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beste\JosephUnity\5_eyetracking-F-FullSeconds\CalcTables\"/>
    </mc:Choice>
  </mc:AlternateContent>
  <bookViews>
    <workbookView xWindow="0" yWindow="0" windowWidth="28800" windowHeight="12710" tabRatio="932" firstSheet="3" activeTab="7"/>
  </bookViews>
  <sheets>
    <sheet name="InsertVoiceTimingDataSave" sheetId="8" r:id="rId1"/>
    <sheet name="InsertTaskDisplayData" sheetId="9" r:id="rId2"/>
    <sheet name="InsertVoiceSwitchActivateLOG" sheetId="5" r:id="rId3"/>
    <sheet name="InsertVoiceResponsesAndProcTime" sheetId="7" r:id="rId4"/>
    <sheet name="CollectedFromOrangeCells" sheetId="6" r:id="rId5"/>
    <sheet name="InsertDataAtCellA2" sheetId="4" r:id="rId6"/>
    <sheet name="DataSorted" sheetId="3" r:id="rId7"/>
    <sheet name="1stLevelAnalysis" sheetId="1" r:id="rId8"/>
  </sheets>
  <calcPr calcId="152511"/>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6219" i="5" l="1"/>
  <c r="O6218" i="5"/>
  <c r="O6217" i="5"/>
  <c r="O6216" i="5"/>
  <c r="O6215" i="5"/>
  <c r="O6214" i="5"/>
  <c r="O6213" i="5"/>
  <c r="O6212" i="5"/>
  <c r="O6211" i="5"/>
  <c r="O6210" i="5"/>
  <c r="O6209" i="5"/>
  <c r="O6208" i="5"/>
  <c r="O6207" i="5"/>
  <c r="O6206" i="5"/>
  <c r="O6205" i="5"/>
  <c r="O6204" i="5"/>
  <c r="O6203" i="5"/>
  <c r="O6202" i="5"/>
  <c r="O6201" i="5"/>
  <c r="O6200" i="5"/>
  <c r="O6199" i="5"/>
  <c r="O6198" i="5"/>
  <c r="O6197" i="5"/>
  <c r="O6196" i="5"/>
  <c r="O6195" i="5"/>
  <c r="O6194" i="5"/>
  <c r="O6193" i="5"/>
  <c r="O6192" i="5"/>
  <c r="O6191" i="5"/>
  <c r="O6190" i="5"/>
  <c r="O6189" i="5"/>
  <c r="O6188" i="5"/>
  <c r="O6187" i="5"/>
  <c r="O6186" i="5"/>
  <c r="O6185" i="5"/>
  <c r="O6184" i="5"/>
  <c r="O6183" i="5"/>
  <c r="O6182" i="5"/>
  <c r="O6181" i="5"/>
  <c r="O6180" i="5"/>
  <c r="O6179" i="5"/>
  <c r="O6178" i="5"/>
  <c r="O6177" i="5"/>
  <c r="O6176" i="5"/>
  <c r="O6175" i="5"/>
  <c r="O6174" i="5"/>
  <c r="O6173" i="5"/>
  <c r="O6172" i="5"/>
  <c r="O6171" i="5"/>
  <c r="O6170" i="5"/>
  <c r="O6169" i="5"/>
  <c r="O6168" i="5"/>
  <c r="O6167" i="5"/>
  <c r="O6166" i="5"/>
  <c r="O6165" i="5"/>
  <c r="O6164" i="5"/>
  <c r="O6163" i="5"/>
  <c r="O6162" i="5"/>
  <c r="O6161" i="5"/>
  <c r="O6160" i="5"/>
  <c r="O6159" i="5"/>
  <c r="O6158" i="5"/>
  <c r="O6157" i="5"/>
  <c r="O6156" i="5"/>
  <c r="O6155" i="5"/>
  <c r="O6154" i="5"/>
  <c r="O6153" i="5"/>
  <c r="O6152" i="5"/>
  <c r="O6151" i="5"/>
  <c r="O6150" i="5"/>
  <c r="O6149" i="5"/>
  <c r="O6148" i="5"/>
  <c r="O6147" i="5"/>
  <c r="O6146" i="5"/>
  <c r="O6145" i="5"/>
  <c r="O6144" i="5"/>
  <c r="O6143" i="5"/>
  <c r="O6142" i="5"/>
  <c r="O6141" i="5"/>
  <c r="O6140" i="5"/>
  <c r="O6139" i="5"/>
  <c r="O6138" i="5"/>
  <c r="O6137" i="5"/>
  <c r="O6136" i="5"/>
  <c r="O6135" i="5"/>
  <c r="O6134" i="5"/>
  <c r="O6133" i="5"/>
  <c r="O6132" i="5"/>
  <c r="O6131" i="5"/>
  <c r="O6130" i="5"/>
  <c r="O6129" i="5"/>
  <c r="O6128" i="5"/>
  <c r="O6127" i="5"/>
  <c r="O6126" i="5"/>
  <c r="O6125" i="5"/>
  <c r="O6124" i="5"/>
  <c r="O6123" i="5"/>
  <c r="O6122" i="5"/>
  <c r="O6121" i="5"/>
  <c r="O6120" i="5"/>
  <c r="O6119" i="5"/>
  <c r="O6118" i="5"/>
  <c r="O6117" i="5"/>
  <c r="O6116" i="5"/>
  <c r="O6115" i="5"/>
  <c r="O6114" i="5"/>
  <c r="O6113" i="5"/>
  <c r="O6112" i="5"/>
  <c r="O6111" i="5"/>
  <c r="O6110" i="5"/>
  <c r="O6109" i="5"/>
  <c r="O6108" i="5"/>
  <c r="O6107" i="5"/>
  <c r="O6106" i="5"/>
  <c r="O6105" i="5"/>
  <c r="O6104" i="5"/>
  <c r="O6103" i="5"/>
  <c r="O6102" i="5"/>
  <c r="O6101" i="5"/>
  <c r="O6100" i="5"/>
  <c r="O6099" i="5"/>
  <c r="O6098" i="5"/>
  <c r="O6097" i="5"/>
  <c r="O6096" i="5"/>
  <c r="O6095" i="5"/>
  <c r="O6094" i="5"/>
  <c r="O6093" i="5"/>
  <c r="O6092" i="5"/>
  <c r="O6091" i="5"/>
  <c r="O6090" i="5"/>
  <c r="O6089" i="5"/>
  <c r="O6088" i="5"/>
  <c r="O6087" i="5"/>
  <c r="O6086" i="5"/>
  <c r="O6085" i="5"/>
  <c r="O6084" i="5"/>
  <c r="O6083" i="5"/>
  <c r="O6082" i="5"/>
  <c r="O6081" i="5"/>
  <c r="O6080" i="5"/>
  <c r="O6079" i="5"/>
  <c r="O6078" i="5"/>
  <c r="O6077" i="5"/>
  <c r="O6076" i="5"/>
  <c r="O6075" i="5"/>
  <c r="O6074" i="5"/>
  <c r="O6073" i="5"/>
  <c r="O6072" i="5"/>
  <c r="O6071" i="5"/>
  <c r="O6070" i="5"/>
  <c r="O6069" i="5"/>
  <c r="O6068" i="5"/>
  <c r="O6067" i="5"/>
  <c r="O6066" i="5"/>
  <c r="O6065" i="5"/>
  <c r="O6064" i="5"/>
  <c r="O6063" i="5"/>
  <c r="O6062" i="5"/>
  <c r="O6061" i="5"/>
  <c r="O6060" i="5"/>
  <c r="O6059" i="5"/>
  <c r="O6058" i="5"/>
  <c r="O6057" i="5"/>
  <c r="O6056" i="5"/>
  <c r="O6055" i="5"/>
  <c r="O6054" i="5"/>
  <c r="O6053" i="5"/>
  <c r="O6052" i="5"/>
  <c r="O6051" i="5"/>
  <c r="O6050" i="5"/>
  <c r="O6049" i="5"/>
  <c r="O6048" i="5"/>
  <c r="O6047" i="5"/>
  <c r="O6046" i="5"/>
  <c r="O6045" i="5"/>
  <c r="O6044" i="5"/>
  <c r="O6043" i="5"/>
  <c r="O6042" i="5"/>
  <c r="O6041" i="5"/>
  <c r="O6040" i="5"/>
  <c r="O6039" i="5"/>
  <c r="O6038" i="5"/>
  <c r="O6037" i="5"/>
  <c r="O6036" i="5"/>
  <c r="O6035" i="5"/>
  <c r="O6034" i="5"/>
  <c r="O6033" i="5"/>
  <c r="O6032" i="5"/>
  <c r="O6031" i="5"/>
  <c r="O6030" i="5"/>
  <c r="O6029" i="5"/>
  <c r="O6028" i="5"/>
  <c r="O6027" i="5"/>
  <c r="O6026" i="5"/>
  <c r="O6025" i="5"/>
  <c r="O6024" i="5"/>
  <c r="O6023" i="5"/>
  <c r="O6022" i="5"/>
  <c r="O6021" i="5"/>
  <c r="O6020" i="5"/>
  <c r="O6019" i="5"/>
  <c r="O6018" i="5"/>
  <c r="O6017" i="5"/>
  <c r="O6016" i="5"/>
  <c r="O6015" i="5"/>
  <c r="O6014" i="5"/>
  <c r="O6013" i="5"/>
  <c r="O6012" i="5"/>
  <c r="O6011" i="5"/>
  <c r="O6010" i="5"/>
  <c r="O6009" i="5"/>
  <c r="O6008" i="5"/>
  <c r="O6007" i="5"/>
  <c r="O6006" i="5"/>
  <c r="O6005" i="5"/>
  <c r="O6004" i="5"/>
  <c r="O6003" i="5"/>
  <c r="O6002" i="5"/>
  <c r="O6001" i="5"/>
  <c r="O6000" i="5"/>
  <c r="O5999" i="5"/>
  <c r="O5998" i="5"/>
  <c r="O5997" i="5"/>
  <c r="O5996" i="5"/>
  <c r="O5995" i="5"/>
  <c r="O5994" i="5"/>
  <c r="O5993" i="5"/>
  <c r="O5992" i="5"/>
  <c r="O5991" i="5"/>
  <c r="O5990" i="5"/>
  <c r="O5989" i="5"/>
  <c r="O5988" i="5"/>
  <c r="O5987" i="5"/>
  <c r="O5986" i="5"/>
  <c r="O5985" i="5"/>
  <c r="O5984" i="5"/>
  <c r="O5983" i="5"/>
  <c r="O5982" i="5"/>
  <c r="O5981" i="5"/>
  <c r="O5980" i="5"/>
  <c r="O5979" i="5"/>
  <c r="O5978" i="5"/>
  <c r="O5977" i="5"/>
  <c r="O5976" i="5"/>
  <c r="O5975" i="5"/>
  <c r="O5974" i="5"/>
  <c r="O5973" i="5"/>
  <c r="O5972" i="5"/>
  <c r="O5971" i="5"/>
  <c r="O5970" i="5"/>
  <c r="O5969" i="5"/>
  <c r="O5968" i="5"/>
  <c r="O5967" i="5"/>
  <c r="O5966" i="5"/>
  <c r="O5965" i="5"/>
  <c r="O5964" i="5"/>
  <c r="O5963" i="5"/>
  <c r="O5962" i="5"/>
  <c r="O5961" i="5"/>
  <c r="O5960" i="5"/>
  <c r="O5959" i="5"/>
  <c r="O5958" i="5"/>
  <c r="O5957" i="5"/>
  <c r="O5956" i="5"/>
  <c r="O5955" i="5"/>
  <c r="O5954" i="5"/>
  <c r="O5953" i="5"/>
  <c r="O5952" i="5"/>
  <c r="O5951" i="5"/>
  <c r="O5950" i="5"/>
  <c r="O5949" i="5"/>
  <c r="O5948" i="5"/>
  <c r="O5947" i="5"/>
  <c r="O5946" i="5"/>
  <c r="O5945" i="5"/>
  <c r="O5944" i="5"/>
  <c r="O5943" i="5"/>
  <c r="O5942" i="5"/>
  <c r="O5941" i="5"/>
  <c r="O5940" i="5"/>
  <c r="O5939" i="5"/>
  <c r="O5938" i="5"/>
  <c r="O5937" i="5"/>
  <c r="O5936" i="5"/>
  <c r="O5935" i="5"/>
  <c r="O5934" i="5"/>
  <c r="O5933" i="5"/>
  <c r="O5932" i="5"/>
  <c r="O5931" i="5"/>
  <c r="O5930" i="5"/>
  <c r="O5929" i="5"/>
  <c r="O5928" i="5"/>
  <c r="O5927" i="5"/>
  <c r="O5926" i="5"/>
  <c r="O5925" i="5"/>
  <c r="O5924" i="5"/>
  <c r="O5923" i="5"/>
  <c r="O5922" i="5"/>
  <c r="O5921" i="5"/>
  <c r="O5920" i="5"/>
  <c r="O5919" i="5"/>
  <c r="O5918" i="5"/>
  <c r="O5917" i="5"/>
  <c r="O5916" i="5"/>
  <c r="O5915" i="5"/>
  <c r="O5914" i="5"/>
  <c r="O5913" i="5"/>
  <c r="O5912" i="5"/>
  <c r="O5911" i="5"/>
  <c r="O5910" i="5"/>
  <c r="O5909" i="5"/>
  <c r="O5908" i="5"/>
  <c r="O5907" i="5"/>
  <c r="O5906" i="5"/>
  <c r="O5905" i="5"/>
  <c r="O5904" i="5"/>
  <c r="O5903" i="5"/>
  <c r="O5902" i="5"/>
  <c r="O5901" i="5"/>
  <c r="O5900" i="5"/>
  <c r="O5899" i="5"/>
  <c r="O5898" i="5"/>
  <c r="O5897" i="5"/>
  <c r="O5896" i="5"/>
  <c r="O5895" i="5"/>
  <c r="O5894" i="5"/>
  <c r="O5893" i="5"/>
  <c r="O5892" i="5"/>
  <c r="O5891" i="5"/>
  <c r="O5890" i="5"/>
  <c r="O5889" i="5"/>
  <c r="O5888" i="5"/>
  <c r="O5887" i="5"/>
  <c r="O5886" i="5"/>
  <c r="O5885" i="5"/>
  <c r="O5884" i="5"/>
  <c r="O5883" i="5"/>
  <c r="O5882" i="5"/>
  <c r="O5881" i="5"/>
  <c r="O5880" i="5"/>
  <c r="O5879" i="5"/>
  <c r="O5878" i="5"/>
  <c r="O5877" i="5"/>
  <c r="O5876" i="5"/>
  <c r="O5875" i="5"/>
  <c r="O5874" i="5"/>
  <c r="O5873" i="5"/>
  <c r="O5872" i="5"/>
  <c r="O5871" i="5"/>
  <c r="O5870" i="5"/>
  <c r="O5869" i="5"/>
  <c r="O5868" i="5"/>
  <c r="O5867" i="5"/>
  <c r="O5866" i="5"/>
  <c r="O5865" i="5"/>
  <c r="O5864" i="5"/>
  <c r="O5863" i="5"/>
  <c r="O5862" i="5"/>
  <c r="O5861" i="5"/>
  <c r="O5860" i="5"/>
  <c r="O5859" i="5"/>
  <c r="O5858" i="5"/>
  <c r="O5857" i="5"/>
  <c r="O5856" i="5"/>
  <c r="O5855" i="5"/>
  <c r="O5854" i="5"/>
  <c r="O5853" i="5"/>
  <c r="O5852" i="5"/>
  <c r="O5851" i="5"/>
  <c r="O5850" i="5"/>
  <c r="O5849" i="5"/>
  <c r="O5848" i="5"/>
  <c r="O5847" i="5"/>
  <c r="O5846" i="5"/>
  <c r="O5845" i="5"/>
  <c r="O5844" i="5"/>
  <c r="O5843" i="5"/>
  <c r="O5842" i="5"/>
  <c r="O5841" i="5"/>
  <c r="O5840" i="5"/>
  <c r="O5839" i="5"/>
  <c r="O5838" i="5"/>
  <c r="O5837" i="5"/>
  <c r="O5836" i="5"/>
  <c r="O5835" i="5"/>
  <c r="O5834" i="5"/>
  <c r="O5833" i="5"/>
  <c r="O5832" i="5"/>
  <c r="O5831" i="5"/>
  <c r="O5830" i="5"/>
  <c r="O5829" i="5"/>
  <c r="O5828" i="5"/>
  <c r="O5827" i="5"/>
  <c r="O5826" i="5"/>
  <c r="O5825" i="5"/>
  <c r="O5824" i="5"/>
  <c r="O5823" i="5"/>
  <c r="O5822" i="5"/>
  <c r="O5821" i="5"/>
  <c r="O5820" i="5"/>
  <c r="O5819" i="5"/>
  <c r="O5818" i="5"/>
  <c r="O5817" i="5"/>
  <c r="O5816" i="5"/>
  <c r="O5815" i="5"/>
  <c r="O5814" i="5"/>
  <c r="O5813" i="5"/>
  <c r="O5812" i="5"/>
  <c r="O5811" i="5"/>
  <c r="O5810" i="5"/>
  <c r="O5809" i="5"/>
  <c r="O5808" i="5"/>
  <c r="O5807" i="5"/>
  <c r="O5806" i="5"/>
  <c r="O5805" i="5"/>
  <c r="O5804" i="5"/>
  <c r="O5803" i="5"/>
  <c r="O5802" i="5"/>
  <c r="O5801" i="5"/>
  <c r="O5800" i="5"/>
  <c r="O5799" i="5"/>
  <c r="O5798" i="5"/>
  <c r="O5797" i="5"/>
  <c r="O5796" i="5"/>
  <c r="O5795" i="5"/>
  <c r="O5794" i="5"/>
  <c r="O5793" i="5"/>
  <c r="O5792" i="5"/>
  <c r="O5791" i="5"/>
  <c r="O5790" i="5"/>
  <c r="O5789" i="5"/>
  <c r="O5788" i="5"/>
  <c r="O5787" i="5"/>
  <c r="O5786" i="5"/>
  <c r="O5785" i="5"/>
  <c r="O5784" i="5"/>
  <c r="O5783" i="5"/>
  <c r="O5782" i="5"/>
  <c r="O5781" i="5"/>
  <c r="O5780" i="5"/>
  <c r="O5779" i="5"/>
  <c r="O5778" i="5"/>
  <c r="O5777" i="5"/>
  <c r="O5776" i="5"/>
  <c r="O5775" i="5"/>
  <c r="O5774" i="5"/>
  <c r="O5773" i="5"/>
  <c r="O5772" i="5"/>
  <c r="O5771" i="5"/>
  <c r="O5770" i="5"/>
  <c r="O5769" i="5"/>
  <c r="O5768" i="5"/>
  <c r="O5767" i="5"/>
  <c r="O5766" i="5"/>
  <c r="O5765" i="5"/>
  <c r="O5764" i="5"/>
  <c r="O5763" i="5"/>
  <c r="O5762" i="5"/>
  <c r="O5761" i="5"/>
  <c r="O5760" i="5"/>
  <c r="O5759" i="5"/>
  <c r="O5758" i="5"/>
  <c r="O5757" i="5"/>
  <c r="O5756" i="5"/>
  <c r="O5755" i="5"/>
  <c r="O5754" i="5"/>
  <c r="O5753" i="5"/>
  <c r="O5752" i="5"/>
  <c r="O5751" i="5"/>
  <c r="O5750" i="5"/>
  <c r="O5749" i="5"/>
  <c r="O5748" i="5"/>
  <c r="O5747" i="5"/>
  <c r="O5746" i="5"/>
  <c r="O5745" i="5"/>
  <c r="O5744" i="5"/>
  <c r="O5743" i="5"/>
  <c r="O5742" i="5"/>
  <c r="O5741" i="5"/>
  <c r="O5740" i="5"/>
  <c r="O5739" i="5"/>
  <c r="O5738" i="5"/>
  <c r="O5737" i="5"/>
  <c r="O5736" i="5"/>
  <c r="O5735" i="5"/>
  <c r="O5734" i="5"/>
  <c r="O5733" i="5"/>
  <c r="O5732" i="5"/>
  <c r="O5731" i="5"/>
  <c r="O5730" i="5"/>
  <c r="O5729" i="5"/>
  <c r="O5728" i="5"/>
  <c r="O5727" i="5"/>
  <c r="O5726" i="5"/>
  <c r="O5725" i="5"/>
  <c r="O5724" i="5"/>
  <c r="O5723" i="5"/>
  <c r="O5722" i="5"/>
  <c r="O5721" i="5"/>
  <c r="O5720" i="5"/>
  <c r="O5719" i="5"/>
  <c r="O5718" i="5"/>
  <c r="O5717" i="5"/>
  <c r="O5716" i="5"/>
  <c r="O5715" i="5"/>
  <c r="O5714" i="5"/>
  <c r="O5713" i="5"/>
  <c r="O5712" i="5"/>
  <c r="O5711" i="5"/>
  <c r="O5710" i="5"/>
  <c r="O5709" i="5"/>
  <c r="O5708" i="5"/>
  <c r="O5707" i="5"/>
  <c r="O5706" i="5"/>
  <c r="O5705" i="5"/>
  <c r="O5704" i="5"/>
  <c r="O5703" i="5"/>
  <c r="O5702" i="5"/>
  <c r="O5701" i="5"/>
  <c r="O5700" i="5"/>
  <c r="O5699" i="5"/>
  <c r="O5698" i="5"/>
  <c r="O5697" i="5"/>
  <c r="O5696" i="5"/>
  <c r="O5695" i="5"/>
  <c r="O5694" i="5"/>
  <c r="O5693" i="5"/>
  <c r="O5692" i="5"/>
  <c r="O5691" i="5"/>
  <c r="O5690" i="5"/>
  <c r="O5689" i="5"/>
  <c r="O5688" i="5"/>
  <c r="O5687" i="5"/>
  <c r="O5686" i="5"/>
  <c r="O5685" i="5"/>
  <c r="O5684" i="5"/>
  <c r="O5683" i="5"/>
  <c r="O5682" i="5"/>
  <c r="O5681" i="5"/>
  <c r="O5680" i="5"/>
  <c r="O5679" i="5"/>
  <c r="O5678" i="5"/>
  <c r="O5677" i="5"/>
  <c r="O5676" i="5"/>
  <c r="O5675" i="5"/>
  <c r="O5674" i="5"/>
  <c r="O5673" i="5"/>
  <c r="O5672" i="5"/>
  <c r="O5671" i="5"/>
  <c r="O5670" i="5"/>
  <c r="O5669" i="5"/>
  <c r="O5668" i="5"/>
  <c r="O5667" i="5"/>
  <c r="O5666" i="5"/>
  <c r="O5665" i="5"/>
  <c r="O5664" i="5"/>
  <c r="O5663" i="5"/>
  <c r="O5662" i="5"/>
  <c r="O5661" i="5"/>
  <c r="O5660" i="5"/>
  <c r="O5659" i="5"/>
  <c r="O5658" i="5"/>
  <c r="O5657" i="5"/>
  <c r="O5656" i="5"/>
  <c r="O5655" i="5"/>
  <c r="O5654" i="5"/>
  <c r="O5653" i="5"/>
  <c r="O5652" i="5"/>
  <c r="O5651" i="5"/>
  <c r="O5650" i="5"/>
  <c r="O5649" i="5"/>
  <c r="O5648" i="5"/>
  <c r="O5647" i="5"/>
  <c r="O5646" i="5"/>
  <c r="O5645" i="5"/>
  <c r="O5644" i="5"/>
  <c r="O5643" i="5"/>
  <c r="O5642" i="5"/>
  <c r="O5641" i="5"/>
  <c r="O5640" i="5"/>
  <c r="O5639" i="5"/>
  <c r="O5638" i="5"/>
  <c r="O5637" i="5"/>
  <c r="O5636" i="5"/>
  <c r="O5635" i="5"/>
  <c r="O5634" i="5"/>
  <c r="O5633" i="5"/>
  <c r="O5632" i="5"/>
  <c r="O5631" i="5"/>
  <c r="O5630" i="5"/>
  <c r="O5629" i="5"/>
  <c r="O5628" i="5"/>
  <c r="O5627" i="5"/>
  <c r="O5626" i="5"/>
  <c r="O5625" i="5"/>
  <c r="O5624" i="5"/>
  <c r="O5623" i="5"/>
  <c r="O5622" i="5"/>
  <c r="O5621" i="5"/>
  <c r="O5620" i="5"/>
  <c r="O5619" i="5"/>
  <c r="O5618" i="5"/>
  <c r="O5617" i="5"/>
  <c r="O5616" i="5"/>
  <c r="O5615" i="5"/>
  <c r="O5614" i="5"/>
  <c r="O5613" i="5"/>
  <c r="O5612" i="5"/>
  <c r="O5611" i="5"/>
  <c r="O5610" i="5"/>
  <c r="O5609" i="5"/>
  <c r="O5608" i="5"/>
  <c r="O5607" i="5"/>
  <c r="O5606" i="5"/>
  <c r="O5605" i="5"/>
  <c r="O5604" i="5"/>
  <c r="O5603" i="5"/>
  <c r="O5602" i="5"/>
  <c r="O5601" i="5"/>
  <c r="O5600" i="5"/>
  <c r="O5599" i="5"/>
  <c r="O5598" i="5"/>
  <c r="O5597" i="5"/>
  <c r="O5596" i="5"/>
  <c r="O5595" i="5"/>
  <c r="O5594" i="5"/>
  <c r="O5593" i="5"/>
  <c r="O5592" i="5"/>
  <c r="O5591" i="5"/>
  <c r="O5590" i="5"/>
  <c r="O5589" i="5"/>
  <c r="O5588" i="5"/>
  <c r="O5587" i="5"/>
  <c r="O5586" i="5"/>
  <c r="O5585" i="5"/>
  <c r="O5584" i="5"/>
  <c r="O5583" i="5"/>
  <c r="O5582" i="5"/>
  <c r="O5581" i="5"/>
  <c r="O5580" i="5"/>
  <c r="O5579" i="5"/>
  <c r="O5578" i="5"/>
  <c r="O5577" i="5"/>
  <c r="O5576" i="5"/>
  <c r="O5575" i="5"/>
  <c r="O5574" i="5"/>
  <c r="O5573" i="5"/>
  <c r="O5572" i="5"/>
  <c r="O5571" i="5"/>
  <c r="O5570" i="5"/>
  <c r="O5569" i="5"/>
  <c r="O5568" i="5"/>
  <c r="O5567" i="5"/>
  <c r="O5566" i="5"/>
  <c r="O5565" i="5"/>
  <c r="O5564" i="5"/>
  <c r="O5563" i="5"/>
  <c r="O5562" i="5"/>
  <c r="O5561" i="5"/>
  <c r="O5560" i="5"/>
  <c r="O5559" i="5"/>
  <c r="O5558" i="5"/>
  <c r="O5557" i="5"/>
  <c r="O5556" i="5"/>
  <c r="O5555" i="5"/>
  <c r="O5554" i="5"/>
  <c r="O5553" i="5"/>
  <c r="O5552" i="5"/>
  <c r="O5551" i="5"/>
  <c r="O5550" i="5"/>
  <c r="O5549" i="5"/>
  <c r="O5548" i="5"/>
  <c r="O5547" i="5"/>
  <c r="O5546" i="5"/>
  <c r="O5545" i="5"/>
  <c r="O5544" i="5"/>
  <c r="O5543" i="5"/>
  <c r="O5542" i="5"/>
  <c r="O5541" i="5"/>
  <c r="O5540" i="5"/>
  <c r="O5539" i="5"/>
  <c r="O5538" i="5"/>
  <c r="O5537" i="5"/>
  <c r="O5536" i="5"/>
  <c r="O5535" i="5"/>
  <c r="O5534" i="5"/>
  <c r="O5533" i="5"/>
  <c r="O5532" i="5"/>
  <c r="O5531" i="5"/>
  <c r="O5530" i="5"/>
  <c r="O5529" i="5"/>
  <c r="O5528" i="5"/>
  <c r="O5527" i="5"/>
  <c r="O5526" i="5"/>
  <c r="O5525" i="5"/>
  <c r="O5524" i="5"/>
  <c r="O5523" i="5"/>
  <c r="O5522" i="5"/>
  <c r="O5521" i="5"/>
  <c r="O5520" i="5"/>
  <c r="O5519" i="5"/>
  <c r="O5518" i="5"/>
  <c r="O5517" i="5"/>
  <c r="O5516" i="5"/>
  <c r="O5515" i="5"/>
  <c r="O5514" i="5"/>
  <c r="O5513" i="5"/>
  <c r="O5512" i="5"/>
  <c r="O5511" i="5"/>
  <c r="O5510" i="5"/>
  <c r="O5509" i="5"/>
  <c r="O5508" i="5"/>
  <c r="O5507" i="5"/>
  <c r="O5506" i="5"/>
  <c r="O5505" i="5"/>
  <c r="O5504" i="5"/>
  <c r="O5503" i="5"/>
  <c r="O5502" i="5"/>
  <c r="O5501" i="5"/>
  <c r="O5500" i="5"/>
  <c r="O5499" i="5"/>
  <c r="O5498" i="5"/>
  <c r="O5497" i="5"/>
  <c r="O5496" i="5"/>
  <c r="O5495" i="5"/>
  <c r="O5494" i="5"/>
  <c r="O5493" i="5"/>
  <c r="O5492" i="5"/>
  <c r="O5491" i="5"/>
  <c r="O5490" i="5"/>
  <c r="O5489" i="5"/>
  <c r="O5488" i="5"/>
  <c r="O5487" i="5"/>
  <c r="O5486" i="5"/>
  <c r="O5485" i="5"/>
  <c r="O5484" i="5"/>
  <c r="O5483" i="5"/>
  <c r="O5482" i="5"/>
  <c r="O5481" i="5"/>
  <c r="O5480" i="5"/>
  <c r="O5479" i="5"/>
  <c r="O5478" i="5"/>
  <c r="O5477" i="5"/>
  <c r="O5476" i="5"/>
  <c r="O5475" i="5"/>
  <c r="O5474" i="5"/>
  <c r="O5473" i="5"/>
  <c r="O5472" i="5"/>
  <c r="O5471" i="5"/>
  <c r="O5470" i="5"/>
  <c r="O5469" i="5"/>
  <c r="O5468" i="5"/>
  <c r="O5467" i="5"/>
  <c r="O5466" i="5"/>
  <c r="O5465" i="5"/>
  <c r="O5464" i="5"/>
  <c r="O5463" i="5"/>
  <c r="O5462" i="5"/>
  <c r="O5461" i="5"/>
  <c r="O5460" i="5"/>
  <c r="O5459" i="5"/>
  <c r="O5458" i="5"/>
  <c r="O5457" i="5"/>
  <c r="O5456" i="5"/>
  <c r="O5455" i="5"/>
  <c r="O5454" i="5"/>
  <c r="O5453" i="5"/>
  <c r="O5452" i="5"/>
  <c r="O5451" i="5"/>
  <c r="O5450" i="5"/>
  <c r="O5449" i="5"/>
  <c r="O5448" i="5"/>
  <c r="O5447" i="5"/>
  <c r="O5446" i="5"/>
  <c r="O5445" i="5"/>
  <c r="O5444" i="5"/>
  <c r="O5443" i="5"/>
  <c r="O5442" i="5"/>
  <c r="O5441" i="5"/>
  <c r="O5440" i="5"/>
  <c r="O5439" i="5"/>
  <c r="O5438" i="5"/>
  <c r="O5437" i="5"/>
  <c r="O5436" i="5"/>
  <c r="O5435" i="5"/>
  <c r="O5434" i="5"/>
  <c r="O5433" i="5"/>
  <c r="O5432" i="5"/>
  <c r="O5431" i="5"/>
  <c r="O5430" i="5"/>
  <c r="O5429" i="5"/>
  <c r="O5428" i="5"/>
  <c r="O5427" i="5"/>
  <c r="O5426" i="5"/>
  <c r="O5425" i="5"/>
  <c r="O5424" i="5"/>
  <c r="O5423" i="5"/>
  <c r="O5422" i="5"/>
  <c r="O5421" i="5"/>
  <c r="O5420" i="5"/>
  <c r="O5419" i="5"/>
  <c r="O5418" i="5"/>
  <c r="O5417" i="5"/>
  <c r="O5416" i="5"/>
  <c r="O5415" i="5"/>
  <c r="O5414" i="5"/>
  <c r="O5413" i="5"/>
  <c r="O5412" i="5"/>
  <c r="O5411" i="5"/>
  <c r="O5410" i="5"/>
  <c r="O5409" i="5"/>
  <c r="O5408" i="5"/>
  <c r="O5407" i="5"/>
  <c r="O5406" i="5"/>
  <c r="O5405" i="5"/>
  <c r="O5404" i="5"/>
  <c r="O5403" i="5"/>
  <c r="O5402" i="5"/>
  <c r="O5401" i="5"/>
  <c r="O5400" i="5"/>
  <c r="O5399" i="5"/>
  <c r="O5398" i="5"/>
  <c r="O5397" i="5"/>
  <c r="O5396" i="5"/>
  <c r="O5395" i="5"/>
  <c r="O5394" i="5"/>
  <c r="O5393" i="5"/>
  <c r="O5392" i="5"/>
  <c r="O5391" i="5"/>
  <c r="O5390" i="5"/>
  <c r="O5389" i="5"/>
  <c r="O5388" i="5"/>
  <c r="O5387" i="5"/>
  <c r="O5386" i="5"/>
  <c r="O5385" i="5"/>
  <c r="O5384" i="5"/>
  <c r="O5383" i="5"/>
  <c r="O5382" i="5"/>
  <c r="O5381" i="5"/>
  <c r="O5380" i="5"/>
  <c r="O5379" i="5"/>
  <c r="O5378" i="5"/>
  <c r="O5377" i="5"/>
  <c r="O5376" i="5"/>
  <c r="O5375" i="5"/>
  <c r="O5374" i="5"/>
  <c r="O5373" i="5"/>
  <c r="O5372" i="5"/>
  <c r="O5371" i="5"/>
  <c r="O5370" i="5"/>
  <c r="O5369" i="5"/>
  <c r="O5368" i="5"/>
  <c r="O5367" i="5"/>
  <c r="O5366" i="5"/>
  <c r="O5365" i="5"/>
  <c r="O5364" i="5"/>
  <c r="O5363" i="5"/>
  <c r="O5362" i="5"/>
  <c r="O5361" i="5"/>
  <c r="O5360" i="5"/>
  <c r="O5359" i="5"/>
  <c r="O5358" i="5"/>
  <c r="O5357" i="5"/>
  <c r="O5356" i="5"/>
  <c r="O5355" i="5"/>
  <c r="O5354" i="5"/>
  <c r="O5353" i="5"/>
  <c r="O5352" i="5"/>
  <c r="O5351" i="5"/>
  <c r="O5350" i="5"/>
  <c r="O5349" i="5"/>
  <c r="O5348" i="5"/>
  <c r="O5347" i="5"/>
  <c r="O5346" i="5"/>
  <c r="O5345" i="5"/>
  <c r="O5344" i="5"/>
  <c r="O5343" i="5"/>
  <c r="O5342" i="5"/>
  <c r="O5341" i="5"/>
  <c r="O5340" i="5"/>
  <c r="O5339" i="5"/>
  <c r="O5338" i="5"/>
  <c r="O5337" i="5"/>
  <c r="O5336" i="5"/>
  <c r="O5335" i="5"/>
  <c r="O5334" i="5"/>
  <c r="O5333" i="5"/>
  <c r="O5332" i="5"/>
  <c r="O5331" i="5"/>
  <c r="O5330" i="5"/>
  <c r="O5329" i="5"/>
  <c r="O5328" i="5"/>
  <c r="O5327" i="5"/>
  <c r="O5326" i="5"/>
  <c r="O5325" i="5"/>
  <c r="O5324" i="5"/>
  <c r="O5323" i="5"/>
  <c r="O5322" i="5"/>
  <c r="O5321" i="5"/>
  <c r="O5320" i="5"/>
  <c r="O5319" i="5"/>
  <c r="O5318" i="5"/>
  <c r="O5317" i="5"/>
  <c r="O5316" i="5"/>
  <c r="O5315" i="5"/>
  <c r="O5314" i="5"/>
  <c r="O5313" i="5"/>
  <c r="O5312" i="5"/>
  <c r="O5311" i="5"/>
  <c r="O5310" i="5"/>
  <c r="O5309" i="5"/>
  <c r="O5308" i="5"/>
  <c r="O5307" i="5"/>
  <c r="O5306" i="5"/>
  <c r="O5305" i="5"/>
  <c r="O5304" i="5"/>
  <c r="O5303" i="5"/>
  <c r="O5302" i="5"/>
  <c r="O5301" i="5"/>
  <c r="O5300" i="5"/>
  <c r="O5299" i="5"/>
  <c r="O5298" i="5"/>
  <c r="O5297" i="5"/>
  <c r="O5296" i="5"/>
  <c r="O5295" i="5"/>
  <c r="O5294" i="5"/>
  <c r="O5293" i="5"/>
  <c r="O5292" i="5"/>
  <c r="O5291" i="5"/>
  <c r="O5290" i="5"/>
  <c r="O5289" i="5"/>
  <c r="O5288" i="5"/>
  <c r="O5287" i="5"/>
  <c r="O5286" i="5"/>
  <c r="O5285" i="5"/>
  <c r="O5284" i="5"/>
  <c r="O5283" i="5"/>
  <c r="O5282" i="5"/>
  <c r="O5281" i="5"/>
  <c r="O5280" i="5"/>
  <c r="O5279" i="5"/>
  <c r="O5278" i="5"/>
  <c r="O5277" i="5"/>
  <c r="O5276" i="5"/>
  <c r="O5275" i="5"/>
  <c r="O5274" i="5"/>
  <c r="O5273" i="5"/>
  <c r="O5272" i="5"/>
  <c r="O5271" i="5"/>
  <c r="O5270" i="5"/>
  <c r="O5269" i="5"/>
  <c r="O5268" i="5"/>
  <c r="O5267" i="5"/>
  <c r="O5266" i="5"/>
  <c r="O5265" i="5"/>
  <c r="O5264" i="5"/>
  <c r="O5263" i="5"/>
  <c r="O5262" i="5"/>
  <c r="O5261" i="5"/>
  <c r="O5260" i="5"/>
  <c r="O5259" i="5"/>
  <c r="O5258" i="5"/>
  <c r="O5257" i="5"/>
  <c r="O5256" i="5"/>
  <c r="O5255" i="5"/>
  <c r="O5254" i="5"/>
  <c r="O5253" i="5"/>
  <c r="O5252" i="5"/>
  <c r="O5251" i="5"/>
  <c r="O5250" i="5"/>
  <c r="O5249" i="5"/>
  <c r="O5248" i="5"/>
  <c r="O5247" i="5"/>
  <c r="O5246" i="5"/>
  <c r="O5245" i="5"/>
  <c r="O5244" i="5"/>
  <c r="O5243" i="5"/>
  <c r="O5242" i="5"/>
  <c r="O5241" i="5"/>
  <c r="O5240" i="5"/>
  <c r="O5239" i="5"/>
  <c r="O5238" i="5"/>
  <c r="O5237" i="5"/>
  <c r="O5236" i="5"/>
  <c r="O5235" i="5"/>
  <c r="O5234" i="5"/>
  <c r="O5233" i="5"/>
  <c r="O5232" i="5"/>
  <c r="O5231" i="5"/>
  <c r="O5230" i="5"/>
  <c r="O5229" i="5"/>
  <c r="O5228" i="5"/>
  <c r="O5227" i="5"/>
  <c r="O5226" i="5"/>
  <c r="O5225" i="5"/>
  <c r="O5224" i="5"/>
  <c r="O5223" i="5"/>
  <c r="O5222" i="5"/>
  <c r="O5221" i="5"/>
  <c r="O5220" i="5"/>
  <c r="O5219" i="5"/>
  <c r="O5218" i="5"/>
  <c r="O5217" i="5"/>
  <c r="O5216" i="5"/>
  <c r="O5215" i="5"/>
  <c r="O5214" i="5"/>
  <c r="O5213" i="5"/>
  <c r="O5212" i="5"/>
  <c r="O5211" i="5"/>
  <c r="O5210" i="5"/>
  <c r="O5209" i="5"/>
  <c r="O5208" i="5"/>
  <c r="O5207" i="5"/>
  <c r="O5206" i="5"/>
  <c r="O5205" i="5"/>
  <c r="O5204" i="5"/>
  <c r="O5203" i="5"/>
  <c r="O5202" i="5"/>
  <c r="O5201" i="5"/>
  <c r="O5200" i="5"/>
  <c r="O5199" i="5"/>
  <c r="O5198" i="5"/>
  <c r="O5197" i="5"/>
  <c r="O5196" i="5"/>
  <c r="O5195" i="5"/>
  <c r="O5194" i="5"/>
  <c r="O5193" i="5"/>
  <c r="O5192" i="5"/>
  <c r="O5191" i="5"/>
  <c r="O5190" i="5"/>
  <c r="O5189" i="5"/>
  <c r="O5188" i="5"/>
  <c r="O5187" i="5"/>
  <c r="O5186" i="5"/>
  <c r="O5185" i="5"/>
  <c r="O5184" i="5"/>
  <c r="O5183" i="5"/>
  <c r="O5182" i="5"/>
  <c r="O5181" i="5"/>
  <c r="O5180" i="5"/>
  <c r="O5179" i="5"/>
  <c r="O5178" i="5"/>
  <c r="O5177" i="5"/>
  <c r="O5176" i="5"/>
  <c r="O5175" i="5"/>
  <c r="O5174" i="5"/>
  <c r="O5173" i="5"/>
  <c r="O5172" i="5"/>
  <c r="O5171" i="5"/>
  <c r="O5170" i="5"/>
  <c r="O5169" i="5"/>
  <c r="O5168" i="5"/>
  <c r="O5167" i="5"/>
  <c r="O5166" i="5"/>
  <c r="O5165" i="5"/>
  <c r="O5164" i="5"/>
  <c r="O5163" i="5"/>
  <c r="O5162" i="5"/>
  <c r="O5161" i="5"/>
  <c r="O5160" i="5"/>
  <c r="O5159" i="5"/>
  <c r="O5158" i="5"/>
  <c r="O5157" i="5"/>
  <c r="O5156" i="5"/>
  <c r="O5155" i="5"/>
  <c r="O5154" i="5"/>
  <c r="O5153" i="5"/>
  <c r="O5152" i="5"/>
  <c r="O5151" i="5"/>
  <c r="O5150" i="5"/>
  <c r="O5149" i="5"/>
  <c r="O5148" i="5"/>
  <c r="O5147" i="5"/>
  <c r="O5146" i="5"/>
  <c r="O5145" i="5"/>
  <c r="O5144" i="5"/>
  <c r="O5143" i="5"/>
  <c r="O5142" i="5"/>
  <c r="O5141" i="5"/>
  <c r="O5140" i="5"/>
  <c r="O5139" i="5"/>
  <c r="O5138" i="5"/>
  <c r="O5137" i="5"/>
  <c r="O5136" i="5"/>
  <c r="O5135" i="5"/>
  <c r="O5134" i="5"/>
  <c r="O5133" i="5"/>
  <c r="O5132" i="5"/>
  <c r="O5131" i="5"/>
  <c r="O5130" i="5"/>
  <c r="O5129" i="5"/>
  <c r="O5128" i="5"/>
  <c r="O5127" i="5"/>
  <c r="O5126" i="5"/>
  <c r="O5125" i="5"/>
  <c r="O5124" i="5"/>
  <c r="O5123" i="5"/>
  <c r="O5122" i="5"/>
  <c r="O5121" i="5"/>
  <c r="O5120" i="5"/>
  <c r="O5119" i="5"/>
  <c r="O5118" i="5"/>
  <c r="O5117" i="5"/>
  <c r="O5116" i="5"/>
  <c r="O5115" i="5"/>
  <c r="O5114" i="5"/>
  <c r="O5113" i="5"/>
  <c r="O5112" i="5"/>
  <c r="O5111" i="5"/>
  <c r="O5110" i="5"/>
  <c r="O5109" i="5"/>
  <c r="O5108" i="5"/>
  <c r="O5107" i="5"/>
  <c r="O5106" i="5"/>
  <c r="O5105" i="5"/>
  <c r="O5104" i="5"/>
  <c r="O5103" i="5"/>
  <c r="O5102" i="5"/>
  <c r="O5101" i="5"/>
  <c r="O5100" i="5"/>
  <c r="O5099" i="5"/>
  <c r="O5098" i="5"/>
  <c r="O5097" i="5"/>
  <c r="O5096" i="5"/>
  <c r="O5095" i="5"/>
  <c r="O5094" i="5"/>
  <c r="O5093" i="5"/>
  <c r="O5092" i="5"/>
  <c r="O5091" i="5"/>
  <c r="O5090" i="5"/>
  <c r="O5089" i="5"/>
  <c r="O5088" i="5"/>
  <c r="O5087" i="5"/>
  <c r="O5086" i="5"/>
  <c r="O5085" i="5"/>
  <c r="O5084" i="5"/>
  <c r="O5083" i="5"/>
  <c r="O5082" i="5"/>
  <c r="O5081" i="5"/>
  <c r="O5080" i="5"/>
  <c r="O5079" i="5"/>
  <c r="O5078" i="5"/>
  <c r="O5077" i="5"/>
  <c r="O5076" i="5"/>
  <c r="O5075" i="5"/>
  <c r="O5074" i="5"/>
  <c r="O5073" i="5"/>
  <c r="O5072" i="5"/>
  <c r="O5071" i="5"/>
  <c r="O5070" i="5"/>
  <c r="O5069" i="5"/>
  <c r="O5068" i="5"/>
  <c r="O5067" i="5"/>
  <c r="O5066" i="5"/>
  <c r="O5065" i="5"/>
  <c r="O5064" i="5"/>
  <c r="O5063" i="5"/>
  <c r="O5062" i="5"/>
  <c r="O5061" i="5"/>
  <c r="O5060" i="5"/>
  <c r="O5059" i="5"/>
  <c r="O5058" i="5"/>
  <c r="O5057" i="5"/>
  <c r="O5056" i="5"/>
  <c r="O5055" i="5"/>
  <c r="O5054" i="5"/>
  <c r="O5053" i="5"/>
  <c r="O5052" i="5"/>
  <c r="O5051" i="5"/>
  <c r="O5050" i="5"/>
  <c r="O5049" i="5"/>
  <c r="O5048" i="5"/>
  <c r="O5047" i="5"/>
  <c r="O5046" i="5"/>
  <c r="O5045" i="5"/>
  <c r="O5044" i="5"/>
  <c r="O5043" i="5"/>
  <c r="O5042" i="5"/>
  <c r="O5041" i="5"/>
  <c r="O5040" i="5"/>
  <c r="O5039" i="5"/>
  <c r="O5038" i="5"/>
  <c r="O5037" i="5"/>
  <c r="O5036" i="5"/>
  <c r="O5035" i="5"/>
  <c r="O5034" i="5"/>
  <c r="O5033" i="5"/>
  <c r="O5032" i="5"/>
  <c r="O5031" i="5"/>
  <c r="O5030" i="5"/>
  <c r="O5029" i="5"/>
  <c r="O5028" i="5"/>
  <c r="O5027" i="5"/>
  <c r="O5026" i="5"/>
  <c r="O5025" i="5"/>
  <c r="O5024" i="5"/>
  <c r="O5023" i="5"/>
  <c r="O5022" i="5"/>
  <c r="O5021" i="5"/>
  <c r="O5020" i="5"/>
  <c r="O5019" i="5"/>
  <c r="O5018" i="5"/>
  <c r="O5017" i="5"/>
  <c r="O5016" i="5"/>
  <c r="O5015" i="5"/>
  <c r="O5014" i="5"/>
  <c r="O5013" i="5"/>
  <c r="O5012" i="5"/>
  <c r="O5011" i="5"/>
  <c r="O5010" i="5"/>
  <c r="O5009" i="5"/>
  <c r="O5008" i="5"/>
  <c r="O5007" i="5"/>
  <c r="O5006" i="5"/>
  <c r="O5005" i="5"/>
  <c r="O5004" i="5"/>
  <c r="O5003" i="5"/>
  <c r="O5002" i="5"/>
  <c r="O5001" i="5"/>
  <c r="O5000" i="5"/>
  <c r="O4999" i="5"/>
  <c r="O4998" i="5"/>
  <c r="O4997" i="5"/>
  <c r="O4996" i="5"/>
  <c r="O4995" i="5"/>
  <c r="O4994" i="5"/>
  <c r="O4993" i="5"/>
  <c r="O4992" i="5"/>
  <c r="O4991" i="5"/>
  <c r="O4990" i="5"/>
  <c r="O4989" i="5"/>
  <c r="O4988" i="5"/>
  <c r="O4987" i="5"/>
  <c r="O4986" i="5"/>
  <c r="O4985" i="5"/>
  <c r="O4984" i="5"/>
  <c r="O4983" i="5"/>
  <c r="O4982" i="5"/>
  <c r="O4981" i="5"/>
  <c r="O4980" i="5"/>
  <c r="O4979" i="5"/>
  <c r="O4978" i="5"/>
  <c r="O4977" i="5"/>
  <c r="O4976" i="5"/>
  <c r="O4975" i="5"/>
  <c r="O4974" i="5"/>
  <c r="O4973" i="5"/>
  <c r="O4972" i="5"/>
  <c r="O4971" i="5"/>
  <c r="O4970" i="5"/>
  <c r="O4969" i="5"/>
  <c r="O4968" i="5"/>
  <c r="O4967" i="5"/>
  <c r="O4966" i="5"/>
  <c r="O4965" i="5"/>
  <c r="O4964" i="5"/>
  <c r="O4963" i="5"/>
  <c r="O4962" i="5"/>
  <c r="O4961" i="5"/>
  <c r="O4960" i="5"/>
  <c r="O4959" i="5"/>
  <c r="O4958" i="5"/>
  <c r="O4957" i="5"/>
  <c r="O4956" i="5"/>
  <c r="O4955" i="5"/>
  <c r="O4954" i="5"/>
  <c r="O4953" i="5"/>
  <c r="O4952" i="5"/>
  <c r="O4951" i="5"/>
  <c r="O4950" i="5"/>
  <c r="O4949" i="5"/>
  <c r="O4948" i="5"/>
  <c r="O4947" i="5"/>
  <c r="O4946" i="5"/>
  <c r="O4945" i="5"/>
  <c r="O4944" i="5"/>
  <c r="O4943" i="5"/>
  <c r="O4942" i="5"/>
  <c r="O4941" i="5"/>
  <c r="O4940" i="5"/>
  <c r="O4939" i="5"/>
  <c r="O4938" i="5"/>
  <c r="O4937" i="5"/>
  <c r="O4936" i="5"/>
  <c r="O4935" i="5"/>
  <c r="O4934" i="5"/>
  <c r="O4933" i="5"/>
  <c r="O4932" i="5"/>
  <c r="O4931" i="5"/>
  <c r="O4930" i="5"/>
  <c r="O4929" i="5"/>
  <c r="O4928" i="5"/>
  <c r="O4927" i="5"/>
  <c r="O4926" i="5"/>
  <c r="O4925" i="5"/>
  <c r="O4924" i="5"/>
  <c r="O4923" i="5"/>
  <c r="O4922" i="5"/>
  <c r="O4921" i="5"/>
  <c r="O4920" i="5"/>
  <c r="O4919" i="5"/>
  <c r="O4918" i="5"/>
  <c r="O4917" i="5"/>
  <c r="O4916" i="5"/>
  <c r="O4915" i="5"/>
  <c r="O4914" i="5"/>
  <c r="O4913" i="5"/>
  <c r="O4912" i="5"/>
  <c r="O4911" i="5"/>
  <c r="O4910" i="5"/>
  <c r="O4909" i="5"/>
  <c r="O4908" i="5"/>
  <c r="O4907" i="5"/>
  <c r="O4906" i="5"/>
  <c r="O4905" i="5"/>
  <c r="O4904" i="5"/>
  <c r="O4903" i="5"/>
  <c r="O4902" i="5"/>
  <c r="O4901" i="5"/>
  <c r="O4900" i="5"/>
  <c r="O4899" i="5"/>
  <c r="O4898" i="5"/>
  <c r="O4897" i="5"/>
  <c r="O4896" i="5"/>
  <c r="O4895" i="5"/>
  <c r="O4894" i="5"/>
  <c r="O4893" i="5"/>
  <c r="O4892" i="5"/>
  <c r="O4891" i="5"/>
  <c r="O4890" i="5"/>
  <c r="O4889" i="5"/>
  <c r="O4888" i="5"/>
  <c r="O4887" i="5"/>
  <c r="O4886" i="5"/>
  <c r="O4885" i="5"/>
  <c r="O4884" i="5"/>
  <c r="O4883" i="5"/>
  <c r="O4882" i="5"/>
  <c r="O4881" i="5"/>
  <c r="O4880" i="5"/>
  <c r="O4879" i="5"/>
  <c r="O4878" i="5"/>
  <c r="O4877" i="5"/>
  <c r="O4876" i="5"/>
  <c r="O4875" i="5"/>
  <c r="O4874" i="5"/>
  <c r="O4873" i="5"/>
  <c r="O4872" i="5"/>
  <c r="O4871" i="5"/>
  <c r="O4870" i="5"/>
  <c r="O4869" i="5"/>
  <c r="O4868" i="5"/>
  <c r="O4867" i="5"/>
  <c r="O4866" i="5"/>
  <c r="O4865" i="5"/>
  <c r="O4864" i="5"/>
  <c r="O4863" i="5"/>
  <c r="O4862" i="5"/>
  <c r="O4861" i="5"/>
  <c r="O4860" i="5"/>
  <c r="O4859" i="5"/>
  <c r="O4858" i="5"/>
  <c r="O4857" i="5"/>
  <c r="O4856" i="5"/>
  <c r="O4855" i="5"/>
  <c r="O4854" i="5"/>
  <c r="O4853" i="5"/>
  <c r="O4852" i="5"/>
  <c r="O4851" i="5"/>
  <c r="O4850" i="5"/>
  <c r="O4849" i="5"/>
  <c r="O4848" i="5"/>
  <c r="O4847" i="5"/>
  <c r="O4846" i="5"/>
  <c r="O4845" i="5"/>
  <c r="O4844" i="5"/>
  <c r="O4843" i="5"/>
  <c r="O4842" i="5"/>
  <c r="O4841" i="5"/>
  <c r="O4840" i="5"/>
  <c r="O4839" i="5"/>
  <c r="O4838" i="5"/>
  <c r="O4837" i="5"/>
  <c r="O4836" i="5"/>
  <c r="O4835" i="5"/>
  <c r="O4834" i="5"/>
  <c r="O4833" i="5"/>
  <c r="O4832" i="5"/>
  <c r="O4831" i="5"/>
  <c r="O4830" i="5"/>
  <c r="O4829" i="5"/>
  <c r="O4828" i="5"/>
  <c r="O4827" i="5"/>
  <c r="O4826" i="5"/>
  <c r="O4825" i="5"/>
  <c r="O4824" i="5"/>
  <c r="O4823" i="5"/>
  <c r="O4822" i="5"/>
  <c r="O4821" i="5"/>
  <c r="O4820" i="5"/>
  <c r="O4819" i="5"/>
  <c r="O4818" i="5"/>
  <c r="O4817" i="5"/>
  <c r="O4816" i="5"/>
  <c r="O4815" i="5"/>
  <c r="O4814" i="5"/>
  <c r="O4813" i="5"/>
  <c r="O4812" i="5"/>
  <c r="O4811" i="5"/>
  <c r="O4810" i="5"/>
  <c r="O4809" i="5"/>
  <c r="O4808" i="5"/>
  <c r="O4807" i="5"/>
  <c r="O4806" i="5"/>
  <c r="O4805" i="5"/>
  <c r="O4804" i="5"/>
  <c r="O4803" i="5"/>
  <c r="O4802" i="5"/>
  <c r="O4801" i="5"/>
  <c r="O4800" i="5"/>
  <c r="O4799" i="5"/>
  <c r="O4798" i="5"/>
  <c r="O4797" i="5"/>
  <c r="O4796" i="5"/>
  <c r="O4795" i="5"/>
  <c r="O4794" i="5"/>
  <c r="O4793" i="5"/>
  <c r="O4792" i="5"/>
  <c r="O4791" i="5"/>
  <c r="O4790" i="5"/>
  <c r="O4789" i="5"/>
  <c r="O4788" i="5"/>
  <c r="O4787" i="5"/>
  <c r="O4786" i="5"/>
  <c r="O4785" i="5"/>
  <c r="O4784" i="5"/>
  <c r="O4783" i="5"/>
  <c r="O4782" i="5"/>
  <c r="O4781" i="5"/>
  <c r="O4780" i="5"/>
  <c r="O4779" i="5"/>
  <c r="O4778" i="5"/>
  <c r="O4777" i="5"/>
  <c r="O4776" i="5"/>
  <c r="O4775" i="5"/>
  <c r="O4774" i="5"/>
  <c r="O4773" i="5"/>
  <c r="O4772" i="5"/>
  <c r="O4771" i="5"/>
  <c r="O4770" i="5"/>
  <c r="O4769" i="5"/>
  <c r="O4768" i="5"/>
  <c r="O4767" i="5"/>
  <c r="O4766" i="5"/>
  <c r="O4765" i="5"/>
  <c r="O4764" i="5"/>
  <c r="O4763" i="5"/>
  <c r="O4762" i="5"/>
  <c r="O4761" i="5"/>
  <c r="O4760" i="5"/>
  <c r="O4759" i="5"/>
  <c r="O4758" i="5"/>
  <c r="O4757" i="5"/>
  <c r="O4756" i="5"/>
  <c r="O4755" i="5"/>
  <c r="O4754" i="5"/>
  <c r="O4753" i="5"/>
  <c r="O4752" i="5"/>
  <c r="O4751" i="5"/>
  <c r="O4750" i="5"/>
  <c r="O4749" i="5"/>
  <c r="O4748" i="5"/>
  <c r="O4747" i="5"/>
  <c r="O4746" i="5"/>
  <c r="O4745" i="5"/>
  <c r="O4744" i="5"/>
  <c r="O4743" i="5"/>
  <c r="O4742" i="5"/>
  <c r="O4741" i="5"/>
  <c r="O4740" i="5"/>
  <c r="O4739" i="5"/>
  <c r="O4738" i="5"/>
  <c r="O4737" i="5"/>
  <c r="O4736" i="5"/>
  <c r="O4735" i="5"/>
  <c r="O4734" i="5"/>
  <c r="O4733" i="5"/>
  <c r="O4732" i="5"/>
  <c r="O4731" i="5"/>
  <c r="O4730" i="5"/>
  <c r="O4729" i="5"/>
  <c r="O4728" i="5"/>
  <c r="O4727" i="5"/>
  <c r="O4726" i="5"/>
  <c r="O4725" i="5"/>
  <c r="O4724" i="5"/>
  <c r="O4723" i="5"/>
  <c r="O4722" i="5"/>
  <c r="O4721" i="5"/>
  <c r="O4720" i="5"/>
  <c r="O4719" i="5"/>
  <c r="O4718" i="5"/>
  <c r="O4717" i="5"/>
  <c r="O4716" i="5"/>
  <c r="O4715" i="5"/>
  <c r="O4714" i="5"/>
  <c r="O4713" i="5"/>
  <c r="O4712" i="5"/>
  <c r="O4711" i="5"/>
  <c r="O4710" i="5"/>
  <c r="O4709" i="5"/>
  <c r="O4708" i="5"/>
  <c r="O4707" i="5"/>
  <c r="O4706" i="5"/>
  <c r="O4705" i="5"/>
  <c r="O4704" i="5"/>
  <c r="O4703" i="5"/>
  <c r="O4702" i="5"/>
  <c r="O4701" i="5"/>
  <c r="O4700" i="5"/>
  <c r="O4699" i="5"/>
  <c r="O4698" i="5"/>
  <c r="O4697" i="5"/>
  <c r="O4696" i="5"/>
  <c r="O4695" i="5"/>
  <c r="O4694" i="5"/>
  <c r="O4693" i="5"/>
  <c r="O4692" i="5"/>
  <c r="O4691" i="5"/>
  <c r="O4690" i="5"/>
  <c r="O4689" i="5"/>
  <c r="O4688" i="5"/>
  <c r="O4687" i="5"/>
  <c r="O4686" i="5"/>
  <c r="O4685" i="5"/>
  <c r="O4684" i="5"/>
  <c r="O4683" i="5"/>
  <c r="O4682" i="5"/>
  <c r="O4681" i="5"/>
  <c r="O4680" i="5"/>
  <c r="O4679" i="5"/>
  <c r="O4678" i="5"/>
  <c r="O4677" i="5"/>
  <c r="O4676" i="5"/>
  <c r="O4675" i="5"/>
  <c r="O4674" i="5"/>
  <c r="O4673" i="5"/>
  <c r="O4672" i="5"/>
  <c r="O4671" i="5"/>
  <c r="O4670" i="5"/>
  <c r="O4669" i="5"/>
  <c r="O4668" i="5"/>
  <c r="O4667" i="5"/>
  <c r="O4666" i="5"/>
  <c r="O4665" i="5"/>
  <c r="O4664" i="5"/>
  <c r="O4663" i="5"/>
  <c r="O4662" i="5"/>
  <c r="O4661" i="5"/>
  <c r="O4660" i="5"/>
  <c r="O4659" i="5"/>
  <c r="O4658" i="5"/>
  <c r="O4657" i="5"/>
  <c r="O4656" i="5"/>
  <c r="O4655" i="5"/>
  <c r="O4654" i="5"/>
  <c r="O4653" i="5"/>
  <c r="O4652" i="5"/>
  <c r="O4651" i="5"/>
  <c r="O4650" i="5"/>
  <c r="O4649" i="5"/>
  <c r="O4648" i="5"/>
  <c r="O4647" i="5"/>
  <c r="O4646" i="5"/>
  <c r="O4645" i="5"/>
  <c r="O4644" i="5"/>
  <c r="O4643" i="5"/>
  <c r="O4642" i="5"/>
  <c r="O4641" i="5"/>
  <c r="O4640" i="5"/>
  <c r="O4639" i="5"/>
  <c r="O4638" i="5"/>
  <c r="O4637" i="5"/>
  <c r="O4636" i="5"/>
  <c r="O4635" i="5"/>
  <c r="O4634" i="5"/>
  <c r="O4633" i="5"/>
  <c r="O4632" i="5"/>
  <c r="O4631" i="5"/>
  <c r="O4630" i="5"/>
  <c r="O4629" i="5"/>
  <c r="O4628" i="5"/>
  <c r="O4627" i="5"/>
  <c r="O4626" i="5"/>
  <c r="O4625" i="5"/>
  <c r="O4624" i="5"/>
  <c r="O4623" i="5"/>
  <c r="O4622" i="5"/>
  <c r="O4621" i="5"/>
  <c r="O4620" i="5"/>
  <c r="O4619" i="5"/>
  <c r="O4618" i="5"/>
  <c r="O4617" i="5"/>
  <c r="O4616" i="5"/>
  <c r="O4615" i="5"/>
  <c r="O4614" i="5"/>
  <c r="O4613" i="5"/>
  <c r="O4612" i="5"/>
  <c r="O4611" i="5"/>
  <c r="O4610" i="5"/>
  <c r="O4609" i="5"/>
  <c r="O4608" i="5"/>
  <c r="O4607" i="5"/>
  <c r="O4606" i="5"/>
  <c r="O4605" i="5"/>
  <c r="O4604" i="5"/>
  <c r="O4603" i="5"/>
  <c r="O4602" i="5"/>
  <c r="O4601" i="5"/>
  <c r="O4600" i="5"/>
  <c r="O4599" i="5"/>
  <c r="O4598" i="5"/>
  <c r="O4597" i="5"/>
  <c r="O4596" i="5"/>
  <c r="O4595" i="5"/>
  <c r="O4594" i="5"/>
  <c r="O4593" i="5"/>
  <c r="O4592" i="5"/>
  <c r="O4591" i="5"/>
  <c r="O4590" i="5"/>
  <c r="O4589" i="5"/>
  <c r="O4588" i="5"/>
  <c r="O4587" i="5"/>
  <c r="O4586" i="5"/>
  <c r="O4585" i="5"/>
  <c r="O4584" i="5"/>
  <c r="O4583" i="5"/>
  <c r="O4582" i="5"/>
  <c r="O4581" i="5"/>
  <c r="O4580" i="5"/>
  <c r="O4579" i="5"/>
  <c r="O4578" i="5"/>
  <c r="O4577" i="5"/>
  <c r="O4576" i="5"/>
  <c r="O4575" i="5"/>
  <c r="O4574" i="5"/>
  <c r="O4573" i="5"/>
  <c r="O4572" i="5"/>
  <c r="O4571" i="5"/>
  <c r="O4570" i="5"/>
  <c r="O4569" i="5"/>
  <c r="O4568" i="5"/>
  <c r="O4567" i="5"/>
  <c r="O4566" i="5"/>
  <c r="O4565" i="5"/>
  <c r="O4564" i="5"/>
  <c r="O4563" i="5"/>
  <c r="O4562" i="5"/>
  <c r="O4561" i="5"/>
  <c r="O4560" i="5"/>
  <c r="O4559" i="5"/>
  <c r="O4558" i="5"/>
  <c r="O4557" i="5"/>
  <c r="O4556" i="5"/>
  <c r="O4555" i="5"/>
  <c r="O4554" i="5"/>
  <c r="O4553" i="5"/>
  <c r="O4552" i="5"/>
  <c r="O4551" i="5"/>
  <c r="O4550" i="5"/>
  <c r="O4549" i="5"/>
  <c r="O4548" i="5"/>
  <c r="O4547" i="5"/>
  <c r="O4546" i="5"/>
  <c r="O4545" i="5"/>
  <c r="O4544" i="5"/>
  <c r="O4543" i="5"/>
  <c r="O4542" i="5"/>
  <c r="O4541" i="5"/>
  <c r="O4540" i="5"/>
  <c r="O4539" i="5"/>
  <c r="O4538" i="5"/>
  <c r="O4537" i="5"/>
  <c r="O4536" i="5"/>
  <c r="O4535" i="5"/>
  <c r="O4534" i="5"/>
  <c r="O4533" i="5"/>
  <c r="O4532" i="5"/>
  <c r="O4531" i="5"/>
  <c r="O4530" i="5"/>
  <c r="O4529" i="5"/>
  <c r="O4528" i="5"/>
  <c r="O4527" i="5"/>
  <c r="O4526" i="5"/>
  <c r="O4525" i="5"/>
  <c r="O4524" i="5"/>
  <c r="O4523" i="5"/>
  <c r="O4522" i="5"/>
  <c r="O4521" i="5"/>
  <c r="O4520" i="5"/>
  <c r="O4519" i="5"/>
  <c r="O4518" i="5"/>
  <c r="O4517" i="5"/>
  <c r="O4516" i="5"/>
  <c r="O4515" i="5"/>
  <c r="O4514" i="5"/>
  <c r="O4513" i="5"/>
  <c r="O4512" i="5"/>
  <c r="O4511" i="5"/>
  <c r="O4510" i="5"/>
  <c r="O4509" i="5"/>
  <c r="O4508" i="5"/>
  <c r="O4507" i="5"/>
  <c r="O4506" i="5"/>
  <c r="O4505" i="5"/>
  <c r="O4504" i="5"/>
  <c r="O4503" i="5"/>
  <c r="O4502" i="5"/>
  <c r="O4501" i="5"/>
  <c r="O4500" i="5"/>
  <c r="O4499" i="5"/>
  <c r="O4498" i="5"/>
  <c r="O4497" i="5"/>
  <c r="O4496" i="5"/>
  <c r="O4495" i="5"/>
  <c r="O4494" i="5"/>
  <c r="O4493" i="5"/>
  <c r="O4492" i="5"/>
  <c r="O4491" i="5"/>
  <c r="O4490" i="5"/>
  <c r="O4489" i="5"/>
  <c r="O4488" i="5"/>
  <c r="O4487" i="5"/>
  <c r="O4486" i="5"/>
  <c r="O4485" i="5"/>
  <c r="O4484" i="5"/>
  <c r="O4483" i="5"/>
  <c r="O4482" i="5"/>
  <c r="O4481" i="5"/>
  <c r="O4480" i="5"/>
  <c r="O4479" i="5"/>
  <c r="O4478" i="5"/>
  <c r="O4477" i="5"/>
  <c r="O4476" i="5"/>
  <c r="O4475" i="5"/>
  <c r="O4474" i="5"/>
  <c r="O4473" i="5"/>
  <c r="O4472" i="5"/>
  <c r="O4471" i="5"/>
  <c r="O4470" i="5"/>
  <c r="O4469" i="5"/>
  <c r="O4468" i="5"/>
  <c r="O4467" i="5"/>
  <c r="O4466" i="5"/>
  <c r="O4465" i="5"/>
  <c r="O4464" i="5"/>
  <c r="O4463" i="5"/>
  <c r="O4462" i="5"/>
  <c r="O4461" i="5"/>
  <c r="O4460" i="5"/>
  <c r="O4459" i="5"/>
  <c r="O4458" i="5"/>
  <c r="O4457" i="5"/>
  <c r="O4456" i="5"/>
  <c r="O4455" i="5"/>
  <c r="O4454" i="5"/>
  <c r="O4453" i="5"/>
  <c r="O4452" i="5"/>
  <c r="O4451" i="5"/>
  <c r="O4450" i="5"/>
  <c r="O4449" i="5"/>
  <c r="O4448" i="5"/>
  <c r="O4447" i="5"/>
  <c r="O4446" i="5"/>
  <c r="O4445" i="5"/>
  <c r="O4444" i="5"/>
  <c r="O4443" i="5"/>
  <c r="O4442" i="5"/>
  <c r="O4441" i="5"/>
  <c r="O4440" i="5"/>
  <c r="O4439" i="5"/>
  <c r="O4438" i="5"/>
  <c r="O4437" i="5"/>
  <c r="O4436" i="5"/>
  <c r="O4435" i="5"/>
  <c r="O4434" i="5"/>
  <c r="O4433" i="5"/>
  <c r="O4432" i="5"/>
  <c r="O4431" i="5"/>
  <c r="O4430" i="5"/>
  <c r="O4429" i="5"/>
  <c r="O4428" i="5"/>
  <c r="O4427" i="5"/>
  <c r="O4426" i="5"/>
  <c r="O4425" i="5"/>
  <c r="O4424" i="5"/>
  <c r="O4423" i="5"/>
  <c r="O4422" i="5"/>
  <c r="O4421" i="5"/>
  <c r="O4420" i="5"/>
  <c r="O4419" i="5"/>
  <c r="O4418" i="5"/>
  <c r="O4417" i="5"/>
  <c r="O4416" i="5"/>
  <c r="O4415" i="5"/>
  <c r="O4414" i="5"/>
  <c r="O4413" i="5"/>
  <c r="O4412" i="5"/>
  <c r="O4411" i="5"/>
  <c r="O4410" i="5"/>
  <c r="O4409" i="5"/>
  <c r="O4408" i="5"/>
  <c r="O4407" i="5"/>
  <c r="O4406" i="5"/>
  <c r="O4405" i="5"/>
  <c r="O4404" i="5"/>
  <c r="O4403" i="5"/>
  <c r="O4402" i="5"/>
  <c r="O4401" i="5"/>
  <c r="O4400" i="5"/>
  <c r="O4399" i="5"/>
  <c r="O4398" i="5"/>
  <c r="O4397" i="5"/>
  <c r="O4396" i="5"/>
  <c r="O4395" i="5"/>
  <c r="O4394" i="5"/>
  <c r="O4393" i="5"/>
  <c r="O4392" i="5"/>
  <c r="O4391" i="5"/>
  <c r="O4390" i="5"/>
  <c r="O4389" i="5"/>
  <c r="O4388" i="5"/>
  <c r="O4387" i="5"/>
  <c r="O4386" i="5"/>
  <c r="O4385" i="5"/>
  <c r="O4384" i="5"/>
  <c r="O4383" i="5"/>
  <c r="O4382" i="5"/>
  <c r="O4381" i="5"/>
  <c r="O4380" i="5"/>
  <c r="O4379" i="5"/>
  <c r="O4378" i="5"/>
  <c r="O4377" i="5"/>
  <c r="O4376" i="5"/>
  <c r="O4375" i="5"/>
  <c r="O4374" i="5"/>
  <c r="O4373" i="5"/>
  <c r="O4372" i="5"/>
  <c r="O4371" i="5"/>
  <c r="O4370" i="5"/>
  <c r="O4369" i="5"/>
  <c r="O4368" i="5"/>
  <c r="O4367" i="5"/>
  <c r="O4366" i="5"/>
  <c r="O4365" i="5"/>
  <c r="O4364" i="5"/>
  <c r="O4363" i="5"/>
  <c r="O4362" i="5"/>
  <c r="O4361" i="5"/>
  <c r="O4360" i="5"/>
  <c r="O4359" i="5"/>
  <c r="O4358" i="5"/>
  <c r="O4357" i="5"/>
  <c r="O4356" i="5"/>
  <c r="O4355" i="5"/>
  <c r="O4354" i="5"/>
  <c r="O4353" i="5"/>
  <c r="O4352" i="5"/>
  <c r="O4351" i="5"/>
  <c r="O4350" i="5"/>
  <c r="O4349" i="5"/>
  <c r="O4348" i="5"/>
  <c r="O4347" i="5"/>
  <c r="O4346" i="5"/>
  <c r="O4345" i="5"/>
  <c r="O4344" i="5"/>
  <c r="O4343" i="5"/>
  <c r="O4342" i="5"/>
  <c r="O4341" i="5"/>
  <c r="O4340" i="5"/>
  <c r="O4339" i="5"/>
  <c r="O4338" i="5"/>
  <c r="O4337" i="5"/>
  <c r="O4336" i="5"/>
  <c r="O4335" i="5"/>
  <c r="O4334" i="5"/>
  <c r="O4333" i="5"/>
  <c r="O4332" i="5"/>
  <c r="O4331" i="5"/>
  <c r="O4330" i="5"/>
  <c r="O4329" i="5"/>
  <c r="O4328" i="5"/>
  <c r="O4327" i="5"/>
  <c r="O4326" i="5"/>
  <c r="O4325" i="5"/>
  <c r="O4324" i="5"/>
  <c r="O4323" i="5"/>
  <c r="O4322" i="5"/>
  <c r="O4321" i="5"/>
  <c r="O4320" i="5"/>
  <c r="O4319" i="5"/>
  <c r="O4318" i="5"/>
  <c r="O4317" i="5"/>
  <c r="O4316" i="5"/>
  <c r="O4315" i="5"/>
  <c r="O4314" i="5"/>
  <c r="O4313" i="5"/>
  <c r="O4312" i="5"/>
  <c r="O4311" i="5"/>
  <c r="O4310" i="5"/>
  <c r="O4309" i="5"/>
  <c r="O4308" i="5"/>
  <c r="O4307" i="5"/>
  <c r="O4306" i="5"/>
  <c r="O4305" i="5"/>
  <c r="O4304" i="5"/>
  <c r="O4303" i="5"/>
  <c r="O4302" i="5"/>
  <c r="O4301" i="5"/>
  <c r="O4300" i="5"/>
  <c r="O4299" i="5"/>
  <c r="O4298" i="5"/>
  <c r="O4297" i="5"/>
  <c r="O4296" i="5"/>
  <c r="O4295" i="5"/>
  <c r="O4294" i="5"/>
  <c r="O4293" i="5"/>
  <c r="O4292" i="5"/>
  <c r="O4291" i="5"/>
  <c r="O4290" i="5"/>
  <c r="O4289" i="5"/>
  <c r="O4288" i="5"/>
  <c r="O4287" i="5"/>
  <c r="O4286" i="5"/>
  <c r="O4285" i="5"/>
  <c r="O4284" i="5"/>
  <c r="O4283" i="5"/>
  <c r="O4282" i="5"/>
  <c r="O4281" i="5"/>
  <c r="O4280" i="5"/>
  <c r="O4279" i="5"/>
  <c r="O4278" i="5"/>
  <c r="O4277" i="5"/>
  <c r="O4276" i="5"/>
  <c r="O4275" i="5"/>
  <c r="O4274" i="5"/>
  <c r="O4273" i="5"/>
  <c r="O4272" i="5"/>
  <c r="O4271" i="5"/>
  <c r="O4270" i="5"/>
  <c r="O4269" i="5"/>
  <c r="O4268" i="5"/>
  <c r="O4267" i="5"/>
  <c r="O4266" i="5"/>
  <c r="O4265" i="5"/>
  <c r="O4264" i="5"/>
  <c r="O4263" i="5"/>
  <c r="O4262" i="5"/>
  <c r="O4261" i="5"/>
  <c r="O4260" i="5"/>
  <c r="O4259" i="5"/>
  <c r="O4258" i="5"/>
  <c r="O4257" i="5"/>
  <c r="O4256" i="5"/>
  <c r="O4255" i="5"/>
  <c r="O4254" i="5"/>
  <c r="O4253" i="5"/>
  <c r="O4252" i="5"/>
  <c r="O4251" i="5"/>
  <c r="O4250" i="5"/>
  <c r="O4249" i="5"/>
  <c r="O4248" i="5"/>
  <c r="O4247" i="5"/>
  <c r="O4246" i="5"/>
  <c r="O4245" i="5"/>
  <c r="O4244" i="5"/>
  <c r="O4243" i="5"/>
  <c r="O4242" i="5"/>
  <c r="O4241" i="5"/>
  <c r="O4240" i="5"/>
  <c r="O4239" i="5"/>
  <c r="O4238" i="5"/>
  <c r="O4237" i="5"/>
  <c r="O4236" i="5"/>
  <c r="O4235" i="5"/>
  <c r="O4234" i="5"/>
  <c r="O4233" i="5"/>
  <c r="O4232" i="5"/>
  <c r="O4231" i="5"/>
  <c r="O4230" i="5"/>
  <c r="O4229" i="5"/>
  <c r="O4228" i="5"/>
  <c r="O4227" i="5"/>
  <c r="O4226" i="5"/>
  <c r="O4225" i="5"/>
  <c r="O4224" i="5"/>
  <c r="O4223" i="5"/>
  <c r="O4222" i="5"/>
  <c r="O4221" i="5"/>
  <c r="O4220" i="5"/>
  <c r="O4219" i="5"/>
  <c r="O4218" i="5"/>
  <c r="O4217" i="5"/>
  <c r="O4216" i="5"/>
  <c r="O4215" i="5"/>
  <c r="O4214" i="5"/>
  <c r="O4213" i="5"/>
  <c r="O4212" i="5"/>
  <c r="O4211" i="5"/>
  <c r="O4210" i="5"/>
  <c r="O4209" i="5"/>
  <c r="O4208" i="5"/>
  <c r="O4207" i="5"/>
  <c r="O4206" i="5"/>
  <c r="O4205" i="5"/>
  <c r="O4204" i="5"/>
  <c r="O4203" i="5"/>
  <c r="O4202" i="5"/>
  <c r="O4201" i="5"/>
  <c r="O4200" i="5"/>
  <c r="O4199" i="5"/>
  <c r="O4198" i="5"/>
  <c r="O4197" i="5"/>
  <c r="O4196" i="5"/>
  <c r="O4195" i="5"/>
  <c r="O4194" i="5"/>
  <c r="O4193" i="5"/>
  <c r="O4192" i="5"/>
  <c r="O4191" i="5"/>
  <c r="O4190" i="5"/>
  <c r="O4189" i="5"/>
  <c r="O4188" i="5"/>
  <c r="O4187" i="5"/>
  <c r="O4186" i="5"/>
  <c r="O4185" i="5"/>
  <c r="O4184" i="5"/>
  <c r="O4183" i="5"/>
  <c r="O4182" i="5"/>
  <c r="O4181" i="5"/>
  <c r="O4180" i="5"/>
  <c r="O4179" i="5"/>
  <c r="O4178" i="5"/>
  <c r="O4177" i="5"/>
  <c r="O4176" i="5"/>
  <c r="O4175" i="5"/>
  <c r="O4174" i="5"/>
  <c r="O4173" i="5"/>
  <c r="O4172" i="5"/>
  <c r="O4171" i="5"/>
  <c r="O4170" i="5"/>
  <c r="O4169" i="5"/>
  <c r="O4168" i="5"/>
  <c r="O4167" i="5"/>
  <c r="O4166" i="5"/>
  <c r="O4165" i="5"/>
  <c r="O4164" i="5"/>
  <c r="O4163" i="5"/>
  <c r="O4162" i="5"/>
  <c r="O4161" i="5"/>
  <c r="O4160" i="5"/>
  <c r="O4159" i="5"/>
  <c r="O4158" i="5"/>
  <c r="O4157" i="5"/>
  <c r="O4156" i="5"/>
  <c r="O4155" i="5"/>
  <c r="O4154" i="5"/>
  <c r="O4153" i="5"/>
  <c r="O4152" i="5"/>
  <c r="O4151" i="5"/>
  <c r="O4150" i="5"/>
  <c r="O4149" i="5"/>
  <c r="O4148" i="5"/>
  <c r="O4147" i="5"/>
  <c r="O4146" i="5"/>
  <c r="O4145" i="5"/>
  <c r="O4144" i="5"/>
  <c r="O4143" i="5"/>
  <c r="O4142" i="5"/>
  <c r="O4141" i="5"/>
  <c r="O4140" i="5"/>
  <c r="O4139" i="5"/>
  <c r="O4138" i="5"/>
  <c r="O4137" i="5"/>
  <c r="O4136" i="5"/>
  <c r="O4135" i="5"/>
  <c r="O4134" i="5"/>
  <c r="O4133" i="5"/>
  <c r="O4132" i="5"/>
  <c r="O4131" i="5"/>
  <c r="O4130" i="5"/>
  <c r="O4129" i="5"/>
  <c r="O4128" i="5"/>
  <c r="O4127" i="5"/>
  <c r="O4126" i="5"/>
  <c r="O4125" i="5"/>
  <c r="O4124" i="5"/>
  <c r="O4123" i="5"/>
  <c r="O4122" i="5"/>
  <c r="O4121" i="5"/>
  <c r="O4120" i="5"/>
  <c r="O4119" i="5"/>
  <c r="O4118" i="5"/>
  <c r="O4117" i="5"/>
  <c r="O4116" i="5"/>
  <c r="O4115" i="5"/>
  <c r="O4114" i="5"/>
  <c r="O4113" i="5"/>
  <c r="O4112" i="5"/>
  <c r="O4111" i="5"/>
  <c r="O4110" i="5"/>
  <c r="O4109" i="5"/>
  <c r="O4108" i="5"/>
  <c r="O4107" i="5"/>
  <c r="O4106" i="5"/>
  <c r="O4105" i="5"/>
  <c r="O4104" i="5"/>
  <c r="O4103" i="5"/>
  <c r="O4102" i="5"/>
  <c r="O4101" i="5"/>
  <c r="O4100" i="5"/>
  <c r="O4099" i="5"/>
  <c r="O4098" i="5"/>
  <c r="O4097" i="5"/>
  <c r="O4096" i="5"/>
  <c r="O4095" i="5"/>
  <c r="O4094" i="5"/>
  <c r="O4093" i="5"/>
  <c r="O4092" i="5"/>
  <c r="O4091" i="5"/>
  <c r="O4090" i="5"/>
  <c r="O4089" i="5"/>
  <c r="O4088" i="5"/>
  <c r="O4087" i="5"/>
  <c r="O4086" i="5"/>
  <c r="O4085" i="5"/>
  <c r="O4084" i="5"/>
  <c r="O4083" i="5"/>
  <c r="O4082" i="5"/>
  <c r="O4081" i="5"/>
  <c r="O4080" i="5"/>
  <c r="O4079" i="5"/>
  <c r="O4078" i="5"/>
  <c r="O4077" i="5"/>
  <c r="O4076" i="5"/>
  <c r="O4075" i="5"/>
  <c r="O4074" i="5"/>
  <c r="O4073" i="5"/>
  <c r="O4072" i="5"/>
  <c r="O4071" i="5"/>
  <c r="O4070" i="5"/>
  <c r="O4069" i="5"/>
  <c r="O4068" i="5"/>
  <c r="O4067" i="5"/>
  <c r="O4066" i="5"/>
  <c r="O4065" i="5"/>
  <c r="O4064" i="5"/>
  <c r="O4063" i="5"/>
  <c r="O4062" i="5"/>
  <c r="O4061" i="5"/>
  <c r="O4060" i="5"/>
  <c r="O4059" i="5"/>
  <c r="O4058" i="5"/>
  <c r="O4057" i="5"/>
  <c r="O4056" i="5"/>
  <c r="O4055" i="5"/>
  <c r="O4054" i="5"/>
  <c r="O4053" i="5"/>
  <c r="O4052" i="5"/>
  <c r="O4051" i="5"/>
  <c r="O4050" i="5"/>
  <c r="O4049" i="5"/>
  <c r="O4048" i="5"/>
  <c r="O4047" i="5"/>
  <c r="O4046" i="5"/>
  <c r="O4045" i="5"/>
  <c r="O4044" i="5"/>
  <c r="O4043" i="5"/>
  <c r="O4042" i="5"/>
  <c r="O4041" i="5"/>
  <c r="O4040" i="5"/>
  <c r="O4039" i="5"/>
  <c r="O4038" i="5"/>
  <c r="O4037" i="5"/>
  <c r="O4036" i="5"/>
  <c r="O4035" i="5"/>
  <c r="O4034" i="5"/>
  <c r="O4033" i="5"/>
  <c r="O4032" i="5"/>
  <c r="O4031" i="5"/>
  <c r="O4030" i="5"/>
  <c r="O4029" i="5"/>
  <c r="O4028" i="5"/>
  <c r="O4027" i="5"/>
  <c r="O4026" i="5"/>
  <c r="O4025" i="5"/>
  <c r="O4024" i="5"/>
  <c r="O4023" i="5"/>
  <c r="O4022" i="5"/>
  <c r="O4021" i="5"/>
  <c r="O4020" i="5"/>
  <c r="O4019" i="5"/>
  <c r="O4018" i="5"/>
  <c r="O4017" i="5"/>
  <c r="O4016" i="5"/>
  <c r="O4015" i="5"/>
  <c r="O4014" i="5"/>
  <c r="O4013" i="5"/>
  <c r="O4012" i="5"/>
  <c r="O4011" i="5"/>
  <c r="O4010" i="5"/>
  <c r="O4009" i="5"/>
  <c r="O4008" i="5"/>
  <c r="O4007" i="5"/>
  <c r="O4006" i="5"/>
  <c r="O4005" i="5"/>
  <c r="O4004" i="5"/>
  <c r="O4003" i="5"/>
  <c r="O4002" i="5"/>
  <c r="O4001" i="5"/>
  <c r="O4000" i="5"/>
  <c r="O3999" i="5"/>
  <c r="O3998" i="5"/>
  <c r="O3997" i="5"/>
  <c r="O3996" i="5"/>
  <c r="O3995" i="5"/>
  <c r="O3994" i="5"/>
  <c r="O3993" i="5"/>
  <c r="O3992" i="5"/>
  <c r="O3991" i="5"/>
  <c r="O3990" i="5"/>
  <c r="O3989" i="5"/>
  <c r="O3988" i="5"/>
  <c r="O3987" i="5"/>
  <c r="O3986" i="5"/>
  <c r="O3985" i="5"/>
  <c r="O3984" i="5"/>
  <c r="O3983" i="5"/>
  <c r="O3982" i="5"/>
  <c r="O3981" i="5"/>
  <c r="O3980" i="5"/>
  <c r="O3979" i="5"/>
  <c r="O3978" i="5"/>
  <c r="O3977" i="5"/>
  <c r="O3976" i="5"/>
  <c r="O3975" i="5"/>
  <c r="O3974" i="5"/>
  <c r="O3973" i="5"/>
  <c r="O3972" i="5"/>
  <c r="O3971" i="5"/>
  <c r="O3970" i="5"/>
  <c r="O3969" i="5"/>
  <c r="O3968" i="5"/>
  <c r="O3967" i="5"/>
  <c r="O3966" i="5"/>
  <c r="O3965" i="5"/>
  <c r="O3964" i="5"/>
  <c r="O3963" i="5"/>
  <c r="O3962" i="5"/>
  <c r="O3961" i="5"/>
  <c r="O3960" i="5"/>
  <c r="O3959" i="5"/>
  <c r="O3958" i="5"/>
  <c r="O3957" i="5"/>
  <c r="O3956" i="5"/>
  <c r="O3955" i="5"/>
  <c r="O3954" i="5"/>
  <c r="O3953" i="5"/>
  <c r="O3952" i="5"/>
  <c r="O3951" i="5"/>
  <c r="O3950" i="5"/>
  <c r="O3949" i="5"/>
  <c r="O3948" i="5"/>
  <c r="O3947" i="5"/>
  <c r="O3946" i="5"/>
  <c r="O3945" i="5"/>
  <c r="O3944" i="5"/>
  <c r="O3943" i="5"/>
  <c r="O3942" i="5"/>
  <c r="O3941" i="5"/>
  <c r="O3940" i="5"/>
  <c r="O3939" i="5"/>
  <c r="O3938" i="5"/>
  <c r="O3937" i="5"/>
  <c r="O3936" i="5"/>
  <c r="O3935" i="5"/>
  <c r="O3934" i="5"/>
  <c r="O3933" i="5"/>
  <c r="O3932" i="5"/>
  <c r="O3931" i="5"/>
  <c r="O3930" i="5"/>
  <c r="O3929" i="5"/>
  <c r="O3928" i="5"/>
  <c r="O3927" i="5"/>
  <c r="O3926" i="5"/>
  <c r="O3925" i="5"/>
  <c r="O3924" i="5"/>
  <c r="O3923" i="5"/>
  <c r="O3922" i="5"/>
  <c r="O3921" i="5"/>
  <c r="O3920" i="5"/>
  <c r="O3919" i="5"/>
  <c r="O3918" i="5"/>
  <c r="O3917" i="5"/>
  <c r="O3916" i="5"/>
  <c r="O3915" i="5"/>
  <c r="O3914" i="5"/>
  <c r="O3913" i="5"/>
  <c r="O3912" i="5"/>
  <c r="O3911" i="5"/>
  <c r="O3910" i="5"/>
  <c r="O3909" i="5"/>
  <c r="O3908" i="5"/>
  <c r="O3907" i="5"/>
  <c r="O3906" i="5"/>
  <c r="O3905" i="5"/>
  <c r="O3904" i="5"/>
  <c r="O3903" i="5"/>
  <c r="O3902" i="5"/>
  <c r="O3901" i="5"/>
  <c r="O3900" i="5"/>
  <c r="O3899" i="5"/>
  <c r="O3898" i="5"/>
  <c r="O3897" i="5"/>
  <c r="O3896" i="5"/>
  <c r="O3895" i="5"/>
  <c r="O3894" i="5"/>
  <c r="O3893" i="5"/>
  <c r="O3892" i="5"/>
  <c r="O3891" i="5"/>
  <c r="O3890" i="5"/>
  <c r="O3889" i="5"/>
  <c r="O3888" i="5"/>
  <c r="O3887" i="5"/>
  <c r="O3886" i="5"/>
  <c r="O3885" i="5"/>
  <c r="O3884" i="5"/>
  <c r="O3883" i="5"/>
  <c r="O3882" i="5"/>
  <c r="O3881" i="5"/>
  <c r="O3880" i="5"/>
  <c r="O3879" i="5"/>
  <c r="O3878" i="5"/>
  <c r="O3877" i="5"/>
  <c r="O3876" i="5"/>
  <c r="O3875" i="5"/>
  <c r="O3874" i="5"/>
  <c r="O3873" i="5"/>
  <c r="O3872" i="5"/>
  <c r="O3871" i="5"/>
  <c r="O3870" i="5"/>
  <c r="O3869" i="5"/>
  <c r="O3868" i="5"/>
  <c r="O3867" i="5"/>
  <c r="O3866" i="5"/>
  <c r="O3865" i="5"/>
  <c r="O3864" i="5"/>
  <c r="O3863" i="5"/>
  <c r="O3862" i="5"/>
  <c r="O3861" i="5"/>
  <c r="O3860" i="5"/>
  <c r="O3859" i="5"/>
  <c r="O3858" i="5"/>
  <c r="O3857" i="5"/>
  <c r="O3856" i="5"/>
  <c r="O3855" i="5"/>
  <c r="O3854" i="5"/>
  <c r="O3853" i="5"/>
  <c r="O3852" i="5"/>
  <c r="O3851" i="5"/>
  <c r="O3850" i="5"/>
  <c r="O3849" i="5"/>
  <c r="O3848" i="5"/>
  <c r="O3847" i="5"/>
  <c r="O3846" i="5"/>
  <c r="O3845" i="5"/>
  <c r="O3844" i="5"/>
  <c r="O3843" i="5"/>
  <c r="O3842" i="5"/>
  <c r="O3841" i="5"/>
  <c r="O3840" i="5"/>
  <c r="O3839" i="5"/>
  <c r="O3838" i="5"/>
  <c r="O3837" i="5"/>
  <c r="O3836" i="5"/>
  <c r="O3835" i="5"/>
  <c r="O3834" i="5"/>
  <c r="O3833" i="5"/>
  <c r="O3832" i="5"/>
  <c r="O3831" i="5"/>
  <c r="O3830" i="5"/>
  <c r="O3829" i="5"/>
  <c r="O3828" i="5"/>
  <c r="O3827" i="5"/>
  <c r="O3826" i="5"/>
  <c r="O3825" i="5"/>
  <c r="O3824" i="5"/>
  <c r="O3823" i="5"/>
  <c r="O3822" i="5"/>
  <c r="O3821" i="5"/>
  <c r="O3820" i="5"/>
  <c r="O3819" i="5"/>
  <c r="O3818" i="5"/>
  <c r="O3817" i="5"/>
  <c r="O3816" i="5"/>
  <c r="O3815" i="5"/>
  <c r="O3814" i="5"/>
  <c r="O3813" i="5"/>
  <c r="O3812" i="5"/>
  <c r="O3811" i="5"/>
  <c r="O3810" i="5"/>
  <c r="O3809" i="5"/>
  <c r="O3808" i="5"/>
  <c r="O3807" i="5"/>
  <c r="O3806" i="5"/>
  <c r="O3805" i="5"/>
  <c r="O3804" i="5"/>
  <c r="O3803" i="5"/>
  <c r="O3802" i="5"/>
  <c r="O3801" i="5"/>
  <c r="O3800" i="5"/>
  <c r="O3799" i="5"/>
  <c r="O3798" i="5"/>
  <c r="O3797" i="5"/>
  <c r="O3796" i="5"/>
  <c r="O3795" i="5"/>
  <c r="O3794" i="5"/>
  <c r="O3793" i="5"/>
  <c r="O3792" i="5"/>
  <c r="O3791" i="5"/>
  <c r="O3790" i="5"/>
  <c r="O3789" i="5"/>
  <c r="O3788" i="5"/>
  <c r="O3787" i="5"/>
  <c r="O3786" i="5"/>
  <c r="O3785" i="5"/>
  <c r="O3784" i="5"/>
  <c r="O3783" i="5"/>
  <c r="O3782" i="5"/>
  <c r="O3781" i="5"/>
  <c r="O3780" i="5"/>
  <c r="O3779" i="5"/>
  <c r="O3778" i="5"/>
  <c r="O3777" i="5"/>
  <c r="O3776" i="5"/>
  <c r="O3775" i="5"/>
  <c r="O3774" i="5"/>
  <c r="O3773" i="5"/>
  <c r="O3772" i="5"/>
  <c r="O3771" i="5"/>
  <c r="O3770" i="5"/>
  <c r="O3769" i="5"/>
  <c r="O3768" i="5"/>
  <c r="O3767" i="5"/>
  <c r="O3766" i="5"/>
  <c r="O3765" i="5"/>
  <c r="O3764" i="5"/>
  <c r="O3763" i="5"/>
  <c r="O3762" i="5"/>
  <c r="O3761" i="5"/>
  <c r="O3760" i="5"/>
  <c r="O3759" i="5"/>
  <c r="O3758" i="5"/>
  <c r="O3757" i="5"/>
  <c r="O3756" i="5"/>
  <c r="O3755" i="5"/>
  <c r="O3754" i="5"/>
  <c r="O3753" i="5"/>
  <c r="O3752" i="5"/>
  <c r="O3751" i="5"/>
  <c r="O3750" i="5"/>
  <c r="O3749" i="5"/>
  <c r="O3748" i="5"/>
  <c r="O3747" i="5"/>
  <c r="O3746" i="5"/>
  <c r="O3745" i="5"/>
  <c r="O3744" i="5"/>
  <c r="O3743" i="5"/>
  <c r="O3742" i="5"/>
  <c r="O3741" i="5"/>
  <c r="O3740" i="5"/>
  <c r="O3739" i="5"/>
  <c r="O3738" i="5"/>
  <c r="O3737" i="5"/>
  <c r="O3736" i="5"/>
  <c r="O3735" i="5"/>
  <c r="O3734" i="5"/>
  <c r="O3733" i="5"/>
  <c r="O3732" i="5"/>
  <c r="O3731" i="5"/>
  <c r="O3730" i="5"/>
  <c r="O3729" i="5"/>
  <c r="O3728" i="5"/>
  <c r="O3727" i="5"/>
  <c r="O3726" i="5"/>
  <c r="O3725" i="5"/>
  <c r="O3724" i="5"/>
  <c r="O3723" i="5"/>
  <c r="O3722" i="5"/>
  <c r="O3721" i="5"/>
  <c r="O3720" i="5"/>
  <c r="O3719" i="5"/>
  <c r="O3718" i="5"/>
  <c r="O3717" i="5"/>
  <c r="O3716" i="5"/>
  <c r="O3715" i="5"/>
  <c r="O3714" i="5"/>
  <c r="O3713" i="5"/>
  <c r="O3712" i="5"/>
  <c r="O3711" i="5"/>
  <c r="O3710" i="5"/>
  <c r="O3709" i="5"/>
  <c r="O3708" i="5"/>
  <c r="O3707" i="5"/>
  <c r="O3706" i="5"/>
  <c r="O3705" i="5"/>
  <c r="O3704" i="5"/>
  <c r="O3703" i="5"/>
  <c r="O3702" i="5"/>
  <c r="O3701" i="5"/>
  <c r="O3700" i="5"/>
  <c r="O3699" i="5"/>
  <c r="O3698" i="5"/>
  <c r="O3697" i="5"/>
  <c r="O3696" i="5"/>
  <c r="O3695" i="5"/>
  <c r="O3694" i="5"/>
  <c r="O3693" i="5"/>
  <c r="O3692" i="5"/>
  <c r="O3691" i="5"/>
  <c r="O3690" i="5"/>
  <c r="O3689" i="5"/>
  <c r="O3688" i="5"/>
  <c r="O3687" i="5"/>
  <c r="O3686" i="5"/>
  <c r="O3685" i="5"/>
  <c r="O3684" i="5"/>
  <c r="O3683" i="5"/>
  <c r="O3682" i="5"/>
  <c r="O3681" i="5"/>
  <c r="O3680" i="5"/>
  <c r="O3679" i="5"/>
  <c r="O3678" i="5"/>
  <c r="O3677" i="5"/>
  <c r="O3676" i="5"/>
  <c r="O3675" i="5"/>
  <c r="O3674" i="5"/>
  <c r="O3673" i="5"/>
  <c r="O3672" i="5"/>
  <c r="O3671" i="5"/>
  <c r="O3670" i="5"/>
  <c r="O3669" i="5"/>
  <c r="O3668" i="5"/>
  <c r="O3667" i="5"/>
  <c r="O3666" i="5"/>
  <c r="O3665" i="5"/>
  <c r="O3664" i="5"/>
  <c r="O3663" i="5"/>
  <c r="O3662" i="5"/>
  <c r="O3661" i="5"/>
  <c r="O3660" i="5"/>
  <c r="O3659" i="5"/>
  <c r="O3658" i="5"/>
  <c r="O3657" i="5"/>
  <c r="O3656" i="5"/>
  <c r="O3655" i="5"/>
  <c r="O3654" i="5"/>
  <c r="O3653" i="5"/>
  <c r="O3652" i="5"/>
  <c r="O3651" i="5"/>
  <c r="O3650" i="5"/>
  <c r="O3649" i="5"/>
  <c r="O3648" i="5"/>
  <c r="O3647" i="5"/>
  <c r="O3646" i="5"/>
  <c r="O3645" i="5"/>
  <c r="O3644" i="5"/>
  <c r="O3643" i="5"/>
  <c r="O3642" i="5"/>
  <c r="O3641" i="5"/>
  <c r="O3640" i="5"/>
  <c r="O3639" i="5"/>
  <c r="O3638" i="5"/>
  <c r="O3637" i="5"/>
  <c r="O3636" i="5"/>
  <c r="O3635" i="5"/>
  <c r="O3634" i="5"/>
  <c r="O3633" i="5"/>
  <c r="O3632" i="5"/>
  <c r="O3631" i="5"/>
  <c r="O3630" i="5"/>
  <c r="O3629" i="5"/>
  <c r="O3628" i="5"/>
  <c r="O3627" i="5"/>
  <c r="O3626" i="5"/>
  <c r="O3625" i="5"/>
  <c r="O3624" i="5"/>
  <c r="O3623" i="5"/>
  <c r="O3622" i="5"/>
  <c r="O3621" i="5"/>
  <c r="O3620" i="5"/>
  <c r="O3619" i="5"/>
  <c r="O3618" i="5"/>
  <c r="O3617" i="5"/>
  <c r="O3616" i="5"/>
  <c r="O3615" i="5"/>
  <c r="O3614" i="5"/>
  <c r="O3613" i="5"/>
  <c r="O3612" i="5"/>
  <c r="O3611" i="5"/>
  <c r="O3610" i="5"/>
  <c r="O3609" i="5"/>
  <c r="O3608" i="5"/>
  <c r="O3607" i="5"/>
  <c r="O3606" i="5"/>
  <c r="O3605" i="5"/>
  <c r="O3604" i="5"/>
  <c r="O3603" i="5"/>
  <c r="O3602" i="5"/>
  <c r="O3601" i="5"/>
  <c r="O3600" i="5"/>
  <c r="O3599" i="5"/>
  <c r="O3598" i="5"/>
  <c r="O3597" i="5"/>
  <c r="O3596" i="5"/>
  <c r="O3595" i="5"/>
  <c r="O3594" i="5"/>
  <c r="O3593" i="5"/>
  <c r="O3592" i="5"/>
  <c r="O3591" i="5"/>
  <c r="O3590" i="5"/>
  <c r="O3589" i="5"/>
  <c r="O3588" i="5"/>
  <c r="O3587" i="5"/>
  <c r="O3586" i="5"/>
  <c r="O3585" i="5"/>
  <c r="O3584" i="5"/>
  <c r="O3583" i="5"/>
  <c r="O3582" i="5"/>
  <c r="O3581" i="5"/>
  <c r="O3580" i="5"/>
  <c r="O3579" i="5"/>
  <c r="O3578" i="5"/>
  <c r="O3577" i="5"/>
  <c r="O3576" i="5"/>
  <c r="O3575" i="5"/>
  <c r="O3574" i="5"/>
  <c r="O3573" i="5"/>
  <c r="O3572" i="5"/>
  <c r="O3571" i="5"/>
  <c r="O3570" i="5"/>
  <c r="O3569" i="5"/>
  <c r="O3568" i="5"/>
  <c r="O3567" i="5"/>
  <c r="O3566" i="5"/>
  <c r="O3565" i="5"/>
  <c r="O3564" i="5"/>
  <c r="O3563" i="5"/>
  <c r="O3562" i="5"/>
  <c r="O3561" i="5"/>
  <c r="O3560" i="5"/>
  <c r="O3559" i="5"/>
  <c r="O3558" i="5"/>
  <c r="O3557" i="5"/>
  <c r="O3556" i="5"/>
  <c r="O3555" i="5"/>
  <c r="O3554" i="5"/>
  <c r="O3553" i="5"/>
  <c r="O3552" i="5"/>
  <c r="O3551" i="5"/>
  <c r="O3550" i="5"/>
  <c r="O3549" i="5"/>
  <c r="O3548" i="5"/>
  <c r="O3547" i="5"/>
  <c r="O3546" i="5"/>
  <c r="O3545" i="5"/>
  <c r="O3544" i="5"/>
  <c r="O3543" i="5"/>
  <c r="O3542" i="5"/>
  <c r="O3541" i="5"/>
  <c r="O3540" i="5"/>
  <c r="O3539" i="5"/>
  <c r="O3538" i="5"/>
  <c r="O3537" i="5"/>
  <c r="O3536" i="5"/>
  <c r="O3535" i="5"/>
  <c r="O3534" i="5"/>
  <c r="O3533" i="5"/>
  <c r="O3532" i="5"/>
  <c r="O3531" i="5"/>
  <c r="O3530" i="5"/>
  <c r="O3529" i="5"/>
  <c r="O3528" i="5"/>
  <c r="O3527" i="5"/>
  <c r="O3526" i="5"/>
  <c r="O3525" i="5"/>
  <c r="O3524" i="5"/>
  <c r="O3523" i="5"/>
  <c r="O3522" i="5"/>
  <c r="O3521" i="5"/>
  <c r="O3520" i="5"/>
  <c r="O3519" i="5"/>
  <c r="O3518" i="5"/>
  <c r="O3517" i="5"/>
  <c r="O3516" i="5"/>
  <c r="O3515" i="5"/>
  <c r="O3514" i="5"/>
  <c r="O3513" i="5"/>
  <c r="O3512" i="5"/>
  <c r="O3511" i="5"/>
  <c r="O3510" i="5"/>
  <c r="O3509" i="5"/>
  <c r="O3508" i="5"/>
  <c r="O3507" i="5"/>
  <c r="O3506" i="5"/>
  <c r="O3505" i="5"/>
  <c r="O3504" i="5"/>
  <c r="O3503" i="5"/>
  <c r="O3502" i="5"/>
  <c r="O3501" i="5"/>
  <c r="O3500" i="5"/>
  <c r="O3499" i="5"/>
  <c r="O3498" i="5"/>
  <c r="O3497" i="5"/>
  <c r="O3496" i="5"/>
  <c r="O3495" i="5"/>
  <c r="O3494" i="5"/>
  <c r="O3493" i="5"/>
  <c r="O3492" i="5"/>
  <c r="O3491" i="5"/>
  <c r="O3490" i="5"/>
  <c r="O3489" i="5"/>
  <c r="O3488" i="5"/>
  <c r="O3487" i="5"/>
  <c r="O3486" i="5"/>
  <c r="O3485" i="5"/>
  <c r="O3484" i="5"/>
  <c r="O3483" i="5"/>
  <c r="O3482" i="5"/>
  <c r="O3481" i="5"/>
  <c r="O3480" i="5"/>
  <c r="O3479" i="5"/>
  <c r="O3478" i="5"/>
  <c r="O3477" i="5"/>
  <c r="O3476" i="5"/>
  <c r="O3475" i="5"/>
  <c r="O3474" i="5"/>
  <c r="O3473" i="5"/>
  <c r="O3472" i="5"/>
  <c r="O3471" i="5"/>
  <c r="O3470" i="5"/>
  <c r="O3469" i="5"/>
  <c r="O3468" i="5"/>
  <c r="O3467" i="5"/>
  <c r="O3466" i="5"/>
  <c r="O3465" i="5"/>
  <c r="O3464" i="5"/>
  <c r="O3463" i="5"/>
  <c r="O3462" i="5"/>
  <c r="O3461" i="5"/>
  <c r="O3460" i="5"/>
  <c r="O3459" i="5"/>
  <c r="O3458" i="5"/>
  <c r="O3457" i="5"/>
  <c r="O3456" i="5"/>
  <c r="O3455" i="5"/>
  <c r="O3454" i="5"/>
  <c r="O3453" i="5"/>
  <c r="O3452" i="5"/>
  <c r="O3451" i="5"/>
  <c r="O3450" i="5"/>
  <c r="O3449" i="5"/>
  <c r="O3448" i="5"/>
  <c r="O3447" i="5"/>
  <c r="O3446" i="5"/>
  <c r="O3445" i="5"/>
  <c r="O3444" i="5"/>
  <c r="O3443" i="5"/>
  <c r="O3442" i="5"/>
  <c r="O3441" i="5"/>
  <c r="O3440" i="5"/>
  <c r="O3439" i="5"/>
  <c r="O3438" i="5"/>
  <c r="O3437" i="5"/>
  <c r="O3436" i="5"/>
  <c r="O3435" i="5"/>
  <c r="O3434" i="5"/>
  <c r="O3433" i="5"/>
  <c r="O3432" i="5"/>
  <c r="O3431" i="5"/>
  <c r="O3430" i="5"/>
  <c r="O3429" i="5"/>
  <c r="O3428" i="5"/>
  <c r="O3427" i="5"/>
  <c r="O3426" i="5"/>
  <c r="O3425" i="5"/>
  <c r="O3424" i="5"/>
  <c r="O3423" i="5"/>
  <c r="O3422" i="5"/>
  <c r="O3421" i="5"/>
  <c r="O3420" i="5"/>
  <c r="O3419" i="5"/>
  <c r="O3418" i="5"/>
  <c r="O3417" i="5"/>
  <c r="O3416" i="5"/>
  <c r="O3415" i="5"/>
  <c r="O3414" i="5"/>
  <c r="O3413" i="5"/>
  <c r="O3412" i="5"/>
  <c r="O3411" i="5"/>
  <c r="O3410" i="5"/>
  <c r="O3409" i="5"/>
  <c r="O3408" i="5"/>
  <c r="O3407" i="5"/>
  <c r="O3406" i="5"/>
  <c r="O3405" i="5"/>
  <c r="O3404" i="5"/>
  <c r="O3403" i="5"/>
  <c r="O3402" i="5"/>
  <c r="O3401" i="5"/>
  <c r="O3400" i="5"/>
  <c r="O3399" i="5"/>
  <c r="O3398" i="5"/>
  <c r="O3397" i="5"/>
  <c r="O3396" i="5"/>
  <c r="O3395" i="5"/>
  <c r="O3394" i="5"/>
  <c r="O3393" i="5"/>
  <c r="O3392" i="5"/>
  <c r="O3391" i="5"/>
  <c r="O3390" i="5"/>
  <c r="O3389" i="5"/>
  <c r="O3388" i="5"/>
  <c r="O3387" i="5"/>
  <c r="O3386" i="5"/>
  <c r="O3385" i="5"/>
  <c r="O3384" i="5"/>
  <c r="O3383" i="5"/>
  <c r="O3382" i="5"/>
  <c r="O3381" i="5"/>
  <c r="O3380" i="5"/>
  <c r="O3379" i="5"/>
  <c r="O3378" i="5"/>
  <c r="O3377" i="5"/>
  <c r="O3376" i="5"/>
  <c r="O3375" i="5"/>
  <c r="O3374" i="5"/>
  <c r="O3373" i="5"/>
  <c r="O3372" i="5"/>
  <c r="O3371" i="5"/>
  <c r="O3370" i="5"/>
  <c r="O3369" i="5"/>
  <c r="O3368" i="5"/>
  <c r="O3367" i="5"/>
  <c r="O3366" i="5"/>
  <c r="O3365" i="5"/>
  <c r="O3364" i="5"/>
  <c r="O3363" i="5"/>
  <c r="O3362" i="5"/>
  <c r="O3361" i="5"/>
  <c r="O3360" i="5"/>
  <c r="O3359" i="5"/>
  <c r="O3358" i="5"/>
  <c r="O3357" i="5"/>
  <c r="O3356" i="5"/>
  <c r="O3355" i="5"/>
  <c r="O3354" i="5"/>
  <c r="O3353" i="5"/>
  <c r="O3352" i="5"/>
  <c r="O3351" i="5"/>
  <c r="O3350" i="5"/>
  <c r="O3349" i="5"/>
  <c r="O3348" i="5"/>
  <c r="O3347" i="5"/>
  <c r="O3346" i="5"/>
  <c r="O3345" i="5"/>
  <c r="O3344" i="5"/>
  <c r="O3343" i="5"/>
  <c r="O3342" i="5"/>
  <c r="O3341" i="5"/>
  <c r="O3340" i="5"/>
  <c r="O3339" i="5"/>
  <c r="O3338" i="5"/>
  <c r="O3337" i="5"/>
  <c r="O3336" i="5"/>
  <c r="O3335" i="5"/>
  <c r="O3334" i="5"/>
  <c r="O3333" i="5"/>
  <c r="O3332" i="5"/>
  <c r="O3331" i="5"/>
  <c r="O3330" i="5"/>
  <c r="O3329" i="5"/>
  <c r="O3328" i="5"/>
  <c r="O3327" i="5"/>
  <c r="O3326" i="5"/>
  <c r="O3325" i="5"/>
  <c r="O3324" i="5"/>
  <c r="O3323" i="5"/>
  <c r="O3322" i="5"/>
  <c r="O3321" i="5"/>
  <c r="O3320" i="5"/>
  <c r="O3319" i="5"/>
  <c r="O3318" i="5"/>
  <c r="O3317" i="5"/>
  <c r="O3316" i="5"/>
  <c r="O3315" i="5"/>
  <c r="O3314" i="5"/>
  <c r="O3313" i="5"/>
  <c r="O3312" i="5"/>
  <c r="O3311" i="5"/>
  <c r="O3310" i="5"/>
  <c r="O3309" i="5"/>
  <c r="O3308" i="5"/>
  <c r="O3307" i="5"/>
  <c r="O3306" i="5"/>
  <c r="O3305" i="5"/>
  <c r="O3304" i="5"/>
  <c r="O3303" i="5"/>
  <c r="O3302" i="5"/>
  <c r="O3301" i="5"/>
  <c r="O3300" i="5"/>
  <c r="O3299" i="5"/>
  <c r="O3298" i="5"/>
  <c r="O3297" i="5"/>
  <c r="O3296" i="5"/>
  <c r="O3295" i="5"/>
  <c r="O3294" i="5"/>
  <c r="O3293" i="5"/>
  <c r="O3292" i="5"/>
  <c r="O3291" i="5"/>
  <c r="O3290" i="5"/>
  <c r="O3289" i="5"/>
  <c r="O3288" i="5"/>
  <c r="O3287" i="5"/>
  <c r="O3286" i="5"/>
  <c r="O3285" i="5"/>
  <c r="O3284" i="5"/>
  <c r="O3283" i="5"/>
  <c r="O3282" i="5"/>
  <c r="O3281" i="5"/>
  <c r="O3280" i="5"/>
  <c r="O3279" i="5"/>
  <c r="O3278" i="5"/>
  <c r="O3277" i="5"/>
  <c r="O3276" i="5"/>
  <c r="O3275" i="5"/>
  <c r="O3274" i="5"/>
  <c r="O3273" i="5"/>
  <c r="O3272" i="5"/>
  <c r="O3271" i="5"/>
  <c r="O3270" i="5"/>
  <c r="O3269" i="5"/>
  <c r="O3268" i="5"/>
  <c r="O3267" i="5"/>
  <c r="O3266" i="5"/>
  <c r="O3265" i="5"/>
  <c r="O3264" i="5"/>
  <c r="O3263" i="5"/>
  <c r="O3262" i="5"/>
  <c r="O3261" i="5"/>
  <c r="O3260" i="5"/>
  <c r="O3259" i="5"/>
  <c r="O3258" i="5"/>
  <c r="O3257" i="5"/>
  <c r="O3256" i="5"/>
  <c r="O3255" i="5"/>
  <c r="O3254" i="5"/>
  <c r="O3253" i="5"/>
  <c r="O3252" i="5"/>
  <c r="O3251" i="5"/>
  <c r="O3250" i="5"/>
  <c r="O3249" i="5"/>
  <c r="O3248" i="5"/>
  <c r="O3247" i="5"/>
  <c r="O3246" i="5"/>
  <c r="O3245" i="5"/>
  <c r="O3244" i="5"/>
  <c r="O3243" i="5"/>
  <c r="O3242" i="5"/>
  <c r="O3241" i="5"/>
  <c r="O3240" i="5"/>
  <c r="O3239" i="5"/>
  <c r="O3238" i="5"/>
  <c r="O3237" i="5"/>
  <c r="O3236" i="5"/>
  <c r="O3235" i="5"/>
  <c r="O3234" i="5"/>
  <c r="O3233" i="5"/>
  <c r="O3232" i="5"/>
  <c r="O3231" i="5"/>
  <c r="O3230" i="5"/>
  <c r="O3229" i="5"/>
  <c r="O3228" i="5"/>
  <c r="O3227" i="5"/>
  <c r="O3226" i="5"/>
  <c r="O3225" i="5"/>
  <c r="O3224" i="5"/>
  <c r="O3223" i="5"/>
  <c r="O3222" i="5"/>
  <c r="O3221" i="5"/>
  <c r="O3220" i="5"/>
  <c r="O3219" i="5"/>
  <c r="O3218" i="5"/>
  <c r="O3217" i="5"/>
  <c r="O3216" i="5"/>
  <c r="O3215" i="5"/>
  <c r="O3214" i="5"/>
  <c r="O3213" i="5"/>
  <c r="O3212" i="5"/>
  <c r="O3211" i="5"/>
  <c r="O3210" i="5"/>
  <c r="O3209" i="5"/>
  <c r="O3208" i="5"/>
  <c r="O3207" i="5"/>
  <c r="O3206" i="5"/>
  <c r="O3205" i="5"/>
  <c r="O3204" i="5"/>
  <c r="O3203" i="5"/>
  <c r="O3202" i="5"/>
  <c r="O3201" i="5"/>
  <c r="O3200" i="5"/>
  <c r="O3199" i="5"/>
  <c r="O3198" i="5"/>
  <c r="O3197" i="5"/>
  <c r="O3196" i="5"/>
  <c r="O3195" i="5"/>
  <c r="O3194" i="5"/>
  <c r="O3193" i="5"/>
  <c r="O3192" i="5"/>
  <c r="O3191" i="5"/>
  <c r="O3190" i="5"/>
  <c r="O3189" i="5"/>
  <c r="O3188" i="5"/>
  <c r="O3187" i="5"/>
  <c r="O3186" i="5"/>
  <c r="O3185" i="5"/>
  <c r="O3184" i="5"/>
  <c r="O3183" i="5"/>
  <c r="O3182" i="5"/>
  <c r="O3181" i="5"/>
  <c r="O3180" i="5"/>
  <c r="O3179" i="5"/>
  <c r="O3178" i="5"/>
  <c r="O3177" i="5"/>
  <c r="O3176" i="5"/>
  <c r="O3175" i="5"/>
  <c r="O3174" i="5"/>
  <c r="O3173" i="5"/>
  <c r="O3172" i="5"/>
  <c r="O3171" i="5"/>
  <c r="O3170" i="5"/>
  <c r="O3169" i="5"/>
  <c r="O3168" i="5"/>
  <c r="O3167" i="5"/>
  <c r="O3166" i="5"/>
  <c r="O3165" i="5"/>
  <c r="O3164" i="5"/>
  <c r="O3163" i="5"/>
  <c r="O3162" i="5"/>
  <c r="O3161" i="5"/>
  <c r="O3160" i="5"/>
  <c r="O3159" i="5"/>
  <c r="O3158" i="5"/>
  <c r="O3157" i="5"/>
  <c r="O3156" i="5"/>
  <c r="O3155" i="5"/>
  <c r="O3154" i="5"/>
  <c r="O3153" i="5"/>
  <c r="O3152" i="5"/>
  <c r="O3151" i="5"/>
  <c r="O3150" i="5"/>
  <c r="O3149" i="5"/>
  <c r="O3148" i="5"/>
  <c r="O3147" i="5"/>
  <c r="O3146" i="5"/>
  <c r="O3145" i="5"/>
  <c r="O3144" i="5"/>
  <c r="O3143" i="5"/>
  <c r="O3142" i="5"/>
  <c r="O3141" i="5"/>
  <c r="O3140" i="5"/>
  <c r="O3139" i="5"/>
  <c r="O3138" i="5"/>
  <c r="O3137" i="5"/>
  <c r="O3136" i="5"/>
  <c r="O3135" i="5"/>
  <c r="O3134" i="5"/>
  <c r="O3133" i="5"/>
  <c r="O3132" i="5"/>
  <c r="O3131" i="5"/>
  <c r="O3130" i="5"/>
  <c r="O3129" i="5"/>
  <c r="O3128" i="5"/>
  <c r="O3127" i="5"/>
  <c r="O3126" i="5"/>
  <c r="O3125" i="5"/>
  <c r="O3124" i="5"/>
  <c r="O3123" i="5"/>
  <c r="O3122" i="5"/>
  <c r="O3121" i="5"/>
  <c r="O3120" i="5"/>
  <c r="O3119" i="5"/>
  <c r="O3118" i="5"/>
  <c r="O3117" i="5"/>
  <c r="O3116" i="5"/>
  <c r="O3115" i="5"/>
  <c r="O3114" i="5"/>
  <c r="O3113" i="5"/>
  <c r="O3112" i="5"/>
  <c r="O3111" i="5"/>
  <c r="O3110" i="5"/>
  <c r="O3109" i="5"/>
  <c r="O3108" i="5"/>
  <c r="O3107" i="5"/>
  <c r="O3106" i="5"/>
  <c r="O3105" i="5"/>
  <c r="O3104" i="5"/>
  <c r="O3103" i="5"/>
  <c r="O3102" i="5"/>
  <c r="O3101" i="5"/>
  <c r="O3100" i="5"/>
  <c r="O3099" i="5"/>
  <c r="O3098" i="5"/>
  <c r="O3097" i="5"/>
  <c r="O3096" i="5"/>
  <c r="O3095" i="5"/>
  <c r="O3094" i="5"/>
  <c r="O3093" i="5"/>
  <c r="O3092" i="5"/>
  <c r="O3091" i="5"/>
  <c r="O3090" i="5"/>
  <c r="O3089" i="5"/>
  <c r="O3088" i="5"/>
  <c r="O3087" i="5"/>
  <c r="O3086" i="5"/>
  <c r="O3085" i="5"/>
  <c r="O3084" i="5"/>
  <c r="O3083" i="5"/>
  <c r="O3082" i="5"/>
  <c r="O3081" i="5"/>
  <c r="O3080" i="5"/>
  <c r="O3079" i="5"/>
  <c r="O3078" i="5"/>
  <c r="O3077" i="5"/>
  <c r="O3076" i="5"/>
  <c r="O3075" i="5"/>
  <c r="O3074" i="5"/>
  <c r="O3073" i="5"/>
  <c r="O3072" i="5"/>
  <c r="O3071" i="5"/>
  <c r="O3070" i="5"/>
  <c r="O3069" i="5"/>
  <c r="O3068" i="5"/>
  <c r="O3067" i="5"/>
  <c r="O3066" i="5"/>
  <c r="O3065" i="5"/>
  <c r="O3064" i="5"/>
  <c r="O3063" i="5"/>
  <c r="O3062" i="5"/>
  <c r="O3061" i="5"/>
  <c r="O3060" i="5"/>
  <c r="O3059" i="5"/>
  <c r="O3058" i="5"/>
  <c r="O3057" i="5"/>
  <c r="O3056" i="5"/>
  <c r="O3055" i="5"/>
  <c r="O3054" i="5"/>
  <c r="O3053" i="5"/>
  <c r="O3052" i="5"/>
  <c r="O3051" i="5"/>
  <c r="O3050" i="5"/>
  <c r="O3049" i="5"/>
  <c r="O3048" i="5"/>
  <c r="O3047" i="5"/>
  <c r="O3046" i="5"/>
  <c r="O3045" i="5"/>
  <c r="O3044" i="5"/>
  <c r="O3043" i="5"/>
  <c r="O3042" i="5"/>
  <c r="O3041" i="5"/>
  <c r="O3040" i="5"/>
  <c r="O3039" i="5"/>
  <c r="O3038" i="5"/>
  <c r="O3037" i="5"/>
  <c r="O3036" i="5"/>
  <c r="O3035" i="5"/>
  <c r="O3034" i="5"/>
  <c r="O3033" i="5"/>
  <c r="O3032" i="5"/>
  <c r="O3031" i="5"/>
  <c r="O3030" i="5"/>
  <c r="O3029" i="5"/>
  <c r="O3028" i="5"/>
  <c r="O3027" i="5"/>
  <c r="O3026" i="5"/>
  <c r="O3025" i="5"/>
  <c r="O3024" i="5"/>
  <c r="O3023" i="5"/>
  <c r="O3022" i="5"/>
  <c r="O3021" i="5"/>
  <c r="O3020" i="5"/>
  <c r="O3019" i="5"/>
  <c r="O3018" i="5"/>
  <c r="O3017" i="5"/>
  <c r="O3016" i="5"/>
  <c r="O3015" i="5"/>
  <c r="O3014" i="5"/>
  <c r="O3013" i="5"/>
  <c r="O3012" i="5"/>
  <c r="O3011" i="5"/>
  <c r="O3010" i="5"/>
  <c r="O3009" i="5"/>
  <c r="O3008" i="5"/>
  <c r="O3007" i="5"/>
  <c r="O3006" i="5"/>
  <c r="O3005" i="5"/>
  <c r="O3004" i="5"/>
  <c r="O3003" i="5"/>
  <c r="O3002" i="5"/>
  <c r="O3001" i="5"/>
  <c r="O3000" i="5"/>
  <c r="O2999" i="5"/>
  <c r="O2998" i="5"/>
  <c r="O2997" i="5"/>
  <c r="O2996" i="5"/>
  <c r="O2995" i="5"/>
  <c r="O2994" i="5"/>
  <c r="O2993" i="5"/>
  <c r="O2992" i="5"/>
  <c r="O2991" i="5"/>
  <c r="O2990" i="5"/>
  <c r="O2989" i="5"/>
  <c r="O2988" i="5"/>
  <c r="O2987" i="5"/>
  <c r="O2986" i="5"/>
  <c r="O2985" i="5"/>
  <c r="O2984" i="5"/>
  <c r="O2983" i="5"/>
  <c r="O2982" i="5"/>
  <c r="O2981" i="5"/>
  <c r="O2980" i="5"/>
  <c r="O2979" i="5"/>
  <c r="O2978" i="5"/>
  <c r="O2977" i="5"/>
  <c r="O2976" i="5"/>
  <c r="O2975" i="5"/>
  <c r="O2974" i="5"/>
  <c r="O2973" i="5"/>
  <c r="O2972" i="5"/>
  <c r="O2971" i="5"/>
  <c r="O2970" i="5"/>
  <c r="O2969" i="5"/>
  <c r="O2968" i="5"/>
  <c r="O2967" i="5"/>
  <c r="O2966" i="5"/>
  <c r="O2965" i="5"/>
  <c r="O2964" i="5"/>
  <c r="O2963" i="5"/>
  <c r="O2962" i="5"/>
  <c r="O2961" i="5"/>
  <c r="O2960" i="5"/>
  <c r="O2959" i="5"/>
  <c r="O2958" i="5"/>
  <c r="O2957" i="5"/>
  <c r="O2956" i="5"/>
  <c r="O2955" i="5"/>
  <c r="O2954" i="5"/>
  <c r="O2953" i="5"/>
  <c r="O2952" i="5"/>
  <c r="O2951" i="5"/>
  <c r="O2950" i="5"/>
  <c r="O2949" i="5"/>
  <c r="O2948" i="5"/>
  <c r="O2947" i="5"/>
  <c r="O2946" i="5"/>
  <c r="O2945" i="5"/>
  <c r="O2944" i="5"/>
  <c r="O2943" i="5"/>
  <c r="O2942" i="5"/>
  <c r="O2941" i="5"/>
  <c r="O2940" i="5"/>
  <c r="O2939" i="5"/>
  <c r="O2938" i="5"/>
  <c r="O2937" i="5"/>
  <c r="O2936" i="5"/>
  <c r="O2935" i="5"/>
  <c r="O2934" i="5"/>
  <c r="O2933" i="5"/>
  <c r="O2932" i="5"/>
  <c r="O2931" i="5"/>
  <c r="O2930" i="5"/>
  <c r="O2929" i="5"/>
  <c r="O2928" i="5"/>
  <c r="O2927" i="5"/>
  <c r="O2926" i="5"/>
  <c r="O2925" i="5"/>
  <c r="O2924" i="5"/>
  <c r="O2923" i="5"/>
  <c r="O2922" i="5"/>
  <c r="O2921" i="5"/>
  <c r="O2920" i="5"/>
  <c r="O2919" i="5"/>
  <c r="O2918" i="5"/>
  <c r="O2917" i="5"/>
  <c r="O2916" i="5"/>
  <c r="O2915" i="5"/>
  <c r="O2914" i="5"/>
  <c r="O2913" i="5"/>
  <c r="O2912" i="5"/>
  <c r="O2911" i="5"/>
  <c r="O2910" i="5"/>
  <c r="O2909" i="5"/>
  <c r="O2908" i="5"/>
  <c r="O2907" i="5"/>
  <c r="O2906" i="5"/>
  <c r="O2905" i="5"/>
  <c r="O2904" i="5"/>
  <c r="O2903" i="5"/>
  <c r="O2902" i="5"/>
  <c r="O2901" i="5"/>
  <c r="O2900" i="5"/>
  <c r="O2899" i="5"/>
  <c r="O2898" i="5"/>
  <c r="O2897" i="5"/>
  <c r="O2896" i="5"/>
  <c r="O2895" i="5"/>
  <c r="O2894" i="5"/>
  <c r="O2893" i="5"/>
  <c r="O2892" i="5"/>
  <c r="O2891" i="5"/>
  <c r="O2890" i="5"/>
  <c r="O2889" i="5"/>
  <c r="O2888" i="5"/>
  <c r="O2887" i="5"/>
  <c r="O2886" i="5"/>
  <c r="O2885" i="5"/>
  <c r="O2884" i="5"/>
  <c r="O2883" i="5"/>
  <c r="O2882" i="5"/>
  <c r="O2881" i="5"/>
  <c r="O2880" i="5"/>
  <c r="O2879" i="5"/>
  <c r="O2878" i="5"/>
  <c r="O2877" i="5"/>
  <c r="O2876" i="5"/>
  <c r="O2875" i="5"/>
  <c r="O2874" i="5"/>
  <c r="O2873" i="5"/>
  <c r="O2872" i="5"/>
  <c r="O2871" i="5"/>
  <c r="O2870" i="5"/>
  <c r="O2869" i="5"/>
  <c r="O2868" i="5"/>
  <c r="O2867" i="5"/>
  <c r="O2866" i="5"/>
  <c r="O2865" i="5"/>
  <c r="O2864" i="5"/>
  <c r="O2863" i="5"/>
  <c r="O2862" i="5"/>
  <c r="O2861" i="5"/>
  <c r="O2860" i="5"/>
  <c r="O2859" i="5"/>
  <c r="O2858" i="5"/>
  <c r="O2857" i="5"/>
  <c r="O2856" i="5"/>
  <c r="O2855" i="5"/>
  <c r="O2854" i="5"/>
  <c r="O2853" i="5"/>
  <c r="O2852" i="5"/>
  <c r="O2851" i="5"/>
  <c r="O2850" i="5"/>
  <c r="O2849" i="5"/>
  <c r="O2848" i="5"/>
  <c r="O2847" i="5"/>
  <c r="O2846" i="5"/>
  <c r="O2845" i="5"/>
  <c r="O2844" i="5"/>
  <c r="O2843" i="5"/>
  <c r="O2842" i="5"/>
  <c r="O2841" i="5"/>
  <c r="O2840" i="5"/>
  <c r="O2839" i="5"/>
  <c r="O2838" i="5"/>
  <c r="O2837" i="5"/>
  <c r="O2836" i="5"/>
  <c r="O2835" i="5"/>
  <c r="O2834" i="5"/>
  <c r="O2833" i="5"/>
  <c r="O2832" i="5"/>
  <c r="O2831" i="5"/>
  <c r="O2830" i="5"/>
  <c r="O2829" i="5"/>
  <c r="O2828" i="5"/>
  <c r="O2827" i="5"/>
  <c r="O2826" i="5"/>
  <c r="O2825" i="5"/>
  <c r="O2824" i="5"/>
  <c r="O2823" i="5"/>
  <c r="O2822" i="5"/>
  <c r="O2821" i="5"/>
  <c r="O2820" i="5"/>
  <c r="O2819" i="5"/>
  <c r="O2818" i="5"/>
  <c r="O2817" i="5"/>
  <c r="O2816" i="5"/>
  <c r="O2815" i="5"/>
  <c r="O2814" i="5"/>
  <c r="O2813" i="5"/>
  <c r="O2812" i="5"/>
  <c r="O2811" i="5"/>
  <c r="O2810" i="5"/>
  <c r="O2809" i="5"/>
  <c r="O2808" i="5"/>
  <c r="O2807" i="5"/>
  <c r="O2806" i="5"/>
  <c r="O2805" i="5"/>
  <c r="O2804" i="5"/>
  <c r="O2803" i="5"/>
  <c r="O2802" i="5"/>
  <c r="O2801" i="5"/>
  <c r="O2800" i="5"/>
  <c r="O2799" i="5"/>
  <c r="O2798" i="5"/>
  <c r="O2797" i="5"/>
  <c r="O2796" i="5"/>
  <c r="O2795" i="5"/>
  <c r="O2794" i="5"/>
  <c r="O2793" i="5"/>
  <c r="O2792" i="5"/>
  <c r="O2791" i="5"/>
  <c r="O2790" i="5"/>
  <c r="O2789" i="5"/>
  <c r="O2788" i="5"/>
  <c r="O2787" i="5"/>
  <c r="O2786" i="5"/>
  <c r="O2785" i="5"/>
  <c r="O2784" i="5"/>
  <c r="O2783" i="5"/>
  <c r="O2782" i="5"/>
  <c r="O2781" i="5"/>
  <c r="O2780" i="5"/>
  <c r="O2779" i="5"/>
  <c r="O2778" i="5"/>
  <c r="O2777" i="5"/>
  <c r="O2776" i="5"/>
  <c r="O2775" i="5"/>
  <c r="O2774" i="5"/>
  <c r="O2773" i="5"/>
  <c r="O2772" i="5"/>
  <c r="O2771" i="5"/>
  <c r="O2770" i="5"/>
  <c r="O2769" i="5"/>
  <c r="O2768" i="5"/>
  <c r="O2767" i="5"/>
  <c r="O2766" i="5"/>
  <c r="O2765" i="5"/>
  <c r="O2764" i="5"/>
  <c r="O2763" i="5"/>
  <c r="O2762" i="5"/>
  <c r="O2761" i="5"/>
  <c r="O2760" i="5"/>
  <c r="O2759" i="5"/>
  <c r="O2758" i="5"/>
  <c r="O2757" i="5"/>
  <c r="O2756" i="5"/>
  <c r="O2755" i="5"/>
  <c r="O2754" i="5"/>
  <c r="O2753" i="5"/>
  <c r="O2752" i="5"/>
  <c r="O2751" i="5"/>
  <c r="O2750" i="5"/>
  <c r="O2749" i="5"/>
  <c r="O2748" i="5"/>
  <c r="O2747" i="5"/>
  <c r="O2746" i="5"/>
  <c r="O2745" i="5"/>
  <c r="O2744" i="5"/>
  <c r="O2743" i="5"/>
  <c r="O2742" i="5"/>
  <c r="O2741" i="5"/>
  <c r="O2740" i="5"/>
  <c r="O2739" i="5"/>
  <c r="O2738" i="5"/>
  <c r="O2737" i="5"/>
  <c r="O2736" i="5"/>
  <c r="O2735" i="5"/>
  <c r="O2734" i="5"/>
  <c r="O2733" i="5"/>
  <c r="O2732" i="5"/>
  <c r="O2731" i="5"/>
  <c r="O2730" i="5"/>
  <c r="O2729" i="5"/>
  <c r="O2728" i="5"/>
  <c r="O2727" i="5"/>
  <c r="O2726" i="5"/>
  <c r="O2725" i="5"/>
  <c r="O2724" i="5"/>
  <c r="O2723" i="5"/>
  <c r="O2722" i="5"/>
  <c r="O2721" i="5"/>
  <c r="O2720" i="5"/>
  <c r="O2719" i="5"/>
  <c r="O2718" i="5"/>
  <c r="O2717" i="5"/>
  <c r="O2716" i="5"/>
  <c r="O2715" i="5"/>
  <c r="O2714" i="5"/>
  <c r="O2713" i="5"/>
  <c r="O2712" i="5"/>
  <c r="O2711" i="5"/>
  <c r="O2710" i="5"/>
  <c r="O2709" i="5"/>
  <c r="O2708" i="5"/>
  <c r="O2707" i="5"/>
  <c r="O2706" i="5"/>
  <c r="O2705" i="5"/>
  <c r="O2704" i="5"/>
  <c r="O2703" i="5"/>
  <c r="O2702" i="5"/>
  <c r="O2701" i="5"/>
  <c r="O2700" i="5"/>
  <c r="O2699" i="5"/>
  <c r="O2698" i="5"/>
  <c r="O2697" i="5"/>
  <c r="O2696" i="5"/>
  <c r="O2695" i="5"/>
  <c r="O2694" i="5"/>
  <c r="O2693" i="5"/>
  <c r="O2692" i="5"/>
  <c r="O2691" i="5"/>
  <c r="O2690" i="5"/>
  <c r="O2689" i="5"/>
  <c r="O2688" i="5"/>
  <c r="O2687" i="5"/>
  <c r="O2686" i="5"/>
  <c r="O2685" i="5"/>
  <c r="O2684" i="5"/>
  <c r="O2683" i="5"/>
  <c r="O2682" i="5"/>
  <c r="O2681" i="5"/>
  <c r="O2680" i="5"/>
  <c r="O2679" i="5"/>
  <c r="O2678" i="5"/>
  <c r="O2677" i="5"/>
  <c r="O2676" i="5"/>
  <c r="O2675" i="5"/>
  <c r="O2674" i="5"/>
  <c r="O2673" i="5"/>
  <c r="O2672" i="5"/>
  <c r="O2671" i="5"/>
  <c r="O2670" i="5"/>
  <c r="O2669" i="5"/>
  <c r="O2668" i="5"/>
  <c r="O2667" i="5"/>
  <c r="O2666" i="5"/>
  <c r="O2665" i="5"/>
  <c r="O2664" i="5"/>
  <c r="O2663" i="5"/>
  <c r="O2662" i="5"/>
  <c r="O2661" i="5"/>
  <c r="O2660" i="5"/>
  <c r="O2659" i="5"/>
  <c r="O2658" i="5"/>
  <c r="O2657" i="5"/>
  <c r="O2656" i="5"/>
  <c r="O2655" i="5"/>
  <c r="O2654" i="5"/>
  <c r="O2653" i="5"/>
  <c r="O2652" i="5"/>
  <c r="O2651" i="5"/>
  <c r="O2650" i="5"/>
  <c r="O2649" i="5"/>
  <c r="O2648" i="5"/>
  <c r="O2647" i="5"/>
  <c r="O2646" i="5"/>
  <c r="O2645" i="5"/>
  <c r="O2644" i="5"/>
  <c r="O2643" i="5"/>
  <c r="O2642" i="5"/>
  <c r="O2641" i="5"/>
  <c r="O2640" i="5"/>
  <c r="O2639" i="5"/>
  <c r="O2638" i="5"/>
  <c r="O2637" i="5"/>
  <c r="O2636" i="5"/>
  <c r="O2635" i="5"/>
  <c r="O2634" i="5"/>
  <c r="O2633" i="5"/>
  <c r="O2632" i="5"/>
  <c r="O2631" i="5"/>
  <c r="O2630" i="5"/>
  <c r="O2629" i="5"/>
  <c r="O2628" i="5"/>
  <c r="O2627" i="5"/>
  <c r="O2626" i="5"/>
  <c r="O2625" i="5"/>
  <c r="O2624" i="5"/>
  <c r="O2623" i="5"/>
  <c r="O2622" i="5"/>
  <c r="O2621" i="5"/>
  <c r="O2620" i="5"/>
  <c r="O2619" i="5"/>
  <c r="O2618" i="5"/>
  <c r="O2617" i="5"/>
  <c r="O2616" i="5"/>
  <c r="O2615" i="5"/>
  <c r="O2614" i="5"/>
  <c r="O2613" i="5"/>
  <c r="O2612" i="5"/>
  <c r="O2611" i="5"/>
  <c r="O2610" i="5"/>
  <c r="O2609" i="5"/>
  <c r="O2608" i="5"/>
  <c r="O2607" i="5"/>
  <c r="O2606" i="5"/>
  <c r="O2605" i="5"/>
  <c r="O2604" i="5"/>
  <c r="O2603" i="5"/>
  <c r="O2602" i="5"/>
  <c r="O2601" i="5"/>
  <c r="O2600" i="5"/>
  <c r="O2599" i="5"/>
  <c r="O2598" i="5"/>
  <c r="O2597" i="5"/>
  <c r="O2596" i="5"/>
  <c r="O2595" i="5"/>
  <c r="O2594" i="5"/>
  <c r="O2593" i="5"/>
  <c r="O2592" i="5"/>
  <c r="O2591" i="5"/>
  <c r="O2590" i="5"/>
  <c r="O2589" i="5"/>
  <c r="O2588" i="5"/>
  <c r="O2587" i="5"/>
  <c r="O2586" i="5"/>
  <c r="O2585" i="5"/>
  <c r="O2584" i="5"/>
  <c r="O2583" i="5"/>
  <c r="O2582" i="5"/>
  <c r="O2581" i="5"/>
  <c r="O2580" i="5"/>
  <c r="O2579" i="5"/>
  <c r="O2578" i="5"/>
  <c r="O2577" i="5"/>
  <c r="O2576" i="5"/>
  <c r="O2575" i="5"/>
  <c r="O2574" i="5"/>
  <c r="O2573" i="5"/>
  <c r="O2572" i="5"/>
  <c r="O2571" i="5"/>
  <c r="O2570" i="5"/>
  <c r="O2569" i="5"/>
  <c r="O2568" i="5"/>
  <c r="O2567" i="5"/>
  <c r="O2566" i="5"/>
  <c r="O2565" i="5"/>
  <c r="O2564" i="5"/>
  <c r="O2563" i="5"/>
  <c r="O2562" i="5"/>
  <c r="O2561" i="5"/>
  <c r="O2560" i="5"/>
  <c r="O2559" i="5"/>
  <c r="O2558" i="5"/>
  <c r="O2557" i="5"/>
  <c r="O2556" i="5"/>
  <c r="O2555" i="5"/>
  <c r="O2554" i="5"/>
  <c r="O2553" i="5"/>
  <c r="O2552" i="5"/>
  <c r="O2551" i="5"/>
  <c r="O2550" i="5"/>
  <c r="O2549" i="5"/>
  <c r="O2548" i="5"/>
  <c r="O2547" i="5"/>
  <c r="O2546" i="5"/>
  <c r="O2545" i="5"/>
  <c r="O2544" i="5"/>
  <c r="O2543" i="5"/>
  <c r="O2542" i="5"/>
  <c r="O2541" i="5"/>
  <c r="O2540" i="5"/>
  <c r="O2539" i="5"/>
  <c r="O2538" i="5"/>
  <c r="O2537" i="5"/>
  <c r="O2536" i="5"/>
  <c r="O2535" i="5"/>
  <c r="O2534" i="5"/>
  <c r="O2533" i="5"/>
  <c r="O2532" i="5"/>
  <c r="O2531" i="5"/>
  <c r="O2530" i="5"/>
  <c r="O2529" i="5"/>
  <c r="O2528" i="5"/>
  <c r="O2527" i="5"/>
  <c r="O2526" i="5"/>
  <c r="O2525" i="5"/>
  <c r="O2524" i="5"/>
  <c r="O2523" i="5"/>
  <c r="O2522" i="5"/>
  <c r="O2521" i="5"/>
  <c r="O2520" i="5"/>
  <c r="O2519" i="5"/>
  <c r="O2518" i="5"/>
  <c r="O2517" i="5"/>
  <c r="O2516" i="5"/>
  <c r="O2515" i="5"/>
  <c r="O2514" i="5"/>
  <c r="O2513" i="5"/>
  <c r="O2512" i="5"/>
  <c r="O2511" i="5"/>
  <c r="O2510" i="5"/>
  <c r="O2509" i="5"/>
  <c r="O2508" i="5"/>
  <c r="O2507" i="5"/>
  <c r="O2506" i="5"/>
  <c r="O2505" i="5"/>
  <c r="O2504" i="5"/>
  <c r="O2503" i="5"/>
  <c r="O2502" i="5"/>
  <c r="O2501" i="5"/>
  <c r="O2500" i="5"/>
  <c r="O2499" i="5"/>
  <c r="O2498" i="5"/>
  <c r="O2497" i="5"/>
  <c r="O2496" i="5"/>
  <c r="O2495" i="5"/>
  <c r="O2494" i="5"/>
  <c r="O2493" i="5"/>
  <c r="O2492" i="5"/>
  <c r="O2491" i="5"/>
  <c r="O2490" i="5"/>
  <c r="O2489" i="5"/>
  <c r="O2488" i="5"/>
  <c r="O2487" i="5"/>
  <c r="O2486" i="5"/>
  <c r="O2485" i="5"/>
  <c r="O2484" i="5"/>
  <c r="O2483" i="5"/>
  <c r="O2482" i="5"/>
  <c r="O2481" i="5"/>
  <c r="O2480" i="5"/>
  <c r="O2479" i="5"/>
  <c r="O2478" i="5"/>
  <c r="O2477" i="5"/>
  <c r="O2476" i="5"/>
  <c r="O2475" i="5"/>
  <c r="O2474" i="5"/>
  <c r="O2473" i="5"/>
  <c r="O2472" i="5"/>
  <c r="O2471" i="5"/>
  <c r="O2470" i="5"/>
  <c r="O2469" i="5"/>
  <c r="O2468" i="5"/>
  <c r="O2467" i="5"/>
  <c r="O2466" i="5"/>
  <c r="O2465" i="5"/>
  <c r="O2464" i="5"/>
  <c r="O2463" i="5"/>
  <c r="O2462" i="5"/>
  <c r="O2461" i="5"/>
  <c r="O2460" i="5"/>
  <c r="O2459" i="5"/>
  <c r="O2458" i="5"/>
  <c r="O2457" i="5"/>
  <c r="O2456" i="5"/>
  <c r="O2455" i="5"/>
  <c r="O2454" i="5"/>
  <c r="O2453" i="5"/>
  <c r="O2452" i="5"/>
  <c r="O2451" i="5"/>
  <c r="O2450" i="5"/>
  <c r="O2449" i="5"/>
  <c r="O2448" i="5"/>
  <c r="O2447" i="5"/>
  <c r="O2446" i="5"/>
  <c r="O2445" i="5"/>
  <c r="O2444" i="5"/>
  <c r="O2443" i="5"/>
  <c r="O2442" i="5"/>
  <c r="O2441" i="5"/>
  <c r="O2440" i="5"/>
  <c r="O2439" i="5"/>
  <c r="O2438" i="5"/>
  <c r="O2437" i="5"/>
  <c r="O2436" i="5"/>
  <c r="O2435" i="5"/>
  <c r="O2434" i="5"/>
  <c r="O2433" i="5"/>
  <c r="O2432" i="5"/>
  <c r="O2431" i="5"/>
  <c r="O2430" i="5"/>
  <c r="O2429" i="5"/>
  <c r="O2428" i="5"/>
  <c r="O2427" i="5"/>
  <c r="O2426" i="5"/>
  <c r="O2425" i="5"/>
  <c r="O2424" i="5"/>
  <c r="O2423" i="5"/>
  <c r="O2422" i="5"/>
  <c r="O2421" i="5"/>
  <c r="O2420" i="5"/>
  <c r="O2419" i="5"/>
  <c r="O2418" i="5"/>
  <c r="O2417" i="5"/>
  <c r="O2416" i="5"/>
  <c r="O2415" i="5"/>
  <c r="O2414" i="5"/>
  <c r="O2413" i="5"/>
  <c r="O2412" i="5"/>
  <c r="O2411" i="5"/>
  <c r="O2410" i="5"/>
  <c r="O2409" i="5"/>
  <c r="O2408" i="5"/>
  <c r="O2407" i="5"/>
  <c r="O2406" i="5"/>
  <c r="O2405" i="5"/>
  <c r="O2404" i="5"/>
  <c r="O2403" i="5"/>
  <c r="O2402" i="5"/>
  <c r="O2401" i="5"/>
  <c r="O2400" i="5"/>
  <c r="O2399" i="5"/>
  <c r="O2398" i="5"/>
  <c r="O2397" i="5"/>
  <c r="O2396" i="5"/>
  <c r="O2395" i="5"/>
  <c r="O2394" i="5"/>
  <c r="O2393" i="5"/>
  <c r="O2392" i="5"/>
  <c r="O2391" i="5"/>
  <c r="O2390" i="5"/>
  <c r="O2389" i="5"/>
  <c r="O2388" i="5"/>
  <c r="O2387" i="5"/>
  <c r="O2386" i="5"/>
  <c r="O2385" i="5"/>
  <c r="O2384" i="5"/>
  <c r="O2383" i="5"/>
  <c r="O2382" i="5"/>
  <c r="O2381" i="5"/>
  <c r="O2380" i="5"/>
  <c r="O2379" i="5"/>
  <c r="O2378" i="5"/>
  <c r="O2377" i="5"/>
  <c r="O2376" i="5"/>
  <c r="O2375" i="5"/>
  <c r="O2374" i="5"/>
  <c r="O2373" i="5"/>
  <c r="O2372" i="5"/>
  <c r="O2371" i="5"/>
  <c r="O2370" i="5"/>
  <c r="O2369" i="5"/>
  <c r="O2368" i="5"/>
  <c r="O2367" i="5"/>
  <c r="O2366" i="5"/>
  <c r="O2365" i="5"/>
  <c r="O2364" i="5"/>
  <c r="O2363" i="5"/>
  <c r="O2362" i="5"/>
  <c r="O2361" i="5"/>
  <c r="O2360" i="5"/>
  <c r="O2359" i="5"/>
  <c r="O2358" i="5"/>
  <c r="O2357" i="5"/>
  <c r="O2356" i="5"/>
  <c r="O2355" i="5"/>
  <c r="O2354" i="5"/>
  <c r="O2353" i="5"/>
  <c r="O2352" i="5"/>
  <c r="O2351" i="5"/>
  <c r="O2350" i="5"/>
  <c r="O2349" i="5"/>
  <c r="O2348" i="5"/>
  <c r="O2347" i="5"/>
  <c r="O2346" i="5"/>
  <c r="O2345" i="5"/>
  <c r="O2344" i="5"/>
  <c r="O2343" i="5"/>
  <c r="O2342" i="5"/>
  <c r="O2341" i="5"/>
  <c r="O2340" i="5"/>
  <c r="O2339" i="5"/>
  <c r="O2338" i="5"/>
  <c r="O2337" i="5"/>
  <c r="O2336" i="5"/>
  <c r="O2335" i="5"/>
  <c r="O2334" i="5"/>
  <c r="O2333" i="5"/>
  <c r="O2332" i="5"/>
  <c r="O2331" i="5"/>
  <c r="O2330" i="5"/>
  <c r="O2329" i="5"/>
  <c r="O2328" i="5"/>
  <c r="O2327" i="5"/>
  <c r="O2326" i="5"/>
  <c r="O2325" i="5"/>
  <c r="O2324" i="5"/>
  <c r="O2323" i="5"/>
  <c r="O2322" i="5"/>
  <c r="O2321" i="5"/>
  <c r="O2320" i="5"/>
  <c r="O2319" i="5"/>
  <c r="O2318" i="5"/>
  <c r="O2317" i="5"/>
  <c r="O2316" i="5"/>
  <c r="O2315" i="5"/>
  <c r="O2314" i="5"/>
  <c r="O2313" i="5"/>
  <c r="O2312" i="5"/>
  <c r="O2311" i="5"/>
  <c r="O2310" i="5"/>
  <c r="O2309" i="5"/>
  <c r="O2308" i="5"/>
  <c r="O2307" i="5"/>
  <c r="O2306" i="5"/>
  <c r="O2305" i="5"/>
  <c r="O2304" i="5"/>
  <c r="O2303" i="5"/>
  <c r="O2302" i="5"/>
  <c r="O2301" i="5"/>
  <c r="O2300" i="5"/>
  <c r="O2299" i="5"/>
  <c r="O2298" i="5"/>
  <c r="O2297" i="5"/>
  <c r="O2296" i="5"/>
  <c r="O2295" i="5"/>
  <c r="O2294" i="5"/>
  <c r="O2293" i="5"/>
  <c r="O2292" i="5"/>
  <c r="O2291" i="5"/>
  <c r="O2290" i="5"/>
  <c r="O2289" i="5"/>
  <c r="O2288" i="5"/>
  <c r="O2287" i="5"/>
  <c r="O2286" i="5"/>
  <c r="O2285" i="5"/>
  <c r="O2284" i="5"/>
  <c r="O2283" i="5"/>
  <c r="O2282" i="5"/>
  <c r="O2281" i="5"/>
  <c r="O2280" i="5"/>
  <c r="O2279" i="5"/>
  <c r="O2278" i="5"/>
  <c r="O2277" i="5"/>
  <c r="O2276" i="5"/>
  <c r="O2275" i="5"/>
  <c r="O2274" i="5"/>
  <c r="O2273" i="5"/>
  <c r="O2272" i="5"/>
  <c r="O2271" i="5"/>
  <c r="O2270" i="5"/>
  <c r="O2269" i="5"/>
  <c r="O2268" i="5"/>
  <c r="O2267" i="5"/>
  <c r="O2266" i="5"/>
  <c r="O2265" i="5"/>
  <c r="O2264" i="5"/>
  <c r="O2263" i="5"/>
  <c r="O2262" i="5"/>
  <c r="O2261" i="5"/>
  <c r="O2260" i="5"/>
  <c r="O2259" i="5"/>
  <c r="O2258" i="5"/>
  <c r="O2257" i="5"/>
  <c r="O2256" i="5"/>
  <c r="O2255" i="5"/>
  <c r="O2254" i="5"/>
  <c r="O2253" i="5"/>
  <c r="O2252" i="5"/>
  <c r="O2251" i="5"/>
  <c r="O2250" i="5"/>
  <c r="O2249" i="5"/>
  <c r="O2248" i="5"/>
  <c r="O2247" i="5"/>
  <c r="O2246" i="5"/>
  <c r="O2245" i="5"/>
  <c r="O2244" i="5"/>
  <c r="O2243" i="5"/>
  <c r="O2242" i="5"/>
  <c r="O2241" i="5"/>
  <c r="O2240" i="5"/>
  <c r="O2239" i="5"/>
  <c r="O2238" i="5"/>
  <c r="O2237" i="5"/>
  <c r="O2236" i="5"/>
  <c r="O2235" i="5"/>
  <c r="O2234" i="5"/>
  <c r="O2233" i="5"/>
  <c r="O2232" i="5"/>
  <c r="O2231" i="5"/>
  <c r="O2230" i="5"/>
  <c r="O2229" i="5"/>
  <c r="O2228" i="5"/>
  <c r="O2227" i="5"/>
  <c r="O2226" i="5"/>
  <c r="O2225" i="5"/>
  <c r="O2224" i="5"/>
  <c r="O2223" i="5"/>
  <c r="O2222" i="5"/>
  <c r="O2221" i="5"/>
  <c r="O2220" i="5"/>
  <c r="O2219" i="5"/>
  <c r="O2218" i="5"/>
  <c r="O2217" i="5"/>
  <c r="O2216" i="5"/>
  <c r="O2215" i="5"/>
  <c r="O2214" i="5"/>
  <c r="O2213" i="5"/>
  <c r="O2212" i="5"/>
  <c r="O2211" i="5"/>
  <c r="O2210" i="5"/>
  <c r="O2209" i="5"/>
  <c r="O2208" i="5"/>
  <c r="O2207" i="5"/>
  <c r="O2206" i="5"/>
  <c r="O2205" i="5"/>
  <c r="O2204" i="5"/>
  <c r="O2203" i="5"/>
  <c r="O2202" i="5"/>
  <c r="O2201" i="5"/>
  <c r="O2200" i="5"/>
  <c r="O2199" i="5"/>
  <c r="O2198" i="5"/>
  <c r="O2197" i="5"/>
  <c r="O2196" i="5"/>
  <c r="O2195" i="5"/>
  <c r="O2194" i="5"/>
  <c r="O2193" i="5"/>
  <c r="O2192" i="5"/>
  <c r="O2191" i="5"/>
  <c r="O2190" i="5"/>
  <c r="O2189" i="5"/>
  <c r="O2188" i="5"/>
  <c r="O2187" i="5"/>
  <c r="O2186" i="5"/>
  <c r="O2185" i="5"/>
  <c r="O2184" i="5"/>
  <c r="O2183" i="5"/>
  <c r="O2182" i="5"/>
  <c r="O2181" i="5"/>
  <c r="O2180" i="5"/>
  <c r="O2179" i="5"/>
  <c r="O2178" i="5"/>
  <c r="O2177" i="5"/>
  <c r="O2176" i="5"/>
  <c r="O2175" i="5"/>
  <c r="O2174" i="5"/>
  <c r="O2173" i="5"/>
  <c r="O2172" i="5"/>
  <c r="O2171" i="5"/>
  <c r="O2170" i="5"/>
  <c r="O2169" i="5"/>
  <c r="O2168" i="5"/>
  <c r="O2167" i="5"/>
  <c r="O2166" i="5"/>
  <c r="O2165" i="5"/>
  <c r="O2164" i="5"/>
  <c r="O2163" i="5"/>
  <c r="O2162" i="5"/>
  <c r="O2161" i="5"/>
  <c r="O2160" i="5"/>
  <c r="O2159" i="5"/>
  <c r="O2158" i="5"/>
  <c r="O2157" i="5"/>
  <c r="O2156" i="5"/>
  <c r="O2155" i="5"/>
  <c r="O2154" i="5"/>
  <c r="O2153" i="5"/>
  <c r="O2152" i="5"/>
  <c r="O2151" i="5"/>
  <c r="O2150" i="5"/>
  <c r="O2149" i="5"/>
  <c r="O2148" i="5"/>
  <c r="O2147" i="5"/>
  <c r="O2146" i="5"/>
  <c r="O2145" i="5"/>
  <c r="O2144" i="5"/>
  <c r="O2143" i="5"/>
  <c r="O2142" i="5"/>
  <c r="O2141" i="5"/>
  <c r="O2140" i="5"/>
  <c r="O2139" i="5"/>
  <c r="O2138" i="5"/>
  <c r="O2137" i="5"/>
  <c r="O2136" i="5"/>
  <c r="O2135" i="5"/>
  <c r="O2134" i="5"/>
  <c r="O2133" i="5"/>
  <c r="O2132" i="5"/>
  <c r="O2131" i="5"/>
  <c r="O2130" i="5"/>
  <c r="O2129" i="5"/>
  <c r="O2128" i="5"/>
  <c r="O2127" i="5"/>
  <c r="O2126" i="5"/>
  <c r="O2125" i="5"/>
  <c r="O2124" i="5"/>
  <c r="O2123" i="5"/>
  <c r="O2122" i="5"/>
  <c r="O2121" i="5"/>
  <c r="O2120" i="5"/>
  <c r="O2119" i="5"/>
  <c r="O2118" i="5"/>
  <c r="O2117" i="5"/>
  <c r="O2116" i="5"/>
  <c r="O2115" i="5"/>
  <c r="O2114" i="5"/>
  <c r="O2113" i="5"/>
  <c r="O2112" i="5"/>
  <c r="O2111" i="5"/>
  <c r="O2110" i="5"/>
  <c r="O2109" i="5"/>
  <c r="O2108" i="5"/>
  <c r="O2107" i="5"/>
  <c r="O2106" i="5"/>
  <c r="O2105" i="5"/>
  <c r="O2104" i="5"/>
  <c r="O2103" i="5"/>
  <c r="O2102" i="5"/>
  <c r="O2101" i="5"/>
  <c r="O2100" i="5"/>
  <c r="O2099" i="5"/>
  <c r="O2098" i="5"/>
  <c r="O2097" i="5"/>
  <c r="O2096" i="5"/>
  <c r="O2095" i="5"/>
  <c r="O2094" i="5"/>
  <c r="O2093" i="5"/>
  <c r="O2092" i="5"/>
  <c r="O2091" i="5"/>
  <c r="O2090" i="5"/>
  <c r="O2089" i="5"/>
  <c r="O2088" i="5"/>
  <c r="O2087" i="5"/>
  <c r="O2086" i="5"/>
  <c r="O2085" i="5"/>
  <c r="O2084" i="5"/>
  <c r="O2083" i="5"/>
  <c r="O2082" i="5"/>
  <c r="O2081" i="5"/>
  <c r="O2080" i="5"/>
  <c r="O2079" i="5"/>
  <c r="O2078" i="5"/>
  <c r="O2077" i="5"/>
  <c r="O2076" i="5"/>
  <c r="O2075" i="5"/>
  <c r="O2074" i="5"/>
  <c r="O2073" i="5"/>
  <c r="O2072" i="5"/>
  <c r="O2071" i="5"/>
  <c r="O2070" i="5"/>
  <c r="O2069" i="5"/>
  <c r="O2068" i="5"/>
  <c r="O2067" i="5"/>
  <c r="O2066" i="5"/>
  <c r="O2065" i="5"/>
  <c r="O2064" i="5"/>
  <c r="O2063" i="5"/>
  <c r="O2062" i="5"/>
  <c r="O2061" i="5"/>
  <c r="O2060" i="5"/>
  <c r="O2059" i="5"/>
  <c r="O2058" i="5"/>
  <c r="O2057" i="5"/>
  <c r="O2056" i="5"/>
  <c r="O2055" i="5"/>
  <c r="O2054" i="5"/>
  <c r="O2053" i="5"/>
  <c r="O2052" i="5"/>
  <c r="O2051" i="5"/>
  <c r="O2050" i="5"/>
  <c r="O2049" i="5"/>
  <c r="O2048" i="5"/>
  <c r="O2047" i="5"/>
  <c r="O2046" i="5"/>
  <c r="O2045" i="5"/>
  <c r="O2044" i="5"/>
  <c r="O2043" i="5"/>
  <c r="O2042" i="5"/>
  <c r="O2041" i="5"/>
  <c r="O2040" i="5"/>
  <c r="O2039" i="5"/>
  <c r="O2038" i="5"/>
  <c r="O2037" i="5"/>
  <c r="O2036" i="5"/>
  <c r="O2035" i="5"/>
  <c r="O2034" i="5"/>
  <c r="O2033" i="5"/>
  <c r="O2032" i="5"/>
  <c r="O2031" i="5"/>
  <c r="O2030" i="5"/>
  <c r="O2029" i="5"/>
  <c r="O2028" i="5"/>
  <c r="O2027" i="5"/>
  <c r="O2026" i="5"/>
  <c r="O2025" i="5"/>
  <c r="O2024" i="5"/>
  <c r="O2023" i="5"/>
  <c r="O2022" i="5"/>
  <c r="O2021" i="5"/>
  <c r="O2020" i="5"/>
  <c r="O2019" i="5"/>
  <c r="O2018" i="5"/>
  <c r="O2017" i="5"/>
  <c r="O2016" i="5"/>
  <c r="O2015" i="5"/>
  <c r="O2014" i="5"/>
  <c r="O2013" i="5"/>
  <c r="O2012" i="5"/>
  <c r="O2011" i="5"/>
  <c r="O2010" i="5"/>
  <c r="O2009" i="5"/>
  <c r="O2008" i="5"/>
  <c r="O2007" i="5"/>
  <c r="O2006" i="5"/>
  <c r="O2005" i="5"/>
  <c r="O2004" i="5"/>
  <c r="O2003" i="5"/>
  <c r="O2002" i="5"/>
  <c r="O2001" i="5"/>
  <c r="O2000" i="5"/>
  <c r="O1999" i="5"/>
  <c r="O1998" i="5"/>
  <c r="O1997" i="5"/>
  <c r="O1996" i="5"/>
  <c r="O1995" i="5"/>
  <c r="O1994" i="5"/>
  <c r="O1993" i="5"/>
  <c r="O1992" i="5"/>
  <c r="O1991" i="5"/>
  <c r="O1990" i="5"/>
  <c r="O1989" i="5"/>
  <c r="O1988" i="5"/>
  <c r="O1987" i="5"/>
  <c r="O1986" i="5"/>
  <c r="O1985" i="5"/>
  <c r="O1984" i="5"/>
  <c r="O1983" i="5"/>
  <c r="O1982" i="5"/>
  <c r="O1981" i="5"/>
  <c r="O1980" i="5"/>
  <c r="O1979" i="5"/>
  <c r="O1978" i="5"/>
  <c r="O1977" i="5"/>
  <c r="O1976" i="5"/>
  <c r="O1975" i="5"/>
  <c r="O1974" i="5"/>
  <c r="O1973" i="5"/>
  <c r="O1972" i="5"/>
  <c r="O1971" i="5"/>
  <c r="O1970" i="5"/>
  <c r="O1969" i="5"/>
  <c r="O1968" i="5"/>
  <c r="O1967" i="5"/>
  <c r="O1966" i="5"/>
  <c r="O1965" i="5"/>
  <c r="O1964" i="5"/>
  <c r="O1963" i="5"/>
  <c r="O1962" i="5"/>
  <c r="O1961" i="5"/>
  <c r="O1960" i="5"/>
  <c r="O1959" i="5"/>
  <c r="O1958" i="5"/>
  <c r="O1957" i="5"/>
  <c r="O1956" i="5"/>
  <c r="O1955" i="5"/>
  <c r="O1954" i="5"/>
  <c r="O1953" i="5"/>
  <c r="O1952" i="5"/>
  <c r="O1951" i="5"/>
  <c r="O1950" i="5"/>
  <c r="O1949" i="5"/>
  <c r="O1948" i="5"/>
  <c r="O1947" i="5"/>
  <c r="O1946" i="5"/>
  <c r="O1945" i="5"/>
  <c r="O1944" i="5"/>
  <c r="O1943" i="5"/>
  <c r="O1942" i="5"/>
  <c r="O1941" i="5"/>
  <c r="O1940" i="5"/>
  <c r="O1939" i="5"/>
  <c r="O1938" i="5"/>
  <c r="O1937" i="5"/>
  <c r="O1936" i="5"/>
  <c r="O1935" i="5"/>
  <c r="O1934" i="5"/>
  <c r="O1933" i="5"/>
  <c r="O1932" i="5"/>
  <c r="O1931" i="5"/>
  <c r="O1930" i="5"/>
  <c r="O1929" i="5"/>
  <c r="O1928" i="5"/>
  <c r="O1927" i="5"/>
  <c r="O1926" i="5"/>
  <c r="O1925" i="5"/>
  <c r="O1924" i="5"/>
  <c r="O1923" i="5"/>
  <c r="O1922" i="5"/>
  <c r="O1921" i="5"/>
  <c r="O1920" i="5"/>
  <c r="O1919" i="5"/>
  <c r="O1918" i="5"/>
  <c r="O1917" i="5"/>
  <c r="O1916" i="5"/>
  <c r="O1915" i="5"/>
  <c r="O1914" i="5"/>
  <c r="O1913" i="5"/>
  <c r="O1912" i="5"/>
  <c r="O1911" i="5"/>
  <c r="O1910" i="5"/>
  <c r="O1909" i="5"/>
  <c r="O1908" i="5"/>
  <c r="O1907" i="5"/>
  <c r="O1906" i="5"/>
  <c r="O1905" i="5"/>
  <c r="O1904" i="5"/>
  <c r="O1903" i="5"/>
  <c r="O1902" i="5"/>
  <c r="O1901" i="5"/>
  <c r="O1900" i="5"/>
  <c r="O1899" i="5"/>
  <c r="O1898" i="5"/>
  <c r="O1897" i="5"/>
  <c r="O1896" i="5"/>
  <c r="O1895" i="5"/>
  <c r="O1894" i="5"/>
  <c r="O1893" i="5"/>
  <c r="O1892" i="5"/>
  <c r="O1891" i="5"/>
  <c r="O1890" i="5"/>
  <c r="O1889" i="5"/>
  <c r="O1888" i="5"/>
  <c r="O1887" i="5"/>
  <c r="O1886" i="5"/>
  <c r="O1885" i="5"/>
  <c r="O1884" i="5"/>
  <c r="O1883" i="5"/>
  <c r="O1882" i="5"/>
  <c r="O1881" i="5"/>
  <c r="O1880" i="5"/>
  <c r="O1879" i="5"/>
  <c r="O1878" i="5"/>
  <c r="O1877" i="5"/>
  <c r="O1876" i="5"/>
  <c r="O1875" i="5"/>
  <c r="O1874" i="5"/>
  <c r="O1873" i="5"/>
  <c r="O1872" i="5"/>
  <c r="O1871" i="5"/>
  <c r="O1870" i="5"/>
  <c r="O1869" i="5"/>
  <c r="O1868" i="5"/>
  <c r="O1867" i="5"/>
  <c r="O1866" i="5"/>
  <c r="O1865" i="5"/>
  <c r="O1864" i="5"/>
  <c r="O1863" i="5"/>
  <c r="O1862" i="5"/>
  <c r="O1861" i="5"/>
  <c r="O1860" i="5"/>
  <c r="O1859" i="5"/>
  <c r="O1858" i="5"/>
  <c r="O1857" i="5"/>
  <c r="O1856" i="5"/>
  <c r="O1855" i="5"/>
  <c r="O1854" i="5"/>
  <c r="O1853" i="5"/>
  <c r="O1852" i="5"/>
  <c r="O1851" i="5"/>
  <c r="O1850" i="5"/>
  <c r="O1849" i="5"/>
  <c r="O1848" i="5"/>
  <c r="O1847" i="5"/>
  <c r="O1846" i="5"/>
  <c r="O1845" i="5"/>
  <c r="O1844" i="5"/>
  <c r="O1843" i="5"/>
  <c r="O1842" i="5"/>
  <c r="O1841" i="5"/>
  <c r="O1840" i="5"/>
  <c r="O1839" i="5"/>
  <c r="O1838" i="5"/>
  <c r="O1837" i="5"/>
  <c r="O1836" i="5"/>
  <c r="O1835" i="5"/>
  <c r="O1834" i="5"/>
  <c r="O1833" i="5"/>
  <c r="O1832" i="5"/>
  <c r="O1831" i="5"/>
  <c r="O1830" i="5"/>
  <c r="O1829" i="5"/>
  <c r="O1828" i="5"/>
  <c r="O1827" i="5"/>
  <c r="O1826" i="5"/>
  <c r="O1825" i="5"/>
  <c r="O1824" i="5"/>
  <c r="O1823" i="5"/>
  <c r="O1822" i="5"/>
  <c r="O1821" i="5"/>
  <c r="O1820" i="5"/>
  <c r="O1819" i="5"/>
  <c r="O1818" i="5"/>
  <c r="O1817" i="5"/>
  <c r="O1816" i="5"/>
  <c r="O1815" i="5"/>
  <c r="O1814" i="5"/>
  <c r="O1813" i="5"/>
  <c r="O1812" i="5"/>
  <c r="O1811" i="5"/>
  <c r="O1810" i="5"/>
  <c r="O1809" i="5"/>
  <c r="O1808" i="5"/>
  <c r="O1807" i="5"/>
  <c r="O1806" i="5"/>
  <c r="O1805" i="5"/>
  <c r="O1804" i="5"/>
  <c r="O1803" i="5"/>
  <c r="O1802" i="5"/>
  <c r="O1801" i="5"/>
  <c r="O1800" i="5"/>
  <c r="O1799" i="5"/>
  <c r="O1798" i="5"/>
  <c r="O1797" i="5"/>
  <c r="O1796" i="5"/>
  <c r="O1795" i="5"/>
  <c r="O1794" i="5"/>
  <c r="O1793" i="5"/>
  <c r="O1792" i="5"/>
  <c r="O1791" i="5"/>
  <c r="O1790" i="5"/>
  <c r="O1789" i="5"/>
  <c r="O1788" i="5"/>
  <c r="O1787" i="5"/>
  <c r="O1786" i="5"/>
  <c r="O1785" i="5"/>
  <c r="O1784" i="5"/>
  <c r="O1783" i="5"/>
  <c r="O1782" i="5"/>
  <c r="O1781" i="5"/>
  <c r="O1780" i="5"/>
  <c r="O1779" i="5"/>
  <c r="O1778" i="5"/>
  <c r="O1777" i="5"/>
  <c r="O1776" i="5"/>
  <c r="O1775" i="5"/>
  <c r="O1774" i="5"/>
  <c r="O1773" i="5"/>
  <c r="O1772" i="5"/>
  <c r="O1771" i="5"/>
  <c r="O1770" i="5"/>
  <c r="O1769" i="5"/>
  <c r="O1768" i="5"/>
  <c r="O1767" i="5"/>
  <c r="O1766" i="5"/>
  <c r="O1765" i="5"/>
  <c r="O1764" i="5"/>
  <c r="O1763" i="5"/>
  <c r="O1762" i="5"/>
  <c r="O1761" i="5"/>
  <c r="O1760" i="5"/>
  <c r="O1759" i="5"/>
  <c r="O1758" i="5"/>
  <c r="O1757" i="5"/>
  <c r="O1756" i="5"/>
  <c r="O1755" i="5"/>
  <c r="O1754" i="5"/>
  <c r="O1753" i="5"/>
  <c r="O1752" i="5"/>
  <c r="O1751" i="5"/>
  <c r="O1750" i="5"/>
  <c r="O1749" i="5"/>
  <c r="O1748" i="5"/>
  <c r="O1747" i="5"/>
  <c r="O1746" i="5"/>
  <c r="O1745" i="5"/>
  <c r="O1744" i="5"/>
  <c r="O1743" i="5"/>
  <c r="O1742" i="5"/>
  <c r="O1741" i="5"/>
  <c r="O1740" i="5"/>
  <c r="O1739" i="5"/>
  <c r="O1738" i="5"/>
  <c r="O1737" i="5"/>
  <c r="O1736" i="5"/>
  <c r="O1735" i="5"/>
  <c r="O1734" i="5"/>
  <c r="O1733" i="5"/>
  <c r="O1732" i="5"/>
  <c r="O1731" i="5"/>
  <c r="O1730" i="5"/>
  <c r="O1729" i="5"/>
  <c r="O1728" i="5"/>
  <c r="O1727" i="5"/>
  <c r="O1726" i="5"/>
  <c r="O1725" i="5"/>
  <c r="O1724" i="5"/>
  <c r="O1723" i="5"/>
  <c r="O1722" i="5"/>
  <c r="O1721" i="5"/>
  <c r="O1720" i="5"/>
  <c r="O1719" i="5"/>
  <c r="O1718" i="5"/>
  <c r="O1717" i="5"/>
  <c r="O1716" i="5"/>
  <c r="O1715" i="5"/>
  <c r="O1714" i="5"/>
  <c r="O1713" i="5"/>
  <c r="O1712" i="5"/>
  <c r="O1711" i="5"/>
  <c r="O1710" i="5"/>
  <c r="O1709" i="5"/>
  <c r="O1708" i="5"/>
  <c r="O1707" i="5"/>
  <c r="O1706" i="5"/>
  <c r="O1705" i="5"/>
  <c r="O1704" i="5"/>
  <c r="O1703" i="5"/>
  <c r="O1702" i="5"/>
  <c r="O1701" i="5"/>
  <c r="O1700" i="5"/>
  <c r="O1699" i="5"/>
  <c r="O1698" i="5"/>
  <c r="O1697" i="5"/>
  <c r="O1696" i="5"/>
  <c r="O1695" i="5"/>
  <c r="O1694" i="5"/>
  <c r="O1693" i="5"/>
  <c r="O1692" i="5"/>
  <c r="O1691" i="5"/>
  <c r="O1690" i="5"/>
  <c r="O1689" i="5"/>
  <c r="O1688" i="5"/>
  <c r="O1687" i="5"/>
  <c r="O1686" i="5"/>
  <c r="O1685" i="5"/>
  <c r="O1684" i="5"/>
  <c r="O1683" i="5"/>
  <c r="O1682" i="5"/>
  <c r="O1681" i="5"/>
  <c r="O1680" i="5"/>
  <c r="O1679" i="5"/>
  <c r="O1678" i="5"/>
  <c r="O1677" i="5"/>
  <c r="O1676" i="5"/>
  <c r="O1675" i="5"/>
  <c r="O1674" i="5"/>
  <c r="O1673" i="5"/>
  <c r="O1672" i="5"/>
  <c r="O1671" i="5"/>
  <c r="O1670" i="5"/>
  <c r="O1669" i="5"/>
  <c r="O1668" i="5"/>
  <c r="O1667" i="5"/>
  <c r="O1666" i="5"/>
  <c r="O1665" i="5"/>
  <c r="O1664" i="5"/>
  <c r="O1663" i="5"/>
  <c r="O1662" i="5"/>
  <c r="O1661" i="5"/>
  <c r="O1660" i="5"/>
  <c r="O1659" i="5"/>
  <c r="O1658" i="5"/>
  <c r="O1657" i="5"/>
  <c r="O1656" i="5"/>
  <c r="O1655" i="5"/>
  <c r="O1654" i="5"/>
  <c r="O1653" i="5"/>
  <c r="O1652" i="5"/>
  <c r="O1651" i="5"/>
  <c r="O1650" i="5"/>
  <c r="O1649" i="5"/>
  <c r="O1648" i="5"/>
  <c r="O1647" i="5"/>
  <c r="O1646" i="5"/>
  <c r="O1645" i="5"/>
  <c r="O1644" i="5"/>
  <c r="O1643" i="5"/>
  <c r="O1642" i="5"/>
  <c r="O1641" i="5"/>
  <c r="O1640" i="5"/>
  <c r="O1639" i="5"/>
  <c r="O1638" i="5"/>
  <c r="O1637" i="5"/>
  <c r="O1636" i="5"/>
  <c r="O1635" i="5"/>
  <c r="O1634" i="5"/>
  <c r="O1633" i="5"/>
  <c r="O1632" i="5"/>
  <c r="O1631" i="5"/>
  <c r="O1630" i="5"/>
  <c r="O1629" i="5"/>
  <c r="O1628" i="5"/>
  <c r="O1627" i="5"/>
  <c r="O1626" i="5"/>
  <c r="O1625" i="5"/>
  <c r="O1624" i="5"/>
  <c r="O1623" i="5"/>
  <c r="O1622" i="5"/>
  <c r="O1621" i="5"/>
  <c r="O1620" i="5"/>
  <c r="O1619" i="5"/>
  <c r="O1618" i="5"/>
  <c r="O1617" i="5"/>
  <c r="O1616" i="5"/>
  <c r="O1615" i="5"/>
  <c r="O1614" i="5"/>
  <c r="O1613" i="5"/>
  <c r="O1612" i="5"/>
  <c r="O1611" i="5"/>
  <c r="O1610" i="5"/>
  <c r="O1609" i="5"/>
  <c r="O1608" i="5"/>
  <c r="O1607" i="5"/>
  <c r="O1606" i="5"/>
  <c r="O1605" i="5"/>
  <c r="O1604" i="5"/>
  <c r="O1603" i="5"/>
  <c r="O1602" i="5"/>
  <c r="O1601" i="5"/>
  <c r="O1600" i="5"/>
  <c r="O1599" i="5"/>
  <c r="O1598" i="5"/>
  <c r="O1597" i="5"/>
  <c r="O1596" i="5"/>
  <c r="O1595" i="5"/>
  <c r="O1594" i="5"/>
  <c r="O1593" i="5"/>
  <c r="O1592" i="5"/>
  <c r="O1591" i="5"/>
  <c r="O1590" i="5"/>
  <c r="O1589" i="5"/>
  <c r="O1588" i="5"/>
  <c r="O1587" i="5"/>
  <c r="O1586" i="5"/>
  <c r="O1585" i="5"/>
  <c r="O1584" i="5"/>
  <c r="O1583" i="5"/>
  <c r="O1582" i="5"/>
  <c r="O1581" i="5"/>
  <c r="O1580" i="5"/>
  <c r="O1579" i="5"/>
  <c r="O1578" i="5"/>
  <c r="O1577" i="5"/>
  <c r="O1576" i="5"/>
  <c r="O1575" i="5"/>
  <c r="O1574" i="5"/>
  <c r="O1573" i="5"/>
  <c r="O1572" i="5"/>
  <c r="O1571" i="5"/>
  <c r="O1570" i="5"/>
  <c r="O1569" i="5"/>
  <c r="O1568" i="5"/>
  <c r="O1567" i="5"/>
  <c r="O1566" i="5"/>
  <c r="O1565" i="5"/>
  <c r="O1564" i="5"/>
  <c r="O1563" i="5"/>
  <c r="O1562" i="5"/>
  <c r="O1561" i="5"/>
  <c r="O1560" i="5"/>
  <c r="O1559" i="5"/>
  <c r="O1558" i="5"/>
  <c r="O1557" i="5"/>
  <c r="O1556" i="5"/>
  <c r="O1555" i="5"/>
  <c r="O1554" i="5"/>
  <c r="O1553" i="5"/>
  <c r="O1552" i="5"/>
  <c r="O1551" i="5"/>
  <c r="O1550" i="5"/>
  <c r="O1549" i="5"/>
  <c r="O1548" i="5"/>
  <c r="O1547" i="5"/>
  <c r="O1546" i="5"/>
  <c r="O1545" i="5"/>
  <c r="O1544" i="5"/>
  <c r="O1543" i="5"/>
  <c r="O1542" i="5"/>
  <c r="O1541" i="5"/>
  <c r="O1540" i="5"/>
  <c r="O1539" i="5"/>
  <c r="O1538" i="5"/>
  <c r="O1537" i="5"/>
  <c r="O1536" i="5"/>
  <c r="O1535" i="5"/>
  <c r="O1534" i="5"/>
  <c r="O1533" i="5"/>
  <c r="O1532" i="5"/>
  <c r="O1531" i="5"/>
  <c r="O1530" i="5"/>
  <c r="O1529" i="5"/>
  <c r="O1528" i="5"/>
  <c r="O1527" i="5"/>
  <c r="O1526" i="5"/>
  <c r="O1525" i="5"/>
  <c r="O1524" i="5"/>
  <c r="O1523" i="5"/>
  <c r="O1522" i="5"/>
  <c r="O1521" i="5"/>
  <c r="O1520" i="5"/>
  <c r="O1519" i="5"/>
  <c r="O1518" i="5"/>
  <c r="O1517" i="5"/>
  <c r="O1516" i="5"/>
  <c r="O1515" i="5"/>
  <c r="O1514" i="5"/>
  <c r="O1513" i="5"/>
  <c r="O1512" i="5"/>
  <c r="O1511" i="5"/>
  <c r="O1510" i="5"/>
  <c r="O1509" i="5"/>
  <c r="O1508" i="5"/>
  <c r="O1507" i="5"/>
  <c r="O1506" i="5"/>
  <c r="O1505" i="5"/>
  <c r="O1504" i="5"/>
  <c r="O1503" i="5"/>
  <c r="O1502" i="5"/>
  <c r="O1501" i="5"/>
  <c r="O1500" i="5"/>
  <c r="O1499" i="5"/>
  <c r="O1498" i="5"/>
  <c r="O1497" i="5"/>
  <c r="O1496" i="5"/>
  <c r="O1495" i="5"/>
  <c r="O1494" i="5"/>
  <c r="O1493" i="5"/>
  <c r="O1492" i="5"/>
  <c r="O1491" i="5"/>
  <c r="O1490" i="5"/>
  <c r="O1489" i="5"/>
  <c r="O1488" i="5"/>
  <c r="O1487" i="5"/>
  <c r="O1486" i="5"/>
  <c r="O1485" i="5"/>
  <c r="O1484" i="5"/>
  <c r="O1483" i="5"/>
  <c r="O1482" i="5"/>
  <c r="O1481" i="5"/>
  <c r="O1480" i="5"/>
  <c r="O1479" i="5"/>
  <c r="O1478" i="5"/>
  <c r="O1477" i="5"/>
  <c r="O1476" i="5"/>
  <c r="O1475" i="5"/>
  <c r="O1474" i="5"/>
  <c r="O1473" i="5"/>
  <c r="O1472" i="5"/>
  <c r="O1471" i="5"/>
  <c r="O1470" i="5"/>
  <c r="O1469" i="5"/>
  <c r="O1468" i="5"/>
  <c r="O1467" i="5"/>
  <c r="O1466" i="5"/>
  <c r="O1465" i="5"/>
  <c r="O1464" i="5"/>
  <c r="O1463" i="5"/>
  <c r="O1462" i="5"/>
  <c r="O1461" i="5"/>
  <c r="O1460" i="5"/>
  <c r="O1459" i="5"/>
  <c r="O1458" i="5"/>
  <c r="O1457" i="5"/>
  <c r="O1456" i="5"/>
  <c r="O1455" i="5"/>
  <c r="O1454" i="5"/>
  <c r="O1453" i="5"/>
  <c r="O1452" i="5"/>
  <c r="O1451" i="5"/>
  <c r="O1450" i="5"/>
  <c r="O1449" i="5"/>
  <c r="O1448" i="5"/>
  <c r="O1447" i="5"/>
  <c r="O1446" i="5"/>
  <c r="O1445" i="5"/>
  <c r="O1444" i="5"/>
  <c r="O1443" i="5"/>
  <c r="O1442" i="5"/>
  <c r="O1441" i="5"/>
  <c r="O1440" i="5"/>
  <c r="O1439" i="5"/>
  <c r="O1438" i="5"/>
  <c r="O1437" i="5"/>
  <c r="O1436" i="5"/>
  <c r="O1435" i="5"/>
  <c r="O1434" i="5"/>
  <c r="O1433" i="5"/>
  <c r="O1432" i="5"/>
  <c r="O1431" i="5"/>
  <c r="O1430" i="5"/>
  <c r="O1429" i="5"/>
  <c r="O1428" i="5"/>
  <c r="O1427" i="5"/>
  <c r="O1426" i="5"/>
  <c r="O1425" i="5"/>
  <c r="O1424" i="5"/>
  <c r="O1423" i="5"/>
  <c r="O1422" i="5"/>
  <c r="O1421" i="5"/>
  <c r="O1420" i="5"/>
  <c r="O1419" i="5"/>
  <c r="O1418" i="5"/>
  <c r="O1417" i="5"/>
  <c r="O1416" i="5"/>
  <c r="O1415" i="5"/>
  <c r="O1414" i="5"/>
  <c r="O1413" i="5"/>
  <c r="O1412" i="5"/>
  <c r="O1411" i="5"/>
  <c r="O1410" i="5"/>
  <c r="O1409" i="5"/>
  <c r="O1408" i="5"/>
  <c r="O1407" i="5"/>
  <c r="O1406" i="5"/>
  <c r="O1405" i="5"/>
  <c r="O1404" i="5"/>
  <c r="O1403" i="5"/>
  <c r="O1402" i="5"/>
  <c r="O1401" i="5"/>
  <c r="O1400" i="5"/>
  <c r="O1399" i="5"/>
  <c r="O1398" i="5"/>
  <c r="O1397" i="5"/>
  <c r="O1396" i="5"/>
  <c r="O1395" i="5"/>
  <c r="O1394" i="5"/>
  <c r="O1393" i="5"/>
  <c r="O1392" i="5"/>
  <c r="O1391" i="5"/>
  <c r="O1390" i="5"/>
  <c r="O1389" i="5"/>
  <c r="O1388" i="5"/>
  <c r="O1387" i="5"/>
  <c r="O1386" i="5"/>
  <c r="O1385" i="5"/>
  <c r="O1384" i="5"/>
  <c r="O1383" i="5"/>
  <c r="O1382" i="5"/>
  <c r="O1381" i="5"/>
  <c r="O1380" i="5"/>
  <c r="O1379" i="5"/>
  <c r="O1378" i="5"/>
  <c r="O1377" i="5"/>
  <c r="O1376" i="5"/>
  <c r="O1375" i="5"/>
  <c r="O1374" i="5"/>
  <c r="O1373" i="5"/>
  <c r="O1372" i="5"/>
  <c r="O1371" i="5"/>
  <c r="O1370" i="5"/>
  <c r="O1369" i="5"/>
  <c r="O1368" i="5"/>
  <c r="O1367" i="5"/>
  <c r="O1366" i="5"/>
  <c r="O1365" i="5"/>
  <c r="O1364" i="5"/>
  <c r="O1363" i="5"/>
  <c r="O1362" i="5"/>
  <c r="O1361" i="5"/>
  <c r="O1360" i="5"/>
  <c r="O1359" i="5"/>
  <c r="O1358" i="5"/>
  <c r="O1357" i="5"/>
  <c r="O1356" i="5"/>
  <c r="O1355" i="5"/>
  <c r="O1354" i="5"/>
  <c r="O1353" i="5"/>
  <c r="O1352" i="5"/>
  <c r="O1351" i="5"/>
  <c r="O1350" i="5"/>
  <c r="O1349" i="5"/>
  <c r="O1348" i="5"/>
  <c r="O1347" i="5"/>
  <c r="O1346" i="5"/>
  <c r="O1345" i="5"/>
  <c r="O1344" i="5"/>
  <c r="O1343" i="5"/>
  <c r="O1342" i="5"/>
  <c r="O1341" i="5"/>
  <c r="O1340" i="5"/>
  <c r="O1339" i="5"/>
  <c r="O1338" i="5"/>
  <c r="O1337" i="5"/>
  <c r="O1336" i="5"/>
  <c r="O1335" i="5"/>
  <c r="O1334" i="5"/>
  <c r="O1333" i="5"/>
  <c r="O1332" i="5"/>
  <c r="O1331" i="5"/>
  <c r="O1330" i="5"/>
  <c r="O1329" i="5"/>
  <c r="O1328" i="5"/>
  <c r="O1327" i="5"/>
  <c r="O1326" i="5"/>
  <c r="O1325" i="5"/>
  <c r="O1324" i="5"/>
  <c r="O1323" i="5"/>
  <c r="O1322" i="5"/>
  <c r="O1321" i="5"/>
  <c r="O1320" i="5"/>
  <c r="O1319" i="5"/>
  <c r="O1318" i="5"/>
  <c r="O1317" i="5"/>
  <c r="O1316" i="5"/>
  <c r="O1315" i="5"/>
  <c r="O1314" i="5"/>
  <c r="O1313" i="5"/>
  <c r="O1312" i="5"/>
  <c r="O1311" i="5"/>
  <c r="O1310" i="5"/>
  <c r="O1309" i="5"/>
  <c r="O1308" i="5"/>
  <c r="O1307" i="5"/>
  <c r="O1306" i="5"/>
  <c r="O1305" i="5"/>
  <c r="O1304" i="5"/>
  <c r="O1303" i="5"/>
  <c r="O1302" i="5"/>
  <c r="O1301" i="5"/>
  <c r="O1300" i="5"/>
  <c r="O1299" i="5"/>
  <c r="O1298" i="5"/>
  <c r="O1297" i="5"/>
  <c r="O1296" i="5"/>
  <c r="O1295" i="5"/>
  <c r="O1294" i="5"/>
  <c r="O1293" i="5"/>
  <c r="O1292" i="5"/>
  <c r="O1291" i="5"/>
  <c r="O1290" i="5"/>
  <c r="O1289" i="5"/>
  <c r="O1288" i="5"/>
  <c r="O1287" i="5"/>
  <c r="O1286" i="5"/>
  <c r="O1285" i="5"/>
  <c r="O1284" i="5"/>
  <c r="O1283" i="5"/>
  <c r="O1282" i="5"/>
  <c r="O1281" i="5"/>
  <c r="O1280" i="5"/>
  <c r="O1279" i="5"/>
  <c r="O1278" i="5"/>
  <c r="O1277" i="5"/>
  <c r="O1276" i="5"/>
  <c r="O1275" i="5"/>
  <c r="O1274" i="5"/>
  <c r="O1273" i="5"/>
  <c r="O1272" i="5"/>
  <c r="O1271" i="5"/>
  <c r="O1270" i="5"/>
  <c r="O1269" i="5"/>
  <c r="O1268" i="5"/>
  <c r="O1267" i="5"/>
  <c r="O1266" i="5"/>
  <c r="O1265" i="5"/>
  <c r="O1264" i="5"/>
  <c r="O1263" i="5"/>
  <c r="O1262" i="5"/>
  <c r="O1261" i="5"/>
  <c r="O1260" i="5"/>
  <c r="O1259" i="5"/>
  <c r="O1258" i="5"/>
  <c r="O1257" i="5"/>
  <c r="O1256" i="5"/>
  <c r="O1255" i="5"/>
  <c r="O1254" i="5"/>
  <c r="O1253" i="5"/>
  <c r="O1252" i="5"/>
  <c r="O1251" i="5"/>
  <c r="O1250" i="5"/>
  <c r="O1249" i="5"/>
  <c r="O1248" i="5"/>
  <c r="O1247" i="5"/>
  <c r="O1246" i="5"/>
  <c r="O1245" i="5"/>
  <c r="O1244" i="5"/>
  <c r="O1243" i="5"/>
  <c r="O1242" i="5"/>
  <c r="O1241" i="5"/>
  <c r="O1240" i="5"/>
  <c r="O1239" i="5"/>
  <c r="O1238" i="5"/>
  <c r="O1237" i="5"/>
  <c r="O1236" i="5"/>
  <c r="O1235" i="5"/>
  <c r="O1234" i="5"/>
  <c r="O1233" i="5"/>
  <c r="O1232" i="5"/>
  <c r="O1231" i="5"/>
  <c r="O1230" i="5"/>
  <c r="O1229" i="5"/>
  <c r="O1228" i="5"/>
  <c r="O1227" i="5"/>
  <c r="O1226" i="5"/>
  <c r="O1225" i="5"/>
  <c r="O1224" i="5"/>
  <c r="O1223" i="5"/>
  <c r="O1222" i="5"/>
  <c r="O1221" i="5"/>
  <c r="O1220" i="5"/>
  <c r="O1219" i="5"/>
  <c r="O1218" i="5"/>
  <c r="O1217" i="5"/>
  <c r="O1216" i="5"/>
  <c r="O1215" i="5"/>
  <c r="O1214" i="5"/>
  <c r="O1213" i="5"/>
  <c r="O1212" i="5"/>
  <c r="O1211" i="5"/>
  <c r="O1210" i="5"/>
  <c r="O1209" i="5"/>
  <c r="O1208" i="5"/>
  <c r="O1207" i="5"/>
  <c r="O1206" i="5"/>
  <c r="O1205" i="5"/>
  <c r="O1204" i="5"/>
  <c r="O1203" i="5"/>
  <c r="O1202" i="5"/>
  <c r="O1201" i="5"/>
  <c r="O1200" i="5"/>
  <c r="O1199" i="5"/>
  <c r="O1198" i="5"/>
  <c r="O1197" i="5"/>
  <c r="O1196" i="5"/>
  <c r="O1195" i="5"/>
  <c r="O1194" i="5"/>
  <c r="O1193" i="5"/>
  <c r="O1192" i="5"/>
  <c r="O1191" i="5"/>
  <c r="O1190" i="5"/>
  <c r="O1189" i="5"/>
  <c r="O1188" i="5"/>
  <c r="O1187" i="5"/>
  <c r="O1186" i="5"/>
  <c r="O1185" i="5"/>
  <c r="O1184" i="5"/>
  <c r="O1183" i="5"/>
  <c r="O1182" i="5"/>
  <c r="O1181" i="5"/>
  <c r="O1180" i="5"/>
  <c r="O1179" i="5"/>
  <c r="O1178" i="5"/>
  <c r="O1177" i="5"/>
  <c r="O1176" i="5"/>
  <c r="O1175" i="5"/>
  <c r="O1174" i="5"/>
  <c r="O1173" i="5"/>
  <c r="O1172" i="5"/>
  <c r="O1171" i="5"/>
  <c r="O1170" i="5"/>
  <c r="O1169" i="5"/>
  <c r="O1168" i="5"/>
  <c r="O1167" i="5"/>
  <c r="O1166" i="5"/>
  <c r="O1165" i="5"/>
  <c r="O1164" i="5"/>
  <c r="O1163" i="5"/>
  <c r="O1162" i="5"/>
  <c r="O1161" i="5"/>
  <c r="O1160" i="5"/>
  <c r="O1159" i="5"/>
  <c r="O1158" i="5"/>
  <c r="O1157" i="5"/>
  <c r="O1156" i="5"/>
  <c r="O1155" i="5"/>
  <c r="O1154" i="5"/>
  <c r="O1153" i="5"/>
  <c r="O1152" i="5"/>
  <c r="O1151" i="5"/>
  <c r="O1150" i="5"/>
  <c r="O1149" i="5"/>
  <c r="O1148" i="5"/>
  <c r="O1147" i="5"/>
  <c r="O1146" i="5"/>
  <c r="O1145" i="5"/>
  <c r="O1144" i="5"/>
  <c r="O1143" i="5"/>
  <c r="O1142" i="5"/>
  <c r="O1141" i="5"/>
  <c r="O1140" i="5"/>
  <c r="O1139" i="5"/>
  <c r="O1138" i="5"/>
  <c r="O1137" i="5"/>
  <c r="O1136" i="5"/>
  <c r="O1135" i="5"/>
  <c r="O1134" i="5"/>
  <c r="O1133" i="5"/>
  <c r="O1132" i="5"/>
  <c r="O1131" i="5"/>
  <c r="O1130" i="5"/>
  <c r="O1129" i="5"/>
  <c r="O1128" i="5"/>
  <c r="O1127" i="5"/>
  <c r="O1126" i="5"/>
  <c r="O1125" i="5"/>
  <c r="O1124" i="5"/>
  <c r="O1123" i="5"/>
  <c r="O1122" i="5"/>
  <c r="O1121" i="5"/>
  <c r="O1120" i="5"/>
  <c r="O1119" i="5"/>
  <c r="O1118" i="5"/>
  <c r="O1117" i="5"/>
  <c r="O1116" i="5"/>
  <c r="O1115" i="5"/>
  <c r="O1114" i="5"/>
  <c r="O1113" i="5"/>
  <c r="O1112" i="5"/>
  <c r="O1111" i="5"/>
  <c r="O1110" i="5"/>
  <c r="O1109" i="5"/>
  <c r="O1108" i="5"/>
  <c r="O1107" i="5"/>
  <c r="O1106" i="5"/>
  <c r="O1105" i="5"/>
  <c r="O1104" i="5"/>
  <c r="O1103" i="5"/>
  <c r="O1102" i="5"/>
  <c r="O1101" i="5"/>
  <c r="O1100" i="5"/>
  <c r="O1099" i="5"/>
  <c r="O1098" i="5"/>
  <c r="O1097" i="5"/>
  <c r="O1096" i="5"/>
  <c r="O1095" i="5"/>
  <c r="O1094" i="5"/>
  <c r="O1093" i="5"/>
  <c r="O1092" i="5"/>
  <c r="O1091" i="5"/>
  <c r="O1090" i="5"/>
  <c r="O1089" i="5"/>
  <c r="O1088" i="5"/>
  <c r="O1087" i="5"/>
  <c r="O1086" i="5"/>
  <c r="O1085" i="5"/>
  <c r="O1084" i="5"/>
  <c r="O1083" i="5"/>
  <c r="O1082" i="5"/>
  <c r="O1081" i="5"/>
  <c r="O1080" i="5"/>
  <c r="O1079" i="5"/>
  <c r="O1078" i="5"/>
  <c r="O1077" i="5"/>
  <c r="O1076" i="5"/>
  <c r="O1075" i="5"/>
  <c r="O1074" i="5"/>
  <c r="O1073" i="5"/>
  <c r="O1072" i="5"/>
  <c r="O1071" i="5"/>
  <c r="O1070" i="5"/>
  <c r="O1069" i="5"/>
  <c r="O1068" i="5"/>
  <c r="O1067" i="5"/>
  <c r="O1066" i="5"/>
  <c r="O1065" i="5"/>
  <c r="O1064" i="5"/>
  <c r="O1063" i="5"/>
  <c r="O1062" i="5"/>
  <c r="O1061" i="5"/>
  <c r="O1060" i="5"/>
  <c r="O1059" i="5"/>
  <c r="O1058" i="5"/>
  <c r="O1057" i="5"/>
  <c r="O1056" i="5"/>
  <c r="O1055" i="5"/>
  <c r="O1054" i="5"/>
  <c r="O1053" i="5"/>
  <c r="O1052" i="5"/>
  <c r="O1051" i="5"/>
  <c r="O1050" i="5"/>
  <c r="O1049" i="5"/>
  <c r="O1048" i="5"/>
  <c r="O1047" i="5"/>
  <c r="O1046" i="5"/>
  <c r="O1045" i="5"/>
  <c r="O1044" i="5"/>
  <c r="O1043" i="5"/>
  <c r="O1042" i="5"/>
  <c r="O1041" i="5"/>
  <c r="O1040" i="5"/>
  <c r="O1039" i="5"/>
  <c r="O1038" i="5"/>
  <c r="O1037" i="5"/>
  <c r="O1036" i="5"/>
  <c r="O1035" i="5"/>
  <c r="O1034" i="5"/>
  <c r="O1033" i="5"/>
  <c r="O1032" i="5"/>
  <c r="O1031" i="5"/>
  <c r="O1030" i="5"/>
  <c r="O1029" i="5"/>
  <c r="O1028" i="5"/>
  <c r="O1027" i="5"/>
  <c r="O1026" i="5"/>
  <c r="O1025" i="5"/>
  <c r="O1024" i="5"/>
  <c r="O1023" i="5"/>
  <c r="O1022" i="5"/>
  <c r="O1021" i="5"/>
  <c r="O1020" i="5"/>
  <c r="O1019" i="5"/>
  <c r="O1018" i="5"/>
  <c r="O1017" i="5"/>
  <c r="O1016" i="5"/>
  <c r="O1015" i="5"/>
  <c r="O1014" i="5"/>
  <c r="O1013" i="5"/>
  <c r="O1012" i="5"/>
  <c r="O1011" i="5"/>
  <c r="O1010" i="5"/>
  <c r="O1009" i="5"/>
  <c r="O1008" i="5"/>
  <c r="O1007" i="5"/>
  <c r="O1006" i="5"/>
  <c r="O1005" i="5"/>
  <c r="O1004" i="5"/>
  <c r="O1003" i="5"/>
  <c r="O1002" i="5"/>
  <c r="O1001" i="5"/>
  <c r="O1000" i="5"/>
  <c r="O999" i="5"/>
  <c r="O998" i="5"/>
  <c r="O997" i="5"/>
  <c r="O996" i="5"/>
  <c r="O995" i="5"/>
  <c r="O994" i="5"/>
  <c r="O993" i="5"/>
  <c r="O992" i="5"/>
  <c r="O991" i="5"/>
  <c r="O990" i="5"/>
  <c r="O989" i="5"/>
  <c r="O988" i="5"/>
  <c r="O987" i="5"/>
  <c r="O986" i="5"/>
  <c r="O985" i="5"/>
  <c r="O984" i="5"/>
  <c r="O983" i="5"/>
  <c r="O982" i="5"/>
  <c r="O981" i="5"/>
  <c r="O980" i="5"/>
  <c r="O979" i="5"/>
  <c r="O978" i="5"/>
  <c r="O977" i="5"/>
  <c r="O976" i="5"/>
  <c r="O975" i="5"/>
  <c r="O974" i="5"/>
  <c r="O973" i="5"/>
  <c r="O972" i="5"/>
  <c r="O971" i="5"/>
  <c r="O970" i="5"/>
  <c r="O969" i="5"/>
  <c r="O968" i="5"/>
  <c r="O967" i="5"/>
  <c r="O966" i="5"/>
  <c r="O965" i="5"/>
  <c r="O964" i="5"/>
  <c r="O963" i="5"/>
  <c r="O962" i="5"/>
  <c r="O961" i="5"/>
  <c r="O960" i="5"/>
  <c r="O959" i="5"/>
  <c r="O958" i="5"/>
  <c r="O957" i="5"/>
  <c r="O956" i="5"/>
  <c r="O955" i="5"/>
  <c r="O954" i="5"/>
  <c r="O953" i="5"/>
  <c r="O952" i="5"/>
  <c r="O951" i="5"/>
  <c r="O950" i="5"/>
  <c r="O949" i="5"/>
  <c r="O948" i="5"/>
  <c r="O947" i="5"/>
  <c r="O946" i="5"/>
  <c r="O945" i="5"/>
  <c r="O944" i="5"/>
  <c r="O943" i="5"/>
  <c r="O942" i="5"/>
  <c r="O941" i="5"/>
  <c r="O940" i="5"/>
  <c r="O939" i="5"/>
  <c r="O938" i="5"/>
  <c r="O937" i="5"/>
  <c r="O936" i="5"/>
  <c r="O935" i="5"/>
  <c r="O934" i="5"/>
  <c r="O933" i="5"/>
  <c r="O932" i="5"/>
  <c r="O931" i="5"/>
  <c r="O930" i="5"/>
  <c r="O929" i="5"/>
  <c r="O928" i="5"/>
  <c r="O927" i="5"/>
  <c r="O926" i="5"/>
  <c r="O925" i="5"/>
  <c r="O924" i="5"/>
  <c r="O923" i="5"/>
  <c r="O922" i="5"/>
  <c r="O921" i="5"/>
  <c r="O920" i="5"/>
  <c r="O919" i="5"/>
  <c r="O918" i="5"/>
  <c r="O917" i="5"/>
  <c r="O916" i="5"/>
  <c r="O915" i="5"/>
  <c r="O914" i="5"/>
  <c r="O913" i="5"/>
  <c r="O912" i="5"/>
  <c r="O911" i="5"/>
  <c r="O910" i="5"/>
  <c r="O909" i="5"/>
  <c r="O908" i="5"/>
  <c r="O907" i="5"/>
  <c r="O906" i="5"/>
  <c r="O905" i="5"/>
  <c r="O904" i="5"/>
  <c r="O903" i="5"/>
  <c r="O902" i="5"/>
  <c r="O901" i="5"/>
  <c r="O900" i="5"/>
  <c r="O899" i="5"/>
  <c r="O898" i="5"/>
  <c r="O897" i="5"/>
  <c r="O896" i="5"/>
  <c r="O895" i="5"/>
  <c r="O894" i="5"/>
  <c r="O893" i="5"/>
  <c r="O892" i="5"/>
  <c r="O891" i="5"/>
  <c r="O890" i="5"/>
  <c r="O889" i="5"/>
  <c r="O888" i="5"/>
  <c r="O887" i="5"/>
  <c r="O886" i="5"/>
  <c r="O885" i="5"/>
  <c r="O884" i="5"/>
  <c r="O883" i="5"/>
  <c r="O882" i="5"/>
  <c r="O881" i="5"/>
  <c r="O880" i="5"/>
  <c r="O879" i="5"/>
  <c r="O878" i="5"/>
  <c r="O877" i="5"/>
  <c r="O876" i="5"/>
  <c r="O875" i="5"/>
  <c r="O874" i="5"/>
  <c r="O873" i="5"/>
  <c r="O872" i="5"/>
  <c r="O871" i="5"/>
  <c r="O870" i="5"/>
  <c r="O869" i="5"/>
  <c r="O868" i="5"/>
  <c r="O867" i="5"/>
  <c r="O866" i="5"/>
  <c r="O865" i="5"/>
  <c r="O864" i="5"/>
  <c r="O863" i="5"/>
  <c r="O862" i="5"/>
  <c r="O861" i="5"/>
  <c r="O860" i="5"/>
  <c r="O859" i="5"/>
  <c r="O858" i="5"/>
  <c r="O857" i="5"/>
  <c r="O856" i="5"/>
  <c r="O855" i="5"/>
  <c r="O854" i="5"/>
  <c r="O853" i="5"/>
  <c r="O852" i="5"/>
  <c r="O851" i="5"/>
  <c r="O850" i="5"/>
  <c r="O849" i="5"/>
  <c r="O848" i="5"/>
  <c r="O847" i="5"/>
  <c r="O846" i="5"/>
  <c r="O845" i="5"/>
  <c r="O844" i="5"/>
  <c r="O843" i="5"/>
  <c r="O842" i="5"/>
  <c r="O841" i="5"/>
  <c r="O840" i="5"/>
  <c r="O839" i="5"/>
  <c r="O838" i="5"/>
  <c r="O837" i="5"/>
  <c r="O836" i="5"/>
  <c r="O835" i="5"/>
  <c r="O834" i="5"/>
  <c r="O833" i="5"/>
  <c r="O832" i="5"/>
  <c r="O831" i="5"/>
  <c r="O830" i="5"/>
  <c r="O829" i="5"/>
  <c r="O828" i="5"/>
  <c r="O827" i="5"/>
  <c r="O826" i="5"/>
  <c r="O825" i="5"/>
  <c r="O824" i="5"/>
  <c r="O823" i="5"/>
  <c r="O822" i="5"/>
  <c r="O821" i="5"/>
  <c r="O820" i="5"/>
  <c r="O819" i="5"/>
  <c r="O818" i="5"/>
  <c r="O817" i="5"/>
  <c r="O816" i="5"/>
  <c r="O815" i="5"/>
  <c r="O814" i="5"/>
  <c r="O813" i="5"/>
  <c r="O812" i="5"/>
  <c r="O811" i="5"/>
  <c r="O810" i="5"/>
  <c r="O809" i="5"/>
  <c r="O808" i="5"/>
  <c r="O807" i="5"/>
  <c r="O806" i="5"/>
  <c r="O805" i="5"/>
  <c r="O804" i="5"/>
  <c r="O803" i="5"/>
  <c r="O802" i="5"/>
  <c r="O801" i="5"/>
  <c r="O800" i="5"/>
  <c r="O799" i="5"/>
  <c r="O798" i="5"/>
  <c r="O797" i="5"/>
  <c r="O796" i="5"/>
  <c r="O795" i="5"/>
  <c r="O794" i="5"/>
  <c r="O793" i="5"/>
  <c r="O792" i="5"/>
  <c r="O791" i="5"/>
  <c r="O790" i="5"/>
  <c r="O789" i="5"/>
  <c r="O788" i="5"/>
  <c r="O787" i="5"/>
  <c r="O786" i="5"/>
  <c r="O785" i="5"/>
  <c r="O784" i="5"/>
  <c r="O783" i="5"/>
  <c r="O782" i="5"/>
  <c r="O781" i="5"/>
  <c r="O780" i="5"/>
  <c r="O779" i="5"/>
  <c r="O778" i="5"/>
  <c r="O777" i="5"/>
  <c r="O776" i="5"/>
  <c r="O775" i="5"/>
  <c r="O774" i="5"/>
  <c r="O773" i="5"/>
  <c r="O772" i="5"/>
  <c r="O771" i="5"/>
  <c r="O770" i="5"/>
  <c r="O769" i="5"/>
  <c r="O768" i="5"/>
  <c r="O767" i="5"/>
  <c r="O766" i="5"/>
  <c r="O765" i="5"/>
  <c r="O764" i="5"/>
  <c r="O763" i="5"/>
  <c r="O762" i="5"/>
  <c r="O761" i="5"/>
  <c r="O760" i="5"/>
  <c r="O759" i="5"/>
  <c r="O758" i="5"/>
  <c r="O757" i="5"/>
  <c r="O756" i="5"/>
  <c r="O755" i="5"/>
  <c r="O754" i="5"/>
  <c r="O753" i="5"/>
  <c r="O752" i="5"/>
  <c r="O751" i="5"/>
  <c r="O750" i="5"/>
  <c r="O749" i="5"/>
  <c r="O748" i="5"/>
  <c r="O747" i="5"/>
  <c r="O746" i="5"/>
  <c r="O745" i="5"/>
  <c r="O744" i="5"/>
  <c r="O743" i="5"/>
  <c r="O742" i="5"/>
  <c r="O741" i="5"/>
  <c r="O740" i="5"/>
  <c r="O739" i="5"/>
  <c r="O738" i="5"/>
  <c r="O737" i="5"/>
  <c r="O736" i="5"/>
  <c r="O735" i="5"/>
  <c r="O734" i="5"/>
  <c r="O733" i="5"/>
  <c r="O732" i="5"/>
  <c r="O731" i="5"/>
  <c r="O730" i="5"/>
  <c r="O729" i="5"/>
  <c r="O728" i="5"/>
  <c r="O727" i="5"/>
  <c r="O726" i="5"/>
  <c r="O725" i="5"/>
  <c r="O724" i="5"/>
  <c r="O723" i="5"/>
  <c r="O722" i="5"/>
  <c r="O721" i="5"/>
  <c r="O720" i="5"/>
  <c r="O719" i="5"/>
  <c r="O718" i="5"/>
  <c r="O717" i="5"/>
  <c r="O716" i="5"/>
  <c r="O715" i="5"/>
  <c r="O714" i="5"/>
  <c r="O713" i="5"/>
  <c r="O712" i="5"/>
  <c r="O711" i="5"/>
  <c r="O710" i="5"/>
  <c r="O709" i="5"/>
  <c r="O708" i="5"/>
  <c r="O707" i="5"/>
  <c r="O706" i="5"/>
  <c r="O705" i="5"/>
  <c r="O704" i="5"/>
  <c r="O703" i="5"/>
  <c r="O702" i="5"/>
  <c r="O701" i="5"/>
  <c r="O700" i="5"/>
  <c r="O699" i="5"/>
  <c r="O698" i="5"/>
  <c r="O697" i="5"/>
  <c r="O696" i="5"/>
  <c r="O695" i="5"/>
  <c r="O694" i="5"/>
  <c r="O693" i="5"/>
  <c r="O692" i="5"/>
  <c r="O691" i="5"/>
  <c r="O690" i="5"/>
  <c r="O689" i="5"/>
  <c r="O688" i="5"/>
  <c r="O687" i="5"/>
  <c r="O686" i="5"/>
  <c r="O685" i="5"/>
  <c r="O684" i="5"/>
  <c r="O683" i="5"/>
  <c r="O682" i="5"/>
  <c r="O681" i="5"/>
  <c r="O680" i="5"/>
  <c r="O679" i="5"/>
  <c r="O678" i="5"/>
  <c r="O677" i="5"/>
  <c r="O676" i="5"/>
  <c r="O675" i="5"/>
  <c r="O674" i="5"/>
  <c r="O673" i="5"/>
  <c r="O672" i="5"/>
  <c r="O671" i="5"/>
  <c r="O670" i="5"/>
  <c r="O669" i="5"/>
  <c r="O668" i="5"/>
  <c r="O667" i="5"/>
  <c r="O666" i="5"/>
  <c r="O665" i="5"/>
  <c r="O664" i="5"/>
  <c r="O663" i="5"/>
  <c r="O662" i="5"/>
  <c r="O661" i="5"/>
  <c r="O660" i="5"/>
  <c r="O659" i="5"/>
  <c r="O658" i="5"/>
  <c r="O657" i="5"/>
  <c r="O656" i="5"/>
  <c r="O655" i="5"/>
  <c r="O654" i="5"/>
  <c r="O653" i="5"/>
  <c r="O652" i="5"/>
  <c r="O651" i="5"/>
  <c r="O650" i="5"/>
  <c r="O649" i="5"/>
  <c r="O648" i="5"/>
  <c r="O647" i="5"/>
  <c r="O646" i="5"/>
  <c r="O645" i="5"/>
  <c r="O644" i="5"/>
  <c r="O643" i="5"/>
  <c r="O642" i="5"/>
  <c r="O641" i="5"/>
  <c r="O640" i="5"/>
  <c r="O639" i="5"/>
  <c r="O638" i="5"/>
  <c r="O637" i="5"/>
  <c r="O636" i="5"/>
  <c r="O635" i="5"/>
  <c r="O634" i="5"/>
  <c r="O633" i="5"/>
  <c r="O632" i="5"/>
  <c r="O631" i="5"/>
  <c r="O630" i="5"/>
  <c r="O629" i="5"/>
  <c r="O628" i="5"/>
  <c r="O627" i="5"/>
  <c r="O626" i="5"/>
  <c r="O625" i="5"/>
  <c r="O624" i="5"/>
  <c r="O623" i="5"/>
  <c r="O622" i="5"/>
  <c r="O621" i="5"/>
  <c r="O620" i="5"/>
  <c r="O619" i="5"/>
  <c r="O618" i="5"/>
  <c r="O617" i="5"/>
  <c r="O616" i="5"/>
  <c r="O615" i="5"/>
  <c r="O614" i="5"/>
  <c r="O613" i="5"/>
  <c r="O612" i="5"/>
  <c r="O611" i="5"/>
  <c r="O610" i="5"/>
  <c r="O609" i="5"/>
  <c r="O608" i="5"/>
  <c r="O607" i="5"/>
  <c r="O606" i="5"/>
  <c r="O605" i="5"/>
  <c r="O604" i="5"/>
  <c r="O603" i="5"/>
  <c r="O602" i="5"/>
  <c r="O601" i="5"/>
  <c r="O600" i="5"/>
  <c r="O599" i="5"/>
  <c r="O598" i="5"/>
  <c r="O597" i="5"/>
  <c r="O596" i="5"/>
  <c r="O595" i="5"/>
  <c r="O594" i="5"/>
  <c r="O593" i="5"/>
  <c r="O592" i="5"/>
  <c r="O591" i="5"/>
  <c r="O590" i="5"/>
  <c r="O589" i="5"/>
  <c r="O588" i="5"/>
  <c r="O587" i="5"/>
  <c r="O586" i="5"/>
  <c r="O585" i="5"/>
  <c r="O584" i="5"/>
  <c r="O583" i="5"/>
  <c r="O582" i="5"/>
  <c r="O581" i="5"/>
  <c r="O580" i="5"/>
  <c r="O579" i="5"/>
  <c r="O578" i="5"/>
  <c r="O577" i="5"/>
  <c r="O576" i="5"/>
  <c r="O575" i="5"/>
  <c r="O574" i="5"/>
  <c r="O573" i="5"/>
  <c r="O572" i="5"/>
  <c r="O571" i="5"/>
  <c r="O570" i="5"/>
  <c r="O569" i="5"/>
  <c r="O568" i="5"/>
  <c r="O567" i="5"/>
  <c r="O566" i="5"/>
  <c r="O565" i="5"/>
  <c r="O564" i="5"/>
  <c r="O563" i="5"/>
  <c r="O562" i="5"/>
  <c r="O561" i="5"/>
  <c r="O560" i="5"/>
  <c r="O559" i="5"/>
  <c r="O558" i="5"/>
  <c r="O557" i="5"/>
  <c r="O556" i="5"/>
  <c r="O555" i="5"/>
  <c r="O554" i="5"/>
  <c r="O553" i="5"/>
  <c r="O552" i="5"/>
  <c r="O551" i="5"/>
  <c r="O550" i="5"/>
  <c r="O549" i="5"/>
  <c r="O548" i="5"/>
  <c r="O547" i="5"/>
  <c r="O546" i="5"/>
  <c r="O545" i="5"/>
  <c r="O544" i="5"/>
  <c r="O543" i="5"/>
  <c r="O542" i="5"/>
  <c r="O541" i="5"/>
  <c r="O540" i="5"/>
  <c r="O539" i="5"/>
  <c r="O538" i="5"/>
  <c r="O537" i="5"/>
  <c r="O536" i="5"/>
  <c r="O535" i="5"/>
  <c r="O534" i="5"/>
  <c r="O533" i="5"/>
  <c r="O532" i="5"/>
  <c r="O531" i="5"/>
  <c r="O530" i="5"/>
  <c r="O529" i="5"/>
  <c r="O528" i="5"/>
  <c r="O527" i="5"/>
  <c r="O526" i="5"/>
  <c r="O525" i="5"/>
  <c r="O524" i="5"/>
  <c r="O523" i="5"/>
  <c r="O522" i="5"/>
  <c r="O521" i="5"/>
  <c r="O520" i="5"/>
  <c r="O519" i="5"/>
  <c r="O518" i="5"/>
  <c r="O517" i="5"/>
  <c r="O516" i="5"/>
  <c r="O515" i="5"/>
  <c r="O514" i="5"/>
  <c r="O513" i="5"/>
  <c r="O512" i="5"/>
  <c r="O511" i="5"/>
  <c r="O510" i="5"/>
  <c r="O509" i="5"/>
  <c r="O508" i="5"/>
  <c r="O507" i="5"/>
  <c r="O506" i="5"/>
  <c r="O505" i="5"/>
  <c r="O504" i="5"/>
  <c r="O503" i="5"/>
  <c r="O502" i="5"/>
  <c r="O501" i="5"/>
  <c r="O500" i="5"/>
  <c r="O499" i="5"/>
  <c r="O498" i="5"/>
  <c r="O497" i="5"/>
  <c r="O496" i="5"/>
  <c r="O495" i="5"/>
  <c r="O494" i="5"/>
  <c r="O493" i="5"/>
  <c r="O492" i="5"/>
  <c r="O491" i="5"/>
  <c r="O490" i="5"/>
  <c r="O489" i="5"/>
  <c r="O488" i="5"/>
  <c r="O487" i="5"/>
  <c r="O486" i="5"/>
  <c r="O485" i="5"/>
  <c r="O484" i="5"/>
  <c r="O483" i="5"/>
  <c r="O482" i="5"/>
  <c r="O481" i="5"/>
  <c r="O480" i="5"/>
  <c r="O479" i="5"/>
  <c r="O478" i="5"/>
  <c r="O477" i="5"/>
  <c r="O476" i="5"/>
  <c r="O475" i="5"/>
  <c r="O474" i="5"/>
  <c r="O473" i="5"/>
  <c r="O472" i="5"/>
  <c r="O471" i="5"/>
  <c r="O470" i="5"/>
  <c r="O469" i="5"/>
  <c r="O468" i="5"/>
  <c r="O467" i="5"/>
  <c r="O466" i="5"/>
  <c r="O465" i="5"/>
  <c r="O464" i="5"/>
  <c r="O463" i="5"/>
  <c r="O462" i="5"/>
  <c r="O461" i="5"/>
  <c r="O460" i="5"/>
  <c r="O459" i="5"/>
  <c r="O458" i="5"/>
  <c r="O457" i="5"/>
  <c r="O456" i="5"/>
  <c r="O455" i="5"/>
  <c r="O454" i="5"/>
  <c r="O453" i="5"/>
  <c r="O452" i="5"/>
  <c r="O451" i="5"/>
  <c r="O450" i="5"/>
  <c r="O449" i="5"/>
  <c r="O448" i="5"/>
  <c r="O447" i="5"/>
  <c r="O446" i="5"/>
  <c r="O445" i="5"/>
  <c r="O444" i="5"/>
  <c r="O443" i="5"/>
  <c r="O442" i="5"/>
  <c r="O441" i="5"/>
  <c r="O440" i="5"/>
  <c r="O439" i="5"/>
  <c r="O438" i="5"/>
  <c r="O437" i="5"/>
  <c r="O436" i="5"/>
  <c r="O435" i="5"/>
  <c r="O434" i="5"/>
  <c r="O433" i="5"/>
  <c r="O432" i="5"/>
  <c r="O431" i="5"/>
  <c r="O430" i="5"/>
  <c r="O429" i="5"/>
  <c r="O428" i="5"/>
  <c r="O427" i="5"/>
  <c r="O426" i="5"/>
  <c r="O425" i="5"/>
  <c r="O424" i="5"/>
  <c r="O423" i="5"/>
  <c r="O422" i="5"/>
  <c r="O421" i="5"/>
  <c r="O420" i="5"/>
  <c r="O419" i="5"/>
  <c r="O418" i="5"/>
  <c r="O417" i="5"/>
  <c r="O416" i="5"/>
  <c r="O415" i="5"/>
  <c r="O414" i="5"/>
  <c r="O413" i="5"/>
  <c r="O412" i="5"/>
  <c r="O411" i="5"/>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N6219" i="5"/>
  <c r="N6218" i="5"/>
  <c r="N6217" i="5"/>
  <c r="N6216" i="5"/>
  <c r="N6215" i="5"/>
  <c r="N6214" i="5"/>
  <c r="N6213" i="5"/>
  <c r="N6212" i="5"/>
  <c r="N6211" i="5"/>
  <c r="N6210" i="5"/>
  <c r="N6209" i="5"/>
  <c r="N6208" i="5"/>
  <c r="N6207" i="5"/>
  <c r="N6206" i="5"/>
  <c r="N6205" i="5"/>
  <c r="N6204" i="5"/>
  <c r="N6203" i="5"/>
  <c r="N6202" i="5"/>
  <c r="N6201" i="5"/>
  <c r="N6200" i="5"/>
  <c r="N6199" i="5"/>
  <c r="N6198" i="5"/>
  <c r="N6197" i="5"/>
  <c r="N6196" i="5"/>
  <c r="N6195" i="5"/>
  <c r="N6194" i="5"/>
  <c r="N6193" i="5"/>
  <c r="N6192" i="5"/>
  <c r="N6191" i="5"/>
  <c r="N6190" i="5"/>
  <c r="N6189" i="5"/>
  <c r="N6188" i="5"/>
  <c r="N6187" i="5"/>
  <c r="N6186" i="5"/>
  <c r="N6185" i="5"/>
  <c r="N6184" i="5"/>
  <c r="N6183" i="5"/>
  <c r="N6182" i="5"/>
  <c r="N6181" i="5"/>
  <c r="N6180" i="5"/>
  <c r="N6179" i="5"/>
  <c r="N6178" i="5"/>
  <c r="N6177" i="5"/>
  <c r="N6176" i="5"/>
  <c r="N6175" i="5"/>
  <c r="N6174" i="5"/>
  <c r="N6173" i="5"/>
  <c r="N6172" i="5"/>
  <c r="N6171" i="5"/>
  <c r="N6170" i="5"/>
  <c r="N6169" i="5"/>
  <c r="N6168" i="5"/>
  <c r="N6167" i="5"/>
  <c r="N6166" i="5"/>
  <c r="N6165" i="5"/>
  <c r="N6164" i="5"/>
  <c r="N6163" i="5"/>
  <c r="N6162" i="5"/>
  <c r="N6161" i="5"/>
  <c r="N6160" i="5"/>
  <c r="N6159" i="5"/>
  <c r="N6158" i="5"/>
  <c r="N6157" i="5"/>
  <c r="N6156" i="5"/>
  <c r="N6155" i="5"/>
  <c r="N6154" i="5"/>
  <c r="N6153" i="5"/>
  <c r="N6152" i="5"/>
  <c r="N6151" i="5"/>
  <c r="N6150" i="5"/>
  <c r="N6149" i="5"/>
  <c r="N6148" i="5"/>
  <c r="N6147" i="5"/>
  <c r="N6146" i="5"/>
  <c r="N6145" i="5"/>
  <c r="N6144" i="5"/>
  <c r="N6143" i="5"/>
  <c r="N6142" i="5"/>
  <c r="N6141" i="5"/>
  <c r="N6140" i="5"/>
  <c r="N6139" i="5"/>
  <c r="N6138" i="5"/>
  <c r="N6137" i="5"/>
  <c r="N6136" i="5"/>
  <c r="N6135" i="5"/>
  <c r="N6134" i="5"/>
  <c r="N6133" i="5"/>
  <c r="N6132" i="5"/>
  <c r="N6131" i="5"/>
  <c r="N6130" i="5"/>
  <c r="N6129" i="5"/>
  <c r="N6128" i="5"/>
  <c r="N6127" i="5"/>
  <c r="N6126" i="5"/>
  <c r="N6125" i="5"/>
  <c r="N6124" i="5"/>
  <c r="N6123" i="5"/>
  <c r="N6122" i="5"/>
  <c r="N6121" i="5"/>
  <c r="N6120" i="5"/>
  <c r="N6119" i="5"/>
  <c r="N6118" i="5"/>
  <c r="N6117" i="5"/>
  <c r="N6116" i="5"/>
  <c r="N6115" i="5"/>
  <c r="N6114" i="5"/>
  <c r="N6113" i="5"/>
  <c r="N6112" i="5"/>
  <c r="N6111" i="5"/>
  <c r="N6110" i="5"/>
  <c r="N6109" i="5"/>
  <c r="N6108" i="5"/>
  <c r="N6107" i="5"/>
  <c r="N6106" i="5"/>
  <c r="N6105" i="5"/>
  <c r="N6104" i="5"/>
  <c r="N6103" i="5"/>
  <c r="N6102" i="5"/>
  <c r="N6101" i="5"/>
  <c r="N6100" i="5"/>
  <c r="N6099" i="5"/>
  <c r="N6098" i="5"/>
  <c r="N6097" i="5"/>
  <c r="N6096" i="5"/>
  <c r="N6095" i="5"/>
  <c r="N6094" i="5"/>
  <c r="N6093" i="5"/>
  <c r="N6092" i="5"/>
  <c r="N6091" i="5"/>
  <c r="N6090" i="5"/>
  <c r="N6089" i="5"/>
  <c r="N6088" i="5"/>
  <c r="N6087" i="5"/>
  <c r="N6086" i="5"/>
  <c r="N6085" i="5"/>
  <c r="N6084" i="5"/>
  <c r="N6083" i="5"/>
  <c r="N6082" i="5"/>
  <c r="N6081" i="5"/>
  <c r="N6080" i="5"/>
  <c r="N6079" i="5"/>
  <c r="N6078" i="5"/>
  <c r="N6077" i="5"/>
  <c r="N6076" i="5"/>
  <c r="N6075" i="5"/>
  <c r="N6074" i="5"/>
  <c r="N6073" i="5"/>
  <c r="N6072" i="5"/>
  <c r="N6071" i="5"/>
  <c r="N6070" i="5"/>
  <c r="N6069" i="5"/>
  <c r="N6068" i="5"/>
  <c r="N6067" i="5"/>
  <c r="N6066" i="5"/>
  <c r="N6065" i="5"/>
  <c r="N6064" i="5"/>
  <c r="N6063" i="5"/>
  <c r="N6062" i="5"/>
  <c r="N6061" i="5"/>
  <c r="N6060" i="5"/>
  <c r="N6059" i="5"/>
  <c r="N6058" i="5"/>
  <c r="N6057" i="5"/>
  <c r="N6056" i="5"/>
  <c r="N6055" i="5"/>
  <c r="N6054" i="5"/>
  <c r="N6053" i="5"/>
  <c r="N6052" i="5"/>
  <c r="N6051" i="5"/>
  <c r="N6050" i="5"/>
  <c r="N6049" i="5"/>
  <c r="N6048" i="5"/>
  <c r="N6047" i="5"/>
  <c r="N6046" i="5"/>
  <c r="N6045" i="5"/>
  <c r="N6044" i="5"/>
  <c r="N6043" i="5"/>
  <c r="N6042" i="5"/>
  <c r="N6041" i="5"/>
  <c r="N6040" i="5"/>
  <c r="N6039" i="5"/>
  <c r="N6038" i="5"/>
  <c r="N6037" i="5"/>
  <c r="N6036" i="5"/>
  <c r="N6035" i="5"/>
  <c r="N6034" i="5"/>
  <c r="N6033" i="5"/>
  <c r="N6032" i="5"/>
  <c r="N6031" i="5"/>
  <c r="N6030" i="5"/>
  <c r="N6029" i="5"/>
  <c r="N6028" i="5"/>
  <c r="N6027" i="5"/>
  <c r="N6026" i="5"/>
  <c r="N6025" i="5"/>
  <c r="N6024" i="5"/>
  <c r="N6023" i="5"/>
  <c r="N6022" i="5"/>
  <c r="N6021" i="5"/>
  <c r="N6020" i="5"/>
  <c r="N6019" i="5"/>
  <c r="N6018" i="5"/>
  <c r="N6017" i="5"/>
  <c r="N6016" i="5"/>
  <c r="N6015" i="5"/>
  <c r="N6014" i="5"/>
  <c r="N6013" i="5"/>
  <c r="N6012" i="5"/>
  <c r="N6011" i="5"/>
  <c r="N6010" i="5"/>
  <c r="N6009" i="5"/>
  <c r="N6008" i="5"/>
  <c r="N6007" i="5"/>
  <c r="N6006" i="5"/>
  <c r="N6005" i="5"/>
  <c r="N6004" i="5"/>
  <c r="N6003" i="5"/>
  <c r="N6002" i="5"/>
  <c r="N6001" i="5"/>
  <c r="N6000" i="5"/>
  <c r="N5999" i="5"/>
  <c r="N5998" i="5"/>
  <c r="N5997" i="5"/>
  <c r="N5996" i="5"/>
  <c r="N5995" i="5"/>
  <c r="N5994" i="5"/>
  <c r="N5993" i="5"/>
  <c r="N5992" i="5"/>
  <c r="N5991" i="5"/>
  <c r="N5990" i="5"/>
  <c r="N5989" i="5"/>
  <c r="N5988" i="5"/>
  <c r="N5987" i="5"/>
  <c r="N5986" i="5"/>
  <c r="N5985" i="5"/>
  <c r="N5984" i="5"/>
  <c r="N5983" i="5"/>
  <c r="N5982" i="5"/>
  <c r="N5981" i="5"/>
  <c r="N5980" i="5"/>
  <c r="N5979" i="5"/>
  <c r="N5978" i="5"/>
  <c r="N5977" i="5"/>
  <c r="N5976" i="5"/>
  <c r="N5975" i="5"/>
  <c r="N5974" i="5"/>
  <c r="N5973" i="5"/>
  <c r="N5972" i="5"/>
  <c r="N5971" i="5"/>
  <c r="N5970" i="5"/>
  <c r="N5969" i="5"/>
  <c r="N5968" i="5"/>
  <c r="N5967" i="5"/>
  <c r="N5966" i="5"/>
  <c r="N5965" i="5"/>
  <c r="N5964" i="5"/>
  <c r="N5963" i="5"/>
  <c r="N5962" i="5"/>
  <c r="N5961" i="5"/>
  <c r="N5960" i="5"/>
  <c r="N5959" i="5"/>
  <c r="N5958" i="5"/>
  <c r="N5957" i="5"/>
  <c r="N5956" i="5"/>
  <c r="N5955" i="5"/>
  <c r="N5954" i="5"/>
  <c r="N5953" i="5"/>
  <c r="N5952" i="5"/>
  <c r="N5951" i="5"/>
  <c r="N5950" i="5"/>
  <c r="N5949" i="5"/>
  <c r="N5948" i="5"/>
  <c r="N5947" i="5"/>
  <c r="N5946" i="5"/>
  <c r="N5945" i="5"/>
  <c r="N5944" i="5"/>
  <c r="N5943" i="5"/>
  <c r="N5942" i="5"/>
  <c r="N5941" i="5"/>
  <c r="N5940" i="5"/>
  <c r="N5939" i="5"/>
  <c r="N5938" i="5"/>
  <c r="N5937" i="5"/>
  <c r="N5936" i="5"/>
  <c r="N5935" i="5"/>
  <c r="N5934" i="5"/>
  <c r="N5933" i="5"/>
  <c r="N5932" i="5"/>
  <c r="N5931" i="5"/>
  <c r="N5930" i="5"/>
  <c r="N5929" i="5"/>
  <c r="N5928" i="5"/>
  <c r="N5927" i="5"/>
  <c r="N5926" i="5"/>
  <c r="N5925" i="5"/>
  <c r="N5924" i="5"/>
  <c r="N5923" i="5"/>
  <c r="N5922" i="5"/>
  <c r="N5921" i="5"/>
  <c r="N5920" i="5"/>
  <c r="N5919" i="5"/>
  <c r="N5918" i="5"/>
  <c r="N5917" i="5"/>
  <c r="N5916" i="5"/>
  <c r="N5915" i="5"/>
  <c r="N5914" i="5"/>
  <c r="N5913" i="5"/>
  <c r="N5912" i="5"/>
  <c r="N5911" i="5"/>
  <c r="N5910" i="5"/>
  <c r="N5909" i="5"/>
  <c r="N5908" i="5"/>
  <c r="N5907" i="5"/>
  <c r="N5906" i="5"/>
  <c r="N5905" i="5"/>
  <c r="N5904" i="5"/>
  <c r="N5903" i="5"/>
  <c r="N5902" i="5"/>
  <c r="N5901" i="5"/>
  <c r="N5900" i="5"/>
  <c r="N5899" i="5"/>
  <c r="N5898" i="5"/>
  <c r="N5897" i="5"/>
  <c r="N5896" i="5"/>
  <c r="N5895" i="5"/>
  <c r="N5894" i="5"/>
  <c r="N5893" i="5"/>
  <c r="N5892" i="5"/>
  <c r="N5891" i="5"/>
  <c r="N5890" i="5"/>
  <c r="N5889" i="5"/>
  <c r="N5888" i="5"/>
  <c r="N5887" i="5"/>
  <c r="N5886" i="5"/>
  <c r="N5885" i="5"/>
  <c r="N5884" i="5"/>
  <c r="N5883" i="5"/>
  <c r="N5882" i="5"/>
  <c r="N5881" i="5"/>
  <c r="N5880" i="5"/>
  <c r="N5879" i="5"/>
  <c r="N5878" i="5"/>
  <c r="N5877" i="5"/>
  <c r="N5876" i="5"/>
  <c r="N5875" i="5"/>
  <c r="N5874" i="5"/>
  <c r="N5873" i="5"/>
  <c r="N5872" i="5"/>
  <c r="N5871" i="5"/>
  <c r="N5870" i="5"/>
  <c r="N5869" i="5"/>
  <c r="N5868" i="5"/>
  <c r="N5867" i="5"/>
  <c r="N5866" i="5"/>
  <c r="N5865" i="5"/>
  <c r="N5864" i="5"/>
  <c r="N5863" i="5"/>
  <c r="N5862" i="5"/>
  <c r="N5861" i="5"/>
  <c r="N5860" i="5"/>
  <c r="N5859" i="5"/>
  <c r="N5858" i="5"/>
  <c r="N5857" i="5"/>
  <c r="N5856" i="5"/>
  <c r="N5855" i="5"/>
  <c r="N5854" i="5"/>
  <c r="N5853" i="5"/>
  <c r="N5852" i="5"/>
  <c r="N5851" i="5"/>
  <c r="N5850" i="5"/>
  <c r="N5849" i="5"/>
  <c r="N5848" i="5"/>
  <c r="N5847" i="5"/>
  <c r="N5846" i="5"/>
  <c r="N5845" i="5"/>
  <c r="N5844" i="5"/>
  <c r="N5843" i="5"/>
  <c r="N5842" i="5"/>
  <c r="N5841" i="5"/>
  <c r="N5840" i="5"/>
  <c r="N5839" i="5"/>
  <c r="N5838" i="5"/>
  <c r="N5837" i="5"/>
  <c r="N5836" i="5"/>
  <c r="N5835" i="5"/>
  <c r="N5834" i="5"/>
  <c r="N5833" i="5"/>
  <c r="N5832" i="5"/>
  <c r="N5831" i="5"/>
  <c r="N5830" i="5"/>
  <c r="N5829" i="5"/>
  <c r="N5828" i="5"/>
  <c r="N5827" i="5"/>
  <c r="N5826" i="5"/>
  <c r="N5825" i="5"/>
  <c r="N5824" i="5"/>
  <c r="N5823" i="5"/>
  <c r="N5822" i="5"/>
  <c r="N5821" i="5"/>
  <c r="N5820" i="5"/>
  <c r="N5819" i="5"/>
  <c r="N5818" i="5"/>
  <c r="N5817" i="5"/>
  <c r="N5816" i="5"/>
  <c r="N5815" i="5"/>
  <c r="N5814" i="5"/>
  <c r="N5813" i="5"/>
  <c r="N5812" i="5"/>
  <c r="N5811" i="5"/>
  <c r="N5810" i="5"/>
  <c r="N5809" i="5"/>
  <c r="N5808" i="5"/>
  <c r="N5807" i="5"/>
  <c r="N5806" i="5"/>
  <c r="N5805" i="5"/>
  <c r="N5804" i="5"/>
  <c r="N5803" i="5"/>
  <c r="N5802" i="5"/>
  <c r="N5801" i="5"/>
  <c r="N5800" i="5"/>
  <c r="N5799" i="5"/>
  <c r="N5798" i="5"/>
  <c r="N5797" i="5"/>
  <c r="N5796" i="5"/>
  <c r="N5795" i="5"/>
  <c r="N5794" i="5"/>
  <c r="N5793" i="5"/>
  <c r="N5792" i="5"/>
  <c r="N5791" i="5"/>
  <c r="N5790" i="5"/>
  <c r="N5789" i="5"/>
  <c r="N5788" i="5"/>
  <c r="N5787" i="5"/>
  <c r="N5786" i="5"/>
  <c r="N5785" i="5"/>
  <c r="N5784" i="5"/>
  <c r="N5783" i="5"/>
  <c r="N5782" i="5"/>
  <c r="N5781" i="5"/>
  <c r="N5780" i="5"/>
  <c r="N5779" i="5"/>
  <c r="N5778" i="5"/>
  <c r="N5777" i="5"/>
  <c r="N5776" i="5"/>
  <c r="N5775" i="5"/>
  <c r="N5774" i="5"/>
  <c r="N5773" i="5"/>
  <c r="N5772" i="5"/>
  <c r="N5771" i="5"/>
  <c r="N5770" i="5"/>
  <c r="N5769" i="5"/>
  <c r="N5768" i="5"/>
  <c r="N5767" i="5"/>
  <c r="N5766" i="5"/>
  <c r="N5765" i="5"/>
  <c r="N5764" i="5"/>
  <c r="N5763" i="5"/>
  <c r="N5762" i="5"/>
  <c r="N5761" i="5"/>
  <c r="N5760" i="5"/>
  <c r="N5759" i="5"/>
  <c r="N5758" i="5"/>
  <c r="N5757" i="5"/>
  <c r="N5756" i="5"/>
  <c r="N5755" i="5"/>
  <c r="N5754" i="5"/>
  <c r="N5753" i="5"/>
  <c r="N5752" i="5"/>
  <c r="N5751" i="5"/>
  <c r="N5750" i="5"/>
  <c r="N5749" i="5"/>
  <c r="N5748" i="5"/>
  <c r="N5747" i="5"/>
  <c r="N5746" i="5"/>
  <c r="N5745" i="5"/>
  <c r="N5744" i="5"/>
  <c r="N5743" i="5"/>
  <c r="N5742" i="5"/>
  <c r="N5741" i="5"/>
  <c r="N5740" i="5"/>
  <c r="N5739" i="5"/>
  <c r="N5738" i="5"/>
  <c r="N5737" i="5"/>
  <c r="N5736" i="5"/>
  <c r="N5735" i="5"/>
  <c r="N5734" i="5"/>
  <c r="N5733" i="5"/>
  <c r="N5732" i="5"/>
  <c r="N5731" i="5"/>
  <c r="N5730" i="5"/>
  <c r="N5729" i="5"/>
  <c r="N5728" i="5"/>
  <c r="N5727" i="5"/>
  <c r="N5726" i="5"/>
  <c r="N5725" i="5"/>
  <c r="N5724" i="5"/>
  <c r="N5723" i="5"/>
  <c r="N5722" i="5"/>
  <c r="N5721" i="5"/>
  <c r="N5720" i="5"/>
  <c r="N5719" i="5"/>
  <c r="N5718" i="5"/>
  <c r="N5717" i="5"/>
  <c r="N5716" i="5"/>
  <c r="N5715" i="5"/>
  <c r="N5714" i="5"/>
  <c r="N5713" i="5"/>
  <c r="N5712" i="5"/>
  <c r="N5711" i="5"/>
  <c r="N5710" i="5"/>
  <c r="N5709" i="5"/>
  <c r="N5708" i="5"/>
  <c r="N5707" i="5"/>
  <c r="N5706" i="5"/>
  <c r="N5705" i="5"/>
  <c r="N5704" i="5"/>
  <c r="N5703" i="5"/>
  <c r="N5702" i="5"/>
  <c r="N5701" i="5"/>
  <c r="N5700" i="5"/>
  <c r="N5699" i="5"/>
  <c r="N5698" i="5"/>
  <c r="N5697" i="5"/>
  <c r="N5696" i="5"/>
  <c r="N5695" i="5"/>
  <c r="N5694" i="5"/>
  <c r="N5693" i="5"/>
  <c r="N5692" i="5"/>
  <c r="N5691" i="5"/>
  <c r="N5690" i="5"/>
  <c r="N5689" i="5"/>
  <c r="N5688" i="5"/>
  <c r="N5687" i="5"/>
  <c r="N5686" i="5"/>
  <c r="N5685" i="5"/>
  <c r="N5684" i="5"/>
  <c r="N5683" i="5"/>
  <c r="N5682" i="5"/>
  <c r="N5681" i="5"/>
  <c r="N5680" i="5"/>
  <c r="N5679" i="5"/>
  <c r="N5678" i="5"/>
  <c r="N5677" i="5"/>
  <c r="N5676" i="5"/>
  <c r="N5675" i="5"/>
  <c r="N5674" i="5"/>
  <c r="N5673" i="5"/>
  <c r="N5672" i="5"/>
  <c r="N5671" i="5"/>
  <c r="N5670" i="5"/>
  <c r="N5669" i="5"/>
  <c r="N5668" i="5"/>
  <c r="N5667" i="5"/>
  <c r="N5666" i="5"/>
  <c r="N5665" i="5"/>
  <c r="N5664" i="5"/>
  <c r="N5663" i="5"/>
  <c r="N5662" i="5"/>
  <c r="N5661" i="5"/>
  <c r="N5660" i="5"/>
  <c r="N5659" i="5"/>
  <c r="N5658" i="5"/>
  <c r="N5657" i="5"/>
  <c r="N5656" i="5"/>
  <c r="N5655" i="5"/>
  <c r="N5654" i="5"/>
  <c r="N5653" i="5"/>
  <c r="N5652" i="5"/>
  <c r="N5651" i="5"/>
  <c r="N5650" i="5"/>
  <c r="N5649" i="5"/>
  <c r="N5648" i="5"/>
  <c r="N5647" i="5"/>
  <c r="N5646" i="5"/>
  <c r="N5645" i="5"/>
  <c r="N5644" i="5"/>
  <c r="N5643" i="5"/>
  <c r="N5642" i="5"/>
  <c r="N5641" i="5"/>
  <c r="N5640" i="5"/>
  <c r="N5639" i="5"/>
  <c r="N5638" i="5"/>
  <c r="N5637" i="5"/>
  <c r="N5636" i="5"/>
  <c r="N5635" i="5"/>
  <c r="N5634" i="5"/>
  <c r="N5633" i="5"/>
  <c r="N5632" i="5"/>
  <c r="N5631" i="5"/>
  <c r="N5630" i="5"/>
  <c r="N5629" i="5"/>
  <c r="N5628" i="5"/>
  <c r="N5627" i="5"/>
  <c r="N5626" i="5"/>
  <c r="N5625" i="5"/>
  <c r="N5624" i="5"/>
  <c r="N5623" i="5"/>
  <c r="N5622" i="5"/>
  <c r="N5621" i="5"/>
  <c r="N5620" i="5"/>
  <c r="N5619" i="5"/>
  <c r="N5618" i="5"/>
  <c r="N5617" i="5"/>
  <c r="N5616" i="5"/>
  <c r="N5615" i="5"/>
  <c r="N5614" i="5"/>
  <c r="N5613" i="5"/>
  <c r="N5612" i="5"/>
  <c r="N5611" i="5"/>
  <c r="N5610" i="5"/>
  <c r="N5609" i="5"/>
  <c r="N5608" i="5"/>
  <c r="N5607" i="5"/>
  <c r="N5606" i="5"/>
  <c r="N5605" i="5"/>
  <c r="N5604" i="5"/>
  <c r="N5603" i="5"/>
  <c r="N5602" i="5"/>
  <c r="N5601" i="5"/>
  <c r="N5600" i="5"/>
  <c r="N5599" i="5"/>
  <c r="N5598" i="5"/>
  <c r="N5597" i="5"/>
  <c r="N5596" i="5"/>
  <c r="N5595" i="5"/>
  <c r="N5594" i="5"/>
  <c r="N5593" i="5"/>
  <c r="N5592" i="5"/>
  <c r="N5591" i="5"/>
  <c r="N5590" i="5"/>
  <c r="N5589" i="5"/>
  <c r="N5588" i="5"/>
  <c r="N5587" i="5"/>
  <c r="N5586" i="5"/>
  <c r="N5585" i="5"/>
  <c r="N5584" i="5"/>
  <c r="N5583" i="5"/>
  <c r="N5582" i="5"/>
  <c r="N5581" i="5"/>
  <c r="N5580" i="5"/>
  <c r="N5579" i="5"/>
  <c r="N5578" i="5"/>
  <c r="N5577" i="5"/>
  <c r="N5576" i="5"/>
  <c r="N5575" i="5"/>
  <c r="N5574" i="5"/>
  <c r="N5573" i="5"/>
  <c r="N5572" i="5"/>
  <c r="N5571" i="5"/>
  <c r="N5570" i="5"/>
  <c r="N5569" i="5"/>
  <c r="N5568" i="5"/>
  <c r="N5567" i="5"/>
  <c r="N5566" i="5"/>
  <c r="N5565" i="5"/>
  <c r="N5564" i="5"/>
  <c r="N5563" i="5"/>
  <c r="N5562" i="5"/>
  <c r="N5561" i="5"/>
  <c r="N5560" i="5"/>
  <c r="N5559" i="5"/>
  <c r="N5558" i="5"/>
  <c r="N5557" i="5"/>
  <c r="N5556" i="5"/>
  <c r="N5555" i="5"/>
  <c r="N5554" i="5"/>
  <c r="N5553" i="5"/>
  <c r="N5552" i="5"/>
  <c r="N5551" i="5"/>
  <c r="N5550" i="5"/>
  <c r="N5549" i="5"/>
  <c r="N5548" i="5"/>
  <c r="N5547" i="5"/>
  <c r="N5546" i="5"/>
  <c r="N5545" i="5"/>
  <c r="N5544" i="5"/>
  <c r="N5543" i="5"/>
  <c r="N5542" i="5"/>
  <c r="N5541" i="5"/>
  <c r="N5540" i="5"/>
  <c r="N5539" i="5"/>
  <c r="N5538" i="5"/>
  <c r="N5537" i="5"/>
  <c r="N5536" i="5"/>
  <c r="N5535" i="5"/>
  <c r="N5534" i="5"/>
  <c r="N5533" i="5"/>
  <c r="N5532" i="5"/>
  <c r="N5531" i="5"/>
  <c r="N5530" i="5"/>
  <c r="N5529" i="5"/>
  <c r="N5528" i="5"/>
  <c r="N5527" i="5"/>
  <c r="N5526" i="5"/>
  <c r="N5525" i="5"/>
  <c r="N5524" i="5"/>
  <c r="N5523" i="5"/>
  <c r="N5522" i="5"/>
  <c r="N5521" i="5"/>
  <c r="N5520" i="5"/>
  <c r="N5519" i="5"/>
  <c r="N5518" i="5"/>
  <c r="N5517" i="5"/>
  <c r="N5516" i="5"/>
  <c r="N5515" i="5"/>
  <c r="N5514" i="5"/>
  <c r="N5513" i="5"/>
  <c r="N5512" i="5"/>
  <c r="N5511" i="5"/>
  <c r="N5510" i="5"/>
  <c r="N5509" i="5"/>
  <c r="N5508" i="5"/>
  <c r="N5507" i="5"/>
  <c r="N5506" i="5"/>
  <c r="N5505" i="5"/>
  <c r="N5504" i="5"/>
  <c r="N5503" i="5"/>
  <c r="N5502" i="5"/>
  <c r="N5501" i="5"/>
  <c r="N5500" i="5"/>
  <c r="N5499" i="5"/>
  <c r="N5498" i="5"/>
  <c r="N5497" i="5"/>
  <c r="N5496" i="5"/>
  <c r="N5495" i="5"/>
  <c r="N5494" i="5"/>
  <c r="N5493" i="5"/>
  <c r="N5492" i="5"/>
  <c r="N5491" i="5"/>
  <c r="N5490" i="5"/>
  <c r="N5489" i="5"/>
  <c r="N5488" i="5"/>
  <c r="N5487" i="5"/>
  <c r="N5486" i="5"/>
  <c r="N5485" i="5"/>
  <c r="N5484" i="5"/>
  <c r="N5483" i="5"/>
  <c r="N5482" i="5"/>
  <c r="N5481" i="5"/>
  <c r="N5480" i="5"/>
  <c r="N5479" i="5"/>
  <c r="N5478" i="5"/>
  <c r="N5477" i="5"/>
  <c r="N5476" i="5"/>
  <c r="N5475" i="5"/>
  <c r="N5474" i="5"/>
  <c r="N5473" i="5"/>
  <c r="N5472" i="5"/>
  <c r="N5471" i="5"/>
  <c r="N5470" i="5"/>
  <c r="N5469" i="5"/>
  <c r="N5468" i="5"/>
  <c r="N5467" i="5"/>
  <c r="N5466" i="5"/>
  <c r="N5465" i="5"/>
  <c r="N5464" i="5"/>
  <c r="N5463" i="5"/>
  <c r="N5462" i="5"/>
  <c r="N5461" i="5"/>
  <c r="N5460" i="5"/>
  <c r="N5459" i="5"/>
  <c r="N5458" i="5"/>
  <c r="N5457" i="5"/>
  <c r="N5456" i="5"/>
  <c r="N5455" i="5"/>
  <c r="N5454" i="5"/>
  <c r="N5453" i="5"/>
  <c r="N5452" i="5"/>
  <c r="N5451" i="5"/>
  <c r="N5450" i="5"/>
  <c r="N5449" i="5"/>
  <c r="N5448" i="5"/>
  <c r="N5447" i="5"/>
  <c r="N5446" i="5"/>
  <c r="N5445" i="5"/>
  <c r="N5444" i="5"/>
  <c r="N5443" i="5"/>
  <c r="N5442" i="5"/>
  <c r="N5441" i="5"/>
  <c r="N5440" i="5"/>
  <c r="N5439" i="5"/>
  <c r="N5438" i="5"/>
  <c r="N5437" i="5"/>
  <c r="N5436" i="5"/>
  <c r="N5435" i="5"/>
  <c r="N5434" i="5"/>
  <c r="N5433" i="5"/>
  <c r="N5432" i="5"/>
  <c r="N5431" i="5"/>
  <c r="N5430" i="5"/>
  <c r="N5429" i="5"/>
  <c r="N5428" i="5"/>
  <c r="N5427" i="5"/>
  <c r="N5426" i="5"/>
  <c r="N5425" i="5"/>
  <c r="N5424" i="5"/>
  <c r="N5423" i="5"/>
  <c r="N5422" i="5"/>
  <c r="N5421" i="5"/>
  <c r="N5420" i="5"/>
  <c r="N5419" i="5"/>
  <c r="N5418" i="5"/>
  <c r="N5417" i="5"/>
  <c r="N5416" i="5"/>
  <c r="N5415" i="5"/>
  <c r="N5414" i="5"/>
  <c r="N5413" i="5"/>
  <c r="N5412" i="5"/>
  <c r="N5411" i="5"/>
  <c r="N5410" i="5"/>
  <c r="N5409" i="5"/>
  <c r="N5408" i="5"/>
  <c r="N5407" i="5"/>
  <c r="N5406" i="5"/>
  <c r="N5405" i="5"/>
  <c r="N5404" i="5"/>
  <c r="N5403" i="5"/>
  <c r="N5402" i="5"/>
  <c r="N5401" i="5"/>
  <c r="N5400" i="5"/>
  <c r="N5399" i="5"/>
  <c r="N5398" i="5"/>
  <c r="N5397" i="5"/>
  <c r="N5396" i="5"/>
  <c r="N5395" i="5"/>
  <c r="N5394" i="5"/>
  <c r="N5393" i="5"/>
  <c r="N5392" i="5"/>
  <c r="N5391" i="5"/>
  <c r="N5390" i="5"/>
  <c r="N5389" i="5"/>
  <c r="N5388" i="5"/>
  <c r="N5387" i="5"/>
  <c r="N5386" i="5"/>
  <c r="N5385" i="5"/>
  <c r="N5384" i="5"/>
  <c r="N5383" i="5"/>
  <c r="N5382" i="5"/>
  <c r="N5381" i="5"/>
  <c r="N5380" i="5"/>
  <c r="N5379" i="5"/>
  <c r="N5378" i="5"/>
  <c r="N5377" i="5"/>
  <c r="N5376" i="5"/>
  <c r="N5375" i="5"/>
  <c r="N5374" i="5"/>
  <c r="N5373" i="5"/>
  <c r="N5372" i="5"/>
  <c r="N5371" i="5"/>
  <c r="N5370" i="5"/>
  <c r="N5369" i="5"/>
  <c r="N5368" i="5"/>
  <c r="N5367" i="5"/>
  <c r="N5366" i="5"/>
  <c r="N5365" i="5"/>
  <c r="N5364" i="5"/>
  <c r="N5363" i="5"/>
  <c r="N5362" i="5"/>
  <c r="N5361" i="5"/>
  <c r="N5360" i="5"/>
  <c r="N5359" i="5"/>
  <c r="N5358" i="5"/>
  <c r="N5357" i="5"/>
  <c r="N5356" i="5"/>
  <c r="N5355" i="5"/>
  <c r="N5354" i="5"/>
  <c r="N5353" i="5"/>
  <c r="N5352" i="5"/>
  <c r="N5351" i="5"/>
  <c r="N5350" i="5"/>
  <c r="N5349" i="5"/>
  <c r="N5348" i="5"/>
  <c r="N5347" i="5"/>
  <c r="N5346" i="5"/>
  <c r="N5345" i="5"/>
  <c r="N5344" i="5"/>
  <c r="N5343" i="5"/>
  <c r="N5342" i="5"/>
  <c r="N5341" i="5"/>
  <c r="N5340" i="5"/>
  <c r="N5339" i="5"/>
  <c r="N5338" i="5"/>
  <c r="N5337" i="5"/>
  <c r="N5336" i="5"/>
  <c r="N5335" i="5"/>
  <c r="N5334" i="5"/>
  <c r="N5333" i="5"/>
  <c r="N5332" i="5"/>
  <c r="N5331" i="5"/>
  <c r="N5330" i="5"/>
  <c r="N5329" i="5"/>
  <c r="N5328" i="5"/>
  <c r="N5327" i="5"/>
  <c r="N5326" i="5"/>
  <c r="N5325" i="5"/>
  <c r="N5324" i="5"/>
  <c r="N5323" i="5"/>
  <c r="N5322" i="5"/>
  <c r="N5321" i="5"/>
  <c r="N5320" i="5"/>
  <c r="N5319" i="5"/>
  <c r="N5318" i="5"/>
  <c r="N5317" i="5"/>
  <c r="N5316" i="5"/>
  <c r="N5315" i="5"/>
  <c r="N5314" i="5"/>
  <c r="N5313" i="5"/>
  <c r="N5312" i="5"/>
  <c r="N5311" i="5"/>
  <c r="N5310" i="5"/>
  <c r="N5309" i="5"/>
  <c r="N5308" i="5"/>
  <c r="N5307" i="5"/>
  <c r="N5306" i="5"/>
  <c r="N5305" i="5"/>
  <c r="N5304" i="5"/>
  <c r="N5303" i="5"/>
  <c r="N5302" i="5"/>
  <c r="N5301" i="5"/>
  <c r="N5300" i="5"/>
  <c r="N5299" i="5"/>
  <c r="N5298" i="5"/>
  <c r="N5297" i="5"/>
  <c r="N5296" i="5"/>
  <c r="N5295" i="5"/>
  <c r="N5294" i="5"/>
  <c r="N5293" i="5"/>
  <c r="N5292" i="5"/>
  <c r="N5291" i="5"/>
  <c r="N5290" i="5"/>
  <c r="N5289" i="5"/>
  <c r="N5288" i="5"/>
  <c r="N5287" i="5"/>
  <c r="N5286" i="5"/>
  <c r="N5285" i="5"/>
  <c r="N5284" i="5"/>
  <c r="N5283" i="5"/>
  <c r="N5282" i="5"/>
  <c r="N5281" i="5"/>
  <c r="N5280" i="5"/>
  <c r="N5279" i="5"/>
  <c r="N5278" i="5"/>
  <c r="N5277" i="5"/>
  <c r="N5276" i="5"/>
  <c r="N5275" i="5"/>
  <c r="N5274" i="5"/>
  <c r="N5273" i="5"/>
  <c r="N5272" i="5"/>
  <c r="N5271" i="5"/>
  <c r="N5270" i="5"/>
  <c r="N5269" i="5"/>
  <c r="N5268" i="5"/>
  <c r="N5267" i="5"/>
  <c r="N5266" i="5"/>
  <c r="N5265" i="5"/>
  <c r="N5264" i="5"/>
  <c r="N5263" i="5"/>
  <c r="N5262" i="5"/>
  <c r="N5261" i="5"/>
  <c r="N5260" i="5"/>
  <c r="N5259" i="5"/>
  <c r="N5258" i="5"/>
  <c r="N5257" i="5"/>
  <c r="N5256" i="5"/>
  <c r="N5255" i="5"/>
  <c r="N5254" i="5"/>
  <c r="N5253" i="5"/>
  <c r="N5252" i="5"/>
  <c r="N5251" i="5"/>
  <c r="N5250" i="5"/>
  <c r="N5249" i="5"/>
  <c r="N5248" i="5"/>
  <c r="N5247" i="5"/>
  <c r="N5246" i="5"/>
  <c r="N5245" i="5"/>
  <c r="N5244" i="5"/>
  <c r="N5243" i="5"/>
  <c r="N5242" i="5"/>
  <c r="N5241" i="5"/>
  <c r="N5240" i="5"/>
  <c r="N5239" i="5"/>
  <c r="N5238" i="5"/>
  <c r="N5237" i="5"/>
  <c r="N5236" i="5"/>
  <c r="N5235" i="5"/>
  <c r="N5234" i="5"/>
  <c r="N5233" i="5"/>
  <c r="N5232" i="5"/>
  <c r="N5231" i="5"/>
  <c r="N5230" i="5"/>
  <c r="N5229" i="5"/>
  <c r="N5228" i="5"/>
  <c r="N5227" i="5"/>
  <c r="N5226" i="5"/>
  <c r="N5225" i="5"/>
  <c r="N5224" i="5"/>
  <c r="N5223" i="5"/>
  <c r="N5222" i="5"/>
  <c r="N5221" i="5"/>
  <c r="N5220" i="5"/>
  <c r="N5219" i="5"/>
  <c r="N5218" i="5"/>
  <c r="N5217" i="5"/>
  <c r="N5216" i="5"/>
  <c r="N5215" i="5"/>
  <c r="N5214" i="5"/>
  <c r="N5213" i="5"/>
  <c r="N5212" i="5"/>
  <c r="N5211" i="5"/>
  <c r="N5210" i="5"/>
  <c r="N5209" i="5"/>
  <c r="N5208" i="5"/>
  <c r="N5207" i="5"/>
  <c r="N5206" i="5"/>
  <c r="N5205" i="5"/>
  <c r="N5204" i="5"/>
  <c r="N5203" i="5"/>
  <c r="N5202" i="5"/>
  <c r="N5201" i="5"/>
  <c r="N5200" i="5"/>
  <c r="N5199" i="5"/>
  <c r="N5198" i="5"/>
  <c r="N5197" i="5"/>
  <c r="N5196" i="5"/>
  <c r="N5195" i="5"/>
  <c r="N5194" i="5"/>
  <c r="N5193" i="5"/>
  <c r="N5192" i="5"/>
  <c r="N5191" i="5"/>
  <c r="N5190" i="5"/>
  <c r="N5189" i="5"/>
  <c r="N5188" i="5"/>
  <c r="N5187" i="5"/>
  <c r="N5186" i="5"/>
  <c r="N5185" i="5"/>
  <c r="N5184" i="5"/>
  <c r="N5183" i="5"/>
  <c r="N5182" i="5"/>
  <c r="N5181" i="5"/>
  <c r="N5180" i="5"/>
  <c r="N5179" i="5"/>
  <c r="N5178" i="5"/>
  <c r="N5177" i="5"/>
  <c r="N5176" i="5"/>
  <c r="N5175" i="5"/>
  <c r="N5174" i="5"/>
  <c r="N5173" i="5"/>
  <c r="N5172" i="5"/>
  <c r="N5171" i="5"/>
  <c r="N5170" i="5"/>
  <c r="N5169" i="5"/>
  <c r="N5168" i="5"/>
  <c r="N5167" i="5"/>
  <c r="N5166" i="5"/>
  <c r="N5165" i="5"/>
  <c r="N5164" i="5"/>
  <c r="N5163" i="5"/>
  <c r="N5162" i="5"/>
  <c r="N5161" i="5"/>
  <c r="N5160" i="5"/>
  <c r="N5159" i="5"/>
  <c r="N5158" i="5"/>
  <c r="N5157" i="5"/>
  <c r="N5156" i="5"/>
  <c r="N5155" i="5"/>
  <c r="N5154" i="5"/>
  <c r="N5153" i="5"/>
  <c r="N5152" i="5"/>
  <c r="N5151" i="5"/>
  <c r="N5150" i="5"/>
  <c r="N5149" i="5"/>
  <c r="N5148" i="5"/>
  <c r="N5147" i="5"/>
  <c r="N5146" i="5"/>
  <c r="N5145" i="5"/>
  <c r="N5144" i="5"/>
  <c r="N5143" i="5"/>
  <c r="N5142" i="5"/>
  <c r="N5141" i="5"/>
  <c r="N5140" i="5"/>
  <c r="N5139" i="5"/>
  <c r="N5138" i="5"/>
  <c r="N5137" i="5"/>
  <c r="N5136" i="5"/>
  <c r="N5135" i="5"/>
  <c r="N5134" i="5"/>
  <c r="N5133" i="5"/>
  <c r="N5132" i="5"/>
  <c r="N5131" i="5"/>
  <c r="N5130" i="5"/>
  <c r="N5129" i="5"/>
  <c r="N5128" i="5"/>
  <c r="N5127" i="5"/>
  <c r="N5126" i="5"/>
  <c r="N5125" i="5"/>
  <c r="N5124" i="5"/>
  <c r="N5123" i="5"/>
  <c r="N5122" i="5"/>
  <c r="N5121" i="5"/>
  <c r="N5120" i="5"/>
  <c r="N5119" i="5"/>
  <c r="N5118" i="5"/>
  <c r="N5117" i="5"/>
  <c r="N5116" i="5"/>
  <c r="N5115" i="5"/>
  <c r="N5114" i="5"/>
  <c r="N5113" i="5"/>
  <c r="N5112" i="5"/>
  <c r="N5111" i="5"/>
  <c r="N5110" i="5"/>
  <c r="N5109" i="5"/>
  <c r="N5108" i="5"/>
  <c r="N5107" i="5"/>
  <c r="N5106" i="5"/>
  <c r="N5105" i="5"/>
  <c r="N5104" i="5"/>
  <c r="N5103" i="5"/>
  <c r="N5102" i="5"/>
  <c r="N5101" i="5"/>
  <c r="N5100" i="5"/>
  <c r="N5099" i="5"/>
  <c r="N5098" i="5"/>
  <c r="N5097" i="5"/>
  <c r="N5096" i="5"/>
  <c r="N5095" i="5"/>
  <c r="N5094" i="5"/>
  <c r="N5093" i="5"/>
  <c r="N5092" i="5"/>
  <c r="N5091" i="5"/>
  <c r="N5090" i="5"/>
  <c r="N5089" i="5"/>
  <c r="N5088" i="5"/>
  <c r="N5087" i="5"/>
  <c r="N5086" i="5"/>
  <c r="N5085" i="5"/>
  <c r="N5084" i="5"/>
  <c r="N5083" i="5"/>
  <c r="N5082" i="5"/>
  <c r="N5081" i="5"/>
  <c r="N5080" i="5"/>
  <c r="N5079" i="5"/>
  <c r="N5078" i="5"/>
  <c r="N5077" i="5"/>
  <c r="N5076" i="5"/>
  <c r="N5075" i="5"/>
  <c r="N5074" i="5"/>
  <c r="N5073" i="5"/>
  <c r="N5072" i="5"/>
  <c r="N5071" i="5"/>
  <c r="N5070" i="5"/>
  <c r="N5069" i="5"/>
  <c r="N5068" i="5"/>
  <c r="N5067" i="5"/>
  <c r="N5066" i="5"/>
  <c r="N5065" i="5"/>
  <c r="N5064" i="5"/>
  <c r="N5063" i="5"/>
  <c r="N5062" i="5"/>
  <c r="N5061" i="5"/>
  <c r="N5060" i="5"/>
  <c r="N5059" i="5"/>
  <c r="N5058" i="5"/>
  <c r="N5057" i="5"/>
  <c r="N5056" i="5"/>
  <c r="N5055" i="5"/>
  <c r="N5054" i="5"/>
  <c r="N5053" i="5"/>
  <c r="N5052" i="5"/>
  <c r="N5051" i="5"/>
  <c r="N5050" i="5"/>
  <c r="N5049" i="5"/>
  <c r="N5048" i="5"/>
  <c r="N5047" i="5"/>
  <c r="N5046" i="5"/>
  <c r="N5045" i="5"/>
  <c r="N5044" i="5"/>
  <c r="N5043" i="5"/>
  <c r="N5042" i="5"/>
  <c r="N5041" i="5"/>
  <c r="N5040" i="5"/>
  <c r="N5039" i="5"/>
  <c r="N5038" i="5"/>
  <c r="N5037" i="5"/>
  <c r="N5036" i="5"/>
  <c r="N5035" i="5"/>
  <c r="N5034" i="5"/>
  <c r="N5033" i="5"/>
  <c r="N5032" i="5"/>
  <c r="N5031" i="5"/>
  <c r="N5030" i="5"/>
  <c r="N5029" i="5"/>
  <c r="N5028" i="5"/>
  <c r="N5027" i="5"/>
  <c r="N5026" i="5"/>
  <c r="N5025" i="5"/>
  <c r="N5024" i="5"/>
  <c r="N5023" i="5"/>
  <c r="N5022" i="5"/>
  <c r="N5021" i="5"/>
  <c r="N5020" i="5"/>
  <c r="N5019" i="5"/>
  <c r="N5018" i="5"/>
  <c r="N5017" i="5"/>
  <c r="N5016" i="5"/>
  <c r="N5015" i="5"/>
  <c r="N5014" i="5"/>
  <c r="N5013" i="5"/>
  <c r="N5012" i="5"/>
  <c r="N5011" i="5"/>
  <c r="N5010" i="5"/>
  <c r="N5009" i="5"/>
  <c r="N5008" i="5"/>
  <c r="N5007" i="5"/>
  <c r="N5006" i="5"/>
  <c r="N5005" i="5"/>
  <c r="N5004" i="5"/>
  <c r="N5003" i="5"/>
  <c r="N5002" i="5"/>
  <c r="N5001" i="5"/>
  <c r="N5000" i="5"/>
  <c r="N4999" i="5"/>
  <c r="N4998" i="5"/>
  <c r="N4997" i="5"/>
  <c r="N4996" i="5"/>
  <c r="N4995" i="5"/>
  <c r="N4994" i="5"/>
  <c r="N4993" i="5"/>
  <c r="N4992" i="5"/>
  <c r="N4991" i="5"/>
  <c r="N4990" i="5"/>
  <c r="N4989" i="5"/>
  <c r="N4988" i="5"/>
  <c r="N4987" i="5"/>
  <c r="N4986" i="5"/>
  <c r="N4985" i="5"/>
  <c r="N4984" i="5"/>
  <c r="N4983" i="5"/>
  <c r="N4982" i="5"/>
  <c r="N4981" i="5"/>
  <c r="N4980" i="5"/>
  <c r="N4979" i="5"/>
  <c r="N4978" i="5"/>
  <c r="N4977" i="5"/>
  <c r="N4976" i="5"/>
  <c r="N4975" i="5"/>
  <c r="N4974" i="5"/>
  <c r="N4973" i="5"/>
  <c r="N4972" i="5"/>
  <c r="N4971" i="5"/>
  <c r="N4970" i="5"/>
  <c r="N4969" i="5"/>
  <c r="N4968" i="5"/>
  <c r="N4967" i="5"/>
  <c r="N4966" i="5"/>
  <c r="N4965" i="5"/>
  <c r="N4964" i="5"/>
  <c r="N4963" i="5"/>
  <c r="N4962" i="5"/>
  <c r="N4961" i="5"/>
  <c r="N4960" i="5"/>
  <c r="N4959" i="5"/>
  <c r="N4958" i="5"/>
  <c r="N4957" i="5"/>
  <c r="N4956" i="5"/>
  <c r="N4955" i="5"/>
  <c r="N4954" i="5"/>
  <c r="N4953" i="5"/>
  <c r="N4952" i="5"/>
  <c r="N4951" i="5"/>
  <c r="N4950" i="5"/>
  <c r="N4949" i="5"/>
  <c r="N4948" i="5"/>
  <c r="N4947" i="5"/>
  <c r="N4946" i="5"/>
  <c r="N4945" i="5"/>
  <c r="N4944" i="5"/>
  <c r="N4943" i="5"/>
  <c r="N4942" i="5"/>
  <c r="N4941" i="5"/>
  <c r="N4940" i="5"/>
  <c r="N4939" i="5"/>
  <c r="N4938" i="5"/>
  <c r="N4937" i="5"/>
  <c r="N4936" i="5"/>
  <c r="N4935" i="5"/>
  <c r="N4934" i="5"/>
  <c r="N4933" i="5"/>
  <c r="N4932" i="5"/>
  <c r="N4931" i="5"/>
  <c r="N4930" i="5"/>
  <c r="N4929" i="5"/>
  <c r="N4928" i="5"/>
  <c r="N4927" i="5"/>
  <c r="N4926" i="5"/>
  <c r="N4925" i="5"/>
  <c r="N4924" i="5"/>
  <c r="N4923" i="5"/>
  <c r="N4922" i="5"/>
  <c r="N4921" i="5"/>
  <c r="N4920" i="5"/>
  <c r="N4919" i="5"/>
  <c r="N4918" i="5"/>
  <c r="N4917" i="5"/>
  <c r="N4916" i="5"/>
  <c r="N4915" i="5"/>
  <c r="N4914" i="5"/>
  <c r="N4913" i="5"/>
  <c r="N4912" i="5"/>
  <c r="N4911" i="5"/>
  <c r="N4910" i="5"/>
  <c r="N4909" i="5"/>
  <c r="N4908" i="5"/>
  <c r="N4907" i="5"/>
  <c r="N4906" i="5"/>
  <c r="N4905" i="5"/>
  <c r="N4904" i="5"/>
  <c r="N4903" i="5"/>
  <c r="N4902" i="5"/>
  <c r="N4901" i="5"/>
  <c r="N4900" i="5"/>
  <c r="N4899" i="5"/>
  <c r="N4898" i="5"/>
  <c r="N4897" i="5"/>
  <c r="N4896" i="5"/>
  <c r="N4895" i="5"/>
  <c r="N4894" i="5"/>
  <c r="N4893" i="5"/>
  <c r="N4892" i="5"/>
  <c r="N4891" i="5"/>
  <c r="N4890" i="5"/>
  <c r="N4889" i="5"/>
  <c r="N4888" i="5"/>
  <c r="N4887" i="5"/>
  <c r="N4886" i="5"/>
  <c r="N4885" i="5"/>
  <c r="N4884" i="5"/>
  <c r="N4883" i="5"/>
  <c r="N4882" i="5"/>
  <c r="N4881" i="5"/>
  <c r="N4880" i="5"/>
  <c r="N4879" i="5"/>
  <c r="N4878" i="5"/>
  <c r="N4877" i="5"/>
  <c r="N4876" i="5"/>
  <c r="N4875" i="5"/>
  <c r="N4874" i="5"/>
  <c r="N4873" i="5"/>
  <c r="N4872" i="5"/>
  <c r="N4871" i="5"/>
  <c r="N4870" i="5"/>
  <c r="N4869" i="5"/>
  <c r="N4868" i="5"/>
  <c r="N4867" i="5"/>
  <c r="N4866" i="5"/>
  <c r="N4865" i="5"/>
  <c r="N4864" i="5"/>
  <c r="N4863" i="5"/>
  <c r="N4862" i="5"/>
  <c r="N4861" i="5"/>
  <c r="N4860" i="5"/>
  <c r="N4859" i="5"/>
  <c r="N4858" i="5"/>
  <c r="N4857" i="5"/>
  <c r="N4856" i="5"/>
  <c r="N4855" i="5"/>
  <c r="N4854" i="5"/>
  <c r="N4853" i="5"/>
  <c r="N4852" i="5"/>
  <c r="N4851" i="5"/>
  <c r="N4850" i="5"/>
  <c r="N4849" i="5"/>
  <c r="N4848" i="5"/>
  <c r="N4847" i="5"/>
  <c r="N4846" i="5"/>
  <c r="N4845" i="5"/>
  <c r="N4844" i="5"/>
  <c r="N4843" i="5"/>
  <c r="N4842" i="5"/>
  <c r="N4841" i="5"/>
  <c r="N4840" i="5"/>
  <c r="N4839" i="5"/>
  <c r="N4838" i="5"/>
  <c r="N4837" i="5"/>
  <c r="N4836" i="5"/>
  <c r="N4835" i="5"/>
  <c r="N4834" i="5"/>
  <c r="N4833" i="5"/>
  <c r="N4832" i="5"/>
  <c r="N4831" i="5"/>
  <c r="N4830" i="5"/>
  <c r="N4829" i="5"/>
  <c r="N4828" i="5"/>
  <c r="N4827" i="5"/>
  <c r="N4826" i="5"/>
  <c r="N4825" i="5"/>
  <c r="N4824" i="5"/>
  <c r="N4823" i="5"/>
  <c r="N4822" i="5"/>
  <c r="N4821" i="5"/>
  <c r="N4820" i="5"/>
  <c r="N4819" i="5"/>
  <c r="N4818" i="5"/>
  <c r="N4817" i="5"/>
  <c r="N4816" i="5"/>
  <c r="N4815" i="5"/>
  <c r="N4814" i="5"/>
  <c r="N4813" i="5"/>
  <c r="N4812" i="5"/>
  <c r="N4811" i="5"/>
  <c r="N4810" i="5"/>
  <c r="N4809" i="5"/>
  <c r="N4808" i="5"/>
  <c r="N4807" i="5"/>
  <c r="N4806" i="5"/>
  <c r="N4805" i="5"/>
  <c r="N4804" i="5"/>
  <c r="N4803" i="5"/>
  <c r="N4802" i="5"/>
  <c r="N4801" i="5"/>
  <c r="N4800" i="5"/>
  <c r="N4799" i="5"/>
  <c r="N4798" i="5"/>
  <c r="N4797" i="5"/>
  <c r="N4796" i="5"/>
  <c r="N4795" i="5"/>
  <c r="N4794" i="5"/>
  <c r="N4793" i="5"/>
  <c r="N4792" i="5"/>
  <c r="N4791" i="5"/>
  <c r="N4790" i="5"/>
  <c r="N4789" i="5"/>
  <c r="N4788" i="5"/>
  <c r="N4787" i="5"/>
  <c r="N4786" i="5"/>
  <c r="N4785" i="5"/>
  <c r="N4784" i="5"/>
  <c r="N4783" i="5"/>
  <c r="N4782" i="5"/>
  <c r="N4781" i="5"/>
  <c r="N4780" i="5"/>
  <c r="N4779" i="5"/>
  <c r="N4778" i="5"/>
  <c r="N4777" i="5"/>
  <c r="N4776" i="5"/>
  <c r="N4775" i="5"/>
  <c r="N4774" i="5"/>
  <c r="N4773" i="5"/>
  <c r="N4772" i="5"/>
  <c r="N4771" i="5"/>
  <c r="N4770" i="5"/>
  <c r="N4769" i="5"/>
  <c r="N4768" i="5"/>
  <c r="N4767" i="5"/>
  <c r="N4766" i="5"/>
  <c r="N4765" i="5"/>
  <c r="N4764" i="5"/>
  <c r="N4763" i="5"/>
  <c r="N4762" i="5"/>
  <c r="N4761" i="5"/>
  <c r="N4760" i="5"/>
  <c r="N4759" i="5"/>
  <c r="N4758" i="5"/>
  <c r="N4757" i="5"/>
  <c r="N4756" i="5"/>
  <c r="N4755" i="5"/>
  <c r="N4754" i="5"/>
  <c r="N4753" i="5"/>
  <c r="N4752" i="5"/>
  <c r="N4751" i="5"/>
  <c r="N4750" i="5"/>
  <c r="N4749" i="5"/>
  <c r="N4748" i="5"/>
  <c r="N4747" i="5"/>
  <c r="N4746" i="5"/>
  <c r="N4745" i="5"/>
  <c r="N4744" i="5"/>
  <c r="N4743" i="5"/>
  <c r="N4742" i="5"/>
  <c r="N4741" i="5"/>
  <c r="N4740" i="5"/>
  <c r="N4739" i="5"/>
  <c r="N4738" i="5"/>
  <c r="N4737" i="5"/>
  <c r="N4736" i="5"/>
  <c r="N4735" i="5"/>
  <c r="N4734" i="5"/>
  <c r="N4733" i="5"/>
  <c r="N4732" i="5"/>
  <c r="N4731" i="5"/>
  <c r="N4730" i="5"/>
  <c r="N4729" i="5"/>
  <c r="N4728" i="5"/>
  <c r="N4727" i="5"/>
  <c r="N4726" i="5"/>
  <c r="N4725" i="5"/>
  <c r="N4724" i="5"/>
  <c r="N4723" i="5"/>
  <c r="N4722" i="5"/>
  <c r="N4721" i="5"/>
  <c r="N4720" i="5"/>
  <c r="N4719" i="5"/>
  <c r="N4718" i="5"/>
  <c r="N4717" i="5"/>
  <c r="N4716" i="5"/>
  <c r="N4715" i="5"/>
  <c r="N4714" i="5"/>
  <c r="N4713" i="5"/>
  <c r="N4712" i="5"/>
  <c r="N4711" i="5"/>
  <c r="N4710" i="5"/>
  <c r="N4709" i="5"/>
  <c r="N4708" i="5"/>
  <c r="N4707" i="5"/>
  <c r="N4706" i="5"/>
  <c r="N4705" i="5"/>
  <c r="N4704" i="5"/>
  <c r="N4703" i="5"/>
  <c r="N4702" i="5"/>
  <c r="N4701" i="5"/>
  <c r="N4700" i="5"/>
  <c r="N4699" i="5"/>
  <c r="N4698" i="5"/>
  <c r="N4697" i="5"/>
  <c r="N4696" i="5"/>
  <c r="N4695" i="5"/>
  <c r="N4694" i="5"/>
  <c r="N4693" i="5"/>
  <c r="N4692" i="5"/>
  <c r="N4691" i="5"/>
  <c r="N4690" i="5"/>
  <c r="N4689" i="5"/>
  <c r="N4688" i="5"/>
  <c r="N4687" i="5"/>
  <c r="N4686" i="5"/>
  <c r="N4685" i="5"/>
  <c r="N4684" i="5"/>
  <c r="N4683" i="5"/>
  <c r="N4682" i="5"/>
  <c r="N4681" i="5"/>
  <c r="N4680" i="5"/>
  <c r="N4679" i="5"/>
  <c r="N4678" i="5"/>
  <c r="N4677" i="5"/>
  <c r="N4676" i="5"/>
  <c r="N4675" i="5"/>
  <c r="N4674" i="5"/>
  <c r="N4673" i="5"/>
  <c r="N4672" i="5"/>
  <c r="N4671" i="5"/>
  <c r="N4670" i="5"/>
  <c r="N4669" i="5"/>
  <c r="N4668" i="5"/>
  <c r="N4667" i="5"/>
  <c r="N4666" i="5"/>
  <c r="N4665" i="5"/>
  <c r="N4664" i="5"/>
  <c r="N4663" i="5"/>
  <c r="N4662" i="5"/>
  <c r="N4661" i="5"/>
  <c r="N4660" i="5"/>
  <c r="N4659" i="5"/>
  <c r="N4658" i="5"/>
  <c r="N4657" i="5"/>
  <c r="N4656" i="5"/>
  <c r="N4655" i="5"/>
  <c r="N4654" i="5"/>
  <c r="N4653" i="5"/>
  <c r="N4652" i="5"/>
  <c r="N4651" i="5"/>
  <c r="N4650" i="5"/>
  <c r="N4649" i="5"/>
  <c r="N4648" i="5"/>
  <c r="N4647" i="5"/>
  <c r="N4646" i="5"/>
  <c r="N4645" i="5"/>
  <c r="N4644" i="5"/>
  <c r="N4643" i="5"/>
  <c r="N4642" i="5"/>
  <c r="N4641" i="5"/>
  <c r="N4640" i="5"/>
  <c r="N4639" i="5"/>
  <c r="N4638" i="5"/>
  <c r="N4637" i="5"/>
  <c r="N4636" i="5"/>
  <c r="N4635" i="5"/>
  <c r="N4634" i="5"/>
  <c r="N4633" i="5"/>
  <c r="N4632" i="5"/>
  <c r="N4631" i="5"/>
  <c r="N4630" i="5"/>
  <c r="N4629" i="5"/>
  <c r="N4628" i="5"/>
  <c r="N4627" i="5"/>
  <c r="N4626" i="5"/>
  <c r="N4625" i="5"/>
  <c r="N4624" i="5"/>
  <c r="N4623" i="5"/>
  <c r="N4622" i="5"/>
  <c r="N4621" i="5"/>
  <c r="N4620" i="5"/>
  <c r="N4619" i="5"/>
  <c r="N4618" i="5"/>
  <c r="N4617" i="5"/>
  <c r="N4616" i="5"/>
  <c r="N4615" i="5"/>
  <c r="N4614" i="5"/>
  <c r="N4613" i="5"/>
  <c r="N4612" i="5"/>
  <c r="N4611" i="5"/>
  <c r="N4610" i="5"/>
  <c r="N4609" i="5"/>
  <c r="N4608" i="5"/>
  <c r="N4607" i="5"/>
  <c r="N4606" i="5"/>
  <c r="N4605" i="5"/>
  <c r="N4604" i="5"/>
  <c r="N4603" i="5"/>
  <c r="N4602" i="5"/>
  <c r="N4601" i="5"/>
  <c r="N4600" i="5"/>
  <c r="N4599" i="5"/>
  <c r="N4598" i="5"/>
  <c r="N4597" i="5"/>
  <c r="N4596" i="5"/>
  <c r="N4595" i="5"/>
  <c r="N4594" i="5"/>
  <c r="N4593" i="5"/>
  <c r="N4592" i="5"/>
  <c r="N4591" i="5"/>
  <c r="N4590" i="5"/>
  <c r="N4589" i="5"/>
  <c r="N4588" i="5"/>
  <c r="N4587" i="5"/>
  <c r="N4586" i="5"/>
  <c r="N4585" i="5"/>
  <c r="N4584" i="5"/>
  <c r="N4583" i="5"/>
  <c r="N4582" i="5"/>
  <c r="N4581" i="5"/>
  <c r="N4580" i="5"/>
  <c r="N4579" i="5"/>
  <c r="N4578" i="5"/>
  <c r="N4577" i="5"/>
  <c r="N4576" i="5"/>
  <c r="N4575" i="5"/>
  <c r="N4574" i="5"/>
  <c r="N4573" i="5"/>
  <c r="N4572" i="5"/>
  <c r="N4571" i="5"/>
  <c r="N4570" i="5"/>
  <c r="N4569" i="5"/>
  <c r="N4568" i="5"/>
  <c r="N4567" i="5"/>
  <c r="N4566" i="5"/>
  <c r="N4565" i="5"/>
  <c r="N4564" i="5"/>
  <c r="N4563" i="5"/>
  <c r="N4562" i="5"/>
  <c r="N4561" i="5"/>
  <c r="N4560" i="5"/>
  <c r="N4559" i="5"/>
  <c r="N4558" i="5"/>
  <c r="N4557" i="5"/>
  <c r="N4556" i="5"/>
  <c r="N4555" i="5"/>
  <c r="N4554" i="5"/>
  <c r="N4553" i="5"/>
  <c r="N4552" i="5"/>
  <c r="N4551" i="5"/>
  <c r="N4550" i="5"/>
  <c r="N4549" i="5"/>
  <c r="N4548" i="5"/>
  <c r="N4547" i="5"/>
  <c r="N4546" i="5"/>
  <c r="N4545" i="5"/>
  <c r="N4544" i="5"/>
  <c r="N4543" i="5"/>
  <c r="N4542" i="5"/>
  <c r="N4541" i="5"/>
  <c r="N4540" i="5"/>
  <c r="N4539" i="5"/>
  <c r="N4538" i="5"/>
  <c r="N4537" i="5"/>
  <c r="N4536" i="5"/>
  <c r="N4535" i="5"/>
  <c r="N4534" i="5"/>
  <c r="N4533" i="5"/>
  <c r="N4532" i="5"/>
  <c r="N4531" i="5"/>
  <c r="N4530" i="5"/>
  <c r="N4529" i="5"/>
  <c r="N4528" i="5"/>
  <c r="N4527" i="5"/>
  <c r="N4526" i="5"/>
  <c r="N4525" i="5"/>
  <c r="N4524" i="5"/>
  <c r="N4523" i="5"/>
  <c r="N4522" i="5"/>
  <c r="N4521" i="5"/>
  <c r="N4520" i="5"/>
  <c r="N4519" i="5"/>
  <c r="N4518" i="5"/>
  <c r="N4517" i="5"/>
  <c r="N4516" i="5"/>
  <c r="N4515" i="5"/>
  <c r="N4514" i="5"/>
  <c r="N4513" i="5"/>
  <c r="N4512" i="5"/>
  <c r="N4511" i="5"/>
  <c r="N4510" i="5"/>
  <c r="N4509" i="5"/>
  <c r="N4508" i="5"/>
  <c r="N4507" i="5"/>
  <c r="N4506" i="5"/>
  <c r="N4505" i="5"/>
  <c r="N4504" i="5"/>
  <c r="N4503" i="5"/>
  <c r="N4502" i="5"/>
  <c r="N4501" i="5"/>
  <c r="N4500" i="5"/>
  <c r="N4499" i="5"/>
  <c r="N4498" i="5"/>
  <c r="N4497" i="5"/>
  <c r="N4496" i="5"/>
  <c r="N4495" i="5"/>
  <c r="N4494" i="5"/>
  <c r="N4493" i="5"/>
  <c r="N4492" i="5"/>
  <c r="N4491" i="5"/>
  <c r="N4490" i="5"/>
  <c r="N4489" i="5"/>
  <c r="N4488" i="5"/>
  <c r="N4487" i="5"/>
  <c r="N4486" i="5"/>
  <c r="N4485" i="5"/>
  <c r="N4484" i="5"/>
  <c r="N4483" i="5"/>
  <c r="N4482" i="5"/>
  <c r="N4481" i="5"/>
  <c r="N4480" i="5"/>
  <c r="N4479" i="5"/>
  <c r="N4478" i="5"/>
  <c r="N4477" i="5"/>
  <c r="N4476" i="5"/>
  <c r="N4475" i="5"/>
  <c r="N4474" i="5"/>
  <c r="N4473" i="5"/>
  <c r="N4472" i="5"/>
  <c r="N4471" i="5"/>
  <c r="N4470" i="5"/>
  <c r="N4469" i="5"/>
  <c r="N4468" i="5"/>
  <c r="N4467" i="5"/>
  <c r="N4466" i="5"/>
  <c r="N4465" i="5"/>
  <c r="N4464" i="5"/>
  <c r="N4463" i="5"/>
  <c r="N4462" i="5"/>
  <c r="N4461" i="5"/>
  <c r="N4460" i="5"/>
  <c r="N4459" i="5"/>
  <c r="N4458" i="5"/>
  <c r="N4457" i="5"/>
  <c r="N4456" i="5"/>
  <c r="N4455" i="5"/>
  <c r="N4454" i="5"/>
  <c r="N4453" i="5"/>
  <c r="N4452" i="5"/>
  <c r="N4451" i="5"/>
  <c r="N4450" i="5"/>
  <c r="N4449" i="5"/>
  <c r="N4448" i="5"/>
  <c r="N4447" i="5"/>
  <c r="N4446" i="5"/>
  <c r="N4445" i="5"/>
  <c r="N4444" i="5"/>
  <c r="N4443" i="5"/>
  <c r="N4442" i="5"/>
  <c r="N4441" i="5"/>
  <c r="N4440" i="5"/>
  <c r="N4439" i="5"/>
  <c r="N4438" i="5"/>
  <c r="N4437" i="5"/>
  <c r="N4436" i="5"/>
  <c r="N4435" i="5"/>
  <c r="N4434" i="5"/>
  <c r="N4433" i="5"/>
  <c r="N4432" i="5"/>
  <c r="N4431" i="5"/>
  <c r="N4430" i="5"/>
  <c r="N4429" i="5"/>
  <c r="N4428" i="5"/>
  <c r="N4427" i="5"/>
  <c r="N4426" i="5"/>
  <c r="N4425" i="5"/>
  <c r="N4424" i="5"/>
  <c r="N4423" i="5"/>
  <c r="N4422" i="5"/>
  <c r="N4421" i="5"/>
  <c r="N4420" i="5"/>
  <c r="N4419" i="5"/>
  <c r="N4418" i="5"/>
  <c r="N4417" i="5"/>
  <c r="N4416" i="5"/>
  <c r="N4415" i="5"/>
  <c r="N4414" i="5"/>
  <c r="N4413" i="5"/>
  <c r="N4412" i="5"/>
  <c r="N4411" i="5"/>
  <c r="N4410" i="5"/>
  <c r="N4409" i="5"/>
  <c r="N4408" i="5"/>
  <c r="N4407" i="5"/>
  <c r="N4406" i="5"/>
  <c r="N4405" i="5"/>
  <c r="N4404" i="5"/>
  <c r="N4403" i="5"/>
  <c r="N4402" i="5"/>
  <c r="N4401" i="5"/>
  <c r="N4400" i="5"/>
  <c r="N4399" i="5"/>
  <c r="N4398" i="5"/>
  <c r="N4397" i="5"/>
  <c r="N4396" i="5"/>
  <c r="N4395" i="5"/>
  <c r="N4394" i="5"/>
  <c r="N4393" i="5"/>
  <c r="N4392" i="5"/>
  <c r="N4391" i="5"/>
  <c r="N4390" i="5"/>
  <c r="N4389" i="5"/>
  <c r="N4388" i="5"/>
  <c r="N4387" i="5"/>
  <c r="N4386" i="5"/>
  <c r="N4385" i="5"/>
  <c r="N4384" i="5"/>
  <c r="N4383" i="5"/>
  <c r="N4382" i="5"/>
  <c r="N4381" i="5"/>
  <c r="N4380" i="5"/>
  <c r="N4379" i="5"/>
  <c r="N4378" i="5"/>
  <c r="N4377" i="5"/>
  <c r="N4376" i="5"/>
  <c r="N4375" i="5"/>
  <c r="N4374" i="5"/>
  <c r="N4373" i="5"/>
  <c r="N4372" i="5"/>
  <c r="N4371" i="5"/>
  <c r="N4370" i="5"/>
  <c r="N4369" i="5"/>
  <c r="N4368" i="5"/>
  <c r="N4367" i="5"/>
  <c r="N4366" i="5"/>
  <c r="N4365" i="5"/>
  <c r="N4364" i="5"/>
  <c r="N4363" i="5"/>
  <c r="N4362" i="5"/>
  <c r="N4361" i="5"/>
  <c r="N4360" i="5"/>
  <c r="N4359" i="5"/>
  <c r="N4358" i="5"/>
  <c r="N4357" i="5"/>
  <c r="N4356" i="5"/>
  <c r="N4355" i="5"/>
  <c r="N4354" i="5"/>
  <c r="N4353" i="5"/>
  <c r="N4352" i="5"/>
  <c r="N4351" i="5"/>
  <c r="N4350" i="5"/>
  <c r="N4349" i="5"/>
  <c r="N4348" i="5"/>
  <c r="N4347" i="5"/>
  <c r="N4346" i="5"/>
  <c r="N4345" i="5"/>
  <c r="N4344" i="5"/>
  <c r="N4343" i="5"/>
  <c r="N4342" i="5"/>
  <c r="N4341" i="5"/>
  <c r="N4340" i="5"/>
  <c r="N4339" i="5"/>
  <c r="N4338" i="5"/>
  <c r="N4337" i="5"/>
  <c r="N4336" i="5"/>
  <c r="N4335" i="5"/>
  <c r="N4334" i="5"/>
  <c r="N4333" i="5"/>
  <c r="N4332" i="5"/>
  <c r="N4331" i="5"/>
  <c r="N4330" i="5"/>
  <c r="N4329" i="5"/>
  <c r="N4328" i="5"/>
  <c r="N4327" i="5"/>
  <c r="N4326" i="5"/>
  <c r="N4325" i="5"/>
  <c r="N4324" i="5"/>
  <c r="N4323" i="5"/>
  <c r="N4322" i="5"/>
  <c r="N4321" i="5"/>
  <c r="N4320" i="5"/>
  <c r="N4319" i="5"/>
  <c r="N4318" i="5"/>
  <c r="N4317" i="5"/>
  <c r="N4316" i="5"/>
  <c r="N4315" i="5"/>
  <c r="N4314" i="5"/>
  <c r="N4313" i="5"/>
  <c r="N4312" i="5"/>
  <c r="N4311" i="5"/>
  <c r="N4310" i="5"/>
  <c r="N4309" i="5"/>
  <c r="N4308" i="5"/>
  <c r="N4307" i="5"/>
  <c r="N4306" i="5"/>
  <c r="N4305" i="5"/>
  <c r="N4304" i="5"/>
  <c r="N4303" i="5"/>
  <c r="N4302" i="5"/>
  <c r="N4301" i="5"/>
  <c r="N4300" i="5"/>
  <c r="N4299" i="5"/>
  <c r="N4298" i="5"/>
  <c r="N4297" i="5"/>
  <c r="N4296" i="5"/>
  <c r="N4295" i="5"/>
  <c r="N4294" i="5"/>
  <c r="N4293" i="5"/>
  <c r="N4292" i="5"/>
  <c r="N4291" i="5"/>
  <c r="N4290" i="5"/>
  <c r="N4289" i="5"/>
  <c r="N4288" i="5"/>
  <c r="N4287" i="5"/>
  <c r="N4286" i="5"/>
  <c r="N4285" i="5"/>
  <c r="N4284" i="5"/>
  <c r="N4283" i="5"/>
  <c r="N4282" i="5"/>
  <c r="N4281" i="5"/>
  <c r="N4280" i="5"/>
  <c r="N4279" i="5"/>
  <c r="N4278" i="5"/>
  <c r="N4277" i="5"/>
  <c r="N4276" i="5"/>
  <c r="N4275" i="5"/>
  <c r="N4274" i="5"/>
  <c r="N4273" i="5"/>
  <c r="N4272" i="5"/>
  <c r="N4271" i="5"/>
  <c r="N4270" i="5"/>
  <c r="N4269" i="5"/>
  <c r="N4268" i="5"/>
  <c r="N4267" i="5"/>
  <c r="N4266" i="5"/>
  <c r="N4265" i="5"/>
  <c r="N4264" i="5"/>
  <c r="N4263" i="5"/>
  <c r="N4262" i="5"/>
  <c r="N4261" i="5"/>
  <c r="N4260" i="5"/>
  <c r="N4259" i="5"/>
  <c r="N4258" i="5"/>
  <c r="N4257" i="5"/>
  <c r="N4256" i="5"/>
  <c r="N4255" i="5"/>
  <c r="N4254" i="5"/>
  <c r="N4253" i="5"/>
  <c r="N4252" i="5"/>
  <c r="N4251" i="5"/>
  <c r="N4250" i="5"/>
  <c r="N4249" i="5"/>
  <c r="N4248" i="5"/>
  <c r="N4247" i="5"/>
  <c r="N4246" i="5"/>
  <c r="N4245" i="5"/>
  <c r="N4244" i="5"/>
  <c r="N4243" i="5"/>
  <c r="N4242" i="5"/>
  <c r="N4241" i="5"/>
  <c r="N4240" i="5"/>
  <c r="N4239" i="5"/>
  <c r="N4238" i="5"/>
  <c r="N4237" i="5"/>
  <c r="N4236" i="5"/>
  <c r="N4235" i="5"/>
  <c r="N4234" i="5"/>
  <c r="N4233" i="5"/>
  <c r="N4232" i="5"/>
  <c r="N4231" i="5"/>
  <c r="N4230" i="5"/>
  <c r="N4229" i="5"/>
  <c r="N4228" i="5"/>
  <c r="N4227" i="5"/>
  <c r="N4226" i="5"/>
  <c r="N4225" i="5"/>
  <c r="N4224" i="5"/>
  <c r="N4223" i="5"/>
  <c r="N4222" i="5"/>
  <c r="N4221" i="5"/>
  <c r="N4220" i="5"/>
  <c r="N4219" i="5"/>
  <c r="N4218" i="5"/>
  <c r="N4217" i="5"/>
  <c r="N4216" i="5"/>
  <c r="N4215" i="5"/>
  <c r="N4214" i="5"/>
  <c r="N4213" i="5"/>
  <c r="N4212" i="5"/>
  <c r="N4211" i="5"/>
  <c r="N4210" i="5"/>
  <c r="N4209" i="5"/>
  <c r="N4208" i="5"/>
  <c r="N4207" i="5"/>
  <c r="N4206" i="5"/>
  <c r="N4205" i="5"/>
  <c r="N4204" i="5"/>
  <c r="N4203" i="5"/>
  <c r="N4202" i="5"/>
  <c r="N4201" i="5"/>
  <c r="N4200" i="5"/>
  <c r="N4199" i="5"/>
  <c r="N4198" i="5"/>
  <c r="N4197" i="5"/>
  <c r="N4196" i="5"/>
  <c r="N4195" i="5"/>
  <c r="N4194" i="5"/>
  <c r="N4193" i="5"/>
  <c r="N4192" i="5"/>
  <c r="N4191" i="5"/>
  <c r="N4190" i="5"/>
  <c r="N4189" i="5"/>
  <c r="N4188" i="5"/>
  <c r="N4187" i="5"/>
  <c r="N4186" i="5"/>
  <c r="N4185" i="5"/>
  <c r="N4184" i="5"/>
  <c r="N4183" i="5"/>
  <c r="N4182" i="5"/>
  <c r="N4181" i="5"/>
  <c r="N4180" i="5"/>
  <c r="N4179" i="5"/>
  <c r="N4178" i="5"/>
  <c r="N4177" i="5"/>
  <c r="N4176" i="5"/>
  <c r="N4175" i="5"/>
  <c r="N4174" i="5"/>
  <c r="N4173" i="5"/>
  <c r="N4172" i="5"/>
  <c r="N4171" i="5"/>
  <c r="N4170" i="5"/>
  <c r="N4169" i="5"/>
  <c r="N4168" i="5"/>
  <c r="N4167" i="5"/>
  <c r="N4166" i="5"/>
  <c r="N4165" i="5"/>
  <c r="N4164" i="5"/>
  <c r="N4163" i="5"/>
  <c r="N4162" i="5"/>
  <c r="N4161" i="5"/>
  <c r="N4160" i="5"/>
  <c r="N4159" i="5"/>
  <c r="N4158" i="5"/>
  <c r="N4157" i="5"/>
  <c r="N4156" i="5"/>
  <c r="N4155" i="5"/>
  <c r="N4154" i="5"/>
  <c r="N4153" i="5"/>
  <c r="N4152" i="5"/>
  <c r="N4151" i="5"/>
  <c r="N4150" i="5"/>
  <c r="N4149" i="5"/>
  <c r="N4148" i="5"/>
  <c r="N4147" i="5"/>
  <c r="N4146" i="5"/>
  <c r="N4145" i="5"/>
  <c r="N4144" i="5"/>
  <c r="N4143" i="5"/>
  <c r="N4142" i="5"/>
  <c r="N4141" i="5"/>
  <c r="N4140" i="5"/>
  <c r="N4139" i="5"/>
  <c r="N4138" i="5"/>
  <c r="N4137" i="5"/>
  <c r="N4136" i="5"/>
  <c r="N4135" i="5"/>
  <c r="N4134" i="5"/>
  <c r="N4133" i="5"/>
  <c r="N4132" i="5"/>
  <c r="N4131" i="5"/>
  <c r="N4130" i="5"/>
  <c r="N4129" i="5"/>
  <c r="N4128" i="5"/>
  <c r="N4127" i="5"/>
  <c r="N4126" i="5"/>
  <c r="N4125" i="5"/>
  <c r="N4124" i="5"/>
  <c r="N4123" i="5"/>
  <c r="N4122" i="5"/>
  <c r="N4121" i="5"/>
  <c r="N4120" i="5"/>
  <c r="N4119" i="5"/>
  <c r="N4118" i="5"/>
  <c r="N4117" i="5"/>
  <c r="N4116" i="5"/>
  <c r="N4115" i="5"/>
  <c r="N4114" i="5"/>
  <c r="N4113" i="5"/>
  <c r="N4112" i="5"/>
  <c r="N4111" i="5"/>
  <c r="N4110" i="5"/>
  <c r="N4109" i="5"/>
  <c r="N4108" i="5"/>
  <c r="N4107" i="5"/>
  <c r="N4106" i="5"/>
  <c r="N4105" i="5"/>
  <c r="N4104" i="5"/>
  <c r="N4103" i="5"/>
  <c r="N4102" i="5"/>
  <c r="N4101" i="5"/>
  <c r="N4100" i="5"/>
  <c r="N4099" i="5"/>
  <c r="N4098" i="5"/>
  <c r="N4097" i="5"/>
  <c r="N4096" i="5"/>
  <c r="N4095" i="5"/>
  <c r="N4094" i="5"/>
  <c r="N4093" i="5"/>
  <c r="N4092" i="5"/>
  <c r="N4091" i="5"/>
  <c r="N4090" i="5"/>
  <c r="N4089" i="5"/>
  <c r="N4088" i="5"/>
  <c r="N4087" i="5"/>
  <c r="N4086" i="5"/>
  <c r="N4085" i="5"/>
  <c r="N4084" i="5"/>
  <c r="N4083" i="5"/>
  <c r="N4082" i="5"/>
  <c r="N4081" i="5"/>
  <c r="N4080" i="5"/>
  <c r="N4079" i="5"/>
  <c r="N4078" i="5"/>
  <c r="N4077" i="5"/>
  <c r="N4076" i="5"/>
  <c r="N4075" i="5"/>
  <c r="N4074" i="5"/>
  <c r="N4073" i="5"/>
  <c r="N4072" i="5"/>
  <c r="N4071" i="5"/>
  <c r="N4070" i="5"/>
  <c r="N4069" i="5"/>
  <c r="N4068" i="5"/>
  <c r="N4067" i="5"/>
  <c r="N4066" i="5"/>
  <c r="N4065" i="5"/>
  <c r="N4064" i="5"/>
  <c r="N4063" i="5"/>
  <c r="N4062" i="5"/>
  <c r="N4061" i="5"/>
  <c r="N4060" i="5"/>
  <c r="N4059" i="5"/>
  <c r="N4058" i="5"/>
  <c r="N4057" i="5"/>
  <c r="N4056" i="5"/>
  <c r="N4055" i="5"/>
  <c r="N4054" i="5"/>
  <c r="N4053" i="5"/>
  <c r="N4052" i="5"/>
  <c r="N4051" i="5"/>
  <c r="N4050" i="5"/>
  <c r="N4049" i="5"/>
  <c r="N4048" i="5"/>
  <c r="N4047" i="5"/>
  <c r="N4046" i="5"/>
  <c r="N4045" i="5"/>
  <c r="N4044" i="5"/>
  <c r="N4043" i="5"/>
  <c r="N4042" i="5"/>
  <c r="N4041" i="5"/>
  <c r="N4040" i="5"/>
  <c r="N4039" i="5"/>
  <c r="N4038" i="5"/>
  <c r="N4037" i="5"/>
  <c r="N4036" i="5"/>
  <c r="N4035" i="5"/>
  <c r="N4034" i="5"/>
  <c r="N4033" i="5"/>
  <c r="N4032" i="5"/>
  <c r="N4031" i="5"/>
  <c r="N4030" i="5"/>
  <c r="N4029" i="5"/>
  <c r="N4028" i="5"/>
  <c r="N4027" i="5"/>
  <c r="N4026" i="5"/>
  <c r="N4025" i="5"/>
  <c r="N4024" i="5"/>
  <c r="N4023" i="5"/>
  <c r="N4022" i="5"/>
  <c r="N4021" i="5"/>
  <c r="N4020" i="5"/>
  <c r="N4019" i="5"/>
  <c r="N4018" i="5"/>
  <c r="N4017" i="5"/>
  <c r="N4016" i="5"/>
  <c r="N4015" i="5"/>
  <c r="N4014" i="5"/>
  <c r="N4013" i="5"/>
  <c r="N4012" i="5"/>
  <c r="N4011" i="5"/>
  <c r="N4010" i="5"/>
  <c r="N4009" i="5"/>
  <c r="N4008" i="5"/>
  <c r="N4007" i="5"/>
  <c r="N4006" i="5"/>
  <c r="N4005" i="5"/>
  <c r="N4004" i="5"/>
  <c r="N4003" i="5"/>
  <c r="N4002" i="5"/>
  <c r="N4001" i="5"/>
  <c r="N4000" i="5"/>
  <c r="N3999" i="5"/>
  <c r="N3998" i="5"/>
  <c r="N3997" i="5"/>
  <c r="N3996" i="5"/>
  <c r="N3995" i="5"/>
  <c r="N3994" i="5"/>
  <c r="N3993" i="5"/>
  <c r="N3992" i="5"/>
  <c r="N3991" i="5"/>
  <c r="N3990" i="5"/>
  <c r="N3989" i="5"/>
  <c r="N3988" i="5"/>
  <c r="N3987" i="5"/>
  <c r="N3986" i="5"/>
  <c r="N3985" i="5"/>
  <c r="N3984" i="5"/>
  <c r="N3983" i="5"/>
  <c r="N3982" i="5"/>
  <c r="N3981" i="5"/>
  <c r="N3980" i="5"/>
  <c r="N3979" i="5"/>
  <c r="N3978" i="5"/>
  <c r="N3977" i="5"/>
  <c r="N3976" i="5"/>
  <c r="N3975" i="5"/>
  <c r="N3974" i="5"/>
  <c r="N3973" i="5"/>
  <c r="N3972" i="5"/>
  <c r="N3971" i="5"/>
  <c r="N3970" i="5"/>
  <c r="N3969" i="5"/>
  <c r="N3968" i="5"/>
  <c r="N3967" i="5"/>
  <c r="N3966" i="5"/>
  <c r="N3965" i="5"/>
  <c r="N3964" i="5"/>
  <c r="N3963" i="5"/>
  <c r="N3962" i="5"/>
  <c r="N3961" i="5"/>
  <c r="N3960" i="5"/>
  <c r="N3959" i="5"/>
  <c r="N3958" i="5"/>
  <c r="N3957" i="5"/>
  <c r="N3956" i="5"/>
  <c r="N3955" i="5"/>
  <c r="N3954" i="5"/>
  <c r="N3953" i="5"/>
  <c r="N3952" i="5"/>
  <c r="N3951" i="5"/>
  <c r="N3950" i="5"/>
  <c r="N3949" i="5"/>
  <c r="N3948" i="5"/>
  <c r="N3947" i="5"/>
  <c r="N3946" i="5"/>
  <c r="N3945" i="5"/>
  <c r="N3944" i="5"/>
  <c r="N3943" i="5"/>
  <c r="N3942" i="5"/>
  <c r="N3941" i="5"/>
  <c r="N3940" i="5"/>
  <c r="N3939" i="5"/>
  <c r="N3938" i="5"/>
  <c r="N3937" i="5"/>
  <c r="N3936" i="5"/>
  <c r="N3935" i="5"/>
  <c r="N3934" i="5"/>
  <c r="N3933" i="5"/>
  <c r="N3932" i="5"/>
  <c r="N3931" i="5"/>
  <c r="N3930" i="5"/>
  <c r="N3929" i="5"/>
  <c r="N3928" i="5"/>
  <c r="N3927" i="5"/>
  <c r="N3926" i="5"/>
  <c r="N3925" i="5"/>
  <c r="N3924" i="5"/>
  <c r="N3923" i="5"/>
  <c r="N3922" i="5"/>
  <c r="N3921" i="5"/>
  <c r="N3920" i="5"/>
  <c r="N3919" i="5"/>
  <c r="N3918" i="5"/>
  <c r="N3917" i="5"/>
  <c r="N3916" i="5"/>
  <c r="N3915" i="5"/>
  <c r="N3914" i="5"/>
  <c r="N3913" i="5"/>
  <c r="N3912" i="5"/>
  <c r="N3911" i="5"/>
  <c r="N3910" i="5"/>
  <c r="N3909" i="5"/>
  <c r="N3908" i="5"/>
  <c r="N3907" i="5"/>
  <c r="N3906" i="5"/>
  <c r="N3905" i="5"/>
  <c r="N3904" i="5"/>
  <c r="N3903" i="5"/>
  <c r="N3902" i="5"/>
  <c r="N3901" i="5"/>
  <c r="N3900" i="5"/>
  <c r="N3899" i="5"/>
  <c r="N3898" i="5"/>
  <c r="N3897" i="5"/>
  <c r="N3896" i="5"/>
  <c r="N3895" i="5"/>
  <c r="N3894" i="5"/>
  <c r="N3893" i="5"/>
  <c r="N3892" i="5"/>
  <c r="N3891" i="5"/>
  <c r="N3890" i="5"/>
  <c r="N3889" i="5"/>
  <c r="N3888" i="5"/>
  <c r="N3887" i="5"/>
  <c r="N3886" i="5"/>
  <c r="N3885" i="5"/>
  <c r="N3884" i="5"/>
  <c r="N3883" i="5"/>
  <c r="N3882" i="5"/>
  <c r="N3881" i="5"/>
  <c r="N3880" i="5"/>
  <c r="N3879" i="5"/>
  <c r="N3878" i="5"/>
  <c r="N3877" i="5"/>
  <c r="N3876" i="5"/>
  <c r="N3875" i="5"/>
  <c r="N3874" i="5"/>
  <c r="N3873" i="5"/>
  <c r="N3872" i="5"/>
  <c r="N3871" i="5"/>
  <c r="N3870" i="5"/>
  <c r="N3869" i="5"/>
  <c r="N3868" i="5"/>
  <c r="N3867" i="5"/>
  <c r="N3866" i="5"/>
  <c r="N3865" i="5"/>
  <c r="N3864" i="5"/>
  <c r="N3863" i="5"/>
  <c r="N3862" i="5"/>
  <c r="N3861" i="5"/>
  <c r="N3860" i="5"/>
  <c r="N3859" i="5"/>
  <c r="N3858" i="5"/>
  <c r="N3857" i="5"/>
  <c r="N3856" i="5"/>
  <c r="N3855" i="5"/>
  <c r="N3854" i="5"/>
  <c r="N3853" i="5"/>
  <c r="N3852" i="5"/>
  <c r="N3851" i="5"/>
  <c r="N3850" i="5"/>
  <c r="N3849" i="5"/>
  <c r="N3848" i="5"/>
  <c r="N3847" i="5"/>
  <c r="N3846" i="5"/>
  <c r="N3845" i="5"/>
  <c r="N3844" i="5"/>
  <c r="N3843" i="5"/>
  <c r="N3842" i="5"/>
  <c r="N3841" i="5"/>
  <c r="N3840" i="5"/>
  <c r="N3839" i="5"/>
  <c r="N3838" i="5"/>
  <c r="N3837" i="5"/>
  <c r="N3836" i="5"/>
  <c r="N3835" i="5"/>
  <c r="N3834" i="5"/>
  <c r="N3833" i="5"/>
  <c r="N3832" i="5"/>
  <c r="N3831" i="5"/>
  <c r="N3830" i="5"/>
  <c r="N3829" i="5"/>
  <c r="N3828" i="5"/>
  <c r="N3827" i="5"/>
  <c r="N3826" i="5"/>
  <c r="N3825" i="5"/>
  <c r="N3824" i="5"/>
  <c r="N3823" i="5"/>
  <c r="N3822" i="5"/>
  <c r="N3821" i="5"/>
  <c r="N3820" i="5"/>
  <c r="N3819" i="5"/>
  <c r="N3818" i="5"/>
  <c r="N3817" i="5"/>
  <c r="N3816" i="5"/>
  <c r="N3815" i="5"/>
  <c r="N3814" i="5"/>
  <c r="N3813" i="5"/>
  <c r="N3812" i="5"/>
  <c r="N3811" i="5"/>
  <c r="N3810" i="5"/>
  <c r="N3809" i="5"/>
  <c r="N3808" i="5"/>
  <c r="N3807" i="5"/>
  <c r="N3806" i="5"/>
  <c r="N3805" i="5"/>
  <c r="N3804" i="5"/>
  <c r="N3803" i="5"/>
  <c r="N3802" i="5"/>
  <c r="N3801" i="5"/>
  <c r="N3800" i="5"/>
  <c r="N3799" i="5"/>
  <c r="N3798" i="5"/>
  <c r="N3797" i="5"/>
  <c r="N3796" i="5"/>
  <c r="N3795" i="5"/>
  <c r="N3794" i="5"/>
  <c r="N3793" i="5"/>
  <c r="N3792" i="5"/>
  <c r="N3791" i="5"/>
  <c r="N3790" i="5"/>
  <c r="N3789" i="5"/>
  <c r="N3788" i="5"/>
  <c r="N3787" i="5"/>
  <c r="N3786" i="5"/>
  <c r="N3785" i="5"/>
  <c r="N3784" i="5"/>
  <c r="N3783" i="5"/>
  <c r="N3782" i="5"/>
  <c r="N3781" i="5"/>
  <c r="N3780" i="5"/>
  <c r="N3779" i="5"/>
  <c r="N3778" i="5"/>
  <c r="N3777" i="5"/>
  <c r="N3776" i="5"/>
  <c r="N3775" i="5"/>
  <c r="N3774" i="5"/>
  <c r="N3773" i="5"/>
  <c r="N3772" i="5"/>
  <c r="N3771" i="5"/>
  <c r="N3770" i="5"/>
  <c r="N3769" i="5"/>
  <c r="N3768" i="5"/>
  <c r="N3767" i="5"/>
  <c r="N3766" i="5"/>
  <c r="N3765" i="5"/>
  <c r="N3764" i="5"/>
  <c r="N3763" i="5"/>
  <c r="N3762" i="5"/>
  <c r="N3761" i="5"/>
  <c r="N3760" i="5"/>
  <c r="N3759" i="5"/>
  <c r="N3758" i="5"/>
  <c r="N3757" i="5"/>
  <c r="N3756" i="5"/>
  <c r="N3755" i="5"/>
  <c r="N3754" i="5"/>
  <c r="N3753" i="5"/>
  <c r="N3752" i="5"/>
  <c r="N3751" i="5"/>
  <c r="N3750" i="5"/>
  <c r="N3749" i="5"/>
  <c r="N3748" i="5"/>
  <c r="N3747" i="5"/>
  <c r="N3746" i="5"/>
  <c r="N3745" i="5"/>
  <c r="N3744" i="5"/>
  <c r="N3743" i="5"/>
  <c r="N3742" i="5"/>
  <c r="N3741" i="5"/>
  <c r="N3740" i="5"/>
  <c r="N3739" i="5"/>
  <c r="N3738" i="5"/>
  <c r="N3737" i="5"/>
  <c r="N3736" i="5"/>
  <c r="N3735" i="5"/>
  <c r="N3734" i="5"/>
  <c r="N3733" i="5"/>
  <c r="N3732" i="5"/>
  <c r="N3731" i="5"/>
  <c r="N3730" i="5"/>
  <c r="N3729" i="5"/>
  <c r="N3728" i="5"/>
  <c r="N3727" i="5"/>
  <c r="N3726" i="5"/>
  <c r="N3725" i="5"/>
  <c r="N3724" i="5"/>
  <c r="N3723" i="5"/>
  <c r="N3722" i="5"/>
  <c r="N3721" i="5"/>
  <c r="N3720" i="5"/>
  <c r="N3719" i="5"/>
  <c r="N3718" i="5"/>
  <c r="N3717" i="5"/>
  <c r="N3716" i="5"/>
  <c r="N3715" i="5"/>
  <c r="N3714" i="5"/>
  <c r="N3713" i="5"/>
  <c r="N3712" i="5"/>
  <c r="N3711" i="5"/>
  <c r="N3710" i="5"/>
  <c r="N3709" i="5"/>
  <c r="N3708" i="5"/>
  <c r="N3707" i="5"/>
  <c r="N3706" i="5"/>
  <c r="N3705" i="5"/>
  <c r="N3704" i="5"/>
  <c r="N3703" i="5"/>
  <c r="N3702" i="5"/>
  <c r="N3701" i="5"/>
  <c r="N3700" i="5"/>
  <c r="N3699" i="5"/>
  <c r="N3698" i="5"/>
  <c r="N3697" i="5"/>
  <c r="N3696" i="5"/>
  <c r="N3695" i="5"/>
  <c r="N3694" i="5"/>
  <c r="N3693" i="5"/>
  <c r="N3692" i="5"/>
  <c r="N3691" i="5"/>
  <c r="N3690" i="5"/>
  <c r="N3689" i="5"/>
  <c r="N3688" i="5"/>
  <c r="N3687" i="5"/>
  <c r="N3686" i="5"/>
  <c r="N3685" i="5"/>
  <c r="N3684" i="5"/>
  <c r="N3683" i="5"/>
  <c r="N3682" i="5"/>
  <c r="N3681" i="5"/>
  <c r="N3680" i="5"/>
  <c r="N3679" i="5"/>
  <c r="N3678" i="5"/>
  <c r="N3677" i="5"/>
  <c r="N3676" i="5"/>
  <c r="N3675" i="5"/>
  <c r="N3674" i="5"/>
  <c r="N3673" i="5"/>
  <c r="N3672" i="5"/>
  <c r="N3671" i="5"/>
  <c r="N3670" i="5"/>
  <c r="N3669" i="5"/>
  <c r="N3668" i="5"/>
  <c r="N3667" i="5"/>
  <c r="N3666" i="5"/>
  <c r="N3665" i="5"/>
  <c r="N3664" i="5"/>
  <c r="N3663" i="5"/>
  <c r="N3662" i="5"/>
  <c r="N3661" i="5"/>
  <c r="N3660" i="5"/>
  <c r="N3659" i="5"/>
  <c r="N3658" i="5"/>
  <c r="N3657" i="5"/>
  <c r="N3656" i="5"/>
  <c r="N3655" i="5"/>
  <c r="N3654" i="5"/>
  <c r="N3653" i="5"/>
  <c r="N3652" i="5"/>
  <c r="N3651" i="5"/>
  <c r="N3650" i="5"/>
  <c r="N3649" i="5"/>
  <c r="N3648" i="5"/>
  <c r="N3647" i="5"/>
  <c r="N3646" i="5"/>
  <c r="N3645" i="5"/>
  <c r="N3644" i="5"/>
  <c r="N3643" i="5"/>
  <c r="N3642" i="5"/>
  <c r="N3641" i="5"/>
  <c r="N3640" i="5"/>
  <c r="N3639" i="5"/>
  <c r="N3638" i="5"/>
  <c r="N3637" i="5"/>
  <c r="N3636" i="5"/>
  <c r="N3635" i="5"/>
  <c r="N3634" i="5"/>
  <c r="N3633" i="5"/>
  <c r="N3632" i="5"/>
  <c r="N3631" i="5"/>
  <c r="N3630" i="5"/>
  <c r="N3629" i="5"/>
  <c r="N3628" i="5"/>
  <c r="N3627" i="5"/>
  <c r="N3626" i="5"/>
  <c r="N3625" i="5"/>
  <c r="N3624" i="5"/>
  <c r="N3623" i="5"/>
  <c r="N3622" i="5"/>
  <c r="N3621" i="5"/>
  <c r="N3620" i="5"/>
  <c r="N3619" i="5"/>
  <c r="N3618" i="5"/>
  <c r="N3617" i="5"/>
  <c r="N3616" i="5"/>
  <c r="N3615" i="5"/>
  <c r="N3614" i="5"/>
  <c r="N3613" i="5"/>
  <c r="N3612" i="5"/>
  <c r="N3611" i="5"/>
  <c r="N3610" i="5"/>
  <c r="N3609" i="5"/>
  <c r="N3608" i="5"/>
  <c r="N3607" i="5"/>
  <c r="N3606" i="5"/>
  <c r="N3605" i="5"/>
  <c r="N3604" i="5"/>
  <c r="N3603" i="5"/>
  <c r="N3602" i="5"/>
  <c r="N3601" i="5"/>
  <c r="N3600" i="5"/>
  <c r="N3599" i="5"/>
  <c r="N3598" i="5"/>
  <c r="N3597" i="5"/>
  <c r="N3596" i="5"/>
  <c r="N3595" i="5"/>
  <c r="N3594" i="5"/>
  <c r="N3593" i="5"/>
  <c r="N3592" i="5"/>
  <c r="N3591" i="5"/>
  <c r="N3590" i="5"/>
  <c r="N3589" i="5"/>
  <c r="N3588" i="5"/>
  <c r="N3587" i="5"/>
  <c r="N3586" i="5"/>
  <c r="N3585" i="5"/>
  <c r="N3584" i="5"/>
  <c r="N3583" i="5"/>
  <c r="N3582" i="5"/>
  <c r="N3581" i="5"/>
  <c r="N3580" i="5"/>
  <c r="N3579" i="5"/>
  <c r="N3578" i="5"/>
  <c r="N3577" i="5"/>
  <c r="N3576" i="5"/>
  <c r="N3575" i="5"/>
  <c r="N3574" i="5"/>
  <c r="N3573" i="5"/>
  <c r="N3572" i="5"/>
  <c r="N3571" i="5"/>
  <c r="N3570" i="5"/>
  <c r="N3569" i="5"/>
  <c r="N3568" i="5"/>
  <c r="N3567" i="5"/>
  <c r="N3566" i="5"/>
  <c r="N3565" i="5"/>
  <c r="N3564" i="5"/>
  <c r="N3563" i="5"/>
  <c r="N3562" i="5"/>
  <c r="N3561" i="5"/>
  <c r="N3560" i="5"/>
  <c r="N3559" i="5"/>
  <c r="N3558" i="5"/>
  <c r="N3557" i="5"/>
  <c r="N3556" i="5"/>
  <c r="N3555" i="5"/>
  <c r="N3554" i="5"/>
  <c r="N3553" i="5"/>
  <c r="N3552" i="5"/>
  <c r="N3551" i="5"/>
  <c r="N3550" i="5"/>
  <c r="N3549" i="5"/>
  <c r="N3548" i="5"/>
  <c r="N3547" i="5"/>
  <c r="N3546" i="5"/>
  <c r="N3545" i="5"/>
  <c r="N3544" i="5"/>
  <c r="N3543" i="5"/>
  <c r="N3542" i="5"/>
  <c r="N3541" i="5"/>
  <c r="N3540" i="5"/>
  <c r="N3539" i="5"/>
  <c r="N3538" i="5"/>
  <c r="N3537" i="5"/>
  <c r="N3536" i="5"/>
  <c r="N3535" i="5"/>
  <c r="N3534" i="5"/>
  <c r="N3533" i="5"/>
  <c r="N3532" i="5"/>
  <c r="N3531" i="5"/>
  <c r="N3530" i="5"/>
  <c r="N3529" i="5"/>
  <c r="N3528" i="5"/>
  <c r="N3527" i="5"/>
  <c r="N3526" i="5"/>
  <c r="N3525" i="5"/>
  <c r="N3524" i="5"/>
  <c r="N3523" i="5"/>
  <c r="N3522" i="5"/>
  <c r="N3521" i="5"/>
  <c r="N3520" i="5"/>
  <c r="N3519" i="5"/>
  <c r="N3518" i="5"/>
  <c r="N3517" i="5"/>
  <c r="N3516" i="5"/>
  <c r="N3515" i="5"/>
  <c r="N3514" i="5"/>
  <c r="N3513" i="5"/>
  <c r="N3512" i="5"/>
  <c r="N3511" i="5"/>
  <c r="N3510" i="5"/>
  <c r="N3509" i="5"/>
  <c r="N3508" i="5"/>
  <c r="N3507" i="5"/>
  <c r="N3506" i="5"/>
  <c r="N3505" i="5"/>
  <c r="N3504" i="5"/>
  <c r="N3503" i="5"/>
  <c r="N3502" i="5"/>
  <c r="N3501" i="5"/>
  <c r="N3500" i="5"/>
  <c r="N3499" i="5"/>
  <c r="N3498" i="5"/>
  <c r="N3497" i="5"/>
  <c r="N3496" i="5"/>
  <c r="N3495" i="5"/>
  <c r="N3494" i="5"/>
  <c r="N3493" i="5"/>
  <c r="N3492" i="5"/>
  <c r="N3491" i="5"/>
  <c r="N3490" i="5"/>
  <c r="N3489" i="5"/>
  <c r="N3488" i="5"/>
  <c r="N3487" i="5"/>
  <c r="N3486" i="5"/>
  <c r="N3485" i="5"/>
  <c r="N3484" i="5"/>
  <c r="N3483" i="5"/>
  <c r="N3482" i="5"/>
  <c r="N3481" i="5"/>
  <c r="N3480" i="5"/>
  <c r="N3479" i="5"/>
  <c r="N3478" i="5"/>
  <c r="N3477" i="5"/>
  <c r="N3476" i="5"/>
  <c r="N3475" i="5"/>
  <c r="N3474" i="5"/>
  <c r="N3473" i="5"/>
  <c r="N3472" i="5"/>
  <c r="N3471" i="5"/>
  <c r="N3470" i="5"/>
  <c r="N3469" i="5"/>
  <c r="N3468" i="5"/>
  <c r="N3467" i="5"/>
  <c r="N3466" i="5"/>
  <c r="N3465" i="5"/>
  <c r="N3464" i="5"/>
  <c r="N3463" i="5"/>
  <c r="N3462" i="5"/>
  <c r="N3461" i="5"/>
  <c r="N3460" i="5"/>
  <c r="N3459" i="5"/>
  <c r="N3458" i="5"/>
  <c r="N3457" i="5"/>
  <c r="N3456" i="5"/>
  <c r="N3455" i="5"/>
  <c r="N3454" i="5"/>
  <c r="N3453" i="5"/>
  <c r="N3452" i="5"/>
  <c r="N3451" i="5"/>
  <c r="N3450" i="5"/>
  <c r="N3449" i="5"/>
  <c r="N3448" i="5"/>
  <c r="N3447" i="5"/>
  <c r="N3446" i="5"/>
  <c r="N3445" i="5"/>
  <c r="N3444" i="5"/>
  <c r="N3443" i="5"/>
  <c r="N3442" i="5"/>
  <c r="N3441" i="5"/>
  <c r="N3440" i="5"/>
  <c r="N3439" i="5"/>
  <c r="N3438" i="5"/>
  <c r="N3437" i="5"/>
  <c r="N3436" i="5"/>
  <c r="N3435" i="5"/>
  <c r="N3434" i="5"/>
  <c r="N3433" i="5"/>
  <c r="N3432" i="5"/>
  <c r="N3431" i="5"/>
  <c r="N3430" i="5"/>
  <c r="N3429" i="5"/>
  <c r="N3428" i="5"/>
  <c r="N3427" i="5"/>
  <c r="N3426" i="5"/>
  <c r="N3425" i="5"/>
  <c r="N3424" i="5"/>
  <c r="N3423" i="5"/>
  <c r="N3422" i="5"/>
  <c r="N3421" i="5"/>
  <c r="N3420" i="5"/>
  <c r="N3419" i="5"/>
  <c r="N3418" i="5"/>
  <c r="N3417" i="5"/>
  <c r="N3416" i="5"/>
  <c r="N3415" i="5"/>
  <c r="N3414" i="5"/>
  <c r="N3413" i="5"/>
  <c r="N3412" i="5"/>
  <c r="N3411" i="5"/>
  <c r="N3410" i="5"/>
  <c r="N3409" i="5"/>
  <c r="N3408" i="5"/>
  <c r="N3407" i="5"/>
  <c r="N3406" i="5"/>
  <c r="N3405" i="5"/>
  <c r="N3404" i="5"/>
  <c r="N3403" i="5"/>
  <c r="N3402" i="5"/>
  <c r="N3401" i="5"/>
  <c r="N3400" i="5"/>
  <c r="N3399" i="5"/>
  <c r="N3398" i="5"/>
  <c r="N3397" i="5"/>
  <c r="N3396" i="5"/>
  <c r="N3395" i="5"/>
  <c r="N3394" i="5"/>
  <c r="N3393" i="5"/>
  <c r="N3392" i="5"/>
  <c r="N3391" i="5"/>
  <c r="N3390" i="5"/>
  <c r="N3389" i="5"/>
  <c r="N3388" i="5"/>
  <c r="N3387" i="5"/>
  <c r="N3386" i="5"/>
  <c r="N3385" i="5"/>
  <c r="N3384" i="5"/>
  <c r="N3383" i="5"/>
  <c r="N3382" i="5"/>
  <c r="N3381" i="5"/>
  <c r="N3380" i="5"/>
  <c r="N3379" i="5"/>
  <c r="N3378" i="5"/>
  <c r="N3377" i="5"/>
  <c r="N3376" i="5"/>
  <c r="N3375" i="5"/>
  <c r="N3374" i="5"/>
  <c r="N3373" i="5"/>
  <c r="N3372" i="5"/>
  <c r="N3371" i="5"/>
  <c r="N3370" i="5"/>
  <c r="N3369" i="5"/>
  <c r="N3368" i="5"/>
  <c r="N3367" i="5"/>
  <c r="N3366" i="5"/>
  <c r="N3365" i="5"/>
  <c r="N3364" i="5"/>
  <c r="N3363" i="5"/>
  <c r="N3362" i="5"/>
  <c r="N3361" i="5"/>
  <c r="N3360" i="5"/>
  <c r="N3359" i="5"/>
  <c r="N3358" i="5"/>
  <c r="N3357" i="5"/>
  <c r="N3356" i="5"/>
  <c r="N3355" i="5"/>
  <c r="N3354" i="5"/>
  <c r="N3353" i="5"/>
  <c r="N3352" i="5"/>
  <c r="N3351" i="5"/>
  <c r="N3350" i="5"/>
  <c r="N3349" i="5"/>
  <c r="N3348" i="5"/>
  <c r="N3347" i="5"/>
  <c r="N3346" i="5"/>
  <c r="N3345" i="5"/>
  <c r="N3344" i="5"/>
  <c r="N3343" i="5"/>
  <c r="N3342" i="5"/>
  <c r="N3341" i="5"/>
  <c r="N3340" i="5"/>
  <c r="N3339" i="5"/>
  <c r="N3338" i="5"/>
  <c r="N3337" i="5"/>
  <c r="N3336" i="5"/>
  <c r="N3335" i="5"/>
  <c r="N3334" i="5"/>
  <c r="N3333" i="5"/>
  <c r="N3332" i="5"/>
  <c r="N3331" i="5"/>
  <c r="N3330" i="5"/>
  <c r="N3329" i="5"/>
  <c r="N3328" i="5"/>
  <c r="N3327" i="5"/>
  <c r="N3326" i="5"/>
  <c r="N3325" i="5"/>
  <c r="N3324" i="5"/>
  <c r="N3323" i="5"/>
  <c r="N3322" i="5"/>
  <c r="N3321" i="5"/>
  <c r="N3320" i="5"/>
  <c r="N3319" i="5"/>
  <c r="N3318" i="5"/>
  <c r="N3317" i="5"/>
  <c r="N3316" i="5"/>
  <c r="N3315" i="5"/>
  <c r="N3314" i="5"/>
  <c r="N3313" i="5"/>
  <c r="N3312" i="5"/>
  <c r="N3311" i="5"/>
  <c r="N3310" i="5"/>
  <c r="N3309" i="5"/>
  <c r="N3308" i="5"/>
  <c r="N3307" i="5"/>
  <c r="N3306" i="5"/>
  <c r="N3305" i="5"/>
  <c r="N3304" i="5"/>
  <c r="N3303" i="5"/>
  <c r="N3302" i="5"/>
  <c r="N3301" i="5"/>
  <c r="N3300" i="5"/>
  <c r="N3299" i="5"/>
  <c r="N3298" i="5"/>
  <c r="N3297" i="5"/>
  <c r="N3296" i="5"/>
  <c r="N3295" i="5"/>
  <c r="N3294" i="5"/>
  <c r="N3293" i="5"/>
  <c r="N3292" i="5"/>
  <c r="N3291" i="5"/>
  <c r="N3290" i="5"/>
  <c r="N3289" i="5"/>
  <c r="N3288" i="5"/>
  <c r="N3287" i="5"/>
  <c r="N3286" i="5"/>
  <c r="N3285" i="5"/>
  <c r="N3284" i="5"/>
  <c r="N3283" i="5"/>
  <c r="N3282" i="5"/>
  <c r="N3281" i="5"/>
  <c r="N3280" i="5"/>
  <c r="N3279" i="5"/>
  <c r="N3278" i="5"/>
  <c r="N3277" i="5"/>
  <c r="N3276" i="5"/>
  <c r="N3275" i="5"/>
  <c r="N3274" i="5"/>
  <c r="N3273" i="5"/>
  <c r="N3272" i="5"/>
  <c r="N3271" i="5"/>
  <c r="N3270" i="5"/>
  <c r="N3269" i="5"/>
  <c r="N3268" i="5"/>
  <c r="N3267" i="5"/>
  <c r="N3266" i="5"/>
  <c r="N3265" i="5"/>
  <c r="N3264" i="5"/>
  <c r="N3263" i="5"/>
  <c r="N3262" i="5"/>
  <c r="N3261" i="5"/>
  <c r="N3260" i="5"/>
  <c r="N3259" i="5"/>
  <c r="N3258" i="5"/>
  <c r="N3257" i="5"/>
  <c r="N3256" i="5"/>
  <c r="N3255" i="5"/>
  <c r="N3254" i="5"/>
  <c r="N3253" i="5"/>
  <c r="N3252" i="5"/>
  <c r="N3251" i="5"/>
  <c r="N3250" i="5"/>
  <c r="N3249" i="5"/>
  <c r="N3248" i="5"/>
  <c r="N3247" i="5"/>
  <c r="N3246" i="5"/>
  <c r="N3245" i="5"/>
  <c r="N3244" i="5"/>
  <c r="N3243" i="5"/>
  <c r="N3242" i="5"/>
  <c r="N3241" i="5"/>
  <c r="N3240" i="5"/>
  <c r="N3239" i="5"/>
  <c r="N3238" i="5"/>
  <c r="N3237" i="5"/>
  <c r="N3236" i="5"/>
  <c r="N3235" i="5"/>
  <c r="N3234" i="5"/>
  <c r="N3233" i="5"/>
  <c r="N3232" i="5"/>
  <c r="N3231" i="5"/>
  <c r="N3230" i="5"/>
  <c r="N3229" i="5"/>
  <c r="N3228" i="5"/>
  <c r="N3227" i="5"/>
  <c r="N3226" i="5"/>
  <c r="N3225" i="5"/>
  <c r="N3224" i="5"/>
  <c r="N3223" i="5"/>
  <c r="N3222" i="5"/>
  <c r="N3221" i="5"/>
  <c r="N3220" i="5"/>
  <c r="N3219" i="5"/>
  <c r="N3218" i="5"/>
  <c r="N3217" i="5"/>
  <c r="N3216" i="5"/>
  <c r="N3215" i="5"/>
  <c r="N3214" i="5"/>
  <c r="N3213" i="5"/>
  <c r="N3212" i="5"/>
  <c r="N3211" i="5"/>
  <c r="N3210" i="5"/>
  <c r="N3209" i="5"/>
  <c r="N3208" i="5"/>
  <c r="N3207" i="5"/>
  <c r="N3206" i="5"/>
  <c r="N3205" i="5"/>
  <c r="N3204" i="5"/>
  <c r="N3203" i="5"/>
  <c r="N3202" i="5"/>
  <c r="N3201" i="5"/>
  <c r="N3200" i="5"/>
  <c r="N3199" i="5"/>
  <c r="N3198" i="5"/>
  <c r="N3197" i="5"/>
  <c r="N3196" i="5"/>
  <c r="N3195" i="5"/>
  <c r="N3194" i="5"/>
  <c r="N3193" i="5"/>
  <c r="N3192" i="5"/>
  <c r="N3191" i="5"/>
  <c r="N3190" i="5"/>
  <c r="N3189" i="5"/>
  <c r="N3188" i="5"/>
  <c r="N3187" i="5"/>
  <c r="N3186" i="5"/>
  <c r="N3185" i="5"/>
  <c r="N3184" i="5"/>
  <c r="N3183" i="5"/>
  <c r="N3182" i="5"/>
  <c r="N3181" i="5"/>
  <c r="N3180" i="5"/>
  <c r="N3179" i="5"/>
  <c r="N3178" i="5"/>
  <c r="N3177" i="5"/>
  <c r="N3176" i="5"/>
  <c r="N3175" i="5"/>
  <c r="N3174" i="5"/>
  <c r="N3173" i="5"/>
  <c r="N3172" i="5"/>
  <c r="N3171" i="5"/>
  <c r="N3170" i="5"/>
  <c r="N3169" i="5"/>
  <c r="N3168" i="5"/>
  <c r="N3167" i="5"/>
  <c r="N3166" i="5"/>
  <c r="N3165" i="5"/>
  <c r="N3164" i="5"/>
  <c r="N3163" i="5"/>
  <c r="N3162" i="5"/>
  <c r="N3161" i="5"/>
  <c r="N3160" i="5"/>
  <c r="N3159" i="5"/>
  <c r="N3158" i="5"/>
  <c r="N3157" i="5"/>
  <c r="N3156" i="5"/>
  <c r="N3155" i="5"/>
  <c r="N3154" i="5"/>
  <c r="N3153" i="5"/>
  <c r="N3152" i="5"/>
  <c r="N3151" i="5"/>
  <c r="N3150" i="5"/>
  <c r="N3149" i="5"/>
  <c r="N3148" i="5"/>
  <c r="N3147" i="5"/>
  <c r="N3146" i="5"/>
  <c r="N3145" i="5"/>
  <c r="N3144" i="5"/>
  <c r="N3143" i="5"/>
  <c r="N3142" i="5"/>
  <c r="N3141" i="5"/>
  <c r="N3140" i="5"/>
  <c r="N3139" i="5"/>
  <c r="N3138" i="5"/>
  <c r="N3137" i="5"/>
  <c r="N3136" i="5"/>
  <c r="N3135" i="5"/>
  <c r="N3134" i="5"/>
  <c r="N3133" i="5"/>
  <c r="N3132" i="5"/>
  <c r="N3131" i="5"/>
  <c r="N3130" i="5"/>
  <c r="N3129" i="5"/>
  <c r="N3128" i="5"/>
  <c r="N3127" i="5"/>
  <c r="N3126" i="5"/>
  <c r="N3125" i="5"/>
  <c r="N3124" i="5"/>
  <c r="N3123" i="5"/>
  <c r="N3122" i="5"/>
  <c r="N3121" i="5"/>
  <c r="N3120" i="5"/>
  <c r="N3119" i="5"/>
  <c r="N3118" i="5"/>
  <c r="N3117" i="5"/>
  <c r="N3116" i="5"/>
  <c r="N3115" i="5"/>
  <c r="N3114" i="5"/>
  <c r="N3113" i="5"/>
  <c r="N3112" i="5"/>
  <c r="N3111" i="5"/>
  <c r="N3110" i="5"/>
  <c r="N3109" i="5"/>
  <c r="N3108" i="5"/>
  <c r="N3107" i="5"/>
  <c r="N3106" i="5"/>
  <c r="N3105" i="5"/>
  <c r="N3104" i="5"/>
  <c r="N3103" i="5"/>
  <c r="N3102" i="5"/>
  <c r="N3101" i="5"/>
  <c r="N3100" i="5"/>
  <c r="N3099" i="5"/>
  <c r="N3098" i="5"/>
  <c r="N3097" i="5"/>
  <c r="N3096" i="5"/>
  <c r="N3095" i="5"/>
  <c r="N3094" i="5"/>
  <c r="N3093" i="5"/>
  <c r="N3092" i="5"/>
  <c r="N3091" i="5"/>
  <c r="N3090" i="5"/>
  <c r="N3089" i="5"/>
  <c r="N3088" i="5"/>
  <c r="N3087" i="5"/>
  <c r="N3086" i="5"/>
  <c r="N3085" i="5"/>
  <c r="N3084" i="5"/>
  <c r="N3083" i="5"/>
  <c r="N3082" i="5"/>
  <c r="N3081" i="5"/>
  <c r="N3080" i="5"/>
  <c r="N3079" i="5"/>
  <c r="N3078" i="5"/>
  <c r="N3077" i="5"/>
  <c r="N3076" i="5"/>
  <c r="N3075" i="5"/>
  <c r="N3074" i="5"/>
  <c r="N3073" i="5"/>
  <c r="N3072" i="5"/>
  <c r="N3071" i="5"/>
  <c r="N3070" i="5"/>
  <c r="N3069" i="5"/>
  <c r="N3068" i="5"/>
  <c r="N3067" i="5"/>
  <c r="N3066" i="5"/>
  <c r="N3065" i="5"/>
  <c r="N3064" i="5"/>
  <c r="N3063" i="5"/>
  <c r="N3062" i="5"/>
  <c r="N3061" i="5"/>
  <c r="N3060" i="5"/>
  <c r="N3059" i="5"/>
  <c r="N3058" i="5"/>
  <c r="N3057" i="5"/>
  <c r="N3056" i="5"/>
  <c r="N3055" i="5"/>
  <c r="N3054" i="5"/>
  <c r="N3053" i="5"/>
  <c r="N3052" i="5"/>
  <c r="N3051" i="5"/>
  <c r="N3050" i="5"/>
  <c r="N3049" i="5"/>
  <c r="N3048" i="5"/>
  <c r="N3047" i="5"/>
  <c r="N3046" i="5"/>
  <c r="N3045" i="5"/>
  <c r="N3044" i="5"/>
  <c r="N3043" i="5"/>
  <c r="N3042" i="5"/>
  <c r="N3041" i="5"/>
  <c r="N3040" i="5"/>
  <c r="N3039" i="5"/>
  <c r="N3038" i="5"/>
  <c r="N3037" i="5"/>
  <c r="N3036" i="5"/>
  <c r="N3035" i="5"/>
  <c r="N3034" i="5"/>
  <c r="N3033" i="5"/>
  <c r="N3032" i="5"/>
  <c r="N3031" i="5"/>
  <c r="N3030" i="5"/>
  <c r="N3029" i="5"/>
  <c r="N3028" i="5"/>
  <c r="N3027" i="5"/>
  <c r="N3026" i="5"/>
  <c r="N3025" i="5"/>
  <c r="N3024" i="5"/>
  <c r="N3023" i="5"/>
  <c r="N3022" i="5"/>
  <c r="N3021" i="5"/>
  <c r="N3020" i="5"/>
  <c r="N3019" i="5"/>
  <c r="N3018" i="5"/>
  <c r="N3017" i="5"/>
  <c r="N3016" i="5"/>
  <c r="N3015" i="5"/>
  <c r="N3014" i="5"/>
  <c r="N3013" i="5"/>
  <c r="N3012" i="5"/>
  <c r="N3011" i="5"/>
  <c r="N3010" i="5"/>
  <c r="N3009" i="5"/>
  <c r="N3008" i="5"/>
  <c r="N3007" i="5"/>
  <c r="N3006" i="5"/>
  <c r="N3005" i="5"/>
  <c r="N3004" i="5"/>
  <c r="N3003" i="5"/>
  <c r="N3002" i="5"/>
  <c r="N3001" i="5"/>
  <c r="N3000" i="5"/>
  <c r="N2999" i="5"/>
  <c r="N2998" i="5"/>
  <c r="N2997" i="5"/>
  <c r="N2996" i="5"/>
  <c r="N2995" i="5"/>
  <c r="N2994" i="5"/>
  <c r="N2993" i="5"/>
  <c r="N2992" i="5"/>
  <c r="N2991" i="5"/>
  <c r="N2990" i="5"/>
  <c r="N2989" i="5"/>
  <c r="N2988" i="5"/>
  <c r="N2987" i="5"/>
  <c r="N2986" i="5"/>
  <c r="N2985" i="5"/>
  <c r="N2984" i="5"/>
  <c r="N2983" i="5"/>
  <c r="N2982" i="5"/>
  <c r="N2981" i="5"/>
  <c r="N2980" i="5"/>
  <c r="N2979" i="5"/>
  <c r="N2978" i="5"/>
  <c r="N2977" i="5"/>
  <c r="N2976" i="5"/>
  <c r="N2975" i="5"/>
  <c r="N2974" i="5"/>
  <c r="N2973" i="5"/>
  <c r="N2972" i="5"/>
  <c r="N2971" i="5"/>
  <c r="N2970" i="5"/>
  <c r="N2969" i="5"/>
  <c r="N2968" i="5"/>
  <c r="N2967" i="5"/>
  <c r="N2966" i="5"/>
  <c r="N2965" i="5"/>
  <c r="N2964" i="5"/>
  <c r="N2963" i="5"/>
  <c r="N2962" i="5"/>
  <c r="N2961" i="5"/>
  <c r="N2960" i="5"/>
  <c r="N2959" i="5"/>
  <c r="N2958" i="5"/>
  <c r="N2957" i="5"/>
  <c r="N2956" i="5"/>
  <c r="N2955" i="5"/>
  <c r="N2954" i="5"/>
  <c r="N2953" i="5"/>
  <c r="N2952" i="5"/>
  <c r="N2951" i="5"/>
  <c r="N2950" i="5"/>
  <c r="N2949" i="5"/>
  <c r="N2948" i="5"/>
  <c r="N2947" i="5"/>
  <c r="N2946" i="5"/>
  <c r="N2945" i="5"/>
  <c r="N2944" i="5"/>
  <c r="N2943" i="5"/>
  <c r="N2942" i="5"/>
  <c r="N2941" i="5"/>
  <c r="N2940" i="5"/>
  <c r="N2939" i="5"/>
  <c r="N2938" i="5"/>
  <c r="N2937" i="5"/>
  <c r="N2936" i="5"/>
  <c r="N2935" i="5"/>
  <c r="N2934" i="5"/>
  <c r="N2933" i="5"/>
  <c r="N2932" i="5"/>
  <c r="N2931" i="5"/>
  <c r="N2930" i="5"/>
  <c r="N2929" i="5"/>
  <c r="N2928" i="5"/>
  <c r="N2927" i="5"/>
  <c r="N2926" i="5"/>
  <c r="N2925" i="5"/>
  <c r="N2924" i="5"/>
  <c r="N2923" i="5"/>
  <c r="N2922" i="5"/>
  <c r="N2921" i="5"/>
  <c r="N2920" i="5"/>
  <c r="N2919" i="5"/>
  <c r="N2918" i="5"/>
  <c r="N2917" i="5"/>
  <c r="N2916" i="5"/>
  <c r="N2915" i="5"/>
  <c r="N2914" i="5"/>
  <c r="N2913" i="5"/>
  <c r="N2912" i="5"/>
  <c r="N2911" i="5"/>
  <c r="N2910" i="5"/>
  <c r="N2909" i="5"/>
  <c r="N2908" i="5"/>
  <c r="N2907" i="5"/>
  <c r="N2906" i="5"/>
  <c r="N2905" i="5"/>
  <c r="N2904" i="5"/>
  <c r="N2903" i="5"/>
  <c r="N2902" i="5"/>
  <c r="N2901" i="5"/>
  <c r="N2900" i="5"/>
  <c r="N2899" i="5"/>
  <c r="N2898" i="5"/>
  <c r="N2897" i="5"/>
  <c r="N2896" i="5"/>
  <c r="N2895" i="5"/>
  <c r="N2894" i="5"/>
  <c r="N2893" i="5"/>
  <c r="N2892" i="5"/>
  <c r="N2891" i="5"/>
  <c r="N2890" i="5"/>
  <c r="N2889" i="5"/>
  <c r="N2888" i="5"/>
  <c r="N2887" i="5"/>
  <c r="N2886" i="5"/>
  <c r="N2885" i="5"/>
  <c r="N2884" i="5"/>
  <c r="N2883" i="5"/>
  <c r="N2882" i="5"/>
  <c r="N2881" i="5"/>
  <c r="N2880" i="5"/>
  <c r="N2879" i="5"/>
  <c r="N2878" i="5"/>
  <c r="N2877" i="5"/>
  <c r="N2876" i="5"/>
  <c r="N2875" i="5"/>
  <c r="N2874" i="5"/>
  <c r="N2873" i="5"/>
  <c r="N2872" i="5"/>
  <c r="N2871" i="5"/>
  <c r="N2870" i="5"/>
  <c r="N2869" i="5"/>
  <c r="N2868" i="5"/>
  <c r="N2867" i="5"/>
  <c r="N2866" i="5"/>
  <c r="N2865" i="5"/>
  <c r="N2864" i="5"/>
  <c r="N2863" i="5"/>
  <c r="N2862" i="5"/>
  <c r="N2861" i="5"/>
  <c r="N2860" i="5"/>
  <c r="N2859" i="5"/>
  <c r="N2858" i="5"/>
  <c r="N2857" i="5"/>
  <c r="N2856" i="5"/>
  <c r="N2855" i="5"/>
  <c r="N2854" i="5"/>
  <c r="N2853" i="5"/>
  <c r="N2852" i="5"/>
  <c r="N2851" i="5"/>
  <c r="N2850" i="5"/>
  <c r="N2849" i="5"/>
  <c r="N2848" i="5"/>
  <c r="N2847" i="5"/>
  <c r="N2846" i="5"/>
  <c r="N2845" i="5"/>
  <c r="N2844" i="5"/>
  <c r="N2843" i="5"/>
  <c r="N2842" i="5"/>
  <c r="N2841" i="5"/>
  <c r="N2840" i="5"/>
  <c r="N2839" i="5"/>
  <c r="N2838" i="5"/>
  <c r="N2837" i="5"/>
  <c r="N2836" i="5"/>
  <c r="N2835" i="5"/>
  <c r="N2834" i="5"/>
  <c r="N2833" i="5"/>
  <c r="N2832" i="5"/>
  <c r="N2831" i="5"/>
  <c r="N2830" i="5"/>
  <c r="N2829" i="5"/>
  <c r="N2828" i="5"/>
  <c r="N2827" i="5"/>
  <c r="N2826" i="5"/>
  <c r="N2825" i="5"/>
  <c r="N2824" i="5"/>
  <c r="N2823" i="5"/>
  <c r="N2822" i="5"/>
  <c r="N2821" i="5"/>
  <c r="N2820" i="5"/>
  <c r="N2819" i="5"/>
  <c r="N2818" i="5"/>
  <c r="N2817" i="5"/>
  <c r="N2816" i="5"/>
  <c r="N2815" i="5"/>
  <c r="N2814" i="5"/>
  <c r="N2813" i="5"/>
  <c r="N2812" i="5"/>
  <c r="N2811" i="5"/>
  <c r="N2810" i="5"/>
  <c r="N2809" i="5"/>
  <c r="N2808" i="5"/>
  <c r="N2807" i="5"/>
  <c r="N2806" i="5"/>
  <c r="N2805" i="5"/>
  <c r="N2804" i="5"/>
  <c r="N2803" i="5"/>
  <c r="N2802" i="5"/>
  <c r="N2801" i="5"/>
  <c r="N2800" i="5"/>
  <c r="N2799" i="5"/>
  <c r="N2798" i="5"/>
  <c r="N2797" i="5"/>
  <c r="N2796" i="5"/>
  <c r="N2795" i="5"/>
  <c r="N2794" i="5"/>
  <c r="N2793" i="5"/>
  <c r="N2792" i="5"/>
  <c r="N2791" i="5"/>
  <c r="N2790" i="5"/>
  <c r="N2789" i="5"/>
  <c r="N2788" i="5"/>
  <c r="N2787" i="5"/>
  <c r="N2786" i="5"/>
  <c r="N2785" i="5"/>
  <c r="N2784" i="5"/>
  <c r="N2783" i="5"/>
  <c r="N2782" i="5"/>
  <c r="N2781" i="5"/>
  <c r="N2780" i="5"/>
  <c r="N2779" i="5"/>
  <c r="N2778" i="5"/>
  <c r="N2777" i="5"/>
  <c r="N2776" i="5"/>
  <c r="N2775" i="5"/>
  <c r="N2774" i="5"/>
  <c r="N2773" i="5"/>
  <c r="N2772" i="5"/>
  <c r="N2771" i="5"/>
  <c r="N2770" i="5"/>
  <c r="N2769" i="5"/>
  <c r="N2768" i="5"/>
  <c r="N2767" i="5"/>
  <c r="N2766" i="5"/>
  <c r="N2765" i="5"/>
  <c r="N2764" i="5"/>
  <c r="N2763" i="5"/>
  <c r="N2762" i="5"/>
  <c r="N2761" i="5"/>
  <c r="N2760" i="5"/>
  <c r="N2759" i="5"/>
  <c r="N2758" i="5"/>
  <c r="N2757" i="5"/>
  <c r="N2756" i="5"/>
  <c r="N2755" i="5"/>
  <c r="N2754" i="5"/>
  <c r="N2753" i="5"/>
  <c r="N2752" i="5"/>
  <c r="N2751" i="5"/>
  <c r="N2750" i="5"/>
  <c r="N2749" i="5"/>
  <c r="N2748" i="5"/>
  <c r="N2747" i="5"/>
  <c r="N2746" i="5"/>
  <c r="N2745" i="5"/>
  <c r="N2744" i="5"/>
  <c r="N2743" i="5"/>
  <c r="N2742" i="5"/>
  <c r="N2741" i="5"/>
  <c r="N2740" i="5"/>
  <c r="N2739" i="5"/>
  <c r="N2738" i="5"/>
  <c r="N2737" i="5"/>
  <c r="N2736" i="5"/>
  <c r="N2735" i="5"/>
  <c r="N2734" i="5"/>
  <c r="N2733" i="5"/>
  <c r="N2732" i="5"/>
  <c r="N2731" i="5"/>
  <c r="N2730" i="5"/>
  <c r="N2729" i="5"/>
  <c r="N2728" i="5"/>
  <c r="N2727" i="5"/>
  <c r="N2726" i="5"/>
  <c r="N2725" i="5"/>
  <c r="N2724" i="5"/>
  <c r="N2723" i="5"/>
  <c r="N2722" i="5"/>
  <c r="N2721" i="5"/>
  <c r="N2720" i="5"/>
  <c r="N2719" i="5"/>
  <c r="N2718" i="5"/>
  <c r="N2717" i="5"/>
  <c r="N2716" i="5"/>
  <c r="N2715" i="5"/>
  <c r="N2714" i="5"/>
  <c r="N2713" i="5"/>
  <c r="N2712" i="5"/>
  <c r="N2711" i="5"/>
  <c r="N2710" i="5"/>
  <c r="N2709" i="5"/>
  <c r="N2708" i="5"/>
  <c r="N2707" i="5"/>
  <c r="N2706" i="5"/>
  <c r="N2705" i="5"/>
  <c r="N2704" i="5"/>
  <c r="N2703" i="5"/>
  <c r="N2702" i="5"/>
  <c r="N2701" i="5"/>
  <c r="N2700" i="5"/>
  <c r="N2699" i="5"/>
  <c r="N2698" i="5"/>
  <c r="N2697" i="5"/>
  <c r="N2696" i="5"/>
  <c r="N2695" i="5"/>
  <c r="N2694" i="5"/>
  <c r="N2693" i="5"/>
  <c r="N2692" i="5"/>
  <c r="N2691" i="5"/>
  <c r="N2690" i="5"/>
  <c r="N2689" i="5"/>
  <c r="N2688" i="5"/>
  <c r="N2687" i="5"/>
  <c r="N2686" i="5"/>
  <c r="N2685" i="5"/>
  <c r="N2684" i="5"/>
  <c r="N2683" i="5"/>
  <c r="N2682" i="5"/>
  <c r="N2681" i="5"/>
  <c r="N2680" i="5"/>
  <c r="N2679" i="5"/>
  <c r="N2678" i="5"/>
  <c r="N2677" i="5"/>
  <c r="N2676" i="5"/>
  <c r="N2675" i="5"/>
  <c r="N2674" i="5"/>
  <c r="N2673" i="5"/>
  <c r="N2672" i="5"/>
  <c r="N2671" i="5"/>
  <c r="N2670" i="5"/>
  <c r="N2669" i="5"/>
  <c r="N2668" i="5"/>
  <c r="N2667" i="5"/>
  <c r="N2666" i="5"/>
  <c r="N2665" i="5"/>
  <c r="N2664" i="5"/>
  <c r="N2663" i="5"/>
  <c r="N2662" i="5"/>
  <c r="N2661" i="5"/>
  <c r="N2660" i="5"/>
  <c r="N2659" i="5"/>
  <c r="N2658" i="5"/>
  <c r="N2657" i="5"/>
  <c r="N2656" i="5"/>
  <c r="N2655" i="5"/>
  <c r="N2654" i="5"/>
  <c r="N2653" i="5"/>
  <c r="N2652" i="5"/>
  <c r="N2651" i="5"/>
  <c r="N2650" i="5"/>
  <c r="N2649" i="5"/>
  <c r="N2648" i="5"/>
  <c r="N2647" i="5"/>
  <c r="N2646" i="5"/>
  <c r="N2645" i="5"/>
  <c r="N2644" i="5"/>
  <c r="N2643" i="5"/>
  <c r="N2642" i="5"/>
  <c r="N2641" i="5"/>
  <c r="N2640" i="5"/>
  <c r="N2639" i="5"/>
  <c r="N2638" i="5"/>
  <c r="N2637" i="5"/>
  <c r="N2636" i="5"/>
  <c r="N2635" i="5"/>
  <c r="N2634" i="5"/>
  <c r="N2633" i="5"/>
  <c r="N2632" i="5"/>
  <c r="N2631" i="5"/>
  <c r="N2630" i="5"/>
  <c r="N2629" i="5"/>
  <c r="N2628" i="5"/>
  <c r="N2627" i="5"/>
  <c r="N2626" i="5"/>
  <c r="N2625" i="5"/>
  <c r="N2624" i="5"/>
  <c r="N2623" i="5"/>
  <c r="N2622" i="5"/>
  <c r="N2621" i="5"/>
  <c r="N2620" i="5"/>
  <c r="N2619" i="5"/>
  <c r="N2618" i="5"/>
  <c r="N2617" i="5"/>
  <c r="N2616" i="5"/>
  <c r="N2615" i="5"/>
  <c r="N2614" i="5"/>
  <c r="N2613" i="5"/>
  <c r="N2612" i="5"/>
  <c r="N2611" i="5"/>
  <c r="N2610" i="5"/>
  <c r="N2609" i="5"/>
  <c r="N2608" i="5"/>
  <c r="N2607" i="5"/>
  <c r="N2606" i="5"/>
  <c r="N2605" i="5"/>
  <c r="N2604" i="5"/>
  <c r="N2603" i="5"/>
  <c r="N2602" i="5"/>
  <c r="N2601" i="5"/>
  <c r="N2600" i="5"/>
  <c r="N2599" i="5"/>
  <c r="N2598" i="5"/>
  <c r="N2597" i="5"/>
  <c r="N2596" i="5"/>
  <c r="N2595" i="5"/>
  <c r="N2594" i="5"/>
  <c r="N2593" i="5"/>
  <c r="N2592" i="5"/>
  <c r="N2591" i="5"/>
  <c r="N2590" i="5"/>
  <c r="N2589" i="5"/>
  <c r="N2588" i="5"/>
  <c r="N2587" i="5"/>
  <c r="N2586" i="5"/>
  <c r="N2585" i="5"/>
  <c r="N2584" i="5"/>
  <c r="N2583" i="5"/>
  <c r="N2582" i="5"/>
  <c r="N2581" i="5"/>
  <c r="N2580" i="5"/>
  <c r="N2579" i="5"/>
  <c r="N2578" i="5"/>
  <c r="N2577" i="5"/>
  <c r="N2576" i="5"/>
  <c r="N2575" i="5"/>
  <c r="N2574" i="5"/>
  <c r="N2573" i="5"/>
  <c r="N2572" i="5"/>
  <c r="N2571" i="5"/>
  <c r="N2570" i="5"/>
  <c r="N2569" i="5"/>
  <c r="N2568" i="5"/>
  <c r="N2567" i="5"/>
  <c r="N2566" i="5"/>
  <c r="N2565" i="5"/>
  <c r="N2564" i="5"/>
  <c r="N2563" i="5"/>
  <c r="N2562" i="5"/>
  <c r="N2561" i="5"/>
  <c r="N2560" i="5"/>
  <c r="N2559" i="5"/>
  <c r="N2558" i="5"/>
  <c r="N2557" i="5"/>
  <c r="N2556" i="5"/>
  <c r="N2555" i="5"/>
  <c r="N2554" i="5"/>
  <c r="N2553" i="5"/>
  <c r="N2552" i="5"/>
  <c r="N2551" i="5"/>
  <c r="N2550" i="5"/>
  <c r="N2549" i="5"/>
  <c r="N2548" i="5"/>
  <c r="N2547" i="5"/>
  <c r="N2546" i="5"/>
  <c r="N2545" i="5"/>
  <c r="N2544" i="5"/>
  <c r="N2543" i="5"/>
  <c r="N2542" i="5"/>
  <c r="N2541" i="5"/>
  <c r="N2540" i="5"/>
  <c r="N2539" i="5"/>
  <c r="N2538" i="5"/>
  <c r="N2537" i="5"/>
  <c r="N2536" i="5"/>
  <c r="N2535" i="5"/>
  <c r="N2534" i="5"/>
  <c r="N2533" i="5"/>
  <c r="N2532" i="5"/>
  <c r="N2531" i="5"/>
  <c r="N2530" i="5"/>
  <c r="N2529" i="5"/>
  <c r="N2528" i="5"/>
  <c r="N2527" i="5"/>
  <c r="N2526" i="5"/>
  <c r="N2525" i="5"/>
  <c r="N2524" i="5"/>
  <c r="N2523" i="5"/>
  <c r="N2522" i="5"/>
  <c r="N2521" i="5"/>
  <c r="N2520" i="5"/>
  <c r="N2519" i="5"/>
  <c r="N2518" i="5"/>
  <c r="N2517" i="5"/>
  <c r="N2516" i="5"/>
  <c r="N2515" i="5"/>
  <c r="N2514" i="5"/>
  <c r="N2513" i="5"/>
  <c r="N2512" i="5"/>
  <c r="N2511" i="5"/>
  <c r="N2510" i="5"/>
  <c r="N2509" i="5"/>
  <c r="N2508" i="5"/>
  <c r="N2507" i="5"/>
  <c r="N2506" i="5"/>
  <c r="N2505" i="5"/>
  <c r="N2504" i="5"/>
  <c r="N2503" i="5"/>
  <c r="N2502" i="5"/>
  <c r="N2501" i="5"/>
  <c r="N2500" i="5"/>
  <c r="N2499" i="5"/>
  <c r="N2498" i="5"/>
  <c r="N2497" i="5"/>
  <c r="N2496" i="5"/>
  <c r="N2495" i="5"/>
  <c r="N2494" i="5"/>
  <c r="N2493" i="5"/>
  <c r="N2492" i="5"/>
  <c r="N2491" i="5"/>
  <c r="N2490" i="5"/>
  <c r="N2489" i="5"/>
  <c r="N2488" i="5"/>
  <c r="N2487" i="5"/>
  <c r="N2486" i="5"/>
  <c r="N2485" i="5"/>
  <c r="N2484" i="5"/>
  <c r="N2483" i="5"/>
  <c r="N2482" i="5"/>
  <c r="N2481" i="5"/>
  <c r="N2480" i="5"/>
  <c r="N2479" i="5"/>
  <c r="N2478" i="5"/>
  <c r="N2477" i="5"/>
  <c r="N2476" i="5"/>
  <c r="N2475" i="5"/>
  <c r="N2474" i="5"/>
  <c r="N2473" i="5"/>
  <c r="N2472" i="5"/>
  <c r="N2471" i="5"/>
  <c r="N2470" i="5"/>
  <c r="N2469" i="5"/>
  <c r="N2468" i="5"/>
  <c r="N2467" i="5"/>
  <c r="N2466" i="5"/>
  <c r="N2465" i="5"/>
  <c r="N2464" i="5"/>
  <c r="N2463" i="5"/>
  <c r="N2462" i="5"/>
  <c r="N2461" i="5"/>
  <c r="N2460" i="5"/>
  <c r="N2459" i="5"/>
  <c r="N2458" i="5"/>
  <c r="N2457" i="5"/>
  <c r="N2456" i="5"/>
  <c r="N2455" i="5"/>
  <c r="N2454" i="5"/>
  <c r="N2453" i="5"/>
  <c r="N2452" i="5"/>
  <c r="N2451" i="5"/>
  <c r="N2450" i="5"/>
  <c r="N2449" i="5"/>
  <c r="N2448" i="5"/>
  <c r="N2447" i="5"/>
  <c r="N2446" i="5"/>
  <c r="N2445" i="5"/>
  <c r="N2444" i="5"/>
  <c r="N2443" i="5"/>
  <c r="N2442" i="5"/>
  <c r="N2441" i="5"/>
  <c r="N2440" i="5"/>
  <c r="N2439" i="5"/>
  <c r="N2438" i="5"/>
  <c r="N2437" i="5"/>
  <c r="N2436" i="5"/>
  <c r="N2435" i="5"/>
  <c r="N2434" i="5"/>
  <c r="N2433" i="5"/>
  <c r="N2432" i="5"/>
  <c r="N2431" i="5"/>
  <c r="N2430" i="5"/>
  <c r="N2429" i="5"/>
  <c r="N2428" i="5"/>
  <c r="N2427" i="5"/>
  <c r="N2426" i="5"/>
  <c r="N2425" i="5"/>
  <c r="N2424" i="5"/>
  <c r="N2423" i="5"/>
  <c r="N2422" i="5"/>
  <c r="N2421" i="5"/>
  <c r="N2420" i="5"/>
  <c r="N2419" i="5"/>
  <c r="N2418" i="5"/>
  <c r="N2417" i="5"/>
  <c r="N2416" i="5"/>
  <c r="N2415" i="5"/>
  <c r="N2414" i="5"/>
  <c r="N2413" i="5"/>
  <c r="N2412" i="5"/>
  <c r="N2411" i="5"/>
  <c r="N2410" i="5"/>
  <c r="N2409" i="5"/>
  <c r="N2408" i="5"/>
  <c r="N2407" i="5"/>
  <c r="N2406" i="5"/>
  <c r="N2405" i="5"/>
  <c r="N2404" i="5"/>
  <c r="N2403" i="5"/>
  <c r="N2402" i="5"/>
  <c r="N2401" i="5"/>
  <c r="N2400" i="5"/>
  <c r="N2399" i="5"/>
  <c r="N2398" i="5"/>
  <c r="N2397" i="5"/>
  <c r="N2396" i="5"/>
  <c r="N2395" i="5"/>
  <c r="N2394" i="5"/>
  <c r="N2393" i="5"/>
  <c r="N2392" i="5"/>
  <c r="N2391" i="5"/>
  <c r="N2390" i="5"/>
  <c r="N2389" i="5"/>
  <c r="N2388" i="5"/>
  <c r="N2387" i="5"/>
  <c r="N2386" i="5"/>
  <c r="N2385" i="5"/>
  <c r="N2384" i="5"/>
  <c r="N2383" i="5"/>
  <c r="N2382" i="5"/>
  <c r="N2381" i="5"/>
  <c r="N2380" i="5"/>
  <c r="N2379" i="5"/>
  <c r="N2378" i="5"/>
  <c r="N2377" i="5"/>
  <c r="N2376" i="5"/>
  <c r="N2375" i="5"/>
  <c r="N2374" i="5"/>
  <c r="N2373" i="5"/>
  <c r="N2372" i="5"/>
  <c r="N2371" i="5"/>
  <c r="N2370" i="5"/>
  <c r="N2369" i="5"/>
  <c r="N2368" i="5"/>
  <c r="N2367" i="5"/>
  <c r="N2366" i="5"/>
  <c r="N2365" i="5"/>
  <c r="N2364" i="5"/>
  <c r="N2363" i="5"/>
  <c r="N2362" i="5"/>
  <c r="N2361" i="5"/>
  <c r="N2360" i="5"/>
  <c r="N2359" i="5"/>
  <c r="N2358" i="5"/>
  <c r="N2357" i="5"/>
  <c r="N2356" i="5"/>
  <c r="N2355" i="5"/>
  <c r="N2354" i="5"/>
  <c r="N2353" i="5"/>
  <c r="N2352" i="5"/>
  <c r="N2351" i="5"/>
  <c r="N2350" i="5"/>
  <c r="N2349" i="5"/>
  <c r="N2348" i="5"/>
  <c r="N2347" i="5"/>
  <c r="N2346" i="5"/>
  <c r="N2345" i="5"/>
  <c r="N2344" i="5"/>
  <c r="N2343" i="5"/>
  <c r="N2342" i="5"/>
  <c r="N2341" i="5"/>
  <c r="N2340" i="5"/>
  <c r="N2339" i="5"/>
  <c r="N2338" i="5"/>
  <c r="N2337" i="5"/>
  <c r="N2336" i="5"/>
  <c r="N2335" i="5"/>
  <c r="N2334" i="5"/>
  <c r="N2333" i="5"/>
  <c r="N2332" i="5"/>
  <c r="N2331" i="5"/>
  <c r="N2330" i="5"/>
  <c r="N2329" i="5"/>
  <c r="N2328" i="5"/>
  <c r="N2327" i="5"/>
  <c r="N2326" i="5"/>
  <c r="N2325" i="5"/>
  <c r="N2324" i="5"/>
  <c r="N2323" i="5"/>
  <c r="N2322" i="5"/>
  <c r="N2321" i="5"/>
  <c r="N2320" i="5"/>
  <c r="N2319" i="5"/>
  <c r="N2318" i="5"/>
  <c r="N2317" i="5"/>
  <c r="N2316" i="5"/>
  <c r="N2315" i="5"/>
  <c r="N2314" i="5"/>
  <c r="N2313" i="5"/>
  <c r="N2312" i="5"/>
  <c r="N2311" i="5"/>
  <c r="N2310" i="5"/>
  <c r="N2309" i="5"/>
  <c r="N2308" i="5"/>
  <c r="N2307" i="5"/>
  <c r="N2306" i="5"/>
  <c r="N2305" i="5"/>
  <c r="N2304" i="5"/>
  <c r="N2303" i="5"/>
  <c r="N2302" i="5"/>
  <c r="N2301" i="5"/>
  <c r="N2300" i="5"/>
  <c r="N2299" i="5"/>
  <c r="N2298" i="5"/>
  <c r="N2297" i="5"/>
  <c r="N2296" i="5"/>
  <c r="N2295" i="5"/>
  <c r="N2294" i="5"/>
  <c r="N2293" i="5"/>
  <c r="N2292" i="5"/>
  <c r="N2291" i="5"/>
  <c r="N2290" i="5"/>
  <c r="N2289" i="5"/>
  <c r="N2288" i="5"/>
  <c r="N2287" i="5"/>
  <c r="N2286" i="5"/>
  <c r="N2285" i="5"/>
  <c r="N2284" i="5"/>
  <c r="N2283" i="5"/>
  <c r="N2282" i="5"/>
  <c r="N2281" i="5"/>
  <c r="N2280" i="5"/>
  <c r="N2279" i="5"/>
  <c r="N2278" i="5"/>
  <c r="N2277" i="5"/>
  <c r="N2276" i="5"/>
  <c r="N2275" i="5"/>
  <c r="N2274" i="5"/>
  <c r="N2273" i="5"/>
  <c r="N2272" i="5"/>
  <c r="N2271" i="5"/>
  <c r="N2270" i="5"/>
  <c r="N2269" i="5"/>
  <c r="N2268" i="5"/>
  <c r="N2267" i="5"/>
  <c r="N2266" i="5"/>
  <c r="N2265" i="5"/>
  <c r="N2264" i="5"/>
  <c r="N2263" i="5"/>
  <c r="N2262" i="5"/>
  <c r="N2261" i="5"/>
  <c r="N2260" i="5"/>
  <c r="N2259" i="5"/>
  <c r="N2258" i="5"/>
  <c r="N2257" i="5"/>
  <c r="N2256" i="5"/>
  <c r="N2255" i="5"/>
  <c r="N2254" i="5"/>
  <c r="N2253" i="5"/>
  <c r="N2252" i="5"/>
  <c r="N2251" i="5"/>
  <c r="N2250" i="5"/>
  <c r="N2249" i="5"/>
  <c r="N2248" i="5"/>
  <c r="N2247" i="5"/>
  <c r="N2246" i="5"/>
  <c r="N2245" i="5"/>
  <c r="N2244" i="5"/>
  <c r="N2243" i="5"/>
  <c r="N2242" i="5"/>
  <c r="N2241" i="5"/>
  <c r="N2240" i="5"/>
  <c r="N2239" i="5"/>
  <c r="N2238" i="5"/>
  <c r="N2237" i="5"/>
  <c r="N2236" i="5"/>
  <c r="N2235" i="5"/>
  <c r="N2234" i="5"/>
  <c r="N2233" i="5"/>
  <c r="N2232" i="5"/>
  <c r="N2231" i="5"/>
  <c r="N2230" i="5"/>
  <c r="N2229" i="5"/>
  <c r="N2228" i="5"/>
  <c r="N2227" i="5"/>
  <c r="N2226" i="5"/>
  <c r="N2225" i="5"/>
  <c r="N2224" i="5"/>
  <c r="N2223" i="5"/>
  <c r="N2222" i="5"/>
  <c r="N2221" i="5"/>
  <c r="N2220" i="5"/>
  <c r="N2219" i="5"/>
  <c r="N2218" i="5"/>
  <c r="N2217" i="5"/>
  <c r="N2216" i="5"/>
  <c r="N2215" i="5"/>
  <c r="N2214" i="5"/>
  <c r="N2213" i="5"/>
  <c r="N2212" i="5"/>
  <c r="N2211" i="5"/>
  <c r="N2210" i="5"/>
  <c r="N2209" i="5"/>
  <c r="N2208" i="5"/>
  <c r="N2207" i="5"/>
  <c r="N2206" i="5"/>
  <c r="N2205" i="5"/>
  <c r="N2204" i="5"/>
  <c r="N2203" i="5"/>
  <c r="N2202" i="5"/>
  <c r="N2201" i="5"/>
  <c r="N2200" i="5"/>
  <c r="N2199" i="5"/>
  <c r="N2198" i="5"/>
  <c r="N2197" i="5"/>
  <c r="N2196" i="5"/>
  <c r="N2195" i="5"/>
  <c r="N2194" i="5"/>
  <c r="N2193" i="5"/>
  <c r="N2192" i="5"/>
  <c r="N2191" i="5"/>
  <c r="N2190" i="5"/>
  <c r="N2189" i="5"/>
  <c r="N2188" i="5"/>
  <c r="N2187" i="5"/>
  <c r="N2186" i="5"/>
  <c r="N2185" i="5"/>
  <c r="N2184" i="5"/>
  <c r="N2183" i="5"/>
  <c r="N2182" i="5"/>
  <c r="N2181" i="5"/>
  <c r="N2180" i="5"/>
  <c r="N2179" i="5"/>
  <c r="N2178" i="5"/>
  <c r="N2177" i="5"/>
  <c r="N2176" i="5"/>
  <c r="N2175" i="5"/>
  <c r="N2174" i="5"/>
  <c r="N2173" i="5"/>
  <c r="N2172" i="5"/>
  <c r="N2171" i="5"/>
  <c r="N2170" i="5"/>
  <c r="N2169" i="5"/>
  <c r="N2168" i="5"/>
  <c r="N2167" i="5"/>
  <c r="N2166" i="5"/>
  <c r="N2165" i="5"/>
  <c r="N2164" i="5"/>
  <c r="N2163" i="5"/>
  <c r="N2162" i="5"/>
  <c r="N2161" i="5"/>
  <c r="N2160" i="5"/>
  <c r="N2159" i="5"/>
  <c r="N2158" i="5"/>
  <c r="N2157" i="5"/>
  <c r="N2156" i="5"/>
  <c r="N2155" i="5"/>
  <c r="N2154" i="5"/>
  <c r="N2153" i="5"/>
  <c r="N2152" i="5"/>
  <c r="N2151" i="5"/>
  <c r="N2150" i="5"/>
  <c r="N2149" i="5"/>
  <c r="N2148" i="5"/>
  <c r="N2147" i="5"/>
  <c r="N2146" i="5"/>
  <c r="N2145" i="5"/>
  <c r="N2144" i="5"/>
  <c r="N2143" i="5"/>
  <c r="N2142" i="5"/>
  <c r="N2141" i="5"/>
  <c r="N2140" i="5"/>
  <c r="N2139" i="5"/>
  <c r="N2138" i="5"/>
  <c r="N2137" i="5"/>
  <c r="N2136" i="5"/>
  <c r="N2135" i="5"/>
  <c r="N2134" i="5"/>
  <c r="N2133" i="5"/>
  <c r="N2132" i="5"/>
  <c r="N2131" i="5"/>
  <c r="N2130" i="5"/>
  <c r="N2129" i="5"/>
  <c r="N2128" i="5"/>
  <c r="N2127" i="5"/>
  <c r="N2126" i="5"/>
  <c r="N2125" i="5"/>
  <c r="N2124" i="5"/>
  <c r="N2123" i="5"/>
  <c r="N2122" i="5"/>
  <c r="N2121" i="5"/>
  <c r="N2120" i="5"/>
  <c r="N2119" i="5"/>
  <c r="N2118" i="5"/>
  <c r="N2117" i="5"/>
  <c r="N2116" i="5"/>
  <c r="N2115" i="5"/>
  <c r="N2114" i="5"/>
  <c r="N2113" i="5"/>
  <c r="N2112" i="5"/>
  <c r="N2111" i="5"/>
  <c r="N2110" i="5"/>
  <c r="N2109" i="5"/>
  <c r="N2108" i="5"/>
  <c r="N2107" i="5"/>
  <c r="N2106" i="5"/>
  <c r="N2105" i="5"/>
  <c r="N2104" i="5"/>
  <c r="N2103" i="5"/>
  <c r="N2102" i="5"/>
  <c r="N2101" i="5"/>
  <c r="N2100" i="5"/>
  <c r="N2099" i="5"/>
  <c r="N2098" i="5"/>
  <c r="N2097" i="5"/>
  <c r="N2096" i="5"/>
  <c r="N2095" i="5"/>
  <c r="N2094" i="5"/>
  <c r="N2093" i="5"/>
  <c r="N2092" i="5"/>
  <c r="N2091" i="5"/>
  <c r="N2090" i="5"/>
  <c r="N2089" i="5"/>
  <c r="N2088" i="5"/>
  <c r="N2087" i="5"/>
  <c r="N2086" i="5"/>
  <c r="N2085" i="5"/>
  <c r="N2084" i="5"/>
  <c r="N2083" i="5"/>
  <c r="N2082" i="5"/>
  <c r="N2081" i="5"/>
  <c r="N2080" i="5"/>
  <c r="N2079" i="5"/>
  <c r="N2078" i="5"/>
  <c r="N2077" i="5"/>
  <c r="N2076" i="5"/>
  <c r="N2075" i="5"/>
  <c r="N2074" i="5"/>
  <c r="N2073" i="5"/>
  <c r="N2072" i="5"/>
  <c r="N2071" i="5"/>
  <c r="N2070" i="5"/>
  <c r="N2069" i="5"/>
  <c r="N2068" i="5"/>
  <c r="N2067" i="5"/>
  <c r="N2066" i="5"/>
  <c r="N2065" i="5"/>
  <c r="N2064" i="5"/>
  <c r="N2063" i="5"/>
  <c r="N2062" i="5"/>
  <c r="N2061" i="5"/>
  <c r="N2060" i="5"/>
  <c r="N2059" i="5"/>
  <c r="N2058" i="5"/>
  <c r="N2057" i="5"/>
  <c r="N2056" i="5"/>
  <c r="N2055" i="5"/>
  <c r="N2054" i="5"/>
  <c r="N2053" i="5"/>
  <c r="N2052" i="5"/>
  <c r="N2051" i="5"/>
  <c r="N2050" i="5"/>
  <c r="N2049" i="5"/>
  <c r="N2048" i="5"/>
  <c r="N2047" i="5"/>
  <c r="N2046" i="5"/>
  <c r="N2045" i="5"/>
  <c r="N2044" i="5"/>
  <c r="N2043" i="5"/>
  <c r="N2042" i="5"/>
  <c r="N2041" i="5"/>
  <c r="N2040" i="5"/>
  <c r="N2039" i="5"/>
  <c r="N2038" i="5"/>
  <c r="N2037" i="5"/>
  <c r="N2036" i="5"/>
  <c r="N2035" i="5"/>
  <c r="N2034" i="5"/>
  <c r="N2033" i="5"/>
  <c r="N2032" i="5"/>
  <c r="N2031" i="5"/>
  <c r="N2030" i="5"/>
  <c r="N2029" i="5"/>
  <c r="N2028" i="5"/>
  <c r="N2027" i="5"/>
  <c r="N2026" i="5"/>
  <c r="N2025" i="5"/>
  <c r="N2024" i="5"/>
  <c r="N2023" i="5"/>
  <c r="N2022" i="5"/>
  <c r="N2021" i="5"/>
  <c r="N2020" i="5"/>
  <c r="N2019" i="5"/>
  <c r="N2018" i="5"/>
  <c r="N2017" i="5"/>
  <c r="N2016" i="5"/>
  <c r="N2015" i="5"/>
  <c r="N2014" i="5"/>
  <c r="N2013" i="5"/>
  <c r="N2012" i="5"/>
  <c r="N2011" i="5"/>
  <c r="N2010" i="5"/>
  <c r="N2009" i="5"/>
  <c r="N2008" i="5"/>
  <c r="N2007" i="5"/>
  <c r="N2006" i="5"/>
  <c r="N2005" i="5"/>
  <c r="N2004" i="5"/>
  <c r="N2003" i="5"/>
  <c r="N2002" i="5"/>
  <c r="N2001" i="5"/>
  <c r="N2000" i="5"/>
  <c r="N1999" i="5"/>
  <c r="N1998" i="5"/>
  <c r="N1997" i="5"/>
  <c r="N1996" i="5"/>
  <c r="N1995" i="5"/>
  <c r="N1994" i="5"/>
  <c r="N1993" i="5"/>
  <c r="N1992" i="5"/>
  <c r="N1991" i="5"/>
  <c r="N1990" i="5"/>
  <c r="N1989" i="5"/>
  <c r="N1988" i="5"/>
  <c r="N1987" i="5"/>
  <c r="N1986" i="5"/>
  <c r="N1985" i="5"/>
  <c r="N1984" i="5"/>
  <c r="N1983" i="5"/>
  <c r="N1982" i="5"/>
  <c r="N1981" i="5"/>
  <c r="N1980" i="5"/>
  <c r="N1979" i="5"/>
  <c r="N1978" i="5"/>
  <c r="N1977" i="5"/>
  <c r="N1976" i="5"/>
  <c r="N1975" i="5"/>
  <c r="N1974" i="5"/>
  <c r="N1973" i="5"/>
  <c r="N1972" i="5"/>
  <c r="N1971" i="5"/>
  <c r="N1970" i="5"/>
  <c r="N1969" i="5"/>
  <c r="N1968" i="5"/>
  <c r="N1967" i="5"/>
  <c r="N1966" i="5"/>
  <c r="N1965" i="5"/>
  <c r="N1964" i="5"/>
  <c r="N1963" i="5"/>
  <c r="N1962" i="5"/>
  <c r="N1961" i="5"/>
  <c r="N1960" i="5"/>
  <c r="N1959" i="5"/>
  <c r="N1958" i="5"/>
  <c r="N1957" i="5"/>
  <c r="N1956" i="5"/>
  <c r="N1955" i="5"/>
  <c r="N1954" i="5"/>
  <c r="N1953" i="5"/>
  <c r="N1952" i="5"/>
  <c r="N1951" i="5"/>
  <c r="N1950" i="5"/>
  <c r="N1949" i="5"/>
  <c r="N1948" i="5"/>
  <c r="N1947" i="5"/>
  <c r="N1946" i="5"/>
  <c r="N1945" i="5"/>
  <c r="N1944" i="5"/>
  <c r="N1943" i="5"/>
  <c r="N1942" i="5"/>
  <c r="N1941" i="5"/>
  <c r="N1940" i="5"/>
  <c r="N1939" i="5"/>
  <c r="N1938" i="5"/>
  <c r="N1937" i="5"/>
  <c r="N1936" i="5"/>
  <c r="N1935" i="5"/>
  <c r="N1934" i="5"/>
  <c r="N1933" i="5"/>
  <c r="N1932" i="5"/>
  <c r="N1931" i="5"/>
  <c r="N1930" i="5"/>
  <c r="N1929" i="5"/>
  <c r="N1928" i="5"/>
  <c r="N1927" i="5"/>
  <c r="N1926" i="5"/>
  <c r="N1925" i="5"/>
  <c r="N1924" i="5"/>
  <c r="N1923" i="5"/>
  <c r="N1922" i="5"/>
  <c r="N1921" i="5"/>
  <c r="N1920" i="5"/>
  <c r="N1919" i="5"/>
  <c r="N1918" i="5"/>
  <c r="N1917" i="5"/>
  <c r="N1916" i="5"/>
  <c r="N1915" i="5"/>
  <c r="N1914" i="5"/>
  <c r="N1913" i="5"/>
  <c r="N1912" i="5"/>
  <c r="N1911" i="5"/>
  <c r="N1910" i="5"/>
  <c r="N1909" i="5"/>
  <c r="N1908" i="5"/>
  <c r="N1907" i="5"/>
  <c r="N1906" i="5"/>
  <c r="N1905" i="5"/>
  <c r="N1904" i="5"/>
  <c r="N1903" i="5"/>
  <c r="N1902" i="5"/>
  <c r="N1901" i="5"/>
  <c r="N1900" i="5"/>
  <c r="N1899" i="5"/>
  <c r="N1898" i="5"/>
  <c r="N1897" i="5"/>
  <c r="N1896" i="5"/>
  <c r="N1895" i="5"/>
  <c r="N1894" i="5"/>
  <c r="N1893" i="5"/>
  <c r="N1892" i="5"/>
  <c r="N1891" i="5"/>
  <c r="N1890" i="5"/>
  <c r="N1889" i="5"/>
  <c r="N1888" i="5"/>
  <c r="N1887" i="5"/>
  <c r="N1886" i="5"/>
  <c r="N1885" i="5"/>
  <c r="N1884" i="5"/>
  <c r="N1883" i="5"/>
  <c r="N1882" i="5"/>
  <c r="N1881" i="5"/>
  <c r="N1880" i="5"/>
  <c r="N1879" i="5"/>
  <c r="N1878" i="5"/>
  <c r="N1877" i="5"/>
  <c r="N1876" i="5"/>
  <c r="N1875" i="5"/>
  <c r="N1874" i="5"/>
  <c r="N1873" i="5"/>
  <c r="N1872" i="5"/>
  <c r="N1871" i="5"/>
  <c r="N1870" i="5"/>
  <c r="N1869" i="5"/>
  <c r="N1868" i="5"/>
  <c r="N1867" i="5"/>
  <c r="N1866" i="5"/>
  <c r="N1865" i="5"/>
  <c r="N1864" i="5"/>
  <c r="N1863" i="5"/>
  <c r="N1862" i="5"/>
  <c r="N1861" i="5"/>
  <c r="N1860" i="5"/>
  <c r="N1859" i="5"/>
  <c r="N1858" i="5"/>
  <c r="N1857" i="5"/>
  <c r="N1856" i="5"/>
  <c r="N1855" i="5"/>
  <c r="N1854" i="5"/>
  <c r="N1853" i="5"/>
  <c r="N1852" i="5"/>
  <c r="N1851" i="5"/>
  <c r="N1850" i="5"/>
  <c r="N1849" i="5"/>
  <c r="N1848" i="5"/>
  <c r="N1847" i="5"/>
  <c r="N1846" i="5"/>
  <c r="N1845" i="5"/>
  <c r="N1844" i="5"/>
  <c r="N1843" i="5"/>
  <c r="N1842" i="5"/>
  <c r="N1841" i="5"/>
  <c r="N1840" i="5"/>
  <c r="N1839" i="5"/>
  <c r="N1838" i="5"/>
  <c r="N1837" i="5"/>
  <c r="N1836" i="5"/>
  <c r="N1835" i="5"/>
  <c r="N1834" i="5"/>
  <c r="N1833" i="5"/>
  <c r="N1832" i="5"/>
  <c r="N1831" i="5"/>
  <c r="N1830" i="5"/>
  <c r="N1829" i="5"/>
  <c r="N1828" i="5"/>
  <c r="N1827" i="5"/>
  <c r="N1826" i="5"/>
  <c r="N1825" i="5"/>
  <c r="N1824" i="5"/>
  <c r="N1823" i="5"/>
  <c r="N1822" i="5"/>
  <c r="N1821" i="5"/>
  <c r="N1820" i="5"/>
  <c r="N1819" i="5"/>
  <c r="N1818" i="5"/>
  <c r="N1817" i="5"/>
  <c r="N1816" i="5"/>
  <c r="N1815" i="5"/>
  <c r="N1814" i="5"/>
  <c r="N1813" i="5"/>
  <c r="N1812" i="5"/>
  <c r="N1811" i="5"/>
  <c r="N1810" i="5"/>
  <c r="N1809" i="5"/>
  <c r="N1808" i="5"/>
  <c r="N1807" i="5"/>
  <c r="N1806" i="5"/>
  <c r="N1805" i="5"/>
  <c r="N1804" i="5"/>
  <c r="N1803" i="5"/>
  <c r="N1802" i="5"/>
  <c r="N1801" i="5"/>
  <c r="N1800" i="5"/>
  <c r="N1799" i="5"/>
  <c r="N1798" i="5"/>
  <c r="N1797" i="5"/>
  <c r="N1796" i="5"/>
  <c r="N1795" i="5"/>
  <c r="N1794" i="5"/>
  <c r="N1793" i="5"/>
  <c r="N1792" i="5"/>
  <c r="N1791" i="5"/>
  <c r="N1790" i="5"/>
  <c r="N1789" i="5"/>
  <c r="N1788" i="5"/>
  <c r="N1787" i="5"/>
  <c r="N1786" i="5"/>
  <c r="N1785" i="5"/>
  <c r="N1784" i="5"/>
  <c r="N1783" i="5"/>
  <c r="N1782" i="5"/>
  <c r="N1781" i="5"/>
  <c r="N1780" i="5"/>
  <c r="N1779" i="5"/>
  <c r="N1778" i="5"/>
  <c r="N1777" i="5"/>
  <c r="N1776" i="5"/>
  <c r="N1775" i="5"/>
  <c r="N1774" i="5"/>
  <c r="N1773" i="5"/>
  <c r="N1772" i="5"/>
  <c r="N1771" i="5"/>
  <c r="N1770" i="5"/>
  <c r="N1769" i="5"/>
  <c r="N1768" i="5"/>
  <c r="N1767" i="5"/>
  <c r="N1766" i="5"/>
  <c r="N1765" i="5"/>
  <c r="N1764" i="5"/>
  <c r="N1763" i="5"/>
  <c r="N1762" i="5"/>
  <c r="N1761" i="5"/>
  <c r="N1760" i="5"/>
  <c r="N1759" i="5"/>
  <c r="N1758" i="5"/>
  <c r="N1757" i="5"/>
  <c r="N1756" i="5"/>
  <c r="N1755" i="5"/>
  <c r="N1754" i="5"/>
  <c r="N1753" i="5"/>
  <c r="N1752" i="5"/>
  <c r="N1751" i="5"/>
  <c r="N1750" i="5"/>
  <c r="N1749" i="5"/>
  <c r="N1748" i="5"/>
  <c r="N1747" i="5"/>
  <c r="N1746" i="5"/>
  <c r="N1745" i="5"/>
  <c r="N1744" i="5"/>
  <c r="N1743" i="5"/>
  <c r="N1742" i="5"/>
  <c r="N1741" i="5"/>
  <c r="N1740" i="5"/>
  <c r="N1739" i="5"/>
  <c r="N1738" i="5"/>
  <c r="N1737" i="5"/>
  <c r="N1736" i="5"/>
  <c r="N1735" i="5"/>
  <c r="N1734" i="5"/>
  <c r="N1733" i="5"/>
  <c r="N1732" i="5"/>
  <c r="N1731" i="5"/>
  <c r="N1730" i="5"/>
  <c r="N1729" i="5"/>
  <c r="N1728" i="5"/>
  <c r="N1727" i="5"/>
  <c r="N1726" i="5"/>
  <c r="N1725" i="5"/>
  <c r="N1724" i="5"/>
  <c r="N1723" i="5"/>
  <c r="N1722" i="5"/>
  <c r="N1721" i="5"/>
  <c r="N1720" i="5"/>
  <c r="N1719" i="5"/>
  <c r="N1718" i="5"/>
  <c r="N1717" i="5"/>
  <c r="N1716" i="5"/>
  <c r="N1715" i="5"/>
  <c r="N1714" i="5"/>
  <c r="N1713" i="5"/>
  <c r="N1712" i="5"/>
  <c r="N1711" i="5"/>
  <c r="N1710" i="5"/>
  <c r="N1709" i="5"/>
  <c r="N1708" i="5"/>
  <c r="N1707" i="5"/>
  <c r="N1706" i="5"/>
  <c r="N1705" i="5"/>
  <c r="N1704" i="5"/>
  <c r="N1703" i="5"/>
  <c r="N1702" i="5"/>
  <c r="N1701" i="5"/>
  <c r="N1700" i="5"/>
  <c r="N1699" i="5"/>
  <c r="N1698" i="5"/>
  <c r="N1697" i="5"/>
  <c r="N1696" i="5"/>
  <c r="N1695" i="5"/>
  <c r="N1694" i="5"/>
  <c r="N1693" i="5"/>
  <c r="N1692" i="5"/>
  <c r="N1691" i="5"/>
  <c r="N1690" i="5"/>
  <c r="N1689" i="5"/>
  <c r="N1688" i="5"/>
  <c r="N1687" i="5"/>
  <c r="N1686" i="5"/>
  <c r="N1685" i="5"/>
  <c r="N1684" i="5"/>
  <c r="N1683" i="5"/>
  <c r="N1682" i="5"/>
  <c r="N1681" i="5"/>
  <c r="N1680" i="5"/>
  <c r="N1679" i="5"/>
  <c r="N1678" i="5"/>
  <c r="N1677" i="5"/>
  <c r="N1676" i="5"/>
  <c r="N1675" i="5"/>
  <c r="N1674" i="5"/>
  <c r="N1673" i="5"/>
  <c r="N1672" i="5"/>
  <c r="N1671" i="5"/>
  <c r="N1670" i="5"/>
  <c r="N1669" i="5"/>
  <c r="N1668" i="5"/>
  <c r="N1667" i="5"/>
  <c r="N1666" i="5"/>
  <c r="N1665" i="5"/>
  <c r="N1664" i="5"/>
  <c r="N1663" i="5"/>
  <c r="N1662" i="5"/>
  <c r="N1661" i="5"/>
  <c r="N1660" i="5"/>
  <c r="N1659" i="5"/>
  <c r="N1658" i="5"/>
  <c r="N1657" i="5"/>
  <c r="N1656" i="5"/>
  <c r="N1655" i="5"/>
  <c r="N1654" i="5"/>
  <c r="N1653" i="5"/>
  <c r="N1652" i="5"/>
  <c r="N1651" i="5"/>
  <c r="N1650" i="5"/>
  <c r="N1649" i="5"/>
  <c r="N1648" i="5"/>
  <c r="N1647" i="5"/>
  <c r="N1646" i="5"/>
  <c r="N1645" i="5"/>
  <c r="N1644" i="5"/>
  <c r="N1643" i="5"/>
  <c r="N1642" i="5"/>
  <c r="N1641" i="5"/>
  <c r="N1640" i="5"/>
  <c r="N1639" i="5"/>
  <c r="N1638" i="5"/>
  <c r="N1637" i="5"/>
  <c r="N1636" i="5"/>
  <c r="N1635" i="5"/>
  <c r="N1634" i="5"/>
  <c r="N1633" i="5"/>
  <c r="N1632" i="5"/>
  <c r="N1631" i="5"/>
  <c r="N1630" i="5"/>
  <c r="N1629" i="5"/>
  <c r="N1628" i="5"/>
  <c r="N1627" i="5"/>
  <c r="N1626" i="5"/>
  <c r="N1625" i="5"/>
  <c r="N1624" i="5"/>
  <c r="N1623" i="5"/>
  <c r="N1622" i="5"/>
  <c r="N1621" i="5"/>
  <c r="N1620" i="5"/>
  <c r="N1619" i="5"/>
  <c r="N1618" i="5"/>
  <c r="N1617" i="5"/>
  <c r="N1616" i="5"/>
  <c r="N1615" i="5"/>
  <c r="N1614" i="5"/>
  <c r="N1613" i="5"/>
  <c r="N1612" i="5"/>
  <c r="N1611" i="5"/>
  <c r="N1610" i="5"/>
  <c r="N1609" i="5"/>
  <c r="N1608" i="5"/>
  <c r="N1607" i="5"/>
  <c r="N1606" i="5"/>
  <c r="N1605" i="5"/>
  <c r="N1604" i="5"/>
  <c r="N1603" i="5"/>
  <c r="N1602" i="5"/>
  <c r="N1601" i="5"/>
  <c r="N1600" i="5"/>
  <c r="N1599" i="5"/>
  <c r="N1598" i="5"/>
  <c r="N1597" i="5"/>
  <c r="N1596" i="5"/>
  <c r="N1595" i="5"/>
  <c r="N1594" i="5"/>
  <c r="N1593" i="5"/>
  <c r="N1592" i="5"/>
  <c r="N1591" i="5"/>
  <c r="N1590" i="5"/>
  <c r="N1589" i="5"/>
  <c r="N1588" i="5"/>
  <c r="N1587" i="5"/>
  <c r="N1586" i="5"/>
  <c r="N1585" i="5"/>
  <c r="N1584" i="5"/>
  <c r="N1583" i="5"/>
  <c r="N1582" i="5"/>
  <c r="N1581" i="5"/>
  <c r="N1580" i="5"/>
  <c r="N1579" i="5"/>
  <c r="N1578" i="5"/>
  <c r="N1577" i="5"/>
  <c r="N1576" i="5"/>
  <c r="N1575" i="5"/>
  <c r="N1574" i="5"/>
  <c r="N1573" i="5"/>
  <c r="N1572" i="5"/>
  <c r="N1571" i="5"/>
  <c r="N1570" i="5"/>
  <c r="N1569" i="5"/>
  <c r="N1568" i="5"/>
  <c r="N1567" i="5"/>
  <c r="N1566" i="5"/>
  <c r="N1565" i="5"/>
  <c r="N1564" i="5"/>
  <c r="N1563" i="5"/>
  <c r="N1562" i="5"/>
  <c r="N1561" i="5"/>
  <c r="N1560" i="5"/>
  <c r="N1559" i="5"/>
  <c r="N1558" i="5"/>
  <c r="N1557" i="5"/>
  <c r="N1556" i="5"/>
  <c r="N1555" i="5"/>
  <c r="N1554" i="5"/>
  <c r="N1553" i="5"/>
  <c r="N1552" i="5"/>
  <c r="N1551" i="5"/>
  <c r="N1550" i="5"/>
  <c r="N1549" i="5"/>
  <c r="N1548" i="5"/>
  <c r="N1547" i="5"/>
  <c r="N1546" i="5"/>
  <c r="N1545" i="5"/>
  <c r="N1544" i="5"/>
  <c r="N1543" i="5"/>
  <c r="N1542" i="5"/>
  <c r="N1541" i="5"/>
  <c r="N1540" i="5"/>
  <c r="N1539" i="5"/>
  <c r="N1538" i="5"/>
  <c r="N1537" i="5"/>
  <c r="N1536" i="5"/>
  <c r="N1535" i="5"/>
  <c r="N1534" i="5"/>
  <c r="N1533" i="5"/>
  <c r="N1532" i="5"/>
  <c r="N1531" i="5"/>
  <c r="N1530" i="5"/>
  <c r="N1529" i="5"/>
  <c r="N1528" i="5"/>
  <c r="N1527" i="5"/>
  <c r="N1526" i="5"/>
  <c r="N1525" i="5"/>
  <c r="N1524" i="5"/>
  <c r="N1523" i="5"/>
  <c r="N1522" i="5"/>
  <c r="N1521" i="5"/>
  <c r="N1520" i="5"/>
  <c r="N1519" i="5"/>
  <c r="N1518" i="5"/>
  <c r="N1517" i="5"/>
  <c r="N1516" i="5"/>
  <c r="N1515" i="5"/>
  <c r="N1514" i="5"/>
  <c r="N1513" i="5"/>
  <c r="N1512" i="5"/>
  <c r="N1511" i="5"/>
  <c r="N1510" i="5"/>
  <c r="N1509" i="5"/>
  <c r="N1508" i="5"/>
  <c r="N1507" i="5"/>
  <c r="N1506" i="5"/>
  <c r="N1505" i="5"/>
  <c r="N1504" i="5"/>
  <c r="N1503" i="5"/>
  <c r="N1502" i="5"/>
  <c r="N1501" i="5"/>
  <c r="N1500" i="5"/>
  <c r="N1499" i="5"/>
  <c r="N1498" i="5"/>
  <c r="N1497" i="5"/>
  <c r="N1496" i="5"/>
  <c r="N1495" i="5"/>
  <c r="N1494" i="5"/>
  <c r="N1493" i="5"/>
  <c r="N1492" i="5"/>
  <c r="N1491" i="5"/>
  <c r="N1490" i="5"/>
  <c r="N1489" i="5"/>
  <c r="N1488" i="5"/>
  <c r="N1487" i="5"/>
  <c r="N1486" i="5"/>
  <c r="N1485" i="5"/>
  <c r="N1484" i="5"/>
  <c r="N1483" i="5"/>
  <c r="N1482" i="5"/>
  <c r="N1481" i="5"/>
  <c r="N1480" i="5"/>
  <c r="N1479" i="5"/>
  <c r="N1478" i="5"/>
  <c r="N1477" i="5"/>
  <c r="N1476" i="5"/>
  <c r="N1475" i="5"/>
  <c r="N1474" i="5"/>
  <c r="N1473" i="5"/>
  <c r="N1472" i="5"/>
  <c r="N1471" i="5"/>
  <c r="N1470" i="5"/>
  <c r="N1469" i="5"/>
  <c r="N1468" i="5"/>
  <c r="N1467" i="5"/>
  <c r="N1466" i="5"/>
  <c r="N1465" i="5"/>
  <c r="N1464" i="5"/>
  <c r="N1463" i="5"/>
  <c r="N1462" i="5"/>
  <c r="N1461" i="5"/>
  <c r="N1460" i="5"/>
  <c r="N1459" i="5"/>
  <c r="N1458" i="5"/>
  <c r="N1457" i="5"/>
  <c r="N1456" i="5"/>
  <c r="N1455" i="5"/>
  <c r="N1454" i="5"/>
  <c r="N1453" i="5"/>
  <c r="N1452" i="5"/>
  <c r="N1451" i="5"/>
  <c r="N1450" i="5"/>
  <c r="N1449" i="5"/>
  <c r="N1448" i="5"/>
  <c r="N1447" i="5"/>
  <c r="N1446" i="5"/>
  <c r="N1445" i="5"/>
  <c r="N1444" i="5"/>
  <c r="N1443" i="5"/>
  <c r="N1442" i="5"/>
  <c r="N1441" i="5"/>
  <c r="N1440" i="5"/>
  <c r="N1439" i="5"/>
  <c r="N1438" i="5"/>
  <c r="N1437" i="5"/>
  <c r="N1436" i="5"/>
  <c r="N1435" i="5"/>
  <c r="N1434" i="5"/>
  <c r="N1433" i="5"/>
  <c r="N1432" i="5"/>
  <c r="N1431" i="5"/>
  <c r="N1430" i="5"/>
  <c r="N1429" i="5"/>
  <c r="N1428" i="5"/>
  <c r="N1427" i="5"/>
  <c r="N1426" i="5"/>
  <c r="N1425" i="5"/>
  <c r="N1424" i="5"/>
  <c r="N1423" i="5"/>
  <c r="N1422" i="5"/>
  <c r="N1421" i="5"/>
  <c r="N1420" i="5"/>
  <c r="N1419" i="5"/>
  <c r="N1418" i="5"/>
  <c r="N1417" i="5"/>
  <c r="N1416" i="5"/>
  <c r="N1415" i="5"/>
  <c r="N1414" i="5"/>
  <c r="N1413" i="5"/>
  <c r="N1412" i="5"/>
  <c r="N1411" i="5"/>
  <c r="N1410" i="5"/>
  <c r="N1409" i="5"/>
  <c r="N1408" i="5"/>
  <c r="N1407" i="5"/>
  <c r="N1406" i="5"/>
  <c r="N1405" i="5"/>
  <c r="N1404" i="5"/>
  <c r="N1403" i="5"/>
  <c r="N1402" i="5"/>
  <c r="N1401" i="5"/>
  <c r="N1400" i="5"/>
  <c r="N1399" i="5"/>
  <c r="N1398" i="5"/>
  <c r="N1397" i="5"/>
  <c r="N1396" i="5"/>
  <c r="N1395" i="5"/>
  <c r="N1394" i="5"/>
  <c r="N1393" i="5"/>
  <c r="N1392" i="5"/>
  <c r="N1391" i="5"/>
  <c r="N1390" i="5"/>
  <c r="N1389" i="5"/>
  <c r="N1388" i="5"/>
  <c r="N1387" i="5"/>
  <c r="N1386" i="5"/>
  <c r="N1385" i="5"/>
  <c r="N1384" i="5"/>
  <c r="N1383" i="5"/>
  <c r="N1382" i="5"/>
  <c r="N1381" i="5"/>
  <c r="N1380" i="5"/>
  <c r="N1379" i="5"/>
  <c r="N1378" i="5"/>
  <c r="N1377" i="5"/>
  <c r="N1376" i="5"/>
  <c r="N1375" i="5"/>
  <c r="N1374" i="5"/>
  <c r="N1373" i="5"/>
  <c r="N1372" i="5"/>
  <c r="N1371" i="5"/>
  <c r="N1370" i="5"/>
  <c r="N1369" i="5"/>
  <c r="N1368" i="5"/>
  <c r="N1367" i="5"/>
  <c r="N1366" i="5"/>
  <c r="N1365" i="5"/>
  <c r="N1364" i="5"/>
  <c r="N1363" i="5"/>
  <c r="N1362" i="5"/>
  <c r="N1361" i="5"/>
  <c r="N1360" i="5"/>
  <c r="N1359" i="5"/>
  <c r="N1358" i="5"/>
  <c r="N1357" i="5"/>
  <c r="N1356" i="5"/>
  <c r="N1355" i="5"/>
  <c r="N1354" i="5"/>
  <c r="N1353" i="5"/>
  <c r="N1352" i="5"/>
  <c r="N1351" i="5"/>
  <c r="N1350" i="5"/>
  <c r="N1349" i="5"/>
  <c r="N1348" i="5"/>
  <c r="N1347" i="5"/>
  <c r="N1346" i="5"/>
  <c r="N1345" i="5"/>
  <c r="N1344" i="5"/>
  <c r="N1343" i="5"/>
  <c r="N1342" i="5"/>
  <c r="N1341" i="5"/>
  <c r="N1340" i="5"/>
  <c r="N1339" i="5"/>
  <c r="N1338" i="5"/>
  <c r="N1337" i="5"/>
  <c r="N1336" i="5"/>
  <c r="N1335" i="5"/>
  <c r="N1334" i="5"/>
  <c r="N1333" i="5"/>
  <c r="N1332" i="5"/>
  <c r="N1331" i="5"/>
  <c r="N1330" i="5"/>
  <c r="N1329" i="5"/>
  <c r="N1328" i="5"/>
  <c r="N1327" i="5"/>
  <c r="N1326" i="5"/>
  <c r="N1325" i="5"/>
  <c r="N1324" i="5"/>
  <c r="N1323" i="5"/>
  <c r="N1322" i="5"/>
  <c r="N1321" i="5"/>
  <c r="N1320" i="5"/>
  <c r="N1319" i="5"/>
  <c r="N1318" i="5"/>
  <c r="N1317" i="5"/>
  <c r="N1316" i="5"/>
  <c r="N1315" i="5"/>
  <c r="N1314" i="5"/>
  <c r="N1313" i="5"/>
  <c r="N1312" i="5"/>
  <c r="N1311" i="5"/>
  <c r="N1310" i="5"/>
  <c r="N1309" i="5"/>
  <c r="N1308" i="5"/>
  <c r="N1307" i="5"/>
  <c r="N1306" i="5"/>
  <c r="N1305" i="5"/>
  <c r="N1304" i="5"/>
  <c r="N1303" i="5"/>
  <c r="N1302" i="5"/>
  <c r="N1301" i="5"/>
  <c r="N1300" i="5"/>
  <c r="N1299" i="5"/>
  <c r="N1298" i="5"/>
  <c r="N1297" i="5"/>
  <c r="N1296" i="5"/>
  <c r="N1295" i="5"/>
  <c r="N1294" i="5"/>
  <c r="N1293" i="5"/>
  <c r="N1292" i="5"/>
  <c r="N1291" i="5"/>
  <c r="N1290" i="5"/>
  <c r="N1289" i="5"/>
  <c r="N1288" i="5"/>
  <c r="N1287" i="5"/>
  <c r="N1286" i="5"/>
  <c r="N1285" i="5"/>
  <c r="N1284" i="5"/>
  <c r="N1283" i="5"/>
  <c r="N1282" i="5"/>
  <c r="N1281" i="5"/>
  <c r="N1280" i="5"/>
  <c r="N1279" i="5"/>
  <c r="N1278" i="5"/>
  <c r="N1277" i="5"/>
  <c r="N1276" i="5"/>
  <c r="N1275" i="5"/>
  <c r="N1274" i="5"/>
  <c r="N1273" i="5"/>
  <c r="N1272" i="5"/>
  <c r="N1271" i="5"/>
  <c r="N1270" i="5"/>
  <c r="N1269" i="5"/>
  <c r="N1268" i="5"/>
  <c r="N1267" i="5"/>
  <c r="N1266" i="5"/>
  <c r="N1265" i="5"/>
  <c r="N1264" i="5"/>
  <c r="N1263" i="5"/>
  <c r="N1262" i="5"/>
  <c r="N1261" i="5"/>
  <c r="N1260" i="5"/>
  <c r="N1259" i="5"/>
  <c r="N1258" i="5"/>
  <c r="N1257" i="5"/>
  <c r="N1256" i="5"/>
  <c r="N1255" i="5"/>
  <c r="N1254" i="5"/>
  <c r="N1253" i="5"/>
  <c r="N1252" i="5"/>
  <c r="N1251" i="5"/>
  <c r="N1250" i="5"/>
  <c r="N1249" i="5"/>
  <c r="N1248" i="5"/>
  <c r="N1247" i="5"/>
  <c r="N1246" i="5"/>
  <c r="N1245" i="5"/>
  <c r="N1244" i="5"/>
  <c r="N1243" i="5"/>
  <c r="N1242" i="5"/>
  <c r="N1241" i="5"/>
  <c r="N1240" i="5"/>
  <c r="N1239" i="5"/>
  <c r="N1238" i="5"/>
  <c r="N1237" i="5"/>
  <c r="N1236" i="5"/>
  <c r="N1235" i="5"/>
  <c r="N1234" i="5"/>
  <c r="N1233" i="5"/>
  <c r="N1232" i="5"/>
  <c r="N1231" i="5"/>
  <c r="N1230" i="5"/>
  <c r="N1229" i="5"/>
  <c r="N1228" i="5"/>
  <c r="N1227" i="5"/>
  <c r="N1226" i="5"/>
  <c r="N1225" i="5"/>
  <c r="N1224" i="5"/>
  <c r="N1223" i="5"/>
  <c r="N1222" i="5"/>
  <c r="N1221" i="5"/>
  <c r="N1220" i="5"/>
  <c r="N1219" i="5"/>
  <c r="N1218" i="5"/>
  <c r="N1217" i="5"/>
  <c r="N1216" i="5"/>
  <c r="N1215" i="5"/>
  <c r="N1214" i="5"/>
  <c r="N1213" i="5"/>
  <c r="N1212" i="5"/>
  <c r="N1211" i="5"/>
  <c r="N1210" i="5"/>
  <c r="N1209" i="5"/>
  <c r="N1208" i="5"/>
  <c r="N1207" i="5"/>
  <c r="N1206" i="5"/>
  <c r="N1205" i="5"/>
  <c r="N1204" i="5"/>
  <c r="N1203" i="5"/>
  <c r="N1202" i="5"/>
  <c r="N1201" i="5"/>
  <c r="N1200" i="5"/>
  <c r="N1199" i="5"/>
  <c r="N1198" i="5"/>
  <c r="N1197" i="5"/>
  <c r="N1196" i="5"/>
  <c r="N1195" i="5"/>
  <c r="N1194" i="5"/>
  <c r="N1193" i="5"/>
  <c r="N1192" i="5"/>
  <c r="N1191" i="5"/>
  <c r="N1190" i="5"/>
  <c r="N1189" i="5"/>
  <c r="N1188" i="5"/>
  <c r="N1187" i="5"/>
  <c r="N1186" i="5"/>
  <c r="N1185" i="5"/>
  <c r="N1184" i="5"/>
  <c r="N1183" i="5"/>
  <c r="N1182" i="5"/>
  <c r="N1181" i="5"/>
  <c r="N1180" i="5"/>
  <c r="N1179" i="5"/>
  <c r="N1178" i="5"/>
  <c r="N1177" i="5"/>
  <c r="N1176" i="5"/>
  <c r="N1175" i="5"/>
  <c r="N1174" i="5"/>
  <c r="N1173" i="5"/>
  <c r="N1172" i="5"/>
  <c r="N1171" i="5"/>
  <c r="N1170" i="5"/>
  <c r="N1169" i="5"/>
  <c r="N1168" i="5"/>
  <c r="N1167" i="5"/>
  <c r="N1166" i="5"/>
  <c r="N1165" i="5"/>
  <c r="N1164" i="5"/>
  <c r="N1163" i="5"/>
  <c r="N1162" i="5"/>
  <c r="N1161" i="5"/>
  <c r="N1160" i="5"/>
  <c r="N1159" i="5"/>
  <c r="N1158" i="5"/>
  <c r="N1157" i="5"/>
  <c r="N1156" i="5"/>
  <c r="N1155" i="5"/>
  <c r="N1154" i="5"/>
  <c r="N1153" i="5"/>
  <c r="N1152" i="5"/>
  <c r="N1151" i="5"/>
  <c r="N1150" i="5"/>
  <c r="N1149" i="5"/>
  <c r="N1148" i="5"/>
  <c r="N1147" i="5"/>
  <c r="N1146" i="5"/>
  <c r="N1145" i="5"/>
  <c r="N1144" i="5"/>
  <c r="N1143" i="5"/>
  <c r="N1142" i="5"/>
  <c r="N1141" i="5"/>
  <c r="N1140" i="5"/>
  <c r="N1139" i="5"/>
  <c r="N1138" i="5"/>
  <c r="N1137" i="5"/>
  <c r="N1136" i="5"/>
  <c r="N1135" i="5"/>
  <c r="N1134" i="5"/>
  <c r="N1133" i="5"/>
  <c r="N1132" i="5"/>
  <c r="N1131" i="5"/>
  <c r="N1130" i="5"/>
  <c r="N1129" i="5"/>
  <c r="N1128" i="5"/>
  <c r="N1127" i="5"/>
  <c r="N1126" i="5"/>
  <c r="N1125" i="5"/>
  <c r="N1124" i="5"/>
  <c r="N1123" i="5"/>
  <c r="N1122" i="5"/>
  <c r="N1121" i="5"/>
  <c r="N1120" i="5"/>
  <c r="N1119" i="5"/>
  <c r="N1118" i="5"/>
  <c r="N1117" i="5"/>
  <c r="N1116" i="5"/>
  <c r="N1115" i="5"/>
  <c r="N1114" i="5"/>
  <c r="N1113" i="5"/>
  <c r="N1112" i="5"/>
  <c r="N1111" i="5"/>
  <c r="N1110" i="5"/>
  <c r="N1109" i="5"/>
  <c r="N1108" i="5"/>
  <c r="N1107" i="5"/>
  <c r="N1106" i="5"/>
  <c r="N1105" i="5"/>
  <c r="N1104" i="5"/>
  <c r="N1103" i="5"/>
  <c r="N1102" i="5"/>
  <c r="N1101" i="5"/>
  <c r="N1100" i="5"/>
  <c r="N1099" i="5"/>
  <c r="N1098" i="5"/>
  <c r="N1097" i="5"/>
  <c r="N1096" i="5"/>
  <c r="N1095" i="5"/>
  <c r="N1094" i="5"/>
  <c r="N1093" i="5"/>
  <c r="N1092" i="5"/>
  <c r="N1091" i="5"/>
  <c r="N1090" i="5"/>
  <c r="N1089" i="5"/>
  <c r="N1088" i="5"/>
  <c r="N1087" i="5"/>
  <c r="N1086" i="5"/>
  <c r="N1085" i="5"/>
  <c r="N1084" i="5"/>
  <c r="N1083" i="5"/>
  <c r="N1082" i="5"/>
  <c r="N1081" i="5"/>
  <c r="N1080" i="5"/>
  <c r="N1079" i="5"/>
  <c r="N1078" i="5"/>
  <c r="N1077" i="5"/>
  <c r="N1076" i="5"/>
  <c r="N1075" i="5"/>
  <c r="N1074" i="5"/>
  <c r="N1073" i="5"/>
  <c r="N1072" i="5"/>
  <c r="N1071" i="5"/>
  <c r="N1070" i="5"/>
  <c r="N1069" i="5"/>
  <c r="N1068" i="5"/>
  <c r="N1067" i="5"/>
  <c r="N1066" i="5"/>
  <c r="N1065" i="5"/>
  <c r="N1064" i="5"/>
  <c r="N1063" i="5"/>
  <c r="N1062" i="5"/>
  <c r="N1061" i="5"/>
  <c r="N1060" i="5"/>
  <c r="N1059" i="5"/>
  <c r="N1058" i="5"/>
  <c r="N1057" i="5"/>
  <c r="N1056" i="5"/>
  <c r="N1055" i="5"/>
  <c r="N1054" i="5"/>
  <c r="N1053" i="5"/>
  <c r="N1052" i="5"/>
  <c r="N1051" i="5"/>
  <c r="N1050" i="5"/>
  <c r="N1049" i="5"/>
  <c r="N1048" i="5"/>
  <c r="N1047" i="5"/>
  <c r="N1046" i="5"/>
  <c r="N1045" i="5"/>
  <c r="N1044" i="5"/>
  <c r="N1043" i="5"/>
  <c r="N1042" i="5"/>
  <c r="N1041" i="5"/>
  <c r="N1040" i="5"/>
  <c r="N1039" i="5"/>
  <c r="N1038" i="5"/>
  <c r="N1037" i="5"/>
  <c r="N1036" i="5"/>
  <c r="N1035" i="5"/>
  <c r="N1034" i="5"/>
  <c r="N1033" i="5"/>
  <c r="N1032" i="5"/>
  <c r="N1031" i="5"/>
  <c r="N1030" i="5"/>
  <c r="N1029" i="5"/>
  <c r="N1028" i="5"/>
  <c r="N1027" i="5"/>
  <c r="N1026" i="5"/>
  <c r="N1025" i="5"/>
  <c r="N1024" i="5"/>
  <c r="N1023" i="5"/>
  <c r="N1022" i="5"/>
  <c r="N1021" i="5"/>
  <c r="N1020" i="5"/>
  <c r="N1019" i="5"/>
  <c r="N1018" i="5"/>
  <c r="N1017" i="5"/>
  <c r="N1016" i="5"/>
  <c r="N1015" i="5"/>
  <c r="N1014" i="5"/>
  <c r="N1013" i="5"/>
  <c r="N1012" i="5"/>
  <c r="N1011" i="5"/>
  <c r="N1010" i="5"/>
  <c r="N1009" i="5"/>
  <c r="N1008" i="5"/>
  <c r="N1007" i="5"/>
  <c r="N1006" i="5"/>
  <c r="N1005" i="5"/>
  <c r="N1004" i="5"/>
  <c r="N1003" i="5"/>
  <c r="N1002" i="5"/>
  <c r="N1001" i="5"/>
  <c r="N1000" i="5"/>
  <c r="N999" i="5"/>
  <c r="N998" i="5"/>
  <c r="N997" i="5"/>
  <c r="N996" i="5"/>
  <c r="N995" i="5"/>
  <c r="N994" i="5"/>
  <c r="N993" i="5"/>
  <c r="N992" i="5"/>
  <c r="N991" i="5"/>
  <c r="N990" i="5"/>
  <c r="N989" i="5"/>
  <c r="N988" i="5"/>
  <c r="N987" i="5"/>
  <c r="N986" i="5"/>
  <c r="N985" i="5"/>
  <c r="N984" i="5"/>
  <c r="N983" i="5"/>
  <c r="N982" i="5"/>
  <c r="N981" i="5"/>
  <c r="N980" i="5"/>
  <c r="N979" i="5"/>
  <c r="N978" i="5"/>
  <c r="N977" i="5"/>
  <c r="N976" i="5"/>
  <c r="N975" i="5"/>
  <c r="N974" i="5"/>
  <c r="N973" i="5"/>
  <c r="N972" i="5"/>
  <c r="N971" i="5"/>
  <c r="N970" i="5"/>
  <c r="N969" i="5"/>
  <c r="N968" i="5"/>
  <c r="N967" i="5"/>
  <c r="N966" i="5"/>
  <c r="N965" i="5"/>
  <c r="N964" i="5"/>
  <c r="N963" i="5"/>
  <c r="N962" i="5"/>
  <c r="N961" i="5"/>
  <c r="N960" i="5"/>
  <c r="N959" i="5"/>
  <c r="N958" i="5"/>
  <c r="N957" i="5"/>
  <c r="N956" i="5"/>
  <c r="N955" i="5"/>
  <c r="N954" i="5"/>
  <c r="N953" i="5"/>
  <c r="N952" i="5"/>
  <c r="N951" i="5"/>
  <c r="N950" i="5"/>
  <c r="N949" i="5"/>
  <c r="N948" i="5"/>
  <c r="N947" i="5"/>
  <c r="N946" i="5"/>
  <c r="N945" i="5"/>
  <c r="N944" i="5"/>
  <c r="N943" i="5"/>
  <c r="N942" i="5"/>
  <c r="N941" i="5"/>
  <c r="N940" i="5"/>
  <c r="N939" i="5"/>
  <c r="N938" i="5"/>
  <c r="N937" i="5"/>
  <c r="N936" i="5"/>
  <c r="N935" i="5"/>
  <c r="N934" i="5"/>
  <c r="N933" i="5"/>
  <c r="N932" i="5"/>
  <c r="N931" i="5"/>
  <c r="N930" i="5"/>
  <c r="N929" i="5"/>
  <c r="N928" i="5"/>
  <c r="N927" i="5"/>
  <c r="N926" i="5"/>
  <c r="N925" i="5"/>
  <c r="N924" i="5"/>
  <c r="N923" i="5"/>
  <c r="N922" i="5"/>
  <c r="N921" i="5"/>
  <c r="N920" i="5"/>
  <c r="N919" i="5"/>
  <c r="N918" i="5"/>
  <c r="N917" i="5"/>
  <c r="N916" i="5"/>
  <c r="N915" i="5"/>
  <c r="N914" i="5"/>
  <c r="N913" i="5"/>
  <c r="N912" i="5"/>
  <c r="N911" i="5"/>
  <c r="N910" i="5"/>
  <c r="N909" i="5"/>
  <c r="N908" i="5"/>
  <c r="N907" i="5"/>
  <c r="N906" i="5"/>
  <c r="N905" i="5"/>
  <c r="N904" i="5"/>
  <c r="N903" i="5"/>
  <c r="N902" i="5"/>
  <c r="N901" i="5"/>
  <c r="N900" i="5"/>
  <c r="N899" i="5"/>
  <c r="N898" i="5"/>
  <c r="N897" i="5"/>
  <c r="N896" i="5"/>
  <c r="N895" i="5"/>
  <c r="N894" i="5"/>
  <c r="N893" i="5"/>
  <c r="N892" i="5"/>
  <c r="N891" i="5"/>
  <c r="N890" i="5"/>
  <c r="N889" i="5"/>
  <c r="N888" i="5"/>
  <c r="N887" i="5"/>
  <c r="N886" i="5"/>
  <c r="N885" i="5"/>
  <c r="N884" i="5"/>
  <c r="N883" i="5"/>
  <c r="N882" i="5"/>
  <c r="N881" i="5"/>
  <c r="N880" i="5"/>
  <c r="N879" i="5"/>
  <c r="N878" i="5"/>
  <c r="N877" i="5"/>
  <c r="N876" i="5"/>
  <c r="N875" i="5"/>
  <c r="N874" i="5"/>
  <c r="N873" i="5"/>
  <c r="N872" i="5"/>
  <c r="N871" i="5"/>
  <c r="N870" i="5"/>
  <c r="N869" i="5"/>
  <c r="N868" i="5"/>
  <c r="N867" i="5"/>
  <c r="N866" i="5"/>
  <c r="N865" i="5"/>
  <c r="N864" i="5"/>
  <c r="N863" i="5"/>
  <c r="N862" i="5"/>
  <c r="N861" i="5"/>
  <c r="N860" i="5"/>
  <c r="N859" i="5"/>
  <c r="N858" i="5"/>
  <c r="N857" i="5"/>
  <c r="N856" i="5"/>
  <c r="N855" i="5"/>
  <c r="N854" i="5"/>
  <c r="N853" i="5"/>
  <c r="N852" i="5"/>
  <c r="N851" i="5"/>
  <c r="N850" i="5"/>
  <c r="N849" i="5"/>
  <c r="N848" i="5"/>
  <c r="N847" i="5"/>
  <c r="N846" i="5"/>
  <c r="N845" i="5"/>
  <c r="N844" i="5"/>
  <c r="N843" i="5"/>
  <c r="N842" i="5"/>
  <c r="N841" i="5"/>
  <c r="N840" i="5"/>
  <c r="N839" i="5"/>
  <c r="N838" i="5"/>
  <c r="N837" i="5"/>
  <c r="N836" i="5"/>
  <c r="N835" i="5"/>
  <c r="N834" i="5"/>
  <c r="N833" i="5"/>
  <c r="N832" i="5"/>
  <c r="N831" i="5"/>
  <c r="N830" i="5"/>
  <c r="N829" i="5"/>
  <c r="N828" i="5"/>
  <c r="N827" i="5"/>
  <c r="N826" i="5"/>
  <c r="N825" i="5"/>
  <c r="N824" i="5"/>
  <c r="N823" i="5"/>
  <c r="N822" i="5"/>
  <c r="N821" i="5"/>
  <c r="N820" i="5"/>
  <c r="N819" i="5"/>
  <c r="N818" i="5"/>
  <c r="N817" i="5"/>
  <c r="N816" i="5"/>
  <c r="N815" i="5"/>
  <c r="N814" i="5"/>
  <c r="N813" i="5"/>
  <c r="N812" i="5"/>
  <c r="N811" i="5"/>
  <c r="N810" i="5"/>
  <c r="N809" i="5"/>
  <c r="N808" i="5"/>
  <c r="N807" i="5"/>
  <c r="N806" i="5"/>
  <c r="N805" i="5"/>
  <c r="N804" i="5"/>
  <c r="N803" i="5"/>
  <c r="N802" i="5"/>
  <c r="N801" i="5"/>
  <c r="N800" i="5"/>
  <c r="N799" i="5"/>
  <c r="N798" i="5"/>
  <c r="N797" i="5"/>
  <c r="N796" i="5"/>
  <c r="N795" i="5"/>
  <c r="N794" i="5"/>
  <c r="N793" i="5"/>
  <c r="N792" i="5"/>
  <c r="N791" i="5"/>
  <c r="N790" i="5"/>
  <c r="N789" i="5"/>
  <c r="N788" i="5"/>
  <c r="N787" i="5"/>
  <c r="N786" i="5"/>
  <c r="N785" i="5"/>
  <c r="N784" i="5"/>
  <c r="N783" i="5"/>
  <c r="N782" i="5"/>
  <c r="N781" i="5"/>
  <c r="N780" i="5"/>
  <c r="N779" i="5"/>
  <c r="N778" i="5"/>
  <c r="N777" i="5"/>
  <c r="N776" i="5"/>
  <c r="N775" i="5"/>
  <c r="N774" i="5"/>
  <c r="N773" i="5"/>
  <c r="N772" i="5"/>
  <c r="N771" i="5"/>
  <c r="N770" i="5"/>
  <c r="N769" i="5"/>
  <c r="N768" i="5"/>
  <c r="N767" i="5"/>
  <c r="N766" i="5"/>
  <c r="N765" i="5"/>
  <c r="N764" i="5"/>
  <c r="N763" i="5"/>
  <c r="N762" i="5"/>
  <c r="N761" i="5"/>
  <c r="N760" i="5"/>
  <c r="N759" i="5"/>
  <c r="N758" i="5"/>
  <c r="N757" i="5"/>
  <c r="N756" i="5"/>
  <c r="N755" i="5"/>
  <c r="N754" i="5"/>
  <c r="N753" i="5"/>
  <c r="N752" i="5"/>
  <c r="N751" i="5"/>
  <c r="N750" i="5"/>
  <c r="N749" i="5"/>
  <c r="N748" i="5"/>
  <c r="N747" i="5"/>
  <c r="N746" i="5"/>
  <c r="N745" i="5"/>
  <c r="N744" i="5"/>
  <c r="N743" i="5"/>
  <c r="N742" i="5"/>
  <c r="N741" i="5"/>
  <c r="N740" i="5"/>
  <c r="N739" i="5"/>
  <c r="N738" i="5"/>
  <c r="N737" i="5"/>
  <c r="N736" i="5"/>
  <c r="N735" i="5"/>
  <c r="N734" i="5"/>
  <c r="N733" i="5"/>
  <c r="N732" i="5"/>
  <c r="N731" i="5"/>
  <c r="N730" i="5"/>
  <c r="N729" i="5"/>
  <c r="N728" i="5"/>
  <c r="N727" i="5"/>
  <c r="N726" i="5"/>
  <c r="N725" i="5"/>
  <c r="N724" i="5"/>
  <c r="N723" i="5"/>
  <c r="N722" i="5"/>
  <c r="N721" i="5"/>
  <c r="N720" i="5"/>
  <c r="N719" i="5"/>
  <c r="N718" i="5"/>
  <c r="N717" i="5"/>
  <c r="N716" i="5"/>
  <c r="N715" i="5"/>
  <c r="N714" i="5"/>
  <c r="N713" i="5"/>
  <c r="N712" i="5"/>
  <c r="N711" i="5"/>
  <c r="N710" i="5"/>
  <c r="N709" i="5"/>
  <c r="N708" i="5"/>
  <c r="N707" i="5"/>
  <c r="N706" i="5"/>
  <c r="N705" i="5"/>
  <c r="N704" i="5"/>
  <c r="N703" i="5"/>
  <c r="N702" i="5"/>
  <c r="N701" i="5"/>
  <c r="N700" i="5"/>
  <c r="N699" i="5"/>
  <c r="N698" i="5"/>
  <c r="N697" i="5"/>
  <c r="N696" i="5"/>
  <c r="N695" i="5"/>
  <c r="N694" i="5"/>
  <c r="N693" i="5"/>
  <c r="N692" i="5"/>
  <c r="N691" i="5"/>
  <c r="N690" i="5"/>
  <c r="N689" i="5"/>
  <c r="N688" i="5"/>
  <c r="N687" i="5"/>
  <c r="N686" i="5"/>
  <c r="N685" i="5"/>
  <c r="N684" i="5"/>
  <c r="N683" i="5"/>
  <c r="N682" i="5"/>
  <c r="N681" i="5"/>
  <c r="N680" i="5"/>
  <c r="N679" i="5"/>
  <c r="N678" i="5"/>
  <c r="N677" i="5"/>
  <c r="N676" i="5"/>
  <c r="N675" i="5"/>
  <c r="N674" i="5"/>
  <c r="N673" i="5"/>
  <c r="N672" i="5"/>
  <c r="N671" i="5"/>
  <c r="N670" i="5"/>
  <c r="N669" i="5"/>
  <c r="N668" i="5"/>
  <c r="N667" i="5"/>
  <c r="N666" i="5"/>
  <c r="N665" i="5"/>
  <c r="N664" i="5"/>
  <c r="N663" i="5"/>
  <c r="N662" i="5"/>
  <c r="N661" i="5"/>
  <c r="N660" i="5"/>
  <c r="N659" i="5"/>
  <c r="N658" i="5"/>
  <c r="N657" i="5"/>
  <c r="N656" i="5"/>
  <c r="N655" i="5"/>
  <c r="N654" i="5"/>
  <c r="N653" i="5"/>
  <c r="N652" i="5"/>
  <c r="N651" i="5"/>
  <c r="N650" i="5"/>
  <c r="N649" i="5"/>
  <c r="N648" i="5"/>
  <c r="N647" i="5"/>
  <c r="N646" i="5"/>
  <c r="N645" i="5"/>
  <c r="N644" i="5"/>
  <c r="N643" i="5"/>
  <c r="N642" i="5"/>
  <c r="N641" i="5"/>
  <c r="N640" i="5"/>
  <c r="N639" i="5"/>
  <c r="N638" i="5"/>
  <c r="N637" i="5"/>
  <c r="N636" i="5"/>
  <c r="N635" i="5"/>
  <c r="N634" i="5"/>
  <c r="N633" i="5"/>
  <c r="N632" i="5"/>
  <c r="N631" i="5"/>
  <c r="N630" i="5"/>
  <c r="N629" i="5"/>
  <c r="N628" i="5"/>
  <c r="N627" i="5"/>
  <c r="N626" i="5"/>
  <c r="N625" i="5"/>
  <c r="N624" i="5"/>
  <c r="N623" i="5"/>
  <c r="N622" i="5"/>
  <c r="N621" i="5"/>
  <c r="N620" i="5"/>
  <c r="N619" i="5"/>
  <c r="N618" i="5"/>
  <c r="N617" i="5"/>
  <c r="N616" i="5"/>
  <c r="N615" i="5"/>
  <c r="N614" i="5"/>
  <c r="N613" i="5"/>
  <c r="N612" i="5"/>
  <c r="N611" i="5"/>
  <c r="N610" i="5"/>
  <c r="N609" i="5"/>
  <c r="N608" i="5"/>
  <c r="N607" i="5"/>
  <c r="N606" i="5"/>
  <c r="N605" i="5"/>
  <c r="N604" i="5"/>
  <c r="N603" i="5"/>
  <c r="N602" i="5"/>
  <c r="N601" i="5"/>
  <c r="N600" i="5"/>
  <c r="N599" i="5"/>
  <c r="N598" i="5"/>
  <c r="N597" i="5"/>
  <c r="N596" i="5"/>
  <c r="N595" i="5"/>
  <c r="N594" i="5"/>
  <c r="N593" i="5"/>
  <c r="N592" i="5"/>
  <c r="N591" i="5"/>
  <c r="N590" i="5"/>
  <c r="N589" i="5"/>
  <c r="N588" i="5"/>
  <c r="N587" i="5"/>
  <c r="N586" i="5"/>
  <c r="N585" i="5"/>
  <c r="N584" i="5"/>
  <c r="N583" i="5"/>
  <c r="N582" i="5"/>
  <c r="N581" i="5"/>
  <c r="N580" i="5"/>
  <c r="N579" i="5"/>
  <c r="N578" i="5"/>
  <c r="N577" i="5"/>
  <c r="N576" i="5"/>
  <c r="N575" i="5"/>
  <c r="N574" i="5"/>
  <c r="N573" i="5"/>
  <c r="N572" i="5"/>
  <c r="N571" i="5"/>
  <c r="N570" i="5"/>
  <c r="N569" i="5"/>
  <c r="N568" i="5"/>
  <c r="N567" i="5"/>
  <c r="N566" i="5"/>
  <c r="N565" i="5"/>
  <c r="N564" i="5"/>
  <c r="N563" i="5"/>
  <c r="N562" i="5"/>
  <c r="N561" i="5"/>
  <c r="N560" i="5"/>
  <c r="N559" i="5"/>
  <c r="N558" i="5"/>
  <c r="N557" i="5"/>
  <c r="N556" i="5"/>
  <c r="N555" i="5"/>
  <c r="N554" i="5"/>
  <c r="N553" i="5"/>
  <c r="N552" i="5"/>
  <c r="N551" i="5"/>
  <c r="N550" i="5"/>
  <c r="N549" i="5"/>
  <c r="N548" i="5"/>
  <c r="N547" i="5"/>
  <c r="N546" i="5"/>
  <c r="N545" i="5"/>
  <c r="N544" i="5"/>
  <c r="N543" i="5"/>
  <c r="N542" i="5"/>
  <c r="N541" i="5"/>
  <c r="N540" i="5"/>
  <c r="N539" i="5"/>
  <c r="N538" i="5"/>
  <c r="N537" i="5"/>
  <c r="N536" i="5"/>
  <c r="N535" i="5"/>
  <c r="N534" i="5"/>
  <c r="N533" i="5"/>
  <c r="N532" i="5"/>
  <c r="N531" i="5"/>
  <c r="N530" i="5"/>
  <c r="N529" i="5"/>
  <c r="N528" i="5"/>
  <c r="N527" i="5"/>
  <c r="N526" i="5"/>
  <c r="N525" i="5"/>
  <c r="N524" i="5"/>
  <c r="N523" i="5"/>
  <c r="N522" i="5"/>
  <c r="N521" i="5"/>
  <c r="N520" i="5"/>
  <c r="N519" i="5"/>
  <c r="N518" i="5"/>
  <c r="N517" i="5"/>
  <c r="N516" i="5"/>
  <c r="N515" i="5"/>
  <c r="N514" i="5"/>
  <c r="N513" i="5"/>
  <c r="N512" i="5"/>
  <c r="N511" i="5"/>
  <c r="N510" i="5"/>
  <c r="N509" i="5"/>
  <c r="N508" i="5"/>
  <c r="N507" i="5"/>
  <c r="N506" i="5"/>
  <c r="N505" i="5"/>
  <c r="N504" i="5"/>
  <c r="N503" i="5"/>
  <c r="N502" i="5"/>
  <c r="N501" i="5"/>
  <c r="N500" i="5"/>
  <c r="N499" i="5"/>
  <c r="N498" i="5"/>
  <c r="N497" i="5"/>
  <c r="N496" i="5"/>
  <c r="N495" i="5"/>
  <c r="N494" i="5"/>
  <c r="N493" i="5"/>
  <c r="N492" i="5"/>
  <c r="N491" i="5"/>
  <c r="N490" i="5"/>
  <c r="N489" i="5"/>
  <c r="N488" i="5"/>
  <c r="N487" i="5"/>
  <c r="N486" i="5"/>
  <c r="N485" i="5"/>
  <c r="N484" i="5"/>
  <c r="N483" i="5"/>
  <c r="N482" i="5"/>
  <c r="N481" i="5"/>
  <c r="N480" i="5"/>
  <c r="N479" i="5"/>
  <c r="N478" i="5"/>
  <c r="N477" i="5"/>
  <c r="N476" i="5"/>
  <c r="N475" i="5"/>
  <c r="N474" i="5"/>
  <c r="N473" i="5"/>
  <c r="N472" i="5"/>
  <c r="N471" i="5"/>
  <c r="N470" i="5"/>
  <c r="N469" i="5"/>
  <c r="N468" i="5"/>
  <c r="N467" i="5"/>
  <c r="N466" i="5"/>
  <c r="N465" i="5"/>
  <c r="N464" i="5"/>
  <c r="N463" i="5"/>
  <c r="N462" i="5"/>
  <c r="N461" i="5"/>
  <c r="N460" i="5"/>
  <c r="N459" i="5"/>
  <c r="N458" i="5"/>
  <c r="N457" i="5"/>
  <c r="N456" i="5"/>
  <c r="N455" i="5"/>
  <c r="N454" i="5"/>
  <c r="N453" i="5"/>
  <c r="N452" i="5"/>
  <c r="N451" i="5"/>
  <c r="N450" i="5"/>
  <c r="N449" i="5"/>
  <c r="N448" i="5"/>
  <c r="N447" i="5"/>
  <c r="N446" i="5"/>
  <c r="N445" i="5"/>
  <c r="N444" i="5"/>
  <c r="N443" i="5"/>
  <c r="N442" i="5"/>
  <c r="N441" i="5"/>
  <c r="N440" i="5"/>
  <c r="N439" i="5"/>
  <c r="N438" i="5"/>
  <c r="N437" i="5"/>
  <c r="N436" i="5"/>
  <c r="N435" i="5"/>
  <c r="N434" i="5"/>
  <c r="N433" i="5"/>
  <c r="N432" i="5"/>
  <c r="N431" i="5"/>
  <c r="N430" i="5"/>
  <c r="N429" i="5"/>
  <c r="N428" i="5"/>
  <c r="N427" i="5"/>
  <c r="N426" i="5"/>
  <c r="N425" i="5"/>
  <c r="N424" i="5"/>
  <c r="N423" i="5"/>
  <c r="N422" i="5"/>
  <c r="N421" i="5"/>
  <c r="N420" i="5"/>
  <c r="N419" i="5"/>
  <c r="N418" i="5"/>
  <c r="N417" i="5"/>
  <c r="N416" i="5"/>
  <c r="N415" i="5"/>
  <c r="N414" i="5"/>
  <c r="N413" i="5"/>
  <c r="N412" i="5"/>
  <c r="N411" i="5"/>
  <c r="N410" i="5"/>
  <c r="N409" i="5"/>
  <c r="N408" i="5"/>
  <c r="N407" i="5"/>
  <c r="N406" i="5"/>
  <c r="N405" i="5"/>
  <c r="N404" i="5"/>
  <c r="N403" i="5"/>
  <c r="N402" i="5"/>
  <c r="N401" i="5"/>
  <c r="N400" i="5"/>
  <c r="N399" i="5"/>
  <c r="N398" i="5"/>
  <c r="N397" i="5"/>
  <c r="N396" i="5"/>
  <c r="N395" i="5"/>
  <c r="N394" i="5"/>
  <c r="N393" i="5"/>
  <c r="N392" i="5"/>
  <c r="N391" i="5"/>
  <c r="N390" i="5"/>
  <c r="N389" i="5"/>
  <c r="N388" i="5"/>
  <c r="N387" i="5"/>
  <c r="N386" i="5"/>
  <c r="N385" i="5"/>
  <c r="N384" i="5"/>
  <c r="N383" i="5"/>
  <c r="N382" i="5"/>
  <c r="N381" i="5"/>
  <c r="N380" i="5"/>
  <c r="N379" i="5"/>
  <c r="N378" i="5"/>
  <c r="N377" i="5"/>
  <c r="N376" i="5"/>
  <c r="N375" i="5"/>
  <c r="N374" i="5"/>
  <c r="N373" i="5"/>
  <c r="N372" i="5"/>
  <c r="N371" i="5"/>
  <c r="N370" i="5"/>
  <c r="N369" i="5"/>
  <c r="N368" i="5"/>
  <c r="N367" i="5"/>
  <c r="N366" i="5"/>
  <c r="N365" i="5"/>
  <c r="N364" i="5"/>
  <c r="N363" i="5"/>
  <c r="N362" i="5"/>
  <c r="N361" i="5"/>
  <c r="N360" i="5"/>
  <c r="N359" i="5"/>
  <c r="N358" i="5"/>
  <c r="N357" i="5"/>
  <c r="N356" i="5"/>
  <c r="N355" i="5"/>
  <c r="N354" i="5"/>
  <c r="N353" i="5"/>
  <c r="N352" i="5"/>
  <c r="N351" i="5"/>
  <c r="N350" i="5"/>
  <c r="N349" i="5"/>
  <c r="N348" i="5"/>
  <c r="N347" i="5"/>
  <c r="N346" i="5"/>
  <c r="N345" i="5"/>
  <c r="N344" i="5"/>
  <c r="N343" i="5"/>
  <c r="N342" i="5"/>
  <c r="N341" i="5"/>
  <c r="N340" i="5"/>
  <c r="N339" i="5"/>
  <c r="N338" i="5"/>
  <c r="N337" i="5"/>
  <c r="N336" i="5"/>
  <c r="N335" i="5"/>
  <c r="N334" i="5"/>
  <c r="N333" i="5"/>
  <c r="N332" i="5"/>
  <c r="N331" i="5"/>
  <c r="N330" i="5"/>
  <c r="N329" i="5"/>
  <c r="N328" i="5"/>
  <c r="N327" i="5"/>
  <c r="N326" i="5"/>
  <c r="N325" i="5"/>
  <c r="N324" i="5"/>
  <c r="N323" i="5"/>
  <c r="N322" i="5"/>
  <c r="N321" i="5"/>
  <c r="N320" i="5"/>
  <c r="N319" i="5"/>
  <c r="N318" i="5"/>
  <c r="N317" i="5"/>
  <c r="N316" i="5"/>
  <c r="N315" i="5"/>
  <c r="N314" i="5"/>
  <c r="N313" i="5"/>
  <c r="N312" i="5"/>
  <c r="N311" i="5"/>
  <c r="N310" i="5"/>
  <c r="N309" i="5"/>
  <c r="N308" i="5"/>
  <c r="N307" i="5"/>
  <c r="N306" i="5"/>
  <c r="N305" i="5"/>
  <c r="N304" i="5"/>
  <c r="N303" i="5"/>
  <c r="N302" i="5"/>
  <c r="N301" i="5"/>
  <c r="N300" i="5"/>
  <c r="N299" i="5"/>
  <c r="N298" i="5"/>
  <c r="N297" i="5"/>
  <c r="N296" i="5"/>
  <c r="N295" i="5"/>
  <c r="N294" i="5"/>
  <c r="N293" i="5"/>
  <c r="N292" i="5"/>
  <c r="N291" i="5"/>
  <c r="N290" i="5"/>
  <c r="N289" i="5"/>
  <c r="N288" i="5"/>
  <c r="N287" i="5"/>
  <c r="N286" i="5"/>
  <c r="N285" i="5"/>
  <c r="N284" i="5"/>
  <c r="N283" i="5"/>
  <c r="N282" i="5"/>
  <c r="N281" i="5"/>
  <c r="N280" i="5"/>
  <c r="N279" i="5"/>
  <c r="N278" i="5"/>
  <c r="N277" i="5"/>
  <c r="N276" i="5"/>
  <c r="N275" i="5"/>
  <c r="N274" i="5"/>
  <c r="N273" i="5"/>
  <c r="N272" i="5"/>
  <c r="N271" i="5"/>
  <c r="N270" i="5"/>
  <c r="N269" i="5"/>
  <c r="N268" i="5"/>
  <c r="N267" i="5"/>
  <c r="N266" i="5"/>
  <c r="N265" i="5"/>
  <c r="N264" i="5"/>
  <c r="N263" i="5"/>
  <c r="N262" i="5"/>
  <c r="N261" i="5"/>
  <c r="N260" i="5"/>
  <c r="N259" i="5"/>
  <c r="N258" i="5"/>
  <c r="N257" i="5"/>
  <c r="N256" i="5"/>
  <c r="N255" i="5"/>
  <c r="N254" i="5"/>
  <c r="N253" i="5"/>
  <c r="N252" i="5"/>
  <c r="N251" i="5"/>
  <c r="N250" i="5"/>
  <c r="N249" i="5"/>
  <c r="N248" i="5"/>
  <c r="N247" i="5"/>
  <c r="N246" i="5"/>
  <c r="N245" i="5"/>
  <c r="N244" i="5"/>
  <c r="N243" i="5"/>
  <c r="N242" i="5"/>
  <c r="N241" i="5"/>
  <c r="N240" i="5"/>
  <c r="N239" i="5"/>
  <c r="N238" i="5"/>
  <c r="N237" i="5"/>
  <c r="N236" i="5"/>
  <c r="N235" i="5"/>
  <c r="N234" i="5"/>
  <c r="N233" i="5"/>
  <c r="N232" i="5"/>
  <c r="N231" i="5"/>
  <c r="N230" i="5"/>
  <c r="N229" i="5"/>
  <c r="N228" i="5"/>
  <c r="N227" i="5"/>
  <c r="N226" i="5"/>
  <c r="N225" i="5"/>
  <c r="N224" i="5"/>
  <c r="N223" i="5"/>
  <c r="N222" i="5"/>
  <c r="N221" i="5"/>
  <c r="N220" i="5"/>
  <c r="N219" i="5"/>
  <c r="N218" i="5"/>
  <c r="N217" i="5"/>
  <c r="N216" i="5"/>
  <c r="N215" i="5"/>
  <c r="N214" i="5"/>
  <c r="N213" i="5"/>
  <c r="N212" i="5"/>
  <c r="N211" i="5"/>
  <c r="N210" i="5"/>
  <c r="N209" i="5"/>
  <c r="N208" i="5"/>
  <c r="N207" i="5"/>
  <c r="N206" i="5"/>
  <c r="N205" i="5"/>
  <c r="N204" i="5"/>
  <c r="N203" i="5"/>
  <c r="N202" i="5"/>
  <c r="N201" i="5"/>
  <c r="N200" i="5"/>
  <c r="N199" i="5"/>
  <c r="N198" i="5"/>
  <c r="N197" i="5"/>
  <c r="N196" i="5"/>
  <c r="N195" i="5"/>
  <c r="N194" i="5"/>
  <c r="N193" i="5"/>
  <c r="N192" i="5"/>
  <c r="N191" i="5"/>
  <c r="N190" i="5"/>
  <c r="N189" i="5"/>
  <c r="N188" i="5"/>
  <c r="N187" i="5"/>
  <c r="N186" i="5"/>
  <c r="N185" i="5"/>
  <c r="N184" i="5"/>
  <c r="N183" i="5"/>
  <c r="N182" i="5"/>
  <c r="N181" i="5"/>
  <c r="N180" i="5"/>
  <c r="N179" i="5"/>
  <c r="N178" i="5"/>
  <c r="N177" i="5"/>
  <c r="N176" i="5"/>
  <c r="N175" i="5"/>
  <c r="N174" i="5"/>
  <c r="N173" i="5"/>
  <c r="N172" i="5"/>
  <c r="N171" i="5"/>
  <c r="N170" i="5"/>
  <c r="N169" i="5"/>
  <c r="N168" i="5"/>
  <c r="N167" i="5"/>
  <c r="N166" i="5"/>
  <c r="N165" i="5"/>
  <c r="N164" i="5"/>
  <c r="N163" i="5"/>
  <c r="N162" i="5"/>
  <c r="N161" i="5"/>
  <c r="N160" i="5"/>
  <c r="N159" i="5"/>
  <c r="N158" i="5"/>
  <c r="N157" i="5"/>
  <c r="N156" i="5"/>
  <c r="N155" i="5"/>
  <c r="N154" i="5"/>
  <c r="N153" i="5"/>
  <c r="N152" i="5"/>
  <c r="N151" i="5"/>
  <c r="N150" i="5"/>
  <c r="N149" i="5"/>
  <c r="N148" i="5"/>
  <c r="N147" i="5"/>
  <c r="N146" i="5"/>
  <c r="N145" i="5"/>
  <c r="N144" i="5"/>
  <c r="N143" i="5"/>
  <c r="N142" i="5"/>
  <c r="N141" i="5"/>
  <c r="N140" i="5"/>
  <c r="N139"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N103" i="5"/>
  <c r="N102" i="5"/>
  <c r="N101" i="5"/>
  <c r="N100" i="5"/>
  <c r="N99" i="5"/>
  <c r="N98" i="5"/>
  <c r="N97" i="5"/>
  <c r="N96" i="5"/>
  <c r="N95" i="5"/>
  <c r="N94" i="5"/>
  <c r="N93" i="5"/>
  <c r="N92" i="5"/>
  <c r="N91" i="5"/>
  <c r="N90" i="5"/>
  <c r="N89" i="5"/>
  <c r="N88" i="5"/>
  <c r="N87" i="5"/>
  <c r="N86" i="5"/>
  <c r="N85" i="5"/>
  <c r="N84" i="5"/>
  <c r="N83" i="5"/>
  <c r="N82"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H17" i="6"/>
  <c r="P153" i="5"/>
  <c r="H16" i="6"/>
  <c r="Q153" i="5"/>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J21" i="6"/>
  <c r="C21" i="6"/>
  <c r="C20" i="6"/>
  <c r="C19" i="6"/>
  <c r="C18" i="6"/>
  <c r="C17" i="6"/>
  <c r="J16" i="6"/>
  <c r="C16"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9" i="6"/>
  <c r="H20" i="6"/>
  <c r="H21" i="6"/>
  <c r="H22" i="6"/>
  <c r="H23" i="6"/>
  <c r="H24" i="6"/>
  <c r="H25" i="6"/>
  <c r="H26" i="6"/>
  <c r="H27" i="6"/>
  <c r="H28" i="6"/>
  <c r="H18" i="6"/>
  <c r="Q175" i="5"/>
  <c r="Q174" i="5"/>
  <c r="Q173" i="5"/>
  <c r="Q172" i="5"/>
  <c r="Q171" i="5"/>
  <c r="Q170" i="5"/>
  <c r="Q169" i="5"/>
  <c r="Q168" i="5"/>
  <c r="Q167" i="5"/>
  <c r="Q166" i="5"/>
  <c r="Q165" i="5"/>
  <c r="Q164" i="5"/>
  <c r="Q163" i="5"/>
  <c r="Q162" i="5"/>
  <c r="Q161" i="5"/>
  <c r="Q160" i="5"/>
  <c r="Q159" i="5"/>
  <c r="Q158" i="5"/>
  <c r="Q157" i="5"/>
  <c r="Q156" i="5"/>
  <c r="Q155" i="5"/>
  <c r="Q154" i="5"/>
  <c r="M6219" i="5"/>
  <c r="M6218" i="5"/>
  <c r="M6217" i="5"/>
  <c r="M6216" i="5"/>
  <c r="M6215" i="5"/>
  <c r="M6214" i="5"/>
  <c r="M6213" i="5"/>
  <c r="M6212" i="5"/>
  <c r="M6211" i="5"/>
  <c r="M6210" i="5"/>
  <c r="M6209" i="5"/>
  <c r="M6208" i="5"/>
  <c r="M6207" i="5"/>
  <c r="M6206" i="5"/>
  <c r="M6205" i="5"/>
  <c r="M6204" i="5"/>
  <c r="M6203" i="5"/>
  <c r="M6202" i="5"/>
  <c r="M6201" i="5"/>
  <c r="M6200" i="5"/>
  <c r="M6199" i="5"/>
  <c r="M6198" i="5"/>
  <c r="M6197" i="5"/>
  <c r="M6196" i="5"/>
  <c r="M6195" i="5"/>
  <c r="M6194" i="5"/>
  <c r="M6193" i="5"/>
  <c r="M6192" i="5"/>
  <c r="M6191" i="5"/>
  <c r="M6190" i="5"/>
  <c r="M6189" i="5"/>
  <c r="M6188" i="5"/>
  <c r="M6187" i="5"/>
  <c r="M6186" i="5"/>
  <c r="M6185" i="5"/>
  <c r="M6184" i="5"/>
  <c r="M6183" i="5"/>
  <c r="M6182" i="5"/>
  <c r="M6181" i="5"/>
  <c r="M6180" i="5"/>
  <c r="M6179" i="5"/>
  <c r="M6178" i="5"/>
  <c r="M6177" i="5"/>
  <c r="M6176" i="5"/>
  <c r="M6175" i="5"/>
  <c r="M6174" i="5"/>
  <c r="M6173" i="5"/>
  <c r="M6172" i="5"/>
  <c r="M6171" i="5"/>
  <c r="M6170" i="5"/>
  <c r="M6169" i="5"/>
  <c r="M6168" i="5"/>
  <c r="M6167" i="5"/>
  <c r="M6166" i="5"/>
  <c r="M6165" i="5"/>
  <c r="M6164" i="5"/>
  <c r="M6163" i="5"/>
  <c r="M6162" i="5"/>
  <c r="M6161" i="5"/>
  <c r="M6160" i="5"/>
  <c r="M6159" i="5"/>
  <c r="M6158" i="5"/>
  <c r="M6157" i="5"/>
  <c r="M6156" i="5"/>
  <c r="M6155" i="5"/>
  <c r="M6154" i="5"/>
  <c r="M6153" i="5"/>
  <c r="M6152" i="5"/>
  <c r="M6151" i="5"/>
  <c r="M6150" i="5"/>
  <c r="M6149" i="5"/>
  <c r="M6148" i="5"/>
  <c r="M6147" i="5"/>
  <c r="M6146" i="5"/>
  <c r="M6145" i="5"/>
  <c r="M6144" i="5"/>
  <c r="M6143" i="5"/>
  <c r="M6142" i="5"/>
  <c r="M6141" i="5"/>
  <c r="M6140" i="5"/>
  <c r="M6139" i="5"/>
  <c r="M6138" i="5"/>
  <c r="M6137" i="5"/>
  <c r="M6136" i="5"/>
  <c r="M6135" i="5"/>
  <c r="M6134" i="5"/>
  <c r="M6133" i="5"/>
  <c r="M6132" i="5"/>
  <c r="M6131" i="5"/>
  <c r="M6130" i="5"/>
  <c r="M6129" i="5"/>
  <c r="M6128" i="5"/>
  <c r="M6127" i="5"/>
  <c r="M6126" i="5"/>
  <c r="M6125" i="5"/>
  <c r="M6124" i="5"/>
  <c r="M6123" i="5"/>
  <c r="M6122" i="5"/>
  <c r="M6121" i="5"/>
  <c r="M6120" i="5"/>
  <c r="M6119" i="5"/>
  <c r="M6118" i="5"/>
  <c r="M6117" i="5"/>
  <c r="M6116" i="5"/>
  <c r="M6115" i="5"/>
  <c r="M6114" i="5"/>
  <c r="M6113" i="5"/>
  <c r="M6112" i="5"/>
  <c r="M6111" i="5"/>
  <c r="M6110" i="5"/>
  <c r="M6109" i="5"/>
  <c r="M6108" i="5"/>
  <c r="M6107" i="5"/>
  <c r="M6106" i="5"/>
  <c r="M6105" i="5"/>
  <c r="M6104" i="5"/>
  <c r="M6103" i="5"/>
  <c r="M6102" i="5"/>
  <c r="M6101" i="5"/>
  <c r="M6100" i="5"/>
  <c r="M6099" i="5"/>
  <c r="M6098" i="5"/>
  <c r="M6097" i="5"/>
  <c r="M6096" i="5"/>
  <c r="M6095" i="5"/>
  <c r="M6094" i="5"/>
  <c r="M6093" i="5"/>
  <c r="M6092" i="5"/>
  <c r="M6091" i="5"/>
  <c r="M6090" i="5"/>
  <c r="M6089" i="5"/>
  <c r="M6088" i="5"/>
  <c r="M6087" i="5"/>
  <c r="M6086" i="5"/>
  <c r="M6085" i="5"/>
  <c r="M6084" i="5"/>
  <c r="M6083" i="5"/>
  <c r="M6082" i="5"/>
  <c r="M6081" i="5"/>
  <c r="M6080" i="5"/>
  <c r="M6079" i="5"/>
  <c r="M6078" i="5"/>
  <c r="M6077" i="5"/>
  <c r="M6076" i="5"/>
  <c r="M6075" i="5"/>
  <c r="M6074" i="5"/>
  <c r="M6073" i="5"/>
  <c r="M6072" i="5"/>
  <c r="M6071" i="5"/>
  <c r="M6070" i="5"/>
  <c r="M6069" i="5"/>
  <c r="M6068" i="5"/>
  <c r="M6067" i="5"/>
  <c r="M6066" i="5"/>
  <c r="M6065" i="5"/>
  <c r="M6064" i="5"/>
  <c r="M6063" i="5"/>
  <c r="M6062" i="5"/>
  <c r="M6061" i="5"/>
  <c r="M6060" i="5"/>
  <c r="M6059" i="5"/>
  <c r="M6058" i="5"/>
  <c r="M6057" i="5"/>
  <c r="M6056" i="5"/>
  <c r="M6055" i="5"/>
  <c r="M6054" i="5"/>
  <c r="M6053" i="5"/>
  <c r="M6052" i="5"/>
  <c r="M6051" i="5"/>
  <c r="M6050" i="5"/>
  <c r="M6049" i="5"/>
  <c r="M6048" i="5"/>
  <c r="M6047" i="5"/>
  <c r="M6046" i="5"/>
  <c r="M6045" i="5"/>
  <c r="M6044" i="5"/>
  <c r="M6043" i="5"/>
  <c r="M6042" i="5"/>
  <c r="M6041" i="5"/>
  <c r="M6040" i="5"/>
  <c r="M6039" i="5"/>
  <c r="M6038" i="5"/>
  <c r="M6037" i="5"/>
  <c r="M6036" i="5"/>
  <c r="M6035" i="5"/>
  <c r="M6034" i="5"/>
  <c r="M6033" i="5"/>
  <c r="M6032" i="5"/>
  <c r="M6031" i="5"/>
  <c r="M6030" i="5"/>
  <c r="M6029" i="5"/>
  <c r="M6028" i="5"/>
  <c r="M6027" i="5"/>
  <c r="M6026" i="5"/>
  <c r="M6025" i="5"/>
  <c r="M6024" i="5"/>
  <c r="M6023" i="5"/>
  <c r="M6022" i="5"/>
  <c r="M6021" i="5"/>
  <c r="M6020" i="5"/>
  <c r="M6019" i="5"/>
  <c r="M6018" i="5"/>
  <c r="M6017" i="5"/>
  <c r="M6016" i="5"/>
  <c r="M6015" i="5"/>
  <c r="M6014" i="5"/>
  <c r="M6013" i="5"/>
  <c r="M6012" i="5"/>
  <c r="M6011" i="5"/>
  <c r="M6010" i="5"/>
  <c r="M6009" i="5"/>
  <c r="M6008" i="5"/>
  <c r="M6007" i="5"/>
  <c r="M6006" i="5"/>
  <c r="M6005" i="5"/>
  <c r="M6004" i="5"/>
  <c r="M6003" i="5"/>
  <c r="M6002" i="5"/>
  <c r="M6001" i="5"/>
  <c r="M6000" i="5"/>
  <c r="M5999" i="5"/>
  <c r="M5998" i="5"/>
  <c r="M5997" i="5"/>
  <c r="M5996" i="5"/>
  <c r="M5995" i="5"/>
  <c r="M5994" i="5"/>
  <c r="M5993" i="5"/>
  <c r="M5992" i="5"/>
  <c r="M5991" i="5"/>
  <c r="M5990" i="5"/>
  <c r="M5989" i="5"/>
  <c r="M5988" i="5"/>
  <c r="M5987" i="5"/>
  <c r="M5986" i="5"/>
  <c r="M5985" i="5"/>
  <c r="M5984" i="5"/>
  <c r="M5983" i="5"/>
  <c r="M5982" i="5"/>
  <c r="M5981" i="5"/>
  <c r="M5980" i="5"/>
  <c r="M5979" i="5"/>
  <c r="M5978" i="5"/>
  <c r="M5977" i="5"/>
  <c r="M5976" i="5"/>
  <c r="M5975" i="5"/>
  <c r="M5974" i="5"/>
  <c r="M5973" i="5"/>
  <c r="M5972" i="5"/>
  <c r="M5971" i="5"/>
  <c r="M5970" i="5"/>
  <c r="M5969" i="5"/>
  <c r="M5968" i="5"/>
  <c r="M5967" i="5"/>
  <c r="M5966" i="5"/>
  <c r="M5965" i="5"/>
  <c r="M5964" i="5"/>
  <c r="M5963" i="5"/>
  <c r="M5962" i="5"/>
  <c r="M5961" i="5"/>
  <c r="M5960" i="5"/>
  <c r="M5959" i="5"/>
  <c r="M5958" i="5"/>
  <c r="M5957" i="5"/>
  <c r="M5956" i="5"/>
  <c r="M5955" i="5"/>
  <c r="M5954" i="5"/>
  <c r="M5953" i="5"/>
  <c r="M5952" i="5"/>
  <c r="M5951" i="5"/>
  <c r="M5950" i="5"/>
  <c r="M5949" i="5"/>
  <c r="M5948" i="5"/>
  <c r="M5947" i="5"/>
  <c r="M5946" i="5"/>
  <c r="M5945" i="5"/>
  <c r="M5944" i="5"/>
  <c r="M5943" i="5"/>
  <c r="M5942" i="5"/>
  <c r="M5941" i="5"/>
  <c r="M5940" i="5"/>
  <c r="M5939" i="5"/>
  <c r="M5938" i="5"/>
  <c r="M5937" i="5"/>
  <c r="M5936" i="5"/>
  <c r="M5935" i="5"/>
  <c r="M5934" i="5"/>
  <c r="M5933" i="5"/>
  <c r="M5932" i="5"/>
  <c r="M5931" i="5"/>
  <c r="M5930" i="5"/>
  <c r="M5929" i="5"/>
  <c r="M5928" i="5"/>
  <c r="M5927" i="5"/>
  <c r="M5926" i="5"/>
  <c r="M5925" i="5"/>
  <c r="M5924" i="5"/>
  <c r="M5923" i="5"/>
  <c r="M5922" i="5"/>
  <c r="M5921" i="5"/>
  <c r="M5920" i="5"/>
  <c r="M5919" i="5"/>
  <c r="M5918" i="5"/>
  <c r="M5917" i="5"/>
  <c r="M5916" i="5"/>
  <c r="M5915" i="5"/>
  <c r="M5914" i="5"/>
  <c r="M5913" i="5"/>
  <c r="M5912" i="5"/>
  <c r="M5911" i="5"/>
  <c r="M5910" i="5"/>
  <c r="M5909" i="5"/>
  <c r="M5908" i="5"/>
  <c r="M5907" i="5"/>
  <c r="M5906" i="5"/>
  <c r="M5905" i="5"/>
  <c r="M5904" i="5"/>
  <c r="M5903" i="5"/>
  <c r="M5902" i="5"/>
  <c r="M5901" i="5"/>
  <c r="M5900" i="5"/>
  <c r="M5899" i="5"/>
  <c r="M5898" i="5"/>
  <c r="M5897" i="5"/>
  <c r="M5896" i="5"/>
  <c r="M5895" i="5"/>
  <c r="M5894" i="5"/>
  <c r="M5893" i="5"/>
  <c r="M5892" i="5"/>
  <c r="M5891" i="5"/>
  <c r="M5890" i="5"/>
  <c r="M5889" i="5"/>
  <c r="M5888" i="5"/>
  <c r="M5887" i="5"/>
  <c r="M5886" i="5"/>
  <c r="M5885" i="5"/>
  <c r="M5884" i="5"/>
  <c r="M5883" i="5"/>
  <c r="M5882" i="5"/>
  <c r="M5881" i="5"/>
  <c r="M5880" i="5"/>
  <c r="M5879" i="5"/>
  <c r="M5878" i="5"/>
  <c r="M5877" i="5"/>
  <c r="M5876" i="5"/>
  <c r="M5875" i="5"/>
  <c r="M5874" i="5"/>
  <c r="M5873" i="5"/>
  <c r="M5872" i="5"/>
  <c r="M5871" i="5"/>
  <c r="M5870" i="5"/>
  <c r="M5869" i="5"/>
  <c r="M5868" i="5"/>
  <c r="M5867" i="5"/>
  <c r="M5866" i="5"/>
  <c r="M5865" i="5"/>
  <c r="M5864" i="5"/>
  <c r="M5863" i="5"/>
  <c r="M5862" i="5"/>
  <c r="M5861" i="5"/>
  <c r="M5860" i="5"/>
  <c r="M5859" i="5"/>
  <c r="M5858" i="5"/>
  <c r="M5857" i="5"/>
  <c r="M5856" i="5"/>
  <c r="M5855" i="5"/>
  <c r="M5854" i="5"/>
  <c r="M5853" i="5"/>
  <c r="M5852" i="5"/>
  <c r="M5851" i="5"/>
  <c r="M5850" i="5"/>
  <c r="M5849" i="5"/>
  <c r="M5848" i="5"/>
  <c r="M5847" i="5"/>
  <c r="M5846" i="5"/>
  <c r="M5845" i="5"/>
  <c r="M5844" i="5"/>
  <c r="M5843" i="5"/>
  <c r="M5842" i="5"/>
  <c r="M5841" i="5"/>
  <c r="M5840" i="5"/>
  <c r="M5839" i="5"/>
  <c r="M5838" i="5"/>
  <c r="M5837" i="5"/>
  <c r="M5836" i="5"/>
  <c r="M5835" i="5"/>
  <c r="M5834" i="5"/>
  <c r="M5833" i="5"/>
  <c r="M5832" i="5"/>
  <c r="M5831" i="5"/>
  <c r="M5830" i="5"/>
  <c r="M5829" i="5"/>
  <c r="M5828" i="5"/>
  <c r="M5827" i="5"/>
  <c r="M5826" i="5"/>
  <c r="M5825" i="5"/>
  <c r="M5824" i="5"/>
  <c r="M5823" i="5"/>
  <c r="M5822" i="5"/>
  <c r="M5821" i="5"/>
  <c r="M5820" i="5"/>
  <c r="M5819" i="5"/>
  <c r="M5818" i="5"/>
  <c r="M5817" i="5"/>
  <c r="M5816" i="5"/>
  <c r="M5815" i="5"/>
  <c r="M5814" i="5"/>
  <c r="M5813" i="5"/>
  <c r="M5812" i="5"/>
  <c r="M5811" i="5"/>
  <c r="M5810" i="5"/>
  <c r="M5809" i="5"/>
  <c r="M5808" i="5"/>
  <c r="M5807" i="5"/>
  <c r="M5806" i="5"/>
  <c r="M5805" i="5"/>
  <c r="M5804" i="5"/>
  <c r="M5803" i="5"/>
  <c r="M5802" i="5"/>
  <c r="M5801" i="5"/>
  <c r="M5800" i="5"/>
  <c r="M5799" i="5"/>
  <c r="M5798" i="5"/>
  <c r="M5797" i="5"/>
  <c r="M5796" i="5"/>
  <c r="M5795" i="5"/>
  <c r="M5794" i="5"/>
  <c r="M5793" i="5"/>
  <c r="M5792" i="5"/>
  <c r="M5791" i="5"/>
  <c r="M5790" i="5"/>
  <c r="M5789" i="5"/>
  <c r="M5788" i="5"/>
  <c r="M5787" i="5"/>
  <c r="M5786" i="5"/>
  <c r="M5785" i="5"/>
  <c r="M5784" i="5"/>
  <c r="M5783" i="5"/>
  <c r="M5782" i="5"/>
  <c r="M5781" i="5"/>
  <c r="M5780" i="5"/>
  <c r="M5779" i="5"/>
  <c r="M5778" i="5"/>
  <c r="M5777" i="5"/>
  <c r="M5776" i="5"/>
  <c r="M5775" i="5"/>
  <c r="G134" i="6" s="1"/>
  <c r="M5774" i="5"/>
  <c r="M5773" i="5"/>
  <c r="M5772" i="5"/>
  <c r="M5771" i="5"/>
  <c r="M5770" i="5"/>
  <c r="M5769" i="5"/>
  <c r="M5768" i="5"/>
  <c r="M5767" i="5"/>
  <c r="M5766" i="5"/>
  <c r="M5765" i="5"/>
  <c r="M5764" i="5"/>
  <c r="M5763" i="5"/>
  <c r="M5762" i="5"/>
  <c r="M5761" i="5"/>
  <c r="M5760" i="5"/>
  <c r="M5759" i="5"/>
  <c r="M5758" i="5"/>
  <c r="M5757" i="5"/>
  <c r="M5756" i="5"/>
  <c r="M5755" i="5"/>
  <c r="M5754" i="5"/>
  <c r="M5753" i="5"/>
  <c r="M5752" i="5"/>
  <c r="M5751" i="5"/>
  <c r="M5750" i="5"/>
  <c r="M5749" i="5"/>
  <c r="M5748" i="5"/>
  <c r="M5747" i="5"/>
  <c r="M5746" i="5"/>
  <c r="M5745" i="5"/>
  <c r="M5744" i="5"/>
  <c r="M5743" i="5"/>
  <c r="M5742" i="5"/>
  <c r="M5741" i="5"/>
  <c r="M5740" i="5"/>
  <c r="M5739" i="5"/>
  <c r="M5738" i="5"/>
  <c r="M5737" i="5"/>
  <c r="M5736" i="5"/>
  <c r="M5735" i="5"/>
  <c r="G133" i="6" s="1"/>
  <c r="M5734" i="5"/>
  <c r="M5733" i="5"/>
  <c r="M5732" i="5"/>
  <c r="M5731" i="5"/>
  <c r="M5730" i="5"/>
  <c r="M5729" i="5"/>
  <c r="M5728" i="5"/>
  <c r="M5727" i="5"/>
  <c r="M5726" i="5"/>
  <c r="M5725" i="5"/>
  <c r="M5724" i="5"/>
  <c r="M5723" i="5"/>
  <c r="M5722" i="5"/>
  <c r="M5721" i="5"/>
  <c r="M5720" i="5"/>
  <c r="M5719" i="5"/>
  <c r="M5718" i="5"/>
  <c r="M5717" i="5"/>
  <c r="M5716" i="5"/>
  <c r="M5715" i="5"/>
  <c r="M5714" i="5"/>
  <c r="M5713" i="5"/>
  <c r="M5712" i="5"/>
  <c r="M5711" i="5"/>
  <c r="M5710" i="5"/>
  <c r="M5709" i="5"/>
  <c r="M5708" i="5"/>
  <c r="M5707" i="5"/>
  <c r="M5706" i="5"/>
  <c r="M5705" i="5"/>
  <c r="M5704" i="5"/>
  <c r="M5703" i="5"/>
  <c r="M5702" i="5"/>
  <c r="M5701" i="5"/>
  <c r="M5700" i="5"/>
  <c r="M5699" i="5"/>
  <c r="M5698" i="5"/>
  <c r="M5697" i="5"/>
  <c r="M5696" i="5"/>
  <c r="M5695" i="5"/>
  <c r="G132" i="6" s="1"/>
  <c r="M5694" i="5"/>
  <c r="M5693" i="5"/>
  <c r="M5692" i="5"/>
  <c r="M5691" i="5"/>
  <c r="M5690" i="5"/>
  <c r="M5689" i="5"/>
  <c r="M5688" i="5"/>
  <c r="M5687" i="5"/>
  <c r="M5686" i="5"/>
  <c r="M5685" i="5"/>
  <c r="M5684" i="5"/>
  <c r="M5683" i="5"/>
  <c r="M5682" i="5"/>
  <c r="M5681" i="5"/>
  <c r="M5680" i="5"/>
  <c r="M5679" i="5"/>
  <c r="M5678" i="5"/>
  <c r="M5677" i="5"/>
  <c r="M5676" i="5"/>
  <c r="M5675" i="5"/>
  <c r="M5674" i="5"/>
  <c r="M5673" i="5"/>
  <c r="M5672" i="5"/>
  <c r="M5671" i="5"/>
  <c r="M5670" i="5"/>
  <c r="M5669" i="5"/>
  <c r="M5668" i="5"/>
  <c r="M5667" i="5"/>
  <c r="M5666" i="5"/>
  <c r="M5665" i="5"/>
  <c r="M5664" i="5"/>
  <c r="M5663" i="5"/>
  <c r="M5662" i="5"/>
  <c r="M5661" i="5"/>
  <c r="M5660" i="5"/>
  <c r="M5659" i="5"/>
  <c r="M5658" i="5"/>
  <c r="M5657" i="5"/>
  <c r="M5656" i="5"/>
  <c r="M5655" i="5"/>
  <c r="G131" i="6" s="1"/>
  <c r="M5654" i="5"/>
  <c r="M5653" i="5"/>
  <c r="M5652" i="5"/>
  <c r="M5651" i="5"/>
  <c r="M5650" i="5"/>
  <c r="M5649" i="5"/>
  <c r="M5648" i="5"/>
  <c r="M5647" i="5"/>
  <c r="M5646" i="5"/>
  <c r="M5645" i="5"/>
  <c r="M5644" i="5"/>
  <c r="M5643" i="5"/>
  <c r="M5642" i="5"/>
  <c r="M5641" i="5"/>
  <c r="M5640" i="5"/>
  <c r="M5639" i="5"/>
  <c r="M5638" i="5"/>
  <c r="M5637" i="5"/>
  <c r="M5636" i="5"/>
  <c r="M5635" i="5"/>
  <c r="M5634" i="5"/>
  <c r="M5633" i="5"/>
  <c r="M5632" i="5"/>
  <c r="M5631" i="5"/>
  <c r="M5630" i="5"/>
  <c r="M5629" i="5"/>
  <c r="M5628" i="5"/>
  <c r="M5627" i="5"/>
  <c r="M5626" i="5"/>
  <c r="M5625" i="5"/>
  <c r="M5624" i="5"/>
  <c r="M5623" i="5"/>
  <c r="M5622" i="5"/>
  <c r="M5621" i="5"/>
  <c r="M5620" i="5"/>
  <c r="M5619" i="5"/>
  <c r="M5618" i="5"/>
  <c r="M5617" i="5"/>
  <c r="M5616" i="5"/>
  <c r="M5615" i="5"/>
  <c r="M5614" i="5"/>
  <c r="G130" i="6" s="1"/>
  <c r="M5613" i="5"/>
  <c r="M5612" i="5"/>
  <c r="M5611" i="5"/>
  <c r="M5610" i="5"/>
  <c r="M5609" i="5"/>
  <c r="M5608" i="5"/>
  <c r="M5607" i="5"/>
  <c r="M5606" i="5"/>
  <c r="M5605" i="5"/>
  <c r="M5604" i="5"/>
  <c r="M5603" i="5"/>
  <c r="M5602" i="5"/>
  <c r="M5601" i="5"/>
  <c r="M5600" i="5"/>
  <c r="M5599" i="5"/>
  <c r="M5598" i="5"/>
  <c r="M5597" i="5"/>
  <c r="M5596" i="5"/>
  <c r="M5595" i="5"/>
  <c r="M5594" i="5"/>
  <c r="M5593" i="5"/>
  <c r="M5592" i="5"/>
  <c r="M5591" i="5"/>
  <c r="M5590" i="5"/>
  <c r="M5589" i="5"/>
  <c r="M5588" i="5"/>
  <c r="M5587" i="5"/>
  <c r="M5586" i="5"/>
  <c r="M5585" i="5"/>
  <c r="M5584" i="5"/>
  <c r="M5583" i="5"/>
  <c r="M5582" i="5"/>
  <c r="M5581" i="5"/>
  <c r="M5580" i="5"/>
  <c r="M5579" i="5"/>
  <c r="M5578" i="5"/>
  <c r="M5577" i="5"/>
  <c r="M5576" i="5"/>
  <c r="M5575" i="5"/>
  <c r="M5574" i="5"/>
  <c r="M5573" i="5"/>
  <c r="M5572" i="5"/>
  <c r="G129" i="6" s="1"/>
  <c r="M5571" i="5"/>
  <c r="M5570" i="5"/>
  <c r="M5569" i="5"/>
  <c r="M5568" i="5"/>
  <c r="M5567" i="5"/>
  <c r="M5566" i="5"/>
  <c r="M5565" i="5"/>
  <c r="M5564" i="5"/>
  <c r="M5563" i="5"/>
  <c r="M5562" i="5"/>
  <c r="M5561" i="5"/>
  <c r="M5560" i="5"/>
  <c r="M5559" i="5"/>
  <c r="M5558" i="5"/>
  <c r="M5557" i="5"/>
  <c r="M5556" i="5"/>
  <c r="M5555" i="5"/>
  <c r="M5554" i="5"/>
  <c r="M5553" i="5"/>
  <c r="M5552" i="5"/>
  <c r="M5551" i="5"/>
  <c r="M5550" i="5"/>
  <c r="M5549" i="5"/>
  <c r="M5548" i="5"/>
  <c r="M5547" i="5"/>
  <c r="M5546" i="5"/>
  <c r="M5545" i="5"/>
  <c r="M5544" i="5"/>
  <c r="M5543" i="5"/>
  <c r="M5542" i="5"/>
  <c r="M5541" i="5"/>
  <c r="M5540" i="5"/>
  <c r="M5539" i="5"/>
  <c r="M5538" i="5"/>
  <c r="M5537" i="5"/>
  <c r="M5536" i="5"/>
  <c r="M5535" i="5"/>
  <c r="M5534" i="5"/>
  <c r="M5533" i="5"/>
  <c r="M5532" i="5"/>
  <c r="G128" i="6" s="1"/>
  <c r="M5531" i="5"/>
  <c r="M5530" i="5"/>
  <c r="M5529" i="5"/>
  <c r="M5528" i="5"/>
  <c r="M5527" i="5"/>
  <c r="M5526" i="5"/>
  <c r="M5525" i="5"/>
  <c r="M5524" i="5"/>
  <c r="M5523" i="5"/>
  <c r="M5522" i="5"/>
  <c r="M5521" i="5"/>
  <c r="M5520" i="5"/>
  <c r="M5519" i="5"/>
  <c r="M5518" i="5"/>
  <c r="M5517" i="5"/>
  <c r="M5516" i="5"/>
  <c r="M5515" i="5"/>
  <c r="M5514" i="5"/>
  <c r="M5513" i="5"/>
  <c r="M5512" i="5"/>
  <c r="M5511" i="5"/>
  <c r="M5510" i="5"/>
  <c r="M5509" i="5"/>
  <c r="M5508" i="5"/>
  <c r="M5507" i="5"/>
  <c r="M5506" i="5"/>
  <c r="M5505" i="5"/>
  <c r="M5504" i="5"/>
  <c r="M5503" i="5"/>
  <c r="M5502" i="5"/>
  <c r="M5501" i="5"/>
  <c r="M5500" i="5"/>
  <c r="M5499" i="5"/>
  <c r="M5498" i="5"/>
  <c r="M5497" i="5"/>
  <c r="M5496" i="5"/>
  <c r="M5495" i="5"/>
  <c r="M5494" i="5"/>
  <c r="M5493" i="5"/>
  <c r="M5492" i="5"/>
  <c r="M5491" i="5"/>
  <c r="M5490" i="5"/>
  <c r="M5489" i="5"/>
  <c r="M5488" i="5"/>
  <c r="M5487" i="5"/>
  <c r="M5486" i="5"/>
  <c r="M5485" i="5"/>
  <c r="M5484" i="5"/>
  <c r="M5483" i="5"/>
  <c r="G127" i="6" s="1"/>
  <c r="M5482" i="5"/>
  <c r="M5481" i="5"/>
  <c r="M5480" i="5"/>
  <c r="M5479" i="5"/>
  <c r="M5478" i="5"/>
  <c r="M5477" i="5"/>
  <c r="M5476" i="5"/>
  <c r="M5475" i="5"/>
  <c r="M5474" i="5"/>
  <c r="M5473" i="5"/>
  <c r="M5472" i="5"/>
  <c r="M5471" i="5"/>
  <c r="M5470" i="5"/>
  <c r="M5469" i="5"/>
  <c r="M5468" i="5"/>
  <c r="M5467" i="5"/>
  <c r="M5466" i="5"/>
  <c r="M5465" i="5"/>
  <c r="M5464" i="5"/>
  <c r="M5463" i="5"/>
  <c r="M5462" i="5"/>
  <c r="M5461" i="5"/>
  <c r="M5460" i="5"/>
  <c r="M5459" i="5"/>
  <c r="M5458" i="5"/>
  <c r="M5457" i="5"/>
  <c r="M5456" i="5"/>
  <c r="M5455" i="5"/>
  <c r="M5454" i="5"/>
  <c r="M5453" i="5"/>
  <c r="M5452" i="5"/>
  <c r="M5451" i="5"/>
  <c r="M5450" i="5"/>
  <c r="M5449" i="5"/>
  <c r="M5448" i="5"/>
  <c r="M5447" i="5"/>
  <c r="M5446" i="5"/>
  <c r="M5445" i="5"/>
  <c r="M5444" i="5"/>
  <c r="M5443" i="5"/>
  <c r="M5442" i="5"/>
  <c r="M5441" i="5"/>
  <c r="M5440" i="5"/>
  <c r="M5439" i="5"/>
  <c r="M5438" i="5"/>
  <c r="M5437" i="5"/>
  <c r="M5436" i="5"/>
  <c r="M5435" i="5"/>
  <c r="M5434" i="5"/>
  <c r="G126" i="6" s="1"/>
  <c r="M5433" i="5"/>
  <c r="M5432" i="5"/>
  <c r="M5431" i="5"/>
  <c r="M5430" i="5"/>
  <c r="M5429" i="5"/>
  <c r="M5428" i="5"/>
  <c r="M5427" i="5"/>
  <c r="M5426" i="5"/>
  <c r="M5425" i="5"/>
  <c r="M5424" i="5"/>
  <c r="M5423" i="5"/>
  <c r="M5422" i="5"/>
  <c r="M5421" i="5"/>
  <c r="M5420" i="5"/>
  <c r="M5419" i="5"/>
  <c r="M5418" i="5"/>
  <c r="M5417" i="5"/>
  <c r="M5416" i="5"/>
  <c r="M5415" i="5"/>
  <c r="M5414" i="5"/>
  <c r="M5413" i="5"/>
  <c r="M5412" i="5"/>
  <c r="M5411" i="5"/>
  <c r="M5410" i="5"/>
  <c r="M5409" i="5"/>
  <c r="M5408" i="5"/>
  <c r="M5407" i="5"/>
  <c r="M5406" i="5"/>
  <c r="M5405" i="5"/>
  <c r="M5404" i="5"/>
  <c r="M5403" i="5"/>
  <c r="M5402" i="5"/>
  <c r="M5401" i="5"/>
  <c r="M5400" i="5"/>
  <c r="M5399" i="5"/>
  <c r="M5398" i="5"/>
  <c r="M5397" i="5"/>
  <c r="M5396" i="5"/>
  <c r="M5395" i="5"/>
  <c r="M5394" i="5"/>
  <c r="M5393" i="5"/>
  <c r="G125" i="6" s="1"/>
  <c r="M5392" i="5"/>
  <c r="M5391" i="5"/>
  <c r="M5390" i="5"/>
  <c r="M5389" i="5"/>
  <c r="M5388" i="5"/>
  <c r="M5387" i="5"/>
  <c r="M5386" i="5"/>
  <c r="M5385" i="5"/>
  <c r="M5384" i="5"/>
  <c r="M5383" i="5"/>
  <c r="M5382" i="5"/>
  <c r="M5381" i="5"/>
  <c r="M5380" i="5"/>
  <c r="M5379" i="5"/>
  <c r="M5378" i="5"/>
  <c r="M5377" i="5"/>
  <c r="M5376" i="5"/>
  <c r="M5375" i="5"/>
  <c r="M5374" i="5"/>
  <c r="M5373" i="5"/>
  <c r="M5372" i="5"/>
  <c r="M5371" i="5"/>
  <c r="M5370" i="5"/>
  <c r="M5369" i="5"/>
  <c r="M5368" i="5"/>
  <c r="M5367" i="5"/>
  <c r="M5366" i="5"/>
  <c r="M5365" i="5"/>
  <c r="M5364" i="5"/>
  <c r="M5363" i="5"/>
  <c r="M5362" i="5"/>
  <c r="M5361" i="5"/>
  <c r="M5360" i="5"/>
  <c r="M5359" i="5"/>
  <c r="M5358" i="5"/>
  <c r="M5357" i="5"/>
  <c r="M5356" i="5"/>
  <c r="M5355" i="5"/>
  <c r="M5354" i="5"/>
  <c r="M5353" i="5"/>
  <c r="M5352" i="5"/>
  <c r="M5351" i="5"/>
  <c r="M5350" i="5"/>
  <c r="M5349" i="5"/>
  <c r="M5348" i="5"/>
  <c r="M5347" i="5"/>
  <c r="M5346" i="5"/>
  <c r="M5345" i="5"/>
  <c r="M5344" i="5"/>
  <c r="M5343" i="5"/>
  <c r="G124" i="6" s="1"/>
  <c r="M5342" i="5"/>
  <c r="M5341" i="5"/>
  <c r="M5340" i="5"/>
  <c r="M5339" i="5"/>
  <c r="M5338" i="5"/>
  <c r="M5337" i="5"/>
  <c r="M5336" i="5"/>
  <c r="M5335" i="5"/>
  <c r="M5334" i="5"/>
  <c r="M5333" i="5"/>
  <c r="M5332" i="5"/>
  <c r="M5331" i="5"/>
  <c r="M5330" i="5"/>
  <c r="M5329" i="5"/>
  <c r="M5328" i="5"/>
  <c r="M5327" i="5"/>
  <c r="M5326" i="5"/>
  <c r="M5325" i="5"/>
  <c r="M5324" i="5"/>
  <c r="M5323" i="5"/>
  <c r="M5322" i="5"/>
  <c r="M5321" i="5"/>
  <c r="M5320" i="5"/>
  <c r="M5319" i="5"/>
  <c r="M5318" i="5"/>
  <c r="M5317" i="5"/>
  <c r="M5316" i="5"/>
  <c r="M5315" i="5"/>
  <c r="M5314" i="5"/>
  <c r="M5313" i="5"/>
  <c r="M5312" i="5"/>
  <c r="M5311" i="5"/>
  <c r="M5310" i="5"/>
  <c r="M5309" i="5"/>
  <c r="M5308" i="5"/>
  <c r="M5307" i="5"/>
  <c r="M5306" i="5"/>
  <c r="M5305" i="5"/>
  <c r="M5304" i="5"/>
  <c r="M5303" i="5"/>
  <c r="M5302" i="5"/>
  <c r="M5301" i="5"/>
  <c r="M5300" i="5"/>
  <c r="M5299" i="5"/>
  <c r="M5298" i="5"/>
  <c r="M5297" i="5"/>
  <c r="M5296" i="5"/>
  <c r="M5295" i="5"/>
  <c r="M5294" i="5"/>
  <c r="M5293" i="5"/>
  <c r="G123" i="6" s="1"/>
  <c r="M5292" i="5"/>
  <c r="M5291" i="5"/>
  <c r="M5290" i="5"/>
  <c r="M5289" i="5"/>
  <c r="M5288" i="5"/>
  <c r="M5287" i="5"/>
  <c r="M5286" i="5"/>
  <c r="M5285" i="5"/>
  <c r="M5284" i="5"/>
  <c r="M5283" i="5"/>
  <c r="M5282" i="5"/>
  <c r="M5281" i="5"/>
  <c r="M5280" i="5"/>
  <c r="M5279" i="5"/>
  <c r="M5278" i="5"/>
  <c r="M5277" i="5"/>
  <c r="M5276" i="5"/>
  <c r="M5275" i="5"/>
  <c r="M5274" i="5"/>
  <c r="M5273" i="5"/>
  <c r="M5272" i="5"/>
  <c r="M5271" i="5"/>
  <c r="M5270" i="5"/>
  <c r="M5269" i="5"/>
  <c r="M5268" i="5"/>
  <c r="M5267" i="5"/>
  <c r="M5266" i="5"/>
  <c r="M5265" i="5"/>
  <c r="M5264" i="5"/>
  <c r="M5263" i="5"/>
  <c r="M5262" i="5"/>
  <c r="M5261" i="5"/>
  <c r="M5260" i="5"/>
  <c r="M5259" i="5"/>
  <c r="M5258" i="5"/>
  <c r="M5257" i="5"/>
  <c r="M5256" i="5"/>
  <c r="M5255" i="5"/>
  <c r="M5254" i="5"/>
  <c r="M5253" i="5"/>
  <c r="M5252" i="5"/>
  <c r="M5251" i="5"/>
  <c r="M5250" i="5"/>
  <c r="M5249" i="5"/>
  <c r="M5248" i="5"/>
  <c r="M5247" i="5"/>
  <c r="M5246" i="5"/>
  <c r="M5245" i="5"/>
  <c r="M5244" i="5"/>
  <c r="M5243" i="5"/>
  <c r="G122" i="6" s="1"/>
  <c r="M5242" i="5"/>
  <c r="M5241" i="5"/>
  <c r="M5240" i="5"/>
  <c r="M5239" i="5"/>
  <c r="M5238" i="5"/>
  <c r="M5237" i="5"/>
  <c r="M5236" i="5"/>
  <c r="M5235" i="5"/>
  <c r="M5234" i="5"/>
  <c r="M5233" i="5"/>
  <c r="M5232" i="5"/>
  <c r="M5231" i="5"/>
  <c r="M5230" i="5"/>
  <c r="M5229" i="5"/>
  <c r="M5228" i="5"/>
  <c r="M5227" i="5"/>
  <c r="M5226" i="5"/>
  <c r="M5225" i="5"/>
  <c r="M5224" i="5"/>
  <c r="M5223" i="5"/>
  <c r="M5222" i="5"/>
  <c r="M5221" i="5"/>
  <c r="M5220" i="5"/>
  <c r="M5219" i="5"/>
  <c r="M5218" i="5"/>
  <c r="M5217" i="5"/>
  <c r="M5216" i="5"/>
  <c r="M5215" i="5"/>
  <c r="M5214" i="5"/>
  <c r="M5213" i="5"/>
  <c r="M5212" i="5"/>
  <c r="M5211" i="5"/>
  <c r="M5210" i="5"/>
  <c r="M5209" i="5"/>
  <c r="M5208" i="5"/>
  <c r="M5207" i="5"/>
  <c r="M5206" i="5"/>
  <c r="M5205" i="5"/>
  <c r="M5204" i="5"/>
  <c r="M5203" i="5"/>
  <c r="M5202" i="5"/>
  <c r="M5201" i="5"/>
  <c r="M5200" i="5"/>
  <c r="M5199" i="5"/>
  <c r="M5198" i="5"/>
  <c r="M5197" i="5"/>
  <c r="M5196" i="5"/>
  <c r="M5195" i="5"/>
  <c r="M5194" i="5"/>
  <c r="M5193" i="5"/>
  <c r="M5192" i="5"/>
  <c r="G121" i="6" s="1"/>
  <c r="M5191" i="5"/>
  <c r="M5190" i="5"/>
  <c r="M5189" i="5"/>
  <c r="M5188" i="5"/>
  <c r="M5187" i="5"/>
  <c r="M5186" i="5"/>
  <c r="M5185" i="5"/>
  <c r="M5184" i="5"/>
  <c r="M5183" i="5"/>
  <c r="M5182" i="5"/>
  <c r="M5181" i="5"/>
  <c r="M5180" i="5"/>
  <c r="M5179" i="5"/>
  <c r="M5178" i="5"/>
  <c r="M5177" i="5"/>
  <c r="M5176" i="5"/>
  <c r="M5175" i="5"/>
  <c r="M5174" i="5"/>
  <c r="M5173" i="5"/>
  <c r="M5172" i="5"/>
  <c r="M5171" i="5"/>
  <c r="M5170" i="5"/>
  <c r="M5169" i="5"/>
  <c r="M5168" i="5"/>
  <c r="M5167" i="5"/>
  <c r="M5166" i="5"/>
  <c r="M5165" i="5"/>
  <c r="M5164" i="5"/>
  <c r="M5163" i="5"/>
  <c r="M5162" i="5"/>
  <c r="M5161" i="5"/>
  <c r="M5160" i="5"/>
  <c r="M5159" i="5"/>
  <c r="M5158" i="5"/>
  <c r="M5157" i="5"/>
  <c r="M5156" i="5"/>
  <c r="M5155" i="5"/>
  <c r="G120" i="6" s="1"/>
  <c r="M5154" i="5"/>
  <c r="M5153" i="5"/>
  <c r="M5152" i="5"/>
  <c r="M5151" i="5"/>
  <c r="M5150" i="5"/>
  <c r="M5149" i="5"/>
  <c r="M5148" i="5"/>
  <c r="M5147" i="5"/>
  <c r="M5146" i="5"/>
  <c r="M5145" i="5"/>
  <c r="M5144" i="5"/>
  <c r="M5143" i="5"/>
  <c r="M5142" i="5"/>
  <c r="M5141" i="5"/>
  <c r="M5140" i="5"/>
  <c r="M5139" i="5"/>
  <c r="M5138" i="5"/>
  <c r="M5137" i="5"/>
  <c r="M5136" i="5"/>
  <c r="M5135" i="5"/>
  <c r="M5134" i="5"/>
  <c r="M5133" i="5"/>
  <c r="M5132" i="5"/>
  <c r="M5131" i="5"/>
  <c r="M5130" i="5"/>
  <c r="M5129" i="5"/>
  <c r="M5128" i="5"/>
  <c r="M5127" i="5"/>
  <c r="M5126" i="5"/>
  <c r="M5125" i="5"/>
  <c r="M5124" i="5"/>
  <c r="M5123" i="5"/>
  <c r="M5122" i="5"/>
  <c r="M5121" i="5"/>
  <c r="M5120" i="5"/>
  <c r="M5119" i="5"/>
  <c r="M5118" i="5"/>
  <c r="M5117" i="5"/>
  <c r="M5116" i="5"/>
  <c r="M5115" i="5"/>
  <c r="M5114" i="5"/>
  <c r="M5113" i="5"/>
  <c r="M5112" i="5"/>
  <c r="M5111" i="5"/>
  <c r="M5110" i="5"/>
  <c r="M5109" i="5"/>
  <c r="M5108" i="5"/>
  <c r="M5107" i="5"/>
  <c r="M5106" i="5"/>
  <c r="M5105" i="5"/>
  <c r="M5104" i="5"/>
  <c r="G119" i="6" s="1"/>
  <c r="M5103" i="5"/>
  <c r="M5102" i="5"/>
  <c r="M5101" i="5"/>
  <c r="M5100" i="5"/>
  <c r="M5099" i="5"/>
  <c r="M5098" i="5"/>
  <c r="M5097" i="5"/>
  <c r="M5096" i="5"/>
  <c r="M5095" i="5"/>
  <c r="M5094" i="5"/>
  <c r="M5093" i="5"/>
  <c r="M5092" i="5"/>
  <c r="M5091" i="5"/>
  <c r="M5090" i="5"/>
  <c r="M5089" i="5"/>
  <c r="M5088" i="5"/>
  <c r="M5087" i="5"/>
  <c r="M5086" i="5"/>
  <c r="M5085" i="5"/>
  <c r="M5084" i="5"/>
  <c r="M5083" i="5"/>
  <c r="M5082" i="5"/>
  <c r="M5081" i="5"/>
  <c r="M5080" i="5"/>
  <c r="M5079" i="5"/>
  <c r="M5078" i="5"/>
  <c r="M5077" i="5"/>
  <c r="M5076" i="5"/>
  <c r="M5075" i="5"/>
  <c r="M5074" i="5"/>
  <c r="M5073" i="5"/>
  <c r="M5072" i="5"/>
  <c r="M5071" i="5"/>
  <c r="M5070" i="5"/>
  <c r="M5069" i="5"/>
  <c r="M5068" i="5"/>
  <c r="M5067" i="5"/>
  <c r="M5066" i="5"/>
  <c r="M5065" i="5"/>
  <c r="M5064" i="5"/>
  <c r="M5063" i="5"/>
  <c r="M5062" i="5"/>
  <c r="M5061" i="5"/>
  <c r="M5060" i="5"/>
  <c r="M5059" i="5"/>
  <c r="M5058" i="5"/>
  <c r="M5057" i="5"/>
  <c r="M5056" i="5"/>
  <c r="M5055" i="5"/>
  <c r="M5054" i="5"/>
  <c r="G118" i="6" s="1"/>
  <c r="M5053" i="5"/>
  <c r="M5052" i="5"/>
  <c r="M5051" i="5"/>
  <c r="M5050" i="5"/>
  <c r="M5049" i="5"/>
  <c r="M5048" i="5"/>
  <c r="M5047" i="5"/>
  <c r="M5046" i="5"/>
  <c r="M5045" i="5"/>
  <c r="M5044" i="5"/>
  <c r="M5043" i="5"/>
  <c r="M5042" i="5"/>
  <c r="M5041" i="5"/>
  <c r="M5040" i="5"/>
  <c r="M5039" i="5"/>
  <c r="M5038" i="5"/>
  <c r="M5037" i="5"/>
  <c r="M5036" i="5"/>
  <c r="M5035" i="5"/>
  <c r="M5034" i="5"/>
  <c r="M5033" i="5"/>
  <c r="M5032" i="5"/>
  <c r="M5031" i="5"/>
  <c r="M5030" i="5"/>
  <c r="M5029" i="5"/>
  <c r="M5028" i="5"/>
  <c r="M5027" i="5"/>
  <c r="M5026" i="5"/>
  <c r="M5025" i="5"/>
  <c r="M5024" i="5"/>
  <c r="M5023" i="5"/>
  <c r="M5022" i="5"/>
  <c r="M5021" i="5"/>
  <c r="M5020" i="5"/>
  <c r="M5019" i="5"/>
  <c r="M5018" i="5"/>
  <c r="M5017" i="5"/>
  <c r="M5016" i="5"/>
  <c r="M5015" i="5"/>
  <c r="M5014" i="5"/>
  <c r="M5013" i="5"/>
  <c r="M5012" i="5"/>
  <c r="M5011" i="5"/>
  <c r="M5010" i="5"/>
  <c r="M5009" i="5"/>
  <c r="M5008" i="5"/>
  <c r="M5007" i="5"/>
  <c r="M5006" i="5"/>
  <c r="M5005" i="5"/>
  <c r="M5004" i="5"/>
  <c r="M5003" i="5"/>
  <c r="M5002" i="5"/>
  <c r="G117" i="6" s="1"/>
  <c r="M5001" i="5"/>
  <c r="M5000" i="5"/>
  <c r="M4999" i="5"/>
  <c r="M4998" i="5"/>
  <c r="M4997" i="5"/>
  <c r="M4996" i="5"/>
  <c r="M4995" i="5"/>
  <c r="M4994" i="5"/>
  <c r="M4993" i="5"/>
  <c r="M4992" i="5"/>
  <c r="M4991" i="5"/>
  <c r="M4990" i="5"/>
  <c r="M4989" i="5"/>
  <c r="M4988" i="5"/>
  <c r="M4987" i="5"/>
  <c r="M4986" i="5"/>
  <c r="M4985" i="5"/>
  <c r="M4984" i="5"/>
  <c r="M4983" i="5"/>
  <c r="M4982" i="5"/>
  <c r="M4981" i="5"/>
  <c r="M4980" i="5"/>
  <c r="M4979" i="5"/>
  <c r="M4978" i="5"/>
  <c r="M4977" i="5"/>
  <c r="M4976" i="5"/>
  <c r="M4975" i="5"/>
  <c r="M4974" i="5"/>
  <c r="M4973" i="5"/>
  <c r="M4972" i="5"/>
  <c r="M4971" i="5"/>
  <c r="M4970" i="5"/>
  <c r="M4969" i="5"/>
  <c r="M4968" i="5"/>
  <c r="M4967" i="5"/>
  <c r="M4966" i="5"/>
  <c r="M4965" i="5"/>
  <c r="M4964" i="5"/>
  <c r="M4963" i="5"/>
  <c r="M4962" i="5"/>
  <c r="M4961" i="5"/>
  <c r="M4960" i="5"/>
  <c r="M4959" i="5"/>
  <c r="M4958" i="5"/>
  <c r="M4957" i="5"/>
  <c r="M4956" i="5"/>
  <c r="M4955" i="5"/>
  <c r="M4954" i="5"/>
  <c r="M4953" i="5"/>
  <c r="G116" i="6" s="1"/>
  <c r="M4952" i="5"/>
  <c r="M4951" i="5"/>
  <c r="M4950" i="5"/>
  <c r="M4949" i="5"/>
  <c r="M4948" i="5"/>
  <c r="M4947" i="5"/>
  <c r="M4946" i="5"/>
  <c r="M4945" i="5"/>
  <c r="M4944" i="5"/>
  <c r="M4943" i="5"/>
  <c r="M4942" i="5"/>
  <c r="M4941" i="5"/>
  <c r="M4940" i="5"/>
  <c r="M4939" i="5"/>
  <c r="M4938" i="5"/>
  <c r="M4937" i="5"/>
  <c r="M4936" i="5"/>
  <c r="M4935" i="5"/>
  <c r="M4934" i="5"/>
  <c r="M4933" i="5"/>
  <c r="M4932" i="5"/>
  <c r="M4931" i="5"/>
  <c r="M4930" i="5"/>
  <c r="M4929" i="5"/>
  <c r="M4928" i="5"/>
  <c r="M4927" i="5"/>
  <c r="M4926" i="5"/>
  <c r="M4925" i="5"/>
  <c r="M4924" i="5"/>
  <c r="M4923" i="5"/>
  <c r="M4922" i="5"/>
  <c r="M4921" i="5"/>
  <c r="M4920" i="5"/>
  <c r="M4919" i="5"/>
  <c r="M4918" i="5"/>
  <c r="M4917" i="5"/>
  <c r="M4916" i="5"/>
  <c r="M4915" i="5"/>
  <c r="M4914" i="5"/>
  <c r="M4913" i="5"/>
  <c r="M4912" i="5"/>
  <c r="M4911" i="5"/>
  <c r="M4910" i="5"/>
  <c r="M4909" i="5"/>
  <c r="M4908" i="5"/>
  <c r="M4907" i="5"/>
  <c r="M4906" i="5"/>
  <c r="M4905" i="5"/>
  <c r="M4904" i="5"/>
  <c r="G115" i="6" s="1"/>
  <c r="M4903" i="5"/>
  <c r="M4902" i="5"/>
  <c r="M4901" i="5"/>
  <c r="M4900" i="5"/>
  <c r="M4899" i="5"/>
  <c r="M4898" i="5"/>
  <c r="M4897" i="5"/>
  <c r="M4896" i="5"/>
  <c r="M4895" i="5"/>
  <c r="M4894" i="5"/>
  <c r="M4893" i="5"/>
  <c r="M4892" i="5"/>
  <c r="M4891" i="5"/>
  <c r="M4890" i="5"/>
  <c r="M4889" i="5"/>
  <c r="M4888" i="5"/>
  <c r="M4887" i="5"/>
  <c r="M4886" i="5"/>
  <c r="M4885" i="5"/>
  <c r="M4884" i="5"/>
  <c r="M4883" i="5"/>
  <c r="M4882" i="5"/>
  <c r="M4881" i="5"/>
  <c r="M4880" i="5"/>
  <c r="M4879" i="5"/>
  <c r="M4878" i="5"/>
  <c r="M4877" i="5"/>
  <c r="M4876" i="5"/>
  <c r="M4875" i="5"/>
  <c r="M4874" i="5"/>
  <c r="M4873" i="5"/>
  <c r="M4872" i="5"/>
  <c r="M4871" i="5"/>
  <c r="M4870" i="5"/>
  <c r="M4869" i="5"/>
  <c r="M4868" i="5"/>
  <c r="M4867" i="5"/>
  <c r="M4866" i="5"/>
  <c r="M4865" i="5"/>
  <c r="M4864" i="5"/>
  <c r="M4863" i="5"/>
  <c r="M4862" i="5"/>
  <c r="M4861" i="5"/>
  <c r="M4860" i="5"/>
  <c r="M4859" i="5"/>
  <c r="M4858" i="5"/>
  <c r="M4857" i="5"/>
  <c r="M4856" i="5"/>
  <c r="M4855" i="5"/>
  <c r="M4854" i="5"/>
  <c r="G114" i="6" s="1"/>
  <c r="M4853" i="5"/>
  <c r="M4852" i="5"/>
  <c r="M4851" i="5"/>
  <c r="M4850" i="5"/>
  <c r="M4849" i="5"/>
  <c r="M4848" i="5"/>
  <c r="M4847" i="5"/>
  <c r="M4846" i="5"/>
  <c r="M4845" i="5"/>
  <c r="M4844" i="5"/>
  <c r="M4843" i="5"/>
  <c r="M4842" i="5"/>
  <c r="M4841" i="5"/>
  <c r="M4840" i="5"/>
  <c r="M4839" i="5"/>
  <c r="M4838" i="5"/>
  <c r="M4837" i="5"/>
  <c r="M4836" i="5"/>
  <c r="M4835" i="5"/>
  <c r="M4834" i="5"/>
  <c r="M4833" i="5"/>
  <c r="M4832" i="5"/>
  <c r="M4831" i="5"/>
  <c r="M4830" i="5"/>
  <c r="M4829" i="5"/>
  <c r="M4828" i="5"/>
  <c r="M4827" i="5"/>
  <c r="M4826" i="5"/>
  <c r="M4825" i="5"/>
  <c r="M4824" i="5"/>
  <c r="M4823" i="5"/>
  <c r="M4822" i="5"/>
  <c r="M4821" i="5"/>
  <c r="M4820" i="5"/>
  <c r="M4819" i="5"/>
  <c r="M4818" i="5"/>
  <c r="M4817" i="5"/>
  <c r="M4816" i="5"/>
  <c r="M4815" i="5"/>
  <c r="M4814" i="5"/>
  <c r="M4813" i="5"/>
  <c r="M4812" i="5"/>
  <c r="M4811" i="5"/>
  <c r="M4810" i="5"/>
  <c r="M4809" i="5"/>
  <c r="M4808" i="5"/>
  <c r="M4807" i="5"/>
  <c r="M4806" i="5"/>
  <c r="M4805" i="5"/>
  <c r="G113" i="6" s="1"/>
  <c r="M4804" i="5"/>
  <c r="M4803" i="5"/>
  <c r="M4802" i="5"/>
  <c r="M4801" i="5"/>
  <c r="M4800" i="5"/>
  <c r="M4799" i="5"/>
  <c r="M4798" i="5"/>
  <c r="M4797" i="5"/>
  <c r="M4796" i="5"/>
  <c r="M4795" i="5"/>
  <c r="M4794" i="5"/>
  <c r="M4793" i="5"/>
  <c r="M4792" i="5"/>
  <c r="M4791" i="5"/>
  <c r="M4790" i="5"/>
  <c r="M4789" i="5"/>
  <c r="M4788" i="5"/>
  <c r="M4787" i="5"/>
  <c r="M4786" i="5"/>
  <c r="M4785" i="5"/>
  <c r="M4784" i="5"/>
  <c r="M4783" i="5"/>
  <c r="M4782" i="5"/>
  <c r="M4781" i="5"/>
  <c r="M4780" i="5"/>
  <c r="M4779" i="5"/>
  <c r="M4778" i="5"/>
  <c r="M4777" i="5"/>
  <c r="M4776" i="5"/>
  <c r="M4775" i="5"/>
  <c r="M4774" i="5"/>
  <c r="M4773" i="5"/>
  <c r="M4772" i="5"/>
  <c r="M4771" i="5"/>
  <c r="M4770" i="5"/>
  <c r="M4769" i="5"/>
  <c r="M4768" i="5"/>
  <c r="M4767" i="5"/>
  <c r="M4766" i="5"/>
  <c r="M4765" i="5"/>
  <c r="M4764" i="5"/>
  <c r="M4763" i="5"/>
  <c r="M4762" i="5"/>
  <c r="M4761" i="5"/>
  <c r="M4760" i="5"/>
  <c r="M4759" i="5"/>
  <c r="M4758" i="5"/>
  <c r="M4757" i="5"/>
  <c r="M4756" i="5"/>
  <c r="G112" i="6" s="1"/>
  <c r="M4755" i="5"/>
  <c r="M4754" i="5"/>
  <c r="M4753" i="5"/>
  <c r="M4752" i="5"/>
  <c r="M4751" i="5"/>
  <c r="M4750" i="5"/>
  <c r="M4749" i="5"/>
  <c r="M4748" i="5"/>
  <c r="M4747" i="5"/>
  <c r="M4746" i="5"/>
  <c r="M4745" i="5"/>
  <c r="M4744" i="5"/>
  <c r="M4743" i="5"/>
  <c r="M4742" i="5"/>
  <c r="M4741" i="5"/>
  <c r="M4740" i="5"/>
  <c r="M4739" i="5"/>
  <c r="M4738" i="5"/>
  <c r="M4737" i="5"/>
  <c r="M4736" i="5"/>
  <c r="M4735" i="5"/>
  <c r="M4734" i="5"/>
  <c r="M4733" i="5"/>
  <c r="M4732" i="5"/>
  <c r="M4731" i="5"/>
  <c r="M4730" i="5"/>
  <c r="M4729" i="5"/>
  <c r="M4728" i="5"/>
  <c r="M4727" i="5"/>
  <c r="M4726" i="5"/>
  <c r="M4725" i="5"/>
  <c r="M4724" i="5"/>
  <c r="M4723" i="5"/>
  <c r="M4722" i="5"/>
  <c r="M4721" i="5"/>
  <c r="M4720" i="5"/>
  <c r="M4719" i="5"/>
  <c r="M4718" i="5"/>
  <c r="M4717" i="5"/>
  <c r="M4716" i="5"/>
  <c r="M4715" i="5"/>
  <c r="M4714" i="5"/>
  <c r="M4713" i="5"/>
  <c r="M4712" i="5"/>
  <c r="M4711" i="5"/>
  <c r="M4710" i="5"/>
  <c r="M4709" i="5"/>
  <c r="M4708" i="5"/>
  <c r="M4707" i="5"/>
  <c r="G111" i="6" s="1"/>
  <c r="M4706" i="5"/>
  <c r="M4705" i="5"/>
  <c r="M4704" i="5"/>
  <c r="M4703" i="5"/>
  <c r="M4702" i="5"/>
  <c r="M4701" i="5"/>
  <c r="M4700" i="5"/>
  <c r="M4699" i="5"/>
  <c r="M4698" i="5"/>
  <c r="M4697" i="5"/>
  <c r="M4696" i="5"/>
  <c r="M4695" i="5"/>
  <c r="M4694" i="5"/>
  <c r="M4693" i="5"/>
  <c r="M4692" i="5"/>
  <c r="M4691" i="5"/>
  <c r="M4690" i="5"/>
  <c r="M4689" i="5"/>
  <c r="M4688" i="5"/>
  <c r="M4687" i="5"/>
  <c r="M4686" i="5"/>
  <c r="M4685" i="5"/>
  <c r="M4684" i="5"/>
  <c r="M4683" i="5"/>
  <c r="M4682" i="5"/>
  <c r="M4681" i="5"/>
  <c r="M4680" i="5"/>
  <c r="M4679" i="5"/>
  <c r="M4678" i="5"/>
  <c r="M4677" i="5"/>
  <c r="M4676" i="5"/>
  <c r="M4675" i="5"/>
  <c r="M4674" i="5"/>
  <c r="M4673" i="5"/>
  <c r="M4672" i="5"/>
  <c r="M4671" i="5"/>
  <c r="M4670" i="5"/>
  <c r="M4669" i="5"/>
  <c r="M4668" i="5"/>
  <c r="M4667" i="5"/>
  <c r="M4666" i="5"/>
  <c r="M4665" i="5"/>
  <c r="M4664" i="5"/>
  <c r="M4663" i="5"/>
  <c r="M4662" i="5"/>
  <c r="M4661" i="5"/>
  <c r="M4660" i="5"/>
  <c r="M4659" i="5"/>
  <c r="M4658" i="5"/>
  <c r="G110" i="6" s="1"/>
  <c r="M4657" i="5"/>
  <c r="M4656" i="5"/>
  <c r="M4655" i="5"/>
  <c r="M4654" i="5"/>
  <c r="M4653" i="5"/>
  <c r="M4652" i="5"/>
  <c r="M4651" i="5"/>
  <c r="M4650" i="5"/>
  <c r="M4649" i="5"/>
  <c r="M4648" i="5"/>
  <c r="M4647" i="5"/>
  <c r="M4646" i="5"/>
  <c r="M4645" i="5"/>
  <c r="M4644" i="5"/>
  <c r="M4643" i="5"/>
  <c r="M4642" i="5"/>
  <c r="M4641" i="5"/>
  <c r="M4640" i="5"/>
  <c r="M4639" i="5"/>
  <c r="M4638" i="5"/>
  <c r="M4637" i="5"/>
  <c r="M4636" i="5"/>
  <c r="M4635" i="5"/>
  <c r="M4634" i="5"/>
  <c r="M4633" i="5"/>
  <c r="M4632" i="5"/>
  <c r="M4631" i="5"/>
  <c r="M4630" i="5"/>
  <c r="M4629" i="5"/>
  <c r="M4628" i="5"/>
  <c r="M4627" i="5"/>
  <c r="M4626" i="5"/>
  <c r="M4625" i="5"/>
  <c r="M4624" i="5"/>
  <c r="M4623" i="5"/>
  <c r="M4622" i="5"/>
  <c r="M4621" i="5"/>
  <c r="M4620" i="5"/>
  <c r="M4619" i="5"/>
  <c r="M4618" i="5"/>
  <c r="M4617" i="5"/>
  <c r="M4616" i="5"/>
  <c r="M4615" i="5"/>
  <c r="M4614" i="5"/>
  <c r="M4613" i="5"/>
  <c r="M4612" i="5"/>
  <c r="M4611" i="5"/>
  <c r="M4610" i="5"/>
  <c r="M4609" i="5"/>
  <c r="M4608" i="5"/>
  <c r="M4607" i="5"/>
  <c r="M4606" i="5"/>
  <c r="G109" i="6" s="1"/>
  <c r="M4605" i="5"/>
  <c r="M4604" i="5"/>
  <c r="M4603" i="5"/>
  <c r="M4602" i="5"/>
  <c r="M4601" i="5"/>
  <c r="M4600" i="5"/>
  <c r="M4599" i="5"/>
  <c r="M4598" i="5"/>
  <c r="M4597" i="5"/>
  <c r="M4596" i="5"/>
  <c r="M4595" i="5"/>
  <c r="M4594" i="5"/>
  <c r="M4593" i="5"/>
  <c r="M4592" i="5"/>
  <c r="M4591" i="5"/>
  <c r="M4590" i="5"/>
  <c r="M4589" i="5"/>
  <c r="M4588" i="5"/>
  <c r="M4587" i="5"/>
  <c r="M4586" i="5"/>
  <c r="M4585" i="5"/>
  <c r="M4584" i="5"/>
  <c r="M4583" i="5"/>
  <c r="M4582" i="5"/>
  <c r="M4581" i="5"/>
  <c r="M4580" i="5"/>
  <c r="M4579" i="5"/>
  <c r="M4578" i="5"/>
  <c r="M4577" i="5"/>
  <c r="M4576" i="5"/>
  <c r="M4575" i="5"/>
  <c r="M4574" i="5"/>
  <c r="M4573" i="5"/>
  <c r="M4572" i="5"/>
  <c r="M4571" i="5"/>
  <c r="M4570" i="5"/>
  <c r="M4569" i="5"/>
  <c r="M4568" i="5"/>
  <c r="M4567" i="5"/>
  <c r="M4566" i="5"/>
  <c r="M4565" i="5"/>
  <c r="M4564" i="5"/>
  <c r="M4563" i="5"/>
  <c r="M4562" i="5"/>
  <c r="M4561" i="5"/>
  <c r="M4560" i="5"/>
  <c r="M4559" i="5"/>
  <c r="M4558" i="5"/>
  <c r="M4557" i="5"/>
  <c r="M4556" i="5"/>
  <c r="M4555" i="5"/>
  <c r="G108" i="6" s="1"/>
  <c r="M4554" i="5"/>
  <c r="M4553" i="5"/>
  <c r="M4552" i="5"/>
  <c r="M4551" i="5"/>
  <c r="M4550" i="5"/>
  <c r="M4549" i="5"/>
  <c r="M4548" i="5"/>
  <c r="M4547" i="5"/>
  <c r="M4546" i="5"/>
  <c r="M4545" i="5"/>
  <c r="M4544" i="5"/>
  <c r="M4543" i="5"/>
  <c r="M4542" i="5"/>
  <c r="M4541" i="5"/>
  <c r="M4540" i="5"/>
  <c r="M4539" i="5"/>
  <c r="M4538" i="5"/>
  <c r="M4537" i="5"/>
  <c r="M4536" i="5"/>
  <c r="M4535" i="5"/>
  <c r="M4534" i="5"/>
  <c r="M4533" i="5"/>
  <c r="M4532" i="5"/>
  <c r="M4531" i="5"/>
  <c r="M4530" i="5"/>
  <c r="M4529" i="5"/>
  <c r="M4528" i="5"/>
  <c r="M4527" i="5"/>
  <c r="M4526" i="5"/>
  <c r="M4525" i="5"/>
  <c r="M4524" i="5"/>
  <c r="M4523" i="5"/>
  <c r="M4522" i="5"/>
  <c r="M4521" i="5"/>
  <c r="M4520" i="5"/>
  <c r="M4519" i="5"/>
  <c r="M4518" i="5"/>
  <c r="M4517" i="5"/>
  <c r="M4516" i="5"/>
  <c r="M4515" i="5"/>
  <c r="M4514" i="5"/>
  <c r="M4513" i="5"/>
  <c r="M4512" i="5"/>
  <c r="M4511" i="5"/>
  <c r="M4510" i="5"/>
  <c r="M4509" i="5"/>
  <c r="M4508" i="5"/>
  <c r="M4507" i="5"/>
  <c r="M4506" i="5"/>
  <c r="M4505" i="5"/>
  <c r="G107" i="6" s="1"/>
  <c r="M4504" i="5"/>
  <c r="M4503" i="5"/>
  <c r="M4502" i="5"/>
  <c r="M4501" i="5"/>
  <c r="M4500" i="5"/>
  <c r="M4499" i="5"/>
  <c r="M4498" i="5"/>
  <c r="M4497" i="5"/>
  <c r="M4496" i="5"/>
  <c r="M4495" i="5"/>
  <c r="M4494" i="5"/>
  <c r="M4493" i="5"/>
  <c r="M4492" i="5"/>
  <c r="M4491" i="5"/>
  <c r="M4490" i="5"/>
  <c r="M4489" i="5"/>
  <c r="M4488" i="5"/>
  <c r="M4487" i="5"/>
  <c r="M4486" i="5"/>
  <c r="M4485" i="5"/>
  <c r="M4484" i="5"/>
  <c r="M4483" i="5"/>
  <c r="M4482" i="5"/>
  <c r="M4481" i="5"/>
  <c r="M4480" i="5"/>
  <c r="M4479" i="5"/>
  <c r="M4478" i="5"/>
  <c r="M4477" i="5"/>
  <c r="M4476" i="5"/>
  <c r="M4475" i="5"/>
  <c r="M4474" i="5"/>
  <c r="M4473" i="5"/>
  <c r="M4472" i="5"/>
  <c r="M4471" i="5"/>
  <c r="M4470" i="5"/>
  <c r="M4469" i="5"/>
  <c r="M4468" i="5"/>
  <c r="M4467" i="5"/>
  <c r="M4466" i="5"/>
  <c r="M4465" i="5"/>
  <c r="M4464" i="5"/>
  <c r="M4463" i="5"/>
  <c r="M4462" i="5"/>
  <c r="M4461" i="5"/>
  <c r="M4460" i="5"/>
  <c r="M4459" i="5"/>
  <c r="M4458" i="5"/>
  <c r="M4457" i="5"/>
  <c r="M4456" i="5"/>
  <c r="M4455" i="5"/>
  <c r="M4454" i="5"/>
  <c r="G106" i="6" s="1"/>
  <c r="M4453" i="5"/>
  <c r="M4452" i="5"/>
  <c r="M4451" i="5"/>
  <c r="M4450" i="5"/>
  <c r="M4449" i="5"/>
  <c r="M4448" i="5"/>
  <c r="M4447" i="5"/>
  <c r="M4446" i="5"/>
  <c r="M4445" i="5"/>
  <c r="M4444" i="5"/>
  <c r="M4443" i="5"/>
  <c r="M4442" i="5"/>
  <c r="M4441" i="5"/>
  <c r="M4440" i="5"/>
  <c r="M4439" i="5"/>
  <c r="M4438" i="5"/>
  <c r="M4437" i="5"/>
  <c r="M4436" i="5"/>
  <c r="M4435" i="5"/>
  <c r="M4434" i="5"/>
  <c r="M4433" i="5"/>
  <c r="M4432" i="5"/>
  <c r="M4431" i="5"/>
  <c r="M4430" i="5"/>
  <c r="M4429" i="5"/>
  <c r="M4428" i="5"/>
  <c r="M4427" i="5"/>
  <c r="M4426" i="5"/>
  <c r="M4425" i="5"/>
  <c r="M4424" i="5"/>
  <c r="M4423" i="5"/>
  <c r="M4422" i="5"/>
  <c r="M4421" i="5"/>
  <c r="M4420" i="5"/>
  <c r="M4419" i="5"/>
  <c r="M4418" i="5"/>
  <c r="M4417" i="5"/>
  <c r="M4416" i="5"/>
  <c r="M4415" i="5"/>
  <c r="M4414" i="5"/>
  <c r="M4413" i="5"/>
  <c r="M4412" i="5"/>
  <c r="M4411" i="5"/>
  <c r="M4410" i="5"/>
  <c r="M4409" i="5"/>
  <c r="M4408" i="5"/>
  <c r="M4407" i="5"/>
  <c r="M4406" i="5"/>
  <c r="M4405" i="5"/>
  <c r="M4404" i="5"/>
  <c r="M4403" i="5"/>
  <c r="G105" i="6" s="1"/>
  <c r="M4402" i="5"/>
  <c r="M4401" i="5"/>
  <c r="M4400" i="5"/>
  <c r="M4399" i="5"/>
  <c r="M4398" i="5"/>
  <c r="M4397" i="5"/>
  <c r="M4396" i="5"/>
  <c r="M4395" i="5"/>
  <c r="M4394" i="5"/>
  <c r="M4393" i="5"/>
  <c r="M4392" i="5"/>
  <c r="M4391" i="5"/>
  <c r="M4390" i="5"/>
  <c r="M4389" i="5"/>
  <c r="M4388" i="5"/>
  <c r="M4387" i="5"/>
  <c r="M4386" i="5"/>
  <c r="M4385" i="5"/>
  <c r="M4384" i="5"/>
  <c r="M4383" i="5"/>
  <c r="M4382" i="5"/>
  <c r="M4381" i="5"/>
  <c r="M4380" i="5"/>
  <c r="M4379" i="5"/>
  <c r="M4378" i="5"/>
  <c r="M4377" i="5"/>
  <c r="M4376" i="5"/>
  <c r="M4375" i="5"/>
  <c r="M4374" i="5"/>
  <c r="M4373" i="5"/>
  <c r="M4372" i="5"/>
  <c r="M4371" i="5"/>
  <c r="M4370" i="5"/>
  <c r="M4369" i="5"/>
  <c r="M4368" i="5"/>
  <c r="M4367" i="5"/>
  <c r="M4366" i="5"/>
  <c r="M4365" i="5"/>
  <c r="M4364" i="5"/>
  <c r="M4363" i="5"/>
  <c r="M4362" i="5"/>
  <c r="M4361" i="5"/>
  <c r="M4360" i="5"/>
  <c r="G104" i="6" s="1"/>
  <c r="M4359" i="5"/>
  <c r="M4358" i="5"/>
  <c r="M4357" i="5"/>
  <c r="M4356" i="5"/>
  <c r="M4355" i="5"/>
  <c r="M4354" i="5"/>
  <c r="M4353" i="5"/>
  <c r="M4352" i="5"/>
  <c r="M4351" i="5"/>
  <c r="M4350" i="5"/>
  <c r="M4349" i="5"/>
  <c r="M4348" i="5"/>
  <c r="M4347" i="5"/>
  <c r="M4346" i="5"/>
  <c r="M4345" i="5"/>
  <c r="M4344" i="5"/>
  <c r="M4343" i="5"/>
  <c r="M4342" i="5"/>
  <c r="M4341" i="5"/>
  <c r="M4340" i="5"/>
  <c r="M4339" i="5"/>
  <c r="M4338" i="5"/>
  <c r="M4337" i="5"/>
  <c r="M4336" i="5"/>
  <c r="M4335" i="5"/>
  <c r="M4334" i="5"/>
  <c r="M4333" i="5"/>
  <c r="M4332" i="5"/>
  <c r="M4331" i="5"/>
  <c r="M4330" i="5"/>
  <c r="M4329" i="5"/>
  <c r="M4328" i="5"/>
  <c r="M4327" i="5"/>
  <c r="M4326" i="5"/>
  <c r="M4325" i="5"/>
  <c r="M4324" i="5"/>
  <c r="M4323" i="5"/>
  <c r="M4322" i="5"/>
  <c r="M4321" i="5"/>
  <c r="M4320" i="5"/>
  <c r="M4319" i="5"/>
  <c r="M4318" i="5"/>
  <c r="M4317" i="5"/>
  <c r="M4316" i="5"/>
  <c r="M4315" i="5"/>
  <c r="M4314" i="5"/>
  <c r="M4313" i="5"/>
  <c r="M4312" i="5"/>
  <c r="M4311" i="5"/>
  <c r="M4310" i="5"/>
  <c r="M4309" i="5"/>
  <c r="M4308" i="5"/>
  <c r="G103" i="6" s="1"/>
  <c r="M4307" i="5"/>
  <c r="M4306" i="5"/>
  <c r="M4305" i="5"/>
  <c r="M4304" i="5"/>
  <c r="M4303" i="5"/>
  <c r="M4302" i="5"/>
  <c r="M4301" i="5"/>
  <c r="M4300" i="5"/>
  <c r="M4299" i="5"/>
  <c r="M4298" i="5"/>
  <c r="M4297" i="5"/>
  <c r="M4296" i="5"/>
  <c r="M4295" i="5"/>
  <c r="M4294" i="5"/>
  <c r="M4293" i="5"/>
  <c r="M4292" i="5"/>
  <c r="M4291" i="5"/>
  <c r="M4290" i="5"/>
  <c r="M4289" i="5"/>
  <c r="M4288" i="5"/>
  <c r="M4287" i="5"/>
  <c r="M4286" i="5"/>
  <c r="M4285" i="5"/>
  <c r="M4284" i="5"/>
  <c r="M4283" i="5"/>
  <c r="M4282" i="5"/>
  <c r="M4281" i="5"/>
  <c r="M4280" i="5"/>
  <c r="M4279" i="5"/>
  <c r="M4278" i="5"/>
  <c r="M4277" i="5"/>
  <c r="M4276" i="5"/>
  <c r="M4275" i="5"/>
  <c r="M4274" i="5"/>
  <c r="M4273" i="5"/>
  <c r="M4272" i="5"/>
  <c r="M4271" i="5"/>
  <c r="M4270" i="5"/>
  <c r="M4269" i="5"/>
  <c r="M4268" i="5"/>
  <c r="M4267" i="5"/>
  <c r="M4266" i="5"/>
  <c r="M4265" i="5"/>
  <c r="M4264" i="5"/>
  <c r="M4263" i="5"/>
  <c r="M4262" i="5"/>
  <c r="M4261" i="5"/>
  <c r="M4260" i="5"/>
  <c r="M4259" i="5"/>
  <c r="M4258" i="5"/>
  <c r="G102" i="6" s="1"/>
  <c r="M4257" i="5"/>
  <c r="M4256" i="5"/>
  <c r="M4255" i="5"/>
  <c r="M4254" i="5"/>
  <c r="M4253" i="5"/>
  <c r="M4252" i="5"/>
  <c r="M4251" i="5"/>
  <c r="M4250" i="5"/>
  <c r="M4249" i="5"/>
  <c r="M4248" i="5"/>
  <c r="M4247" i="5"/>
  <c r="M4246" i="5"/>
  <c r="M4245" i="5"/>
  <c r="M4244" i="5"/>
  <c r="M4243" i="5"/>
  <c r="M4242" i="5"/>
  <c r="M4241" i="5"/>
  <c r="M4240" i="5"/>
  <c r="M4239" i="5"/>
  <c r="M4238" i="5"/>
  <c r="M4237" i="5"/>
  <c r="M4236" i="5"/>
  <c r="M4235" i="5"/>
  <c r="M4234" i="5"/>
  <c r="M4233" i="5"/>
  <c r="M4232" i="5"/>
  <c r="M4231" i="5"/>
  <c r="M4230" i="5"/>
  <c r="M4229" i="5"/>
  <c r="M4228" i="5"/>
  <c r="M4227" i="5"/>
  <c r="M4226" i="5"/>
  <c r="M4225" i="5"/>
  <c r="M4224" i="5"/>
  <c r="M4223" i="5"/>
  <c r="M4222" i="5"/>
  <c r="M4221" i="5"/>
  <c r="M4220" i="5"/>
  <c r="M4219" i="5"/>
  <c r="M4218" i="5"/>
  <c r="M4217" i="5"/>
  <c r="M4216" i="5"/>
  <c r="M4215" i="5"/>
  <c r="M4214" i="5"/>
  <c r="M4213" i="5"/>
  <c r="M4212" i="5"/>
  <c r="M4211" i="5"/>
  <c r="M4210" i="5"/>
  <c r="M4209" i="5"/>
  <c r="M4208" i="5"/>
  <c r="M4207" i="5"/>
  <c r="M4206" i="5"/>
  <c r="G101" i="6" s="1"/>
  <c r="M4205" i="5"/>
  <c r="M4204" i="5"/>
  <c r="M4203" i="5"/>
  <c r="M4202" i="5"/>
  <c r="M4201" i="5"/>
  <c r="M4200" i="5"/>
  <c r="M4199" i="5"/>
  <c r="M4198" i="5"/>
  <c r="M4197" i="5"/>
  <c r="M4196" i="5"/>
  <c r="M4195" i="5"/>
  <c r="M4194" i="5"/>
  <c r="M4193" i="5"/>
  <c r="M4192" i="5"/>
  <c r="M4191" i="5"/>
  <c r="M4190" i="5"/>
  <c r="M4189" i="5"/>
  <c r="M4188" i="5"/>
  <c r="M4187" i="5"/>
  <c r="M4186" i="5"/>
  <c r="M4185" i="5"/>
  <c r="M4184" i="5"/>
  <c r="M4183" i="5"/>
  <c r="M4182" i="5"/>
  <c r="M4181" i="5"/>
  <c r="M4180" i="5"/>
  <c r="M4179" i="5"/>
  <c r="M4178" i="5"/>
  <c r="M4177" i="5"/>
  <c r="M4176" i="5"/>
  <c r="M4175" i="5"/>
  <c r="M4174" i="5"/>
  <c r="M4173" i="5"/>
  <c r="M4172" i="5"/>
  <c r="M4171" i="5"/>
  <c r="M4170" i="5"/>
  <c r="M4169" i="5"/>
  <c r="M4168" i="5"/>
  <c r="M4167" i="5"/>
  <c r="M4166" i="5"/>
  <c r="M4165" i="5"/>
  <c r="M4164" i="5"/>
  <c r="M4163" i="5"/>
  <c r="M4162" i="5"/>
  <c r="M4161" i="5"/>
  <c r="M4160" i="5"/>
  <c r="M4159" i="5"/>
  <c r="M4158" i="5"/>
  <c r="M4157" i="5"/>
  <c r="G100" i="6" s="1"/>
  <c r="M4156" i="5"/>
  <c r="M4155" i="5"/>
  <c r="M4154" i="5"/>
  <c r="M4153" i="5"/>
  <c r="M4152" i="5"/>
  <c r="M4151" i="5"/>
  <c r="M4150" i="5"/>
  <c r="M4149" i="5"/>
  <c r="M4148" i="5"/>
  <c r="M4147" i="5"/>
  <c r="M4146" i="5"/>
  <c r="M4145" i="5"/>
  <c r="M4144" i="5"/>
  <c r="M4143" i="5"/>
  <c r="M4142" i="5"/>
  <c r="M4141" i="5"/>
  <c r="M4140" i="5"/>
  <c r="M4139" i="5"/>
  <c r="M4138" i="5"/>
  <c r="M4137" i="5"/>
  <c r="M4136" i="5"/>
  <c r="M4135" i="5"/>
  <c r="M4134" i="5"/>
  <c r="M4133" i="5"/>
  <c r="M4132" i="5"/>
  <c r="M4131" i="5"/>
  <c r="M4130" i="5"/>
  <c r="M4129" i="5"/>
  <c r="M4128" i="5"/>
  <c r="M4127" i="5"/>
  <c r="M4126" i="5"/>
  <c r="M4125" i="5"/>
  <c r="M4124" i="5"/>
  <c r="M4123" i="5"/>
  <c r="M4122" i="5"/>
  <c r="M4121" i="5"/>
  <c r="M4120" i="5"/>
  <c r="M4119" i="5"/>
  <c r="M4118" i="5"/>
  <c r="M4117" i="5"/>
  <c r="M4116" i="5"/>
  <c r="M4115" i="5"/>
  <c r="M4114" i="5"/>
  <c r="M4113" i="5"/>
  <c r="G99" i="6" s="1"/>
  <c r="M4112" i="5"/>
  <c r="M4111" i="5"/>
  <c r="M4110" i="5"/>
  <c r="M4109" i="5"/>
  <c r="M4108" i="5"/>
  <c r="M4107" i="5"/>
  <c r="M4106" i="5"/>
  <c r="M4105" i="5"/>
  <c r="M4104" i="5"/>
  <c r="M4103" i="5"/>
  <c r="M4102" i="5"/>
  <c r="M4101" i="5"/>
  <c r="M4100" i="5"/>
  <c r="M4099" i="5"/>
  <c r="M4098" i="5"/>
  <c r="M4097" i="5"/>
  <c r="M4096" i="5"/>
  <c r="M4095" i="5"/>
  <c r="M4094" i="5"/>
  <c r="M4093" i="5"/>
  <c r="M4092" i="5"/>
  <c r="M4091" i="5"/>
  <c r="M4090" i="5"/>
  <c r="M4089" i="5"/>
  <c r="M4088" i="5"/>
  <c r="M4087" i="5"/>
  <c r="M4086" i="5"/>
  <c r="M4085" i="5"/>
  <c r="M4084" i="5"/>
  <c r="M4083" i="5"/>
  <c r="M4082" i="5"/>
  <c r="M4081" i="5"/>
  <c r="M4080" i="5"/>
  <c r="M4079" i="5"/>
  <c r="M4078" i="5"/>
  <c r="M4077" i="5"/>
  <c r="M4076" i="5"/>
  <c r="M4075" i="5"/>
  <c r="M4074" i="5"/>
  <c r="M4073" i="5"/>
  <c r="M4072" i="5"/>
  <c r="M4071" i="5"/>
  <c r="M4070" i="5"/>
  <c r="M4069" i="5"/>
  <c r="M4068" i="5"/>
  <c r="M4067" i="5"/>
  <c r="M4066" i="5"/>
  <c r="G98" i="6" s="1"/>
  <c r="M4065" i="5"/>
  <c r="M4064" i="5"/>
  <c r="M4063" i="5"/>
  <c r="M4062" i="5"/>
  <c r="M4061" i="5"/>
  <c r="M4060" i="5"/>
  <c r="M4059" i="5"/>
  <c r="M4058" i="5"/>
  <c r="M4057" i="5"/>
  <c r="M4056" i="5"/>
  <c r="M4055" i="5"/>
  <c r="M4054" i="5"/>
  <c r="M4053" i="5"/>
  <c r="M4052" i="5"/>
  <c r="M4051" i="5"/>
  <c r="M4050" i="5"/>
  <c r="M4049" i="5"/>
  <c r="M4048" i="5"/>
  <c r="M4047" i="5"/>
  <c r="M4046" i="5"/>
  <c r="M4045" i="5"/>
  <c r="M4044" i="5"/>
  <c r="M4043" i="5"/>
  <c r="M4042" i="5"/>
  <c r="M4041" i="5"/>
  <c r="M4040" i="5"/>
  <c r="M4039" i="5"/>
  <c r="M4038" i="5"/>
  <c r="M4037" i="5"/>
  <c r="M4036" i="5"/>
  <c r="M4035" i="5"/>
  <c r="M4034" i="5"/>
  <c r="M4033" i="5"/>
  <c r="M4032" i="5"/>
  <c r="M4031" i="5"/>
  <c r="M4030" i="5"/>
  <c r="M4029" i="5"/>
  <c r="M4028" i="5"/>
  <c r="M4027" i="5"/>
  <c r="M4026" i="5"/>
  <c r="M4025" i="5"/>
  <c r="M4024" i="5"/>
  <c r="M4023" i="5"/>
  <c r="M4022" i="5"/>
  <c r="M4021" i="5"/>
  <c r="M4020" i="5"/>
  <c r="M4019" i="5"/>
  <c r="M4018" i="5"/>
  <c r="M4017" i="5"/>
  <c r="M4016" i="5"/>
  <c r="M4015" i="5"/>
  <c r="G97" i="6" s="1"/>
  <c r="M4014" i="5"/>
  <c r="M4013" i="5"/>
  <c r="M4012" i="5"/>
  <c r="M4011" i="5"/>
  <c r="M4010" i="5"/>
  <c r="M4009" i="5"/>
  <c r="M4008" i="5"/>
  <c r="M4007" i="5"/>
  <c r="M4006" i="5"/>
  <c r="M4005" i="5"/>
  <c r="M4004" i="5"/>
  <c r="M4003" i="5"/>
  <c r="M4002" i="5"/>
  <c r="M4001" i="5"/>
  <c r="M4000" i="5"/>
  <c r="M3999" i="5"/>
  <c r="M3998" i="5"/>
  <c r="M3997" i="5"/>
  <c r="M3996" i="5"/>
  <c r="M3995" i="5"/>
  <c r="M3994" i="5"/>
  <c r="M3993" i="5"/>
  <c r="M3992" i="5"/>
  <c r="M3991" i="5"/>
  <c r="M3990" i="5"/>
  <c r="M3989" i="5"/>
  <c r="M3988" i="5"/>
  <c r="M3987" i="5"/>
  <c r="M3986" i="5"/>
  <c r="M3985" i="5"/>
  <c r="M3984" i="5"/>
  <c r="M3983" i="5"/>
  <c r="M3982" i="5"/>
  <c r="M3981" i="5"/>
  <c r="M3980" i="5"/>
  <c r="M3979" i="5"/>
  <c r="M3978" i="5"/>
  <c r="M3977" i="5"/>
  <c r="M3976" i="5"/>
  <c r="M3975" i="5"/>
  <c r="M3974" i="5"/>
  <c r="M3973" i="5"/>
  <c r="M3972" i="5"/>
  <c r="M3971" i="5"/>
  <c r="M3970" i="5"/>
  <c r="M3969" i="5"/>
  <c r="M3968" i="5"/>
  <c r="M3967" i="5"/>
  <c r="M3966" i="5"/>
  <c r="M3965" i="5"/>
  <c r="G96" i="6" s="1"/>
  <c r="M3964" i="5"/>
  <c r="M3963" i="5"/>
  <c r="M3962" i="5"/>
  <c r="M3961" i="5"/>
  <c r="M3960" i="5"/>
  <c r="M3959" i="5"/>
  <c r="M3958" i="5"/>
  <c r="M3957" i="5"/>
  <c r="M3956" i="5"/>
  <c r="M3955" i="5"/>
  <c r="M3954" i="5"/>
  <c r="M3953" i="5"/>
  <c r="M3952" i="5"/>
  <c r="M3951" i="5"/>
  <c r="M3950" i="5"/>
  <c r="M3949" i="5"/>
  <c r="M3948" i="5"/>
  <c r="M3947" i="5"/>
  <c r="M3946" i="5"/>
  <c r="M3945" i="5"/>
  <c r="M3944" i="5"/>
  <c r="M3943" i="5"/>
  <c r="M3942" i="5"/>
  <c r="M3941" i="5"/>
  <c r="M3940" i="5"/>
  <c r="M3939" i="5"/>
  <c r="M3938" i="5"/>
  <c r="M3937" i="5"/>
  <c r="M3936" i="5"/>
  <c r="M3935" i="5"/>
  <c r="M3934" i="5"/>
  <c r="M3933" i="5"/>
  <c r="M3932" i="5"/>
  <c r="M3931" i="5"/>
  <c r="M3930" i="5"/>
  <c r="M3929" i="5"/>
  <c r="M3928" i="5"/>
  <c r="M3927" i="5"/>
  <c r="M3926" i="5"/>
  <c r="M3925" i="5"/>
  <c r="M3924" i="5"/>
  <c r="M3923" i="5"/>
  <c r="M3922" i="5"/>
  <c r="M3921" i="5"/>
  <c r="M3920" i="5"/>
  <c r="M3919" i="5"/>
  <c r="M3918" i="5"/>
  <c r="M3917" i="5"/>
  <c r="M3916" i="5"/>
  <c r="M3915" i="5"/>
  <c r="G95" i="6" s="1"/>
  <c r="M3914" i="5"/>
  <c r="M3913" i="5"/>
  <c r="M3912" i="5"/>
  <c r="M3911" i="5"/>
  <c r="M3910" i="5"/>
  <c r="M3909" i="5"/>
  <c r="M3908" i="5"/>
  <c r="M3907" i="5"/>
  <c r="M3906" i="5"/>
  <c r="M3905" i="5"/>
  <c r="M3904" i="5"/>
  <c r="M3903" i="5"/>
  <c r="M3902" i="5"/>
  <c r="M3901" i="5"/>
  <c r="M3900" i="5"/>
  <c r="M3899" i="5"/>
  <c r="M3898" i="5"/>
  <c r="M3897" i="5"/>
  <c r="M3896" i="5"/>
  <c r="M3895" i="5"/>
  <c r="M3894" i="5"/>
  <c r="M3893" i="5"/>
  <c r="M3892" i="5"/>
  <c r="M3891" i="5"/>
  <c r="M3890" i="5"/>
  <c r="M3889" i="5"/>
  <c r="M3888" i="5"/>
  <c r="M3887" i="5"/>
  <c r="M3886" i="5"/>
  <c r="M3885" i="5"/>
  <c r="M3884" i="5"/>
  <c r="M3883" i="5"/>
  <c r="M3882" i="5"/>
  <c r="M3881" i="5"/>
  <c r="M3880" i="5"/>
  <c r="M3879" i="5"/>
  <c r="M3878" i="5"/>
  <c r="M3877" i="5"/>
  <c r="M3876" i="5"/>
  <c r="M3875" i="5"/>
  <c r="M3874" i="5"/>
  <c r="M3873" i="5"/>
  <c r="M3872" i="5"/>
  <c r="M3871" i="5"/>
  <c r="M3870" i="5"/>
  <c r="M3869" i="5"/>
  <c r="M3868" i="5"/>
  <c r="M3867" i="5"/>
  <c r="M3866" i="5"/>
  <c r="G94" i="6" s="1"/>
  <c r="M3865" i="5"/>
  <c r="M3864" i="5"/>
  <c r="M3863" i="5"/>
  <c r="M3862" i="5"/>
  <c r="M3861" i="5"/>
  <c r="M3860" i="5"/>
  <c r="M3859" i="5"/>
  <c r="M3858" i="5"/>
  <c r="M3857" i="5"/>
  <c r="M3856" i="5"/>
  <c r="M3855" i="5"/>
  <c r="M3854" i="5"/>
  <c r="M3853" i="5"/>
  <c r="M3852" i="5"/>
  <c r="M3851" i="5"/>
  <c r="M3850" i="5"/>
  <c r="M3849" i="5"/>
  <c r="M3848" i="5"/>
  <c r="M3847" i="5"/>
  <c r="M3846" i="5"/>
  <c r="M3845" i="5"/>
  <c r="M3844" i="5"/>
  <c r="M3843" i="5"/>
  <c r="M3842" i="5"/>
  <c r="M3841" i="5"/>
  <c r="M3840" i="5"/>
  <c r="M3839" i="5"/>
  <c r="M3838" i="5"/>
  <c r="M3837" i="5"/>
  <c r="M3836" i="5"/>
  <c r="M3835" i="5"/>
  <c r="M3834" i="5"/>
  <c r="M3833" i="5"/>
  <c r="M3832" i="5"/>
  <c r="M3831" i="5"/>
  <c r="M3830" i="5"/>
  <c r="M3829" i="5"/>
  <c r="M3828" i="5"/>
  <c r="M3827" i="5"/>
  <c r="M3826" i="5"/>
  <c r="M3825" i="5"/>
  <c r="M3824" i="5"/>
  <c r="M3823" i="5"/>
  <c r="M3822" i="5"/>
  <c r="M3821" i="5"/>
  <c r="M3820" i="5"/>
  <c r="M3819" i="5"/>
  <c r="M3818" i="5"/>
  <c r="M3817" i="5"/>
  <c r="M3816" i="5"/>
  <c r="M3815" i="5"/>
  <c r="M3814" i="5"/>
  <c r="G93" i="6" s="1"/>
  <c r="M3813" i="5"/>
  <c r="M3812" i="5"/>
  <c r="M3811" i="5"/>
  <c r="M3810" i="5"/>
  <c r="M3809" i="5"/>
  <c r="M3808" i="5"/>
  <c r="M3807" i="5"/>
  <c r="M3806" i="5"/>
  <c r="M3805" i="5"/>
  <c r="M3804" i="5"/>
  <c r="M3803" i="5"/>
  <c r="M3802" i="5"/>
  <c r="M3801" i="5"/>
  <c r="M3800" i="5"/>
  <c r="M3799" i="5"/>
  <c r="M3798" i="5"/>
  <c r="M3797" i="5"/>
  <c r="M3796" i="5"/>
  <c r="M3795" i="5"/>
  <c r="M3794" i="5"/>
  <c r="M3793" i="5"/>
  <c r="M3792" i="5"/>
  <c r="M3791" i="5"/>
  <c r="M3790" i="5"/>
  <c r="M3789" i="5"/>
  <c r="M3788" i="5"/>
  <c r="M3787" i="5"/>
  <c r="M3786" i="5"/>
  <c r="M3785" i="5"/>
  <c r="M3784" i="5"/>
  <c r="M3783" i="5"/>
  <c r="M3782" i="5"/>
  <c r="M3781" i="5"/>
  <c r="M3780" i="5"/>
  <c r="M3779" i="5"/>
  <c r="M3778" i="5"/>
  <c r="M3777" i="5"/>
  <c r="M3776" i="5"/>
  <c r="M3775" i="5"/>
  <c r="M3774" i="5"/>
  <c r="M3773" i="5"/>
  <c r="M3772" i="5"/>
  <c r="M3771" i="5"/>
  <c r="M3770" i="5"/>
  <c r="M3769" i="5"/>
  <c r="M3768" i="5"/>
  <c r="M3767" i="5"/>
  <c r="M3766" i="5"/>
  <c r="M3765" i="5"/>
  <c r="M3764" i="5"/>
  <c r="M3763" i="5"/>
  <c r="M3762" i="5"/>
  <c r="G92" i="6" s="1"/>
  <c r="M3761" i="5"/>
  <c r="M3760" i="5"/>
  <c r="M3759" i="5"/>
  <c r="M3758" i="5"/>
  <c r="M3757" i="5"/>
  <c r="M3756" i="5"/>
  <c r="M3755" i="5"/>
  <c r="M3754" i="5"/>
  <c r="M3753" i="5"/>
  <c r="M3752" i="5"/>
  <c r="M3751" i="5"/>
  <c r="M3750" i="5"/>
  <c r="M3749" i="5"/>
  <c r="M3748" i="5"/>
  <c r="M3747" i="5"/>
  <c r="M3746" i="5"/>
  <c r="M3745" i="5"/>
  <c r="M3744" i="5"/>
  <c r="M3743" i="5"/>
  <c r="M3742" i="5"/>
  <c r="M3741" i="5"/>
  <c r="M3740" i="5"/>
  <c r="M3739" i="5"/>
  <c r="M3738" i="5"/>
  <c r="M3737" i="5"/>
  <c r="M3736" i="5"/>
  <c r="M3735" i="5"/>
  <c r="M3734" i="5"/>
  <c r="M3733" i="5"/>
  <c r="M3732" i="5"/>
  <c r="M3731" i="5"/>
  <c r="M3730" i="5"/>
  <c r="M3729" i="5"/>
  <c r="M3728" i="5"/>
  <c r="M3727" i="5"/>
  <c r="M3726" i="5"/>
  <c r="M3725" i="5"/>
  <c r="M3724" i="5"/>
  <c r="M3723" i="5"/>
  <c r="M3722" i="5"/>
  <c r="M3721" i="5"/>
  <c r="M3720" i="5"/>
  <c r="M3719" i="5"/>
  <c r="M3718" i="5"/>
  <c r="M3717" i="5"/>
  <c r="M3716" i="5"/>
  <c r="M3715" i="5"/>
  <c r="M3714" i="5"/>
  <c r="M3713" i="5"/>
  <c r="M3712" i="5"/>
  <c r="M3711" i="5"/>
  <c r="M3710" i="5"/>
  <c r="G91" i="6" s="1"/>
  <c r="M3709" i="5"/>
  <c r="M3708" i="5"/>
  <c r="M3707" i="5"/>
  <c r="M3706" i="5"/>
  <c r="M3705" i="5"/>
  <c r="M3704" i="5"/>
  <c r="M3703" i="5"/>
  <c r="M3702" i="5"/>
  <c r="M3701" i="5"/>
  <c r="M3700" i="5"/>
  <c r="M3699" i="5"/>
  <c r="M3698" i="5"/>
  <c r="M3697" i="5"/>
  <c r="M3696" i="5"/>
  <c r="M3695" i="5"/>
  <c r="M3694" i="5"/>
  <c r="M3693" i="5"/>
  <c r="M3692" i="5"/>
  <c r="M3691" i="5"/>
  <c r="M3690" i="5"/>
  <c r="M3689" i="5"/>
  <c r="M3688" i="5"/>
  <c r="M3687" i="5"/>
  <c r="M3686" i="5"/>
  <c r="M3685" i="5"/>
  <c r="M3684" i="5"/>
  <c r="M3683" i="5"/>
  <c r="M3682" i="5"/>
  <c r="M3681" i="5"/>
  <c r="M3680" i="5"/>
  <c r="M3679" i="5"/>
  <c r="M3678" i="5"/>
  <c r="M3677" i="5"/>
  <c r="M3676" i="5"/>
  <c r="M3675" i="5"/>
  <c r="M3674" i="5"/>
  <c r="M3673" i="5"/>
  <c r="M3672" i="5"/>
  <c r="M3671" i="5"/>
  <c r="M3670" i="5"/>
  <c r="M3669" i="5"/>
  <c r="M3668" i="5"/>
  <c r="M3667" i="5"/>
  <c r="M3666" i="5"/>
  <c r="M3665" i="5"/>
  <c r="M3664" i="5"/>
  <c r="M3663" i="5"/>
  <c r="M3662" i="5"/>
  <c r="G90" i="6" s="1"/>
  <c r="M3661" i="5"/>
  <c r="M3660" i="5"/>
  <c r="M3659" i="5"/>
  <c r="M3658" i="5"/>
  <c r="M3657" i="5"/>
  <c r="M3656" i="5"/>
  <c r="M3655" i="5"/>
  <c r="M3654" i="5"/>
  <c r="M3653" i="5"/>
  <c r="M3652" i="5"/>
  <c r="M3651" i="5"/>
  <c r="M3650" i="5"/>
  <c r="M3649" i="5"/>
  <c r="M3648" i="5"/>
  <c r="M3647" i="5"/>
  <c r="M3646" i="5"/>
  <c r="M3645" i="5"/>
  <c r="M3644" i="5"/>
  <c r="M3643" i="5"/>
  <c r="M3642" i="5"/>
  <c r="M3641" i="5"/>
  <c r="M3640" i="5"/>
  <c r="M3639" i="5"/>
  <c r="M3638" i="5"/>
  <c r="M3637" i="5"/>
  <c r="M3636" i="5"/>
  <c r="M3635" i="5"/>
  <c r="M3634" i="5"/>
  <c r="M3633" i="5"/>
  <c r="M3632" i="5"/>
  <c r="M3631" i="5"/>
  <c r="M3630" i="5"/>
  <c r="M3629" i="5"/>
  <c r="M3628" i="5"/>
  <c r="M3627" i="5"/>
  <c r="M3626" i="5"/>
  <c r="M3625" i="5"/>
  <c r="M3624" i="5"/>
  <c r="M3623" i="5"/>
  <c r="M3622" i="5"/>
  <c r="M3621" i="5"/>
  <c r="M3620" i="5"/>
  <c r="M3619" i="5"/>
  <c r="M3618" i="5"/>
  <c r="M3617" i="5"/>
  <c r="M3616" i="5"/>
  <c r="M3615" i="5"/>
  <c r="M3614" i="5"/>
  <c r="M3613" i="5"/>
  <c r="M3612" i="5"/>
  <c r="M3611" i="5"/>
  <c r="M3610" i="5"/>
  <c r="M3609" i="5"/>
  <c r="G89" i="6" s="1"/>
  <c r="M3608" i="5"/>
  <c r="M3607" i="5"/>
  <c r="M3606" i="5"/>
  <c r="M3605" i="5"/>
  <c r="M3604" i="5"/>
  <c r="M3603" i="5"/>
  <c r="M3602" i="5"/>
  <c r="M3601" i="5"/>
  <c r="M3600" i="5"/>
  <c r="M3599" i="5"/>
  <c r="M3598" i="5"/>
  <c r="M3597" i="5"/>
  <c r="M3596" i="5"/>
  <c r="M3595" i="5"/>
  <c r="M3594" i="5"/>
  <c r="M3593" i="5"/>
  <c r="M3592" i="5"/>
  <c r="M3591" i="5"/>
  <c r="M3590" i="5"/>
  <c r="M3589" i="5"/>
  <c r="M3588" i="5"/>
  <c r="M3587" i="5"/>
  <c r="M3586" i="5"/>
  <c r="M3585" i="5"/>
  <c r="M3584" i="5"/>
  <c r="M3583" i="5"/>
  <c r="M3582" i="5"/>
  <c r="M3581" i="5"/>
  <c r="M3580" i="5"/>
  <c r="M3579" i="5"/>
  <c r="M3578" i="5"/>
  <c r="M3577" i="5"/>
  <c r="M3576" i="5"/>
  <c r="M3575" i="5"/>
  <c r="M3574" i="5"/>
  <c r="M3573" i="5"/>
  <c r="M3572" i="5"/>
  <c r="M3571" i="5"/>
  <c r="M3570" i="5"/>
  <c r="M3569" i="5"/>
  <c r="M3568" i="5"/>
  <c r="M3567" i="5"/>
  <c r="M3566" i="5"/>
  <c r="M3565" i="5"/>
  <c r="M3564" i="5"/>
  <c r="M3563" i="5"/>
  <c r="M3562" i="5"/>
  <c r="G88" i="6" s="1"/>
  <c r="M3561" i="5"/>
  <c r="M3560" i="5"/>
  <c r="M3559" i="5"/>
  <c r="M3558" i="5"/>
  <c r="M3557" i="5"/>
  <c r="M3556" i="5"/>
  <c r="M3555" i="5"/>
  <c r="M3554" i="5"/>
  <c r="M3553" i="5"/>
  <c r="M3552" i="5"/>
  <c r="M3551" i="5"/>
  <c r="M3550" i="5"/>
  <c r="M3549" i="5"/>
  <c r="M3548" i="5"/>
  <c r="M3547" i="5"/>
  <c r="M3546" i="5"/>
  <c r="M3545" i="5"/>
  <c r="M3544" i="5"/>
  <c r="M3543" i="5"/>
  <c r="M3542" i="5"/>
  <c r="M3541" i="5"/>
  <c r="M3540" i="5"/>
  <c r="M3539" i="5"/>
  <c r="M3538" i="5"/>
  <c r="M3537" i="5"/>
  <c r="M3536" i="5"/>
  <c r="M3535" i="5"/>
  <c r="M3534" i="5"/>
  <c r="M3533" i="5"/>
  <c r="M3532" i="5"/>
  <c r="M3531" i="5"/>
  <c r="M3530" i="5"/>
  <c r="M3529" i="5"/>
  <c r="M3528" i="5"/>
  <c r="M3527" i="5"/>
  <c r="M3526" i="5"/>
  <c r="M3525" i="5"/>
  <c r="M3524" i="5"/>
  <c r="M3523" i="5"/>
  <c r="M3522" i="5"/>
  <c r="M3521" i="5"/>
  <c r="M3520" i="5"/>
  <c r="M3519" i="5"/>
  <c r="M3518" i="5"/>
  <c r="M3517" i="5"/>
  <c r="M3516" i="5"/>
  <c r="M3515" i="5"/>
  <c r="M3514" i="5"/>
  <c r="M3513" i="5"/>
  <c r="G87" i="6" s="1"/>
  <c r="M3512" i="5"/>
  <c r="M3511" i="5"/>
  <c r="M3510" i="5"/>
  <c r="M3509" i="5"/>
  <c r="M3508" i="5"/>
  <c r="M3507" i="5"/>
  <c r="M3506" i="5"/>
  <c r="M3505" i="5"/>
  <c r="M3504" i="5"/>
  <c r="M3503" i="5"/>
  <c r="M3502" i="5"/>
  <c r="M3501" i="5"/>
  <c r="M3500" i="5"/>
  <c r="M3499" i="5"/>
  <c r="M3498" i="5"/>
  <c r="M3497" i="5"/>
  <c r="M3496" i="5"/>
  <c r="M3495" i="5"/>
  <c r="M3494" i="5"/>
  <c r="M3493" i="5"/>
  <c r="M3492" i="5"/>
  <c r="M3491" i="5"/>
  <c r="M3490" i="5"/>
  <c r="M3489" i="5"/>
  <c r="M3488" i="5"/>
  <c r="M3487" i="5"/>
  <c r="M3486" i="5"/>
  <c r="M3485" i="5"/>
  <c r="M3484" i="5"/>
  <c r="M3483" i="5"/>
  <c r="M3482" i="5"/>
  <c r="M3481" i="5"/>
  <c r="M3480" i="5"/>
  <c r="M3479" i="5"/>
  <c r="M3478" i="5"/>
  <c r="M3477" i="5"/>
  <c r="M3476" i="5"/>
  <c r="M3475" i="5"/>
  <c r="M3474" i="5"/>
  <c r="M3473" i="5"/>
  <c r="M3472" i="5"/>
  <c r="M3471" i="5"/>
  <c r="M3470" i="5"/>
  <c r="M3469" i="5"/>
  <c r="M3468" i="5"/>
  <c r="M3467" i="5"/>
  <c r="M3466" i="5"/>
  <c r="G86" i="6" s="1"/>
  <c r="M3465" i="5"/>
  <c r="M3464" i="5"/>
  <c r="M3463" i="5"/>
  <c r="M3462" i="5"/>
  <c r="M3461" i="5"/>
  <c r="M3460" i="5"/>
  <c r="M3459" i="5"/>
  <c r="M3458" i="5"/>
  <c r="M3457" i="5"/>
  <c r="M3456" i="5"/>
  <c r="M3455" i="5"/>
  <c r="M3454" i="5"/>
  <c r="M3453" i="5"/>
  <c r="M3452" i="5"/>
  <c r="M3451" i="5"/>
  <c r="M3450" i="5"/>
  <c r="M3449" i="5"/>
  <c r="M3448" i="5"/>
  <c r="M3447" i="5"/>
  <c r="M3446" i="5"/>
  <c r="M3445" i="5"/>
  <c r="M3444" i="5"/>
  <c r="M3443" i="5"/>
  <c r="M3442" i="5"/>
  <c r="M3441" i="5"/>
  <c r="M3440" i="5"/>
  <c r="M3439" i="5"/>
  <c r="M3438" i="5"/>
  <c r="M3437" i="5"/>
  <c r="M3436" i="5"/>
  <c r="M3435" i="5"/>
  <c r="M3434" i="5"/>
  <c r="M3433" i="5"/>
  <c r="M3432" i="5"/>
  <c r="M3431" i="5"/>
  <c r="M3430" i="5"/>
  <c r="M3429" i="5"/>
  <c r="M3428" i="5"/>
  <c r="M3427" i="5"/>
  <c r="M3426" i="5"/>
  <c r="M3425" i="5"/>
  <c r="M3424" i="5"/>
  <c r="M3423" i="5"/>
  <c r="G85" i="6" s="1"/>
  <c r="M3422" i="5"/>
  <c r="M3421" i="5"/>
  <c r="M3420" i="5"/>
  <c r="M3419" i="5"/>
  <c r="M3418" i="5"/>
  <c r="M3417" i="5"/>
  <c r="M3416" i="5"/>
  <c r="M3415" i="5"/>
  <c r="M3414" i="5"/>
  <c r="M3413" i="5"/>
  <c r="M3412" i="5"/>
  <c r="M3411" i="5"/>
  <c r="M3410" i="5"/>
  <c r="M3409" i="5"/>
  <c r="M3408" i="5"/>
  <c r="M3407" i="5"/>
  <c r="M3406" i="5"/>
  <c r="M3405" i="5"/>
  <c r="M3404" i="5"/>
  <c r="M3403" i="5"/>
  <c r="M3402" i="5"/>
  <c r="M3401" i="5"/>
  <c r="M3400" i="5"/>
  <c r="M3399" i="5"/>
  <c r="M3398" i="5"/>
  <c r="M3397" i="5"/>
  <c r="M3396" i="5"/>
  <c r="M3395" i="5"/>
  <c r="M3394" i="5"/>
  <c r="M3393" i="5"/>
  <c r="M3392" i="5"/>
  <c r="M3391" i="5"/>
  <c r="M3390" i="5"/>
  <c r="M3389" i="5"/>
  <c r="M3388" i="5"/>
  <c r="M3387" i="5"/>
  <c r="M3386" i="5"/>
  <c r="M3385" i="5"/>
  <c r="M3384" i="5"/>
  <c r="M3383" i="5"/>
  <c r="M3382" i="5"/>
  <c r="M3381" i="5"/>
  <c r="M3380" i="5"/>
  <c r="M3379" i="5"/>
  <c r="M3378" i="5"/>
  <c r="M3377" i="5"/>
  <c r="M3376" i="5"/>
  <c r="M3375" i="5"/>
  <c r="M3374" i="5"/>
  <c r="M3373" i="5"/>
  <c r="G84" i="6" s="1"/>
  <c r="M3372" i="5"/>
  <c r="M3371" i="5"/>
  <c r="M3370" i="5"/>
  <c r="M3369" i="5"/>
  <c r="M3368" i="5"/>
  <c r="M3367" i="5"/>
  <c r="M3366" i="5"/>
  <c r="M3365" i="5"/>
  <c r="M3364" i="5"/>
  <c r="M3363" i="5"/>
  <c r="M3362" i="5"/>
  <c r="M3361" i="5"/>
  <c r="M3360" i="5"/>
  <c r="M3359" i="5"/>
  <c r="M3358" i="5"/>
  <c r="M3357" i="5"/>
  <c r="M3356" i="5"/>
  <c r="M3355" i="5"/>
  <c r="M3354" i="5"/>
  <c r="M3353" i="5"/>
  <c r="M3352" i="5"/>
  <c r="M3351" i="5"/>
  <c r="M3350" i="5"/>
  <c r="M3349" i="5"/>
  <c r="M3348" i="5"/>
  <c r="M3347" i="5"/>
  <c r="M3346" i="5"/>
  <c r="M3345" i="5"/>
  <c r="M3344" i="5"/>
  <c r="M3343" i="5"/>
  <c r="M3342" i="5"/>
  <c r="M3341" i="5"/>
  <c r="M3340" i="5"/>
  <c r="M3339" i="5"/>
  <c r="M3338" i="5"/>
  <c r="M3337" i="5"/>
  <c r="M3336" i="5"/>
  <c r="M3335" i="5"/>
  <c r="M3334" i="5"/>
  <c r="M3333" i="5"/>
  <c r="M3332" i="5"/>
  <c r="M3331" i="5"/>
  <c r="M3330" i="5"/>
  <c r="M3329" i="5"/>
  <c r="M3328" i="5"/>
  <c r="M3327" i="5"/>
  <c r="M3326" i="5"/>
  <c r="M3325" i="5"/>
  <c r="M3324" i="5"/>
  <c r="M3323" i="5"/>
  <c r="G83" i="6" s="1"/>
  <c r="M3322" i="5"/>
  <c r="M3321" i="5"/>
  <c r="M3320" i="5"/>
  <c r="M3319" i="5"/>
  <c r="M3318" i="5"/>
  <c r="M3317" i="5"/>
  <c r="M3316" i="5"/>
  <c r="M3315" i="5"/>
  <c r="M3314" i="5"/>
  <c r="M3313" i="5"/>
  <c r="M3312" i="5"/>
  <c r="M3311" i="5"/>
  <c r="M3310" i="5"/>
  <c r="M3309" i="5"/>
  <c r="M3308" i="5"/>
  <c r="M3307" i="5"/>
  <c r="M3306" i="5"/>
  <c r="M3305" i="5"/>
  <c r="M3304" i="5"/>
  <c r="M3303" i="5"/>
  <c r="M3302" i="5"/>
  <c r="M3301" i="5"/>
  <c r="M3300" i="5"/>
  <c r="M3299" i="5"/>
  <c r="M3298" i="5"/>
  <c r="M3297" i="5"/>
  <c r="M3296" i="5"/>
  <c r="M3295" i="5"/>
  <c r="M3294" i="5"/>
  <c r="M3293" i="5"/>
  <c r="M3292" i="5"/>
  <c r="M3291" i="5"/>
  <c r="M3290" i="5"/>
  <c r="M3289" i="5"/>
  <c r="M3288" i="5"/>
  <c r="M3287" i="5"/>
  <c r="M3286" i="5"/>
  <c r="M3285" i="5"/>
  <c r="M3284" i="5"/>
  <c r="M3283" i="5"/>
  <c r="M3282" i="5"/>
  <c r="M3281" i="5"/>
  <c r="M3280" i="5"/>
  <c r="M3279" i="5"/>
  <c r="M3278" i="5"/>
  <c r="M3277" i="5"/>
  <c r="M3276" i="5"/>
  <c r="M3275" i="5"/>
  <c r="M3274" i="5"/>
  <c r="G82" i="6" s="1"/>
  <c r="M3273" i="5"/>
  <c r="M3272" i="5"/>
  <c r="M3271" i="5"/>
  <c r="M3270" i="5"/>
  <c r="M3269" i="5"/>
  <c r="M3268" i="5"/>
  <c r="M3267" i="5"/>
  <c r="M3266" i="5"/>
  <c r="M3265" i="5"/>
  <c r="M3264" i="5"/>
  <c r="M3263" i="5"/>
  <c r="M3262" i="5"/>
  <c r="M3261" i="5"/>
  <c r="M3260" i="5"/>
  <c r="M3259" i="5"/>
  <c r="M3258" i="5"/>
  <c r="M3257" i="5"/>
  <c r="M3256" i="5"/>
  <c r="M3255" i="5"/>
  <c r="M3254" i="5"/>
  <c r="M3253" i="5"/>
  <c r="M3252" i="5"/>
  <c r="M3251" i="5"/>
  <c r="M3250" i="5"/>
  <c r="M3249" i="5"/>
  <c r="M3248" i="5"/>
  <c r="M3247" i="5"/>
  <c r="M3246" i="5"/>
  <c r="M3245" i="5"/>
  <c r="M3244" i="5"/>
  <c r="M3243" i="5"/>
  <c r="M3242" i="5"/>
  <c r="M3241" i="5"/>
  <c r="M3240" i="5"/>
  <c r="M3239" i="5"/>
  <c r="M3238" i="5"/>
  <c r="M3237" i="5"/>
  <c r="M3236" i="5"/>
  <c r="M3235" i="5"/>
  <c r="M3234" i="5"/>
  <c r="M3233" i="5"/>
  <c r="M3232" i="5"/>
  <c r="M3231" i="5"/>
  <c r="M3230" i="5"/>
  <c r="M3229" i="5"/>
  <c r="M3228" i="5"/>
  <c r="M3227" i="5"/>
  <c r="M3226" i="5"/>
  <c r="M3225" i="5"/>
  <c r="G81" i="6" s="1"/>
  <c r="M3224" i="5"/>
  <c r="M3223" i="5"/>
  <c r="M3222" i="5"/>
  <c r="M3221" i="5"/>
  <c r="M3220" i="5"/>
  <c r="M3219" i="5"/>
  <c r="M3218" i="5"/>
  <c r="M3217" i="5"/>
  <c r="M3216" i="5"/>
  <c r="M3215" i="5"/>
  <c r="M3214" i="5"/>
  <c r="M3213" i="5"/>
  <c r="M3212" i="5"/>
  <c r="M3211" i="5"/>
  <c r="M3210" i="5"/>
  <c r="M3209" i="5"/>
  <c r="M3208" i="5"/>
  <c r="M3207" i="5"/>
  <c r="M3206" i="5"/>
  <c r="M3205" i="5"/>
  <c r="M3204" i="5"/>
  <c r="M3203" i="5"/>
  <c r="M3202" i="5"/>
  <c r="M3201" i="5"/>
  <c r="M3200" i="5"/>
  <c r="M3199" i="5"/>
  <c r="M3198" i="5"/>
  <c r="M3197" i="5"/>
  <c r="M3196" i="5"/>
  <c r="M3195" i="5"/>
  <c r="M3194" i="5"/>
  <c r="M3193" i="5"/>
  <c r="M3192" i="5"/>
  <c r="M3191" i="5"/>
  <c r="M3190" i="5"/>
  <c r="M3189" i="5"/>
  <c r="M3188" i="5"/>
  <c r="M3187" i="5"/>
  <c r="M3186" i="5"/>
  <c r="M3185" i="5"/>
  <c r="M3184" i="5"/>
  <c r="M3183" i="5"/>
  <c r="M3182" i="5"/>
  <c r="M3181" i="5"/>
  <c r="M3180" i="5"/>
  <c r="M3179" i="5"/>
  <c r="M3178" i="5"/>
  <c r="M3177" i="5"/>
  <c r="M3176" i="5"/>
  <c r="G80" i="6" s="1"/>
  <c r="M3175" i="5"/>
  <c r="M3174" i="5"/>
  <c r="M3173" i="5"/>
  <c r="M3172" i="5"/>
  <c r="M3171" i="5"/>
  <c r="M3170" i="5"/>
  <c r="M3169" i="5"/>
  <c r="M3168" i="5"/>
  <c r="M3167" i="5"/>
  <c r="M3166" i="5"/>
  <c r="M3165" i="5"/>
  <c r="M3164" i="5"/>
  <c r="M3163" i="5"/>
  <c r="M3162" i="5"/>
  <c r="M3161" i="5"/>
  <c r="M3160" i="5"/>
  <c r="M3159" i="5"/>
  <c r="M3158" i="5"/>
  <c r="M3157" i="5"/>
  <c r="M3156" i="5"/>
  <c r="M3155" i="5"/>
  <c r="M3154" i="5"/>
  <c r="M3153" i="5"/>
  <c r="M3152" i="5"/>
  <c r="M3151" i="5"/>
  <c r="M3150" i="5"/>
  <c r="M3149" i="5"/>
  <c r="M3148" i="5"/>
  <c r="M3147" i="5"/>
  <c r="M3146" i="5"/>
  <c r="M3145" i="5"/>
  <c r="M3144" i="5"/>
  <c r="M3143" i="5"/>
  <c r="M3142" i="5"/>
  <c r="M3141" i="5"/>
  <c r="M3140" i="5"/>
  <c r="M3139" i="5"/>
  <c r="M3138" i="5"/>
  <c r="M3137" i="5"/>
  <c r="M3136" i="5"/>
  <c r="M3135" i="5"/>
  <c r="M3134" i="5"/>
  <c r="M3133" i="5"/>
  <c r="M3132" i="5"/>
  <c r="M3131" i="5"/>
  <c r="M3130" i="5"/>
  <c r="M3129" i="5"/>
  <c r="M3128" i="5"/>
  <c r="M3127" i="5"/>
  <c r="G79" i="6" s="1"/>
  <c r="M3126" i="5"/>
  <c r="M3125" i="5"/>
  <c r="M3124" i="5"/>
  <c r="M3123" i="5"/>
  <c r="M3122" i="5"/>
  <c r="M3121" i="5"/>
  <c r="M3120" i="5"/>
  <c r="M3119" i="5"/>
  <c r="M3118" i="5"/>
  <c r="M3117" i="5"/>
  <c r="M3116" i="5"/>
  <c r="M3115" i="5"/>
  <c r="M3114" i="5"/>
  <c r="M3113" i="5"/>
  <c r="M3112" i="5"/>
  <c r="M3111" i="5"/>
  <c r="M3110" i="5"/>
  <c r="M3109" i="5"/>
  <c r="M3108" i="5"/>
  <c r="M3107" i="5"/>
  <c r="M3106" i="5"/>
  <c r="M3105" i="5"/>
  <c r="M3104" i="5"/>
  <c r="M3103" i="5"/>
  <c r="M3102" i="5"/>
  <c r="M3101" i="5"/>
  <c r="M3100" i="5"/>
  <c r="M3099" i="5"/>
  <c r="M3098" i="5"/>
  <c r="M3097" i="5"/>
  <c r="M3096" i="5"/>
  <c r="M3095" i="5"/>
  <c r="M3094" i="5"/>
  <c r="M3093" i="5"/>
  <c r="M3092" i="5"/>
  <c r="M3091" i="5"/>
  <c r="M3090" i="5"/>
  <c r="M3089" i="5"/>
  <c r="M3088" i="5"/>
  <c r="M3087" i="5"/>
  <c r="M3086" i="5"/>
  <c r="M3085" i="5"/>
  <c r="M3084" i="5"/>
  <c r="M3083" i="5"/>
  <c r="M3082" i="5"/>
  <c r="M3081" i="5"/>
  <c r="M3080" i="5"/>
  <c r="M3079" i="5"/>
  <c r="M3078" i="5"/>
  <c r="G78" i="6" s="1"/>
  <c r="M3077" i="5"/>
  <c r="M3076" i="5"/>
  <c r="M3075" i="5"/>
  <c r="M3074" i="5"/>
  <c r="M3073" i="5"/>
  <c r="M3072" i="5"/>
  <c r="M3071" i="5"/>
  <c r="M3070" i="5"/>
  <c r="M3069" i="5"/>
  <c r="M3068" i="5"/>
  <c r="M3067" i="5"/>
  <c r="M3066" i="5"/>
  <c r="M3065" i="5"/>
  <c r="M3064" i="5"/>
  <c r="M3063" i="5"/>
  <c r="M3062" i="5"/>
  <c r="M3061" i="5"/>
  <c r="M3060" i="5"/>
  <c r="M3059" i="5"/>
  <c r="M3058" i="5"/>
  <c r="M3057" i="5"/>
  <c r="M3056" i="5"/>
  <c r="M3055" i="5"/>
  <c r="M3054" i="5"/>
  <c r="M3053" i="5"/>
  <c r="M3052" i="5"/>
  <c r="M3051" i="5"/>
  <c r="M3050" i="5"/>
  <c r="M3049" i="5"/>
  <c r="M3048" i="5"/>
  <c r="M3047" i="5"/>
  <c r="M3046" i="5"/>
  <c r="M3045" i="5"/>
  <c r="M3044" i="5"/>
  <c r="M3043" i="5"/>
  <c r="M3042" i="5"/>
  <c r="M3041" i="5"/>
  <c r="M3040" i="5"/>
  <c r="M3039" i="5"/>
  <c r="M3038" i="5"/>
  <c r="M3037" i="5"/>
  <c r="M3036" i="5"/>
  <c r="M3035" i="5"/>
  <c r="M3034" i="5"/>
  <c r="M3033" i="5"/>
  <c r="M3032" i="5"/>
  <c r="M3031" i="5"/>
  <c r="M3030" i="5"/>
  <c r="M3029" i="5"/>
  <c r="M3028" i="5"/>
  <c r="M3027" i="5"/>
  <c r="M3026" i="5"/>
  <c r="G77" i="6" s="1"/>
  <c r="M3025" i="5"/>
  <c r="M3024" i="5"/>
  <c r="M3023" i="5"/>
  <c r="M3022" i="5"/>
  <c r="M3021" i="5"/>
  <c r="M3020" i="5"/>
  <c r="M3019" i="5"/>
  <c r="M3018" i="5"/>
  <c r="M3017" i="5"/>
  <c r="M3016" i="5"/>
  <c r="M3015" i="5"/>
  <c r="M3014" i="5"/>
  <c r="M3013" i="5"/>
  <c r="M3012" i="5"/>
  <c r="M3011" i="5"/>
  <c r="M3010" i="5"/>
  <c r="M3009" i="5"/>
  <c r="M3008" i="5"/>
  <c r="M3007" i="5"/>
  <c r="M3006" i="5"/>
  <c r="M3005" i="5"/>
  <c r="M3004" i="5"/>
  <c r="M3003" i="5"/>
  <c r="M3002" i="5"/>
  <c r="M3001" i="5"/>
  <c r="M3000" i="5"/>
  <c r="M2999" i="5"/>
  <c r="M2998" i="5"/>
  <c r="M2997" i="5"/>
  <c r="M2996" i="5"/>
  <c r="M2995" i="5"/>
  <c r="M2994" i="5"/>
  <c r="M2993" i="5"/>
  <c r="M2992" i="5"/>
  <c r="M2991" i="5"/>
  <c r="M2990" i="5"/>
  <c r="G76" i="6" s="1"/>
  <c r="M2989" i="5"/>
  <c r="M2988" i="5"/>
  <c r="M2987" i="5"/>
  <c r="M2986" i="5"/>
  <c r="M2985" i="5"/>
  <c r="M2984" i="5"/>
  <c r="M2983" i="5"/>
  <c r="M2982" i="5"/>
  <c r="M2981" i="5"/>
  <c r="M2980" i="5"/>
  <c r="M2979" i="5"/>
  <c r="M2978" i="5"/>
  <c r="M2977" i="5"/>
  <c r="M2976" i="5"/>
  <c r="M2975" i="5"/>
  <c r="M2974" i="5"/>
  <c r="M2973" i="5"/>
  <c r="M2972" i="5"/>
  <c r="M2971" i="5"/>
  <c r="M2970" i="5"/>
  <c r="M2969" i="5"/>
  <c r="M2968" i="5"/>
  <c r="M2967" i="5"/>
  <c r="M2966" i="5"/>
  <c r="M2965" i="5"/>
  <c r="M2964" i="5"/>
  <c r="M2963" i="5"/>
  <c r="M2962" i="5"/>
  <c r="M2961" i="5"/>
  <c r="M2960" i="5"/>
  <c r="M2959" i="5"/>
  <c r="M2958" i="5"/>
  <c r="M2957" i="5"/>
  <c r="M2956" i="5"/>
  <c r="M2955" i="5"/>
  <c r="M2954" i="5"/>
  <c r="M2953" i="5"/>
  <c r="M2952" i="5"/>
  <c r="M2951" i="5"/>
  <c r="M2950" i="5"/>
  <c r="M2949" i="5"/>
  <c r="G75" i="6" s="1"/>
  <c r="M2948" i="5"/>
  <c r="M2947" i="5"/>
  <c r="M2946" i="5"/>
  <c r="M2945" i="5"/>
  <c r="M2944" i="5"/>
  <c r="M2943" i="5"/>
  <c r="M2942" i="5"/>
  <c r="M2941" i="5"/>
  <c r="M2940" i="5"/>
  <c r="M2939" i="5"/>
  <c r="M2938" i="5"/>
  <c r="M2937" i="5"/>
  <c r="M2936" i="5"/>
  <c r="M2935" i="5"/>
  <c r="M2934" i="5"/>
  <c r="M2933" i="5"/>
  <c r="M2932" i="5"/>
  <c r="M2931" i="5"/>
  <c r="M2930" i="5"/>
  <c r="M2929" i="5"/>
  <c r="M2928" i="5"/>
  <c r="M2927" i="5"/>
  <c r="M2926" i="5"/>
  <c r="M2925" i="5"/>
  <c r="M2924" i="5"/>
  <c r="M2923" i="5"/>
  <c r="M2922" i="5"/>
  <c r="M2921" i="5"/>
  <c r="M2920" i="5"/>
  <c r="M2919" i="5"/>
  <c r="M2918" i="5"/>
  <c r="M2917" i="5"/>
  <c r="M2916" i="5"/>
  <c r="M2915" i="5"/>
  <c r="M2914" i="5"/>
  <c r="M2913" i="5"/>
  <c r="M2912" i="5"/>
  <c r="M2911" i="5"/>
  <c r="M2910" i="5"/>
  <c r="M2909" i="5"/>
  <c r="M2908" i="5"/>
  <c r="M2907" i="5"/>
  <c r="M2906" i="5"/>
  <c r="G74" i="6" s="1"/>
  <c r="M2905" i="5"/>
  <c r="M2904" i="5"/>
  <c r="M2903" i="5"/>
  <c r="M2902" i="5"/>
  <c r="M2901" i="5"/>
  <c r="M2900" i="5"/>
  <c r="M2899" i="5"/>
  <c r="M2898" i="5"/>
  <c r="M2897" i="5"/>
  <c r="M2896" i="5"/>
  <c r="M2895" i="5"/>
  <c r="M2894" i="5"/>
  <c r="M2893" i="5"/>
  <c r="M2892" i="5"/>
  <c r="M2891" i="5"/>
  <c r="M2890" i="5"/>
  <c r="M2889" i="5"/>
  <c r="M2888" i="5"/>
  <c r="M2887" i="5"/>
  <c r="M2886" i="5"/>
  <c r="M2885" i="5"/>
  <c r="M2884" i="5"/>
  <c r="M2883" i="5"/>
  <c r="M2882" i="5"/>
  <c r="M2881" i="5"/>
  <c r="M2880" i="5"/>
  <c r="M2879" i="5"/>
  <c r="M2878" i="5"/>
  <c r="M2877" i="5"/>
  <c r="M2876" i="5"/>
  <c r="M2875" i="5"/>
  <c r="M2874" i="5"/>
  <c r="M2873" i="5"/>
  <c r="M2872" i="5"/>
  <c r="M2871" i="5"/>
  <c r="M2870" i="5"/>
  <c r="M2869" i="5"/>
  <c r="M2868" i="5"/>
  <c r="M2867" i="5"/>
  <c r="M2866" i="5"/>
  <c r="M2865" i="5"/>
  <c r="M2864" i="5"/>
  <c r="M2863" i="5"/>
  <c r="M2862" i="5"/>
  <c r="M2861" i="5"/>
  <c r="M2860" i="5"/>
  <c r="M2859" i="5"/>
  <c r="M2858" i="5"/>
  <c r="M2857" i="5"/>
  <c r="M2856" i="5"/>
  <c r="M2855" i="5"/>
  <c r="M2854" i="5"/>
  <c r="G73" i="6" s="1"/>
  <c r="M2853" i="5"/>
  <c r="M2852" i="5"/>
  <c r="M2851" i="5"/>
  <c r="M2850" i="5"/>
  <c r="M2849" i="5"/>
  <c r="M2848" i="5"/>
  <c r="M2847" i="5"/>
  <c r="M2846" i="5"/>
  <c r="M2845" i="5"/>
  <c r="M2844" i="5"/>
  <c r="M2843" i="5"/>
  <c r="M2842" i="5"/>
  <c r="M2841" i="5"/>
  <c r="M2840" i="5"/>
  <c r="M2839" i="5"/>
  <c r="M2838" i="5"/>
  <c r="M2837" i="5"/>
  <c r="M2836" i="5"/>
  <c r="M2835" i="5"/>
  <c r="M2834" i="5"/>
  <c r="M2833" i="5"/>
  <c r="M2832" i="5"/>
  <c r="M2831" i="5"/>
  <c r="M2830" i="5"/>
  <c r="M2829" i="5"/>
  <c r="M2828" i="5"/>
  <c r="M2827" i="5"/>
  <c r="M2826" i="5"/>
  <c r="M2825" i="5"/>
  <c r="M2824" i="5"/>
  <c r="M2823" i="5"/>
  <c r="M2822" i="5"/>
  <c r="M2821" i="5"/>
  <c r="M2820" i="5"/>
  <c r="M2819" i="5"/>
  <c r="M2818" i="5"/>
  <c r="M2817" i="5"/>
  <c r="M2816" i="5"/>
  <c r="M2815" i="5"/>
  <c r="M2814" i="5"/>
  <c r="M2813" i="5"/>
  <c r="M2812" i="5"/>
  <c r="M2811" i="5"/>
  <c r="M2810" i="5"/>
  <c r="M2809" i="5"/>
  <c r="M2808" i="5"/>
  <c r="M2807" i="5"/>
  <c r="M2806" i="5"/>
  <c r="M2805" i="5"/>
  <c r="M2804" i="5"/>
  <c r="G72" i="6" s="1"/>
  <c r="M2803" i="5"/>
  <c r="M2802" i="5"/>
  <c r="M2801" i="5"/>
  <c r="M2800" i="5"/>
  <c r="M2799" i="5"/>
  <c r="M2798" i="5"/>
  <c r="M2797" i="5"/>
  <c r="M2796" i="5"/>
  <c r="M2795" i="5"/>
  <c r="M2794" i="5"/>
  <c r="M2793" i="5"/>
  <c r="M2792" i="5"/>
  <c r="M2791" i="5"/>
  <c r="M2790" i="5"/>
  <c r="M2789" i="5"/>
  <c r="M2788" i="5"/>
  <c r="M2787" i="5"/>
  <c r="M2786" i="5"/>
  <c r="M2785" i="5"/>
  <c r="M2784" i="5"/>
  <c r="M2783" i="5"/>
  <c r="M2782" i="5"/>
  <c r="M2781" i="5"/>
  <c r="M2780" i="5"/>
  <c r="M2779" i="5"/>
  <c r="M2778" i="5"/>
  <c r="M2777" i="5"/>
  <c r="M2776" i="5"/>
  <c r="M2775" i="5"/>
  <c r="M2774" i="5"/>
  <c r="M2773" i="5"/>
  <c r="M2772" i="5"/>
  <c r="M2771" i="5"/>
  <c r="M2770" i="5"/>
  <c r="M2769" i="5"/>
  <c r="M2768" i="5"/>
  <c r="M2767" i="5"/>
  <c r="M2766" i="5"/>
  <c r="M2765" i="5"/>
  <c r="M2764" i="5"/>
  <c r="M2763" i="5"/>
  <c r="M2762" i="5"/>
  <c r="M2761" i="5"/>
  <c r="M2760" i="5"/>
  <c r="M2759" i="5"/>
  <c r="M2758" i="5"/>
  <c r="M2757" i="5"/>
  <c r="M2756" i="5"/>
  <c r="M2755" i="5"/>
  <c r="M2754" i="5"/>
  <c r="M2753" i="5"/>
  <c r="G71" i="6" s="1"/>
  <c r="M2752" i="5"/>
  <c r="M2751" i="5"/>
  <c r="M2750" i="5"/>
  <c r="M2749" i="5"/>
  <c r="M2748" i="5"/>
  <c r="M2747" i="5"/>
  <c r="M2746" i="5"/>
  <c r="M2745" i="5"/>
  <c r="M2744" i="5"/>
  <c r="M2743" i="5"/>
  <c r="M2742" i="5"/>
  <c r="M2741" i="5"/>
  <c r="M2740" i="5"/>
  <c r="M2739" i="5"/>
  <c r="M2738" i="5"/>
  <c r="M2737" i="5"/>
  <c r="M2736" i="5"/>
  <c r="M2735" i="5"/>
  <c r="M2734" i="5"/>
  <c r="M2733" i="5"/>
  <c r="M2732" i="5"/>
  <c r="M2731" i="5"/>
  <c r="M2730" i="5"/>
  <c r="M2729" i="5"/>
  <c r="M2728" i="5"/>
  <c r="M2727" i="5"/>
  <c r="M2726" i="5"/>
  <c r="M2725" i="5"/>
  <c r="M2724" i="5"/>
  <c r="M2723" i="5"/>
  <c r="M2722" i="5"/>
  <c r="G70" i="6" s="1"/>
  <c r="M2721" i="5"/>
  <c r="M2720" i="5"/>
  <c r="M2719" i="5"/>
  <c r="M2718" i="5"/>
  <c r="M2717" i="5"/>
  <c r="M2716" i="5"/>
  <c r="M2715" i="5"/>
  <c r="M2714" i="5"/>
  <c r="M2713" i="5"/>
  <c r="M2712" i="5"/>
  <c r="M2711" i="5"/>
  <c r="M2710" i="5"/>
  <c r="M2709" i="5"/>
  <c r="M2708" i="5"/>
  <c r="M2707" i="5"/>
  <c r="M2706" i="5"/>
  <c r="M2705" i="5"/>
  <c r="M2704" i="5"/>
  <c r="M2703" i="5"/>
  <c r="M2702" i="5"/>
  <c r="M2701" i="5"/>
  <c r="M2700" i="5"/>
  <c r="M2699" i="5"/>
  <c r="M2698" i="5"/>
  <c r="M2697" i="5"/>
  <c r="M2696" i="5"/>
  <c r="M2695" i="5"/>
  <c r="M2694" i="5"/>
  <c r="M2693" i="5"/>
  <c r="M2692" i="5"/>
  <c r="M2691" i="5"/>
  <c r="M2690" i="5"/>
  <c r="M2689" i="5"/>
  <c r="M2688" i="5"/>
  <c r="M2687" i="5"/>
  <c r="M2686" i="5"/>
  <c r="M2685" i="5"/>
  <c r="M2684" i="5"/>
  <c r="M2683" i="5"/>
  <c r="M2682" i="5"/>
  <c r="M2681" i="5"/>
  <c r="M2680" i="5"/>
  <c r="M2679" i="5"/>
  <c r="M2678" i="5"/>
  <c r="M2677" i="5"/>
  <c r="M2676" i="5"/>
  <c r="M2675" i="5"/>
  <c r="M2674" i="5"/>
  <c r="M2673" i="5"/>
  <c r="G69" i="6" s="1"/>
  <c r="M2672" i="5"/>
  <c r="M2671" i="5"/>
  <c r="M2670" i="5"/>
  <c r="M2669" i="5"/>
  <c r="M2668" i="5"/>
  <c r="M2667" i="5"/>
  <c r="M2666" i="5"/>
  <c r="M2665" i="5"/>
  <c r="M2664" i="5"/>
  <c r="M2663" i="5"/>
  <c r="M2662" i="5"/>
  <c r="M2661" i="5"/>
  <c r="M2660" i="5"/>
  <c r="M2659" i="5"/>
  <c r="M2658" i="5"/>
  <c r="M2657" i="5"/>
  <c r="M2656" i="5"/>
  <c r="M2655" i="5"/>
  <c r="M2654" i="5"/>
  <c r="M2653" i="5"/>
  <c r="M2652" i="5"/>
  <c r="M2651" i="5"/>
  <c r="M2650" i="5"/>
  <c r="M2649" i="5"/>
  <c r="M2648" i="5"/>
  <c r="M2647" i="5"/>
  <c r="M2646" i="5"/>
  <c r="M2645" i="5"/>
  <c r="M2644" i="5"/>
  <c r="M2643" i="5"/>
  <c r="M2642" i="5"/>
  <c r="M2641" i="5"/>
  <c r="M2640" i="5"/>
  <c r="M2639" i="5"/>
  <c r="M2638" i="5"/>
  <c r="M2637" i="5"/>
  <c r="M2636" i="5"/>
  <c r="M2635" i="5"/>
  <c r="M2634" i="5"/>
  <c r="M2633" i="5"/>
  <c r="M2632" i="5"/>
  <c r="M2631" i="5"/>
  <c r="M2630" i="5"/>
  <c r="M2629" i="5"/>
  <c r="M2628" i="5"/>
  <c r="M2627" i="5"/>
  <c r="M2626" i="5"/>
  <c r="M2625" i="5"/>
  <c r="M2624" i="5"/>
  <c r="M2623" i="5"/>
  <c r="M2622" i="5"/>
  <c r="G68" i="6" s="1"/>
  <c r="M2621" i="5"/>
  <c r="M2620" i="5"/>
  <c r="M2619" i="5"/>
  <c r="M2618" i="5"/>
  <c r="M2617" i="5"/>
  <c r="M2616" i="5"/>
  <c r="M2615" i="5"/>
  <c r="M2614" i="5"/>
  <c r="M2613" i="5"/>
  <c r="M2612" i="5"/>
  <c r="M2611" i="5"/>
  <c r="M2610" i="5"/>
  <c r="M2609" i="5"/>
  <c r="M2608" i="5"/>
  <c r="M2607" i="5"/>
  <c r="M2606" i="5"/>
  <c r="M2605" i="5"/>
  <c r="M2604" i="5"/>
  <c r="M2603" i="5"/>
  <c r="M2602" i="5"/>
  <c r="M2601" i="5"/>
  <c r="M2600" i="5"/>
  <c r="M2599" i="5"/>
  <c r="M2598" i="5"/>
  <c r="M2597" i="5"/>
  <c r="M2596" i="5"/>
  <c r="M2595" i="5"/>
  <c r="M2594" i="5"/>
  <c r="M2593" i="5"/>
  <c r="M2592" i="5"/>
  <c r="M2591" i="5"/>
  <c r="M2590" i="5"/>
  <c r="M2589" i="5"/>
  <c r="M2588" i="5"/>
  <c r="M2587" i="5"/>
  <c r="M2586" i="5"/>
  <c r="M2585" i="5"/>
  <c r="M2584" i="5"/>
  <c r="M2583" i="5"/>
  <c r="M2582" i="5"/>
  <c r="M2581" i="5"/>
  <c r="M2580" i="5"/>
  <c r="M2579" i="5"/>
  <c r="M2578" i="5"/>
  <c r="M2577" i="5"/>
  <c r="M2576" i="5"/>
  <c r="M2575" i="5"/>
  <c r="M2574" i="5"/>
  <c r="M2573" i="5"/>
  <c r="M2572" i="5"/>
  <c r="M2571" i="5"/>
  <c r="G67" i="6" s="1"/>
  <c r="M2570" i="5"/>
  <c r="M2569" i="5"/>
  <c r="M2568" i="5"/>
  <c r="M2567" i="5"/>
  <c r="M2566" i="5"/>
  <c r="M2565" i="5"/>
  <c r="M2564" i="5"/>
  <c r="M2563" i="5"/>
  <c r="M2562" i="5"/>
  <c r="M2561" i="5"/>
  <c r="M2560" i="5"/>
  <c r="M2559" i="5"/>
  <c r="M2558" i="5"/>
  <c r="M2557" i="5"/>
  <c r="M2556" i="5"/>
  <c r="M2555" i="5"/>
  <c r="M2554" i="5"/>
  <c r="M2553" i="5"/>
  <c r="M2552" i="5"/>
  <c r="M2551" i="5"/>
  <c r="M2550" i="5"/>
  <c r="M2549" i="5"/>
  <c r="M2548" i="5"/>
  <c r="M2547" i="5"/>
  <c r="M2546" i="5"/>
  <c r="M2545" i="5"/>
  <c r="M2544" i="5"/>
  <c r="M2543" i="5"/>
  <c r="M2542" i="5"/>
  <c r="M2541" i="5"/>
  <c r="M2540" i="5"/>
  <c r="M2539" i="5"/>
  <c r="M2538" i="5"/>
  <c r="M2537" i="5"/>
  <c r="M2536" i="5"/>
  <c r="M2535" i="5"/>
  <c r="M2534" i="5"/>
  <c r="M2533" i="5"/>
  <c r="M2532" i="5"/>
  <c r="M2531" i="5"/>
  <c r="M2530" i="5"/>
  <c r="M2529" i="5"/>
  <c r="M2528" i="5"/>
  <c r="M2527" i="5"/>
  <c r="M2526" i="5"/>
  <c r="G66" i="6" s="1"/>
  <c r="M2525" i="5"/>
  <c r="M2524" i="5"/>
  <c r="M2523" i="5"/>
  <c r="M2522" i="5"/>
  <c r="M2521" i="5"/>
  <c r="M2520" i="5"/>
  <c r="M2519" i="5"/>
  <c r="M2518" i="5"/>
  <c r="M2517" i="5"/>
  <c r="M2516" i="5"/>
  <c r="M2515" i="5"/>
  <c r="M2514" i="5"/>
  <c r="M2513" i="5"/>
  <c r="M2512" i="5"/>
  <c r="M2511" i="5"/>
  <c r="M2510" i="5"/>
  <c r="M2509" i="5"/>
  <c r="M2508" i="5"/>
  <c r="M2507" i="5"/>
  <c r="M2506" i="5"/>
  <c r="M2505" i="5"/>
  <c r="M2504" i="5"/>
  <c r="M2503" i="5"/>
  <c r="M2502" i="5"/>
  <c r="M2501" i="5"/>
  <c r="M2500" i="5"/>
  <c r="M2499" i="5"/>
  <c r="M2498" i="5"/>
  <c r="M2497" i="5"/>
  <c r="M2496" i="5"/>
  <c r="M2495" i="5"/>
  <c r="M2494" i="5"/>
  <c r="M2493" i="5"/>
  <c r="M2492" i="5"/>
  <c r="M2491" i="5"/>
  <c r="M2490" i="5"/>
  <c r="M2489" i="5"/>
  <c r="M2488" i="5"/>
  <c r="M2487" i="5"/>
  <c r="M2486" i="5"/>
  <c r="M2485" i="5"/>
  <c r="M2484" i="5"/>
  <c r="M2483" i="5"/>
  <c r="M2482" i="5"/>
  <c r="M2481" i="5"/>
  <c r="M2480" i="5"/>
  <c r="G65" i="6" s="1"/>
  <c r="M2479" i="5"/>
  <c r="M2478" i="5"/>
  <c r="M2477" i="5"/>
  <c r="M2476" i="5"/>
  <c r="M2475" i="5"/>
  <c r="M2474" i="5"/>
  <c r="M2473" i="5"/>
  <c r="M2472" i="5"/>
  <c r="M2471" i="5"/>
  <c r="M2470" i="5"/>
  <c r="M2469" i="5"/>
  <c r="M2468" i="5"/>
  <c r="M2467" i="5"/>
  <c r="M2466" i="5"/>
  <c r="M2465" i="5"/>
  <c r="M2464" i="5"/>
  <c r="M2463" i="5"/>
  <c r="M2462" i="5"/>
  <c r="M2461" i="5"/>
  <c r="M2460" i="5"/>
  <c r="M2459" i="5"/>
  <c r="M2458" i="5"/>
  <c r="M2457" i="5"/>
  <c r="M2456" i="5"/>
  <c r="M2455" i="5"/>
  <c r="M2454" i="5"/>
  <c r="M2453" i="5"/>
  <c r="M2452" i="5"/>
  <c r="M2451" i="5"/>
  <c r="M2450" i="5"/>
  <c r="M2449" i="5"/>
  <c r="M2448" i="5"/>
  <c r="M2447" i="5"/>
  <c r="M2446" i="5"/>
  <c r="M2445" i="5"/>
  <c r="M2444" i="5"/>
  <c r="M2443" i="5"/>
  <c r="M2442" i="5"/>
  <c r="M2441" i="5"/>
  <c r="M2440" i="5"/>
  <c r="M2439" i="5"/>
  <c r="M2438" i="5"/>
  <c r="M2437" i="5"/>
  <c r="M2436" i="5"/>
  <c r="M2435" i="5"/>
  <c r="M2434" i="5"/>
  <c r="M2433" i="5"/>
  <c r="M2432" i="5"/>
  <c r="M2431" i="5"/>
  <c r="M2430" i="5"/>
  <c r="G64" i="6" s="1"/>
  <c r="M2429" i="5"/>
  <c r="M2428" i="5"/>
  <c r="M2427" i="5"/>
  <c r="M2426" i="5"/>
  <c r="M2425" i="5"/>
  <c r="M2424" i="5"/>
  <c r="M2423" i="5"/>
  <c r="M2422" i="5"/>
  <c r="M2421" i="5"/>
  <c r="M2420" i="5"/>
  <c r="M2419" i="5"/>
  <c r="M2418" i="5"/>
  <c r="M2417" i="5"/>
  <c r="M2416" i="5"/>
  <c r="M2415" i="5"/>
  <c r="M2414" i="5"/>
  <c r="M2413" i="5"/>
  <c r="M2412" i="5"/>
  <c r="M2411" i="5"/>
  <c r="M2410" i="5"/>
  <c r="M2409" i="5"/>
  <c r="M2408" i="5"/>
  <c r="M2407" i="5"/>
  <c r="M2406" i="5"/>
  <c r="M2405" i="5"/>
  <c r="M2404" i="5"/>
  <c r="M2403" i="5"/>
  <c r="M2402" i="5"/>
  <c r="M2401" i="5"/>
  <c r="M2400" i="5"/>
  <c r="M2399" i="5"/>
  <c r="M2398" i="5"/>
  <c r="M2397" i="5"/>
  <c r="M2396" i="5"/>
  <c r="M2395" i="5"/>
  <c r="M2394" i="5"/>
  <c r="M2393" i="5"/>
  <c r="M2392" i="5"/>
  <c r="M2391" i="5"/>
  <c r="M2390" i="5"/>
  <c r="M2389" i="5"/>
  <c r="M2388" i="5"/>
  <c r="M2387" i="5"/>
  <c r="M2386" i="5"/>
  <c r="M2385" i="5"/>
  <c r="M2384" i="5"/>
  <c r="M2383" i="5"/>
  <c r="M2382" i="5"/>
  <c r="M2381" i="5"/>
  <c r="M2380" i="5"/>
  <c r="G63" i="6" s="1"/>
  <c r="M2379" i="5"/>
  <c r="M2378" i="5"/>
  <c r="M2377" i="5"/>
  <c r="M2376" i="5"/>
  <c r="M2375" i="5"/>
  <c r="M2374" i="5"/>
  <c r="M2373" i="5"/>
  <c r="M2372" i="5"/>
  <c r="M2371" i="5"/>
  <c r="M2370" i="5"/>
  <c r="M2369" i="5"/>
  <c r="M2368" i="5"/>
  <c r="M2367" i="5"/>
  <c r="M2366" i="5"/>
  <c r="M2365" i="5"/>
  <c r="M2364" i="5"/>
  <c r="M2363" i="5"/>
  <c r="M2362" i="5"/>
  <c r="M2361" i="5"/>
  <c r="M2360" i="5"/>
  <c r="M2359" i="5"/>
  <c r="M2358" i="5"/>
  <c r="M2357" i="5"/>
  <c r="M2356" i="5"/>
  <c r="M2355" i="5"/>
  <c r="M2354" i="5"/>
  <c r="M2353" i="5"/>
  <c r="M2352" i="5"/>
  <c r="M2351" i="5"/>
  <c r="M2350" i="5"/>
  <c r="M2349" i="5"/>
  <c r="M2348" i="5"/>
  <c r="M2347" i="5"/>
  <c r="M2346" i="5"/>
  <c r="M2345" i="5"/>
  <c r="M2344" i="5"/>
  <c r="M2343" i="5"/>
  <c r="M2342" i="5"/>
  <c r="M2341" i="5"/>
  <c r="M2340" i="5"/>
  <c r="M2339" i="5"/>
  <c r="M2338" i="5"/>
  <c r="M2337" i="5"/>
  <c r="M2336" i="5"/>
  <c r="M2335" i="5"/>
  <c r="M2334" i="5"/>
  <c r="G62" i="6" s="1"/>
  <c r="M2333" i="5"/>
  <c r="M2332" i="5"/>
  <c r="M2331" i="5"/>
  <c r="M2330" i="5"/>
  <c r="M2329" i="5"/>
  <c r="M2328" i="5"/>
  <c r="M2327" i="5"/>
  <c r="M2326" i="5"/>
  <c r="M2325" i="5"/>
  <c r="M2324" i="5"/>
  <c r="M2323" i="5"/>
  <c r="M2322" i="5"/>
  <c r="M2321" i="5"/>
  <c r="M2320" i="5"/>
  <c r="M2319" i="5"/>
  <c r="M2318" i="5"/>
  <c r="M2317" i="5"/>
  <c r="M2316" i="5"/>
  <c r="M2315" i="5"/>
  <c r="M2314" i="5"/>
  <c r="M2313" i="5"/>
  <c r="M2312" i="5"/>
  <c r="M2311" i="5"/>
  <c r="M2310" i="5"/>
  <c r="M2309" i="5"/>
  <c r="M2308" i="5"/>
  <c r="M2307" i="5"/>
  <c r="M2306" i="5"/>
  <c r="M2305" i="5"/>
  <c r="M2304" i="5"/>
  <c r="M2303" i="5"/>
  <c r="M2302" i="5"/>
  <c r="M2301" i="5"/>
  <c r="M2300" i="5"/>
  <c r="M2299" i="5"/>
  <c r="M2298" i="5"/>
  <c r="M2297" i="5"/>
  <c r="M2296" i="5"/>
  <c r="M2295" i="5"/>
  <c r="M2294" i="5"/>
  <c r="M2293" i="5"/>
  <c r="M2292" i="5"/>
  <c r="M2291" i="5"/>
  <c r="M2290" i="5"/>
  <c r="M2289" i="5"/>
  <c r="M2288" i="5"/>
  <c r="M2287" i="5"/>
  <c r="M2286" i="5"/>
  <c r="M2285" i="5"/>
  <c r="G61" i="6" s="1"/>
  <c r="M2284" i="5"/>
  <c r="M2283" i="5"/>
  <c r="M2282" i="5"/>
  <c r="M2281" i="5"/>
  <c r="M2280" i="5"/>
  <c r="M2279" i="5"/>
  <c r="M2278" i="5"/>
  <c r="M2277" i="5"/>
  <c r="M2276" i="5"/>
  <c r="M2275" i="5"/>
  <c r="M2274" i="5"/>
  <c r="M2273" i="5"/>
  <c r="M2272" i="5"/>
  <c r="M2271" i="5"/>
  <c r="M2270" i="5"/>
  <c r="M2269" i="5"/>
  <c r="M2268" i="5"/>
  <c r="M2267" i="5"/>
  <c r="M2266" i="5"/>
  <c r="M2265" i="5"/>
  <c r="M2264" i="5"/>
  <c r="M2263" i="5"/>
  <c r="M2262" i="5"/>
  <c r="M2261" i="5"/>
  <c r="M2260" i="5"/>
  <c r="M2259" i="5"/>
  <c r="M2258" i="5"/>
  <c r="M2257" i="5"/>
  <c r="M2256" i="5"/>
  <c r="M2255" i="5"/>
  <c r="M2254" i="5"/>
  <c r="M2253" i="5"/>
  <c r="M2252" i="5"/>
  <c r="M2251" i="5"/>
  <c r="M2250" i="5"/>
  <c r="M2249" i="5"/>
  <c r="M2248" i="5"/>
  <c r="M2247" i="5"/>
  <c r="M2246" i="5"/>
  <c r="M2245" i="5"/>
  <c r="M2244" i="5"/>
  <c r="M2243" i="5"/>
  <c r="M2242" i="5"/>
  <c r="M2241" i="5"/>
  <c r="M2240" i="5"/>
  <c r="M2239" i="5"/>
  <c r="M2238" i="5"/>
  <c r="M2237" i="5"/>
  <c r="M2236" i="5"/>
  <c r="M2235" i="5"/>
  <c r="G60" i="6" s="1"/>
  <c r="M2234" i="5"/>
  <c r="M2233" i="5"/>
  <c r="M2232" i="5"/>
  <c r="M2231" i="5"/>
  <c r="M2230" i="5"/>
  <c r="M2229" i="5"/>
  <c r="M2228" i="5"/>
  <c r="M2227" i="5"/>
  <c r="M2226" i="5"/>
  <c r="M2225" i="5"/>
  <c r="M2224" i="5"/>
  <c r="M2223" i="5"/>
  <c r="M2222" i="5"/>
  <c r="M2221" i="5"/>
  <c r="M2220" i="5"/>
  <c r="M2219" i="5"/>
  <c r="M2218" i="5"/>
  <c r="M2217" i="5"/>
  <c r="M2216" i="5"/>
  <c r="M2215" i="5"/>
  <c r="M2214" i="5"/>
  <c r="M2213" i="5"/>
  <c r="M2212" i="5"/>
  <c r="M2211" i="5"/>
  <c r="M2210" i="5"/>
  <c r="M2209" i="5"/>
  <c r="M2208" i="5"/>
  <c r="M2207" i="5"/>
  <c r="M2206" i="5"/>
  <c r="M2205" i="5"/>
  <c r="M2204" i="5"/>
  <c r="M2203" i="5"/>
  <c r="M2202" i="5"/>
  <c r="M2201" i="5"/>
  <c r="M2200" i="5"/>
  <c r="M2199" i="5"/>
  <c r="M2198" i="5"/>
  <c r="M2197" i="5"/>
  <c r="M2196" i="5"/>
  <c r="M2195" i="5"/>
  <c r="M2194" i="5"/>
  <c r="M2193" i="5"/>
  <c r="M2192" i="5"/>
  <c r="M2191" i="5"/>
  <c r="M2190" i="5"/>
  <c r="M2189" i="5"/>
  <c r="M2188" i="5"/>
  <c r="M2187" i="5"/>
  <c r="M2186" i="5"/>
  <c r="M2185" i="5"/>
  <c r="M2184" i="5"/>
  <c r="M2183" i="5"/>
  <c r="G59" i="6" s="1"/>
  <c r="M2182" i="5"/>
  <c r="M2181" i="5"/>
  <c r="M2180" i="5"/>
  <c r="M2179" i="5"/>
  <c r="M2178" i="5"/>
  <c r="M2177" i="5"/>
  <c r="M2176" i="5"/>
  <c r="M2175" i="5"/>
  <c r="M2174" i="5"/>
  <c r="M2173" i="5"/>
  <c r="M2172" i="5"/>
  <c r="M2171" i="5"/>
  <c r="M2170" i="5"/>
  <c r="M2169" i="5"/>
  <c r="M2168" i="5"/>
  <c r="M2167" i="5"/>
  <c r="M2166" i="5"/>
  <c r="M2165" i="5"/>
  <c r="M2164" i="5"/>
  <c r="M2163" i="5"/>
  <c r="M2162" i="5"/>
  <c r="M2161" i="5"/>
  <c r="M2160" i="5"/>
  <c r="M2159" i="5"/>
  <c r="M2158" i="5"/>
  <c r="M2157" i="5"/>
  <c r="M2156" i="5"/>
  <c r="M2155" i="5"/>
  <c r="M2154" i="5"/>
  <c r="M2153" i="5"/>
  <c r="M2152" i="5"/>
  <c r="M2151" i="5"/>
  <c r="M2150" i="5"/>
  <c r="M2149" i="5"/>
  <c r="M2148" i="5"/>
  <c r="M2147" i="5"/>
  <c r="M2146" i="5"/>
  <c r="M2145" i="5"/>
  <c r="M2144" i="5"/>
  <c r="M2143" i="5"/>
  <c r="M2142" i="5"/>
  <c r="M2141" i="5"/>
  <c r="M2140" i="5"/>
  <c r="M2139" i="5"/>
  <c r="M2138" i="5"/>
  <c r="M2137" i="5"/>
  <c r="M2136" i="5"/>
  <c r="M2135" i="5"/>
  <c r="M2134" i="5"/>
  <c r="G58" i="6" s="1"/>
  <c r="M2133" i="5"/>
  <c r="M2132" i="5"/>
  <c r="M2131" i="5"/>
  <c r="M2130" i="5"/>
  <c r="M2129" i="5"/>
  <c r="M2128" i="5"/>
  <c r="M2127" i="5"/>
  <c r="M2126" i="5"/>
  <c r="M2125" i="5"/>
  <c r="M2124" i="5"/>
  <c r="M2123" i="5"/>
  <c r="M2122" i="5"/>
  <c r="M2121" i="5"/>
  <c r="M2120" i="5"/>
  <c r="M2119" i="5"/>
  <c r="M2118" i="5"/>
  <c r="M2117" i="5"/>
  <c r="M2116" i="5"/>
  <c r="M2115" i="5"/>
  <c r="M2114" i="5"/>
  <c r="M2113" i="5"/>
  <c r="M2112" i="5"/>
  <c r="M2111" i="5"/>
  <c r="M2110" i="5"/>
  <c r="M2109" i="5"/>
  <c r="M2108" i="5"/>
  <c r="M2107" i="5"/>
  <c r="M2106" i="5"/>
  <c r="M2105" i="5"/>
  <c r="M2104" i="5"/>
  <c r="M2103" i="5"/>
  <c r="M2102" i="5"/>
  <c r="M2101" i="5"/>
  <c r="M2100" i="5"/>
  <c r="M2099" i="5"/>
  <c r="M2098" i="5"/>
  <c r="M2097" i="5"/>
  <c r="M2096" i="5"/>
  <c r="M2095" i="5"/>
  <c r="M2094" i="5"/>
  <c r="M2093" i="5"/>
  <c r="M2092" i="5"/>
  <c r="M2091" i="5"/>
  <c r="M2090" i="5"/>
  <c r="M2089" i="5"/>
  <c r="M2088" i="5"/>
  <c r="M2087" i="5"/>
  <c r="M2086" i="5"/>
  <c r="M2085" i="5"/>
  <c r="M2084" i="5"/>
  <c r="M2083" i="5"/>
  <c r="M2082" i="5"/>
  <c r="G57" i="6" s="1"/>
  <c r="M2081" i="5"/>
  <c r="M2080" i="5"/>
  <c r="M2079" i="5"/>
  <c r="M2078" i="5"/>
  <c r="M2077" i="5"/>
  <c r="M2076" i="5"/>
  <c r="M2075" i="5"/>
  <c r="M2074" i="5"/>
  <c r="M2073" i="5"/>
  <c r="M2072" i="5"/>
  <c r="M2071" i="5"/>
  <c r="M2070" i="5"/>
  <c r="M2069" i="5"/>
  <c r="M2068" i="5"/>
  <c r="M2067" i="5"/>
  <c r="M2066" i="5"/>
  <c r="M2065" i="5"/>
  <c r="M2064" i="5"/>
  <c r="M2063" i="5"/>
  <c r="M2062" i="5"/>
  <c r="M2061" i="5"/>
  <c r="M2060" i="5"/>
  <c r="M2059" i="5"/>
  <c r="M2058" i="5"/>
  <c r="M2057" i="5"/>
  <c r="M2056" i="5"/>
  <c r="M2055" i="5"/>
  <c r="M2054" i="5"/>
  <c r="M2053" i="5"/>
  <c r="M2052" i="5"/>
  <c r="M2051" i="5"/>
  <c r="M2050" i="5"/>
  <c r="M2049" i="5"/>
  <c r="M2048" i="5"/>
  <c r="M2047" i="5"/>
  <c r="M2046" i="5"/>
  <c r="M2045" i="5"/>
  <c r="M2044" i="5"/>
  <c r="M2043" i="5"/>
  <c r="M2042" i="5"/>
  <c r="M2041" i="5"/>
  <c r="M2040" i="5"/>
  <c r="M2039" i="5"/>
  <c r="M2038" i="5"/>
  <c r="M2037" i="5"/>
  <c r="M2036" i="5"/>
  <c r="M2035" i="5"/>
  <c r="M2034" i="5"/>
  <c r="M2033" i="5"/>
  <c r="M2032" i="5"/>
  <c r="M2031" i="5"/>
  <c r="G56" i="6" s="1"/>
  <c r="M2030" i="5"/>
  <c r="M2029" i="5"/>
  <c r="M2028" i="5"/>
  <c r="M2027" i="5"/>
  <c r="M2026" i="5"/>
  <c r="M2025" i="5"/>
  <c r="M2024" i="5"/>
  <c r="M2023" i="5"/>
  <c r="M2022" i="5"/>
  <c r="M2021" i="5"/>
  <c r="M2020" i="5"/>
  <c r="M2019" i="5"/>
  <c r="M2018" i="5"/>
  <c r="M2017" i="5"/>
  <c r="M2016" i="5"/>
  <c r="M2015" i="5"/>
  <c r="M2014" i="5"/>
  <c r="M2013" i="5"/>
  <c r="M2012" i="5"/>
  <c r="M2011" i="5"/>
  <c r="M2010" i="5"/>
  <c r="M2009" i="5"/>
  <c r="M2008" i="5"/>
  <c r="M2007" i="5"/>
  <c r="M2006" i="5"/>
  <c r="M2005" i="5"/>
  <c r="M2004" i="5"/>
  <c r="M2003" i="5"/>
  <c r="M2002" i="5"/>
  <c r="M2001" i="5"/>
  <c r="M2000" i="5"/>
  <c r="M1999" i="5"/>
  <c r="M1998" i="5"/>
  <c r="M1997" i="5"/>
  <c r="M1996" i="5"/>
  <c r="M1995" i="5"/>
  <c r="M1994" i="5"/>
  <c r="M1993" i="5"/>
  <c r="M1992" i="5"/>
  <c r="M1991" i="5"/>
  <c r="M1990" i="5"/>
  <c r="M1989" i="5"/>
  <c r="M1988" i="5"/>
  <c r="M1987" i="5"/>
  <c r="M1986" i="5"/>
  <c r="M1985" i="5"/>
  <c r="M1984" i="5"/>
  <c r="M1983" i="5"/>
  <c r="M1982" i="5"/>
  <c r="G55" i="6" s="1"/>
  <c r="M1981" i="5"/>
  <c r="M1980" i="5"/>
  <c r="M1979" i="5"/>
  <c r="M1978" i="5"/>
  <c r="M1977" i="5"/>
  <c r="M1976" i="5"/>
  <c r="M1975" i="5"/>
  <c r="M1974" i="5"/>
  <c r="M1973" i="5"/>
  <c r="M1972" i="5"/>
  <c r="M1971" i="5"/>
  <c r="M1970" i="5"/>
  <c r="M1969" i="5"/>
  <c r="M1968" i="5"/>
  <c r="M1967" i="5"/>
  <c r="M1966" i="5"/>
  <c r="M1965" i="5"/>
  <c r="M1964" i="5"/>
  <c r="M1963" i="5"/>
  <c r="M1962" i="5"/>
  <c r="M1961" i="5"/>
  <c r="M1960" i="5"/>
  <c r="M1959" i="5"/>
  <c r="M1958" i="5"/>
  <c r="M1957" i="5"/>
  <c r="M1956" i="5"/>
  <c r="M1955" i="5"/>
  <c r="M1954" i="5"/>
  <c r="M1953" i="5"/>
  <c r="M1952" i="5"/>
  <c r="M1951" i="5"/>
  <c r="M1950" i="5"/>
  <c r="M1949" i="5"/>
  <c r="M1948" i="5"/>
  <c r="M1947" i="5"/>
  <c r="M1946" i="5"/>
  <c r="M1945" i="5"/>
  <c r="M1944" i="5"/>
  <c r="M1943" i="5"/>
  <c r="M1942" i="5"/>
  <c r="M1941" i="5"/>
  <c r="M1940" i="5"/>
  <c r="M1939" i="5"/>
  <c r="M1938" i="5"/>
  <c r="G54" i="6" s="1"/>
  <c r="M1937" i="5"/>
  <c r="M1936" i="5"/>
  <c r="M1935" i="5"/>
  <c r="M1934" i="5"/>
  <c r="M1933" i="5"/>
  <c r="M1932" i="5"/>
  <c r="M1931" i="5"/>
  <c r="M1930" i="5"/>
  <c r="M1929" i="5"/>
  <c r="M1928" i="5"/>
  <c r="M1927" i="5"/>
  <c r="M1926" i="5"/>
  <c r="M1925" i="5"/>
  <c r="M1924" i="5"/>
  <c r="M1923" i="5"/>
  <c r="M1922" i="5"/>
  <c r="M1921" i="5"/>
  <c r="M1920" i="5"/>
  <c r="M1919" i="5"/>
  <c r="M1918" i="5"/>
  <c r="M1917" i="5"/>
  <c r="M1916" i="5"/>
  <c r="M1915" i="5"/>
  <c r="M1914" i="5"/>
  <c r="M1913" i="5"/>
  <c r="M1912" i="5"/>
  <c r="M1911" i="5"/>
  <c r="M1910" i="5"/>
  <c r="M1909" i="5"/>
  <c r="M1908" i="5"/>
  <c r="M1907" i="5"/>
  <c r="M1906" i="5"/>
  <c r="M1905" i="5"/>
  <c r="M1904" i="5"/>
  <c r="M1903" i="5"/>
  <c r="M1902" i="5"/>
  <c r="M1901" i="5"/>
  <c r="M1900" i="5"/>
  <c r="M1899" i="5"/>
  <c r="M1898" i="5"/>
  <c r="M1897" i="5"/>
  <c r="M1896" i="5"/>
  <c r="M1895" i="5"/>
  <c r="M1894" i="5"/>
  <c r="M1893" i="5"/>
  <c r="M1892" i="5"/>
  <c r="M1891" i="5"/>
  <c r="M1890" i="5"/>
  <c r="M1889" i="5"/>
  <c r="M1888" i="5"/>
  <c r="M1887" i="5"/>
  <c r="G53" i="6" s="1"/>
  <c r="M1886" i="5"/>
  <c r="M1885" i="5"/>
  <c r="M1884" i="5"/>
  <c r="M1883" i="5"/>
  <c r="M1882" i="5"/>
  <c r="M1881" i="5"/>
  <c r="M1880" i="5"/>
  <c r="M1879" i="5"/>
  <c r="M1878" i="5"/>
  <c r="M1877" i="5"/>
  <c r="M1876" i="5"/>
  <c r="M1875" i="5"/>
  <c r="M1874" i="5"/>
  <c r="M1873" i="5"/>
  <c r="M1872" i="5"/>
  <c r="M1871" i="5"/>
  <c r="M1870" i="5"/>
  <c r="M1869" i="5"/>
  <c r="M1868" i="5"/>
  <c r="M1867" i="5"/>
  <c r="M1866" i="5"/>
  <c r="M1865" i="5"/>
  <c r="M1864" i="5"/>
  <c r="M1863" i="5"/>
  <c r="M1862" i="5"/>
  <c r="M1861" i="5"/>
  <c r="M1860" i="5"/>
  <c r="M1859" i="5"/>
  <c r="M1858" i="5"/>
  <c r="M1857" i="5"/>
  <c r="M1856" i="5"/>
  <c r="M1855" i="5"/>
  <c r="M1854" i="5"/>
  <c r="M1853" i="5"/>
  <c r="M1852" i="5"/>
  <c r="M1851" i="5"/>
  <c r="M1850" i="5"/>
  <c r="M1849" i="5"/>
  <c r="M1848" i="5"/>
  <c r="M1847" i="5"/>
  <c r="M1846" i="5"/>
  <c r="M1845" i="5"/>
  <c r="M1844" i="5"/>
  <c r="M1843" i="5"/>
  <c r="M1842" i="5"/>
  <c r="M1841" i="5"/>
  <c r="M1840" i="5"/>
  <c r="M1839" i="5"/>
  <c r="M1838" i="5"/>
  <c r="G52" i="6" s="1"/>
  <c r="M1837" i="5"/>
  <c r="M1836" i="5"/>
  <c r="M1835" i="5"/>
  <c r="M1834" i="5"/>
  <c r="M1833" i="5"/>
  <c r="M1832" i="5"/>
  <c r="M1831" i="5"/>
  <c r="M1830" i="5"/>
  <c r="M1829" i="5"/>
  <c r="M1828" i="5"/>
  <c r="M1827" i="5"/>
  <c r="M1826" i="5"/>
  <c r="M1825" i="5"/>
  <c r="M1824" i="5"/>
  <c r="M1823" i="5"/>
  <c r="M1822" i="5"/>
  <c r="M1821" i="5"/>
  <c r="M1820" i="5"/>
  <c r="M1819" i="5"/>
  <c r="M1818" i="5"/>
  <c r="M1817" i="5"/>
  <c r="M1816" i="5"/>
  <c r="M1815" i="5"/>
  <c r="M1814" i="5"/>
  <c r="M1813" i="5"/>
  <c r="M1812" i="5"/>
  <c r="M1811" i="5"/>
  <c r="M1810" i="5"/>
  <c r="M1809" i="5"/>
  <c r="M1808" i="5"/>
  <c r="M1807" i="5"/>
  <c r="M1806" i="5"/>
  <c r="M1805" i="5"/>
  <c r="M1804" i="5"/>
  <c r="M1803" i="5"/>
  <c r="M1802" i="5"/>
  <c r="M1801" i="5"/>
  <c r="M1800" i="5"/>
  <c r="M1799" i="5"/>
  <c r="M1798" i="5"/>
  <c r="M1797" i="5"/>
  <c r="M1796" i="5"/>
  <c r="M1795" i="5"/>
  <c r="M1794" i="5"/>
  <c r="M1793" i="5"/>
  <c r="M1792" i="5"/>
  <c r="M1791" i="5"/>
  <c r="G51" i="6" s="1"/>
  <c r="M1790" i="5"/>
  <c r="M1789" i="5"/>
  <c r="M1788" i="5"/>
  <c r="M1787" i="5"/>
  <c r="M1786" i="5"/>
  <c r="M1785" i="5"/>
  <c r="M1784" i="5"/>
  <c r="M1783" i="5"/>
  <c r="M1782" i="5"/>
  <c r="M1781" i="5"/>
  <c r="M1780" i="5"/>
  <c r="M1779" i="5"/>
  <c r="M1778" i="5"/>
  <c r="M1777" i="5"/>
  <c r="M1776" i="5"/>
  <c r="M1775" i="5"/>
  <c r="M1774" i="5"/>
  <c r="M1773" i="5"/>
  <c r="M1772" i="5"/>
  <c r="M1771" i="5"/>
  <c r="M1770" i="5"/>
  <c r="M1769" i="5"/>
  <c r="M1768" i="5"/>
  <c r="M1767" i="5"/>
  <c r="M1766" i="5"/>
  <c r="M1765" i="5"/>
  <c r="M1764" i="5"/>
  <c r="M1763" i="5"/>
  <c r="M1762" i="5"/>
  <c r="M1761" i="5"/>
  <c r="M1760" i="5"/>
  <c r="M1759" i="5"/>
  <c r="M1758" i="5"/>
  <c r="M1757" i="5"/>
  <c r="M1756" i="5"/>
  <c r="M1755" i="5"/>
  <c r="M1754" i="5"/>
  <c r="M1753" i="5"/>
  <c r="M1752" i="5"/>
  <c r="M1751" i="5"/>
  <c r="M1750" i="5"/>
  <c r="M1749" i="5"/>
  <c r="M1748" i="5"/>
  <c r="M1747" i="5"/>
  <c r="M1746" i="5"/>
  <c r="M1745" i="5"/>
  <c r="M1744" i="5"/>
  <c r="M1743" i="5"/>
  <c r="M1742" i="5"/>
  <c r="G50" i="6" s="1"/>
  <c r="M1741" i="5"/>
  <c r="M1740" i="5"/>
  <c r="M1739" i="5"/>
  <c r="M1738" i="5"/>
  <c r="M1737" i="5"/>
  <c r="M1736" i="5"/>
  <c r="M1735" i="5"/>
  <c r="M1734" i="5"/>
  <c r="M1733" i="5"/>
  <c r="M1732" i="5"/>
  <c r="M1731" i="5"/>
  <c r="M1730" i="5"/>
  <c r="M1729" i="5"/>
  <c r="M1728" i="5"/>
  <c r="M1727" i="5"/>
  <c r="M1726" i="5"/>
  <c r="M1725" i="5"/>
  <c r="M1724" i="5"/>
  <c r="M1723" i="5"/>
  <c r="M1722" i="5"/>
  <c r="M1721" i="5"/>
  <c r="M1720" i="5"/>
  <c r="M1719" i="5"/>
  <c r="M1718" i="5"/>
  <c r="M1717" i="5"/>
  <c r="M1716" i="5"/>
  <c r="M1715" i="5"/>
  <c r="M1714" i="5"/>
  <c r="M1713" i="5"/>
  <c r="M1712" i="5"/>
  <c r="M1711" i="5"/>
  <c r="M1710" i="5"/>
  <c r="M1709" i="5"/>
  <c r="M1708" i="5"/>
  <c r="M1707" i="5"/>
  <c r="M1706" i="5"/>
  <c r="M1705" i="5"/>
  <c r="M1704" i="5"/>
  <c r="M1703" i="5"/>
  <c r="M1702" i="5"/>
  <c r="M1701" i="5"/>
  <c r="M1700" i="5"/>
  <c r="M1699" i="5"/>
  <c r="M1698" i="5"/>
  <c r="M1697" i="5"/>
  <c r="M1696" i="5"/>
  <c r="M1695" i="5"/>
  <c r="M1694" i="5"/>
  <c r="M1693" i="5"/>
  <c r="M1692" i="5"/>
  <c r="M1691" i="5"/>
  <c r="G49" i="6" s="1"/>
  <c r="M1690" i="5"/>
  <c r="M1689" i="5"/>
  <c r="M1688" i="5"/>
  <c r="M1687" i="5"/>
  <c r="M1686" i="5"/>
  <c r="M1685" i="5"/>
  <c r="M1684" i="5"/>
  <c r="M1683" i="5"/>
  <c r="M1682" i="5"/>
  <c r="M1681" i="5"/>
  <c r="M1680" i="5"/>
  <c r="M1679" i="5"/>
  <c r="M1678" i="5"/>
  <c r="M1677" i="5"/>
  <c r="M1676" i="5"/>
  <c r="M1675" i="5"/>
  <c r="M1674" i="5"/>
  <c r="M1673" i="5"/>
  <c r="M1672" i="5"/>
  <c r="M1671" i="5"/>
  <c r="M1670" i="5"/>
  <c r="M1669" i="5"/>
  <c r="M1668" i="5"/>
  <c r="M1667" i="5"/>
  <c r="M1666" i="5"/>
  <c r="M1665" i="5"/>
  <c r="M1664" i="5"/>
  <c r="M1663" i="5"/>
  <c r="M1662" i="5"/>
  <c r="M1661" i="5"/>
  <c r="M1660" i="5"/>
  <c r="M1659" i="5"/>
  <c r="M1658" i="5"/>
  <c r="M1657" i="5"/>
  <c r="M1656" i="5"/>
  <c r="M1655" i="5"/>
  <c r="M1654" i="5"/>
  <c r="M1653" i="5"/>
  <c r="M1652" i="5"/>
  <c r="M1651" i="5"/>
  <c r="M1650" i="5"/>
  <c r="M1649" i="5"/>
  <c r="M1648" i="5"/>
  <c r="M1647" i="5"/>
  <c r="M1646" i="5"/>
  <c r="M1645" i="5"/>
  <c r="M1644" i="5"/>
  <c r="M1643" i="5"/>
  <c r="M1642" i="5"/>
  <c r="M1641" i="5"/>
  <c r="M1640" i="5"/>
  <c r="G48" i="6" s="1"/>
  <c r="M1639" i="5"/>
  <c r="M1638" i="5"/>
  <c r="M1637" i="5"/>
  <c r="M1636" i="5"/>
  <c r="M1635" i="5"/>
  <c r="M1634" i="5"/>
  <c r="M1633" i="5"/>
  <c r="M1632" i="5"/>
  <c r="M1631" i="5"/>
  <c r="M1630" i="5"/>
  <c r="M1629" i="5"/>
  <c r="M1628" i="5"/>
  <c r="M1627" i="5"/>
  <c r="M1626" i="5"/>
  <c r="M1625" i="5"/>
  <c r="M1624" i="5"/>
  <c r="M1623" i="5"/>
  <c r="M1622" i="5"/>
  <c r="M1621" i="5"/>
  <c r="M1620" i="5"/>
  <c r="M1619" i="5"/>
  <c r="M1618" i="5"/>
  <c r="M1617" i="5"/>
  <c r="M1616" i="5"/>
  <c r="M1615" i="5"/>
  <c r="M1614" i="5"/>
  <c r="M1613" i="5"/>
  <c r="M1612" i="5"/>
  <c r="M1611" i="5"/>
  <c r="M1610" i="5"/>
  <c r="M1609" i="5"/>
  <c r="M1608" i="5"/>
  <c r="M1607" i="5"/>
  <c r="M1606" i="5"/>
  <c r="M1605" i="5"/>
  <c r="M1604" i="5"/>
  <c r="M1603" i="5"/>
  <c r="M1602" i="5"/>
  <c r="M1601" i="5"/>
  <c r="M1600" i="5"/>
  <c r="M1599" i="5"/>
  <c r="M1598" i="5"/>
  <c r="M1597" i="5"/>
  <c r="M1596" i="5"/>
  <c r="M1595" i="5"/>
  <c r="M1594" i="5"/>
  <c r="M1593" i="5"/>
  <c r="M1592" i="5"/>
  <c r="G47" i="6" s="1"/>
  <c r="M1591" i="5"/>
  <c r="M1590" i="5"/>
  <c r="M1589" i="5"/>
  <c r="M1588" i="5"/>
  <c r="M1587" i="5"/>
  <c r="M1586" i="5"/>
  <c r="M1585" i="5"/>
  <c r="M1584" i="5"/>
  <c r="M1583" i="5"/>
  <c r="M1582" i="5"/>
  <c r="M1581" i="5"/>
  <c r="M1580" i="5"/>
  <c r="M1579" i="5"/>
  <c r="M1578" i="5"/>
  <c r="M1577" i="5"/>
  <c r="M1576" i="5"/>
  <c r="M1575" i="5"/>
  <c r="M1574" i="5"/>
  <c r="M1573" i="5"/>
  <c r="M1572" i="5"/>
  <c r="M1571" i="5"/>
  <c r="M1570" i="5"/>
  <c r="M1569" i="5"/>
  <c r="M1568" i="5"/>
  <c r="M1567" i="5"/>
  <c r="M1566" i="5"/>
  <c r="M1565" i="5"/>
  <c r="M1564" i="5"/>
  <c r="M1563" i="5"/>
  <c r="M1562" i="5"/>
  <c r="M1561" i="5"/>
  <c r="M1560" i="5"/>
  <c r="M1559" i="5"/>
  <c r="M1558" i="5"/>
  <c r="M1557" i="5"/>
  <c r="M1556" i="5"/>
  <c r="M1555" i="5"/>
  <c r="M1554" i="5"/>
  <c r="M1553" i="5"/>
  <c r="M1552" i="5"/>
  <c r="M1551" i="5"/>
  <c r="M1550" i="5"/>
  <c r="M1549" i="5"/>
  <c r="M1548" i="5"/>
  <c r="M1547" i="5"/>
  <c r="M1546" i="5"/>
  <c r="M1545" i="5"/>
  <c r="M1544" i="5"/>
  <c r="M1543" i="5"/>
  <c r="M1542" i="5"/>
  <c r="G46" i="6" s="1"/>
  <c r="M1541" i="5"/>
  <c r="M1540" i="5"/>
  <c r="M1539" i="5"/>
  <c r="M1538" i="5"/>
  <c r="M1537" i="5"/>
  <c r="M1536" i="5"/>
  <c r="M1535" i="5"/>
  <c r="M1534" i="5"/>
  <c r="M1533" i="5"/>
  <c r="M1532" i="5"/>
  <c r="M1531" i="5"/>
  <c r="M1530" i="5"/>
  <c r="M1529" i="5"/>
  <c r="M1528" i="5"/>
  <c r="M1527" i="5"/>
  <c r="M1526" i="5"/>
  <c r="M1525" i="5"/>
  <c r="M1524" i="5"/>
  <c r="M1523" i="5"/>
  <c r="M1522" i="5"/>
  <c r="M1521" i="5"/>
  <c r="M1520" i="5"/>
  <c r="M1519" i="5"/>
  <c r="M1518" i="5"/>
  <c r="M1517" i="5"/>
  <c r="M1516" i="5"/>
  <c r="M1515" i="5"/>
  <c r="M1514" i="5"/>
  <c r="M1513" i="5"/>
  <c r="M1512" i="5"/>
  <c r="M1511" i="5"/>
  <c r="M1510" i="5"/>
  <c r="M1509" i="5"/>
  <c r="M1508" i="5"/>
  <c r="M1507" i="5"/>
  <c r="M1506" i="5"/>
  <c r="M1505" i="5"/>
  <c r="M1504" i="5"/>
  <c r="M1503" i="5"/>
  <c r="M1502" i="5"/>
  <c r="M1501" i="5"/>
  <c r="M1500" i="5"/>
  <c r="M1499" i="5"/>
  <c r="M1498" i="5"/>
  <c r="M1497" i="5"/>
  <c r="M1496" i="5"/>
  <c r="M1495" i="5"/>
  <c r="M1494" i="5"/>
  <c r="M1493" i="5"/>
  <c r="M1492" i="5"/>
  <c r="M1491" i="5"/>
  <c r="G45" i="6" s="1"/>
  <c r="M1490" i="5"/>
  <c r="M1489" i="5"/>
  <c r="M1488" i="5"/>
  <c r="M1487" i="5"/>
  <c r="M1486" i="5"/>
  <c r="M1485" i="5"/>
  <c r="M1484" i="5"/>
  <c r="M1483" i="5"/>
  <c r="M1482" i="5"/>
  <c r="M1481" i="5"/>
  <c r="M1480" i="5"/>
  <c r="M1479" i="5"/>
  <c r="M1478" i="5"/>
  <c r="M1477" i="5"/>
  <c r="M1476" i="5"/>
  <c r="M1475" i="5"/>
  <c r="M1474" i="5"/>
  <c r="M1473" i="5"/>
  <c r="M1472" i="5"/>
  <c r="M1471" i="5"/>
  <c r="M1470" i="5"/>
  <c r="M1469" i="5"/>
  <c r="M1468" i="5"/>
  <c r="M1467" i="5"/>
  <c r="M1466" i="5"/>
  <c r="M1465" i="5"/>
  <c r="M1464" i="5"/>
  <c r="M1463" i="5"/>
  <c r="M1462" i="5"/>
  <c r="M1461" i="5"/>
  <c r="M1460" i="5"/>
  <c r="M1459" i="5"/>
  <c r="M1458" i="5"/>
  <c r="M1457" i="5"/>
  <c r="M1456" i="5"/>
  <c r="M1455" i="5"/>
  <c r="M1454" i="5"/>
  <c r="M1453" i="5"/>
  <c r="M1452" i="5"/>
  <c r="M1451" i="5"/>
  <c r="M1450" i="5"/>
  <c r="M1449" i="5"/>
  <c r="M1448" i="5"/>
  <c r="G44" i="6" s="1"/>
  <c r="M1447" i="5"/>
  <c r="M1446" i="5"/>
  <c r="M1445" i="5"/>
  <c r="M1444" i="5"/>
  <c r="M1443" i="5"/>
  <c r="M1442" i="5"/>
  <c r="M1441" i="5"/>
  <c r="M1440" i="5"/>
  <c r="M1439" i="5"/>
  <c r="M1438" i="5"/>
  <c r="M1437" i="5"/>
  <c r="M1436" i="5"/>
  <c r="M1435" i="5"/>
  <c r="M1434" i="5"/>
  <c r="M1433" i="5"/>
  <c r="M1432" i="5"/>
  <c r="M1431" i="5"/>
  <c r="M1430" i="5"/>
  <c r="M1429" i="5"/>
  <c r="M1428" i="5"/>
  <c r="M1427" i="5"/>
  <c r="M1426" i="5"/>
  <c r="M1425" i="5"/>
  <c r="M1424" i="5"/>
  <c r="M1423" i="5"/>
  <c r="M1422" i="5"/>
  <c r="M1421" i="5"/>
  <c r="M1420" i="5"/>
  <c r="M1419" i="5"/>
  <c r="M1418" i="5"/>
  <c r="M1417" i="5"/>
  <c r="M1416" i="5"/>
  <c r="M1415" i="5"/>
  <c r="M1414" i="5"/>
  <c r="M1413" i="5"/>
  <c r="M1412" i="5"/>
  <c r="M1411" i="5"/>
  <c r="M1410" i="5"/>
  <c r="M1409" i="5"/>
  <c r="M1408" i="5"/>
  <c r="M1407" i="5"/>
  <c r="M1406" i="5"/>
  <c r="M1405" i="5"/>
  <c r="M1404" i="5"/>
  <c r="M1403" i="5"/>
  <c r="M1402" i="5"/>
  <c r="M1401" i="5"/>
  <c r="M1400" i="5"/>
  <c r="M1399" i="5"/>
  <c r="M1398" i="5"/>
  <c r="G43" i="6" s="1"/>
  <c r="M1397" i="5"/>
  <c r="M1396" i="5"/>
  <c r="M1395" i="5"/>
  <c r="M1394" i="5"/>
  <c r="M1393" i="5"/>
  <c r="M1392" i="5"/>
  <c r="M1391" i="5"/>
  <c r="M1390" i="5"/>
  <c r="M1389" i="5"/>
  <c r="M1388" i="5"/>
  <c r="M1387" i="5"/>
  <c r="M1386" i="5"/>
  <c r="M1385" i="5"/>
  <c r="M1384" i="5"/>
  <c r="M1383" i="5"/>
  <c r="M1382" i="5"/>
  <c r="M1381" i="5"/>
  <c r="M1380" i="5"/>
  <c r="M1379" i="5"/>
  <c r="M1378" i="5"/>
  <c r="M1377" i="5"/>
  <c r="M1376" i="5"/>
  <c r="M1375" i="5"/>
  <c r="M1374" i="5"/>
  <c r="M1373" i="5"/>
  <c r="M1372" i="5"/>
  <c r="M1371" i="5"/>
  <c r="M1370" i="5"/>
  <c r="M1369" i="5"/>
  <c r="M1368" i="5"/>
  <c r="M1367" i="5"/>
  <c r="M1366" i="5"/>
  <c r="M1365" i="5"/>
  <c r="M1364" i="5"/>
  <c r="M1363" i="5"/>
  <c r="M1362" i="5"/>
  <c r="M1361" i="5"/>
  <c r="M1360" i="5"/>
  <c r="M1359" i="5"/>
  <c r="M1358" i="5"/>
  <c r="M1357" i="5"/>
  <c r="M1356" i="5"/>
  <c r="M1355" i="5"/>
  <c r="M1354" i="5"/>
  <c r="M1353" i="5"/>
  <c r="M1352" i="5"/>
  <c r="M1351" i="5"/>
  <c r="M1350" i="5"/>
  <c r="M1349" i="5"/>
  <c r="M1348" i="5"/>
  <c r="M1347" i="5"/>
  <c r="M1346" i="5"/>
  <c r="G42" i="6" s="1"/>
  <c r="M1345" i="5"/>
  <c r="M1344" i="5"/>
  <c r="M1343" i="5"/>
  <c r="M1342" i="5"/>
  <c r="M1341" i="5"/>
  <c r="M1340" i="5"/>
  <c r="M1339" i="5"/>
  <c r="M1338" i="5"/>
  <c r="M1337" i="5"/>
  <c r="M1336" i="5"/>
  <c r="M1335" i="5"/>
  <c r="M1334" i="5"/>
  <c r="M1333" i="5"/>
  <c r="M1332" i="5"/>
  <c r="M1331" i="5"/>
  <c r="M1330" i="5"/>
  <c r="M1329" i="5"/>
  <c r="M1328" i="5"/>
  <c r="M1327" i="5"/>
  <c r="M1326" i="5"/>
  <c r="M1325" i="5"/>
  <c r="M1324" i="5"/>
  <c r="M1323" i="5"/>
  <c r="M1322" i="5"/>
  <c r="M1321" i="5"/>
  <c r="M1320" i="5"/>
  <c r="M1319" i="5"/>
  <c r="M1318" i="5"/>
  <c r="M1317" i="5"/>
  <c r="M1316" i="5"/>
  <c r="M1315" i="5"/>
  <c r="M1314" i="5"/>
  <c r="M1313" i="5"/>
  <c r="M1312" i="5"/>
  <c r="M1311" i="5"/>
  <c r="M1310" i="5"/>
  <c r="M1309" i="5"/>
  <c r="M1308" i="5"/>
  <c r="M1307" i="5"/>
  <c r="M1306" i="5"/>
  <c r="M1305" i="5"/>
  <c r="M1304" i="5"/>
  <c r="M1303" i="5"/>
  <c r="M1302" i="5"/>
  <c r="M1301" i="5"/>
  <c r="M1300" i="5"/>
  <c r="M1299" i="5"/>
  <c r="M1298" i="5"/>
  <c r="M1297" i="5"/>
  <c r="M1296" i="5"/>
  <c r="M1295" i="5"/>
  <c r="M1294" i="5"/>
  <c r="G41" i="6" s="1"/>
  <c r="M1293" i="5"/>
  <c r="M1292" i="5"/>
  <c r="M1291" i="5"/>
  <c r="M1290" i="5"/>
  <c r="M1289" i="5"/>
  <c r="M1288" i="5"/>
  <c r="M1287" i="5"/>
  <c r="M1286" i="5"/>
  <c r="M1285" i="5"/>
  <c r="M1284" i="5"/>
  <c r="M1283" i="5"/>
  <c r="M1282" i="5"/>
  <c r="M1281" i="5"/>
  <c r="M1280" i="5"/>
  <c r="M1279" i="5"/>
  <c r="M1278" i="5"/>
  <c r="M1277" i="5"/>
  <c r="M1276" i="5"/>
  <c r="M1275" i="5"/>
  <c r="M1274" i="5"/>
  <c r="M1273" i="5"/>
  <c r="M1272" i="5"/>
  <c r="M1271" i="5"/>
  <c r="M1270" i="5"/>
  <c r="M1269" i="5"/>
  <c r="M1268" i="5"/>
  <c r="M1267" i="5"/>
  <c r="M1266" i="5"/>
  <c r="M1265" i="5"/>
  <c r="M1264" i="5"/>
  <c r="M1263" i="5"/>
  <c r="M1262" i="5"/>
  <c r="M1261" i="5"/>
  <c r="M1260" i="5"/>
  <c r="M1259" i="5"/>
  <c r="M1258" i="5"/>
  <c r="M1257" i="5"/>
  <c r="M1256" i="5"/>
  <c r="M1255" i="5"/>
  <c r="M1254" i="5"/>
  <c r="M1253" i="5"/>
  <c r="M1252" i="5"/>
  <c r="M1251" i="5"/>
  <c r="M1250" i="5"/>
  <c r="M1249" i="5"/>
  <c r="M1248" i="5"/>
  <c r="M1247" i="5"/>
  <c r="M1246" i="5"/>
  <c r="M1245" i="5"/>
  <c r="M1244" i="5"/>
  <c r="M1243" i="5"/>
  <c r="M1242" i="5"/>
  <c r="G40" i="6" s="1"/>
  <c r="M1241" i="5"/>
  <c r="M1240" i="5"/>
  <c r="M1239" i="5"/>
  <c r="M1238" i="5"/>
  <c r="M1237" i="5"/>
  <c r="M1236" i="5"/>
  <c r="M1235" i="5"/>
  <c r="M1234" i="5"/>
  <c r="M1233" i="5"/>
  <c r="M1232" i="5"/>
  <c r="M1231" i="5"/>
  <c r="M1230" i="5"/>
  <c r="M1229" i="5"/>
  <c r="M1228" i="5"/>
  <c r="M1227" i="5"/>
  <c r="M1226" i="5"/>
  <c r="M1225" i="5"/>
  <c r="M1224" i="5"/>
  <c r="M1223" i="5"/>
  <c r="M1222" i="5"/>
  <c r="M1221" i="5"/>
  <c r="M1220" i="5"/>
  <c r="M1219" i="5"/>
  <c r="M1218" i="5"/>
  <c r="M1217" i="5"/>
  <c r="M1216" i="5"/>
  <c r="M1215" i="5"/>
  <c r="M1214" i="5"/>
  <c r="M1213" i="5"/>
  <c r="M1212" i="5"/>
  <c r="M1211" i="5"/>
  <c r="M1210" i="5"/>
  <c r="M1209" i="5"/>
  <c r="M1208" i="5"/>
  <c r="M1207" i="5"/>
  <c r="M1206" i="5"/>
  <c r="M1205" i="5"/>
  <c r="M1204" i="5"/>
  <c r="M1203" i="5"/>
  <c r="M1202" i="5"/>
  <c r="M1201" i="5"/>
  <c r="M1200" i="5"/>
  <c r="M1199" i="5"/>
  <c r="M1198" i="5"/>
  <c r="M1197" i="5"/>
  <c r="M1196" i="5"/>
  <c r="M1195" i="5"/>
  <c r="M1194" i="5"/>
  <c r="M1193" i="5"/>
  <c r="M1192" i="5"/>
  <c r="M1191" i="5"/>
  <c r="M1190" i="5"/>
  <c r="G39" i="6" s="1"/>
  <c r="M1189" i="5"/>
  <c r="M1188" i="5"/>
  <c r="M1187" i="5"/>
  <c r="M1186" i="5"/>
  <c r="M1185" i="5"/>
  <c r="M1184" i="5"/>
  <c r="M1183" i="5"/>
  <c r="M1182" i="5"/>
  <c r="M1181" i="5"/>
  <c r="M1180" i="5"/>
  <c r="M1179" i="5"/>
  <c r="M1178" i="5"/>
  <c r="M1177" i="5"/>
  <c r="M1176" i="5"/>
  <c r="M1175" i="5"/>
  <c r="M1174" i="5"/>
  <c r="M1173" i="5"/>
  <c r="M1172" i="5"/>
  <c r="M1171" i="5"/>
  <c r="M1170" i="5"/>
  <c r="M1169" i="5"/>
  <c r="M1168" i="5"/>
  <c r="M1167" i="5"/>
  <c r="M1166" i="5"/>
  <c r="M1165" i="5"/>
  <c r="M1164" i="5"/>
  <c r="M1163" i="5"/>
  <c r="M1162" i="5"/>
  <c r="M1161" i="5"/>
  <c r="M1160" i="5"/>
  <c r="M1159" i="5"/>
  <c r="M1158" i="5"/>
  <c r="M1157" i="5"/>
  <c r="M1156" i="5"/>
  <c r="M1155" i="5"/>
  <c r="M1154" i="5"/>
  <c r="M1153" i="5"/>
  <c r="M1152" i="5"/>
  <c r="M1151" i="5"/>
  <c r="M1150" i="5"/>
  <c r="M1149" i="5"/>
  <c r="M1148" i="5"/>
  <c r="M1147" i="5"/>
  <c r="M1146" i="5"/>
  <c r="M1145" i="5"/>
  <c r="M1144" i="5"/>
  <c r="M1143" i="5"/>
  <c r="M1142" i="5"/>
  <c r="M1141" i="5"/>
  <c r="M1140" i="5"/>
  <c r="M1139" i="5"/>
  <c r="M1138" i="5"/>
  <c r="G38" i="6" s="1"/>
  <c r="M1137" i="5"/>
  <c r="M1136" i="5"/>
  <c r="M1135" i="5"/>
  <c r="M1134" i="5"/>
  <c r="M1133" i="5"/>
  <c r="M1132" i="5"/>
  <c r="M1131" i="5"/>
  <c r="M1130" i="5"/>
  <c r="M1129" i="5"/>
  <c r="M1128" i="5"/>
  <c r="M1127" i="5"/>
  <c r="M1126" i="5"/>
  <c r="M1125" i="5"/>
  <c r="M1124" i="5"/>
  <c r="M1123" i="5"/>
  <c r="M1122" i="5"/>
  <c r="M1121" i="5"/>
  <c r="M1120" i="5"/>
  <c r="M1119" i="5"/>
  <c r="M1118" i="5"/>
  <c r="M1117" i="5"/>
  <c r="M1116" i="5"/>
  <c r="M1115" i="5"/>
  <c r="M1114" i="5"/>
  <c r="M1113" i="5"/>
  <c r="M1112" i="5"/>
  <c r="M1111" i="5"/>
  <c r="M1110" i="5"/>
  <c r="M1109" i="5"/>
  <c r="M1108" i="5"/>
  <c r="M1107" i="5"/>
  <c r="M1106" i="5"/>
  <c r="M1105" i="5"/>
  <c r="M1104" i="5"/>
  <c r="M1103" i="5"/>
  <c r="M1102" i="5"/>
  <c r="M1101" i="5"/>
  <c r="M1100" i="5"/>
  <c r="M1099" i="5"/>
  <c r="M1098" i="5"/>
  <c r="M1097" i="5"/>
  <c r="M1096" i="5"/>
  <c r="M1095" i="5"/>
  <c r="M1094" i="5"/>
  <c r="M1093" i="5"/>
  <c r="M1092" i="5"/>
  <c r="M1091" i="5"/>
  <c r="M1090" i="5"/>
  <c r="M1089" i="5"/>
  <c r="M1088" i="5"/>
  <c r="M1087" i="5"/>
  <c r="G37" i="6" s="1"/>
  <c r="M1086" i="5"/>
  <c r="M1085" i="5"/>
  <c r="M1084" i="5"/>
  <c r="M1083" i="5"/>
  <c r="M1082" i="5"/>
  <c r="M1081" i="5"/>
  <c r="M1080" i="5"/>
  <c r="M1079" i="5"/>
  <c r="M1078" i="5"/>
  <c r="M1077" i="5"/>
  <c r="M1076" i="5"/>
  <c r="M1075" i="5"/>
  <c r="M1074" i="5"/>
  <c r="M1073" i="5"/>
  <c r="M1072" i="5"/>
  <c r="M1071" i="5"/>
  <c r="M1070" i="5"/>
  <c r="M1069" i="5"/>
  <c r="M1068" i="5"/>
  <c r="M1067" i="5"/>
  <c r="M1066" i="5"/>
  <c r="M1065" i="5"/>
  <c r="M1064" i="5"/>
  <c r="M1063" i="5"/>
  <c r="M1062" i="5"/>
  <c r="M1061" i="5"/>
  <c r="M1060" i="5"/>
  <c r="M1059" i="5"/>
  <c r="M1058" i="5"/>
  <c r="M1057" i="5"/>
  <c r="M1056" i="5"/>
  <c r="M1055" i="5"/>
  <c r="M1054" i="5"/>
  <c r="M1053" i="5"/>
  <c r="M1052" i="5"/>
  <c r="M1051" i="5"/>
  <c r="M1050" i="5"/>
  <c r="M1049" i="5"/>
  <c r="M1048" i="5"/>
  <c r="M1047" i="5"/>
  <c r="M1046" i="5"/>
  <c r="M1045" i="5"/>
  <c r="M1044" i="5"/>
  <c r="M1043" i="5"/>
  <c r="M1042" i="5"/>
  <c r="M1041" i="5"/>
  <c r="M1040" i="5"/>
  <c r="G36" i="6" s="1"/>
  <c r="M1039" i="5"/>
  <c r="M1038" i="5"/>
  <c r="M1037" i="5"/>
  <c r="M1036" i="5"/>
  <c r="M1035" i="5"/>
  <c r="M1034" i="5"/>
  <c r="M1033" i="5"/>
  <c r="M1032" i="5"/>
  <c r="M1031" i="5"/>
  <c r="M1030" i="5"/>
  <c r="M1029" i="5"/>
  <c r="M1028" i="5"/>
  <c r="M1027" i="5"/>
  <c r="M1026" i="5"/>
  <c r="M1025" i="5"/>
  <c r="M1024" i="5"/>
  <c r="M1023" i="5"/>
  <c r="M1022" i="5"/>
  <c r="M1021" i="5"/>
  <c r="M1020" i="5"/>
  <c r="M1019" i="5"/>
  <c r="M1018" i="5"/>
  <c r="M1017" i="5"/>
  <c r="M1016" i="5"/>
  <c r="M1015" i="5"/>
  <c r="M1014" i="5"/>
  <c r="M1013" i="5"/>
  <c r="M1012" i="5"/>
  <c r="M1011" i="5"/>
  <c r="M1010" i="5"/>
  <c r="M1009" i="5"/>
  <c r="M1008" i="5"/>
  <c r="M1007" i="5"/>
  <c r="M1006" i="5"/>
  <c r="M1005" i="5"/>
  <c r="M1004" i="5"/>
  <c r="M1003" i="5"/>
  <c r="M1002" i="5"/>
  <c r="M1001" i="5"/>
  <c r="M1000" i="5"/>
  <c r="M999" i="5"/>
  <c r="M998" i="5"/>
  <c r="M997" i="5"/>
  <c r="M996" i="5"/>
  <c r="M995" i="5"/>
  <c r="M994" i="5"/>
  <c r="M993" i="5"/>
  <c r="M992" i="5"/>
  <c r="M991" i="5"/>
  <c r="M990" i="5"/>
  <c r="G35" i="6" s="1"/>
  <c r="M989" i="5"/>
  <c r="M988" i="5"/>
  <c r="M987" i="5"/>
  <c r="M986" i="5"/>
  <c r="M985" i="5"/>
  <c r="M984" i="5"/>
  <c r="M983" i="5"/>
  <c r="M982" i="5"/>
  <c r="M981" i="5"/>
  <c r="M980" i="5"/>
  <c r="M979" i="5"/>
  <c r="M978" i="5"/>
  <c r="M977" i="5"/>
  <c r="M976" i="5"/>
  <c r="M975" i="5"/>
  <c r="M974" i="5"/>
  <c r="M973" i="5"/>
  <c r="M972" i="5"/>
  <c r="M971" i="5"/>
  <c r="M970" i="5"/>
  <c r="M969" i="5"/>
  <c r="M968" i="5"/>
  <c r="M967" i="5"/>
  <c r="M966" i="5"/>
  <c r="M965" i="5"/>
  <c r="M964" i="5"/>
  <c r="M963" i="5"/>
  <c r="M962" i="5"/>
  <c r="M961" i="5"/>
  <c r="M960" i="5"/>
  <c r="M959" i="5"/>
  <c r="M958" i="5"/>
  <c r="M957" i="5"/>
  <c r="M956" i="5"/>
  <c r="M955" i="5"/>
  <c r="M954" i="5"/>
  <c r="M953" i="5"/>
  <c r="M952" i="5"/>
  <c r="M951" i="5"/>
  <c r="M950" i="5"/>
  <c r="M949" i="5"/>
  <c r="M948" i="5"/>
  <c r="M947" i="5"/>
  <c r="M946" i="5"/>
  <c r="M945" i="5"/>
  <c r="M944" i="5"/>
  <c r="M943" i="5"/>
  <c r="M942" i="5"/>
  <c r="G34" i="6" s="1"/>
  <c r="M941" i="5"/>
  <c r="M940" i="5"/>
  <c r="M939" i="5"/>
  <c r="M938" i="5"/>
  <c r="M937" i="5"/>
  <c r="M936" i="5"/>
  <c r="M935" i="5"/>
  <c r="M934" i="5"/>
  <c r="M933" i="5"/>
  <c r="M932" i="5"/>
  <c r="M931" i="5"/>
  <c r="M930" i="5"/>
  <c r="M929" i="5"/>
  <c r="M928" i="5"/>
  <c r="M927" i="5"/>
  <c r="M926" i="5"/>
  <c r="M925" i="5"/>
  <c r="M924" i="5"/>
  <c r="M923" i="5"/>
  <c r="M922" i="5"/>
  <c r="M921" i="5"/>
  <c r="M920" i="5"/>
  <c r="M919" i="5"/>
  <c r="M918" i="5"/>
  <c r="M917" i="5"/>
  <c r="M916" i="5"/>
  <c r="M915" i="5"/>
  <c r="M914" i="5"/>
  <c r="M913" i="5"/>
  <c r="M912" i="5"/>
  <c r="M911" i="5"/>
  <c r="M910" i="5"/>
  <c r="M909" i="5"/>
  <c r="M908" i="5"/>
  <c r="M907" i="5"/>
  <c r="M906" i="5"/>
  <c r="M905" i="5"/>
  <c r="M904" i="5"/>
  <c r="M903" i="5"/>
  <c r="M902" i="5"/>
  <c r="M901" i="5"/>
  <c r="M900" i="5"/>
  <c r="M899" i="5"/>
  <c r="M898" i="5"/>
  <c r="M897" i="5"/>
  <c r="M896" i="5"/>
  <c r="M895" i="5"/>
  <c r="M894" i="5"/>
  <c r="M893" i="5"/>
  <c r="M892" i="5"/>
  <c r="M891" i="5"/>
  <c r="M890" i="5"/>
  <c r="G33" i="6" s="1"/>
  <c r="M889" i="5"/>
  <c r="M888" i="5"/>
  <c r="M887" i="5"/>
  <c r="M886" i="5"/>
  <c r="M885" i="5"/>
  <c r="M884" i="5"/>
  <c r="M883" i="5"/>
  <c r="M882" i="5"/>
  <c r="M881" i="5"/>
  <c r="M880" i="5"/>
  <c r="M879" i="5"/>
  <c r="M878" i="5"/>
  <c r="M877" i="5"/>
  <c r="M876" i="5"/>
  <c r="M875" i="5"/>
  <c r="M874" i="5"/>
  <c r="M873" i="5"/>
  <c r="M872" i="5"/>
  <c r="M871" i="5"/>
  <c r="M870" i="5"/>
  <c r="M869" i="5"/>
  <c r="M868" i="5"/>
  <c r="M867" i="5"/>
  <c r="M866" i="5"/>
  <c r="M865" i="5"/>
  <c r="M864" i="5"/>
  <c r="M863" i="5"/>
  <c r="M862" i="5"/>
  <c r="M861" i="5"/>
  <c r="M860" i="5"/>
  <c r="M859" i="5"/>
  <c r="M858" i="5"/>
  <c r="M857" i="5"/>
  <c r="M856" i="5"/>
  <c r="M855" i="5"/>
  <c r="M854" i="5"/>
  <c r="M853" i="5"/>
  <c r="M852" i="5"/>
  <c r="M851" i="5"/>
  <c r="M850" i="5"/>
  <c r="M849" i="5"/>
  <c r="M848" i="5"/>
  <c r="M847" i="5"/>
  <c r="M846" i="5"/>
  <c r="M845" i="5"/>
  <c r="M844" i="5"/>
  <c r="M843" i="5"/>
  <c r="M842" i="5"/>
  <c r="M841" i="5"/>
  <c r="M840" i="5"/>
  <c r="G32" i="6" s="1"/>
  <c r="M839" i="5"/>
  <c r="M838" i="5"/>
  <c r="M837" i="5"/>
  <c r="M836" i="5"/>
  <c r="M835" i="5"/>
  <c r="M834" i="5"/>
  <c r="M833" i="5"/>
  <c r="M832" i="5"/>
  <c r="M831" i="5"/>
  <c r="M830" i="5"/>
  <c r="M829" i="5"/>
  <c r="M828" i="5"/>
  <c r="M827" i="5"/>
  <c r="M826" i="5"/>
  <c r="M825" i="5"/>
  <c r="M824" i="5"/>
  <c r="M823" i="5"/>
  <c r="M822" i="5"/>
  <c r="M821" i="5"/>
  <c r="M820" i="5"/>
  <c r="M819" i="5"/>
  <c r="M818" i="5"/>
  <c r="M817" i="5"/>
  <c r="M816" i="5"/>
  <c r="M815" i="5"/>
  <c r="M814" i="5"/>
  <c r="M813" i="5"/>
  <c r="M812" i="5"/>
  <c r="M811" i="5"/>
  <c r="M810" i="5"/>
  <c r="M809" i="5"/>
  <c r="M808" i="5"/>
  <c r="M807" i="5"/>
  <c r="M806" i="5"/>
  <c r="M805" i="5"/>
  <c r="M804" i="5"/>
  <c r="M803" i="5"/>
  <c r="M802" i="5"/>
  <c r="M801" i="5"/>
  <c r="M800" i="5"/>
  <c r="M799" i="5"/>
  <c r="M798" i="5"/>
  <c r="M797" i="5"/>
  <c r="M796" i="5"/>
  <c r="M795" i="5"/>
  <c r="M794" i="5"/>
  <c r="M793" i="5"/>
  <c r="M792" i="5"/>
  <c r="M791" i="5"/>
  <c r="M790" i="5"/>
  <c r="M789" i="5"/>
  <c r="M788" i="5"/>
  <c r="G31" i="6" s="1"/>
  <c r="M787" i="5"/>
  <c r="M786" i="5"/>
  <c r="M785" i="5"/>
  <c r="M784" i="5"/>
  <c r="M783" i="5"/>
  <c r="M782" i="5"/>
  <c r="M781" i="5"/>
  <c r="M780" i="5"/>
  <c r="M779" i="5"/>
  <c r="M778" i="5"/>
  <c r="M777" i="5"/>
  <c r="M776" i="5"/>
  <c r="M775" i="5"/>
  <c r="M774" i="5"/>
  <c r="M773" i="5"/>
  <c r="M772" i="5"/>
  <c r="M771" i="5"/>
  <c r="M770" i="5"/>
  <c r="M769" i="5"/>
  <c r="M768" i="5"/>
  <c r="M767" i="5"/>
  <c r="M766" i="5"/>
  <c r="M765" i="5"/>
  <c r="M764" i="5"/>
  <c r="M763" i="5"/>
  <c r="M762" i="5"/>
  <c r="M761" i="5"/>
  <c r="M760" i="5"/>
  <c r="M759" i="5"/>
  <c r="M758" i="5"/>
  <c r="M757" i="5"/>
  <c r="M756" i="5"/>
  <c r="M755" i="5"/>
  <c r="M754" i="5"/>
  <c r="M753" i="5"/>
  <c r="M752" i="5"/>
  <c r="M751" i="5"/>
  <c r="M750" i="5"/>
  <c r="M749" i="5"/>
  <c r="M748" i="5"/>
  <c r="M747" i="5"/>
  <c r="M746" i="5"/>
  <c r="M745" i="5"/>
  <c r="M744" i="5"/>
  <c r="M743" i="5"/>
  <c r="M742" i="5"/>
  <c r="M741" i="5"/>
  <c r="M740" i="5"/>
  <c r="M739" i="5"/>
  <c r="M738" i="5"/>
  <c r="G30" i="6" s="1"/>
  <c r="M737" i="5"/>
  <c r="M736" i="5"/>
  <c r="M735" i="5"/>
  <c r="M734" i="5"/>
  <c r="M733" i="5"/>
  <c r="M732" i="5"/>
  <c r="M731" i="5"/>
  <c r="M730" i="5"/>
  <c r="M729" i="5"/>
  <c r="M728" i="5"/>
  <c r="M727" i="5"/>
  <c r="M726" i="5"/>
  <c r="M725" i="5"/>
  <c r="M724" i="5"/>
  <c r="M723" i="5"/>
  <c r="M722" i="5"/>
  <c r="M721" i="5"/>
  <c r="M720" i="5"/>
  <c r="M719" i="5"/>
  <c r="M718" i="5"/>
  <c r="M717" i="5"/>
  <c r="M716" i="5"/>
  <c r="M715" i="5"/>
  <c r="M714" i="5"/>
  <c r="M713" i="5"/>
  <c r="M712" i="5"/>
  <c r="M711" i="5"/>
  <c r="M710" i="5"/>
  <c r="M709" i="5"/>
  <c r="M708" i="5"/>
  <c r="M707" i="5"/>
  <c r="M706" i="5"/>
  <c r="M705" i="5"/>
  <c r="M704" i="5"/>
  <c r="M703" i="5"/>
  <c r="M702" i="5"/>
  <c r="M701" i="5"/>
  <c r="M700" i="5"/>
  <c r="M699" i="5"/>
  <c r="M698" i="5"/>
  <c r="M697" i="5"/>
  <c r="M696" i="5"/>
  <c r="M695" i="5"/>
  <c r="M694" i="5"/>
  <c r="M693" i="5"/>
  <c r="M692" i="5"/>
  <c r="M691" i="5"/>
  <c r="M690" i="5"/>
  <c r="M689" i="5"/>
  <c r="M688" i="5"/>
  <c r="M687" i="5"/>
  <c r="M686" i="5"/>
  <c r="M685" i="5"/>
  <c r="M684" i="5"/>
  <c r="M683" i="5"/>
  <c r="G29" i="6" s="1"/>
  <c r="M682" i="5"/>
  <c r="M681" i="5"/>
  <c r="M680" i="5"/>
  <c r="M679" i="5"/>
  <c r="M678" i="5"/>
  <c r="M677" i="5"/>
  <c r="M676" i="5"/>
  <c r="M675" i="5"/>
  <c r="M674" i="5"/>
  <c r="M673" i="5"/>
  <c r="M672" i="5"/>
  <c r="M671" i="5"/>
  <c r="M670" i="5"/>
  <c r="M669" i="5"/>
  <c r="M668" i="5"/>
  <c r="M667" i="5"/>
  <c r="M666" i="5"/>
  <c r="M665" i="5"/>
  <c r="M664" i="5"/>
  <c r="M663" i="5"/>
  <c r="M662" i="5"/>
  <c r="M661" i="5"/>
  <c r="M660" i="5"/>
  <c r="M659" i="5"/>
  <c r="M658" i="5"/>
  <c r="M657" i="5"/>
  <c r="M656" i="5"/>
  <c r="M655" i="5"/>
  <c r="M654" i="5"/>
  <c r="M653" i="5"/>
  <c r="M652" i="5"/>
  <c r="M651" i="5"/>
  <c r="M650" i="5"/>
  <c r="M649" i="5"/>
  <c r="M648" i="5"/>
  <c r="M647" i="5"/>
  <c r="M646" i="5"/>
  <c r="M645" i="5"/>
  <c r="M644" i="5"/>
  <c r="M643" i="5"/>
  <c r="M642" i="5"/>
  <c r="M641" i="5"/>
  <c r="M640" i="5"/>
  <c r="M639" i="5"/>
  <c r="M638" i="5"/>
  <c r="M637" i="5"/>
  <c r="M636" i="5"/>
  <c r="M635" i="5"/>
  <c r="M634" i="5"/>
  <c r="M633" i="5"/>
  <c r="M632" i="5"/>
  <c r="M631" i="5"/>
  <c r="M630" i="5"/>
  <c r="G28" i="6" s="1"/>
  <c r="M629" i="5"/>
  <c r="M628" i="5"/>
  <c r="M627" i="5"/>
  <c r="M626" i="5"/>
  <c r="M625" i="5"/>
  <c r="M624" i="5"/>
  <c r="M623" i="5"/>
  <c r="M622" i="5"/>
  <c r="M621" i="5"/>
  <c r="M620" i="5"/>
  <c r="M619" i="5"/>
  <c r="M618" i="5"/>
  <c r="M617" i="5"/>
  <c r="M616" i="5"/>
  <c r="M615" i="5"/>
  <c r="M614" i="5"/>
  <c r="M613" i="5"/>
  <c r="M612" i="5"/>
  <c r="M611" i="5"/>
  <c r="M610" i="5"/>
  <c r="M609" i="5"/>
  <c r="M608" i="5"/>
  <c r="M607" i="5"/>
  <c r="M606" i="5"/>
  <c r="M605" i="5"/>
  <c r="M604" i="5"/>
  <c r="M603" i="5"/>
  <c r="M602" i="5"/>
  <c r="M601" i="5"/>
  <c r="M600" i="5"/>
  <c r="M599" i="5"/>
  <c r="M598" i="5"/>
  <c r="M597" i="5"/>
  <c r="M596" i="5"/>
  <c r="M595" i="5"/>
  <c r="M594" i="5"/>
  <c r="M593" i="5"/>
  <c r="M592" i="5"/>
  <c r="M591" i="5"/>
  <c r="M590" i="5"/>
  <c r="M589" i="5"/>
  <c r="M588" i="5"/>
  <c r="M587" i="5"/>
  <c r="M586" i="5"/>
  <c r="M585" i="5"/>
  <c r="M584" i="5"/>
  <c r="M583" i="5"/>
  <c r="M582" i="5"/>
  <c r="M581" i="5"/>
  <c r="M580" i="5"/>
  <c r="M579" i="5"/>
  <c r="M578" i="5"/>
  <c r="M577" i="5"/>
  <c r="M576" i="5"/>
  <c r="G27" i="6" s="1"/>
  <c r="M575" i="5"/>
  <c r="M574" i="5"/>
  <c r="M573" i="5"/>
  <c r="M572" i="5"/>
  <c r="M571" i="5"/>
  <c r="M570" i="5"/>
  <c r="M569" i="5"/>
  <c r="M568" i="5"/>
  <c r="M567" i="5"/>
  <c r="M566" i="5"/>
  <c r="M565" i="5"/>
  <c r="M564" i="5"/>
  <c r="M563" i="5"/>
  <c r="M562" i="5"/>
  <c r="M561" i="5"/>
  <c r="M560" i="5"/>
  <c r="M559" i="5"/>
  <c r="M558" i="5"/>
  <c r="M557" i="5"/>
  <c r="M556" i="5"/>
  <c r="M555" i="5"/>
  <c r="M554" i="5"/>
  <c r="M553" i="5"/>
  <c r="M552" i="5"/>
  <c r="M551" i="5"/>
  <c r="M550" i="5"/>
  <c r="M549" i="5"/>
  <c r="M548" i="5"/>
  <c r="M547" i="5"/>
  <c r="M546" i="5"/>
  <c r="M545" i="5"/>
  <c r="M544" i="5"/>
  <c r="M543" i="5"/>
  <c r="M542" i="5"/>
  <c r="G26" i="6" s="1"/>
  <c r="M541" i="5"/>
  <c r="M540" i="5"/>
  <c r="M539" i="5"/>
  <c r="M538" i="5"/>
  <c r="M537" i="5"/>
  <c r="M536" i="5"/>
  <c r="M535" i="5"/>
  <c r="M534" i="5"/>
  <c r="M533" i="5"/>
  <c r="M532" i="5"/>
  <c r="M531" i="5"/>
  <c r="M530" i="5"/>
  <c r="M529" i="5"/>
  <c r="M528" i="5"/>
  <c r="M527" i="5"/>
  <c r="M526" i="5"/>
  <c r="M525" i="5"/>
  <c r="M524" i="5"/>
  <c r="M523" i="5"/>
  <c r="M522" i="5"/>
  <c r="M521" i="5"/>
  <c r="M520" i="5"/>
  <c r="M519" i="5"/>
  <c r="M518" i="5"/>
  <c r="M517" i="5"/>
  <c r="M516" i="5"/>
  <c r="M515" i="5"/>
  <c r="M514" i="5"/>
  <c r="M513" i="5"/>
  <c r="M512" i="5"/>
  <c r="M511" i="5"/>
  <c r="M510" i="5"/>
  <c r="M509" i="5"/>
  <c r="M508" i="5"/>
  <c r="M507" i="5"/>
  <c r="M506" i="5"/>
  <c r="M505" i="5"/>
  <c r="M504" i="5"/>
  <c r="M503" i="5"/>
  <c r="M502" i="5"/>
  <c r="M501" i="5"/>
  <c r="M500" i="5"/>
  <c r="M499" i="5"/>
  <c r="M498" i="5"/>
  <c r="M497" i="5"/>
  <c r="M496" i="5"/>
  <c r="M495" i="5"/>
  <c r="M494" i="5"/>
  <c r="M493" i="5"/>
  <c r="M492" i="5"/>
  <c r="M491" i="5"/>
  <c r="M490" i="5"/>
  <c r="M489" i="5"/>
  <c r="M488" i="5"/>
  <c r="M487" i="5"/>
  <c r="M486" i="5"/>
  <c r="M485" i="5"/>
  <c r="G25" i="6" s="1"/>
  <c r="M484" i="5"/>
  <c r="M483" i="5"/>
  <c r="M482" i="5"/>
  <c r="M481" i="5"/>
  <c r="M480" i="5"/>
  <c r="M479" i="5"/>
  <c r="M478" i="5"/>
  <c r="M477" i="5"/>
  <c r="M476" i="5"/>
  <c r="M475" i="5"/>
  <c r="M474" i="5"/>
  <c r="M473" i="5"/>
  <c r="M472" i="5"/>
  <c r="M471" i="5"/>
  <c r="M470" i="5"/>
  <c r="M469" i="5"/>
  <c r="M468" i="5"/>
  <c r="M467" i="5"/>
  <c r="M466" i="5"/>
  <c r="M465" i="5"/>
  <c r="M464" i="5"/>
  <c r="M463" i="5"/>
  <c r="M462" i="5"/>
  <c r="M461" i="5"/>
  <c r="M460" i="5"/>
  <c r="M459" i="5"/>
  <c r="M458" i="5"/>
  <c r="M457" i="5"/>
  <c r="M456" i="5"/>
  <c r="M455" i="5"/>
  <c r="M454" i="5"/>
  <c r="M453" i="5"/>
  <c r="M452" i="5"/>
  <c r="M451" i="5"/>
  <c r="M450" i="5"/>
  <c r="M449" i="5"/>
  <c r="M448" i="5"/>
  <c r="M447" i="5"/>
  <c r="M446" i="5"/>
  <c r="M445" i="5"/>
  <c r="M444" i="5"/>
  <c r="M443" i="5"/>
  <c r="M442" i="5"/>
  <c r="M441" i="5"/>
  <c r="M440" i="5"/>
  <c r="M439" i="5"/>
  <c r="M438" i="5"/>
  <c r="M437" i="5"/>
  <c r="M436" i="5"/>
  <c r="M435" i="5"/>
  <c r="M434" i="5"/>
  <c r="M433" i="5"/>
  <c r="M432" i="5"/>
  <c r="M431" i="5"/>
  <c r="M430" i="5"/>
  <c r="G24" i="6" s="1"/>
  <c r="M429" i="5"/>
  <c r="M428" i="5"/>
  <c r="M427" i="5"/>
  <c r="M426" i="5"/>
  <c r="M425" i="5"/>
  <c r="M424" i="5"/>
  <c r="M423" i="5"/>
  <c r="M422" i="5"/>
  <c r="M421" i="5"/>
  <c r="M420" i="5"/>
  <c r="M419" i="5"/>
  <c r="M418" i="5"/>
  <c r="M417" i="5"/>
  <c r="M416" i="5"/>
  <c r="M415" i="5"/>
  <c r="M414" i="5"/>
  <c r="M413" i="5"/>
  <c r="M412" i="5"/>
  <c r="M411" i="5"/>
  <c r="M410" i="5"/>
  <c r="M409" i="5"/>
  <c r="M408" i="5"/>
  <c r="M407" i="5"/>
  <c r="M406" i="5"/>
  <c r="M405" i="5"/>
  <c r="M404" i="5"/>
  <c r="M403" i="5"/>
  <c r="M402" i="5"/>
  <c r="M401" i="5"/>
  <c r="M400" i="5"/>
  <c r="M399" i="5"/>
  <c r="M398" i="5"/>
  <c r="M397" i="5"/>
  <c r="M396" i="5"/>
  <c r="M395" i="5"/>
  <c r="M394" i="5"/>
  <c r="M393" i="5"/>
  <c r="M392" i="5"/>
  <c r="M391" i="5"/>
  <c r="M390" i="5"/>
  <c r="M389" i="5"/>
  <c r="M388" i="5"/>
  <c r="M387" i="5"/>
  <c r="M386" i="5"/>
  <c r="M385" i="5"/>
  <c r="M384" i="5"/>
  <c r="M383" i="5"/>
  <c r="M382" i="5"/>
  <c r="M381" i="5"/>
  <c r="M380" i="5"/>
  <c r="M379" i="5"/>
  <c r="M378" i="5"/>
  <c r="M377" i="5"/>
  <c r="M376" i="5"/>
  <c r="M375" i="5"/>
  <c r="M374" i="5"/>
  <c r="G23" i="6" s="1"/>
  <c r="M373" i="5"/>
  <c r="M372" i="5"/>
  <c r="M371" i="5"/>
  <c r="M370" i="5"/>
  <c r="M369" i="5"/>
  <c r="M368" i="5"/>
  <c r="M367" i="5"/>
  <c r="M366" i="5"/>
  <c r="M365" i="5"/>
  <c r="M364" i="5"/>
  <c r="M363" i="5"/>
  <c r="M362" i="5"/>
  <c r="M361" i="5"/>
  <c r="M360" i="5"/>
  <c r="M359" i="5"/>
  <c r="M358" i="5"/>
  <c r="M357" i="5"/>
  <c r="M356" i="5"/>
  <c r="M355" i="5"/>
  <c r="M354" i="5"/>
  <c r="M353" i="5"/>
  <c r="M352" i="5"/>
  <c r="M351" i="5"/>
  <c r="M350" i="5"/>
  <c r="M349" i="5"/>
  <c r="M348" i="5"/>
  <c r="M347" i="5"/>
  <c r="M346" i="5"/>
  <c r="M345" i="5"/>
  <c r="M344" i="5"/>
  <c r="M343" i="5"/>
  <c r="M342" i="5"/>
  <c r="M341" i="5"/>
  <c r="M340" i="5"/>
  <c r="M339" i="5"/>
  <c r="M338" i="5"/>
  <c r="M337" i="5"/>
  <c r="M336" i="5"/>
  <c r="M335" i="5"/>
  <c r="M334" i="5"/>
  <c r="M333" i="5"/>
  <c r="M332" i="5"/>
  <c r="M331" i="5"/>
  <c r="M330" i="5"/>
  <c r="M329" i="5"/>
  <c r="M328" i="5"/>
  <c r="M327" i="5"/>
  <c r="M326" i="5"/>
  <c r="M325" i="5"/>
  <c r="M324" i="5"/>
  <c r="M323" i="5"/>
  <c r="M322" i="5"/>
  <c r="M321" i="5"/>
  <c r="M320" i="5"/>
  <c r="M319" i="5"/>
  <c r="M318" i="5"/>
  <c r="G22" i="6" s="1"/>
  <c r="M317" i="5"/>
  <c r="M316" i="5"/>
  <c r="M315" i="5"/>
  <c r="M314" i="5"/>
  <c r="M313" i="5"/>
  <c r="M312" i="5"/>
  <c r="M311" i="5"/>
  <c r="M310" i="5"/>
  <c r="M309" i="5"/>
  <c r="M308" i="5"/>
  <c r="M307" i="5"/>
  <c r="M306" i="5"/>
  <c r="M305" i="5"/>
  <c r="M304" i="5"/>
  <c r="M303" i="5"/>
  <c r="M302" i="5"/>
  <c r="M301" i="5"/>
  <c r="M300" i="5"/>
  <c r="M299" i="5"/>
  <c r="M298" i="5"/>
  <c r="M297" i="5"/>
  <c r="M296" i="5"/>
  <c r="M295" i="5"/>
  <c r="M294" i="5"/>
  <c r="M293" i="5"/>
  <c r="M292" i="5"/>
  <c r="M291" i="5"/>
  <c r="M290" i="5"/>
  <c r="M289" i="5"/>
  <c r="M288" i="5"/>
  <c r="M287" i="5"/>
  <c r="M286" i="5"/>
  <c r="M285" i="5"/>
  <c r="M284" i="5"/>
  <c r="M283" i="5"/>
  <c r="M282" i="5"/>
  <c r="M281" i="5"/>
  <c r="M280" i="5"/>
  <c r="M279" i="5"/>
  <c r="G21" i="6" s="1"/>
  <c r="M278" i="5"/>
  <c r="M277" i="5"/>
  <c r="M276" i="5"/>
  <c r="M275" i="5"/>
  <c r="M274" i="5"/>
  <c r="M273" i="5"/>
  <c r="M272" i="5"/>
  <c r="M271" i="5"/>
  <c r="M270" i="5"/>
  <c r="M269" i="5"/>
  <c r="M268" i="5"/>
  <c r="M267" i="5"/>
  <c r="M266" i="5"/>
  <c r="M265" i="5"/>
  <c r="M264" i="5"/>
  <c r="M263" i="5"/>
  <c r="M262" i="5"/>
  <c r="M261" i="5"/>
  <c r="M260" i="5"/>
  <c r="M259" i="5"/>
  <c r="M258" i="5"/>
  <c r="M257" i="5"/>
  <c r="M256" i="5"/>
  <c r="M255" i="5"/>
  <c r="M254" i="5"/>
  <c r="M253" i="5"/>
  <c r="M252" i="5"/>
  <c r="M251" i="5"/>
  <c r="M250" i="5"/>
  <c r="M249" i="5"/>
  <c r="M248" i="5"/>
  <c r="M247" i="5"/>
  <c r="M246" i="5"/>
  <c r="M245" i="5"/>
  <c r="M244" i="5"/>
  <c r="M243" i="5"/>
  <c r="M242" i="5"/>
  <c r="M241" i="5"/>
  <c r="M240" i="5"/>
  <c r="M239" i="5"/>
  <c r="M238" i="5"/>
  <c r="M237" i="5"/>
  <c r="M236" i="5"/>
  <c r="M235" i="5"/>
  <c r="M234" i="5"/>
  <c r="M233" i="5"/>
  <c r="M232" i="5"/>
  <c r="M231" i="5"/>
  <c r="M230" i="5"/>
  <c r="M229" i="5"/>
  <c r="M228" i="5"/>
  <c r="M227" i="5"/>
  <c r="M226" i="5"/>
  <c r="M225" i="5"/>
  <c r="M224" i="5"/>
  <c r="M223" i="5"/>
  <c r="G20" i="6" s="1"/>
  <c r="M222" i="5"/>
  <c r="M221" i="5"/>
  <c r="M220" i="5"/>
  <c r="M219" i="5"/>
  <c r="M218" i="5"/>
  <c r="M217" i="5"/>
  <c r="M216" i="5"/>
  <c r="M215" i="5"/>
  <c r="M214" i="5"/>
  <c r="M213" i="5"/>
  <c r="M212" i="5"/>
  <c r="M211" i="5"/>
  <c r="M210" i="5"/>
  <c r="M209" i="5"/>
  <c r="M208" i="5"/>
  <c r="M207" i="5"/>
  <c r="M206" i="5"/>
  <c r="M205" i="5"/>
  <c r="M204" i="5"/>
  <c r="M203" i="5"/>
  <c r="M202" i="5"/>
  <c r="M201" i="5"/>
  <c r="M200" i="5"/>
  <c r="M199" i="5"/>
  <c r="M198" i="5"/>
  <c r="M197" i="5"/>
  <c r="M196" i="5"/>
  <c r="M195" i="5"/>
  <c r="M194" i="5"/>
  <c r="M193" i="5"/>
  <c r="M192" i="5"/>
  <c r="M191" i="5"/>
  <c r="M190" i="5"/>
  <c r="M189" i="5"/>
  <c r="M188" i="5"/>
  <c r="M187" i="5"/>
  <c r="M186" i="5"/>
  <c r="M185" i="5"/>
  <c r="M184" i="5"/>
  <c r="M183" i="5"/>
  <c r="M182" i="5"/>
  <c r="M181" i="5"/>
  <c r="M180" i="5"/>
  <c r="M179" i="5"/>
  <c r="M178" i="5"/>
  <c r="M177" i="5"/>
  <c r="M176" i="5"/>
  <c r="M175" i="5"/>
  <c r="M174" i="5"/>
  <c r="M173" i="5"/>
  <c r="M172" i="5"/>
  <c r="M171" i="5"/>
  <c r="M170" i="5"/>
  <c r="M169" i="5"/>
  <c r="M168" i="5"/>
  <c r="M167" i="5"/>
  <c r="G19" i="6" s="1"/>
  <c r="M166" i="5"/>
  <c r="M165" i="5"/>
  <c r="M164" i="5"/>
  <c r="M163" i="5"/>
  <c r="M162" i="5"/>
  <c r="M161" i="5"/>
  <c r="M160" i="5"/>
  <c r="M159" i="5"/>
  <c r="M158" i="5"/>
  <c r="M157" i="5"/>
  <c r="M156" i="5"/>
  <c r="M155" i="5"/>
  <c r="M154" i="5"/>
  <c r="M153" i="5"/>
  <c r="M152" i="5"/>
  <c r="M151" i="5"/>
  <c r="M150" i="5"/>
  <c r="M149" i="5"/>
  <c r="M148" i="5"/>
  <c r="M147" i="5"/>
  <c r="M146" i="5"/>
  <c r="M145" i="5"/>
  <c r="M144" i="5"/>
  <c r="M143" i="5"/>
  <c r="M142" i="5"/>
  <c r="M141" i="5"/>
  <c r="M140" i="5"/>
  <c r="M139" i="5"/>
  <c r="M138" i="5"/>
  <c r="M137" i="5"/>
  <c r="M136" i="5"/>
  <c r="M135" i="5"/>
  <c r="M134" i="5"/>
  <c r="M133" i="5"/>
  <c r="M132" i="5"/>
  <c r="M131" i="5"/>
  <c r="M130" i="5"/>
  <c r="M129" i="5"/>
  <c r="M128" i="5"/>
  <c r="M127" i="5"/>
  <c r="M126" i="5"/>
  <c r="M125" i="5"/>
  <c r="M124" i="5"/>
  <c r="M123" i="5"/>
  <c r="M122" i="5"/>
  <c r="M121" i="5"/>
  <c r="M120" i="5"/>
  <c r="M119" i="5"/>
  <c r="M118" i="5"/>
  <c r="M117" i="5"/>
  <c r="M116" i="5"/>
  <c r="M115" i="5"/>
  <c r="M114" i="5"/>
  <c r="G18" i="6" s="1"/>
  <c r="M113" i="5"/>
  <c r="M112" i="5"/>
  <c r="M111" i="5"/>
  <c r="M110" i="5"/>
  <c r="M109" i="5"/>
  <c r="M108" i="5"/>
  <c r="M107" i="5"/>
  <c r="M106" i="5"/>
  <c r="M105" i="5"/>
  <c r="M104" i="5"/>
  <c r="M103" i="5"/>
  <c r="M102" i="5"/>
  <c r="M101" i="5"/>
  <c r="M100" i="5"/>
  <c r="M99" i="5"/>
  <c r="M98" i="5"/>
  <c r="M97" i="5"/>
  <c r="M96" i="5"/>
  <c r="M95" i="5"/>
  <c r="M94" i="5"/>
  <c r="M93" i="5"/>
  <c r="M92" i="5"/>
  <c r="M91" i="5"/>
  <c r="M90" i="5"/>
  <c r="M89" i="5"/>
  <c r="M88" i="5"/>
  <c r="M87" i="5"/>
  <c r="M86" i="5"/>
  <c r="M85" i="5"/>
  <c r="M84" i="5"/>
  <c r="M83" i="5"/>
  <c r="M82" i="5"/>
  <c r="M81" i="5"/>
  <c r="M80" i="5"/>
  <c r="M79" i="5"/>
  <c r="M78" i="5"/>
  <c r="M77" i="5"/>
  <c r="M76" i="5"/>
  <c r="M75" i="5"/>
  <c r="M74" i="5"/>
  <c r="M73" i="5"/>
  <c r="M72" i="5"/>
  <c r="M71" i="5"/>
  <c r="M70" i="5"/>
  <c r="M69" i="5"/>
  <c r="M68" i="5"/>
  <c r="M67" i="5"/>
  <c r="M66" i="5"/>
  <c r="M65" i="5"/>
  <c r="M64" i="5"/>
  <c r="M63" i="5"/>
  <c r="M62" i="5"/>
  <c r="M61" i="5"/>
  <c r="G17" i="6" s="1"/>
  <c r="M60" i="5"/>
  <c r="M59" i="5"/>
  <c r="M58" i="5"/>
  <c r="M57" i="5"/>
  <c r="M56" i="5"/>
  <c r="M55" i="5"/>
  <c r="M54" i="5"/>
  <c r="M53" i="5"/>
  <c r="M52" i="5"/>
  <c r="M51" i="5"/>
  <c r="M50" i="5"/>
  <c r="M49" i="5"/>
  <c r="M48" i="5"/>
  <c r="M47" i="5"/>
  <c r="M46" i="5"/>
  <c r="M45" i="5"/>
  <c r="M44" i="5"/>
  <c r="M43" i="5"/>
  <c r="M42" i="5"/>
  <c r="M41" i="5"/>
  <c r="M40" i="5"/>
  <c r="M39" i="5"/>
  <c r="M38" i="5"/>
  <c r="M37" i="5"/>
  <c r="M36" i="5"/>
  <c r="M35" i="5"/>
  <c r="M34" i="5"/>
  <c r="M33" i="5"/>
  <c r="M32" i="5"/>
  <c r="M31" i="5"/>
  <c r="M30" i="5"/>
  <c r="M29" i="5"/>
  <c r="M28" i="5"/>
  <c r="M27" i="5"/>
  <c r="M26" i="5"/>
  <c r="M25" i="5"/>
  <c r="M24" i="5"/>
  <c r="M23" i="5"/>
  <c r="M22" i="5"/>
  <c r="M21" i="5"/>
  <c r="M20" i="5"/>
  <c r="M19" i="5"/>
  <c r="M18" i="5"/>
  <c r="M17" i="5"/>
  <c r="M16" i="5"/>
  <c r="G16" i="6" s="1"/>
  <c r="G135" i="6" l="1"/>
  <c r="H6219" i="5"/>
  <c r="H6218" i="5"/>
  <c r="H6217" i="5"/>
  <c r="H6216" i="5"/>
  <c r="H6215" i="5"/>
  <c r="H6214" i="5"/>
  <c r="H6213" i="5"/>
  <c r="H6212" i="5"/>
  <c r="H6211" i="5"/>
  <c r="H6210" i="5"/>
  <c r="H6209" i="5"/>
  <c r="H6208" i="5"/>
  <c r="H6207" i="5"/>
  <c r="H6206" i="5"/>
  <c r="H6205" i="5"/>
  <c r="H6204" i="5"/>
  <c r="H6203" i="5"/>
  <c r="H6202" i="5"/>
  <c r="H6201" i="5"/>
  <c r="H6200" i="5"/>
  <c r="H6199" i="5"/>
  <c r="H6198" i="5"/>
  <c r="H6197" i="5"/>
  <c r="H6196" i="5"/>
  <c r="H6195" i="5"/>
  <c r="H6194" i="5"/>
  <c r="H6193" i="5"/>
  <c r="H6192" i="5"/>
  <c r="H6191" i="5"/>
  <c r="H6190" i="5"/>
  <c r="H6189" i="5"/>
  <c r="H6188" i="5"/>
  <c r="H6187" i="5"/>
  <c r="H6186" i="5"/>
  <c r="H6185" i="5"/>
  <c r="H6184" i="5"/>
  <c r="H6183" i="5"/>
  <c r="H6182" i="5"/>
  <c r="H6181" i="5"/>
  <c r="H6180" i="5"/>
  <c r="H6179" i="5"/>
  <c r="H6178" i="5"/>
  <c r="H6177" i="5"/>
  <c r="H6176" i="5"/>
  <c r="H6175" i="5"/>
  <c r="H6174" i="5"/>
  <c r="H6173" i="5"/>
  <c r="H6172" i="5"/>
  <c r="H6171" i="5"/>
  <c r="H6170" i="5"/>
  <c r="H6169" i="5"/>
  <c r="H6168" i="5"/>
  <c r="H6167" i="5"/>
  <c r="H6166" i="5"/>
  <c r="H6165" i="5"/>
  <c r="H6164" i="5"/>
  <c r="H6163" i="5"/>
  <c r="H6162" i="5"/>
  <c r="H6161" i="5"/>
  <c r="H6160" i="5"/>
  <c r="H6159" i="5"/>
  <c r="H6158" i="5"/>
  <c r="H6157" i="5"/>
  <c r="H6156" i="5"/>
  <c r="H6155" i="5"/>
  <c r="H6154" i="5"/>
  <c r="H6153" i="5"/>
  <c r="H6152" i="5"/>
  <c r="H6151" i="5"/>
  <c r="H6150" i="5"/>
  <c r="H6149" i="5"/>
  <c r="H6148" i="5"/>
  <c r="H6147" i="5"/>
  <c r="H6146" i="5"/>
  <c r="H6145" i="5"/>
  <c r="H6144" i="5"/>
  <c r="H6143" i="5"/>
  <c r="H6142" i="5"/>
  <c r="H6141" i="5"/>
  <c r="H6140" i="5"/>
  <c r="H6139" i="5"/>
  <c r="H6138" i="5"/>
  <c r="H6137" i="5"/>
  <c r="H6136" i="5"/>
  <c r="H6135" i="5"/>
  <c r="H6134" i="5"/>
  <c r="H6133" i="5"/>
  <c r="H6132" i="5"/>
  <c r="H6131" i="5"/>
  <c r="H6130" i="5"/>
  <c r="H6129" i="5"/>
  <c r="H6128" i="5"/>
  <c r="H6127" i="5"/>
  <c r="H6126" i="5"/>
  <c r="H6125" i="5"/>
  <c r="H6124" i="5"/>
  <c r="H6123" i="5"/>
  <c r="H6122" i="5"/>
  <c r="H6121" i="5"/>
  <c r="H6120" i="5"/>
  <c r="H6119" i="5"/>
  <c r="H6118" i="5"/>
  <c r="H6117" i="5"/>
  <c r="H6116" i="5"/>
  <c r="H6115" i="5"/>
  <c r="H6114" i="5"/>
  <c r="H6113" i="5"/>
  <c r="H6112" i="5"/>
  <c r="H6111" i="5"/>
  <c r="H6110" i="5"/>
  <c r="H6109" i="5"/>
  <c r="H6108" i="5"/>
  <c r="H6107" i="5"/>
  <c r="H6106" i="5"/>
  <c r="H6105" i="5"/>
  <c r="H6104" i="5"/>
  <c r="H6103" i="5"/>
  <c r="H6102" i="5"/>
  <c r="H6101" i="5"/>
  <c r="H6100" i="5"/>
  <c r="H6099" i="5"/>
  <c r="H6098" i="5"/>
  <c r="H6097" i="5"/>
  <c r="H6096" i="5"/>
  <c r="H6095" i="5"/>
  <c r="H6094" i="5"/>
  <c r="H6093" i="5"/>
  <c r="H6092" i="5"/>
  <c r="H6091" i="5"/>
  <c r="H6090" i="5"/>
  <c r="H6089" i="5"/>
  <c r="H6088" i="5"/>
  <c r="H6087" i="5"/>
  <c r="H6086" i="5"/>
  <c r="H6085" i="5"/>
  <c r="H6084" i="5"/>
  <c r="H6083" i="5"/>
  <c r="H6082" i="5"/>
  <c r="H6081" i="5"/>
  <c r="H6080" i="5"/>
  <c r="H6079" i="5"/>
  <c r="H6078" i="5"/>
  <c r="H6077" i="5"/>
  <c r="H6076" i="5"/>
  <c r="H6075" i="5"/>
  <c r="H6074" i="5"/>
  <c r="H6073" i="5"/>
  <c r="H6072" i="5"/>
  <c r="H6071" i="5"/>
  <c r="H6070" i="5"/>
  <c r="H6069" i="5"/>
  <c r="H6068" i="5"/>
  <c r="H6067" i="5"/>
  <c r="H6066" i="5"/>
  <c r="H6065" i="5"/>
  <c r="H6064" i="5"/>
  <c r="H6063" i="5"/>
  <c r="H6062" i="5"/>
  <c r="H6061" i="5"/>
  <c r="H6060" i="5"/>
  <c r="H6059" i="5"/>
  <c r="H6058" i="5"/>
  <c r="H6057" i="5"/>
  <c r="H6056" i="5"/>
  <c r="H6055" i="5"/>
  <c r="H6054" i="5"/>
  <c r="H6053" i="5"/>
  <c r="H6052" i="5"/>
  <c r="H6051" i="5"/>
  <c r="H6050" i="5"/>
  <c r="H6049" i="5"/>
  <c r="H6048" i="5"/>
  <c r="H6047" i="5"/>
  <c r="H6046" i="5"/>
  <c r="H6045" i="5"/>
  <c r="H6044" i="5"/>
  <c r="H6043" i="5"/>
  <c r="H6042" i="5"/>
  <c r="H6041" i="5"/>
  <c r="H6040" i="5"/>
  <c r="H6039" i="5"/>
  <c r="H6038" i="5"/>
  <c r="H6037" i="5"/>
  <c r="H6036" i="5"/>
  <c r="H6035" i="5"/>
  <c r="H6034" i="5"/>
  <c r="H6033" i="5"/>
  <c r="H6032" i="5"/>
  <c r="H6031" i="5"/>
  <c r="H6030" i="5"/>
  <c r="H6029" i="5"/>
  <c r="H6028" i="5"/>
  <c r="H6027" i="5"/>
  <c r="H6026" i="5"/>
  <c r="H6025" i="5"/>
  <c r="H6024" i="5"/>
  <c r="H6023" i="5"/>
  <c r="H6022" i="5"/>
  <c r="H6021" i="5"/>
  <c r="H6020" i="5"/>
  <c r="H6019" i="5"/>
  <c r="H6018" i="5"/>
  <c r="H6017" i="5"/>
  <c r="H6016" i="5"/>
  <c r="H6015" i="5"/>
  <c r="H6014" i="5"/>
  <c r="H6013" i="5"/>
  <c r="H6012" i="5"/>
  <c r="H6011" i="5"/>
  <c r="H6010" i="5"/>
  <c r="H6009" i="5"/>
  <c r="H6008" i="5"/>
  <c r="H6007" i="5"/>
  <c r="H6006" i="5"/>
  <c r="H6005" i="5"/>
  <c r="H6004" i="5"/>
  <c r="H6003" i="5"/>
  <c r="H6002" i="5"/>
  <c r="H6001" i="5"/>
  <c r="H6000" i="5"/>
  <c r="H5999" i="5"/>
  <c r="H5998" i="5"/>
  <c r="H5997" i="5"/>
  <c r="H5996" i="5"/>
  <c r="H5995" i="5"/>
  <c r="H5994" i="5"/>
  <c r="H5993" i="5"/>
  <c r="H5992" i="5"/>
  <c r="H5991" i="5"/>
  <c r="H5990" i="5"/>
  <c r="H5989" i="5"/>
  <c r="H5988" i="5"/>
  <c r="H5987" i="5"/>
  <c r="H5986" i="5"/>
  <c r="H5985" i="5"/>
  <c r="H5984" i="5"/>
  <c r="H5983" i="5"/>
  <c r="H5982" i="5"/>
  <c r="H5981" i="5"/>
  <c r="H5980" i="5"/>
  <c r="H5979" i="5"/>
  <c r="H5978" i="5"/>
  <c r="H5977" i="5"/>
  <c r="H5976" i="5"/>
  <c r="H5975" i="5"/>
  <c r="H5974" i="5"/>
  <c r="H5973" i="5"/>
  <c r="H5972" i="5"/>
  <c r="H5971" i="5"/>
  <c r="H5970" i="5"/>
  <c r="H5969" i="5"/>
  <c r="H5968" i="5"/>
  <c r="H5967" i="5"/>
  <c r="H5966" i="5"/>
  <c r="H5965" i="5"/>
  <c r="H5964" i="5"/>
  <c r="H5963" i="5"/>
  <c r="H5962" i="5"/>
  <c r="H5961" i="5"/>
  <c r="H5960" i="5"/>
  <c r="H5959" i="5"/>
  <c r="H5958" i="5"/>
  <c r="H5957" i="5"/>
  <c r="H5956" i="5"/>
  <c r="H5955" i="5"/>
  <c r="H5954" i="5"/>
  <c r="H5953" i="5"/>
  <c r="H5952" i="5"/>
  <c r="H5951" i="5"/>
  <c r="H5950" i="5"/>
  <c r="H5949" i="5"/>
  <c r="H5948" i="5"/>
  <c r="H5947" i="5"/>
  <c r="H5946" i="5"/>
  <c r="H5945" i="5"/>
  <c r="H5944" i="5"/>
  <c r="H5943" i="5"/>
  <c r="H5942" i="5"/>
  <c r="H5941" i="5"/>
  <c r="H5940" i="5"/>
  <c r="H5939" i="5"/>
  <c r="H5938" i="5"/>
  <c r="H5937" i="5"/>
  <c r="H5936" i="5"/>
  <c r="H5935" i="5"/>
  <c r="H5934" i="5"/>
  <c r="H5933" i="5"/>
  <c r="H5932" i="5"/>
  <c r="H5931" i="5"/>
  <c r="H5930" i="5"/>
  <c r="H5929" i="5"/>
  <c r="H5928" i="5"/>
  <c r="H5927" i="5"/>
  <c r="H5926" i="5"/>
  <c r="H5925" i="5"/>
  <c r="H5924" i="5"/>
  <c r="H5923" i="5"/>
  <c r="H5922" i="5"/>
  <c r="H5921" i="5"/>
  <c r="H5920" i="5"/>
  <c r="H5919" i="5"/>
  <c r="H5918" i="5"/>
  <c r="H5917" i="5"/>
  <c r="H5916" i="5"/>
  <c r="H5915" i="5"/>
  <c r="H5914" i="5"/>
  <c r="H5913" i="5"/>
  <c r="H5912" i="5"/>
  <c r="H5911" i="5"/>
  <c r="H5910" i="5"/>
  <c r="H5909" i="5"/>
  <c r="H5908" i="5"/>
  <c r="H5907" i="5"/>
  <c r="H5906" i="5"/>
  <c r="H5905" i="5"/>
  <c r="H5904" i="5"/>
  <c r="H5903" i="5"/>
  <c r="H5902" i="5"/>
  <c r="H5901" i="5"/>
  <c r="H5900" i="5"/>
  <c r="H5899" i="5"/>
  <c r="H5898" i="5"/>
  <c r="H5897" i="5"/>
  <c r="H5896" i="5"/>
  <c r="H5895" i="5"/>
  <c r="H5894" i="5"/>
  <c r="H5893" i="5"/>
  <c r="H5892" i="5"/>
  <c r="H5891" i="5"/>
  <c r="H5890" i="5"/>
  <c r="H5889" i="5"/>
  <c r="H5888" i="5"/>
  <c r="H5887" i="5"/>
  <c r="H5886" i="5"/>
  <c r="H5885" i="5"/>
  <c r="H5884" i="5"/>
  <c r="H5883" i="5"/>
  <c r="H5882" i="5"/>
  <c r="H5881" i="5"/>
  <c r="H5880" i="5"/>
  <c r="H5879" i="5"/>
  <c r="H5878" i="5"/>
  <c r="H5877" i="5"/>
  <c r="H5876" i="5"/>
  <c r="H5875" i="5"/>
  <c r="H5874" i="5"/>
  <c r="H5873" i="5"/>
  <c r="H5872" i="5"/>
  <c r="H5871" i="5"/>
  <c r="H5870" i="5"/>
  <c r="H5869" i="5"/>
  <c r="H5868" i="5"/>
  <c r="H5867" i="5"/>
  <c r="H5866" i="5"/>
  <c r="H5865" i="5"/>
  <c r="H5864" i="5"/>
  <c r="H5863" i="5"/>
  <c r="H5862" i="5"/>
  <c r="H5861" i="5"/>
  <c r="H5860" i="5"/>
  <c r="H5859" i="5"/>
  <c r="H5858" i="5"/>
  <c r="H5857" i="5"/>
  <c r="H5856" i="5"/>
  <c r="H5855" i="5"/>
  <c r="H5854" i="5"/>
  <c r="H5853" i="5"/>
  <c r="H5852" i="5"/>
  <c r="H5851" i="5"/>
  <c r="H5850" i="5"/>
  <c r="H5849" i="5"/>
  <c r="H5848" i="5"/>
  <c r="H5847" i="5"/>
  <c r="H5846" i="5"/>
  <c r="H5845" i="5"/>
  <c r="H5844" i="5"/>
  <c r="H5843" i="5"/>
  <c r="H5842" i="5"/>
  <c r="H5841" i="5"/>
  <c r="H5840" i="5"/>
  <c r="H5839" i="5"/>
  <c r="H5838" i="5"/>
  <c r="H5837" i="5"/>
  <c r="H5836" i="5"/>
  <c r="H5835" i="5"/>
  <c r="H5834" i="5"/>
  <c r="H5833" i="5"/>
  <c r="H5832" i="5"/>
  <c r="H5831" i="5"/>
  <c r="H5830" i="5"/>
  <c r="H5829" i="5"/>
  <c r="H5828" i="5"/>
  <c r="H5827" i="5"/>
  <c r="H5826" i="5"/>
  <c r="H5825" i="5"/>
  <c r="H5824" i="5"/>
  <c r="H5823" i="5"/>
  <c r="H5822" i="5"/>
  <c r="H5821" i="5"/>
  <c r="H5820" i="5"/>
  <c r="H5819" i="5"/>
  <c r="H5818" i="5"/>
  <c r="H5817" i="5"/>
  <c r="H5816" i="5"/>
  <c r="H5815" i="5"/>
  <c r="H5814" i="5"/>
  <c r="H5813" i="5"/>
  <c r="H5812" i="5"/>
  <c r="H5811" i="5"/>
  <c r="H5810" i="5"/>
  <c r="H5809" i="5"/>
  <c r="H5808" i="5"/>
  <c r="H5807" i="5"/>
  <c r="H5806" i="5"/>
  <c r="H5805" i="5"/>
  <c r="H5804" i="5"/>
  <c r="H5803" i="5"/>
  <c r="H5802" i="5"/>
  <c r="H5801" i="5"/>
  <c r="H5800" i="5"/>
  <c r="H5799" i="5"/>
  <c r="H5798" i="5"/>
  <c r="H5797" i="5"/>
  <c r="H5796" i="5"/>
  <c r="H5795" i="5"/>
  <c r="H5794" i="5"/>
  <c r="H5793" i="5"/>
  <c r="H5792" i="5"/>
  <c r="H5791" i="5"/>
  <c r="H5790" i="5"/>
  <c r="H5789" i="5"/>
  <c r="H5788" i="5"/>
  <c r="H5787" i="5"/>
  <c r="H5786" i="5"/>
  <c r="H5785" i="5"/>
  <c r="H5784" i="5"/>
  <c r="H5783" i="5"/>
  <c r="H5782" i="5"/>
  <c r="H5781" i="5"/>
  <c r="H5780" i="5"/>
  <c r="H5779" i="5"/>
  <c r="H5778" i="5"/>
  <c r="H5777" i="5"/>
  <c r="H5776" i="5"/>
  <c r="H5775" i="5"/>
  <c r="H5774" i="5"/>
  <c r="H5773" i="5"/>
  <c r="H5772" i="5"/>
  <c r="H5771" i="5"/>
  <c r="H5770" i="5"/>
  <c r="H5769" i="5"/>
  <c r="H5768" i="5"/>
  <c r="H5767" i="5"/>
  <c r="H5766" i="5"/>
  <c r="H5765" i="5"/>
  <c r="H5764" i="5"/>
  <c r="H5763" i="5"/>
  <c r="H5762" i="5"/>
  <c r="H5761" i="5"/>
  <c r="H5760" i="5"/>
  <c r="H5759" i="5"/>
  <c r="H5758" i="5"/>
  <c r="H5757" i="5"/>
  <c r="H5756" i="5"/>
  <c r="H5755" i="5"/>
  <c r="H5754" i="5"/>
  <c r="H5753" i="5"/>
  <c r="H5752" i="5"/>
  <c r="H5751" i="5"/>
  <c r="H5750" i="5"/>
  <c r="H5749" i="5"/>
  <c r="H5748" i="5"/>
  <c r="H5747" i="5"/>
  <c r="H5746" i="5"/>
  <c r="H5745" i="5"/>
  <c r="H5744" i="5"/>
  <c r="H5743" i="5"/>
  <c r="H5742" i="5"/>
  <c r="H5741" i="5"/>
  <c r="H5740" i="5"/>
  <c r="H5739" i="5"/>
  <c r="H5738" i="5"/>
  <c r="H5737" i="5"/>
  <c r="H5736" i="5"/>
  <c r="H5735" i="5"/>
  <c r="H5734" i="5"/>
  <c r="H5733" i="5"/>
  <c r="H5732" i="5"/>
  <c r="H5731" i="5"/>
  <c r="H5730" i="5"/>
  <c r="H5729" i="5"/>
  <c r="H5728" i="5"/>
  <c r="H5727" i="5"/>
  <c r="H5726" i="5"/>
  <c r="H5725" i="5"/>
  <c r="H5724" i="5"/>
  <c r="H5723" i="5"/>
  <c r="H5722" i="5"/>
  <c r="H5721" i="5"/>
  <c r="H5720" i="5"/>
  <c r="H5719" i="5"/>
  <c r="H5718" i="5"/>
  <c r="H5717" i="5"/>
  <c r="H5716" i="5"/>
  <c r="H5715" i="5"/>
  <c r="H5714" i="5"/>
  <c r="H5713" i="5"/>
  <c r="H5712" i="5"/>
  <c r="H5711" i="5"/>
  <c r="H5710" i="5"/>
  <c r="H5709" i="5"/>
  <c r="H5708" i="5"/>
  <c r="H5707" i="5"/>
  <c r="H5706" i="5"/>
  <c r="H5705" i="5"/>
  <c r="H5704" i="5"/>
  <c r="H5703" i="5"/>
  <c r="H5702" i="5"/>
  <c r="H5701" i="5"/>
  <c r="H5700" i="5"/>
  <c r="H5699" i="5"/>
  <c r="H5698" i="5"/>
  <c r="H5697" i="5"/>
  <c r="H5696" i="5"/>
  <c r="H5695" i="5"/>
  <c r="H5694" i="5"/>
  <c r="H5693" i="5"/>
  <c r="H5692" i="5"/>
  <c r="H5691" i="5"/>
  <c r="H5690" i="5"/>
  <c r="H5689" i="5"/>
  <c r="H5688" i="5"/>
  <c r="H5687" i="5"/>
  <c r="H5686" i="5"/>
  <c r="H5685" i="5"/>
  <c r="H5684" i="5"/>
  <c r="H5683" i="5"/>
  <c r="H5682" i="5"/>
  <c r="H5681" i="5"/>
  <c r="H5680" i="5"/>
  <c r="H5679" i="5"/>
  <c r="H5678" i="5"/>
  <c r="H5677" i="5"/>
  <c r="H5676" i="5"/>
  <c r="H5675" i="5"/>
  <c r="H5674" i="5"/>
  <c r="H5673" i="5"/>
  <c r="H5672" i="5"/>
  <c r="H5671" i="5"/>
  <c r="H5670" i="5"/>
  <c r="H5669" i="5"/>
  <c r="H5668" i="5"/>
  <c r="H5667" i="5"/>
  <c r="H5666" i="5"/>
  <c r="H5665" i="5"/>
  <c r="H5664" i="5"/>
  <c r="H5663" i="5"/>
  <c r="H5662" i="5"/>
  <c r="H5661" i="5"/>
  <c r="H5660" i="5"/>
  <c r="H5659" i="5"/>
  <c r="H5658" i="5"/>
  <c r="H5657" i="5"/>
  <c r="H5656" i="5"/>
  <c r="H5655" i="5"/>
  <c r="H5654" i="5"/>
  <c r="H5653" i="5"/>
  <c r="H5652" i="5"/>
  <c r="H5651" i="5"/>
  <c r="H5650" i="5"/>
  <c r="H5649" i="5"/>
  <c r="H5648" i="5"/>
  <c r="H5647" i="5"/>
  <c r="H5646" i="5"/>
  <c r="H5645" i="5"/>
  <c r="H5644" i="5"/>
  <c r="H5643" i="5"/>
  <c r="H5642" i="5"/>
  <c r="H5641" i="5"/>
  <c r="H5640" i="5"/>
  <c r="H5639" i="5"/>
  <c r="H5638" i="5"/>
  <c r="H5637" i="5"/>
  <c r="H5636" i="5"/>
  <c r="H5635" i="5"/>
  <c r="H5634" i="5"/>
  <c r="H5633" i="5"/>
  <c r="H5632" i="5"/>
  <c r="H5631" i="5"/>
  <c r="H5630" i="5"/>
  <c r="H5629" i="5"/>
  <c r="H5628" i="5"/>
  <c r="H5627" i="5"/>
  <c r="H5626" i="5"/>
  <c r="H5625" i="5"/>
  <c r="H5624" i="5"/>
  <c r="H5623" i="5"/>
  <c r="H5622" i="5"/>
  <c r="H5621" i="5"/>
  <c r="H5620" i="5"/>
  <c r="H5619" i="5"/>
  <c r="H5618" i="5"/>
  <c r="H5617" i="5"/>
  <c r="H5616" i="5"/>
  <c r="H5615" i="5"/>
  <c r="H5614" i="5"/>
  <c r="H5613" i="5"/>
  <c r="H5612" i="5"/>
  <c r="H5611" i="5"/>
  <c r="H5610" i="5"/>
  <c r="H5609" i="5"/>
  <c r="H5608" i="5"/>
  <c r="H5607" i="5"/>
  <c r="H5606" i="5"/>
  <c r="H5605" i="5"/>
  <c r="H5604" i="5"/>
  <c r="H5603" i="5"/>
  <c r="H5602" i="5"/>
  <c r="H5601" i="5"/>
  <c r="H5600" i="5"/>
  <c r="H5599" i="5"/>
  <c r="H5598" i="5"/>
  <c r="H5597" i="5"/>
  <c r="H5596" i="5"/>
  <c r="H5595" i="5"/>
  <c r="H5594" i="5"/>
  <c r="H5593" i="5"/>
  <c r="H5592" i="5"/>
  <c r="H5591" i="5"/>
  <c r="H5590" i="5"/>
  <c r="H5589" i="5"/>
  <c r="H5588" i="5"/>
  <c r="H5587" i="5"/>
  <c r="H5586" i="5"/>
  <c r="H5585" i="5"/>
  <c r="H5584" i="5"/>
  <c r="H5583" i="5"/>
  <c r="H5582" i="5"/>
  <c r="H5581" i="5"/>
  <c r="H5580" i="5"/>
  <c r="H5579" i="5"/>
  <c r="H5578" i="5"/>
  <c r="H5577" i="5"/>
  <c r="H5576" i="5"/>
  <c r="H5575" i="5"/>
  <c r="H5574" i="5"/>
  <c r="H5573" i="5"/>
  <c r="H5572" i="5"/>
  <c r="H5571" i="5"/>
  <c r="H5570" i="5"/>
  <c r="H5569" i="5"/>
  <c r="H5568" i="5"/>
  <c r="H5567" i="5"/>
  <c r="H5566" i="5"/>
  <c r="H5565" i="5"/>
  <c r="H5564" i="5"/>
  <c r="H5563" i="5"/>
  <c r="H5562" i="5"/>
  <c r="H5561" i="5"/>
  <c r="H5560" i="5"/>
  <c r="H5559" i="5"/>
  <c r="H5558" i="5"/>
  <c r="H5557" i="5"/>
  <c r="H5556" i="5"/>
  <c r="H5555" i="5"/>
  <c r="H5554" i="5"/>
  <c r="H5553" i="5"/>
  <c r="H5552" i="5"/>
  <c r="H5551" i="5"/>
  <c r="H5550" i="5"/>
  <c r="H5549" i="5"/>
  <c r="H5548" i="5"/>
  <c r="H5547" i="5"/>
  <c r="H5546" i="5"/>
  <c r="H5545" i="5"/>
  <c r="H5544" i="5"/>
  <c r="H5543" i="5"/>
  <c r="H5542" i="5"/>
  <c r="H5541" i="5"/>
  <c r="H5540" i="5"/>
  <c r="H5539" i="5"/>
  <c r="H5538" i="5"/>
  <c r="H5537" i="5"/>
  <c r="H5536" i="5"/>
  <c r="H5535" i="5"/>
  <c r="H5534" i="5"/>
  <c r="H5533" i="5"/>
  <c r="H5532" i="5"/>
  <c r="H5531" i="5"/>
  <c r="H5530" i="5"/>
  <c r="H5529" i="5"/>
  <c r="H5528" i="5"/>
  <c r="H5527" i="5"/>
  <c r="H5526" i="5"/>
  <c r="H5525" i="5"/>
  <c r="H5524" i="5"/>
  <c r="H5523" i="5"/>
  <c r="H5522" i="5"/>
  <c r="H5521" i="5"/>
  <c r="H5520" i="5"/>
  <c r="H5519" i="5"/>
  <c r="H5518" i="5"/>
  <c r="H5517" i="5"/>
  <c r="H5516" i="5"/>
  <c r="H5515" i="5"/>
  <c r="H5514" i="5"/>
  <c r="H5513" i="5"/>
  <c r="H5512" i="5"/>
  <c r="H5511" i="5"/>
  <c r="H5510" i="5"/>
  <c r="H5509" i="5"/>
  <c r="H5508" i="5"/>
  <c r="H5507" i="5"/>
  <c r="H5506" i="5"/>
  <c r="H5505" i="5"/>
  <c r="H5504" i="5"/>
  <c r="H5503" i="5"/>
  <c r="H5502" i="5"/>
  <c r="H5501" i="5"/>
  <c r="H5500" i="5"/>
  <c r="H5499" i="5"/>
  <c r="H5498" i="5"/>
  <c r="H5497" i="5"/>
  <c r="H5496" i="5"/>
  <c r="H5495" i="5"/>
  <c r="H5494" i="5"/>
  <c r="H5493" i="5"/>
  <c r="H5492" i="5"/>
  <c r="H5491" i="5"/>
  <c r="H5490" i="5"/>
  <c r="H5489" i="5"/>
  <c r="H5488" i="5"/>
  <c r="H5487" i="5"/>
  <c r="H5486" i="5"/>
  <c r="H5485" i="5"/>
  <c r="H5484" i="5"/>
  <c r="H5483" i="5"/>
  <c r="H5482" i="5"/>
  <c r="H5481" i="5"/>
  <c r="H5480" i="5"/>
  <c r="H5479" i="5"/>
  <c r="H5478" i="5"/>
  <c r="H5477" i="5"/>
  <c r="H5476" i="5"/>
  <c r="H5475" i="5"/>
  <c r="H5474" i="5"/>
  <c r="H5473" i="5"/>
  <c r="H5472" i="5"/>
  <c r="H5471" i="5"/>
  <c r="H5470" i="5"/>
  <c r="H5469" i="5"/>
  <c r="H5468" i="5"/>
  <c r="H5467" i="5"/>
  <c r="H5466" i="5"/>
  <c r="H5465" i="5"/>
  <c r="H5464" i="5"/>
  <c r="H5463" i="5"/>
  <c r="H5462" i="5"/>
  <c r="H5461" i="5"/>
  <c r="H5460" i="5"/>
  <c r="H5459" i="5"/>
  <c r="H5458" i="5"/>
  <c r="H5457" i="5"/>
  <c r="H5456" i="5"/>
  <c r="H5455" i="5"/>
  <c r="H5454" i="5"/>
  <c r="H5453" i="5"/>
  <c r="H5452" i="5"/>
  <c r="H5451" i="5"/>
  <c r="H5450" i="5"/>
  <c r="H5449" i="5"/>
  <c r="H5448" i="5"/>
  <c r="H5447" i="5"/>
  <c r="H5446" i="5"/>
  <c r="H5445" i="5"/>
  <c r="H5444" i="5"/>
  <c r="H5443" i="5"/>
  <c r="H5442" i="5"/>
  <c r="H5441" i="5"/>
  <c r="H5440" i="5"/>
  <c r="H5439" i="5"/>
  <c r="H5438" i="5"/>
  <c r="H5437" i="5"/>
  <c r="H5436" i="5"/>
  <c r="H5435" i="5"/>
  <c r="H5434" i="5"/>
  <c r="H5433" i="5"/>
  <c r="H5432" i="5"/>
  <c r="H5431" i="5"/>
  <c r="H5430" i="5"/>
  <c r="H5429" i="5"/>
  <c r="H5428" i="5"/>
  <c r="H5427" i="5"/>
  <c r="H5426" i="5"/>
  <c r="H5425" i="5"/>
  <c r="H5424" i="5"/>
  <c r="H5423" i="5"/>
  <c r="H5422" i="5"/>
  <c r="H5421" i="5"/>
  <c r="H5420" i="5"/>
  <c r="H5419" i="5"/>
  <c r="H5418" i="5"/>
  <c r="H5417" i="5"/>
  <c r="H5416" i="5"/>
  <c r="H5415" i="5"/>
  <c r="H5414" i="5"/>
  <c r="H5413" i="5"/>
  <c r="H5412" i="5"/>
  <c r="H5411" i="5"/>
  <c r="H5410" i="5"/>
  <c r="H5409" i="5"/>
  <c r="H5408" i="5"/>
  <c r="H5407" i="5"/>
  <c r="H5406" i="5"/>
  <c r="H5405" i="5"/>
  <c r="H5404" i="5"/>
  <c r="H5403" i="5"/>
  <c r="H5402" i="5"/>
  <c r="H5401" i="5"/>
  <c r="H5400" i="5"/>
  <c r="H5399" i="5"/>
  <c r="H5398" i="5"/>
  <c r="H5397" i="5"/>
  <c r="H5396" i="5"/>
  <c r="H5395" i="5"/>
  <c r="H5394" i="5"/>
  <c r="H5393" i="5"/>
  <c r="H5392" i="5"/>
  <c r="H5391" i="5"/>
  <c r="H5390" i="5"/>
  <c r="H5389" i="5"/>
  <c r="H5388" i="5"/>
  <c r="H5387" i="5"/>
  <c r="H5386" i="5"/>
  <c r="H5385" i="5"/>
  <c r="H5384" i="5"/>
  <c r="H5383" i="5"/>
  <c r="H5382" i="5"/>
  <c r="H5381" i="5"/>
  <c r="H5380" i="5"/>
  <c r="H5379" i="5"/>
  <c r="H5378" i="5"/>
  <c r="H5377" i="5"/>
  <c r="H5376" i="5"/>
  <c r="H5375" i="5"/>
  <c r="H5374" i="5"/>
  <c r="H5373" i="5"/>
  <c r="H5372" i="5"/>
  <c r="H5371" i="5"/>
  <c r="H5370" i="5"/>
  <c r="H5369" i="5"/>
  <c r="H5368" i="5"/>
  <c r="H5367" i="5"/>
  <c r="H5366" i="5"/>
  <c r="H5365" i="5"/>
  <c r="H5364" i="5"/>
  <c r="H5363" i="5"/>
  <c r="H5362" i="5"/>
  <c r="H5361" i="5"/>
  <c r="H5360" i="5"/>
  <c r="H5359" i="5"/>
  <c r="H5358" i="5"/>
  <c r="H5357" i="5"/>
  <c r="H5356" i="5"/>
  <c r="H5355" i="5"/>
  <c r="H5354" i="5"/>
  <c r="H5353" i="5"/>
  <c r="H5352" i="5"/>
  <c r="H5351" i="5"/>
  <c r="H5350" i="5"/>
  <c r="H5349" i="5"/>
  <c r="H5348" i="5"/>
  <c r="H5347" i="5"/>
  <c r="H5346" i="5"/>
  <c r="H5345" i="5"/>
  <c r="H5344" i="5"/>
  <c r="H5343" i="5"/>
  <c r="H5342" i="5"/>
  <c r="H5341" i="5"/>
  <c r="H5340" i="5"/>
  <c r="H5339" i="5"/>
  <c r="H5338" i="5"/>
  <c r="H5337" i="5"/>
  <c r="H5336" i="5"/>
  <c r="H5335" i="5"/>
  <c r="H5334" i="5"/>
  <c r="H5333" i="5"/>
  <c r="H5332" i="5"/>
  <c r="H5331" i="5"/>
  <c r="H5330" i="5"/>
  <c r="H5329" i="5"/>
  <c r="H5328" i="5"/>
  <c r="H5327" i="5"/>
  <c r="H5326" i="5"/>
  <c r="H5325" i="5"/>
  <c r="H5324" i="5"/>
  <c r="H5323" i="5"/>
  <c r="H5322" i="5"/>
  <c r="H5321" i="5"/>
  <c r="H5320" i="5"/>
  <c r="H5319" i="5"/>
  <c r="H5318" i="5"/>
  <c r="H5317" i="5"/>
  <c r="H5316" i="5"/>
  <c r="H5315" i="5"/>
  <c r="H5314" i="5"/>
  <c r="H5313" i="5"/>
  <c r="H5312" i="5"/>
  <c r="H5311" i="5"/>
  <c r="H5310" i="5"/>
  <c r="H5309" i="5"/>
  <c r="H5308" i="5"/>
  <c r="H5307" i="5"/>
  <c r="H5306" i="5"/>
  <c r="H5305" i="5"/>
  <c r="H5304" i="5"/>
  <c r="H5303" i="5"/>
  <c r="H5302" i="5"/>
  <c r="H5301" i="5"/>
  <c r="H5300" i="5"/>
  <c r="H5299" i="5"/>
  <c r="H5298" i="5"/>
  <c r="H5297" i="5"/>
  <c r="H5296" i="5"/>
  <c r="H5295" i="5"/>
  <c r="H5294" i="5"/>
  <c r="H5293" i="5"/>
  <c r="H5292" i="5"/>
  <c r="H5291" i="5"/>
  <c r="H5290" i="5"/>
  <c r="H5289" i="5"/>
  <c r="H5288" i="5"/>
  <c r="H5287" i="5"/>
  <c r="H5286" i="5"/>
  <c r="H5285" i="5"/>
  <c r="H5284" i="5"/>
  <c r="H5283" i="5"/>
  <c r="H5282" i="5"/>
  <c r="H5281" i="5"/>
  <c r="H5280" i="5"/>
  <c r="H5279" i="5"/>
  <c r="H5278" i="5"/>
  <c r="H5277" i="5"/>
  <c r="H5276" i="5"/>
  <c r="H5275" i="5"/>
  <c r="H5274" i="5"/>
  <c r="H5273" i="5"/>
  <c r="H5272" i="5"/>
  <c r="H5271" i="5"/>
  <c r="H5270" i="5"/>
  <c r="H5269" i="5"/>
  <c r="H5268" i="5"/>
  <c r="H5267" i="5"/>
  <c r="H5266" i="5"/>
  <c r="H5265" i="5"/>
  <c r="H5264" i="5"/>
  <c r="H5263" i="5"/>
  <c r="H5262" i="5"/>
  <c r="H5261" i="5"/>
  <c r="H5260" i="5"/>
  <c r="H5259" i="5"/>
  <c r="H5258" i="5"/>
  <c r="H5257" i="5"/>
  <c r="H5256" i="5"/>
  <c r="H5255" i="5"/>
  <c r="H5254" i="5"/>
  <c r="H5253" i="5"/>
  <c r="H5252" i="5"/>
  <c r="H5251" i="5"/>
  <c r="H5250" i="5"/>
  <c r="H5249" i="5"/>
  <c r="H5248" i="5"/>
  <c r="H5247" i="5"/>
  <c r="H5246" i="5"/>
  <c r="H5245" i="5"/>
  <c r="H5244" i="5"/>
  <c r="H5243" i="5"/>
  <c r="H5242" i="5"/>
  <c r="H5241" i="5"/>
  <c r="H5240" i="5"/>
  <c r="H5239" i="5"/>
  <c r="H5238" i="5"/>
  <c r="H5237" i="5"/>
  <c r="H5236" i="5"/>
  <c r="H5235" i="5"/>
  <c r="H5234" i="5"/>
  <c r="H5233" i="5"/>
  <c r="H5232" i="5"/>
  <c r="H5231" i="5"/>
  <c r="H5230" i="5"/>
  <c r="H5229" i="5"/>
  <c r="H5228" i="5"/>
  <c r="H5227" i="5"/>
  <c r="H5226" i="5"/>
  <c r="H5225" i="5"/>
  <c r="H5224" i="5"/>
  <c r="H5223" i="5"/>
  <c r="H5222" i="5"/>
  <c r="H5221" i="5"/>
  <c r="H5220" i="5"/>
  <c r="H5219" i="5"/>
  <c r="H5218" i="5"/>
  <c r="H5217" i="5"/>
  <c r="H5216" i="5"/>
  <c r="H5215" i="5"/>
  <c r="H5214" i="5"/>
  <c r="H5213" i="5"/>
  <c r="H5212" i="5"/>
  <c r="H5211" i="5"/>
  <c r="H5210" i="5"/>
  <c r="H5209" i="5"/>
  <c r="H5208" i="5"/>
  <c r="H5207" i="5"/>
  <c r="H5206" i="5"/>
  <c r="H5205" i="5"/>
  <c r="H5204" i="5"/>
  <c r="H5203" i="5"/>
  <c r="H5202" i="5"/>
  <c r="H5201" i="5"/>
  <c r="H5200" i="5"/>
  <c r="H5199" i="5"/>
  <c r="H5198" i="5"/>
  <c r="H5197" i="5"/>
  <c r="H5196" i="5"/>
  <c r="H5195" i="5"/>
  <c r="H5194" i="5"/>
  <c r="H5193" i="5"/>
  <c r="H5192" i="5"/>
  <c r="H5191" i="5"/>
  <c r="H5190" i="5"/>
  <c r="H5189" i="5"/>
  <c r="H5188" i="5"/>
  <c r="H5187" i="5"/>
  <c r="H5186" i="5"/>
  <c r="H5185" i="5"/>
  <c r="H5184" i="5"/>
  <c r="H5183" i="5"/>
  <c r="H5182" i="5"/>
  <c r="H5181" i="5"/>
  <c r="H5180" i="5"/>
  <c r="H5179" i="5"/>
  <c r="H5178" i="5"/>
  <c r="H5177" i="5"/>
  <c r="H5176" i="5"/>
  <c r="H5175" i="5"/>
  <c r="H5174" i="5"/>
  <c r="H5173" i="5"/>
  <c r="H5172" i="5"/>
  <c r="H5171" i="5"/>
  <c r="H5170" i="5"/>
  <c r="H5169" i="5"/>
  <c r="H5168" i="5"/>
  <c r="H5167" i="5"/>
  <c r="H5166" i="5"/>
  <c r="H5165" i="5"/>
  <c r="H5164" i="5"/>
  <c r="H5163" i="5"/>
  <c r="H5162" i="5"/>
  <c r="H5161" i="5"/>
  <c r="H5160" i="5"/>
  <c r="H5159" i="5"/>
  <c r="H5158" i="5"/>
  <c r="H5157" i="5"/>
  <c r="H5156" i="5"/>
  <c r="H5155" i="5"/>
  <c r="H5154" i="5"/>
  <c r="H5153" i="5"/>
  <c r="H5152" i="5"/>
  <c r="H5151" i="5"/>
  <c r="H5150" i="5"/>
  <c r="H5149" i="5"/>
  <c r="H5148" i="5"/>
  <c r="H5147" i="5"/>
  <c r="H5146" i="5"/>
  <c r="H5145" i="5"/>
  <c r="H5144" i="5"/>
  <c r="H5143" i="5"/>
  <c r="H5142" i="5"/>
  <c r="H5141" i="5"/>
  <c r="H5140" i="5"/>
  <c r="H5139" i="5"/>
  <c r="H5138" i="5"/>
  <c r="H5137" i="5"/>
  <c r="H5136" i="5"/>
  <c r="H5135" i="5"/>
  <c r="H5134" i="5"/>
  <c r="H5133" i="5"/>
  <c r="H5132" i="5"/>
  <c r="H5131" i="5"/>
  <c r="H5130" i="5"/>
  <c r="H5129" i="5"/>
  <c r="H5128" i="5"/>
  <c r="H5127" i="5"/>
  <c r="H5126" i="5"/>
  <c r="H5125" i="5"/>
  <c r="H5124" i="5"/>
  <c r="H5123" i="5"/>
  <c r="H5122" i="5"/>
  <c r="H5121" i="5"/>
  <c r="H5120" i="5"/>
  <c r="H5119" i="5"/>
  <c r="H5118" i="5"/>
  <c r="H5117" i="5"/>
  <c r="H5116" i="5"/>
  <c r="H5115" i="5"/>
  <c r="H5114" i="5"/>
  <c r="H5113" i="5"/>
  <c r="H5112" i="5"/>
  <c r="H5111" i="5"/>
  <c r="H5110" i="5"/>
  <c r="H5109" i="5"/>
  <c r="H5108" i="5"/>
  <c r="H5107" i="5"/>
  <c r="H5106" i="5"/>
  <c r="H5105" i="5"/>
  <c r="H5104" i="5"/>
  <c r="H5103" i="5"/>
  <c r="H5102" i="5"/>
  <c r="H5101" i="5"/>
  <c r="H5100" i="5"/>
  <c r="H5099" i="5"/>
  <c r="H5098" i="5"/>
  <c r="H5097" i="5"/>
  <c r="H5096" i="5"/>
  <c r="H5095" i="5"/>
  <c r="H5094" i="5"/>
  <c r="H5093" i="5"/>
  <c r="H5092" i="5"/>
  <c r="H5091" i="5"/>
  <c r="H5090" i="5"/>
  <c r="H5089" i="5"/>
  <c r="H5088" i="5"/>
  <c r="H5087" i="5"/>
  <c r="H5086" i="5"/>
  <c r="H5085" i="5"/>
  <c r="H5084" i="5"/>
  <c r="H5083" i="5"/>
  <c r="H5082" i="5"/>
  <c r="H5081" i="5"/>
  <c r="H5080" i="5"/>
  <c r="H5079" i="5"/>
  <c r="H5078" i="5"/>
  <c r="H5077" i="5"/>
  <c r="H5076" i="5"/>
  <c r="H5075" i="5"/>
  <c r="H5074" i="5"/>
  <c r="H5073" i="5"/>
  <c r="H5072" i="5"/>
  <c r="H5071" i="5"/>
  <c r="H5070" i="5"/>
  <c r="H5069" i="5"/>
  <c r="H5068" i="5"/>
  <c r="H5067" i="5"/>
  <c r="H5066" i="5"/>
  <c r="H5065" i="5"/>
  <c r="H5064" i="5"/>
  <c r="H5063" i="5"/>
  <c r="H5062" i="5"/>
  <c r="H5061" i="5"/>
  <c r="H5060" i="5"/>
  <c r="H5059" i="5"/>
  <c r="H5058" i="5"/>
  <c r="H5057" i="5"/>
  <c r="H5056" i="5"/>
  <c r="H5055" i="5"/>
  <c r="H5054" i="5"/>
  <c r="H5053" i="5"/>
  <c r="H5052" i="5"/>
  <c r="H5051" i="5"/>
  <c r="H5050" i="5"/>
  <c r="H5049" i="5"/>
  <c r="H5048" i="5"/>
  <c r="H5047" i="5"/>
  <c r="H5046" i="5"/>
  <c r="H5045" i="5"/>
  <c r="H5044" i="5"/>
  <c r="H5043" i="5"/>
  <c r="H5042" i="5"/>
  <c r="H5041" i="5"/>
  <c r="H5040" i="5"/>
  <c r="H5039" i="5"/>
  <c r="H5038" i="5"/>
  <c r="H5037" i="5"/>
  <c r="H5036" i="5"/>
  <c r="H5035" i="5"/>
  <c r="H5034" i="5"/>
  <c r="H5033" i="5"/>
  <c r="H5032" i="5"/>
  <c r="H5031" i="5"/>
  <c r="H5030" i="5"/>
  <c r="H5029" i="5"/>
  <c r="H5028" i="5"/>
  <c r="H5027" i="5"/>
  <c r="H5026" i="5"/>
  <c r="H5025" i="5"/>
  <c r="H5024" i="5"/>
  <c r="H5023" i="5"/>
  <c r="H5022" i="5"/>
  <c r="H5021" i="5"/>
  <c r="H5020" i="5"/>
  <c r="H5019" i="5"/>
  <c r="H5018" i="5"/>
  <c r="H5017" i="5"/>
  <c r="H5016" i="5"/>
  <c r="H5015" i="5"/>
  <c r="H5014" i="5"/>
  <c r="H5013" i="5"/>
  <c r="H5012" i="5"/>
  <c r="H5011" i="5"/>
  <c r="H5010" i="5"/>
  <c r="H5009" i="5"/>
  <c r="H5008" i="5"/>
  <c r="H5007" i="5"/>
  <c r="H5006" i="5"/>
  <c r="H5005" i="5"/>
  <c r="H5004" i="5"/>
  <c r="H5003" i="5"/>
  <c r="H5002" i="5"/>
  <c r="H5001" i="5"/>
  <c r="H5000" i="5"/>
  <c r="H4999" i="5"/>
  <c r="H4998" i="5"/>
  <c r="H4997" i="5"/>
  <c r="H4996" i="5"/>
  <c r="H4995" i="5"/>
  <c r="H4994" i="5"/>
  <c r="H4993" i="5"/>
  <c r="H4992" i="5"/>
  <c r="H4991" i="5"/>
  <c r="H4990" i="5"/>
  <c r="H4989" i="5"/>
  <c r="H4988" i="5"/>
  <c r="H4987" i="5"/>
  <c r="H4986" i="5"/>
  <c r="H4985" i="5"/>
  <c r="H4984" i="5"/>
  <c r="H4983" i="5"/>
  <c r="H4982" i="5"/>
  <c r="H4981" i="5"/>
  <c r="H4980" i="5"/>
  <c r="H4979" i="5"/>
  <c r="H4978" i="5"/>
  <c r="H4977" i="5"/>
  <c r="H4976" i="5"/>
  <c r="H4975" i="5"/>
  <c r="H4974" i="5"/>
  <c r="H4973" i="5"/>
  <c r="H4972" i="5"/>
  <c r="H4971" i="5"/>
  <c r="H4970" i="5"/>
  <c r="H4969" i="5"/>
  <c r="H4968" i="5"/>
  <c r="H4967" i="5"/>
  <c r="H4966" i="5"/>
  <c r="H4965" i="5"/>
  <c r="H4964" i="5"/>
  <c r="H4963" i="5"/>
  <c r="H4962" i="5"/>
  <c r="H4961" i="5"/>
  <c r="H4960" i="5"/>
  <c r="H4959" i="5"/>
  <c r="H4958" i="5"/>
  <c r="H4957" i="5"/>
  <c r="H4956" i="5"/>
  <c r="H4955" i="5"/>
  <c r="H4954" i="5"/>
  <c r="H4953" i="5"/>
  <c r="H4952" i="5"/>
  <c r="H4951" i="5"/>
  <c r="H4950" i="5"/>
  <c r="H4949" i="5"/>
  <c r="H4948" i="5"/>
  <c r="H4947" i="5"/>
  <c r="H4946" i="5"/>
  <c r="H4945" i="5"/>
  <c r="H4944" i="5"/>
  <c r="H4943" i="5"/>
  <c r="H4942" i="5"/>
  <c r="H4941" i="5"/>
  <c r="H4940" i="5"/>
  <c r="H4939" i="5"/>
  <c r="H4938" i="5"/>
  <c r="H4937" i="5"/>
  <c r="H4936" i="5"/>
  <c r="H4935" i="5"/>
  <c r="H4934" i="5"/>
  <c r="H4933" i="5"/>
  <c r="H4932" i="5"/>
  <c r="H4931" i="5"/>
  <c r="H4930" i="5"/>
  <c r="H4929" i="5"/>
  <c r="H4928" i="5"/>
  <c r="H4927" i="5"/>
  <c r="H4926" i="5"/>
  <c r="H4925" i="5"/>
  <c r="H4924" i="5"/>
  <c r="H4923" i="5"/>
  <c r="H4922" i="5"/>
  <c r="H4921" i="5"/>
  <c r="H4920" i="5"/>
  <c r="H4919" i="5"/>
  <c r="H4918" i="5"/>
  <c r="H4917" i="5"/>
  <c r="H4916" i="5"/>
  <c r="H4915" i="5"/>
  <c r="H4914" i="5"/>
  <c r="H4913" i="5"/>
  <c r="H4912" i="5"/>
  <c r="H4911" i="5"/>
  <c r="H4910" i="5"/>
  <c r="H4909" i="5"/>
  <c r="H4908" i="5"/>
  <c r="H4907" i="5"/>
  <c r="H4906" i="5"/>
  <c r="H4905" i="5"/>
  <c r="H4904" i="5"/>
  <c r="H4903" i="5"/>
  <c r="H4902" i="5"/>
  <c r="H4901" i="5"/>
  <c r="H4900" i="5"/>
  <c r="H4899" i="5"/>
  <c r="H4898" i="5"/>
  <c r="H4897" i="5"/>
  <c r="H4896" i="5"/>
  <c r="H4895" i="5"/>
  <c r="H4894" i="5"/>
  <c r="H4893" i="5"/>
  <c r="H4892" i="5"/>
  <c r="H4891" i="5"/>
  <c r="H4890" i="5"/>
  <c r="H4889" i="5"/>
  <c r="H4888" i="5"/>
  <c r="H4887" i="5"/>
  <c r="H4886" i="5"/>
  <c r="H4885" i="5"/>
  <c r="H4884" i="5"/>
  <c r="H4883" i="5"/>
  <c r="H4882" i="5"/>
  <c r="H4881" i="5"/>
  <c r="H4880" i="5"/>
  <c r="H4879" i="5"/>
  <c r="H4878" i="5"/>
  <c r="H4877" i="5"/>
  <c r="H4876" i="5"/>
  <c r="H4875" i="5"/>
  <c r="H4874" i="5"/>
  <c r="H4873" i="5"/>
  <c r="H4872" i="5"/>
  <c r="H4871" i="5"/>
  <c r="H4870" i="5"/>
  <c r="H4869" i="5"/>
  <c r="H4868" i="5"/>
  <c r="H4867" i="5"/>
  <c r="H4866" i="5"/>
  <c r="H4865" i="5"/>
  <c r="H4864" i="5"/>
  <c r="H4863" i="5"/>
  <c r="H4862" i="5"/>
  <c r="H4861" i="5"/>
  <c r="H4860" i="5"/>
  <c r="H4859" i="5"/>
  <c r="H4858" i="5"/>
  <c r="H4857" i="5"/>
  <c r="H4856" i="5"/>
  <c r="H4855" i="5"/>
  <c r="H4854" i="5"/>
  <c r="H4853" i="5"/>
  <c r="H4852" i="5"/>
  <c r="H4851" i="5"/>
  <c r="H4850" i="5"/>
  <c r="H4849" i="5"/>
  <c r="H4848" i="5"/>
  <c r="H4847" i="5"/>
  <c r="H4846" i="5"/>
  <c r="H4845" i="5"/>
  <c r="H4844" i="5"/>
  <c r="H4843" i="5"/>
  <c r="H4842" i="5"/>
  <c r="H4841" i="5"/>
  <c r="H4840" i="5"/>
  <c r="H4839" i="5"/>
  <c r="H4838" i="5"/>
  <c r="H4837" i="5"/>
  <c r="H4836" i="5"/>
  <c r="H4835" i="5"/>
  <c r="H4834" i="5"/>
  <c r="H4833" i="5"/>
  <c r="H4832" i="5"/>
  <c r="H4831" i="5"/>
  <c r="H4830" i="5"/>
  <c r="H4829" i="5"/>
  <c r="H4828" i="5"/>
  <c r="H4827" i="5"/>
  <c r="H4826" i="5"/>
  <c r="H4825" i="5"/>
  <c r="H4824" i="5"/>
  <c r="H4823" i="5"/>
  <c r="H4822" i="5"/>
  <c r="H4821" i="5"/>
  <c r="H4820" i="5"/>
  <c r="H4819" i="5"/>
  <c r="H4818" i="5"/>
  <c r="H4817" i="5"/>
  <c r="H4816" i="5"/>
  <c r="H4815" i="5"/>
  <c r="H4814" i="5"/>
  <c r="H4813" i="5"/>
  <c r="H4812" i="5"/>
  <c r="H4811" i="5"/>
  <c r="H4810" i="5"/>
  <c r="H4809" i="5"/>
  <c r="H4808" i="5"/>
  <c r="H4807" i="5"/>
  <c r="H4806" i="5"/>
  <c r="H4805" i="5"/>
  <c r="H4804" i="5"/>
  <c r="H4803" i="5"/>
  <c r="H4802" i="5"/>
  <c r="H4801" i="5"/>
  <c r="H4800" i="5"/>
  <c r="H4799" i="5"/>
  <c r="H4798" i="5"/>
  <c r="H4797" i="5"/>
  <c r="H4796" i="5"/>
  <c r="H4795" i="5"/>
  <c r="H4794" i="5"/>
  <c r="H4793" i="5"/>
  <c r="H4792" i="5"/>
  <c r="H4791" i="5"/>
  <c r="H4790" i="5"/>
  <c r="H4789" i="5"/>
  <c r="H4788" i="5"/>
  <c r="H4787" i="5"/>
  <c r="H4786" i="5"/>
  <c r="H4785" i="5"/>
  <c r="H4784" i="5"/>
  <c r="H4783" i="5"/>
  <c r="H4782" i="5"/>
  <c r="H4781" i="5"/>
  <c r="H4780" i="5"/>
  <c r="H4779" i="5"/>
  <c r="H4778" i="5"/>
  <c r="H4777" i="5"/>
  <c r="H4776" i="5"/>
  <c r="H4775" i="5"/>
  <c r="H4774" i="5"/>
  <c r="H4773" i="5"/>
  <c r="H4772" i="5"/>
  <c r="H4771" i="5"/>
  <c r="H4770" i="5"/>
  <c r="H4769" i="5"/>
  <c r="H4768" i="5"/>
  <c r="H4767" i="5"/>
  <c r="H4766" i="5"/>
  <c r="H4765" i="5"/>
  <c r="H4764" i="5"/>
  <c r="H4763" i="5"/>
  <c r="H4762" i="5"/>
  <c r="H4761" i="5"/>
  <c r="H4760" i="5"/>
  <c r="H4759" i="5"/>
  <c r="H4758" i="5"/>
  <c r="H4757" i="5"/>
  <c r="H4756" i="5"/>
  <c r="H4755" i="5"/>
  <c r="H4754" i="5"/>
  <c r="H4753" i="5"/>
  <c r="H4752" i="5"/>
  <c r="H4751" i="5"/>
  <c r="H4750" i="5"/>
  <c r="H4749" i="5"/>
  <c r="H4748" i="5"/>
  <c r="H4747" i="5"/>
  <c r="H4746" i="5"/>
  <c r="H4745" i="5"/>
  <c r="H4744" i="5"/>
  <c r="H4743" i="5"/>
  <c r="H4742" i="5"/>
  <c r="H4741" i="5"/>
  <c r="H4740" i="5"/>
  <c r="H4739" i="5"/>
  <c r="H4738" i="5"/>
  <c r="H4737" i="5"/>
  <c r="H4736" i="5"/>
  <c r="H4735" i="5"/>
  <c r="H4734" i="5"/>
  <c r="H4733" i="5"/>
  <c r="H4732" i="5"/>
  <c r="H4731" i="5"/>
  <c r="H4730" i="5"/>
  <c r="H4729" i="5"/>
  <c r="H4728" i="5"/>
  <c r="H4727" i="5"/>
  <c r="H4726" i="5"/>
  <c r="H4725" i="5"/>
  <c r="H4724" i="5"/>
  <c r="H4723" i="5"/>
  <c r="H4722" i="5"/>
  <c r="H4721" i="5"/>
  <c r="H4720" i="5"/>
  <c r="H4719" i="5"/>
  <c r="H4718" i="5"/>
  <c r="H4717" i="5"/>
  <c r="H4716" i="5"/>
  <c r="H4715" i="5"/>
  <c r="H4714" i="5"/>
  <c r="H4713" i="5"/>
  <c r="H4712" i="5"/>
  <c r="H4711" i="5"/>
  <c r="H4710" i="5"/>
  <c r="H4709" i="5"/>
  <c r="H4708" i="5"/>
  <c r="H4707" i="5"/>
  <c r="H4706" i="5"/>
  <c r="H4705" i="5"/>
  <c r="H4704" i="5"/>
  <c r="H4703" i="5"/>
  <c r="H4702" i="5"/>
  <c r="H4701" i="5"/>
  <c r="H4700" i="5"/>
  <c r="H4699" i="5"/>
  <c r="H4698" i="5"/>
  <c r="H4697" i="5"/>
  <c r="H4696" i="5"/>
  <c r="H4695" i="5"/>
  <c r="H4694" i="5"/>
  <c r="H4693" i="5"/>
  <c r="H4692" i="5"/>
  <c r="H4691" i="5"/>
  <c r="H4690" i="5"/>
  <c r="H4689" i="5"/>
  <c r="H4688" i="5"/>
  <c r="H4687" i="5"/>
  <c r="H4686" i="5"/>
  <c r="H4685" i="5"/>
  <c r="H4684" i="5"/>
  <c r="H4683" i="5"/>
  <c r="H4682" i="5"/>
  <c r="H4681" i="5"/>
  <c r="H4680" i="5"/>
  <c r="H4679" i="5"/>
  <c r="H4678" i="5"/>
  <c r="H4677" i="5"/>
  <c r="H4676" i="5"/>
  <c r="H4675" i="5"/>
  <c r="H4674" i="5"/>
  <c r="H4673" i="5"/>
  <c r="H4672" i="5"/>
  <c r="H4671" i="5"/>
  <c r="H4670" i="5"/>
  <c r="H4669" i="5"/>
  <c r="H4668" i="5"/>
  <c r="H4667" i="5"/>
  <c r="H4666" i="5"/>
  <c r="H4665" i="5"/>
  <c r="H4664" i="5"/>
  <c r="H4663" i="5"/>
  <c r="H4662" i="5"/>
  <c r="H4661" i="5"/>
  <c r="H4660" i="5"/>
  <c r="H4659" i="5"/>
  <c r="H4658" i="5"/>
  <c r="H4657" i="5"/>
  <c r="H4656" i="5"/>
  <c r="H4655" i="5"/>
  <c r="H4654" i="5"/>
  <c r="H4653" i="5"/>
  <c r="H4652" i="5"/>
  <c r="H4651" i="5"/>
  <c r="H4650" i="5"/>
  <c r="H4649" i="5"/>
  <c r="H4648" i="5"/>
  <c r="H4647" i="5"/>
  <c r="H4646" i="5"/>
  <c r="H4645" i="5"/>
  <c r="H4644" i="5"/>
  <c r="H4643" i="5"/>
  <c r="H4642" i="5"/>
  <c r="H4641" i="5"/>
  <c r="H4640" i="5"/>
  <c r="H4639" i="5"/>
  <c r="H4638" i="5"/>
  <c r="H4637" i="5"/>
  <c r="H4636" i="5"/>
  <c r="H4635" i="5"/>
  <c r="H4634" i="5"/>
  <c r="H4633" i="5"/>
  <c r="H4632" i="5"/>
  <c r="H4631" i="5"/>
  <c r="H4630" i="5"/>
  <c r="H4629" i="5"/>
  <c r="H4628" i="5"/>
  <c r="H4627" i="5"/>
  <c r="H4626" i="5"/>
  <c r="H4625" i="5"/>
  <c r="H4624" i="5"/>
  <c r="H4623" i="5"/>
  <c r="H4622" i="5"/>
  <c r="H4621" i="5"/>
  <c r="H4620" i="5"/>
  <c r="H4619" i="5"/>
  <c r="H4618" i="5"/>
  <c r="H4617" i="5"/>
  <c r="H4616" i="5"/>
  <c r="H4615" i="5"/>
  <c r="H4614" i="5"/>
  <c r="H4613" i="5"/>
  <c r="H4612" i="5"/>
  <c r="H4611" i="5"/>
  <c r="H4610" i="5"/>
  <c r="H4609" i="5"/>
  <c r="H4608" i="5"/>
  <c r="H4607" i="5"/>
  <c r="H4606" i="5"/>
  <c r="H4605" i="5"/>
  <c r="H4604" i="5"/>
  <c r="H4603" i="5"/>
  <c r="H4602" i="5"/>
  <c r="H4601" i="5"/>
  <c r="H4600" i="5"/>
  <c r="H4599" i="5"/>
  <c r="H4598" i="5"/>
  <c r="H4597" i="5"/>
  <c r="H4596" i="5"/>
  <c r="H4595" i="5"/>
  <c r="H4594" i="5"/>
  <c r="H4593" i="5"/>
  <c r="H4592" i="5"/>
  <c r="H4591" i="5"/>
  <c r="H4590" i="5"/>
  <c r="H4589" i="5"/>
  <c r="H4588" i="5"/>
  <c r="H4587" i="5"/>
  <c r="H4586" i="5"/>
  <c r="H4585" i="5"/>
  <c r="H4584" i="5"/>
  <c r="H4583" i="5"/>
  <c r="H4582" i="5"/>
  <c r="H4581" i="5"/>
  <c r="H4580" i="5"/>
  <c r="H4579" i="5"/>
  <c r="H4578" i="5"/>
  <c r="H4577" i="5"/>
  <c r="H4576" i="5"/>
  <c r="H4575" i="5"/>
  <c r="H4574" i="5"/>
  <c r="H4573" i="5"/>
  <c r="H4572" i="5"/>
  <c r="H4571" i="5"/>
  <c r="H4570" i="5"/>
  <c r="H4569" i="5"/>
  <c r="H4568" i="5"/>
  <c r="H4567" i="5"/>
  <c r="H4566" i="5"/>
  <c r="H4565" i="5"/>
  <c r="H4564" i="5"/>
  <c r="H4563" i="5"/>
  <c r="H4562" i="5"/>
  <c r="H4561" i="5"/>
  <c r="H4560" i="5"/>
  <c r="H4559" i="5"/>
  <c r="H4558" i="5"/>
  <c r="H4557" i="5"/>
  <c r="H4556" i="5"/>
  <c r="H4555" i="5"/>
  <c r="H4554" i="5"/>
  <c r="H4553" i="5"/>
  <c r="H4552" i="5"/>
  <c r="H4551" i="5"/>
  <c r="H4550" i="5"/>
  <c r="H4549" i="5"/>
  <c r="H4548" i="5"/>
  <c r="H4547" i="5"/>
  <c r="H4546" i="5"/>
  <c r="H4545" i="5"/>
  <c r="H4544" i="5"/>
  <c r="H4543" i="5"/>
  <c r="H4542" i="5"/>
  <c r="H4541" i="5"/>
  <c r="H4540" i="5"/>
  <c r="H4539" i="5"/>
  <c r="H4538" i="5"/>
  <c r="H4537" i="5"/>
  <c r="H4536" i="5"/>
  <c r="H4535" i="5"/>
  <c r="H4534" i="5"/>
  <c r="H4533" i="5"/>
  <c r="H4532" i="5"/>
  <c r="H4531" i="5"/>
  <c r="H4530" i="5"/>
  <c r="H4529" i="5"/>
  <c r="H4528" i="5"/>
  <c r="H4527" i="5"/>
  <c r="H4526" i="5"/>
  <c r="H4525" i="5"/>
  <c r="H4524" i="5"/>
  <c r="H4523" i="5"/>
  <c r="H4522" i="5"/>
  <c r="H4521" i="5"/>
  <c r="H4520" i="5"/>
  <c r="H4519" i="5"/>
  <c r="H4518" i="5"/>
  <c r="H4517" i="5"/>
  <c r="H4516" i="5"/>
  <c r="H4515" i="5"/>
  <c r="H4514" i="5"/>
  <c r="H4513" i="5"/>
  <c r="H4512" i="5"/>
  <c r="H4511" i="5"/>
  <c r="H4510" i="5"/>
  <c r="H4509" i="5"/>
  <c r="H4508" i="5"/>
  <c r="H4507" i="5"/>
  <c r="H4506" i="5"/>
  <c r="H4505" i="5"/>
  <c r="H4504" i="5"/>
  <c r="H4503" i="5"/>
  <c r="H4502" i="5"/>
  <c r="H4501" i="5"/>
  <c r="H4500" i="5"/>
  <c r="H4499" i="5"/>
  <c r="H4498" i="5"/>
  <c r="H4497" i="5"/>
  <c r="H4496" i="5"/>
  <c r="H4495" i="5"/>
  <c r="H4494" i="5"/>
  <c r="H4493" i="5"/>
  <c r="H4492" i="5"/>
  <c r="H4491" i="5"/>
  <c r="H4490" i="5"/>
  <c r="H4489" i="5"/>
  <c r="H4488" i="5"/>
  <c r="H4487" i="5"/>
  <c r="H4486" i="5"/>
  <c r="H4485" i="5"/>
  <c r="H4484" i="5"/>
  <c r="H4483" i="5"/>
  <c r="H4482" i="5"/>
  <c r="H4481" i="5"/>
  <c r="H4480" i="5"/>
  <c r="H4479" i="5"/>
  <c r="H4478" i="5"/>
  <c r="H4477" i="5"/>
  <c r="H4476" i="5"/>
  <c r="H4475" i="5"/>
  <c r="H4474" i="5"/>
  <c r="H4473" i="5"/>
  <c r="H4472" i="5"/>
  <c r="H4471" i="5"/>
  <c r="H4470" i="5"/>
  <c r="H4469" i="5"/>
  <c r="H4468" i="5"/>
  <c r="H4467" i="5"/>
  <c r="H4466" i="5"/>
  <c r="H4465" i="5"/>
  <c r="H4464" i="5"/>
  <c r="H4463" i="5"/>
  <c r="H4462" i="5"/>
  <c r="H4461" i="5"/>
  <c r="H4460" i="5"/>
  <c r="H4459" i="5"/>
  <c r="H4458" i="5"/>
  <c r="H4457" i="5"/>
  <c r="H4456" i="5"/>
  <c r="H4455" i="5"/>
  <c r="H4454" i="5"/>
  <c r="H4453" i="5"/>
  <c r="H4452" i="5"/>
  <c r="H4451" i="5"/>
  <c r="H4450" i="5"/>
  <c r="H4449" i="5"/>
  <c r="H4448" i="5"/>
  <c r="H4447" i="5"/>
  <c r="H4446" i="5"/>
  <c r="H4445" i="5"/>
  <c r="H4444" i="5"/>
  <c r="H4443" i="5"/>
  <c r="H4442" i="5"/>
  <c r="H4441" i="5"/>
  <c r="H4440" i="5"/>
  <c r="H4439" i="5"/>
  <c r="H4438" i="5"/>
  <c r="H4437" i="5"/>
  <c r="H4436" i="5"/>
  <c r="H4435" i="5"/>
  <c r="H4434" i="5"/>
  <c r="H4433" i="5"/>
  <c r="H4432" i="5"/>
  <c r="H4431" i="5"/>
  <c r="H4430" i="5"/>
  <c r="H4429" i="5"/>
  <c r="H4428" i="5"/>
  <c r="H4427" i="5"/>
  <c r="H4426" i="5"/>
  <c r="H4425" i="5"/>
  <c r="H4424" i="5"/>
  <c r="H4423" i="5"/>
  <c r="H4422" i="5"/>
  <c r="H4421" i="5"/>
  <c r="H4420" i="5"/>
  <c r="H4419" i="5"/>
  <c r="H4418" i="5"/>
  <c r="H4417" i="5"/>
  <c r="H4416" i="5"/>
  <c r="H4415" i="5"/>
  <c r="H4414" i="5"/>
  <c r="H4413" i="5"/>
  <c r="H4412" i="5"/>
  <c r="H4411" i="5"/>
  <c r="H4410" i="5"/>
  <c r="H4409" i="5"/>
  <c r="H4408" i="5"/>
  <c r="H4407" i="5"/>
  <c r="H4406" i="5"/>
  <c r="H4405" i="5"/>
  <c r="H4404" i="5"/>
  <c r="H4403" i="5"/>
  <c r="H4402" i="5"/>
  <c r="H4401" i="5"/>
  <c r="H4400" i="5"/>
  <c r="H4399" i="5"/>
  <c r="H4398" i="5"/>
  <c r="H4397" i="5"/>
  <c r="H4396" i="5"/>
  <c r="H4395" i="5"/>
  <c r="H4394" i="5"/>
  <c r="H4393" i="5"/>
  <c r="H4392" i="5"/>
  <c r="H4391" i="5"/>
  <c r="H4390" i="5"/>
  <c r="H4389" i="5"/>
  <c r="H4388" i="5"/>
  <c r="H4387" i="5"/>
  <c r="H4386" i="5"/>
  <c r="H4385" i="5"/>
  <c r="H4384" i="5"/>
  <c r="H4383" i="5"/>
  <c r="H4382" i="5"/>
  <c r="H4381" i="5"/>
  <c r="H4380" i="5"/>
  <c r="H4379" i="5"/>
  <c r="H4378" i="5"/>
  <c r="H4377" i="5"/>
  <c r="H4376" i="5"/>
  <c r="H4375" i="5"/>
  <c r="H4374" i="5"/>
  <c r="H4373" i="5"/>
  <c r="H4372" i="5"/>
  <c r="H4371" i="5"/>
  <c r="H4370" i="5"/>
  <c r="H4369" i="5"/>
  <c r="H4368" i="5"/>
  <c r="H4367" i="5"/>
  <c r="H4366" i="5"/>
  <c r="H4365" i="5"/>
  <c r="H4364" i="5"/>
  <c r="H4363" i="5"/>
  <c r="H4362" i="5"/>
  <c r="H4361" i="5"/>
  <c r="H4360" i="5"/>
  <c r="H4359" i="5"/>
  <c r="H4358" i="5"/>
  <c r="H4357" i="5"/>
  <c r="H4356" i="5"/>
  <c r="H4355" i="5"/>
  <c r="H4354" i="5"/>
  <c r="H4353" i="5"/>
  <c r="H4352" i="5"/>
  <c r="H4351" i="5"/>
  <c r="H4350" i="5"/>
  <c r="H4349" i="5"/>
  <c r="H4348" i="5"/>
  <c r="H4347" i="5"/>
  <c r="H4346" i="5"/>
  <c r="H4345" i="5"/>
  <c r="H4344" i="5"/>
  <c r="H4343" i="5"/>
  <c r="H4342" i="5"/>
  <c r="H4341" i="5"/>
  <c r="H4340" i="5"/>
  <c r="H4339" i="5"/>
  <c r="H4338" i="5"/>
  <c r="H4337" i="5"/>
  <c r="H4336" i="5"/>
  <c r="H4335" i="5"/>
  <c r="H4334" i="5"/>
  <c r="H4333" i="5"/>
  <c r="H4332" i="5"/>
  <c r="H4331" i="5"/>
  <c r="H4330" i="5"/>
  <c r="H4329" i="5"/>
  <c r="H4328" i="5"/>
  <c r="H4327" i="5"/>
  <c r="H4326" i="5"/>
  <c r="H4325" i="5"/>
  <c r="H4324" i="5"/>
  <c r="H4323" i="5"/>
  <c r="H4322" i="5"/>
  <c r="H4321" i="5"/>
  <c r="H4320" i="5"/>
  <c r="H4319" i="5"/>
  <c r="H4318" i="5"/>
  <c r="H4317" i="5"/>
  <c r="H4316" i="5"/>
  <c r="H4315" i="5"/>
  <c r="H4314" i="5"/>
  <c r="H4313" i="5"/>
  <c r="H4312" i="5"/>
  <c r="H4311" i="5"/>
  <c r="H4310" i="5"/>
  <c r="H4309" i="5"/>
  <c r="H4308" i="5"/>
  <c r="H4307" i="5"/>
  <c r="H4306" i="5"/>
  <c r="H4305" i="5"/>
  <c r="H4304" i="5"/>
  <c r="H4303" i="5"/>
  <c r="H4302" i="5"/>
  <c r="H4301" i="5"/>
  <c r="H4300" i="5"/>
  <c r="H4299" i="5"/>
  <c r="H4298" i="5"/>
  <c r="H4297" i="5"/>
  <c r="H4296" i="5"/>
  <c r="H4295" i="5"/>
  <c r="H4294" i="5"/>
  <c r="H4293" i="5"/>
  <c r="H4292" i="5"/>
  <c r="H4291" i="5"/>
  <c r="H4290" i="5"/>
  <c r="H4289" i="5"/>
  <c r="H4288" i="5"/>
  <c r="H4287" i="5"/>
  <c r="H4286" i="5"/>
  <c r="H4285" i="5"/>
  <c r="H4284" i="5"/>
  <c r="H4283" i="5"/>
  <c r="H4282" i="5"/>
  <c r="H4281" i="5"/>
  <c r="H4280" i="5"/>
  <c r="H4279" i="5"/>
  <c r="H4278" i="5"/>
  <c r="H4277" i="5"/>
  <c r="H4276" i="5"/>
  <c r="H4275" i="5"/>
  <c r="H4274" i="5"/>
  <c r="H4273" i="5"/>
  <c r="H4272" i="5"/>
  <c r="H4271" i="5"/>
  <c r="H4270" i="5"/>
  <c r="H4269" i="5"/>
  <c r="H4268" i="5"/>
  <c r="H4267" i="5"/>
  <c r="H4266" i="5"/>
  <c r="H4265" i="5"/>
  <c r="H4264" i="5"/>
  <c r="H4263" i="5"/>
  <c r="H4262" i="5"/>
  <c r="H4261" i="5"/>
  <c r="H4260" i="5"/>
  <c r="H4259" i="5"/>
  <c r="H4258" i="5"/>
  <c r="H4257" i="5"/>
  <c r="H4256" i="5"/>
  <c r="H4255" i="5"/>
  <c r="H4254" i="5"/>
  <c r="H4253" i="5"/>
  <c r="H4252" i="5"/>
  <c r="H4251" i="5"/>
  <c r="H4250" i="5"/>
  <c r="H4249" i="5"/>
  <c r="H4248" i="5"/>
  <c r="H4247" i="5"/>
  <c r="H4246" i="5"/>
  <c r="H4245" i="5"/>
  <c r="H4244" i="5"/>
  <c r="H4243" i="5"/>
  <c r="H4242" i="5"/>
  <c r="H4241" i="5"/>
  <c r="H4240" i="5"/>
  <c r="H4239" i="5"/>
  <c r="H4238" i="5"/>
  <c r="H4237" i="5"/>
  <c r="H4236" i="5"/>
  <c r="H4235" i="5"/>
  <c r="H4234" i="5"/>
  <c r="H4233" i="5"/>
  <c r="H4232" i="5"/>
  <c r="H4231" i="5"/>
  <c r="H4230" i="5"/>
  <c r="H4229" i="5"/>
  <c r="H4228" i="5"/>
  <c r="H4227" i="5"/>
  <c r="H4226" i="5"/>
  <c r="H4225" i="5"/>
  <c r="H4224" i="5"/>
  <c r="H4223" i="5"/>
  <c r="H4222" i="5"/>
  <c r="H4221" i="5"/>
  <c r="H4220" i="5"/>
  <c r="H4219" i="5"/>
  <c r="H4218" i="5"/>
  <c r="H4217" i="5"/>
  <c r="H4216" i="5"/>
  <c r="H4215" i="5"/>
  <c r="H4214" i="5"/>
  <c r="H4213" i="5"/>
  <c r="H4212" i="5"/>
  <c r="H4211" i="5"/>
  <c r="H4210" i="5"/>
  <c r="H4209" i="5"/>
  <c r="H4208" i="5"/>
  <c r="H4207" i="5"/>
  <c r="H4206" i="5"/>
  <c r="H4205" i="5"/>
  <c r="H4204" i="5"/>
  <c r="H4203" i="5"/>
  <c r="H4202" i="5"/>
  <c r="H4201" i="5"/>
  <c r="H4200" i="5"/>
  <c r="H4199" i="5"/>
  <c r="H4198" i="5"/>
  <c r="H4197" i="5"/>
  <c r="H4196" i="5"/>
  <c r="H4195" i="5"/>
  <c r="H4194" i="5"/>
  <c r="H4193" i="5"/>
  <c r="H4192" i="5"/>
  <c r="H4191" i="5"/>
  <c r="H4190" i="5"/>
  <c r="H4189" i="5"/>
  <c r="H4188" i="5"/>
  <c r="H4187" i="5"/>
  <c r="H4186" i="5"/>
  <c r="H4185" i="5"/>
  <c r="H4184" i="5"/>
  <c r="H4183" i="5"/>
  <c r="H4182" i="5"/>
  <c r="H4181" i="5"/>
  <c r="H4180" i="5"/>
  <c r="H4179" i="5"/>
  <c r="H4178" i="5"/>
  <c r="H4177" i="5"/>
  <c r="H4176" i="5"/>
  <c r="H4175" i="5"/>
  <c r="H4174" i="5"/>
  <c r="H4173" i="5"/>
  <c r="H4172" i="5"/>
  <c r="H4171" i="5"/>
  <c r="H4170" i="5"/>
  <c r="H4169" i="5"/>
  <c r="H4168" i="5"/>
  <c r="H4167" i="5"/>
  <c r="H4166" i="5"/>
  <c r="H4165" i="5"/>
  <c r="H4164" i="5"/>
  <c r="H4163" i="5"/>
  <c r="H4162" i="5"/>
  <c r="H4161" i="5"/>
  <c r="H4160" i="5"/>
  <c r="H4159" i="5"/>
  <c r="H4158" i="5"/>
  <c r="H4157" i="5"/>
  <c r="H4156" i="5"/>
  <c r="H4155" i="5"/>
  <c r="H4154" i="5"/>
  <c r="H4153" i="5"/>
  <c r="H4152" i="5"/>
  <c r="H4151" i="5"/>
  <c r="H4150" i="5"/>
  <c r="H4149" i="5"/>
  <c r="H4148" i="5"/>
  <c r="H4147" i="5"/>
  <c r="H4146" i="5"/>
  <c r="H4145" i="5"/>
  <c r="H4144" i="5"/>
  <c r="H4143" i="5"/>
  <c r="H4142" i="5"/>
  <c r="H4141" i="5"/>
  <c r="H4140" i="5"/>
  <c r="H4139" i="5"/>
  <c r="H4138" i="5"/>
  <c r="H4137" i="5"/>
  <c r="H4136" i="5"/>
  <c r="H4135" i="5"/>
  <c r="H4134" i="5"/>
  <c r="H4133" i="5"/>
  <c r="H4132" i="5"/>
  <c r="H4131" i="5"/>
  <c r="H4130" i="5"/>
  <c r="H4129" i="5"/>
  <c r="H4128" i="5"/>
  <c r="H4127" i="5"/>
  <c r="H4126" i="5"/>
  <c r="H4125" i="5"/>
  <c r="H4124" i="5"/>
  <c r="H4123" i="5"/>
  <c r="H4122" i="5"/>
  <c r="H4121" i="5"/>
  <c r="H4120" i="5"/>
  <c r="H4119" i="5"/>
  <c r="H4118" i="5"/>
  <c r="H4117" i="5"/>
  <c r="H4116" i="5"/>
  <c r="H4115" i="5"/>
  <c r="H4114" i="5"/>
  <c r="H4113" i="5"/>
  <c r="H4112" i="5"/>
  <c r="H4111" i="5"/>
  <c r="H4110" i="5"/>
  <c r="H4109" i="5"/>
  <c r="H4108" i="5"/>
  <c r="H4107" i="5"/>
  <c r="H4106" i="5"/>
  <c r="H4105" i="5"/>
  <c r="H4104" i="5"/>
  <c r="H4103" i="5"/>
  <c r="H4102" i="5"/>
  <c r="H4101" i="5"/>
  <c r="H4100" i="5"/>
  <c r="H4099" i="5"/>
  <c r="H4098" i="5"/>
  <c r="H4097" i="5"/>
  <c r="H4096" i="5"/>
  <c r="H4095" i="5"/>
  <c r="H4094" i="5"/>
  <c r="H4093" i="5"/>
  <c r="H4092" i="5"/>
  <c r="H4091" i="5"/>
  <c r="H4090" i="5"/>
  <c r="H4089" i="5"/>
  <c r="H4088" i="5"/>
  <c r="H4087" i="5"/>
  <c r="H4086" i="5"/>
  <c r="H4085" i="5"/>
  <c r="H4084" i="5"/>
  <c r="H4083" i="5"/>
  <c r="H4082" i="5"/>
  <c r="H4081" i="5"/>
  <c r="H4080" i="5"/>
  <c r="H4079" i="5"/>
  <c r="H4078" i="5"/>
  <c r="H4077" i="5"/>
  <c r="H4076" i="5"/>
  <c r="H4075" i="5"/>
  <c r="H4074" i="5"/>
  <c r="H4073" i="5"/>
  <c r="H4072" i="5"/>
  <c r="H4071" i="5"/>
  <c r="H4070" i="5"/>
  <c r="H4069" i="5"/>
  <c r="H4068" i="5"/>
  <c r="H4067" i="5"/>
  <c r="H4066" i="5"/>
  <c r="H4065" i="5"/>
  <c r="H4064" i="5"/>
  <c r="H4063" i="5"/>
  <c r="H4062" i="5"/>
  <c r="H4061" i="5"/>
  <c r="H4060" i="5"/>
  <c r="H4059" i="5"/>
  <c r="H4058" i="5"/>
  <c r="H4057" i="5"/>
  <c r="H4056" i="5"/>
  <c r="H4055" i="5"/>
  <c r="H4054" i="5"/>
  <c r="H4053" i="5"/>
  <c r="H4052" i="5"/>
  <c r="H4051" i="5"/>
  <c r="H4050" i="5"/>
  <c r="H4049" i="5"/>
  <c r="H4048" i="5"/>
  <c r="H4047" i="5"/>
  <c r="H4046" i="5"/>
  <c r="H4045" i="5"/>
  <c r="H4044" i="5"/>
  <c r="H4043" i="5"/>
  <c r="H4042" i="5"/>
  <c r="H4041" i="5"/>
  <c r="H4040" i="5"/>
  <c r="H4039" i="5"/>
  <c r="H4038" i="5"/>
  <c r="H4037" i="5"/>
  <c r="H4036" i="5"/>
  <c r="H4035" i="5"/>
  <c r="H4034" i="5"/>
  <c r="H4033" i="5"/>
  <c r="H4032" i="5"/>
  <c r="H4031" i="5"/>
  <c r="H4030" i="5"/>
  <c r="H4029" i="5"/>
  <c r="H4028" i="5"/>
  <c r="H4027" i="5"/>
  <c r="H4026" i="5"/>
  <c r="H4025" i="5"/>
  <c r="H4024" i="5"/>
  <c r="H4023" i="5"/>
  <c r="H4022" i="5"/>
  <c r="H4021" i="5"/>
  <c r="H4020" i="5"/>
  <c r="H4019" i="5"/>
  <c r="H4018" i="5"/>
  <c r="H4017" i="5"/>
  <c r="H4016" i="5"/>
  <c r="H4015" i="5"/>
  <c r="H4014" i="5"/>
  <c r="H4013" i="5"/>
  <c r="H4012" i="5"/>
  <c r="H4011" i="5"/>
  <c r="H4010" i="5"/>
  <c r="H4009" i="5"/>
  <c r="H4008" i="5"/>
  <c r="H4007" i="5"/>
  <c r="H4006" i="5"/>
  <c r="H4005" i="5"/>
  <c r="H4004" i="5"/>
  <c r="H4003" i="5"/>
  <c r="H4002" i="5"/>
  <c r="H4001" i="5"/>
  <c r="H4000" i="5"/>
  <c r="H3999" i="5"/>
  <c r="H3998" i="5"/>
  <c r="H3997" i="5"/>
  <c r="H3996" i="5"/>
  <c r="H3995" i="5"/>
  <c r="H3994" i="5"/>
  <c r="H3993" i="5"/>
  <c r="H3992" i="5"/>
  <c r="H3991" i="5"/>
  <c r="H3990" i="5"/>
  <c r="H3989" i="5"/>
  <c r="H3988" i="5"/>
  <c r="H3987" i="5"/>
  <c r="H3986" i="5"/>
  <c r="H3985" i="5"/>
  <c r="H3984" i="5"/>
  <c r="H3983" i="5"/>
  <c r="H3982" i="5"/>
  <c r="H3981" i="5"/>
  <c r="H3980" i="5"/>
  <c r="H3979" i="5"/>
  <c r="H3978" i="5"/>
  <c r="H3977" i="5"/>
  <c r="H3976" i="5"/>
  <c r="H3975" i="5"/>
  <c r="H3974" i="5"/>
  <c r="H3973" i="5"/>
  <c r="H3972" i="5"/>
  <c r="H3971" i="5"/>
  <c r="H3970" i="5"/>
  <c r="H3969" i="5"/>
  <c r="H3968" i="5"/>
  <c r="H3967" i="5"/>
  <c r="H3966" i="5"/>
  <c r="H3965" i="5"/>
  <c r="H3964" i="5"/>
  <c r="H3963" i="5"/>
  <c r="H3962" i="5"/>
  <c r="H3961" i="5"/>
  <c r="H3960" i="5"/>
  <c r="H3959" i="5"/>
  <c r="H3958" i="5"/>
  <c r="H3957" i="5"/>
  <c r="H3956" i="5"/>
  <c r="H3955" i="5"/>
  <c r="H3954" i="5"/>
  <c r="H3953" i="5"/>
  <c r="H3952" i="5"/>
  <c r="H3951" i="5"/>
  <c r="H3950" i="5"/>
  <c r="H3949" i="5"/>
  <c r="H3948" i="5"/>
  <c r="H3947" i="5"/>
  <c r="H3946" i="5"/>
  <c r="H3945" i="5"/>
  <c r="H3944" i="5"/>
  <c r="H3943" i="5"/>
  <c r="H3942" i="5"/>
  <c r="H3941" i="5"/>
  <c r="H3940" i="5"/>
  <c r="H3939" i="5"/>
  <c r="H3938" i="5"/>
  <c r="H3937" i="5"/>
  <c r="H3936" i="5"/>
  <c r="H3935" i="5"/>
  <c r="H3934" i="5"/>
  <c r="H3933" i="5"/>
  <c r="H3932" i="5"/>
  <c r="H3931" i="5"/>
  <c r="H3930" i="5"/>
  <c r="H3929" i="5"/>
  <c r="H3928" i="5"/>
  <c r="H3927" i="5"/>
  <c r="H3926" i="5"/>
  <c r="H3925" i="5"/>
  <c r="H3924" i="5"/>
  <c r="H3923" i="5"/>
  <c r="H3922" i="5"/>
  <c r="H3921" i="5"/>
  <c r="H3920" i="5"/>
  <c r="H3919" i="5"/>
  <c r="H3918" i="5"/>
  <c r="H3917" i="5"/>
  <c r="H3916" i="5"/>
  <c r="H3915" i="5"/>
  <c r="H3914" i="5"/>
  <c r="H3913" i="5"/>
  <c r="H3912" i="5"/>
  <c r="H3911" i="5"/>
  <c r="H3910" i="5"/>
  <c r="H3909" i="5"/>
  <c r="H3908" i="5"/>
  <c r="H3907" i="5"/>
  <c r="H3906" i="5"/>
  <c r="H3905" i="5"/>
  <c r="H3904" i="5"/>
  <c r="H3903" i="5"/>
  <c r="H3902" i="5"/>
  <c r="H3901" i="5"/>
  <c r="H3900" i="5"/>
  <c r="H3899" i="5"/>
  <c r="H3898" i="5"/>
  <c r="H3897" i="5"/>
  <c r="H3896" i="5"/>
  <c r="H3895" i="5"/>
  <c r="H3894" i="5"/>
  <c r="H3893" i="5"/>
  <c r="H3892" i="5"/>
  <c r="H3891" i="5"/>
  <c r="H3890" i="5"/>
  <c r="H3889" i="5"/>
  <c r="H3888" i="5"/>
  <c r="H3887" i="5"/>
  <c r="H3886" i="5"/>
  <c r="H3885" i="5"/>
  <c r="H3884" i="5"/>
  <c r="H3883" i="5"/>
  <c r="H3882" i="5"/>
  <c r="H3881" i="5"/>
  <c r="H3880" i="5"/>
  <c r="H3879" i="5"/>
  <c r="H3878" i="5"/>
  <c r="H3877" i="5"/>
  <c r="H3876" i="5"/>
  <c r="H3875" i="5"/>
  <c r="H3874" i="5"/>
  <c r="H3873" i="5"/>
  <c r="H3872" i="5"/>
  <c r="H3871" i="5"/>
  <c r="H3870" i="5"/>
  <c r="H3869" i="5"/>
  <c r="H3868" i="5"/>
  <c r="H3867" i="5"/>
  <c r="H3866" i="5"/>
  <c r="H3865" i="5"/>
  <c r="H3864" i="5"/>
  <c r="H3863" i="5"/>
  <c r="H3862" i="5"/>
  <c r="H3861" i="5"/>
  <c r="H3860" i="5"/>
  <c r="H3859" i="5"/>
  <c r="H3858" i="5"/>
  <c r="H3857" i="5"/>
  <c r="H3856" i="5"/>
  <c r="H3855" i="5"/>
  <c r="H3854" i="5"/>
  <c r="H3853" i="5"/>
  <c r="H3852" i="5"/>
  <c r="H3851" i="5"/>
  <c r="H3850" i="5"/>
  <c r="H3849" i="5"/>
  <c r="H3848" i="5"/>
  <c r="H3847" i="5"/>
  <c r="H3846" i="5"/>
  <c r="H3845" i="5"/>
  <c r="H3844" i="5"/>
  <c r="H3843" i="5"/>
  <c r="H3842" i="5"/>
  <c r="H3841" i="5"/>
  <c r="H3840" i="5"/>
  <c r="H3839" i="5"/>
  <c r="H3838" i="5"/>
  <c r="H3837" i="5"/>
  <c r="H3836" i="5"/>
  <c r="H3835" i="5"/>
  <c r="H3834" i="5"/>
  <c r="H3833" i="5"/>
  <c r="H3832" i="5"/>
  <c r="H3831" i="5"/>
  <c r="H3830" i="5"/>
  <c r="H3829" i="5"/>
  <c r="H3828" i="5"/>
  <c r="H3827" i="5"/>
  <c r="H3826" i="5"/>
  <c r="H3825" i="5"/>
  <c r="H3824" i="5"/>
  <c r="H3823" i="5"/>
  <c r="H3822" i="5"/>
  <c r="H3821" i="5"/>
  <c r="H3820" i="5"/>
  <c r="H3819" i="5"/>
  <c r="H3818" i="5"/>
  <c r="H3817" i="5"/>
  <c r="H3816" i="5"/>
  <c r="H3815" i="5"/>
  <c r="H3814" i="5"/>
  <c r="H3813" i="5"/>
  <c r="H3812" i="5"/>
  <c r="H3811" i="5"/>
  <c r="H3810" i="5"/>
  <c r="H3809" i="5"/>
  <c r="H3808" i="5"/>
  <c r="H3807" i="5"/>
  <c r="H3806" i="5"/>
  <c r="H3805" i="5"/>
  <c r="H3804" i="5"/>
  <c r="H3803" i="5"/>
  <c r="H3802" i="5"/>
  <c r="H3801" i="5"/>
  <c r="H3800" i="5"/>
  <c r="H3799" i="5"/>
  <c r="H3798" i="5"/>
  <c r="H3797" i="5"/>
  <c r="H3796" i="5"/>
  <c r="H3795" i="5"/>
  <c r="H3794" i="5"/>
  <c r="H3793" i="5"/>
  <c r="H3792" i="5"/>
  <c r="H3791" i="5"/>
  <c r="H3790" i="5"/>
  <c r="H3789" i="5"/>
  <c r="H3788" i="5"/>
  <c r="H3787" i="5"/>
  <c r="H3786" i="5"/>
  <c r="H3785" i="5"/>
  <c r="H3784" i="5"/>
  <c r="H3783" i="5"/>
  <c r="H3782" i="5"/>
  <c r="H3781" i="5"/>
  <c r="H3780" i="5"/>
  <c r="H3779" i="5"/>
  <c r="H3778" i="5"/>
  <c r="H3777" i="5"/>
  <c r="H3776" i="5"/>
  <c r="H3775" i="5"/>
  <c r="H3774" i="5"/>
  <c r="H3773" i="5"/>
  <c r="H3772" i="5"/>
  <c r="H3771" i="5"/>
  <c r="H3770" i="5"/>
  <c r="H3769" i="5"/>
  <c r="H3768" i="5"/>
  <c r="H3767" i="5"/>
  <c r="H3766" i="5"/>
  <c r="H3765" i="5"/>
  <c r="H3764" i="5"/>
  <c r="H3763" i="5"/>
  <c r="H3762" i="5"/>
  <c r="H3761" i="5"/>
  <c r="H3760" i="5"/>
  <c r="H3759" i="5"/>
  <c r="H3758" i="5"/>
  <c r="H3757" i="5"/>
  <c r="H3756" i="5"/>
  <c r="H3755" i="5"/>
  <c r="H3754" i="5"/>
  <c r="H3753" i="5"/>
  <c r="H3752" i="5"/>
  <c r="H3751" i="5"/>
  <c r="H3750" i="5"/>
  <c r="H3749" i="5"/>
  <c r="H3748" i="5"/>
  <c r="H3747" i="5"/>
  <c r="H3746" i="5"/>
  <c r="H3745" i="5"/>
  <c r="H3744" i="5"/>
  <c r="H3743" i="5"/>
  <c r="H3742" i="5"/>
  <c r="H3741" i="5"/>
  <c r="H3740" i="5"/>
  <c r="H3739" i="5"/>
  <c r="H3738" i="5"/>
  <c r="H3737" i="5"/>
  <c r="H3736" i="5"/>
  <c r="H3735" i="5"/>
  <c r="H3734" i="5"/>
  <c r="H3733" i="5"/>
  <c r="H3732" i="5"/>
  <c r="H3731" i="5"/>
  <c r="H3730" i="5"/>
  <c r="H3729" i="5"/>
  <c r="H3728" i="5"/>
  <c r="H3727" i="5"/>
  <c r="H3726" i="5"/>
  <c r="H3725" i="5"/>
  <c r="H3724" i="5"/>
  <c r="H3723" i="5"/>
  <c r="H3722" i="5"/>
  <c r="H3721" i="5"/>
  <c r="H3720" i="5"/>
  <c r="H3719" i="5"/>
  <c r="H3718" i="5"/>
  <c r="H3717" i="5"/>
  <c r="H3716" i="5"/>
  <c r="H3715" i="5"/>
  <c r="H3714" i="5"/>
  <c r="H3713" i="5"/>
  <c r="H3712" i="5"/>
  <c r="H3711" i="5"/>
  <c r="H3710" i="5"/>
  <c r="H3709" i="5"/>
  <c r="H3708" i="5"/>
  <c r="H3707" i="5"/>
  <c r="H3706" i="5"/>
  <c r="H3705" i="5"/>
  <c r="H3704" i="5"/>
  <c r="H3703" i="5"/>
  <c r="H3702" i="5"/>
  <c r="H3701" i="5"/>
  <c r="H3700" i="5"/>
  <c r="H3699" i="5"/>
  <c r="H3698" i="5"/>
  <c r="H3697" i="5"/>
  <c r="H3696" i="5"/>
  <c r="H3695" i="5"/>
  <c r="H3694" i="5"/>
  <c r="H3693" i="5"/>
  <c r="H3692" i="5"/>
  <c r="H3691" i="5"/>
  <c r="H3690" i="5"/>
  <c r="H3689" i="5"/>
  <c r="H3688" i="5"/>
  <c r="H3687" i="5"/>
  <c r="H3686" i="5"/>
  <c r="H3685" i="5"/>
  <c r="H3684" i="5"/>
  <c r="H3683" i="5"/>
  <c r="H3682" i="5"/>
  <c r="H3681" i="5"/>
  <c r="H3680" i="5"/>
  <c r="H3679" i="5"/>
  <c r="H3678" i="5"/>
  <c r="H3677" i="5"/>
  <c r="H3676" i="5"/>
  <c r="H3675" i="5"/>
  <c r="H3674" i="5"/>
  <c r="H3673" i="5"/>
  <c r="H3672" i="5"/>
  <c r="H3671" i="5"/>
  <c r="H3670" i="5"/>
  <c r="H3669" i="5"/>
  <c r="H3668" i="5"/>
  <c r="H3667" i="5"/>
  <c r="H3666" i="5"/>
  <c r="H3665" i="5"/>
  <c r="H3664" i="5"/>
  <c r="H3663" i="5"/>
  <c r="H3662" i="5"/>
  <c r="H3661" i="5"/>
  <c r="H3660" i="5"/>
  <c r="H3659" i="5"/>
  <c r="H3658" i="5"/>
  <c r="H3657" i="5"/>
  <c r="H3656" i="5"/>
  <c r="H3655" i="5"/>
  <c r="H3654" i="5"/>
  <c r="H3653" i="5"/>
  <c r="H3652" i="5"/>
  <c r="H3651" i="5"/>
  <c r="H3650" i="5"/>
  <c r="H3649" i="5"/>
  <c r="H3648" i="5"/>
  <c r="H3647" i="5"/>
  <c r="H3646" i="5"/>
  <c r="H3645" i="5"/>
  <c r="H3644" i="5"/>
  <c r="H3643" i="5"/>
  <c r="H3642" i="5"/>
  <c r="H3641" i="5"/>
  <c r="H3640" i="5"/>
  <c r="H3639" i="5"/>
  <c r="H3638" i="5"/>
  <c r="H3637" i="5"/>
  <c r="H3636" i="5"/>
  <c r="H3635" i="5"/>
  <c r="H3634" i="5"/>
  <c r="H3633" i="5"/>
  <c r="H3632" i="5"/>
  <c r="H3631" i="5"/>
  <c r="H3630" i="5"/>
  <c r="H3629" i="5"/>
  <c r="H3628" i="5"/>
  <c r="H3627" i="5"/>
  <c r="H3626" i="5"/>
  <c r="H3625" i="5"/>
  <c r="H3624" i="5"/>
  <c r="H3623" i="5"/>
  <c r="H3622" i="5"/>
  <c r="H3621" i="5"/>
  <c r="H3620" i="5"/>
  <c r="H3619" i="5"/>
  <c r="H3618" i="5"/>
  <c r="H3617" i="5"/>
  <c r="H3616" i="5"/>
  <c r="H3615" i="5"/>
  <c r="H3614" i="5"/>
  <c r="H3613" i="5"/>
  <c r="H3612" i="5"/>
  <c r="H3611" i="5"/>
  <c r="H3610" i="5"/>
  <c r="H3609" i="5"/>
  <c r="H3608" i="5"/>
  <c r="H3607" i="5"/>
  <c r="H3606" i="5"/>
  <c r="H3605" i="5"/>
  <c r="H3604" i="5"/>
  <c r="H3603" i="5"/>
  <c r="H3602" i="5"/>
  <c r="H3601" i="5"/>
  <c r="H3600" i="5"/>
  <c r="H3599" i="5"/>
  <c r="H3598" i="5"/>
  <c r="H3597" i="5"/>
  <c r="H3596" i="5"/>
  <c r="H3595" i="5"/>
  <c r="H3594" i="5"/>
  <c r="H3593" i="5"/>
  <c r="H3592" i="5"/>
  <c r="H3591" i="5"/>
  <c r="H3590" i="5"/>
  <c r="H3589" i="5"/>
  <c r="H3588" i="5"/>
  <c r="H3587" i="5"/>
  <c r="H3586" i="5"/>
  <c r="H3585" i="5"/>
  <c r="H3584" i="5"/>
  <c r="H3583" i="5"/>
  <c r="H3582" i="5"/>
  <c r="H3581" i="5"/>
  <c r="H3580" i="5"/>
  <c r="H3579" i="5"/>
  <c r="H3578" i="5"/>
  <c r="H3577" i="5"/>
  <c r="H3576" i="5"/>
  <c r="H3575" i="5"/>
  <c r="H3574" i="5"/>
  <c r="H3573" i="5"/>
  <c r="H3572" i="5"/>
  <c r="H3571" i="5"/>
  <c r="H3570" i="5"/>
  <c r="H3569" i="5"/>
  <c r="H3568" i="5"/>
  <c r="H3567" i="5"/>
  <c r="H3566" i="5"/>
  <c r="H3565" i="5"/>
  <c r="H3564" i="5"/>
  <c r="H3563" i="5"/>
  <c r="H3562" i="5"/>
  <c r="H3561" i="5"/>
  <c r="H3560" i="5"/>
  <c r="H3559" i="5"/>
  <c r="H3558" i="5"/>
  <c r="H3557" i="5"/>
  <c r="H3556" i="5"/>
  <c r="H3555" i="5"/>
  <c r="H3554" i="5"/>
  <c r="H3553" i="5"/>
  <c r="H3552" i="5"/>
  <c r="H3551" i="5"/>
  <c r="H3550" i="5"/>
  <c r="H3549" i="5"/>
  <c r="H3548" i="5"/>
  <c r="H3547" i="5"/>
  <c r="H3546" i="5"/>
  <c r="H3545" i="5"/>
  <c r="H3544" i="5"/>
  <c r="H3543" i="5"/>
  <c r="H3542" i="5"/>
  <c r="H3541" i="5"/>
  <c r="H3540" i="5"/>
  <c r="H3539" i="5"/>
  <c r="H3538" i="5"/>
  <c r="H3537" i="5"/>
  <c r="H3536" i="5"/>
  <c r="H3535" i="5"/>
  <c r="H3534" i="5"/>
  <c r="H3533" i="5"/>
  <c r="H3532" i="5"/>
  <c r="H3531" i="5"/>
  <c r="H3530" i="5"/>
  <c r="H3529" i="5"/>
  <c r="H3528" i="5"/>
  <c r="H3527" i="5"/>
  <c r="H3526" i="5"/>
  <c r="H3525" i="5"/>
  <c r="H3524" i="5"/>
  <c r="H3523" i="5"/>
  <c r="H3522" i="5"/>
  <c r="H3521" i="5"/>
  <c r="H3520" i="5"/>
  <c r="H3519" i="5"/>
  <c r="H3518" i="5"/>
  <c r="H3517" i="5"/>
  <c r="H3516" i="5"/>
  <c r="H3515" i="5"/>
  <c r="H3514" i="5"/>
  <c r="H3513" i="5"/>
  <c r="H3512" i="5"/>
  <c r="H3511" i="5"/>
  <c r="H3510" i="5"/>
  <c r="H3509" i="5"/>
  <c r="H3508" i="5"/>
  <c r="H3507" i="5"/>
  <c r="H3506" i="5"/>
  <c r="H3505" i="5"/>
  <c r="H3504" i="5"/>
  <c r="H3503" i="5"/>
  <c r="H3502" i="5"/>
  <c r="H3501" i="5"/>
  <c r="H3500" i="5"/>
  <c r="H3499" i="5"/>
  <c r="H3498" i="5"/>
  <c r="H3497" i="5"/>
  <c r="H3496" i="5"/>
  <c r="H3495" i="5"/>
  <c r="H3494" i="5"/>
  <c r="H3493" i="5"/>
  <c r="H3492" i="5"/>
  <c r="H3491" i="5"/>
  <c r="H3490" i="5"/>
  <c r="H3489" i="5"/>
  <c r="H3488" i="5"/>
  <c r="H3487" i="5"/>
  <c r="H3486" i="5"/>
  <c r="H3485" i="5"/>
  <c r="H3484" i="5"/>
  <c r="H3483" i="5"/>
  <c r="H3482" i="5"/>
  <c r="H3481" i="5"/>
  <c r="H3480" i="5"/>
  <c r="H3479" i="5"/>
  <c r="H3478" i="5"/>
  <c r="H3477" i="5"/>
  <c r="H3476" i="5"/>
  <c r="H3475" i="5"/>
  <c r="H3474" i="5"/>
  <c r="H3473" i="5"/>
  <c r="H3472" i="5"/>
  <c r="H3471" i="5"/>
  <c r="H3470" i="5"/>
  <c r="H3469" i="5"/>
  <c r="H3468" i="5"/>
  <c r="H3467" i="5"/>
  <c r="H3466" i="5"/>
  <c r="H3465" i="5"/>
  <c r="H3464" i="5"/>
  <c r="H3463" i="5"/>
  <c r="H3462" i="5"/>
  <c r="H3461" i="5"/>
  <c r="H3460" i="5"/>
  <c r="H3459" i="5"/>
  <c r="H3458" i="5"/>
  <c r="H3457" i="5"/>
  <c r="H3456" i="5"/>
  <c r="H3455" i="5"/>
  <c r="H3454" i="5"/>
  <c r="H3453" i="5"/>
  <c r="H3452" i="5"/>
  <c r="H3451" i="5"/>
  <c r="H3450" i="5"/>
  <c r="H3449" i="5"/>
  <c r="H3448" i="5"/>
  <c r="H3447" i="5"/>
  <c r="H3446" i="5"/>
  <c r="H3445" i="5"/>
  <c r="H3444" i="5"/>
  <c r="H3443" i="5"/>
  <c r="H3442" i="5"/>
  <c r="H3441" i="5"/>
  <c r="H3440" i="5"/>
  <c r="H3439" i="5"/>
  <c r="H3438" i="5"/>
  <c r="H3437" i="5"/>
  <c r="H3436" i="5"/>
  <c r="H3435" i="5"/>
  <c r="H3434" i="5"/>
  <c r="H3433" i="5"/>
  <c r="H3432" i="5"/>
  <c r="H3431" i="5"/>
  <c r="H3430" i="5"/>
  <c r="H3429" i="5"/>
  <c r="H3428" i="5"/>
  <c r="H3427" i="5"/>
  <c r="H3426" i="5"/>
  <c r="H3425" i="5"/>
  <c r="H3424" i="5"/>
  <c r="H3423" i="5"/>
  <c r="H3422" i="5"/>
  <c r="H3421" i="5"/>
  <c r="H3420" i="5"/>
  <c r="H3419" i="5"/>
  <c r="H3418" i="5"/>
  <c r="H3417" i="5"/>
  <c r="H3416" i="5"/>
  <c r="H3415" i="5"/>
  <c r="H3414" i="5"/>
  <c r="H3413" i="5"/>
  <c r="H3412" i="5"/>
  <c r="H3411" i="5"/>
  <c r="H3410" i="5"/>
  <c r="H3409" i="5"/>
  <c r="H3408" i="5"/>
  <c r="H3407" i="5"/>
  <c r="H3406" i="5"/>
  <c r="H3405" i="5"/>
  <c r="H3404" i="5"/>
  <c r="H3403" i="5"/>
  <c r="H3402" i="5"/>
  <c r="H3401" i="5"/>
  <c r="H3400" i="5"/>
  <c r="H3399" i="5"/>
  <c r="H3398" i="5"/>
  <c r="H3397" i="5"/>
  <c r="H3396" i="5"/>
  <c r="H3395" i="5"/>
  <c r="H3394" i="5"/>
  <c r="H3393" i="5"/>
  <c r="H3392" i="5"/>
  <c r="H3391" i="5"/>
  <c r="H3390" i="5"/>
  <c r="H3389" i="5"/>
  <c r="H3388" i="5"/>
  <c r="H3387" i="5"/>
  <c r="H3386" i="5"/>
  <c r="H3385" i="5"/>
  <c r="H3384" i="5"/>
  <c r="H3383" i="5"/>
  <c r="H3382" i="5"/>
  <c r="H3381" i="5"/>
  <c r="H3380" i="5"/>
  <c r="H3379" i="5"/>
  <c r="H3378" i="5"/>
  <c r="H3377" i="5"/>
  <c r="H3376" i="5"/>
  <c r="H3375" i="5"/>
  <c r="H3374" i="5"/>
  <c r="H3373" i="5"/>
  <c r="H3372" i="5"/>
  <c r="H3371" i="5"/>
  <c r="H3370" i="5"/>
  <c r="H3369" i="5"/>
  <c r="H3368" i="5"/>
  <c r="H3367" i="5"/>
  <c r="H3366" i="5"/>
  <c r="H3365" i="5"/>
  <c r="H3364" i="5"/>
  <c r="H3363" i="5"/>
  <c r="H3362" i="5"/>
  <c r="H3361" i="5"/>
  <c r="H3360" i="5"/>
  <c r="H3359" i="5"/>
  <c r="H3358" i="5"/>
  <c r="H3357" i="5"/>
  <c r="H3356" i="5"/>
  <c r="H3355" i="5"/>
  <c r="H3354" i="5"/>
  <c r="H3353" i="5"/>
  <c r="H3352" i="5"/>
  <c r="H3351" i="5"/>
  <c r="H3350" i="5"/>
  <c r="H3349" i="5"/>
  <c r="H3348" i="5"/>
  <c r="H3347" i="5"/>
  <c r="H3346" i="5"/>
  <c r="H3345" i="5"/>
  <c r="H3344" i="5"/>
  <c r="H3343" i="5"/>
  <c r="H3342" i="5"/>
  <c r="H3341" i="5"/>
  <c r="H3340" i="5"/>
  <c r="H3339" i="5"/>
  <c r="H3338" i="5"/>
  <c r="H3337" i="5"/>
  <c r="H3336" i="5"/>
  <c r="H3335" i="5"/>
  <c r="H3334" i="5"/>
  <c r="H3333" i="5"/>
  <c r="H3332" i="5"/>
  <c r="H3331" i="5"/>
  <c r="H3330" i="5"/>
  <c r="H3329" i="5"/>
  <c r="H3328" i="5"/>
  <c r="H3327" i="5"/>
  <c r="H3326" i="5"/>
  <c r="H3325" i="5"/>
  <c r="H3324" i="5"/>
  <c r="H3323" i="5"/>
  <c r="H3322" i="5"/>
  <c r="H3321" i="5"/>
  <c r="H3320" i="5"/>
  <c r="H3319" i="5"/>
  <c r="H3318" i="5"/>
  <c r="H3317" i="5"/>
  <c r="H3316" i="5"/>
  <c r="H3315" i="5"/>
  <c r="H3314" i="5"/>
  <c r="H3313" i="5"/>
  <c r="H3312" i="5"/>
  <c r="H3311" i="5"/>
  <c r="H3310" i="5"/>
  <c r="H3309" i="5"/>
  <c r="H3308" i="5"/>
  <c r="H3307" i="5"/>
  <c r="H3306" i="5"/>
  <c r="H3305" i="5"/>
  <c r="H3304" i="5"/>
  <c r="H3303" i="5"/>
  <c r="H3302" i="5"/>
  <c r="H3301" i="5"/>
  <c r="H3300" i="5"/>
  <c r="H3299" i="5"/>
  <c r="H3298" i="5"/>
  <c r="H3297" i="5"/>
  <c r="H3296" i="5"/>
  <c r="H3295" i="5"/>
  <c r="H3294" i="5"/>
  <c r="H3293" i="5"/>
  <c r="H3292" i="5"/>
  <c r="H3291" i="5"/>
  <c r="H3290" i="5"/>
  <c r="H3289" i="5"/>
  <c r="H3288" i="5"/>
  <c r="H3287" i="5"/>
  <c r="H3286" i="5"/>
  <c r="H3285" i="5"/>
  <c r="H3284" i="5"/>
  <c r="H3283" i="5"/>
  <c r="H3282" i="5"/>
  <c r="H3281" i="5"/>
  <c r="H3280" i="5"/>
  <c r="H3279" i="5"/>
  <c r="H3278" i="5"/>
  <c r="H3277" i="5"/>
  <c r="H3276" i="5"/>
  <c r="H3275" i="5"/>
  <c r="H3274" i="5"/>
  <c r="H3273" i="5"/>
  <c r="H3272" i="5"/>
  <c r="H3271" i="5"/>
  <c r="H3270" i="5"/>
  <c r="H3269" i="5"/>
  <c r="H3268" i="5"/>
  <c r="H3267" i="5"/>
  <c r="H3266" i="5"/>
  <c r="H3265" i="5"/>
  <c r="H3264" i="5"/>
  <c r="H3263" i="5"/>
  <c r="H3262" i="5"/>
  <c r="H3261" i="5"/>
  <c r="H3260" i="5"/>
  <c r="H3259" i="5"/>
  <c r="H3258" i="5"/>
  <c r="H3257" i="5"/>
  <c r="H3256" i="5"/>
  <c r="H3255" i="5"/>
  <c r="H3254" i="5"/>
  <c r="H3253" i="5"/>
  <c r="H3252" i="5"/>
  <c r="H3251" i="5"/>
  <c r="H3250" i="5"/>
  <c r="H3249" i="5"/>
  <c r="H3248" i="5"/>
  <c r="H3247" i="5"/>
  <c r="H3246" i="5"/>
  <c r="H3245" i="5"/>
  <c r="H3244" i="5"/>
  <c r="H3243" i="5"/>
  <c r="H3242" i="5"/>
  <c r="H3241" i="5"/>
  <c r="H3240" i="5"/>
  <c r="H3239" i="5"/>
  <c r="H3238" i="5"/>
  <c r="H3237" i="5"/>
  <c r="H3236" i="5"/>
  <c r="H3235" i="5"/>
  <c r="H3234" i="5"/>
  <c r="H3233" i="5"/>
  <c r="H3232" i="5"/>
  <c r="H3231" i="5"/>
  <c r="H3230" i="5"/>
  <c r="H3229" i="5"/>
  <c r="H3228" i="5"/>
  <c r="H3227" i="5"/>
  <c r="H3226" i="5"/>
  <c r="H3225" i="5"/>
  <c r="H3224" i="5"/>
  <c r="H3223" i="5"/>
  <c r="H3222" i="5"/>
  <c r="H3221" i="5"/>
  <c r="H3220" i="5"/>
  <c r="H3219" i="5"/>
  <c r="H3218" i="5"/>
  <c r="H3217" i="5"/>
  <c r="H3216" i="5"/>
  <c r="H3215" i="5"/>
  <c r="H3214" i="5"/>
  <c r="H3213" i="5"/>
  <c r="H3212" i="5"/>
  <c r="H3211" i="5"/>
  <c r="H3210" i="5"/>
  <c r="H3209" i="5"/>
  <c r="H3208" i="5"/>
  <c r="H3207" i="5"/>
  <c r="H3206" i="5"/>
  <c r="H3205" i="5"/>
  <c r="H3204" i="5"/>
  <c r="H3203" i="5"/>
  <c r="H3202" i="5"/>
  <c r="H3201" i="5"/>
  <c r="H3200" i="5"/>
  <c r="H3199" i="5"/>
  <c r="H3198" i="5"/>
  <c r="H3197" i="5"/>
  <c r="H3196" i="5"/>
  <c r="H3195" i="5"/>
  <c r="H3194" i="5"/>
  <c r="H3193" i="5"/>
  <c r="H3192" i="5"/>
  <c r="H3191" i="5"/>
  <c r="H3190" i="5"/>
  <c r="H3189" i="5"/>
  <c r="H3188" i="5"/>
  <c r="H3187" i="5"/>
  <c r="H3186" i="5"/>
  <c r="H3185" i="5"/>
  <c r="H3184" i="5"/>
  <c r="H3183" i="5"/>
  <c r="H3182" i="5"/>
  <c r="H3181" i="5"/>
  <c r="H3180" i="5"/>
  <c r="H3179" i="5"/>
  <c r="H3178" i="5"/>
  <c r="H3177" i="5"/>
  <c r="H3176" i="5"/>
  <c r="H3175" i="5"/>
  <c r="H3174" i="5"/>
  <c r="H3173" i="5"/>
  <c r="H3172" i="5"/>
  <c r="H3171" i="5"/>
  <c r="H3170" i="5"/>
  <c r="H3169" i="5"/>
  <c r="H3168" i="5"/>
  <c r="H3167" i="5"/>
  <c r="H3166" i="5"/>
  <c r="H3165" i="5"/>
  <c r="H3164" i="5"/>
  <c r="H3163" i="5"/>
  <c r="H3162" i="5"/>
  <c r="H3161" i="5"/>
  <c r="H3160" i="5"/>
  <c r="H3159" i="5"/>
  <c r="H3158" i="5"/>
  <c r="H3157" i="5"/>
  <c r="H3156" i="5"/>
  <c r="H3155" i="5"/>
  <c r="H3154" i="5"/>
  <c r="H3153" i="5"/>
  <c r="H3152" i="5"/>
  <c r="H3151" i="5"/>
  <c r="H3150" i="5"/>
  <c r="H3149" i="5"/>
  <c r="H3148" i="5"/>
  <c r="H3147" i="5"/>
  <c r="H3146" i="5"/>
  <c r="H3145" i="5"/>
  <c r="H3144" i="5"/>
  <c r="H3143" i="5"/>
  <c r="H3142" i="5"/>
  <c r="H3141" i="5"/>
  <c r="H3140" i="5"/>
  <c r="H3139" i="5"/>
  <c r="H3138" i="5"/>
  <c r="H3137" i="5"/>
  <c r="H3136" i="5"/>
  <c r="H3135" i="5"/>
  <c r="H3134" i="5"/>
  <c r="H3133" i="5"/>
  <c r="H3132" i="5"/>
  <c r="H3131" i="5"/>
  <c r="H3130" i="5"/>
  <c r="H3129" i="5"/>
  <c r="H3128" i="5"/>
  <c r="H3127" i="5"/>
  <c r="H3126" i="5"/>
  <c r="H3125" i="5"/>
  <c r="H3124" i="5"/>
  <c r="H3123" i="5"/>
  <c r="H3122" i="5"/>
  <c r="H3121" i="5"/>
  <c r="H3120" i="5"/>
  <c r="H3119" i="5"/>
  <c r="H3118" i="5"/>
  <c r="H3117" i="5"/>
  <c r="H3116" i="5"/>
  <c r="H3115" i="5"/>
  <c r="H3114" i="5"/>
  <c r="H3113" i="5"/>
  <c r="H3112" i="5"/>
  <c r="H3111" i="5"/>
  <c r="H3110" i="5"/>
  <c r="H3109" i="5"/>
  <c r="H3108" i="5"/>
  <c r="H3107" i="5"/>
  <c r="H3106" i="5"/>
  <c r="H3105" i="5"/>
  <c r="H3104" i="5"/>
  <c r="H3103" i="5"/>
  <c r="H3102" i="5"/>
  <c r="H3101" i="5"/>
  <c r="H3100" i="5"/>
  <c r="H3099" i="5"/>
  <c r="H3098" i="5"/>
  <c r="H3097" i="5"/>
  <c r="H3096" i="5"/>
  <c r="H3095" i="5"/>
  <c r="H3094" i="5"/>
  <c r="H3093" i="5"/>
  <c r="H3092" i="5"/>
  <c r="H3091" i="5"/>
  <c r="H3090" i="5"/>
  <c r="H3089" i="5"/>
  <c r="H3088" i="5"/>
  <c r="H3087" i="5"/>
  <c r="H3086" i="5"/>
  <c r="H3085" i="5"/>
  <c r="H3084" i="5"/>
  <c r="H3083" i="5"/>
  <c r="H3082" i="5"/>
  <c r="H3081" i="5"/>
  <c r="H3080" i="5"/>
  <c r="H3079" i="5"/>
  <c r="H3078" i="5"/>
  <c r="H3077" i="5"/>
  <c r="H3076" i="5"/>
  <c r="H3075" i="5"/>
  <c r="H3074" i="5"/>
  <c r="H3073" i="5"/>
  <c r="H3072" i="5"/>
  <c r="H3071" i="5"/>
  <c r="H3070" i="5"/>
  <c r="H3069" i="5"/>
  <c r="H3068" i="5"/>
  <c r="H3067" i="5"/>
  <c r="H3066" i="5"/>
  <c r="H3065" i="5"/>
  <c r="H3064" i="5"/>
  <c r="H3063" i="5"/>
  <c r="H3062" i="5"/>
  <c r="H3061" i="5"/>
  <c r="H3060" i="5"/>
  <c r="H3059" i="5"/>
  <c r="H3058" i="5"/>
  <c r="H3057" i="5"/>
  <c r="H3056" i="5"/>
  <c r="H3055" i="5"/>
  <c r="H3054" i="5"/>
  <c r="H3053" i="5"/>
  <c r="H3052" i="5"/>
  <c r="H3051" i="5"/>
  <c r="H3050" i="5"/>
  <c r="H3049" i="5"/>
  <c r="H3048" i="5"/>
  <c r="H3047" i="5"/>
  <c r="H3046" i="5"/>
  <c r="H3045" i="5"/>
  <c r="H3044" i="5"/>
  <c r="H3043" i="5"/>
  <c r="H3042" i="5"/>
  <c r="H3041" i="5"/>
  <c r="H3040" i="5"/>
  <c r="H3039" i="5"/>
  <c r="H3038" i="5"/>
  <c r="H3037" i="5"/>
  <c r="H3036" i="5"/>
  <c r="H3035" i="5"/>
  <c r="H3034" i="5"/>
  <c r="H3033" i="5"/>
  <c r="H3032" i="5"/>
  <c r="H3031" i="5"/>
  <c r="H3030" i="5"/>
  <c r="H3029" i="5"/>
  <c r="H3028" i="5"/>
  <c r="H3027" i="5"/>
  <c r="H3026" i="5"/>
  <c r="H3025" i="5"/>
  <c r="H3024" i="5"/>
  <c r="H3023" i="5"/>
  <c r="H3022" i="5"/>
  <c r="H3021" i="5"/>
  <c r="H3020" i="5"/>
  <c r="H3019" i="5"/>
  <c r="H3018" i="5"/>
  <c r="H3017" i="5"/>
  <c r="H3016" i="5"/>
  <c r="H3015" i="5"/>
  <c r="H3014" i="5"/>
  <c r="H3013" i="5"/>
  <c r="H3012" i="5"/>
  <c r="H3011" i="5"/>
  <c r="H3010" i="5"/>
  <c r="H3009" i="5"/>
  <c r="H3008" i="5"/>
  <c r="H3007" i="5"/>
  <c r="H3006" i="5"/>
  <c r="H3005" i="5"/>
  <c r="H3004" i="5"/>
  <c r="H3003" i="5"/>
  <c r="H3002" i="5"/>
  <c r="H3001" i="5"/>
  <c r="H3000" i="5"/>
  <c r="H2999" i="5"/>
  <c r="H2998" i="5"/>
  <c r="H2997" i="5"/>
  <c r="H2996" i="5"/>
  <c r="H2995" i="5"/>
  <c r="H2994" i="5"/>
  <c r="H2993" i="5"/>
  <c r="H2992" i="5"/>
  <c r="H2991" i="5"/>
  <c r="H2990" i="5"/>
  <c r="H2989" i="5"/>
  <c r="H2988" i="5"/>
  <c r="H2987" i="5"/>
  <c r="H2986" i="5"/>
  <c r="H2985" i="5"/>
  <c r="H2984" i="5"/>
  <c r="H2983" i="5"/>
  <c r="H2982" i="5"/>
  <c r="H2981" i="5"/>
  <c r="H2980" i="5"/>
  <c r="H2979" i="5"/>
  <c r="H2978" i="5"/>
  <c r="H2977" i="5"/>
  <c r="H2976" i="5"/>
  <c r="H2975" i="5"/>
  <c r="H2974" i="5"/>
  <c r="H2973" i="5"/>
  <c r="H2972" i="5"/>
  <c r="H2971" i="5"/>
  <c r="H2970" i="5"/>
  <c r="H2969" i="5"/>
  <c r="H2968" i="5"/>
  <c r="H2967" i="5"/>
  <c r="H2966" i="5"/>
  <c r="H2965" i="5"/>
  <c r="H2964" i="5"/>
  <c r="H2963" i="5"/>
  <c r="H2962" i="5"/>
  <c r="H2961" i="5"/>
  <c r="H2960" i="5"/>
  <c r="H2959" i="5"/>
  <c r="H2958" i="5"/>
  <c r="H2957" i="5"/>
  <c r="H2956" i="5"/>
  <c r="H2955" i="5"/>
  <c r="H2954" i="5"/>
  <c r="H2953" i="5"/>
  <c r="H2952" i="5"/>
  <c r="H2951" i="5"/>
  <c r="H2950" i="5"/>
  <c r="H2949" i="5"/>
  <c r="H2948" i="5"/>
  <c r="H2947" i="5"/>
  <c r="H2946" i="5"/>
  <c r="H2945" i="5"/>
  <c r="H2944" i="5"/>
  <c r="H2943" i="5"/>
  <c r="H2942" i="5"/>
  <c r="H2941" i="5"/>
  <c r="H2940" i="5"/>
  <c r="H2939" i="5"/>
  <c r="H2938" i="5"/>
  <c r="H2937" i="5"/>
  <c r="H2936" i="5"/>
  <c r="H2935" i="5"/>
  <c r="H2934" i="5"/>
  <c r="H2933" i="5"/>
  <c r="H2932" i="5"/>
  <c r="H2931" i="5"/>
  <c r="H2930" i="5"/>
  <c r="H2929" i="5"/>
  <c r="H2928" i="5"/>
  <c r="H2927" i="5"/>
  <c r="H2926" i="5"/>
  <c r="H2925" i="5"/>
  <c r="H2924" i="5"/>
  <c r="H2923" i="5"/>
  <c r="H2922" i="5"/>
  <c r="H2921" i="5"/>
  <c r="H2920" i="5"/>
  <c r="H2919" i="5"/>
  <c r="H2918" i="5"/>
  <c r="H2917" i="5"/>
  <c r="H2916" i="5"/>
  <c r="H2915" i="5"/>
  <c r="H2914" i="5"/>
  <c r="H2913" i="5"/>
  <c r="H2912" i="5"/>
  <c r="H2911" i="5"/>
  <c r="H2910" i="5"/>
  <c r="H2909" i="5"/>
  <c r="H2908" i="5"/>
  <c r="H2907" i="5"/>
  <c r="H2906" i="5"/>
  <c r="H2905" i="5"/>
  <c r="H2904" i="5"/>
  <c r="H2903" i="5"/>
  <c r="H2902" i="5"/>
  <c r="H2901" i="5"/>
  <c r="H2900" i="5"/>
  <c r="H2899" i="5"/>
  <c r="H2898" i="5"/>
  <c r="H2897" i="5"/>
  <c r="H2896" i="5"/>
  <c r="H2895" i="5"/>
  <c r="H2894" i="5"/>
  <c r="H2893" i="5"/>
  <c r="H2892" i="5"/>
  <c r="H2891" i="5"/>
  <c r="H2890" i="5"/>
  <c r="H2889" i="5"/>
  <c r="H2888" i="5"/>
  <c r="H2887" i="5"/>
  <c r="H2886" i="5"/>
  <c r="H2885" i="5"/>
  <c r="H2884" i="5"/>
  <c r="H2883" i="5"/>
  <c r="H2882" i="5"/>
  <c r="H2881" i="5"/>
  <c r="H2880" i="5"/>
  <c r="H2879" i="5"/>
  <c r="H2878" i="5"/>
  <c r="H2877" i="5"/>
  <c r="H2876" i="5"/>
  <c r="H2875" i="5"/>
  <c r="H2874" i="5"/>
  <c r="H2873" i="5"/>
  <c r="H2872" i="5"/>
  <c r="H2871" i="5"/>
  <c r="H2870" i="5"/>
  <c r="H2869" i="5"/>
  <c r="H2868" i="5"/>
  <c r="H2867" i="5"/>
  <c r="H2866" i="5"/>
  <c r="H2865" i="5"/>
  <c r="H2864" i="5"/>
  <c r="H2863" i="5"/>
  <c r="H2862" i="5"/>
  <c r="H2861" i="5"/>
  <c r="H2860" i="5"/>
  <c r="H2859" i="5"/>
  <c r="H2858" i="5"/>
  <c r="H2857" i="5"/>
  <c r="H2856" i="5"/>
  <c r="H2855" i="5"/>
  <c r="H2854" i="5"/>
  <c r="H2853" i="5"/>
  <c r="H2852" i="5"/>
  <c r="H2851" i="5"/>
  <c r="H2850" i="5"/>
  <c r="H2849" i="5"/>
  <c r="H2848" i="5"/>
  <c r="H2847" i="5"/>
  <c r="H2846" i="5"/>
  <c r="H2845" i="5"/>
  <c r="H2844" i="5"/>
  <c r="H2843" i="5"/>
  <c r="H2842" i="5"/>
  <c r="H2841" i="5"/>
  <c r="H2840" i="5"/>
  <c r="H2839" i="5"/>
  <c r="H2838" i="5"/>
  <c r="H2837" i="5"/>
  <c r="H2836" i="5"/>
  <c r="H2835" i="5"/>
  <c r="H2834" i="5"/>
  <c r="H2833" i="5"/>
  <c r="H2832" i="5"/>
  <c r="H2831" i="5"/>
  <c r="H2830" i="5"/>
  <c r="H2829" i="5"/>
  <c r="H2828" i="5"/>
  <c r="H2827" i="5"/>
  <c r="H2826" i="5"/>
  <c r="H2825" i="5"/>
  <c r="H2824" i="5"/>
  <c r="H2823" i="5"/>
  <c r="H2822" i="5"/>
  <c r="H2821" i="5"/>
  <c r="H2820" i="5"/>
  <c r="H2819" i="5"/>
  <c r="H2818" i="5"/>
  <c r="H2817" i="5"/>
  <c r="H2816" i="5"/>
  <c r="H2815" i="5"/>
  <c r="H2814" i="5"/>
  <c r="H2813" i="5"/>
  <c r="H2812" i="5"/>
  <c r="H2811" i="5"/>
  <c r="H2810" i="5"/>
  <c r="H2809" i="5"/>
  <c r="H2808" i="5"/>
  <c r="H2807" i="5"/>
  <c r="H2806" i="5"/>
  <c r="H2805" i="5"/>
  <c r="H2804" i="5"/>
  <c r="H2803" i="5"/>
  <c r="H2802" i="5"/>
  <c r="H2801" i="5"/>
  <c r="H2800" i="5"/>
  <c r="H2799" i="5"/>
  <c r="H2798" i="5"/>
  <c r="H2797" i="5"/>
  <c r="H2796" i="5"/>
  <c r="H2795" i="5"/>
  <c r="H2794" i="5"/>
  <c r="H2793" i="5"/>
  <c r="H2792" i="5"/>
  <c r="H2791" i="5"/>
  <c r="H2790" i="5"/>
  <c r="H2789" i="5"/>
  <c r="H2788" i="5"/>
  <c r="H2787" i="5"/>
  <c r="H2786" i="5"/>
  <c r="H2785" i="5"/>
  <c r="H2784" i="5"/>
  <c r="H2783" i="5"/>
  <c r="H2782" i="5"/>
  <c r="H2781" i="5"/>
  <c r="H2780" i="5"/>
  <c r="H2779" i="5"/>
  <c r="H2778" i="5"/>
  <c r="H2777" i="5"/>
  <c r="H2776" i="5"/>
  <c r="H2775" i="5"/>
  <c r="H2774" i="5"/>
  <c r="H2773" i="5"/>
  <c r="H2772" i="5"/>
  <c r="H2771" i="5"/>
  <c r="H2770" i="5"/>
  <c r="H2769" i="5"/>
  <c r="H2768" i="5"/>
  <c r="H2767" i="5"/>
  <c r="H2766" i="5"/>
  <c r="H2765" i="5"/>
  <c r="H2764" i="5"/>
  <c r="H2763" i="5"/>
  <c r="H2762" i="5"/>
  <c r="H2761" i="5"/>
  <c r="H2760" i="5"/>
  <c r="H2759" i="5"/>
  <c r="H2758" i="5"/>
  <c r="H2757" i="5"/>
  <c r="H2756" i="5"/>
  <c r="H2755" i="5"/>
  <c r="H2754" i="5"/>
  <c r="H2753" i="5"/>
  <c r="H2752" i="5"/>
  <c r="H2751" i="5"/>
  <c r="H2750" i="5"/>
  <c r="H2749" i="5"/>
  <c r="H2748" i="5"/>
  <c r="H2747" i="5"/>
  <c r="H2746" i="5"/>
  <c r="H2745" i="5"/>
  <c r="H2744" i="5"/>
  <c r="H2743" i="5"/>
  <c r="H2742" i="5"/>
  <c r="H2741" i="5"/>
  <c r="H2740" i="5"/>
  <c r="H2739" i="5"/>
  <c r="H2738" i="5"/>
  <c r="H2737" i="5"/>
  <c r="H2736" i="5"/>
  <c r="H2735" i="5"/>
  <c r="H2734" i="5"/>
  <c r="H2733" i="5"/>
  <c r="H2732" i="5"/>
  <c r="H2731" i="5"/>
  <c r="H2730" i="5"/>
  <c r="H2729" i="5"/>
  <c r="H2728" i="5"/>
  <c r="H2727" i="5"/>
  <c r="H2726" i="5"/>
  <c r="H2725" i="5"/>
  <c r="H2724" i="5"/>
  <c r="H2723" i="5"/>
  <c r="H2722" i="5"/>
  <c r="H2721" i="5"/>
  <c r="H2720" i="5"/>
  <c r="H2719" i="5"/>
  <c r="H2718" i="5"/>
  <c r="H2717" i="5"/>
  <c r="H2716" i="5"/>
  <c r="H2715" i="5"/>
  <c r="H2714" i="5"/>
  <c r="H2713" i="5"/>
  <c r="H2712" i="5"/>
  <c r="H2711" i="5"/>
  <c r="H2710" i="5"/>
  <c r="H2709" i="5"/>
  <c r="H2708" i="5"/>
  <c r="H2707" i="5"/>
  <c r="H2706" i="5"/>
  <c r="H2705" i="5"/>
  <c r="H2704" i="5"/>
  <c r="H2703" i="5"/>
  <c r="H2702" i="5"/>
  <c r="H2701" i="5"/>
  <c r="H2700" i="5"/>
  <c r="H2699" i="5"/>
  <c r="H2698" i="5"/>
  <c r="H2697" i="5"/>
  <c r="H2696" i="5"/>
  <c r="H2695" i="5"/>
  <c r="H2694" i="5"/>
  <c r="H2693" i="5"/>
  <c r="H2692" i="5"/>
  <c r="H2691" i="5"/>
  <c r="H2690" i="5"/>
  <c r="H2689" i="5"/>
  <c r="H2688" i="5"/>
  <c r="H2687" i="5"/>
  <c r="H2686" i="5"/>
  <c r="H2685" i="5"/>
  <c r="H2684" i="5"/>
  <c r="H2683" i="5"/>
  <c r="H2682" i="5"/>
  <c r="H2681" i="5"/>
  <c r="H2680" i="5"/>
  <c r="H2679" i="5"/>
  <c r="H2678" i="5"/>
  <c r="H2677" i="5"/>
  <c r="H2676" i="5"/>
  <c r="H2675" i="5"/>
  <c r="H2674" i="5"/>
  <c r="H2673" i="5"/>
  <c r="H2672" i="5"/>
  <c r="H2671" i="5"/>
  <c r="H2670" i="5"/>
  <c r="H2669" i="5"/>
  <c r="H2668" i="5"/>
  <c r="H2667" i="5"/>
  <c r="H2666" i="5"/>
  <c r="H2665" i="5"/>
  <c r="H2664" i="5"/>
  <c r="H2663" i="5"/>
  <c r="H2662" i="5"/>
  <c r="H2661" i="5"/>
  <c r="H2660" i="5"/>
  <c r="H2659" i="5"/>
  <c r="H2658" i="5"/>
  <c r="H2657" i="5"/>
  <c r="H2656" i="5"/>
  <c r="H2655" i="5"/>
  <c r="H2654" i="5"/>
  <c r="H2653" i="5"/>
  <c r="H2652" i="5"/>
  <c r="H2651" i="5"/>
  <c r="H2650" i="5"/>
  <c r="H2649" i="5"/>
  <c r="H2648" i="5"/>
  <c r="H2647" i="5"/>
  <c r="H2646" i="5"/>
  <c r="H2645" i="5"/>
  <c r="H2644" i="5"/>
  <c r="H2643" i="5"/>
  <c r="H2642" i="5"/>
  <c r="H2641" i="5"/>
  <c r="H2640" i="5"/>
  <c r="H2639" i="5"/>
  <c r="H2638" i="5"/>
  <c r="H2637" i="5"/>
  <c r="H2636" i="5"/>
  <c r="H2635" i="5"/>
  <c r="H2634" i="5"/>
  <c r="H2633" i="5"/>
  <c r="H2632" i="5"/>
  <c r="H2631" i="5"/>
  <c r="H2630" i="5"/>
  <c r="H2629" i="5"/>
  <c r="H2628" i="5"/>
  <c r="H2627" i="5"/>
  <c r="H2626" i="5"/>
  <c r="H2625" i="5"/>
  <c r="H2624" i="5"/>
  <c r="H2623" i="5"/>
  <c r="H2622" i="5"/>
  <c r="H2621" i="5"/>
  <c r="H2620" i="5"/>
  <c r="H2619" i="5"/>
  <c r="H2618" i="5"/>
  <c r="H2617" i="5"/>
  <c r="H2616" i="5"/>
  <c r="H2615" i="5"/>
  <c r="H2614" i="5"/>
  <c r="H2613" i="5"/>
  <c r="H2612" i="5"/>
  <c r="H2611" i="5"/>
  <c r="H2610" i="5"/>
  <c r="H2609" i="5"/>
  <c r="H2608" i="5"/>
  <c r="H2607" i="5"/>
  <c r="H2606" i="5"/>
  <c r="H2605" i="5"/>
  <c r="H2604" i="5"/>
  <c r="H2603" i="5"/>
  <c r="H2602" i="5"/>
  <c r="H2601" i="5"/>
  <c r="H2600" i="5"/>
  <c r="H2599" i="5"/>
  <c r="H2598" i="5"/>
  <c r="H2597" i="5"/>
  <c r="H2596" i="5"/>
  <c r="H2595" i="5"/>
  <c r="H2594" i="5"/>
  <c r="H2593" i="5"/>
  <c r="H2592" i="5"/>
  <c r="H2591" i="5"/>
  <c r="H2590" i="5"/>
  <c r="H2589" i="5"/>
  <c r="H2588" i="5"/>
  <c r="H2587" i="5"/>
  <c r="H2586" i="5"/>
  <c r="H2585" i="5"/>
  <c r="H2584" i="5"/>
  <c r="H2583" i="5"/>
  <c r="H2582" i="5"/>
  <c r="H2581" i="5"/>
  <c r="H2580" i="5"/>
  <c r="H2579" i="5"/>
  <c r="H2578" i="5"/>
  <c r="H2577" i="5"/>
  <c r="H2576" i="5"/>
  <c r="H2575" i="5"/>
  <c r="H2574" i="5"/>
  <c r="H2573" i="5"/>
  <c r="H2572" i="5"/>
  <c r="H2571" i="5"/>
  <c r="H2570" i="5"/>
  <c r="H2569" i="5"/>
  <c r="H2568" i="5"/>
  <c r="H2567" i="5"/>
  <c r="H2566" i="5"/>
  <c r="H2565" i="5"/>
  <c r="H2564" i="5"/>
  <c r="H2563" i="5"/>
  <c r="H2562" i="5"/>
  <c r="H2561" i="5"/>
  <c r="H2560" i="5"/>
  <c r="H2559" i="5"/>
  <c r="H2558" i="5"/>
  <c r="H2557" i="5"/>
  <c r="H2556" i="5"/>
  <c r="H2555" i="5"/>
  <c r="H2554" i="5"/>
  <c r="H2553" i="5"/>
  <c r="H2552" i="5"/>
  <c r="H2551" i="5"/>
  <c r="H2550" i="5"/>
  <c r="H2549" i="5"/>
  <c r="H2548" i="5"/>
  <c r="H2547" i="5"/>
  <c r="H2546" i="5"/>
  <c r="H2545" i="5"/>
  <c r="H2544" i="5"/>
  <c r="H2543" i="5"/>
  <c r="H2542" i="5"/>
  <c r="H2541" i="5"/>
  <c r="H2540" i="5"/>
  <c r="H2539" i="5"/>
  <c r="H2538" i="5"/>
  <c r="H2537" i="5"/>
  <c r="H2536" i="5"/>
  <c r="H2535" i="5"/>
  <c r="H2534" i="5"/>
  <c r="H2533" i="5"/>
  <c r="H2532" i="5"/>
  <c r="H2531" i="5"/>
  <c r="H2530" i="5"/>
  <c r="H2529" i="5"/>
  <c r="H2528" i="5"/>
  <c r="H2527" i="5"/>
  <c r="H2526" i="5"/>
  <c r="H2525" i="5"/>
  <c r="H2524" i="5"/>
  <c r="H2523" i="5"/>
  <c r="H2522" i="5"/>
  <c r="H2521" i="5"/>
  <c r="H2520" i="5"/>
  <c r="H2519" i="5"/>
  <c r="H2518" i="5"/>
  <c r="H2517" i="5"/>
  <c r="H2516" i="5"/>
  <c r="H2515" i="5"/>
  <c r="H2514" i="5"/>
  <c r="H2513" i="5"/>
  <c r="H2512" i="5"/>
  <c r="H2511" i="5"/>
  <c r="H2510" i="5"/>
  <c r="H2509" i="5"/>
  <c r="H2508" i="5"/>
  <c r="H2507" i="5"/>
  <c r="H2506" i="5"/>
  <c r="H2505" i="5"/>
  <c r="H2504" i="5"/>
  <c r="H2503" i="5"/>
  <c r="H2502" i="5"/>
  <c r="H2501" i="5"/>
  <c r="H2500" i="5"/>
  <c r="H2499" i="5"/>
  <c r="H2498" i="5"/>
  <c r="H2497" i="5"/>
  <c r="H2496" i="5"/>
  <c r="H2495" i="5"/>
  <c r="H2494" i="5"/>
  <c r="H2493" i="5"/>
  <c r="H2492" i="5"/>
  <c r="H2491" i="5"/>
  <c r="H2490" i="5"/>
  <c r="H2489" i="5"/>
  <c r="H2488" i="5"/>
  <c r="H2487" i="5"/>
  <c r="H2486" i="5"/>
  <c r="H2485" i="5"/>
  <c r="H2484" i="5"/>
  <c r="H2483" i="5"/>
  <c r="H2482" i="5"/>
  <c r="H2481" i="5"/>
  <c r="H2480" i="5"/>
  <c r="H2479" i="5"/>
  <c r="H2478" i="5"/>
  <c r="H2477" i="5"/>
  <c r="H2476" i="5"/>
  <c r="H2475" i="5"/>
  <c r="H2474" i="5"/>
  <c r="H2473" i="5"/>
  <c r="H2472" i="5"/>
  <c r="H2471" i="5"/>
  <c r="H2470" i="5"/>
  <c r="H2469" i="5"/>
  <c r="H2468" i="5"/>
  <c r="H2467" i="5"/>
  <c r="H2466" i="5"/>
  <c r="H2465" i="5"/>
  <c r="H2464" i="5"/>
  <c r="H2463" i="5"/>
  <c r="H2462" i="5"/>
  <c r="H2461" i="5"/>
  <c r="H2460" i="5"/>
  <c r="H2459" i="5"/>
  <c r="H2458" i="5"/>
  <c r="H2457" i="5"/>
  <c r="H2456" i="5"/>
  <c r="H2455" i="5"/>
  <c r="H2454" i="5"/>
  <c r="H2453" i="5"/>
  <c r="H2452" i="5"/>
  <c r="H2451" i="5"/>
  <c r="H2450" i="5"/>
  <c r="H2449" i="5"/>
  <c r="H2448" i="5"/>
  <c r="H2447" i="5"/>
  <c r="H2446" i="5"/>
  <c r="H2445" i="5"/>
  <c r="H2444" i="5"/>
  <c r="H2443" i="5"/>
  <c r="H2442" i="5"/>
  <c r="H2441" i="5"/>
  <c r="H2440" i="5"/>
  <c r="H2439" i="5"/>
  <c r="H2438" i="5"/>
  <c r="H2437" i="5"/>
  <c r="H2436" i="5"/>
  <c r="H2435" i="5"/>
  <c r="H2434" i="5"/>
  <c r="H2433" i="5"/>
  <c r="H2432" i="5"/>
  <c r="H2431" i="5"/>
  <c r="H2430" i="5"/>
  <c r="H2429" i="5"/>
  <c r="H2428" i="5"/>
  <c r="H2427" i="5"/>
  <c r="H2426" i="5"/>
  <c r="H2425" i="5"/>
  <c r="H2424" i="5"/>
  <c r="H2423" i="5"/>
  <c r="H2422" i="5"/>
  <c r="H2421" i="5"/>
  <c r="H2420" i="5"/>
  <c r="H2419" i="5"/>
  <c r="H2418" i="5"/>
  <c r="H2417" i="5"/>
  <c r="H2416" i="5"/>
  <c r="H2415" i="5"/>
  <c r="H2414" i="5"/>
  <c r="H2413" i="5"/>
  <c r="H2412" i="5"/>
  <c r="H2411" i="5"/>
  <c r="H2410" i="5"/>
  <c r="H2409" i="5"/>
  <c r="H2408" i="5"/>
  <c r="H2407" i="5"/>
  <c r="H2406" i="5"/>
  <c r="H2405" i="5"/>
  <c r="H2404" i="5"/>
  <c r="H2403" i="5"/>
  <c r="H2402" i="5"/>
  <c r="H2401" i="5"/>
  <c r="H2400" i="5"/>
  <c r="H2399" i="5"/>
  <c r="H2398" i="5"/>
  <c r="H2397" i="5"/>
  <c r="H2396" i="5"/>
  <c r="H2395" i="5"/>
  <c r="H2394" i="5"/>
  <c r="H2393" i="5"/>
  <c r="H2392" i="5"/>
  <c r="H2391" i="5"/>
  <c r="H2390" i="5"/>
  <c r="H2389" i="5"/>
  <c r="H2388" i="5"/>
  <c r="H2387" i="5"/>
  <c r="H2386" i="5"/>
  <c r="H2385" i="5"/>
  <c r="H2384" i="5"/>
  <c r="H2383" i="5"/>
  <c r="H2382" i="5"/>
  <c r="H2381" i="5"/>
  <c r="H2380" i="5"/>
  <c r="H2379" i="5"/>
  <c r="H2378" i="5"/>
  <c r="H2377" i="5"/>
  <c r="H2376" i="5"/>
  <c r="H2375" i="5"/>
  <c r="H2374" i="5"/>
  <c r="H2373" i="5"/>
  <c r="H2372" i="5"/>
  <c r="H2371" i="5"/>
  <c r="H2370" i="5"/>
  <c r="H2369" i="5"/>
  <c r="H2368" i="5"/>
  <c r="H2367" i="5"/>
  <c r="H2366" i="5"/>
  <c r="H2365" i="5"/>
  <c r="H2364" i="5"/>
  <c r="H2363" i="5"/>
  <c r="H2362" i="5"/>
  <c r="H2361" i="5"/>
  <c r="H2360" i="5"/>
  <c r="H2359" i="5"/>
  <c r="H2358" i="5"/>
  <c r="H2357" i="5"/>
  <c r="H2356" i="5"/>
  <c r="H2355" i="5"/>
  <c r="H2354" i="5"/>
  <c r="H2353" i="5"/>
  <c r="H2352" i="5"/>
  <c r="H2351" i="5"/>
  <c r="H2350" i="5"/>
  <c r="H2349" i="5"/>
  <c r="H2348" i="5"/>
  <c r="H2347" i="5"/>
  <c r="H2346" i="5"/>
  <c r="H2345" i="5"/>
  <c r="H2344" i="5"/>
  <c r="H2343" i="5"/>
  <c r="H2342" i="5"/>
  <c r="H2341" i="5"/>
  <c r="H2340" i="5"/>
  <c r="H2339" i="5"/>
  <c r="H2338" i="5"/>
  <c r="H2337" i="5"/>
  <c r="H2336" i="5"/>
  <c r="H2335" i="5"/>
  <c r="H2334" i="5"/>
  <c r="H2333" i="5"/>
  <c r="H2332" i="5"/>
  <c r="H2331" i="5"/>
  <c r="H2330" i="5"/>
  <c r="H2329" i="5"/>
  <c r="H2328" i="5"/>
  <c r="H2327" i="5"/>
  <c r="H2326" i="5"/>
  <c r="H2325" i="5"/>
  <c r="H2324" i="5"/>
  <c r="H2323" i="5"/>
  <c r="H2322" i="5"/>
  <c r="H2321" i="5"/>
  <c r="H2320" i="5"/>
  <c r="H2319" i="5"/>
  <c r="H2318" i="5"/>
  <c r="H2317" i="5"/>
  <c r="H2316" i="5"/>
  <c r="H2315" i="5"/>
  <c r="H2314" i="5"/>
  <c r="H2313" i="5"/>
  <c r="H2312" i="5"/>
  <c r="H2311" i="5"/>
  <c r="H2310" i="5"/>
  <c r="H2309" i="5"/>
  <c r="H2308" i="5"/>
  <c r="H2307" i="5"/>
  <c r="H2306" i="5"/>
  <c r="H2305" i="5"/>
  <c r="H2304" i="5"/>
  <c r="H2303" i="5"/>
  <c r="H2302" i="5"/>
  <c r="H2301" i="5"/>
  <c r="H2300" i="5"/>
  <c r="H2299" i="5"/>
  <c r="H2298" i="5"/>
  <c r="H2297" i="5"/>
  <c r="H2296" i="5"/>
  <c r="H2295" i="5"/>
  <c r="H2294" i="5"/>
  <c r="H2293" i="5"/>
  <c r="H2292" i="5"/>
  <c r="H2291" i="5"/>
  <c r="H2290" i="5"/>
  <c r="H2289" i="5"/>
  <c r="H2288" i="5"/>
  <c r="H2287" i="5"/>
  <c r="H2286" i="5"/>
  <c r="H2285" i="5"/>
  <c r="H2284" i="5"/>
  <c r="H2283" i="5"/>
  <c r="H2282" i="5"/>
  <c r="H2281" i="5"/>
  <c r="H2280" i="5"/>
  <c r="H2279" i="5"/>
  <c r="H2278" i="5"/>
  <c r="H2277" i="5"/>
  <c r="H2276" i="5"/>
  <c r="H2275" i="5"/>
  <c r="H2274" i="5"/>
  <c r="H2273" i="5"/>
  <c r="H2272" i="5"/>
  <c r="H2271" i="5"/>
  <c r="H2270" i="5"/>
  <c r="H2269" i="5"/>
  <c r="H2268" i="5"/>
  <c r="H2267" i="5"/>
  <c r="H2266" i="5"/>
  <c r="H2265" i="5"/>
  <c r="H2264" i="5"/>
  <c r="H2263" i="5"/>
  <c r="H2262" i="5"/>
  <c r="H2261" i="5"/>
  <c r="H2260" i="5"/>
  <c r="H2259" i="5"/>
  <c r="H2258" i="5"/>
  <c r="H2257" i="5"/>
  <c r="H2256" i="5"/>
  <c r="H2255" i="5"/>
  <c r="H2254" i="5"/>
  <c r="H2253" i="5"/>
  <c r="H2252" i="5"/>
  <c r="H2251" i="5"/>
  <c r="H2250" i="5"/>
  <c r="H2249" i="5"/>
  <c r="H2248" i="5"/>
  <c r="H2247" i="5"/>
  <c r="H2246" i="5"/>
  <c r="H2245" i="5"/>
  <c r="H2244" i="5"/>
  <c r="H2243" i="5"/>
  <c r="H2242" i="5"/>
  <c r="H2241" i="5"/>
  <c r="H2240" i="5"/>
  <c r="H2239" i="5"/>
  <c r="H2238" i="5"/>
  <c r="H2237" i="5"/>
  <c r="H2236" i="5"/>
  <c r="H2235" i="5"/>
  <c r="H2234" i="5"/>
  <c r="H2233" i="5"/>
  <c r="H2232" i="5"/>
  <c r="H2231" i="5"/>
  <c r="H2230" i="5"/>
  <c r="H2229" i="5"/>
  <c r="H2228" i="5"/>
  <c r="H2227" i="5"/>
  <c r="H2226" i="5"/>
  <c r="H2225" i="5"/>
  <c r="H2224" i="5"/>
  <c r="H2223" i="5"/>
  <c r="H2222" i="5"/>
  <c r="H2221" i="5"/>
  <c r="H2220" i="5"/>
  <c r="H2219" i="5"/>
  <c r="H2218" i="5"/>
  <c r="H2217" i="5"/>
  <c r="H2216" i="5"/>
  <c r="H2215" i="5"/>
  <c r="H2214" i="5"/>
  <c r="H2213" i="5"/>
  <c r="H2212" i="5"/>
  <c r="H2211" i="5"/>
  <c r="H2210" i="5"/>
  <c r="H2209" i="5"/>
  <c r="H2208" i="5"/>
  <c r="H2207" i="5"/>
  <c r="H2206" i="5"/>
  <c r="H2205" i="5"/>
  <c r="H2204" i="5"/>
  <c r="H2203" i="5"/>
  <c r="H2202" i="5"/>
  <c r="H2201" i="5"/>
  <c r="H2200" i="5"/>
  <c r="H2199" i="5"/>
  <c r="H2198" i="5"/>
  <c r="H2197" i="5"/>
  <c r="H2196" i="5"/>
  <c r="H2195" i="5"/>
  <c r="H2194" i="5"/>
  <c r="H2193" i="5"/>
  <c r="H2192" i="5"/>
  <c r="H2191" i="5"/>
  <c r="H2190" i="5"/>
  <c r="H2189" i="5"/>
  <c r="H2188" i="5"/>
  <c r="H2187" i="5"/>
  <c r="H2186" i="5"/>
  <c r="H2185" i="5"/>
  <c r="H2184" i="5"/>
  <c r="H2183" i="5"/>
  <c r="H2182" i="5"/>
  <c r="H2181" i="5"/>
  <c r="H2180" i="5"/>
  <c r="H2179" i="5"/>
  <c r="H2178" i="5"/>
  <c r="H2177" i="5"/>
  <c r="H2176" i="5"/>
  <c r="H2175" i="5"/>
  <c r="H2174" i="5"/>
  <c r="H2173" i="5"/>
  <c r="H2172" i="5"/>
  <c r="H2171" i="5"/>
  <c r="H2170" i="5"/>
  <c r="H2169" i="5"/>
  <c r="H2168" i="5"/>
  <c r="H2167" i="5"/>
  <c r="H2166" i="5"/>
  <c r="H2165" i="5"/>
  <c r="H2164" i="5"/>
  <c r="H2163" i="5"/>
  <c r="H2162" i="5"/>
  <c r="H2161" i="5"/>
  <c r="H2160" i="5"/>
  <c r="H2159" i="5"/>
  <c r="H2158" i="5"/>
  <c r="H2157" i="5"/>
  <c r="H2156" i="5"/>
  <c r="H2155" i="5"/>
  <c r="H2154" i="5"/>
  <c r="H2153" i="5"/>
  <c r="H2152" i="5"/>
  <c r="H2151" i="5"/>
  <c r="H2150" i="5"/>
  <c r="H2149" i="5"/>
  <c r="H2148" i="5"/>
  <c r="H2147" i="5"/>
  <c r="H2146" i="5"/>
  <c r="H2145" i="5"/>
  <c r="H2144" i="5"/>
  <c r="H2143" i="5"/>
  <c r="H2142" i="5"/>
  <c r="H2141" i="5"/>
  <c r="H2140" i="5"/>
  <c r="H2139" i="5"/>
  <c r="H2138" i="5"/>
  <c r="H2137" i="5"/>
  <c r="H2136" i="5"/>
  <c r="H2135" i="5"/>
  <c r="H2134" i="5"/>
  <c r="H2133" i="5"/>
  <c r="H2132" i="5"/>
  <c r="H2131" i="5"/>
  <c r="H2130" i="5"/>
  <c r="H2129" i="5"/>
  <c r="H2128" i="5"/>
  <c r="H2127" i="5"/>
  <c r="H2126" i="5"/>
  <c r="H2125" i="5"/>
  <c r="H2124" i="5"/>
  <c r="H2123" i="5"/>
  <c r="H2122" i="5"/>
  <c r="H2121" i="5"/>
  <c r="H2120" i="5"/>
  <c r="H2119" i="5"/>
  <c r="H2118" i="5"/>
  <c r="H2117" i="5"/>
  <c r="H2116" i="5"/>
  <c r="H2115" i="5"/>
  <c r="H2114" i="5"/>
  <c r="H2113" i="5"/>
  <c r="H2112" i="5"/>
  <c r="H2111" i="5"/>
  <c r="H2110" i="5"/>
  <c r="H2109" i="5"/>
  <c r="H2108" i="5"/>
  <c r="H2107" i="5"/>
  <c r="H2106" i="5"/>
  <c r="H2105" i="5"/>
  <c r="H2104" i="5"/>
  <c r="H2103" i="5"/>
  <c r="H2102" i="5"/>
  <c r="H2101" i="5"/>
  <c r="H2100" i="5"/>
  <c r="H2099" i="5"/>
  <c r="H2098" i="5"/>
  <c r="H2097" i="5"/>
  <c r="H2096" i="5"/>
  <c r="H2095" i="5"/>
  <c r="H2094" i="5"/>
  <c r="H2093" i="5"/>
  <c r="H2092" i="5"/>
  <c r="H2091" i="5"/>
  <c r="H2090" i="5"/>
  <c r="H2089" i="5"/>
  <c r="H2088" i="5"/>
  <c r="H2087" i="5"/>
  <c r="H2086" i="5"/>
  <c r="H2085" i="5"/>
  <c r="H2084" i="5"/>
  <c r="H2083" i="5"/>
  <c r="H2082" i="5"/>
  <c r="H2081" i="5"/>
  <c r="H2080" i="5"/>
  <c r="H2079" i="5"/>
  <c r="H2078" i="5"/>
  <c r="H2077" i="5"/>
  <c r="H2076" i="5"/>
  <c r="H2075" i="5"/>
  <c r="H2074" i="5"/>
  <c r="H2073" i="5"/>
  <c r="H2072" i="5"/>
  <c r="H2071" i="5"/>
  <c r="H2070" i="5"/>
  <c r="H2069" i="5"/>
  <c r="H2068" i="5"/>
  <c r="H2067" i="5"/>
  <c r="H2066" i="5"/>
  <c r="H2065" i="5"/>
  <c r="H2064" i="5"/>
  <c r="H2063" i="5"/>
  <c r="H2062" i="5"/>
  <c r="H2061" i="5"/>
  <c r="H2060" i="5"/>
  <c r="H2059" i="5"/>
  <c r="H2058" i="5"/>
  <c r="H2057" i="5"/>
  <c r="H2056" i="5"/>
  <c r="H2055" i="5"/>
  <c r="H2054" i="5"/>
  <c r="H2053" i="5"/>
  <c r="H2052" i="5"/>
  <c r="H2051" i="5"/>
  <c r="H2050" i="5"/>
  <c r="H2049" i="5"/>
  <c r="H2048" i="5"/>
  <c r="H2047" i="5"/>
  <c r="H2046" i="5"/>
  <c r="H2045" i="5"/>
  <c r="H2044" i="5"/>
  <c r="H2043" i="5"/>
  <c r="H2042" i="5"/>
  <c r="H2041" i="5"/>
  <c r="H2040" i="5"/>
  <c r="H2039" i="5"/>
  <c r="H2038" i="5"/>
  <c r="H2037" i="5"/>
  <c r="H2036" i="5"/>
  <c r="H2035" i="5"/>
  <c r="H2034" i="5"/>
  <c r="H2033" i="5"/>
  <c r="H2032" i="5"/>
  <c r="H2031" i="5"/>
  <c r="H2030" i="5"/>
  <c r="H2029" i="5"/>
  <c r="H2028" i="5"/>
  <c r="H2027" i="5"/>
  <c r="H2026" i="5"/>
  <c r="H2025" i="5"/>
  <c r="H2024" i="5"/>
  <c r="H2023" i="5"/>
  <c r="H2022" i="5"/>
  <c r="H2021" i="5"/>
  <c r="H2020" i="5"/>
  <c r="H2019" i="5"/>
  <c r="H2018" i="5"/>
  <c r="H2017" i="5"/>
  <c r="H2016" i="5"/>
  <c r="H2015" i="5"/>
  <c r="H2014" i="5"/>
  <c r="H2013" i="5"/>
  <c r="H2012" i="5"/>
  <c r="H2011" i="5"/>
  <c r="H2010" i="5"/>
  <c r="H2009" i="5"/>
  <c r="H2008" i="5"/>
  <c r="H2007" i="5"/>
  <c r="H2006" i="5"/>
  <c r="H2005" i="5"/>
  <c r="H2004" i="5"/>
  <c r="H2003" i="5"/>
  <c r="H2002" i="5"/>
  <c r="H2001" i="5"/>
  <c r="H2000" i="5"/>
  <c r="H1999" i="5"/>
  <c r="H1998" i="5"/>
  <c r="H1997" i="5"/>
  <c r="H1996" i="5"/>
  <c r="H1995" i="5"/>
  <c r="H1994" i="5"/>
  <c r="H1993" i="5"/>
  <c r="H1992" i="5"/>
  <c r="H1991" i="5"/>
  <c r="H1990" i="5"/>
  <c r="H1989" i="5"/>
  <c r="H1988" i="5"/>
  <c r="H1987" i="5"/>
  <c r="H1986" i="5"/>
  <c r="H1985" i="5"/>
  <c r="H1984" i="5"/>
  <c r="H1983" i="5"/>
  <c r="H1982" i="5"/>
  <c r="H1981" i="5"/>
  <c r="H1980" i="5"/>
  <c r="H1979" i="5"/>
  <c r="H1978" i="5"/>
  <c r="H1977" i="5"/>
  <c r="H1976" i="5"/>
  <c r="H1975" i="5"/>
  <c r="H1974" i="5"/>
  <c r="H1973" i="5"/>
  <c r="H1972" i="5"/>
  <c r="H1971" i="5"/>
  <c r="H1970" i="5"/>
  <c r="H1969" i="5"/>
  <c r="H1968" i="5"/>
  <c r="H1967" i="5"/>
  <c r="H1966" i="5"/>
  <c r="H1965" i="5"/>
  <c r="H1964" i="5"/>
  <c r="H1963" i="5"/>
  <c r="H1962" i="5"/>
  <c r="H1961" i="5"/>
  <c r="H1960" i="5"/>
  <c r="H1959" i="5"/>
  <c r="H1958" i="5"/>
  <c r="H1957" i="5"/>
  <c r="H1956" i="5"/>
  <c r="H1955" i="5"/>
  <c r="L1955" i="5" s="1"/>
  <c r="J1955" i="5" s="1"/>
  <c r="H1954" i="5"/>
  <c r="H1953" i="5"/>
  <c r="H1952" i="5"/>
  <c r="H1951" i="5"/>
  <c r="L1951" i="5" s="1"/>
  <c r="J1951" i="5" s="1"/>
  <c r="H1950" i="5"/>
  <c r="H1949" i="5"/>
  <c r="H1948" i="5"/>
  <c r="H1947" i="5"/>
  <c r="L1947" i="5" s="1"/>
  <c r="J1947" i="5" s="1"/>
  <c r="H1946" i="5"/>
  <c r="H1945" i="5"/>
  <c r="H1944" i="5"/>
  <c r="H1943" i="5"/>
  <c r="L1943" i="5" s="1"/>
  <c r="J1943" i="5" s="1"/>
  <c r="H1942" i="5"/>
  <c r="H1941" i="5"/>
  <c r="H1940" i="5"/>
  <c r="H1939" i="5"/>
  <c r="L1939" i="5" s="1"/>
  <c r="J1939" i="5" s="1"/>
  <c r="H1938" i="5"/>
  <c r="H1937" i="5"/>
  <c r="H1936" i="5"/>
  <c r="H1935" i="5"/>
  <c r="L1935" i="5" s="1"/>
  <c r="J1935" i="5" s="1"/>
  <c r="H1934" i="5"/>
  <c r="H1933" i="5"/>
  <c r="H1932" i="5"/>
  <c r="H1931" i="5"/>
  <c r="L1931" i="5" s="1"/>
  <c r="J1931" i="5" s="1"/>
  <c r="H1930" i="5"/>
  <c r="H1929" i="5"/>
  <c r="H1928" i="5"/>
  <c r="H1927" i="5"/>
  <c r="L1927" i="5" s="1"/>
  <c r="J1927" i="5" s="1"/>
  <c r="H1926" i="5"/>
  <c r="H1925" i="5"/>
  <c r="H1924" i="5"/>
  <c r="H1923" i="5"/>
  <c r="L1923" i="5" s="1"/>
  <c r="J1923" i="5" s="1"/>
  <c r="H1922" i="5"/>
  <c r="H1921" i="5"/>
  <c r="H1920" i="5"/>
  <c r="H1919" i="5"/>
  <c r="H1918" i="5"/>
  <c r="H1917" i="5"/>
  <c r="H1916" i="5"/>
  <c r="H1915" i="5"/>
  <c r="H1914" i="5"/>
  <c r="H1913" i="5"/>
  <c r="H1912" i="5"/>
  <c r="H1911" i="5"/>
  <c r="H1910" i="5"/>
  <c r="H1909" i="5"/>
  <c r="H1908" i="5"/>
  <c r="H1907" i="5"/>
  <c r="L1907" i="5" s="1"/>
  <c r="J1907" i="5" s="1"/>
  <c r="H1906" i="5"/>
  <c r="H1905" i="5"/>
  <c r="H1904" i="5"/>
  <c r="H1903" i="5"/>
  <c r="L1903" i="5" s="1"/>
  <c r="J1903" i="5" s="1"/>
  <c r="H1902" i="5"/>
  <c r="H1901" i="5"/>
  <c r="H1900" i="5"/>
  <c r="H1899" i="5"/>
  <c r="L1899" i="5" s="1"/>
  <c r="J1899" i="5" s="1"/>
  <c r="H1898" i="5"/>
  <c r="H1897" i="5"/>
  <c r="H1896" i="5"/>
  <c r="H1895" i="5"/>
  <c r="L1895" i="5" s="1"/>
  <c r="J1895" i="5" s="1"/>
  <c r="H1894" i="5"/>
  <c r="H1893" i="5"/>
  <c r="H1892" i="5"/>
  <c r="H1891" i="5"/>
  <c r="L1891" i="5" s="1"/>
  <c r="J1891" i="5" s="1"/>
  <c r="H1890" i="5"/>
  <c r="H1889" i="5"/>
  <c r="H1888" i="5"/>
  <c r="H1887" i="5"/>
  <c r="L1887" i="5" s="1"/>
  <c r="J1887" i="5" s="1"/>
  <c r="H1886" i="5"/>
  <c r="H1885" i="5"/>
  <c r="H1884" i="5"/>
  <c r="H1883" i="5"/>
  <c r="L1883" i="5" s="1"/>
  <c r="J1883" i="5" s="1"/>
  <c r="H1882" i="5"/>
  <c r="H1881" i="5"/>
  <c r="H1880" i="5"/>
  <c r="H1879" i="5"/>
  <c r="L1879" i="5" s="1"/>
  <c r="J1879" i="5" s="1"/>
  <c r="H1878" i="5"/>
  <c r="H1877" i="5"/>
  <c r="H1876" i="5"/>
  <c r="H1875" i="5"/>
  <c r="L1875" i="5" s="1"/>
  <c r="J1875" i="5" s="1"/>
  <c r="H1874" i="5"/>
  <c r="H1873" i="5"/>
  <c r="H1872" i="5"/>
  <c r="H1871" i="5"/>
  <c r="L1871" i="5" s="1"/>
  <c r="J1871" i="5" s="1"/>
  <c r="H1870" i="5"/>
  <c r="H1869" i="5"/>
  <c r="H1868" i="5"/>
  <c r="H1867" i="5"/>
  <c r="H1866" i="5"/>
  <c r="H1865" i="5"/>
  <c r="H1864" i="5"/>
  <c r="H1863" i="5"/>
  <c r="H1862" i="5"/>
  <c r="H1861" i="5"/>
  <c r="H1860" i="5"/>
  <c r="H1859" i="5"/>
  <c r="H1858" i="5"/>
  <c r="H1857" i="5"/>
  <c r="H1856" i="5"/>
  <c r="H1855" i="5"/>
  <c r="L1855" i="5" s="1"/>
  <c r="J1855" i="5" s="1"/>
  <c r="H1854" i="5"/>
  <c r="H1853" i="5"/>
  <c r="H1852" i="5"/>
  <c r="H1851" i="5"/>
  <c r="L1851" i="5" s="1"/>
  <c r="J1851" i="5" s="1"/>
  <c r="H1850" i="5"/>
  <c r="H1849" i="5"/>
  <c r="H1848" i="5"/>
  <c r="H1847" i="5"/>
  <c r="L1847" i="5" s="1"/>
  <c r="J1847" i="5" s="1"/>
  <c r="H1846" i="5"/>
  <c r="H1845" i="5"/>
  <c r="H1844" i="5"/>
  <c r="H1843" i="5"/>
  <c r="L1843" i="5" s="1"/>
  <c r="J1843" i="5" s="1"/>
  <c r="H1842" i="5"/>
  <c r="H1841" i="5"/>
  <c r="H1840" i="5"/>
  <c r="H1839" i="5"/>
  <c r="L1839" i="5" s="1"/>
  <c r="J1839" i="5" s="1"/>
  <c r="H1838" i="5"/>
  <c r="H1837" i="5"/>
  <c r="H1836" i="5"/>
  <c r="H1835" i="5"/>
  <c r="L1835" i="5" s="1"/>
  <c r="J1835" i="5" s="1"/>
  <c r="H1834" i="5"/>
  <c r="H1833" i="5"/>
  <c r="H1832" i="5"/>
  <c r="H1831" i="5"/>
  <c r="L1831" i="5" s="1"/>
  <c r="J1831" i="5" s="1"/>
  <c r="H1830" i="5"/>
  <c r="H1829" i="5"/>
  <c r="H1828" i="5"/>
  <c r="H1827" i="5"/>
  <c r="L1827" i="5" s="1"/>
  <c r="J1827" i="5" s="1"/>
  <c r="H1826" i="5"/>
  <c r="H1825" i="5"/>
  <c r="H1824" i="5"/>
  <c r="H1823" i="5"/>
  <c r="L1823" i="5" s="1"/>
  <c r="J1823" i="5" s="1"/>
  <c r="H1822" i="5"/>
  <c r="H1821" i="5"/>
  <c r="H1820" i="5"/>
  <c r="H1819" i="5"/>
  <c r="H1818" i="5"/>
  <c r="H1817" i="5"/>
  <c r="H1816" i="5"/>
  <c r="H1815" i="5"/>
  <c r="H1814" i="5"/>
  <c r="H1813" i="5"/>
  <c r="H1812" i="5"/>
  <c r="H1811" i="5"/>
  <c r="H1810" i="5"/>
  <c r="H1809" i="5"/>
  <c r="H1808" i="5"/>
  <c r="H1807" i="5"/>
  <c r="L1807" i="5" s="1"/>
  <c r="J1807" i="5" s="1"/>
  <c r="H1806" i="5"/>
  <c r="H1805" i="5"/>
  <c r="H1804" i="5"/>
  <c r="H1803" i="5"/>
  <c r="L1803" i="5" s="1"/>
  <c r="J1803" i="5" s="1"/>
  <c r="H1802" i="5"/>
  <c r="H1801" i="5"/>
  <c r="H1800" i="5"/>
  <c r="H1799" i="5"/>
  <c r="L1799" i="5" s="1"/>
  <c r="J1799" i="5" s="1"/>
  <c r="H1798" i="5"/>
  <c r="H1797" i="5"/>
  <c r="H1796" i="5"/>
  <c r="H1795" i="5"/>
  <c r="L1795" i="5" s="1"/>
  <c r="J1795" i="5" s="1"/>
  <c r="H1794" i="5"/>
  <c r="H1793" i="5"/>
  <c r="H1792" i="5"/>
  <c r="H1791" i="5"/>
  <c r="L1791" i="5" s="1"/>
  <c r="J1791" i="5" s="1"/>
  <c r="H1790" i="5"/>
  <c r="H1789" i="5"/>
  <c r="H1788" i="5"/>
  <c r="H1787" i="5"/>
  <c r="L1787" i="5" s="1"/>
  <c r="J1787" i="5" s="1"/>
  <c r="H1786" i="5"/>
  <c r="H1785" i="5"/>
  <c r="H1784" i="5"/>
  <c r="H1783" i="5"/>
  <c r="L1783" i="5" s="1"/>
  <c r="J1783" i="5" s="1"/>
  <c r="H1782" i="5"/>
  <c r="H1781" i="5"/>
  <c r="H1780" i="5"/>
  <c r="H1779" i="5"/>
  <c r="L1779" i="5" s="1"/>
  <c r="J1779" i="5" s="1"/>
  <c r="H1778" i="5"/>
  <c r="H1777" i="5"/>
  <c r="H1776" i="5"/>
  <c r="H1775" i="5"/>
  <c r="L1775" i="5" s="1"/>
  <c r="J1775" i="5" s="1"/>
  <c r="H1774" i="5"/>
  <c r="H1773" i="5"/>
  <c r="H1772" i="5"/>
  <c r="H1771" i="5"/>
  <c r="H1770" i="5"/>
  <c r="H1769" i="5"/>
  <c r="H1768" i="5"/>
  <c r="H1767" i="5"/>
  <c r="H1766" i="5"/>
  <c r="H1765" i="5"/>
  <c r="H1764" i="5"/>
  <c r="H1763" i="5"/>
  <c r="H1762" i="5"/>
  <c r="H1761" i="5"/>
  <c r="H1760" i="5"/>
  <c r="H1759" i="5"/>
  <c r="H1758" i="5"/>
  <c r="H1757" i="5"/>
  <c r="H1756" i="5"/>
  <c r="H1755" i="5"/>
  <c r="H1754" i="5"/>
  <c r="H1753" i="5"/>
  <c r="H1752" i="5"/>
  <c r="H1751" i="5"/>
  <c r="H1750" i="5"/>
  <c r="H1749" i="5"/>
  <c r="H1748" i="5"/>
  <c r="H1747" i="5"/>
  <c r="L1747" i="5" s="1"/>
  <c r="J1747" i="5" s="1"/>
  <c r="H1746" i="5"/>
  <c r="H1745" i="5"/>
  <c r="H1744" i="5"/>
  <c r="H1743" i="5"/>
  <c r="L1743" i="5" s="1"/>
  <c r="J1743" i="5" s="1"/>
  <c r="H1742" i="5"/>
  <c r="H1741" i="5"/>
  <c r="H1740" i="5"/>
  <c r="H1739" i="5"/>
  <c r="L1739" i="5" s="1"/>
  <c r="J1739" i="5" s="1"/>
  <c r="H1738" i="5"/>
  <c r="H1737" i="5"/>
  <c r="H1736" i="5"/>
  <c r="H1735" i="5"/>
  <c r="L1735" i="5" s="1"/>
  <c r="J1735" i="5" s="1"/>
  <c r="H1734" i="5"/>
  <c r="H1733" i="5"/>
  <c r="H1732" i="5"/>
  <c r="H1731" i="5"/>
  <c r="L1731" i="5" s="1"/>
  <c r="J1731" i="5" s="1"/>
  <c r="H1730" i="5"/>
  <c r="H1729" i="5"/>
  <c r="H1728" i="5"/>
  <c r="H1727" i="5"/>
  <c r="L1727" i="5" s="1"/>
  <c r="J1727" i="5" s="1"/>
  <c r="H1726" i="5"/>
  <c r="H1725" i="5"/>
  <c r="H1724" i="5"/>
  <c r="H1723" i="5"/>
  <c r="L1723" i="5" s="1"/>
  <c r="J1723" i="5" s="1"/>
  <c r="H1722" i="5"/>
  <c r="H1721" i="5"/>
  <c r="H1720" i="5"/>
  <c r="H1719" i="5"/>
  <c r="L1719" i="5" s="1"/>
  <c r="J1719" i="5" s="1"/>
  <c r="H1718" i="5"/>
  <c r="H1717" i="5"/>
  <c r="H1716" i="5"/>
  <c r="H1715" i="5"/>
  <c r="H1714" i="5"/>
  <c r="H1713" i="5"/>
  <c r="H1712" i="5"/>
  <c r="H1711" i="5"/>
  <c r="H1710" i="5"/>
  <c r="H1709" i="5"/>
  <c r="H1708" i="5"/>
  <c r="H1707" i="5"/>
  <c r="H1706" i="5"/>
  <c r="H1705" i="5"/>
  <c r="H1704" i="5"/>
  <c r="H1703" i="5"/>
  <c r="H1702" i="5"/>
  <c r="H1701" i="5"/>
  <c r="H1700" i="5"/>
  <c r="H1699" i="5"/>
  <c r="L1699" i="5" s="1"/>
  <c r="J1699" i="5" s="1"/>
  <c r="H1698" i="5"/>
  <c r="H1697" i="5"/>
  <c r="H1696" i="5"/>
  <c r="H1695" i="5"/>
  <c r="L1695" i="5" s="1"/>
  <c r="J1695" i="5" s="1"/>
  <c r="H1694" i="5"/>
  <c r="H1693" i="5"/>
  <c r="H1692" i="5"/>
  <c r="H1691" i="5"/>
  <c r="L1691" i="5" s="1"/>
  <c r="J1691" i="5" s="1"/>
  <c r="H1690" i="5"/>
  <c r="H1689" i="5"/>
  <c r="H1688" i="5"/>
  <c r="H1687" i="5"/>
  <c r="L1687" i="5" s="1"/>
  <c r="J1687" i="5" s="1"/>
  <c r="H1686" i="5"/>
  <c r="H1685" i="5"/>
  <c r="H1684" i="5"/>
  <c r="H1683" i="5"/>
  <c r="L1683" i="5" s="1"/>
  <c r="J1683" i="5" s="1"/>
  <c r="H1682" i="5"/>
  <c r="H1681" i="5"/>
  <c r="H1680" i="5"/>
  <c r="H1679" i="5"/>
  <c r="L1679" i="5" s="1"/>
  <c r="J1679" i="5" s="1"/>
  <c r="H1678" i="5"/>
  <c r="H1677" i="5"/>
  <c r="H1676" i="5"/>
  <c r="H1675" i="5"/>
  <c r="L1675" i="5" s="1"/>
  <c r="J1675" i="5" s="1"/>
  <c r="H1674" i="5"/>
  <c r="H1673" i="5"/>
  <c r="H1672" i="5"/>
  <c r="H1671" i="5"/>
  <c r="L1671" i="5" s="1"/>
  <c r="J1671" i="5" s="1"/>
  <c r="H1670" i="5"/>
  <c r="H1669" i="5"/>
  <c r="H1668" i="5"/>
  <c r="H1667" i="5"/>
  <c r="H1666" i="5"/>
  <c r="H1665" i="5"/>
  <c r="H1664" i="5"/>
  <c r="H1663" i="5"/>
  <c r="H1662" i="5"/>
  <c r="H1661" i="5"/>
  <c r="H1660" i="5"/>
  <c r="H1659" i="5"/>
  <c r="H1658" i="5"/>
  <c r="H1657" i="5"/>
  <c r="H1656" i="5"/>
  <c r="H1655" i="5"/>
  <c r="H1654" i="5"/>
  <c r="H1653" i="5"/>
  <c r="H1652" i="5"/>
  <c r="H1651" i="5"/>
  <c r="H1650" i="5"/>
  <c r="H1649" i="5"/>
  <c r="H1648" i="5"/>
  <c r="H1647" i="5"/>
  <c r="H1646" i="5"/>
  <c r="H1645" i="5"/>
  <c r="H1644" i="5"/>
  <c r="H1643" i="5"/>
  <c r="H1642" i="5"/>
  <c r="H1641" i="5"/>
  <c r="H1640" i="5"/>
  <c r="H1639" i="5"/>
  <c r="L1639" i="5" s="1"/>
  <c r="J1639" i="5" s="1"/>
  <c r="H1638" i="5"/>
  <c r="H1637" i="5"/>
  <c r="H1636" i="5"/>
  <c r="H1635" i="5"/>
  <c r="L1635" i="5" s="1"/>
  <c r="J1635" i="5" s="1"/>
  <c r="H1634" i="5"/>
  <c r="H1633" i="5"/>
  <c r="H1632" i="5"/>
  <c r="H1631" i="5"/>
  <c r="L1631" i="5" s="1"/>
  <c r="J1631" i="5" s="1"/>
  <c r="H1630" i="5"/>
  <c r="H1629" i="5"/>
  <c r="H1628" i="5"/>
  <c r="H1627" i="5"/>
  <c r="L1627" i="5" s="1"/>
  <c r="J1627" i="5" s="1"/>
  <c r="H1626" i="5"/>
  <c r="H1625" i="5"/>
  <c r="H1624" i="5"/>
  <c r="H1623" i="5"/>
  <c r="L1623" i="5" s="1"/>
  <c r="J1623" i="5" s="1"/>
  <c r="H1622" i="5"/>
  <c r="H1621" i="5"/>
  <c r="H1620" i="5"/>
  <c r="H1619" i="5"/>
  <c r="L1619" i="5" s="1"/>
  <c r="J1619" i="5" s="1"/>
  <c r="H1618" i="5"/>
  <c r="H1617" i="5"/>
  <c r="H1616" i="5"/>
  <c r="H1615" i="5"/>
  <c r="H1614" i="5"/>
  <c r="H1613" i="5"/>
  <c r="H1612" i="5"/>
  <c r="H1611" i="5"/>
  <c r="H1610" i="5"/>
  <c r="H1609" i="5"/>
  <c r="H1608" i="5"/>
  <c r="H1607" i="5"/>
  <c r="H1606" i="5"/>
  <c r="H1605" i="5"/>
  <c r="H1604" i="5"/>
  <c r="H1603" i="5"/>
  <c r="H1602" i="5"/>
  <c r="H1601" i="5"/>
  <c r="H1600" i="5"/>
  <c r="H1599" i="5"/>
  <c r="H1598" i="5"/>
  <c r="H1597" i="5"/>
  <c r="H1596" i="5"/>
  <c r="H1595" i="5"/>
  <c r="H1594" i="5"/>
  <c r="H1593" i="5"/>
  <c r="H1592" i="5"/>
  <c r="H1591" i="5"/>
  <c r="H1590" i="5"/>
  <c r="H1589" i="5"/>
  <c r="H1588" i="5"/>
  <c r="H1587" i="5"/>
  <c r="H1586" i="5"/>
  <c r="H1585" i="5"/>
  <c r="H1584" i="5"/>
  <c r="H1583" i="5"/>
  <c r="H1582" i="5"/>
  <c r="H1581" i="5"/>
  <c r="H1580" i="5"/>
  <c r="H1579" i="5"/>
  <c r="H1578" i="5"/>
  <c r="H1577" i="5"/>
  <c r="H1576" i="5"/>
  <c r="H1575" i="5"/>
  <c r="H1574" i="5"/>
  <c r="H1573" i="5"/>
  <c r="H1572" i="5"/>
  <c r="H1571" i="5"/>
  <c r="H1570" i="5"/>
  <c r="H1569" i="5"/>
  <c r="H1568" i="5"/>
  <c r="H1567" i="5"/>
  <c r="H1566" i="5"/>
  <c r="H1565" i="5"/>
  <c r="H1564" i="5"/>
  <c r="H1563" i="5"/>
  <c r="H1562" i="5"/>
  <c r="H1561" i="5"/>
  <c r="H1560" i="5"/>
  <c r="H1559" i="5"/>
  <c r="H1558" i="5"/>
  <c r="H1557" i="5"/>
  <c r="H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L1531" i="5" s="1"/>
  <c r="J1531" i="5" s="1"/>
  <c r="H1530" i="5"/>
  <c r="H1529" i="5"/>
  <c r="H1528" i="5"/>
  <c r="H1527" i="5"/>
  <c r="L1527" i="5" s="1"/>
  <c r="J1527" i="5" s="1"/>
  <c r="H1526" i="5"/>
  <c r="H1525" i="5"/>
  <c r="H1524" i="5"/>
  <c r="H1523" i="5"/>
  <c r="L1523" i="5" s="1"/>
  <c r="J1523" i="5" s="1"/>
  <c r="H1522" i="5"/>
  <c r="H1521" i="5"/>
  <c r="H1520" i="5"/>
  <c r="H1519" i="5"/>
  <c r="L1519" i="5" s="1"/>
  <c r="J1519" i="5" s="1"/>
  <c r="H1518" i="5"/>
  <c r="H1517" i="5"/>
  <c r="H1516" i="5"/>
  <c r="H1515" i="5"/>
  <c r="L1515" i="5" s="1"/>
  <c r="J1515" i="5" s="1"/>
  <c r="H1514" i="5"/>
  <c r="H1513" i="5"/>
  <c r="H1512" i="5"/>
  <c r="H1511" i="5"/>
  <c r="L1511" i="5" s="1"/>
  <c r="J1511" i="5" s="1"/>
  <c r="H1510" i="5"/>
  <c r="H1509" i="5"/>
  <c r="H1508" i="5"/>
  <c r="H1507" i="5"/>
  <c r="L1507" i="5" s="1"/>
  <c r="J1507" i="5" s="1"/>
  <c r="H1506" i="5"/>
  <c r="H1505" i="5"/>
  <c r="H1504" i="5"/>
  <c r="H1503" i="5"/>
  <c r="H1502" i="5"/>
  <c r="H1501" i="5"/>
  <c r="H1500" i="5"/>
  <c r="H1499" i="5"/>
  <c r="H1498" i="5"/>
  <c r="H1497" i="5"/>
  <c r="H1496" i="5"/>
  <c r="H1495" i="5"/>
  <c r="H1494" i="5"/>
  <c r="H1493" i="5"/>
  <c r="H1492" i="5"/>
  <c r="H1491" i="5"/>
  <c r="H1490" i="5"/>
  <c r="H1489" i="5"/>
  <c r="H1488" i="5"/>
  <c r="H1487" i="5"/>
  <c r="L1487" i="5" s="1"/>
  <c r="J1487" i="5" s="1"/>
  <c r="H1486" i="5"/>
  <c r="H1485" i="5"/>
  <c r="H1484" i="5"/>
  <c r="H1483" i="5"/>
  <c r="L1483" i="5" s="1"/>
  <c r="J1483" i="5" s="1"/>
  <c r="H1482" i="5"/>
  <c r="H1481" i="5"/>
  <c r="H1480" i="5"/>
  <c r="H1479" i="5"/>
  <c r="L1479" i="5" s="1"/>
  <c r="J1479" i="5" s="1"/>
  <c r="H1478" i="5"/>
  <c r="H1477" i="5"/>
  <c r="H1476" i="5"/>
  <c r="H1475" i="5"/>
  <c r="L1475" i="5" s="1"/>
  <c r="J1475" i="5" s="1"/>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L1443" i="5" s="1"/>
  <c r="J1443" i="5" s="1"/>
  <c r="H1442" i="5"/>
  <c r="H1441" i="5"/>
  <c r="H1440" i="5"/>
  <c r="H1439" i="5"/>
  <c r="L1439" i="5" s="1"/>
  <c r="J1439" i="5" s="1"/>
  <c r="H1438" i="5"/>
  <c r="L1438" i="5" s="1"/>
  <c r="J1438" i="5" s="1"/>
  <c r="H1437" i="5"/>
  <c r="H1436" i="5"/>
  <c r="H1435" i="5"/>
  <c r="L1435" i="5" s="1"/>
  <c r="J1435" i="5" s="1"/>
  <c r="H1434" i="5"/>
  <c r="H1433" i="5"/>
  <c r="H1432" i="5"/>
  <c r="H1431" i="5"/>
  <c r="L1431" i="5" s="1"/>
  <c r="J1431" i="5" s="1"/>
  <c r="H1430" i="5"/>
  <c r="H1429" i="5"/>
  <c r="H1428" i="5"/>
  <c r="H1427" i="5"/>
  <c r="L1427" i="5" s="1"/>
  <c r="J1427" i="5" s="1"/>
  <c r="H1426" i="5"/>
  <c r="H1425" i="5"/>
  <c r="H1424" i="5"/>
  <c r="H1423" i="5"/>
  <c r="L1423" i="5" s="1"/>
  <c r="J1423" i="5" s="1"/>
  <c r="H1422" i="5"/>
  <c r="L1422" i="5" s="1"/>
  <c r="J1422" i="5" s="1"/>
  <c r="H1421" i="5"/>
  <c r="H1420" i="5"/>
  <c r="H1419" i="5"/>
  <c r="L1419" i="5" s="1"/>
  <c r="J1419" i="5" s="1"/>
  <c r="H1418" i="5"/>
  <c r="H1417" i="5"/>
  <c r="H1416" i="5"/>
  <c r="H1415" i="5"/>
  <c r="H1414" i="5"/>
  <c r="H1413" i="5"/>
  <c r="H1412" i="5"/>
  <c r="H1411" i="5"/>
  <c r="H1410" i="5"/>
  <c r="H1409" i="5"/>
  <c r="H1408" i="5"/>
  <c r="H1407" i="5"/>
  <c r="H1406" i="5"/>
  <c r="H1405" i="5"/>
  <c r="H1404" i="5"/>
  <c r="H1403" i="5"/>
  <c r="H1402" i="5"/>
  <c r="H1401" i="5"/>
  <c r="H1400" i="5"/>
  <c r="H1399" i="5"/>
  <c r="H1398" i="5"/>
  <c r="H1397" i="5"/>
  <c r="H1396" i="5"/>
  <c r="H1395" i="5"/>
  <c r="L1395" i="5" s="1"/>
  <c r="J1395" i="5" s="1"/>
  <c r="H1394" i="5"/>
  <c r="L1394" i="5" s="1"/>
  <c r="J1394" i="5" s="1"/>
  <c r="H1393" i="5"/>
  <c r="H1392" i="5"/>
  <c r="L1392" i="5" s="1"/>
  <c r="J1392" i="5" s="1"/>
  <c r="H1391" i="5"/>
  <c r="L1391" i="5" s="1"/>
  <c r="J1391" i="5" s="1"/>
  <c r="H1390" i="5"/>
  <c r="H1389" i="5"/>
  <c r="H1388" i="5"/>
  <c r="H1387" i="5"/>
  <c r="L1387" i="5" s="1"/>
  <c r="J1387" i="5" s="1"/>
  <c r="H1386" i="5"/>
  <c r="H1385" i="5"/>
  <c r="H1384" i="5"/>
  <c r="H1383" i="5"/>
  <c r="L1383" i="5" s="1"/>
  <c r="J1383" i="5" s="1"/>
  <c r="H1382" i="5"/>
  <c r="H1381" i="5"/>
  <c r="H1380" i="5"/>
  <c r="H1379" i="5"/>
  <c r="L1379" i="5" s="1"/>
  <c r="J1379" i="5" s="1"/>
  <c r="H1378" i="5"/>
  <c r="L1378" i="5" s="1"/>
  <c r="J1378" i="5" s="1"/>
  <c r="H1377" i="5"/>
  <c r="H1376" i="5"/>
  <c r="H1375" i="5"/>
  <c r="L1375" i="5" s="1"/>
  <c r="J1375" i="5" s="1"/>
  <c r="H1374" i="5"/>
  <c r="H1373" i="5"/>
  <c r="H1372" i="5"/>
  <c r="H1371" i="5"/>
  <c r="L1371" i="5" s="1"/>
  <c r="J1371" i="5" s="1"/>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H1345" i="5"/>
  <c r="H1344" i="5"/>
  <c r="H1343" i="5"/>
  <c r="H1342" i="5"/>
  <c r="L1342" i="5" s="1"/>
  <c r="J1342" i="5" s="1"/>
  <c r="H1341" i="5"/>
  <c r="H1340" i="5"/>
  <c r="L1340" i="5" s="1"/>
  <c r="J1340" i="5" s="1"/>
  <c r="H1339" i="5"/>
  <c r="L1339" i="5" s="1"/>
  <c r="H1338" i="5"/>
  <c r="H1337" i="5"/>
  <c r="H1336" i="5"/>
  <c r="L1336" i="5" s="1"/>
  <c r="J1336" i="5" s="1"/>
  <c r="H1335" i="5"/>
  <c r="L1335" i="5" s="1"/>
  <c r="H1334" i="5"/>
  <c r="L1334" i="5" s="1"/>
  <c r="H1333" i="5"/>
  <c r="H1332" i="5"/>
  <c r="L1332" i="5" s="1"/>
  <c r="H1331" i="5"/>
  <c r="L1331" i="5" s="1"/>
  <c r="H1330" i="5"/>
  <c r="L1330" i="5" s="1"/>
  <c r="H1329" i="5"/>
  <c r="H1328" i="5"/>
  <c r="L1328" i="5" s="1"/>
  <c r="J1328" i="5" s="1"/>
  <c r="H1327" i="5"/>
  <c r="L1327" i="5" s="1"/>
  <c r="H1326" i="5"/>
  <c r="L1326" i="5" s="1"/>
  <c r="J1326" i="5" s="1"/>
  <c r="H1325" i="5"/>
  <c r="H1324" i="5"/>
  <c r="L1324" i="5" s="1"/>
  <c r="J1324" i="5" s="1"/>
  <c r="H1323" i="5"/>
  <c r="L1323" i="5" s="1"/>
  <c r="H1322" i="5"/>
  <c r="H1321" i="5"/>
  <c r="H1320" i="5"/>
  <c r="L1320" i="5" s="1"/>
  <c r="J1320" i="5" s="1"/>
  <c r="H1319" i="5"/>
  <c r="L1319" i="5" s="1"/>
  <c r="H1318" i="5"/>
  <c r="L1318" i="5" s="1"/>
  <c r="H1317" i="5"/>
  <c r="H1316" i="5"/>
  <c r="L1316" i="5" s="1"/>
  <c r="J1316" i="5" s="1"/>
  <c r="H1315" i="5"/>
  <c r="L1315" i="5" s="1"/>
  <c r="H1314" i="5"/>
  <c r="L1314" i="5" s="1"/>
  <c r="H1313" i="5"/>
  <c r="H1312" i="5"/>
  <c r="L1312" i="5" s="1"/>
  <c r="J1312" i="5" s="1"/>
  <c r="H1311" i="5"/>
  <c r="L1311" i="5" s="1"/>
  <c r="H1310" i="5"/>
  <c r="L1310" i="5" s="1"/>
  <c r="J1310" i="5" s="1"/>
  <c r="H1309" i="5"/>
  <c r="H1308" i="5"/>
  <c r="L1308" i="5" s="1"/>
  <c r="J1308" i="5" s="1"/>
  <c r="H1307" i="5"/>
  <c r="H1306" i="5"/>
  <c r="H1305" i="5"/>
  <c r="H1304" i="5"/>
  <c r="H1303" i="5"/>
  <c r="H1302" i="5"/>
  <c r="H1301" i="5"/>
  <c r="H1300" i="5"/>
  <c r="H1299" i="5"/>
  <c r="H1298" i="5"/>
  <c r="H1297" i="5"/>
  <c r="H1296" i="5"/>
  <c r="H1295" i="5"/>
  <c r="H1294" i="5"/>
  <c r="H1293" i="5"/>
  <c r="H1292" i="5"/>
  <c r="H1291" i="5"/>
  <c r="H1290" i="5"/>
  <c r="H1289" i="5"/>
  <c r="H1288" i="5"/>
  <c r="L1288" i="5" s="1"/>
  <c r="J1288" i="5" s="1"/>
  <c r="H1287" i="5"/>
  <c r="L1287" i="5" s="1"/>
  <c r="J1287" i="5" s="1"/>
  <c r="H1286" i="5"/>
  <c r="L1286" i="5" s="1"/>
  <c r="J1286" i="5" s="1"/>
  <c r="H1285" i="5"/>
  <c r="H1284" i="5"/>
  <c r="L1284" i="5" s="1"/>
  <c r="J1284" i="5" s="1"/>
  <c r="H1283" i="5"/>
  <c r="L1283" i="5" s="1"/>
  <c r="H1282" i="5"/>
  <c r="L1282" i="5" s="1"/>
  <c r="H1281" i="5"/>
  <c r="H1280" i="5"/>
  <c r="L1280" i="5" s="1"/>
  <c r="J1280" i="5" s="1"/>
  <c r="H1279" i="5"/>
  <c r="L1279" i="5" s="1"/>
  <c r="H1278" i="5"/>
  <c r="L1278" i="5" s="1"/>
  <c r="J1278" i="5" s="1"/>
  <c r="H1277" i="5"/>
  <c r="H1276" i="5"/>
  <c r="L1276" i="5" s="1"/>
  <c r="J1276" i="5" s="1"/>
  <c r="H1275" i="5"/>
  <c r="L1275" i="5" s="1"/>
  <c r="H1274" i="5"/>
  <c r="H1273" i="5"/>
  <c r="H1272" i="5"/>
  <c r="L1272" i="5" s="1"/>
  <c r="J1272" i="5" s="1"/>
  <c r="H1271" i="5"/>
  <c r="L1271" i="5" s="1"/>
  <c r="H1270" i="5"/>
  <c r="L1270" i="5" s="1"/>
  <c r="J1270" i="5" s="1"/>
  <c r="H1269" i="5"/>
  <c r="H1268" i="5"/>
  <c r="L1268" i="5" s="1"/>
  <c r="J1268" i="5" s="1"/>
  <c r="H1267" i="5"/>
  <c r="L1267" i="5" s="1"/>
  <c r="H1266" i="5"/>
  <c r="L1266" i="5" s="1"/>
  <c r="H1265" i="5"/>
  <c r="H1264" i="5"/>
  <c r="L1264" i="5" s="1"/>
  <c r="J1264" i="5" s="1"/>
  <c r="H1263" i="5"/>
  <c r="L1263" i="5" s="1"/>
  <c r="J1263" i="5" s="1"/>
  <c r="H1262" i="5"/>
  <c r="H1261" i="5"/>
  <c r="H1260" i="5"/>
  <c r="H1259" i="5"/>
  <c r="H1258" i="5"/>
  <c r="H1257" i="5"/>
  <c r="H1256" i="5"/>
  <c r="H1255" i="5"/>
  <c r="H1254" i="5"/>
  <c r="H1253" i="5"/>
  <c r="H1252" i="5"/>
  <c r="H1251" i="5"/>
  <c r="H1250" i="5"/>
  <c r="H1249" i="5"/>
  <c r="H1248" i="5"/>
  <c r="H1247" i="5"/>
  <c r="H1246" i="5"/>
  <c r="H1245" i="5"/>
  <c r="H1244" i="5"/>
  <c r="H1243" i="5"/>
  <c r="H1242" i="5"/>
  <c r="H1241" i="5"/>
  <c r="H1240" i="5"/>
  <c r="H1239" i="5"/>
  <c r="H1238" i="5"/>
  <c r="H1237" i="5"/>
  <c r="H1236" i="5"/>
  <c r="L1236" i="5" s="1"/>
  <c r="J1236" i="5" s="1"/>
  <c r="H1235" i="5"/>
  <c r="H1234" i="5"/>
  <c r="H1233" i="5"/>
  <c r="H1232" i="5"/>
  <c r="L1232" i="5" s="1"/>
  <c r="H1231" i="5"/>
  <c r="L1231" i="5" s="1"/>
  <c r="H1230" i="5"/>
  <c r="L1230" i="5" s="1"/>
  <c r="J1230" i="5" s="1"/>
  <c r="H1229" i="5"/>
  <c r="H1228" i="5"/>
  <c r="L1228" i="5" s="1"/>
  <c r="J1228" i="5" s="1"/>
  <c r="H1227" i="5"/>
  <c r="L1227" i="5" s="1"/>
  <c r="H1226" i="5"/>
  <c r="L1226" i="5" s="1"/>
  <c r="J1226" i="5" s="1"/>
  <c r="H1225" i="5"/>
  <c r="H1224" i="5"/>
  <c r="L1224" i="5" s="1"/>
  <c r="J1224" i="5" s="1"/>
  <c r="H1223" i="5"/>
  <c r="L1223" i="5" s="1"/>
  <c r="H1222" i="5"/>
  <c r="L1222" i="5" s="1"/>
  <c r="H1221" i="5"/>
  <c r="H1220" i="5"/>
  <c r="L1220" i="5" s="1"/>
  <c r="J1220" i="5" s="1"/>
  <c r="H1219" i="5"/>
  <c r="L1219" i="5" s="1"/>
  <c r="H1218" i="5"/>
  <c r="L1218" i="5" s="1"/>
  <c r="H1217" i="5"/>
  <c r="H1216" i="5"/>
  <c r="L1216" i="5" s="1"/>
  <c r="J1216" i="5" s="1"/>
  <c r="H1215" i="5"/>
  <c r="L1215" i="5" s="1"/>
  <c r="H1214" i="5"/>
  <c r="L1214" i="5" s="1"/>
  <c r="H1213" i="5"/>
  <c r="H1212" i="5"/>
  <c r="L1212" i="5" s="1"/>
  <c r="J1212" i="5" s="1"/>
  <c r="H1211" i="5"/>
  <c r="L1211" i="5" s="1"/>
  <c r="H1210" i="5"/>
  <c r="H1209" i="5"/>
  <c r="H1208" i="5"/>
  <c r="L1208" i="5" s="1"/>
  <c r="J1208" i="5" s="1"/>
  <c r="H1207" i="5"/>
  <c r="L1207" i="5" s="1"/>
  <c r="H1206" i="5"/>
  <c r="L1206" i="5" s="1"/>
  <c r="H1205" i="5"/>
  <c r="H1204" i="5"/>
  <c r="H1203" i="5"/>
  <c r="H1202" i="5"/>
  <c r="H1201" i="5"/>
  <c r="H1200" i="5"/>
  <c r="H1199" i="5"/>
  <c r="H1198" i="5"/>
  <c r="H1197" i="5"/>
  <c r="H1196" i="5"/>
  <c r="H1195" i="5"/>
  <c r="H1194" i="5"/>
  <c r="H1193" i="5"/>
  <c r="H1192" i="5"/>
  <c r="H1191" i="5"/>
  <c r="H1190" i="5"/>
  <c r="H1189" i="5"/>
  <c r="H1188" i="5"/>
  <c r="L1188" i="5" s="1"/>
  <c r="J1188" i="5" s="1"/>
  <c r="H1187" i="5"/>
  <c r="H1186" i="5"/>
  <c r="L1186" i="5" s="1"/>
  <c r="H1185" i="5"/>
  <c r="H1184" i="5"/>
  <c r="L1184" i="5" s="1"/>
  <c r="J1184" i="5" s="1"/>
  <c r="H1183" i="5"/>
  <c r="L1183" i="5" s="1"/>
  <c r="J1183" i="5" s="1"/>
  <c r="H1182" i="5"/>
  <c r="L1182" i="5" s="1"/>
  <c r="H1181" i="5"/>
  <c r="H1180" i="5"/>
  <c r="L1180" i="5" s="1"/>
  <c r="J1180" i="5" s="1"/>
  <c r="H1179" i="5"/>
  <c r="L1179" i="5" s="1"/>
  <c r="H1178" i="5"/>
  <c r="L1178" i="5" s="1"/>
  <c r="H1177" i="5"/>
  <c r="H1176" i="5"/>
  <c r="L1176" i="5" s="1"/>
  <c r="J1176" i="5" s="1"/>
  <c r="H1175" i="5"/>
  <c r="L1175" i="5" s="1"/>
  <c r="H1174" i="5"/>
  <c r="L1174" i="5" s="1"/>
  <c r="J1174" i="5" s="1"/>
  <c r="H1173" i="5"/>
  <c r="H1172" i="5"/>
  <c r="L1172" i="5" s="1"/>
  <c r="J1172" i="5" s="1"/>
  <c r="H1171" i="5"/>
  <c r="L1171" i="5" s="1"/>
  <c r="H1170" i="5"/>
  <c r="H1169" i="5"/>
  <c r="H1168" i="5"/>
  <c r="L1168" i="5" s="1"/>
  <c r="J1168" i="5" s="1"/>
  <c r="H1167" i="5"/>
  <c r="L1167" i="5" s="1"/>
  <c r="J1167" i="5" s="1"/>
  <c r="H1166" i="5"/>
  <c r="L1166" i="5" s="1"/>
  <c r="J1166" i="5" s="1"/>
  <c r="H1165" i="5"/>
  <c r="H1164" i="5"/>
  <c r="L1164" i="5" s="1"/>
  <c r="J1164" i="5" s="1"/>
  <c r="H1163" i="5"/>
  <c r="L1163" i="5" s="1"/>
  <c r="H1162" i="5"/>
  <c r="L1162" i="5" s="1"/>
  <c r="H1161" i="5"/>
  <c r="H1160" i="5"/>
  <c r="L1160" i="5" s="1"/>
  <c r="J1160" i="5" s="1"/>
  <c r="H1159" i="5"/>
  <c r="L1159" i="5" s="1"/>
  <c r="J1159" i="5" s="1"/>
  <c r="H1158" i="5"/>
  <c r="L1158" i="5" s="1"/>
  <c r="J1158" i="5" s="1"/>
  <c r="H1157" i="5"/>
  <c r="H1156" i="5"/>
  <c r="H1155" i="5"/>
  <c r="H1154" i="5"/>
  <c r="H1153" i="5"/>
  <c r="H1152" i="5"/>
  <c r="H1151" i="5"/>
  <c r="H1150" i="5"/>
  <c r="H1149" i="5"/>
  <c r="H1148" i="5"/>
  <c r="H1147" i="5"/>
  <c r="H1146" i="5"/>
  <c r="H1145" i="5"/>
  <c r="H1144" i="5"/>
  <c r="H1143" i="5"/>
  <c r="H1142" i="5"/>
  <c r="H1141" i="5"/>
  <c r="H1140" i="5"/>
  <c r="H1139" i="5"/>
  <c r="H1138" i="5"/>
  <c r="H1137" i="5"/>
  <c r="H1136" i="5"/>
  <c r="H1135" i="5"/>
  <c r="H1134" i="5"/>
  <c r="H1133" i="5"/>
  <c r="H1132" i="5"/>
  <c r="H1131" i="5"/>
  <c r="L1131" i="5" s="1"/>
  <c r="H1130" i="5"/>
  <c r="L1130" i="5" s="1"/>
  <c r="H1129" i="5"/>
  <c r="H1128" i="5"/>
  <c r="L1128" i="5" s="1"/>
  <c r="H1127" i="5"/>
  <c r="L1127" i="5" s="1"/>
  <c r="H1126" i="5"/>
  <c r="L1126" i="5" s="1"/>
  <c r="H1125" i="5"/>
  <c r="H1124" i="5"/>
  <c r="L1124" i="5" s="1"/>
  <c r="H1123" i="5"/>
  <c r="L1123" i="5" s="1"/>
  <c r="H1122" i="5"/>
  <c r="L1122" i="5" s="1"/>
  <c r="J1122" i="5" s="1"/>
  <c r="H1121" i="5"/>
  <c r="H1120" i="5"/>
  <c r="L1120" i="5" s="1"/>
  <c r="H1119" i="5"/>
  <c r="L1119" i="5" s="1"/>
  <c r="H1118" i="5"/>
  <c r="L1118" i="5" s="1"/>
  <c r="J1118" i="5" s="1"/>
  <c r="H1117" i="5"/>
  <c r="H1116" i="5"/>
  <c r="L1116" i="5" s="1"/>
  <c r="H1115" i="5"/>
  <c r="L1115" i="5" s="1"/>
  <c r="H1114" i="5"/>
  <c r="L1114" i="5" s="1"/>
  <c r="J1114" i="5" s="1"/>
  <c r="H1113" i="5"/>
  <c r="H1112" i="5"/>
  <c r="L1112" i="5" s="1"/>
  <c r="H1111" i="5"/>
  <c r="L1111" i="5" s="1"/>
  <c r="J1111" i="5" s="1"/>
  <c r="H1110" i="5"/>
  <c r="L1110" i="5" s="1"/>
  <c r="H1109" i="5"/>
  <c r="H1108" i="5"/>
  <c r="L1108" i="5" s="1"/>
  <c r="H1107" i="5"/>
  <c r="L1107" i="5" s="1"/>
  <c r="H1106" i="5"/>
  <c r="L1106" i="5" s="1"/>
  <c r="J1106" i="5" s="1"/>
  <c r="H1105" i="5"/>
  <c r="H1104" i="5"/>
  <c r="L1104" i="5" s="1"/>
  <c r="H1103" i="5"/>
  <c r="L1103" i="5" s="1"/>
  <c r="H1102" i="5"/>
  <c r="L1102" i="5" s="1"/>
  <c r="J1102" i="5" s="1"/>
  <c r="H1101" i="5"/>
  <c r="H1100" i="5"/>
  <c r="L1100" i="5" s="1"/>
  <c r="H1099" i="5"/>
  <c r="L1099" i="5" s="1"/>
  <c r="J1099" i="5" s="1"/>
  <c r="H1098" i="5"/>
  <c r="L1098" i="5" s="1"/>
  <c r="J1098" i="5" s="1"/>
  <c r="H1097" i="5"/>
  <c r="H1096" i="5"/>
  <c r="L1096" i="5" s="1"/>
  <c r="H1095" i="5"/>
  <c r="L1095" i="5" s="1"/>
  <c r="H1094" i="5"/>
  <c r="H1093" i="5"/>
  <c r="H1092" i="5"/>
  <c r="H1091" i="5"/>
  <c r="H1090" i="5"/>
  <c r="H1089" i="5"/>
  <c r="H1088" i="5"/>
  <c r="H1087" i="5"/>
  <c r="H1086" i="5"/>
  <c r="H1085" i="5"/>
  <c r="H1084" i="5"/>
  <c r="H1083" i="5"/>
  <c r="L1083" i="5" s="1"/>
  <c r="H1082" i="5"/>
  <c r="L1082" i="5" s="1"/>
  <c r="J1082" i="5" s="1"/>
  <c r="H1081" i="5"/>
  <c r="H1080" i="5"/>
  <c r="L1080" i="5" s="1"/>
  <c r="H1079" i="5"/>
  <c r="L1079" i="5" s="1"/>
  <c r="H1078" i="5"/>
  <c r="L1078" i="5" s="1"/>
  <c r="H1077" i="5"/>
  <c r="H1076" i="5"/>
  <c r="L1076" i="5" s="1"/>
  <c r="H1075" i="5"/>
  <c r="L1075" i="5" s="1"/>
  <c r="H1074" i="5"/>
  <c r="L1074" i="5" s="1"/>
  <c r="J1074" i="5" s="1"/>
  <c r="H1073" i="5"/>
  <c r="H1072" i="5"/>
  <c r="L1072" i="5" s="1"/>
  <c r="H1071" i="5"/>
  <c r="L1071" i="5" s="1"/>
  <c r="H1070" i="5"/>
  <c r="L1070" i="5" s="1"/>
  <c r="H1069" i="5"/>
  <c r="L1069" i="5" s="1"/>
  <c r="H1068" i="5"/>
  <c r="L1068" i="5" s="1"/>
  <c r="H1067" i="5"/>
  <c r="L1067" i="5" s="1"/>
  <c r="H1066" i="5"/>
  <c r="L1066" i="5" s="1"/>
  <c r="J1066" i="5" s="1"/>
  <c r="H1065" i="5"/>
  <c r="H1064" i="5"/>
  <c r="L1064" i="5" s="1"/>
  <c r="H1063" i="5"/>
  <c r="L1063" i="5" s="1"/>
  <c r="H1062" i="5"/>
  <c r="L1062" i="5" s="1"/>
  <c r="H1061" i="5"/>
  <c r="H1060" i="5"/>
  <c r="L1060" i="5" s="1"/>
  <c r="H1059" i="5"/>
  <c r="L1059" i="5" s="1"/>
  <c r="J1059" i="5" s="1"/>
  <c r="H1058" i="5"/>
  <c r="L1058" i="5" s="1"/>
  <c r="H1057" i="5"/>
  <c r="H1056" i="5"/>
  <c r="H1055" i="5"/>
  <c r="H1054" i="5"/>
  <c r="H1053" i="5"/>
  <c r="H1052" i="5"/>
  <c r="H1051" i="5"/>
  <c r="H1050" i="5"/>
  <c r="H1049" i="5"/>
  <c r="H1048" i="5"/>
  <c r="H1047" i="5"/>
  <c r="H1046" i="5"/>
  <c r="H1045" i="5"/>
  <c r="H1044" i="5"/>
  <c r="H1043" i="5"/>
  <c r="H1042" i="5"/>
  <c r="H1041" i="5"/>
  <c r="H1040" i="5"/>
  <c r="H1039" i="5"/>
  <c r="H1038" i="5"/>
  <c r="H1037" i="5"/>
  <c r="H1036" i="5"/>
  <c r="H1035" i="5"/>
  <c r="L1035" i="5" s="1"/>
  <c r="H1034" i="5"/>
  <c r="H1033" i="5"/>
  <c r="H1032" i="5"/>
  <c r="L1032" i="5" s="1"/>
  <c r="H1031" i="5"/>
  <c r="L1031" i="5" s="1"/>
  <c r="H1030" i="5"/>
  <c r="L1030" i="5" s="1"/>
  <c r="H1029" i="5"/>
  <c r="L1029" i="5" s="1"/>
  <c r="J1029" i="5" s="1"/>
  <c r="H1028" i="5"/>
  <c r="L1028" i="5" s="1"/>
  <c r="H1027" i="5"/>
  <c r="L1027" i="5" s="1"/>
  <c r="H1026" i="5"/>
  <c r="L1026" i="5" s="1"/>
  <c r="J1026" i="5" s="1"/>
  <c r="H1025" i="5"/>
  <c r="H1024" i="5"/>
  <c r="L1024" i="5" s="1"/>
  <c r="H1023" i="5"/>
  <c r="L1023" i="5" s="1"/>
  <c r="J1023" i="5" s="1"/>
  <c r="H1022" i="5"/>
  <c r="L1022" i="5" s="1"/>
  <c r="J1022" i="5" s="1"/>
  <c r="H1021" i="5"/>
  <c r="L1021" i="5" s="1"/>
  <c r="H1020" i="5"/>
  <c r="L1020" i="5" s="1"/>
  <c r="H1019" i="5"/>
  <c r="L1019" i="5" s="1"/>
  <c r="J1019" i="5" s="1"/>
  <c r="H1018" i="5"/>
  <c r="L1018" i="5" s="1"/>
  <c r="J1018" i="5" s="1"/>
  <c r="H1017" i="5"/>
  <c r="H1016" i="5"/>
  <c r="L1016" i="5" s="1"/>
  <c r="H1015" i="5"/>
  <c r="L1015" i="5" s="1"/>
  <c r="J1015" i="5" s="1"/>
  <c r="H1014" i="5"/>
  <c r="L1014" i="5" s="1"/>
  <c r="H1013" i="5"/>
  <c r="H1012" i="5"/>
  <c r="L1012" i="5" s="1"/>
  <c r="H1011" i="5"/>
  <c r="L1011" i="5" s="1"/>
  <c r="H1010" i="5"/>
  <c r="H1009" i="5"/>
  <c r="L1009" i="5" s="1"/>
  <c r="J1009" i="5" s="1"/>
  <c r="H1008" i="5"/>
  <c r="L1008" i="5" s="1"/>
  <c r="H1007" i="5"/>
  <c r="L1007" i="5" s="1"/>
  <c r="J1007" i="5" s="1"/>
  <c r="H1006" i="5"/>
  <c r="L1006" i="5" s="1"/>
  <c r="J1006" i="5" s="1"/>
  <c r="H1005" i="5"/>
  <c r="H1004" i="5"/>
  <c r="L1004" i="5" s="1"/>
  <c r="H1003" i="5"/>
  <c r="H1002" i="5"/>
  <c r="H1001" i="5"/>
  <c r="H1000" i="5"/>
  <c r="H999" i="5"/>
  <c r="H998" i="5"/>
  <c r="H997" i="5"/>
  <c r="H996" i="5"/>
  <c r="H995" i="5"/>
  <c r="H994" i="5"/>
  <c r="H993" i="5"/>
  <c r="H992" i="5"/>
  <c r="H991" i="5"/>
  <c r="H990" i="5"/>
  <c r="H989" i="5"/>
  <c r="H988" i="5"/>
  <c r="H987" i="5"/>
  <c r="L987" i="5" s="1"/>
  <c r="H986" i="5"/>
  <c r="L986" i="5" s="1"/>
  <c r="H985" i="5"/>
  <c r="H984" i="5"/>
  <c r="L984" i="5" s="1"/>
  <c r="H983" i="5"/>
  <c r="L983" i="5" s="1"/>
  <c r="H982" i="5"/>
  <c r="L982" i="5" s="1"/>
  <c r="J982" i="5" s="1"/>
  <c r="H981" i="5"/>
  <c r="L981" i="5" s="1"/>
  <c r="J981" i="5" s="1"/>
  <c r="H980" i="5"/>
  <c r="L980" i="5" s="1"/>
  <c r="H979" i="5"/>
  <c r="L979" i="5" s="1"/>
  <c r="H978" i="5"/>
  <c r="L978" i="5" s="1"/>
  <c r="H977" i="5"/>
  <c r="L977" i="5" s="1"/>
  <c r="H976" i="5"/>
  <c r="L976" i="5" s="1"/>
  <c r="H975" i="5"/>
  <c r="L975" i="5" s="1"/>
  <c r="J975" i="5" s="1"/>
  <c r="H974" i="5"/>
  <c r="L974" i="5" s="1"/>
  <c r="H973" i="5"/>
  <c r="H972" i="5"/>
  <c r="L972" i="5" s="1"/>
  <c r="H971" i="5"/>
  <c r="L971" i="5" s="1"/>
  <c r="H970" i="5"/>
  <c r="L970" i="5" s="1"/>
  <c r="H969" i="5"/>
  <c r="L969" i="5" s="1"/>
  <c r="J969" i="5" s="1"/>
  <c r="H968" i="5"/>
  <c r="L968" i="5" s="1"/>
  <c r="H967" i="5"/>
  <c r="L967" i="5" s="1"/>
  <c r="H966" i="5"/>
  <c r="L966" i="5" s="1"/>
  <c r="J966" i="5" s="1"/>
  <c r="H965" i="5"/>
  <c r="L965" i="5" s="1"/>
  <c r="J965" i="5" s="1"/>
  <c r="H964" i="5"/>
  <c r="L964" i="5" s="1"/>
  <c r="H963" i="5"/>
  <c r="L963" i="5" s="1"/>
  <c r="H962" i="5"/>
  <c r="L962" i="5" s="1"/>
  <c r="H961" i="5"/>
  <c r="H960" i="5"/>
  <c r="L960" i="5" s="1"/>
  <c r="H959" i="5"/>
  <c r="L959" i="5" s="1"/>
  <c r="H958" i="5"/>
  <c r="L958" i="5" s="1"/>
  <c r="J958" i="5" s="1"/>
  <c r="H957" i="5"/>
  <c r="L957" i="5" s="1"/>
  <c r="H956" i="5"/>
  <c r="L956" i="5" s="1"/>
  <c r="H955" i="5"/>
  <c r="L955" i="5" s="1"/>
  <c r="H954" i="5"/>
  <c r="L954" i="5" s="1"/>
  <c r="H953" i="5"/>
  <c r="H952" i="5"/>
  <c r="H951" i="5"/>
  <c r="H950" i="5"/>
  <c r="H949" i="5"/>
  <c r="H948" i="5"/>
  <c r="H947" i="5"/>
  <c r="H946" i="5"/>
  <c r="H945" i="5"/>
  <c r="H944" i="5"/>
  <c r="H943" i="5"/>
  <c r="H942" i="5"/>
  <c r="H941" i="5"/>
  <c r="H940" i="5"/>
  <c r="H939" i="5"/>
  <c r="L939" i="5" s="1"/>
  <c r="H938" i="5"/>
  <c r="L938" i="5" s="1"/>
  <c r="H937" i="5"/>
  <c r="H936" i="5"/>
  <c r="L936" i="5" s="1"/>
  <c r="H935" i="5"/>
  <c r="L935" i="5" s="1"/>
  <c r="H934" i="5"/>
  <c r="L934" i="5" s="1"/>
  <c r="H933" i="5"/>
  <c r="L933" i="5" s="1"/>
  <c r="H932" i="5"/>
  <c r="L932" i="5" s="1"/>
  <c r="H931" i="5"/>
  <c r="L931" i="5" s="1"/>
  <c r="H930" i="5"/>
  <c r="L930" i="5" s="1"/>
  <c r="H929" i="5"/>
  <c r="H928" i="5"/>
  <c r="L928" i="5" s="1"/>
  <c r="H927" i="5"/>
  <c r="L927" i="5" s="1"/>
  <c r="H926" i="5"/>
  <c r="L926" i="5" s="1"/>
  <c r="J926" i="5" s="1"/>
  <c r="H925" i="5"/>
  <c r="L925" i="5" s="1"/>
  <c r="H924" i="5"/>
  <c r="L924" i="5" s="1"/>
  <c r="I924" i="5" s="1"/>
  <c r="H923" i="5"/>
  <c r="L923" i="5" s="1"/>
  <c r="H922" i="5"/>
  <c r="L922" i="5" s="1"/>
  <c r="H921" i="5"/>
  <c r="L921" i="5" s="1"/>
  <c r="J921" i="5" s="1"/>
  <c r="H920" i="5"/>
  <c r="L920" i="5" s="1"/>
  <c r="H919" i="5"/>
  <c r="L919" i="5" s="1"/>
  <c r="H918" i="5"/>
  <c r="L918" i="5" s="1"/>
  <c r="H917" i="5"/>
  <c r="L917" i="5" s="1"/>
  <c r="J917" i="5" s="1"/>
  <c r="H916" i="5"/>
  <c r="L916" i="5" s="1"/>
  <c r="H915" i="5"/>
  <c r="L915" i="5" s="1"/>
  <c r="H914" i="5"/>
  <c r="L914" i="5" s="1"/>
  <c r="H913" i="5"/>
  <c r="L913" i="5" s="1"/>
  <c r="J913" i="5" s="1"/>
  <c r="H912" i="5"/>
  <c r="L912" i="5" s="1"/>
  <c r="H911" i="5"/>
  <c r="L911" i="5" s="1"/>
  <c r="H910" i="5"/>
  <c r="L910" i="5" s="1"/>
  <c r="J910" i="5" s="1"/>
  <c r="H909" i="5"/>
  <c r="H908" i="5"/>
  <c r="L908" i="5" s="1"/>
  <c r="H907" i="5"/>
  <c r="L907" i="5" s="1"/>
  <c r="J907" i="5" s="1"/>
  <c r="H906" i="5"/>
  <c r="L906" i="5" s="1"/>
  <c r="J906" i="5" s="1"/>
  <c r="H905" i="5"/>
  <c r="H904" i="5"/>
  <c r="L904" i="5" s="1"/>
  <c r="H903" i="5"/>
  <c r="H902" i="5"/>
  <c r="H901" i="5"/>
  <c r="H900" i="5"/>
  <c r="H899" i="5"/>
  <c r="H898" i="5"/>
  <c r="H897" i="5"/>
  <c r="H896" i="5"/>
  <c r="H895" i="5"/>
  <c r="H894" i="5"/>
  <c r="H893" i="5"/>
  <c r="H892" i="5"/>
  <c r="H891" i="5"/>
  <c r="H890" i="5"/>
  <c r="L890" i="5" s="1"/>
  <c r="H889" i="5"/>
  <c r="L889" i="5" s="1"/>
  <c r="H888" i="5"/>
  <c r="H887" i="5"/>
  <c r="L887" i="5" s="1"/>
  <c r="H886" i="5"/>
  <c r="L886" i="5" s="1"/>
  <c r="H885" i="5"/>
  <c r="L885" i="5" s="1"/>
  <c r="J885" i="5" s="1"/>
  <c r="H884" i="5"/>
  <c r="L884" i="5" s="1"/>
  <c r="H883" i="5"/>
  <c r="L883" i="5" s="1"/>
  <c r="H882" i="5"/>
  <c r="L882" i="5" s="1"/>
  <c r="H881" i="5"/>
  <c r="L881" i="5" s="1"/>
  <c r="J881" i="5" s="1"/>
  <c r="H880" i="5"/>
  <c r="L880" i="5" s="1"/>
  <c r="H879" i="5"/>
  <c r="L879" i="5" s="1"/>
  <c r="H878" i="5"/>
  <c r="L878" i="5" s="1"/>
  <c r="H877" i="5"/>
  <c r="L877" i="5" s="1"/>
  <c r="H876" i="5"/>
  <c r="L876" i="5" s="1"/>
  <c r="H875" i="5"/>
  <c r="L875" i="5" s="1"/>
  <c r="J875" i="5" s="1"/>
  <c r="H874" i="5"/>
  <c r="L874" i="5" s="1"/>
  <c r="H873" i="5"/>
  <c r="L873" i="5" s="1"/>
  <c r="H872" i="5"/>
  <c r="L872" i="5" s="1"/>
  <c r="H871" i="5"/>
  <c r="L871" i="5" s="1"/>
  <c r="H870" i="5"/>
  <c r="L870" i="5" s="1"/>
  <c r="H869" i="5"/>
  <c r="L869" i="5" s="1"/>
  <c r="H868" i="5"/>
  <c r="L868" i="5" s="1"/>
  <c r="H867" i="5"/>
  <c r="L867" i="5" s="1"/>
  <c r="H866" i="5"/>
  <c r="L866" i="5" s="1"/>
  <c r="H865" i="5"/>
  <c r="L865" i="5" s="1"/>
  <c r="H864" i="5"/>
  <c r="L864" i="5" s="1"/>
  <c r="H863" i="5"/>
  <c r="L863" i="5" s="1"/>
  <c r="J863" i="5" s="1"/>
  <c r="H862" i="5"/>
  <c r="L862" i="5" s="1"/>
  <c r="H861" i="5"/>
  <c r="H860" i="5"/>
  <c r="L860" i="5" s="1"/>
  <c r="H859" i="5"/>
  <c r="L859" i="5" s="1"/>
  <c r="H858" i="5"/>
  <c r="L858" i="5" s="1"/>
  <c r="H857" i="5"/>
  <c r="L857" i="5" s="1"/>
  <c r="H856" i="5"/>
  <c r="L856" i="5" s="1"/>
  <c r="H855" i="5"/>
  <c r="L855" i="5" s="1"/>
  <c r="H854" i="5"/>
  <c r="L854" i="5" s="1"/>
  <c r="H853" i="5"/>
  <c r="L853" i="5" s="1"/>
  <c r="J853" i="5" s="1"/>
  <c r="H852" i="5"/>
  <c r="H851" i="5"/>
  <c r="H850" i="5"/>
  <c r="H849" i="5"/>
  <c r="H848" i="5"/>
  <c r="H847" i="5"/>
  <c r="H846" i="5"/>
  <c r="H845" i="5"/>
  <c r="H844" i="5"/>
  <c r="H843" i="5"/>
  <c r="H842" i="5"/>
  <c r="H841" i="5"/>
  <c r="H840" i="5"/>
  <c r="H839" i="5"/>
  <c r="H838" i="5"/>
  <c r="H837" i="5"/>
  <c r="H836" i="5"/>
  <c r="H835" i="5"/>
  <c r="H834" i="5"/>
  <c r="H833" i="5"/>
  <c r="H832" i="5"/>
  <c r="H831" i="5"/>
  <c r="H830" i="5"/>
  <c r="H829" i="5"/>
  <c r="H828" i="5"/>
  <c r="H827" i="5"/>
  <c r="L827" i="5" s="1"/>
  <c r="H826" i="5"/>
  <c r="L826" i="5" s="1"/>
  <c r="H825" i="5"/>
  <c r="L825" i="5" s="1"/>
  <c r="J825" i="5" s="1"/>
  <c r="H824" i="5"/>
  <c r="L824" i="5" s="1"/>
  <c r="H823" i="5"/>
  <c r="L823" i="5" s="1"/>
  <c r="H822" i="5"/>
  <c r="L822" i="5" s="1"/>
  <c r="H821" i="5"/>
  <c r="L821" i="5" s="1"/>
  <c r="J821" i="5" s="1"/>
  <c r="H820" i="5"/>
  <c r="L820" i="5" s="1"/>
  <c r="H819" i="5"/>
  <c r="L819" i="5" s="1"/>
  <c r="H818" i="5"/>
  <c r="L818" i="5" s="1"/>
  <c r="H817" i="5"/>
  <c r="L817" i="5" s="1"/>
  <c r="J817" i="5" s="1"/>
  <c r="H816" i="5"/>
  <c r="L816" i="5" s="1"/>
  <c r="H815" i="5"/>
  <c r="L815" i="5" s="1"/>
  <c r="J815" i="5" s="1"/>
  <c r="H814" i="5"/>
  <c r="L814" i="5" s="1"/>
  <c r="J814" i="5" s="1"/>
  <c r="H813" i="5"/>
  <c r="L813" i="5" s="1"/>
  <c r="H812" i="5"/>
  <c r="L812" i="5" s="1"/>
  <c r="H811" i="5"/>
  <c r="L811" i="5" s="1"/>
  <c r="H810" i="5"/>
  <c r="L810" i="5" s="1"/>
  <c r="H809" i="5"/>
  <c r="L809" i="5" s="1"/>
  <c r="J809" i="5" s="1"/>
  <c r="H808" i="5"/>
  <c r="L808" i="5" s="1"/>
  <c r="H807" i="5"/>
  <c r="L807" i="5" s="1"/>
  <c r="H806" i="5"/>
  <c r="L806" i="5" s="1"/>
  <c r="H805" i="5"/>
  <c r="L805" i="5" s="1"/>
  <c r="J805" i="5" s="1"/>
  <c r="H804" i="5"/>
  <c r="L804" i="5" s="1"/>
  <c r="H803" i="5"/>
  <c r="L803" i="5" s="1"/>
  <c r="H802" i="5"/>
  <c r="L802" i="5" s="1"/>
  <c r="H801" i="5"/>
  <c r="L801" i="5" s="1"/>
  <c r="H800" i="5"/>
  <c r="L800" i="5" s="1"/>
  <c r="H799" i="5"/>
  <c r="L799" i="5" s="1"/>
  <c r="H798" i="5"/>
  <c r="L798" i="5" s="1"/>
  <c r="J798" i="5" s="1"/>
  <c r="H797" i="5"/>
  <c r="L797" i="5" s="1"/>
  <c r="J797" i="5" s="1"/>
  <c r="H796" i="5"/>
  <c r="L796" i="5" s="1"/>
  <c r="H795" i="5"/>
  <c r="L795" i="5" s="1"/>
  <c r="H794" i="5"/>
  <c r="L794" i="5" s="1"/>
  <c r="H793" i="5"/>
  <c r="L793" i="5" s="1"/>
  <c r="J793" i="5" s="1"/>
  <c r="H792" i="5"/>
  <c r="L792" i="5" s="1"/>
  <c r="H791" i="5"/>
  <c r="H790" i="5"/>
  <c r="H789" i="5"/>
  <c r="H788" i="5"/>
  <c r="H787" i="5"/>
  <c r="H786" i="5"/>
  <c r="H785" i="5"/>
  <c r="H784" i="5"/>
  <c r="H783" i="5"/>
  <c r="H782" i="5"/>
  <c r="H781" i="5"/>
  <c r="H780" i="5"/>
  <c r="H779" i="5"/>
  <c r="H778" i="5"/>
  <c r="H777" i="5"/>
  <c r="H776" i="5"/>
  <c r="H775" i="5"/>
  <c r="H774" i="5"/>
  <c r="H773" i="5"/>
  <c r="L773" i="5" s="1"/>
  <c r="J773" i="5" s="1"/>
  <c r="H772" i="5"/>
  <c r="H771" i="5"/>
  <c r="L771" i="5" s="1"/>
  <c r="J771" i="5" s="1"/>
  <c r="H770" i="5"/>
  <c r="L770" i="5" s="1"/>
  <c r="H769" i="5"/>
  <c r="L769" i="5" s="1"/>
  <c r="J769" i="5" s="1"/>
  <c r="H768" i="5"/>
  <c r="L768" i="5" s="1"/>
  <c r="H767" i="5"/>
  <c r="L767" i="5" s="1"/>
  <c r="H766" i="5"/>
  <c r="L766" i="5" s="1"/>
  <c r="J766" i="5" s="1"/>
  <c r="H765" i="5"/>
  <c r="H764" i="5"/>
  <c r="L764" i="5" s="1"/>
  <c r="H763" i="5"/>
  <c r="L763" i="5" s="1"/>
  <c r="H762" i="5"/>
  <c r="L762" i="5" s="1"/>
  <c r="H761" i="5"/>
  <c r="L761" i="5" s="1"/>
  <c r="J761" i="5" s="1"/>
  <c r="H760" i="5"/>
  <c r="L760" i="5" s="1"/>
  <c r="H759" i="5"/>
  <c r="L759" i="5" s="1"/>
  <c r="J759" i="5" s="1"/>
  <c r="H758" i="5"/>
  <c r="L758" i="5" s="1"/>
  <c r="H757" i="5"/>
  <c r="L757" i="5" s="1"/>
  <c r="J757" i="5" s="1"/>
  <c r="H756" i="5"/>
  <c r="L756" i="5" s="1"/>
  <c r="H755" i="5"/>
  <c r="L755" i="5" s="1"/>
  <c r="H754" i="5"/>
  <c r="L754" i="5" s="1"/>
  <c r="H753" i="5"/>
  <c r="L753" i="5" s="1"/>
  <c r="J753" i="5" s="1"/>
  <c r="H752" i="5"/>
  <c r="L752" i="5" s="1"/>
  <c r="H751" i="5"/>
  <c r="L751" i="5" s="1"/>
  <c r="H750" i="5"/>
  <c r="L750" i="5" s="1"/>
  <c r="J750" i="5" s="1"/>
  <c r="H749" i="5"/>
  <c r="L749" i="5" s="1"/>
  <c r="J749" i="5" s="1"/>
  <c r="H748" i="5"/>
  <c r="L748" i="5" s="1"/>
  <c r="H747" i="5"/>
  <c r="L747" i="5" s="1"/>
  <c r="H746" i="5"/>
  <c r="L746" i="5" s="1"/>
  <c r="H745" i="5"/>
  <c r="H744" i="5"/>
  <c r="H743" i="5"/>
  <c r="H742" i="5"/>
  <c r="H741" i="5"/>
  <c r="H740" i="5"/>
  <c r="H739" i="5"/>
  <c r="H738" i="5"/>
  <c r="H737" i="5"/>
  <c r="H736" i="5"/>
  <c r="H735" i="5"/>
  <c r="H734" i="5"/>
  <c r="H733" i="5"/>
  <c r="H732" i="5"/>
  <c r="H731" i="5"/>
  <c r="L731" i="5" s="1"/>
  <c r="H730" i="5"/>
  <c r="L730" i="5" s="1"/>
  <c r="H729" i="5"/>
  <c r="L729" i="5" s="1"/>
  <c r="J729" i="5" s="1"/>
  <c r="H728" i="5"/>
  <c r="L728" i="5" s="1"/>
  <c r="H727" i="5"/>
  <c r="L727" i="5" s="1"/>
  <c r="J727" i="5" s="1"/>
  <c r="H726" i="5"/>
  <c r="L726" i="5" s="1"/>
  <c r="H725" i="5"/>
  <c r="L725" i="5" s="1"/>
  <c r="H724" i="5"/>
  <c r="L724" i="5" s="1"/>
  <c r="H723" i="5"/>
  <c r="L723" i="5" s="1"/>
  <c r="H722" i="5"/>
  <c r="L722" i="5" s="1"/>
  <c r="H721" i="5"/>
  <c r="L721" i="5" s="1"/>
  <c r="J721" i="5" s="1"/>
  <c r="H720" i="5"/>
  <c r="L720" i="5" s="1"/>
  <c r="H719" i="5"/>
  <c r="L719" i="5" s="1"/>
  <c r="J719" i="5" s="1"/>
  <c r="H718" i="5"/>
  <c r="L718" i="5" s="1"/>
  <c r="J718" i="5" s="1"/>
  <c r="H717" i="5"/>
  <c r="L717" i="5" s="1"/>
  <c r="J717" i="5" s="1"/>
  <c r="H716" i="5"/>
  <c r="L716" i="5" s="1"/>
  <c r="H715" i="5"/>
  <c r="L715" i="5" s="1"/>
  <c r="J715" i="5" s="1"/>
  <c r="H714" i="5"/>
  <c r="L714" i="5" s="1"/>
  <c r="H713" i="5"/>
  <c r="L713" i="5" s="1"/>
  <c r="J713" i="5" s="1"/>
  <c r="H712" i="5"/>
  <c r="L712" i="5" s="1"/>
  <c r="H711" i="5"/>
  <c r="L711" i="5" s="1"/>
  <c r="H710" i="5"/>
  <c r="L710" i="5" s="1"/>
  <c r="H709" i="5"/>
  <c r="L709" i="5" s="1"/>
  <c r="J709" i="5" s="1"/>
  <c r="H708" i="5"/>
  <c r="L708" i="5" s="1"/>
  <c r="H707" i="5"/>
  <c r="L707" i="5" s="1"/>
  <c r="J707" i="5" s="1"/>
  <c r="H706" i="5"/>
  <c r="L706" i="5" s="1"/>
  <c r="H705" i="5"/>
  <c r="L705" i="5" s="1"/>
  <c r="J705" i="5" s="1"/>
  <c r="H704" i="5"/>
  <c r="L704" i="5" s="1"/>
  <c r="H703" i="5"/>
  <c r="L703" i="5" s="1"/>
  <c r="H702" i="5"/>
  <c r="L702" i="5" s="1"/>
  <c r="J702" i="5" s="1"/>
  <c r="H701" i="5"/>
  <c r="L701" i="5" s="1"/>
  <c r="J701" i="5" s="1"/>
  <c r="H700" i="5"/>
  <c r="L700" i="5" s="1"/>
  <c r="H699" i="5"/>
  <c r="L699" i="5" s="1"/>
  <c r="H698" i="5"/>
  <c r="L698" i="5" s="1"/>
  <c r="H697" i="5"/>
  <c r="L697" i="5" s="1"/>
  <c r="H696" i="5"/>
  <c r="L696" i="5" s="1"/>
  <c r="H695" i="5"/>
  <c r="L695" i="5" s="1"/>
  <c r="H694" i="5"/>
  <c r="L694" i="5" s="1"/>
  <c r="H693" i="5"/>
  <c r="L693" i="5" s="1"/>
  <c r="J693" i="5" s="1"/>
  <c r="H692" i="5"/>
  <c r="H691" i="5"/>
  <c r="H690" i="5"/>
  <c r="H689" i="5"/>
  <c r="H688" i="5"/>
  <c r="H687" i="5"/>
  <c r="H686" i="5"/>
  <c r="H685" i="5"/>
  <c r="H684" i="5"/>
  <c r="H683" i="5"/>
  <c r="H682" i="5"/>
  <c r="H681" i="5"/>
  <c r="H680" i="5"/>
  <c r="H679" i="5"/>
  <c r="L679" i="5" s="1"/>
  <c r="H678" i="5"/>
  <c r="L678" i="5" s="1"/>
  <c r="H677" i="5"/>
  <c r="H676" i="5"/>
  <c r="L676" i="5" s="1"/>
  <c r="H675" i="5"/>
  <c r="L675" i="5" s="1"/>
  <c r="H674" i="5"/>
  <c r="L674" i="5" s="1"/>
  <c r="H673" i="5"/>
  <c r="L673" i="5" s="1"/>
  <c r="J673" i="5" s="1"/>
  <c r="H672" i="5"/>
  <c r="L672" i="5" s="1"/>
  <c r="H671" i="5"/>
  <c r="L671" i="5" s="1"/>
  <c r="J671" i="5" s="1"/>
  <c r="H670" i="5"/>
  <c r="L670" i="5" s="1"/>
  <c r="J670" i="5" s="1"/>
  <c r="H669" i="5"/>
  <c r="L669" i="5" s="1"/>
  <c r="J669" i="5" s="1"/>
  <c r="H668" i="5"/>
  <c r="L668" i="5" s="1"/>
  <c r="H667" i="5"/>
  <c r="L667" i="5" s="1"/>
  <c r="H666" i="5"/>
  <c r="L666" i="5" s="1"/>
  <c r="H665" i="5"/>
  <c r="L665" i="5" s="1"/>
  <c r="J665" i="5" s="1"/>
  <c r="H664" i="5"/>
  <c r="L664" i="5" s="1"/>
  <c r="H663" i="5"/>
  <c r="L663" i="5" s="1"/>
  <c r="H662" i="5"/>
  <c r="L662" i="5" s="1"/>
  <c r="H661" i="5"/>
  <c r="L661" i="5" s="1"/>
  <c r="H660" i="5"/>
  <c r="L660" i="5" s="1"/>
  <c r="H659" i="5"/>
  <c r="L659" i="5" s="1"/>
  <c r="J659" i="5" s="1"/>
  <c r="H658" i="5"/>
  <c r="L658" i="5" s="1"/>
  <c r="H657" i="5"/>
  <c r="L657" i="5" s="1"/>
  <c r="J657" i="5" s="1"/>
  <c r="H656" i="5"/>
  <c r="L656" i="5" s="1"/>
  <c r="H655" i="5"/>
  <c r="L655" i="5" s="1"/>
  <c r="I655" i="5" s="1"/>
  <c r="H654" i="5"/>
  <c r="L654" i="5" s="1"/>
  <c r="J654" i="5" s="1"/>
  <c r="H653" i="5"/>
  <c r="L653" i="5" s="1"/>
  <c r="J653" i="5" s="1"/>
  <c r="H652" i="5"/>
  <c r="L652" i="5" s="1"/>
  <c r="H651" i="5"/>
  <c r="L651" i="5" s="1"/>
  <c r="H650" i="5"/>
  <c r="L650" i="5" s="1"/>
  <c r="H649" i="5"/>
  <c r="L649" i="5" s="1"/>
  <c r="J649" i="5" s="1"/>
  <c r="H648" i="5"/>
  <c r="L648" i="5" s="1"/>
  <c r="H647" i="5"/>
  <c r="L647" i="5" s="1"/>
  <c r="H646" i="5"/>
  <c r="L646" i="5" s="1"/>
  <c r="H645" i="5"/>
  <c r="L645" i="5" s="1"/>
  <c r="H644" i="5"/>
  <c r="L644" i="5" s="1"/>
  <c r="H643" i="5"/>
  <c r="L643" i="5" s="1"/>
  <c r="H642" i="5"/>
  <c r="L642" i="5" s="1"/>
  <c r="H641" i="5"/>
  <c r="L641" i="5" s="1"/>
  <c r="J641" i="5" s="1"/>
  <c r="H640" i="5"/>
  <c r="L640" i="5" s="1"/>
  <c r="H639" i="5"/>
  <c r="L639" i="5" s="1"/>
  <c r="H638" i="5"/>
  <c r="L638" i="5" s="1"/>
  <c r="J638" i="5" s="1"/>
  <c r="H637" i="5"/>
  <c r="H636" i="5"/>
  <c r="H635" i="5"/>
  <c r="H634" i="5"/>
  <c r="H633" i="5"/>
  <c r="H632" i="5"/>
  <c r="H631" i="5"/>
  <c r="H630" i="5"/>
  <c r="H629" i="5"/>
  <c r="H628" i="5"/>
  <c r="H627" i="5"/>
  <c r="H626" i="5"/>
  <c r="L626" i="5" s="1"/>
  <c r="H625" i="5"/>
  <c r="L625" i="5" s="1"/>
  <c r="J625" i="5" s="1"/>
  <c r="H624" i="5"/>
  <c r="L624" i="5" s="1"/>
  <c r="H623" i="5"/>
  <c r="L623" i="5" s="1"/>
  <c r="H622" i="5"/>
  <c r="L622" i="5" s="1"/>
  <c r="J622" i="5" s="1"/>
  <c r="H621" i="5"/>
  <c r="L621" i="5" s="1"/>
  <c r="H620" i="5"/>
  <c r="L620" i="5" s="1"/>
  <c r="H619" i="5"/>
  <c r="L619" i="5" s="1"/>
  <c r="H618" i="5"/>
  <c r="L618" i="5" s="1"/>
  <c r="H617" i="5"/>
  <c r="L617" i="5" s="1"/>
  <c r="H616" i="5"/>
  <c r="L616" i="5" s="1"/>
  <c r="H615" i="5"/>
  <c r="L615" i="5" s="1"/>
  <c r="J615" i="5" s="1"/>
  <c r="H614" i="5"/>
  <c r="L614" i="5" s="1"/>
  <c r="H613" i="5"/>
  <c r="L613" i="5" s="1"/>
  <c r="H612" i="5"/>
  <c r="L612" i="5" s="1"/>
  <c r="I612" i="5" s="1"/>
  <c r="H611" i="5"/>
  <c r="L611" i="5" s="1"/>
  <c r="H610" i="5"/>
  <c r="L610" i="5" s="1"/>
  <c r="H609" i="5"/>
  <c r="L609" i="5" s="1"/>
  <c r="J609" i="5" s="1"/>
  <c r="H608" i="5"/>
  <c r="L608" i="5" s="1"/>
  <c r="H607" i="5"/>
  <c r="L607" i="5" s="1"/>
  <c r="H606" i="5"/>
  <c r="L606" i="5" s="1"/>
  <c r="J606" i="5" s="1"/>
  <c r="H605" i="5"/>
  <c r="L605" i="5" s="1"/>
  <c r="J605" i="5" s="1"/>
  <c r="H604" i="5"/>
  <c r="L604" i="5" s="1"/>
  <c r="H603" i="5"/>
  <c r="L603" i="5" s="1"/>
  <c r="J603" i="5" s="1"/>
  <c r="H602" i="5"/>
  <c r="L602" i="5" s="1"/>
  <c r="H601" i="5"/>
  <c r="L601" i="5" s="1"/>
  <c r="H600" i="5"/>
  <c r="L600" i="5" s="1"/>
  <c r="H599" i="5"/>
  <c r="L599" i="5" s="1"/>
  <c r="H598" i="5"/>
  <c r="L598" i="5" s="1"/>
  <c r="H597" i="5"/>
  <c r="H596" i="5"/>
  <c r="L596" i="5" s="1"/>
  <c r="H595" i="5"/>
  <c r="L595" i="5" s="1"/>
  <c r="H594" i="5"/>
  <c r="L594" i="5" s="1"/>
  <c r="H593" i="5"/>
  <c r="L593" i="5" s="1"/>
  <c r="H592" i="5"/>
  <c r="L592" i="5" s="1"/>
  <c r="H591" i="5"/>
  <c r="L591" i="5" s="1"/>
  <c r="J591" i="5" s="1"/>
  <c r="H590" i="5"/>
  <c r="L590" i="5" s="1"/>
  <c r="J590" i="5" s="1"/>
  <c r="H589" i="5"/>
  <c r="L589" i="5" s="1"/>
  <c r="J589" i="5" s="1"/>
  <c r="H588" i="5"/>
  <c r="L588" i="5" s="1"/>
  <c r="H587" i="5"/>
  <c r="L587" i="5" s="1"/>
  <c r="H586" i="5"/>
  <c r="L586" i="5" s="1"/>
  <c r="H585" i="5"/>
  <c r="L585" i="5" s="1"/>
  <c r="J585" i="5" s="1"/>
  <c r="H584" i="5"/>
  <c r="L584" i="5" s="1"/>
  <c r="H583" i="5"/>
  <c r="H582" i="5"/>
  <c r="H581" i="5"/>
  <c r="H580" i="5"/>
  <c r="H579" i="5"/>
  <c r="H578" i="5"/>
  <c r="H577" i="5"/>
  <c r="H576" i="5"/>
  <c r="H575" i="5"/>
  <c r="L575" i="5" s="1"/>
  <c r="H574" i="5"/>
  <c r="L574" i="5" s="1"/>
  <c r="J574" i="5" s="1"/>
  <c r="H573" i="5"/>
  <c r="L573" i="5" s="1"/>
  <c r="J573" i="5" s="1"/>
  <c r="H572" i="5"/>
  <c r="L572" i="5" s="1"/>
  <c r="H571" i="5"/>
  <c r="L571" i="5" s="1"/>
  <c r="H570" i="5"/>
  <c r="L570" i="5" s="1"/>
  <c r="H569" i="5"/>
  <c r="L569" i="5" s="1"/>
  <c r="H568" i="5"/>
  <c r="L568" i="5" s="1"/>
  <c r="H567" i="5"/>
  <c r="L567" i="5" s="1"/>
  <c r="H566" i="5"/>
  <c r="L566" i="5" s="1"/>
  <c r="H565" i="5"/>
  <c r="L565" i="5" s="1"/>
  <c r="H564" i="5"/>
  <c r="L564" i="5" s="1"/>
  <c r="H563" i="5"/>
  <c r="L563" i="5" s="1"/>
  <c r="H562" i="5"/>
  <c r="L562" i="5" s="1"/>
  <c r="H561" i="5"/>
  <c r="L561" i="5" s="1"/>
  <c r="H560" i="5"/>
  <c r="L560" i="5" s="1"/>
  <c r="H559" i="5"/>
  <c r="L559" i="5" s="1"/>
  <c r="H558" i="5"/>
  <c r="L558" i="5" s="1"/>
  <c r="J558" i="5" s="1"/>
  <c r="H557" i="5"/>
  <c r="L557" i="5" s="1"/>
  <c r="J557" i="5" s="1"/>
  <c r="H556" i="5"/>
  <c r="L556" i="5" s="1"/>
  <c r="H555" i="5"/>
  <c r="L555" i="5" s="1"/>
  <c r="H554" i="5"/>
  <c r="L554" i="5" s="1"/>
  <c r="H553" i="5"/>
  <c r="L553" i="5" s="1"/>
  <c r="H552" i="5"/>
  <c r="L552" i="5" s="1"/>
  <c r="H551" i="5"/>
  <c r="L551" i="5" s="1"/>
  <c r="J551" i="5" s="1"/>
  <c r="H550" i="5"/>
  <c r="L550" i="5" s="1"/>
  <c r="H549" i="5"/>
  <c r="L549" i="5" s="1"/>
  <c r="J549" i="5" s="1"/>
  <c r="H548" i="5"/>
  <c r="L548" i="5" s="1"/>
  <c r="H547" i="5"/>
  <c r="L547" i="5" s="1"/>
  <c r="H546" i="5"/>
  <c r="H545" i="5"/>
  <c r="H544" i="5"/>
  <c r="H543" i="5"/>
  <c r="H542" i="5"/>
  <c r="L542" i="5" s="1"/>
  <c r="J542" i="5" s="1"/>
  <c r="H541" i="5"/>
  <c r="L541" i="5" s="1"/>
  <c r="H540" i="5"/>
  <c r="H539" i="5"/>
  <c r="L539" i="5" s="1"/>
  <c r="H538" i="5"/>
  <c r="L538" i="5" s="1"/>
  <c r="H537" i="5"/>
  <c r="L537" i="5" s="1"/>
  <c r="J537" i="5" s="1"/>
  <c r="H536" i="5"/>
  <c r="L536" i="5" s="1"/>
  <c r="H535" i="5"/>
  <c r="L535" i="5" s="1"/>
  <c r="J535" i="5" s="1"/>
  <c r="H534" i="5"/>
  <c r="L534" i="5" s="1"/>
  <c r="H533" i="5"/>
  <c r="L533" i="5" s="1"/>
  <c r="H532" i="5"/>
  <c r="L532" i="5" s="1"/>
  <c r="H531" i="5"/>
  <c r="L531" i="5" s="1"/>
  <c r="H530" i="5"/>
  <c r="L530" i="5" s="1"/>
  <c r="H529" i="5"/>
  <c r="L529" i="5" s="1"/>
  <c r="J529" i="5" s="1"/>
  <c r="H528" i="5"/>
  <c r="L528" i="5" s="1"/>
  <c r="H527" i="5"/>
  <c r="L527" i="5" s="1"/>
  <c r="H526" i="5"/>
  <c r="L526" i="5" s="1"/>
  <c r="J526" i="5" s="1"/>
  <c r="H525" i="5"/>
  <c r="L525" i="5" s="1"/>
  <c r="H524" i="5"/>
  <c r="L524" i="5" s="1"/>
  <c r="H523" i="5"/>
  <c r="L523" i="5" s="1"/>
  <c r="J523" i="5" s="1"/>
  <c r="H522" i="5"/>
  <c r="L522" i="5" s="1"/>
  <c r="H521" i="5"/>
  <c r="L521" i="5" s="1"/>
  <c r="H520" i="5"/>
  <c r="L520" i="5" s="1"/>
  <c r="H519" i="5"/>
  <c r="L519" i="5" s="1"/>
  <c r="H518" i="5"/>
  <c r="L518" i="5" s="1"/>
  <c r="H517" i="5"/>
  <c r="L517" i="5" s="1"/>
  <c r="J517" i="5" s="1"/>
  <c r="H516" i="5"/>
  <c r="L516" i="5" s="1"/>
  <c r="H515" i="5"/>
  <c r="L515" i="5" s="1"/>
  <c r="H514" i="5"/>
  <c r="L514" i="5" s="1"/>
  <c r="H513" i="5"/>
  <c r="L513" i="5" s="1"/>
  <c r="J513" i="5" s="1"/>
  <c r="H512" i="5"/>
  <c r="L512" i="5" s="1"/>
  <c r="H511" i="5"/>
  <c r="L511" i="5" s="1"/>
  <c r="J511" i="5" s="1"/>
  <c r="H510" i="5"/>
  <c r="L510" i="5" s="1"/>
  <c r="J510" i="5" s="1"/>
  <c r="H509" i="5"/>
  <c r="L509" i="5" s="1"/>
  <c r="H508" i="5"/>
  <c r="L508" i="5" s="1"/>
  <c r="H507" i="5"/>
  <c r="L507" i="5" s="1"/>
  <c r="H506" i="5"/>
  <c r="L506" i="5" s="1"/>
  <c r="H505" i="5"/>
  <c r="L505" i="5" s="1"/>
  <c r="J505" i="5" s="1"/>
  <c r="H504" i="5"/>
  <c r="L504" i="5" s="1"/>
  <c r="H503" i="5"/>
  <c r="L503" i="5" s="1"/>
  <c r="H502" i="5"/>
  <c r="L502" i="5" s="1"/>
  <c r="H501" i="5"/>
  <c r="L501" i="5" s="1"/>
  <c r="J501" i="5" s="1"/>
  <c r="H500" i="5"/>
  <c r="L500" i="5" s="1"/>
  <c r="H499" i="5"/>
  <c r="L499" i="5" s="1"/>
  <c r="H498" i="5"/>
  <c r="L498" i="5" s="1"/>
  <c r="H497" i="5"/>
  <c r="L497" i="5" s="1"/>
  <c r="J497" i="5" s="1"/>
  <c r="H496" i="5"/>
  <c r="L496" i="5" s="1"/>
  <c r="H495" i="5"/>
  <c r="L495" i="5" s="1"/>
  <c r="H494" i="5"/>
  <c r="L494" i="5" s="1"/>
  <c r="J494" i="5" s="1"/>
  <c r="H493" i="5"/>
  <c r="L493" i="5" s="1"/>
  <c r="J493" i="5" s="1"/>
  <c r="H492" i="5"/>
  <c r="L492" i="5" s="1"/>
  <c r="H491" i="5"/>
  <c r="L491" i="5" s="1"/>
  <c r="H490" i="5"/>
  <c r="H489" i="5"/>
  <c r="H488" i="5"/>
  <c r="H487" i="5"/>
  <c r="H486" i="5"/>
  <c r="L486" i="5" s="1"/>
  <c r="H485" i="5"/>
  <c r="L485" i="5" s="1"/>
  <c r="J485" i="5" s="1"/>
  <c r="H484" i="5"/>
  <c r="L484" i="5" s="1"/>
  <c r="H483" i="5"/>
  <c r="L483" i="5" s="1"/>
  <c r="J483" i="5" s="1"/>
  <c r="H482" i="5"/>
  <c r="L482" i="5" s="1"/>
  <c r="H481" i="5"/>
  <c r="H480" i="5"/>
  <c r="L480" i="5" s="1"/>
  <c r="H479" i="5"/>
  <c r="L479" i="5" s="1"/>
  <c r="H478" i="5"/>
  <c r="L478" i="5" s="1"/>
  <c r="J478" i="5" s="1"/>
  <c r="H477" i="5"/>
  <c r="L477" i="5" s="1"/>
  <c r="J477" i="5" s="1"/>
  <c r="H476" i="5"/>
  <c r="L476" i="5" s="1"/>
  <c r="H475" i="5"/>
  <c r="L475" i="5" s="1"/>
  <c r="H474" i="5"/>
  <c r="L474" i="5" s="1"/>
  <c r="H473" i="5"/>
  <c r="L473" i="5" s="1"/>
  <c r="H472" i="5"/>
  <c r="L472" i="5" s="1"/>
  <c r="H471" i="5"/>
  <c r="L471" i="5" s="1"/>
  <c r="H470" i="5"/>
  <c r="L470" i="5" s="1"/>
  <c r="H469" i="5"/>
  <c r="L469" i="5" s="1"/>
  <c r="J469" i="5" s="1"/>
  <c r="H468" i="5"/>
  <c r="L468" i="5" s="1"/>
  <c r="H467" i="5"/>
  <c r="L467" i="5" s="1"/>
  <c r="H466" i="5"/>
  <c r="L466" i="5" s="1"/>
  <c r="H465" i="5"/>
  <c r="L465" i="5" s="1"/>
  <c r="J465" i="5" s="1"/>
  <c r="H464" i="5"/>
  <c r="L464" i="5" s="1"/>
  <c r="H463" i="5"/>
  <c r="L463" i="5" s="1"/>
  <c r="H462" i="5"/>
  <c r="L462" i="5" s="1"/>
  <c r="J462" i="5" s="1"/>
  <c r="H461" i="5"/>
  <c r="L461" i="5" s="1"/>
  <c r="J461" i="5" s="1"/>
  <c r="H460" i="5"/>
  <c r="L460" i="5" s="1"/>
  <c r="H459" i="5"/>
  <c r="L459" i="5" s="1"/>
  <c r="J459" i="5" s="1"/>
  <c r="H458" i="5"/>
  <c r="L458" i="5" s="1"/>
  <c r="H457" i="5"/>
  <c r="L457" i="5" s="1"/>
  <c r="H456" i="5"/>
  <c r="L456" i="5" s="1"/>
  <c r="H455" i="5"/>
  <c r="L455" i="5" s="1"/>
  <c r="H454" i="5"/>
  <c r="L454" i="5" s="1"/>
  <c r="H453" i="5"/>
  <c r="L453" i="5" s="1"/>
  <c r="J453" i="5" s="1"/>
  <c r="H452" i="5"/>
  <c r="L452" i="5" s="1"/>
  <c r="H451" i="5"/>
  <c r="L451" i="5" s="1"/>
  <c r="H450" i="5"/>
  <c r="L450" i="5" s="1"/>
  <c r="H449" i="5"/>
  <c r="L449" i="5" s="1"/>
  <c r="J449" i="5" s="1"/>
  <c r="H448" i="5"/>
  <c r="L448" i="5" s="1"/>
  <c r="H447" i="5"/>
  <c r="L447" i="5" s="1"/>
  <c r="J447" i="5" s="1"/>
  <c r="H446" i="5"/>
  <c r="L446" i="5" s="1"/>
  <c r="J446" i="5" s="1"/>
  <c r="H445" i="5"/>
  <c r="L445" i="5" s="1"/>
  <c r="J445" i="5" s="1"/>
  <c r="H444" i="5"/>
  <c r="L444" i="5" s="1"/>
  <c r="H443" i="5"/>
  <c r="L443" i="5" s="1"/>
  <c r="H442" i="5"/>
  <c r="L442" i="5" s="1"/>
  <c r="H441" i="5"/>
  <c r="L441" i="5" s="1"/>
  <c r="J441" i="5" s="1"/>
  <c r="H440" i="5"/>
  <c r="L440" i="5" s="1"/>
  <c r="H439" i="5"/>
  <c r="L439" i="5" s="1"/>
  <c r="J439" i="5" s="1"/>
  <c r="H438" i="5"/>
  <c r="L438" i="5" s="1"/>
  <c r="H437" i="5"/>
  <c r="L437" i="5" s="1"/>
  <c r="J437" i="5" s="1"/>
  <c r="H436" i="5"/>
  <c r="L436" i="5" s="1"/>
  <c r="H435" i="5"/>
  <c r="L435" i="5" s="1"/>
  <c r="J435" i="5" s="1"/>
  <c r="H434" i="5"/>
  <c r="H433" i="5"/>
  <c r="H432" i="5"/>
  <c r="H431" i="5"/>
  <c r="L431" i="5" s="1"/>
  <c r="J431" i="5" s="1"/>
  <c r="H430" i="5"/>
  <c r="L430" i="5" s="1"/>
  <c r="J430" i="5" s="1"/>
  <c r="H429" i="5"/>
  <c r="L429" i="5" s="1"/>
  <c r="H428" i="5"/>
  <c r="L428" i="5" s="1"/>
  <c r="H427" i="5"/>
  <c r="L427" i="5" s="1"/>
  <c r="J427" i="5" s="1"/>
  <c r="H426" i="5"/>
  <c r="L426" i="5" s="1"/>
  <c r="H425" i="5"/>
  <c r="L425" i="5" s="1"/>
  <c r="J425" i="5" s="1"/>
  <c r="H424" i="5"/>
  <c r="L424" i="5" s="1"/>
  <c r="H423" i="5"/>
  <c r="L423" i="5" s="1"/>
  <c r="H422" i="5"/>
  <c r="L422" i="5" s="1"/>
  <c r="H421" i="5"/>
  <c r="L421" i="5" s="1"/>
  <c r="J421" i="5" s="1"/>
  <c r="H420" i="5"/>
  <c r="L420" i="5" s="1"/>
  <c r="H419" i="5"/>
  <c r="L419" i="5" s="1"/>
  <c r="H418" i="5"/>
  <c r="L418" i="5" s="1"/>
  <c r="H417" i="5"/>
  <c r="L417" i="5" s="1"/>
  <c r="J417" i="5" s="1"/>
  <c r="H416" i="5"/>
  <c r="L416" i="5" s="1"/>
  <c r="H415" i="5"/>
  <c r="L415" i="5" s="1"/>
  <c r="H414" i="5"/>
  <c r="L414" i="5" s="1"/>
  <c r="J414" i="5" s="1"/>
  <c r="H413" i="5"/>
  <c r="L413" i="5" s="1"/>
  <c r="J413" i="5" s="1"/>
  <c r="H412" i="5"/>
  <c r="L412" i="5" s="1"/>
  <c r="I412" i="5" s="1"/>
  <c r="H411" i="5"/>
  <c r="L411" i="5" s="1"/>
  <c r="H410" i="5"/>
  <c r="L410" i="5" s="1"/>
  <c r="H409" i="5"/>
  <c r="H408" i="5"/>
  <c r="L408" i="5" s="1"/>
  <c r="H407" i="5"/>
  <c r="L407" i="5" s="1"/>
  <c r="H406" i="5"/>
  <c r="L406" i="5" s="1"/>
  <c r="H405" i="5"/>
  <c r="L405" i="5" s="1"/>
  <c r="J405" i="5" s="1"/>
  <c r="H404" i="5"/>
  <c r="L404" i="5" s="1"/>
  <c r="H403" i="5"/>
  <c r="L403" i="5" s="1"/>
  <c r="H402" i="5"/>
  <c r="L402" i="5" s="1"/>
  <c r="H401" i="5"/>
  <c r="L401" i="5" s="1"/>
  <c r="J401" i="5" s="1"/>
  <c r="H400" i="5"/>
  <c r="L400" i="5" s="1"/>
  <c r="H399" i="5"/>
  <c r="L399" i="5" s="1"/>
  <c r="H398" i="5"/>
  <c r="L398" i="5" s="1"/>
  <c r="J398" i="5" s="1"/>
  <c r="H397" i="5"/>
  <c r="L397" i="5" s="1"/>
  <c r="J397" i="5" s="1"/>
  <c r="H396" i="5"/>
  <c r="L396" i="5" s="1"/>
  <c r="H395" i="5"/>
  <c r="L395" i="5" s="1"/>
  <c r="H394" i="5"/>
  <c r="L394" i="5" s="1"/>
  <c r="H393" i="5"/>
  <c r="L393" i="5" s="1"/>
  <c r="J393" i="5" s="1"/>
  <c r="H392" i="5"/>
  <c r="L392" i="5" s="1"/>
  <c r="H391" i="5"/>
  <c r="L391" i="5" s="1"/>
  <c r="I391" i="5" s="1"/>
  <c r="H390" i="5"/>
  <c r="L390" i="5" s="1"/>
  <c r="H389" i="5"/>
  <c r="L389" i="5" s="1"/>
  <c r="H388" i="5"/>
  <c r="L388" i="5" s="1"/>
  <c r="H387" i="5"/>
  <c r="L387" i="5" s="1"/>
  <c r="J387" i="5" s="1"/>
  <c r="H386" i="5"/>
  <c r="L386" i="5" s="1"/>
  <c r="H385" i="5"/>
  <c r="L385" i="5" s="1"/>
  <c r="J385" i="5" s="1"/>
  <c r="H384" i="5"/>
  <c r="L384" i="5" s="1"/>
  <c r="H383" i="5"/>
  <c r="L383" i="5" s="1"/>
  <c r="H382" i="5"/>
  <c r="L382" i="5" s="1"/>
  <c r="J382" i="5" s="1"/>
  <c r="H381" i="5"/>
  <c r="L381" i="5" s="1"/>
  <c r="J381" i="5" s="1"/>
  <c r="H380" i="5"/>
  <c r="L380" i="5" s="1"/>
  <c r="H379" i="5"/>
  <c r="L379" i="5" s="1"/>
  <c r="H378" i="5"/>
  <c r="L378" i="5" s="1"/>
  <c r="H377" i="5"/>
  <c r="H376" i="5"/>
  <c r="H375" i="5"/>
  <c r="H374" i="5"/>
  <c r="H373" i="5"/>
  <c r="H372" i="5"/>
  <c r="H371" i="5"/>
  <c r="L371" i="5" s="1"/>
  <c r="H370" i="5"/>
  <c r="L370" i="5" s="1"/>
  <c r="H369" i="5"/>
  <c r="L369" i="5" s="1"/>
  <c r="J369" i="5" s="1"/>
  <c r="H368" i="5"/>
  <c r="L368" i="5" s="1"/>
  <c r="H367" i="5"/>
  <c r="L367" i="5" s="1"/>
  <c r="H366" i="5"/>
  <c r="L366" i="5" s="1"/>
  <c r="J366" i="5" s="1"/>
  <c r="H365" i="5"/>
  <c r="L365" i="5" s="1"/>
  <c r="H364" i="5"/>
  <c r="L364" i="5" s="1"/>
  <c r="H363" i="5"/>
  <c r="L363" i="5" s="1"/>
  <c r="J363" i="5" s="1"/>
  <c r="H362" i="5"/>
  <c r="L362" i="5" s="1"/>
  <c r="H361" i="5"/>
  <c r="L361" i="5" s="1"/>
  <c r="H360" i="5"/>
  <c r="L360" i="5" s="1"/>
  <c r="H359" i="5"/>
  <c r="L359" i="5" s="1"/>
  <c r="J359" i="5" s="1"/>
  <c r="H358" i="5"/>
  <c r="L358" i="5" s="1"/>
  <c r="H357" i="5"/>
  <c r="L357" i="5" s="1"/>
  <c r="J357" i="5" s="1"/>
  <c r="H356" i="5"/>
  <c r="L356" i="5" s="1"/>
  <c r="I356" i="5" s="1"/>
  <c r="H355" i="5"/>
  <c r="L355" i="5" s="1"/>
  <c r="H354" i="5"/>
  <c r="L354" i="5" s="1"/>
  <c r="H353" i="5"/>
  <c r="L353" i="5" s="1"/>
  <c r="H352" i="5"/>
  <c r="L352" i="5" s="1"/>
  <c r="H351" i="5"/>
  <c r="L351" i="5" s="1"/>
  <c r="H350" i="5"/>
  <c r="L350" i="5" s="1"/>
  <c r="J350" i="5" s="1"/>
  <c r="H349" i="5"/>
  <c r="L349" i="5" s="1"/>
  <c r="J349" i="5" s="1"/>
  <c r="H348" i="5"/>
  <c r="L348" i="5" s="1"/>
  <c r="H347" i="5"/>
  <c r="L347" i="5" s="1"/>
  <c r="H346" i="5"/>
  <c r="L346" i="5" s="1"/>
  <c r="H345" i="5"/>
  <c r="L345" i="5" s="1"/>
  <c r="J345" i="5" s="1"/>
  <c r="H344" i="5"/>
  <c r="L344" i="5" s="1"/>
  <c r="H343" i="5"/>
  <c r="L343" i="5" s="1"/>
  <c r="J343" i="5" s="1"/>
  <c r="H342" i="5"/>
  <c r="L342" i="5" s="1"/>
  <c r="H341" i="5"/>
  <c r="L341" i="5" s="1"/>
  <c r="H340" i="5"/>
  <c r="L340" i="5" s="1"/>
  <c r="H339" i="5"/>
  <c r="L339" i="5" s="1"/>
  <c r="H338" i="5"/>
  <c r="L338" i="5" s="1"/>
  <c r="H337" i="5"/>
  <c r="L337" i="5" s="1"/>
  <c r="J337" i="5" s="1"/>
  <c r="H336" i="5"/>
  <c r="L336" i="5" s="1"/>
  <c r="H335" i="5"/>
  <c r="L335" i="5" s="1"/>
  <c r="H334" i="5"/>
  <c r="L334" i="5" s="1"/>
  <c r="J334" i="5" s="1"/>
  <c r="H333" i="5"/>
  <c r="L333" i="5" s="1"/>
  <c r="H332" i="5"/>
  <c r="L332" i="5" s="1"/>
  <c r="H331" i="5"/>
  <c r="L331" i="5" s="1"/>
  <c r="J331" i="5" s="1"/>
  <c r="H330" i="5"/>
  <c r="L330" i="5" s="1"/>
  <c r="H329" i="5"/>
  <c r="L329" i="5" s="1"/>
  <c r="H328" i="5"/>
  <c r="L328" i="5" s="1"/>
  <c r="H327" i="5"/>
  <c r="L327" i="5" s="1"/>
  <c r="H326" i="5"/>
  <c r="L326" i="5" s="1"/>
  <c r="H325" i="5"/>
  <c r="L325" i="5" s="1"/>
  <c r="H324" i="5"/>
  <c r="L324" i="5" s="1"/>
  <c r="H323" i="5"/>
  <c r="L323" i="5" s="1"/>
  <c r="H322" i="5"/>
  <c r="L322" i="5" s="1"/>
  <c r="H321" i="5"/>
  <c r="H320" i="5"/>
  <c r="H319" i="5"/>
  <c r="L319" i="5" s="1"/>
  <c r="J319" i="5" s="1"/>
  <c r="H318" i="5"/>
  <c r="L318" i="5" s="1"/>
  <c r="J318" i="5" s="1"/>
  <c r="H317" i="5"/>
  <c r="L317" i="5" s="1"/>
  <c r="H316" i="5"/>
  <c r="L316" i="5" s="1"/>
  <c r="H315" i="5"/>
  <c r="L315" i="5" s="1"/>
  <c r="H314" i="5"/>
  <c r="L314" i="5" s="1"/>
  <c r="H313" i="5"/>
  <c r="L313" i="5" s="1"/>
  <c r="J313" i="5" s="1"/>
  <c r="H312" i="5"/>
  <c r="L312" i="5" s="1"/>
  <c r="H311" i="5"/>
  <c r="L311" i="5" s="1"/>
  <c r="H310" i="5"/>
  <c r="L310" i="5" s="1"/>
  <c r="H309" i="5"/>
  <c r="L309" i="5" s="1"/>
  <c r="H308" i="5"/>
  <c r="L308" i="5" s="1"/>
  <c r="H307" i="5"/>
  <c r="L307" i="5" s="1"/>
  <c r="H306" i="5"/>
  <c r="L306" i="5" s="1"/>
  <c r="H305" i="5"/>
  <c r="L305" i="5" s="1"/>
  <c r="J305" i="5" s="1"/>
  <c r="H304" i="5"/>
  <c r="L304" i="5" s="1"/>
  <c r="H303" i="5"/>
  <c r="L303" i="5" s="1"/>
  <c r="H302" i="5"/>
  <c r="L302" i="5" s="1"/>
  <c r="J302" i="5" s="1"/>
  <c r="H301" i="5"/>
  <c r="L301" i="5" s="1"/>
  <c r="H300" i="5"/>
  <c r="L300" i="5" s="1"/>
  <c r="H299" i="5"/>
  <c r="L299" i="5" s="1"/>
  <c r="H298" i="5"/>
  <c r="L298" i="5" s="1"/>
  <c r="H297" i="5"/>
  <c r="L297" i="5" s="1"/>
  <c r="J297" i="5" s="1"/>
  <c r="H296" i="5"/>
  <c r="L296" i="5" s="1"/>
  <c r="H295" i="5"/>
  <c r="L295" i="5" s="1"/>
  <c r="H294" i="5"/>
  <c r="L294" i="5" s="1"/>
  <c r="H293" i="5"/>
  <c r="L293" i="5" s="1"/>
  <c r="J293" i="5" s="1"/>
  <c r="H292" i="5"/>
  <c r="L292" i="5" s="1"/>
  <c r="H291" i="5"/>
  <c r="L291" i="5" s="1"/>
  <c r="H290" i="5"/>
  <c r="L290" i="5" s="1"/>
  <c r="H289" i="5"/>
  <c r="L289" i="5" s="1"/>
  <c r="H288" i="5"/>
  <c r="L288" i="5" s="1"/>
  <c r="H287" i="5"/>
  <c r="L287" i="5" s="1"/>
  <c r="J287" i="5" s="1"/>
  <c r="H286" i="5"/>
  <c r="L286" i="5" s="1"/>
  <c r="J286" i="5" s="1"/>
  <c r="H285" i="5"/>
  <c r="L285" i="5" s="1"/>
  <c r="H284" i="5"/>
  <c r="L284" i="5" s="1"/>
  <c r="I284" i="5" s="1"/>
  <c r="H283" i="5"/>
  <c r="L283" i="5" s="1"/>
  <c r="H282" i="5"/>
  <c r="L282" i="5" s="1"/>
  <c r="H281" i="5"/>
  <c r="L281" i="5" s="1"/>
  <c r="J281" i="5" s="1"/>
  <c r="H280" i="5"/>
  <c r="H279" i="5"/>
  <c r="H278" i="5"/>
  <c r="H277" i="5"/>
  <c r="H276" i="5"/>
  <c r="H275" i="5"/>
  <c r="L275" i="5" s="1"/>
  <c r="J275" i="5" s="1"/>
  <c r="H274" i="5"/>
  <c r="L274" i="5" s="1"/>
  <c r="H273" i="5"/>
  <c r="L273" i="5" s="1"/>
  <c r="J273" i="5" s="1"/>
  <c r="H272" i="5"/>
  <c r="L272" i="5" s="1"/>
  <c r="H271" i="5"/>
  <c r="L271" i="5" s="1"/>
  <c r="H270" i="5"/>
  <c r="L270" i="5" s="1"/>
  <c r="J270" i="5" s="1"/>
  <c r="H269" i="5"/>
  <c r="L269" i="5" s="1"/>
  <c r="J269" i="5" s="1"/>
  <c r="H268" i="5"/>
  <c r="L268" i="5" s="1"/>
  <c r="H267" i="5"/>
  <c r="L267" i="5" s="1"/>
  <c r="J267" i="5" s="1"/>
  <c r="H266" i="5"/>
  <c r="L266" i="5" s="1"/>
  <c r="H265" i="5"/>
  <c r="L265" i="5" s="1"/>
  <c r="H264" i="5"/>
  <c r="L264" i="5" s="1"/>
  <c r="H263" i="5"/>
  <c r="L263" i="5" s="1"/>
  <c r="H262" i="5"/>
  <c r="L262" i="5" s="1"/>
  <c r="H261" i="5"/>
  <c r="L261" i="5" s="1"/>
  <c r="H260" i="5"/>
  <c r="L260" i="5" s="1"/>
  <c r="H259" i="5"/>
  <c r="L259" i="5" s="1"/>
  <c r="H258" i="5"/>
  <c r="L258" i="5" s="1"/>
  <c r="H257" i="5"/>
  <c r="L257" i="5" s="1"/>
  <c r="J257" i="5" s="1"/>
  <c r="H256" i="5"/>
  <c r="L256" i="5" s="1"/>
  <c r="I256" i="5" s="1"/>
  <c r="H255" i="5"/>
  <c r="L255" i="5" s="1"/>
  <c r="J255" i="5" s="1"/>
  <c r="H254" i="5"/>
  <c r="L254" i="5" s="1"/>
  <c r="J254" i="5" s="1"/>
  <c r="H253" i="5"/>
  <c r="L253" i="5" s="1"/>
  <c r="H252" i="5"/>
  <c r="L252" i="5" s="1"/>
  <c r="H251" i="5"/>
  <c r="L251" i="5" s="1"/>
  <c r="H250" i="5"/>
  <c r="L250" i="5" s="1"/>
  <c r="H249" i="5"/>
  <c r="L249" i="5" s="1"/>
  <c r="J249" i="5" s="1"/>
  <c r="H248" i="5"/>
  <c r="L248" i="5" s="1"/>
  <c r="H247" i="5"/>
  <c r="L247" i="5" s="1"/>
  <c r="H246" i="5"/>
  <c r="L246" i="5" s="1"/>
  <c r="H245" i="5"/>
  <c r="L245" i="5" s="1"/>
  <c r="H244" i="5"/>
  <c r="L244" i="5" s="1"/>
  <c r="H243" i="5"/>
  <c r="L243" i="5" s="1"/>
  <c r="J243" i="5" s="1"/>
  <c r="H242" i="5"/>
  <c r="L242" i="5" s="1"/>
  <c r="H241" i="5"/>
  <c r="L241" i="5" s="1"/>
  <c r="J241" i="5" s="1"/>
  <c r="H240" i="5"/>
  <c r="L240" i="5" s="1"/>
  <c r="J240" i="5" s="1"/>
  <c r="H239" i="5"/>
  <c r="H238" i="5"/>
  <c r="H237" i="5"/>
  <c r="H236" i="5"/>
  <c r="H235" i="5"/>
  <c r="L235" i="5" s="1"/>
  <c r="J235" i="5" s="1"/>
  <c r="H234" i="5"/>
  <c r="L234" i="5" s="1"/>
  <c r="H233" i="5"/>
  <c r="L233" i="5" s="1"/>
  <c r="H232" i="5"/>
  <c r="L232" i="5" s="1"/>
  <c r="J232" i="5" s="1"/>
  <c r="H231" i="5"/>
  <c r="L231" i="5" s="1"/>
  <c r="J231" i="5" s="1"/>
  <c r="H230" i="5"/>
  <c r="L230" i="5" s="1"/>
  <c r="H229" i="5"/>
  <c r="L229" i="5" s="1"/>
  <c r="J229" i="5" s="1"/>
  <c r="H228" i="5"/>
  <c r="L228" i="5" s="1"/>
  <c r="H227" i="5"/>
  <c r="L227" i="5" s="1"/>
  <c r="J227" i="5" s="1"/>
  <c r="H226" i="5"/>
  <c r="L226" i="5" s="1"/>
  <c r="H225" i="5"/>
  <c r="L225" i="5" s="1"/>
  <c r="J225" i="5" s="1"/>
  <c r="H224" i="5"/>
  <c r="L224" i="5" s="1"/>
  <c r="J224" i="5" s="1"/>
  <c r="H223" i="5"/>
  <c r="H222" i="5"/>
  <c r="H221" i="5"/>
  <c r="H220" i="5"/>
  <c r="H219" i="5"/>
  <c r="H218" i="5"/>
  <c r="H217" i="5"/>
  <c r="H216" i="5"/>
  <c r="H215" i="5"/>
  <c r="H214" i="5"/>
  <c r="H213" i="5"/>
  <c r="L213" i="5" s="1"/>
  <c r="J213" i="5" s="1"/>
  <c r="H212" i="5"/>
  <c r="H211" i="5"/>
  <c r="L211" i="5" s="1"/>
  <c r="J211" i="5" s="1"/>
  <c r="H210" i="5"/>
  <c r="L210" i="5" s="1"/>
  <c r="H209" i="5"/>
  <c r="L209" i="5" s="1"/>
  <c r="J209" i="5" s="1"/>
  <c r="H208" i="5"/>
  <c r="L208" i="5" s="1"/>
  <c r="J208" i="5" s="1"/>
  <c r="H207" i="5"/>
  <c r="L207" i="5" s="1"/>
  <c r="H206" i="5"/>
  <c r="L206" i="5" s="1"/>
  <c r="H205" i="5"/>
  <c r="L205" i="5" s="1"/>
  <c r="J205" i="5" s="1"/>
  <c r="H204" i="5"/>
  <c r="L204" i="5" s="1"/>
  <c r="J204" i="5" s="1"/>
  <c r="H203" i="5"/>
  <c r="L203" i="5" s="1"/>
  <c r="J203" i="5" s="1"/>
  <c r="H202" i="5"/>
  <c r="L202" i="5" s="1"/>
  <c r="H201" i="5"/>
  <c r="L201" i="5" s="1"/>
  <c r="H200" i="5"/>
  <c r="L200" i="5" s="1"/>
  <c r="J200" i="5" s="1"/>
  <c r="H199" i="5"/>
  <c r="L199" i="5" s="1"/>
  <c r="J199" i="5" s="1"/>
  <c r="H198" i="5"/>
  <c r="L198" i="5" s="1"/>
  <c r="H197" i="5"/>
  <c r="L197" i="5" s="1"/>
  <c r="J197" i="5" s="1"/>
  <c r="H196" i="5"/>
  <c r="L196" i="5" s="1"/>
  <c r="J196" i="5" s="1"/>
  <c r="H195" i="5"/>
  <c r="L195" i="5" s="1"/>
  <c r="J195" i="5" s="1"/>
  <c r="H194" i="5"/>
  <c r="L194" i="5" s="1"/>
  <c r="H193" i="5"/>
  <c r="L193" i="5" s="1"/>
  <c r="J193" i="5" s="1"/>
  <c r="H192" i="5"/>
  <c r="L192" i="5" s="1"/>
  <c r="J192" i="5" s="1"/>
  <c r="H191" i="5"/>
  <c r="L191" i="5" s="1"/>
  <c r="H190" i="5"/>
  <c r="L190" i="5" s="1"/>
  <c r="H189" i="5"/>
  <c r="L189" i="5" s="1"/>
  <c r="J189" i="5" s="1"/>
  <c r="H188" i="5"/>
  <c r="L188" i="5" s="1"/>
  <c r="J188" i="5" s="1"/>
  <c r="H187" i="5"/>
  <c r="L187" i="5" s="1"/>
  <c r="J187" i="5" s="1"/>
  <c r="H186" i="5"/>
  <c r="L186" i="5" s="1"/>
  <c r="H185" i="5"/>
  <c r="L185" i="5" s="1"/>
  <c r="H184" i="5"/>
  <c r="L184" i="5" s="1"/>
  <c r="J184" i="5" s="1"/>
  <c r="H183" i="5"/>
  <c r="L183" i="5" s="1"/>
  <c r="J183" i="5" s="1"/>
  <c r="H182" i="5"/>
  <c r="L182" i="5" s="1"/>
  <c r="H181" i="5"/>
  <c r="L181" i="5" s="1"/>
  <c r="J181" i="5" s="1"/>
  <c r="H180" i="5"/>
  <c r="L180" i="5" s="1"/>
  <c r="H179" i="5"/>
  <c r="L179" i="5" s="1"/>
  <c r="J179" i="5" s="1"/>
  <c r="H178" i="5"/>
  <c r="L178" i="5" s="1"/>
  <c r="H177" i="5"/>
  <c r="L177" i="5" s="1"/>
  <c r="J177" i="5" s="1"/>
  <c r="H176" i="5"/>
  <c r="L176" i="5" s="1"/>
  <c r="J176" i="5" s="1"/>
  <c r="H175" i="5"/>
  <c r="L175" i="5" s="1"/>
  <c r="H174" i="5"/>
  <c r="L174" i="5" s="1"/>
  <c r="H173" i="5"/>
  <c r="L173" i="5" s="1"/>
  <c r="J173" i="5" s="1"/>
  <c r="H172" i="5"/>
  <c r="L172" i="5" s="1"/>
  <c r="J172" i="5" s="1"/>
  <c r="H171" i="5"/>
  <c r="L171" i="5" s="1"/>
  <c r="J171" i="5" s="1"/>
  <c r="H170" i="5"/>
  <c r="L170" i="5" s="1"/>
  <c r="H169" i="5"/>
  <c r="L169" i="5" s="1"/>
  <c r="H168" i="5"/>
  <c r="L168" i="5" s="1"/>
  <c r="J168" i="5" s="1"/>
  <c r="H167" i="5"/>
  <c r="L167" i="5" s="1"/>
  <c r="J167" i="5" s="1"/>
  <c r="H166" i="5"/>
  <c r="H165" i="5"/>
  <c r="H164" i="5"/>
  <c r="H163" i="5"/>
  <c r="H162" i="5"/>
  <c r="H161" i="5"/>
  <c r="H160" i="5"/>
  <c r="H159" i="5"/>
  <c r="H158" i="5"/>
  <c r="H157" i="5"/>
  <c r="H156" i="5"/>
  <c r="H155" i="5"/>
  <c r="H154" i="5"/>
  <c r="H153" i="5"/>
  <c r="H152" i="5"/>
  <c r="L152" i="5" s="1"/>
  <c r="J152" i="5" s="1"/>
  <c r="H151" i="5"/>
  <c r="L151" i="5" s="1"/>
  <c r="J151" i="5" s="1"/>
  <c r="H150" i="5"/>
  <c r="L150" i="5" s="1"/>
  <c r="H149" i="5"/>
  <c r="L149" i="5" s="1"/>
  <c r="J149" i="5" s="1"/>
  <c r="H148" i="5"/>
  <c r="L148" i="5" s="1"/>
  <c r="H147" i="5"/>
  <c r="L147" i="5" s="1"/>
  <c r="J147" i="5" s="1"/>
  <c r="H146" i="5"/>
  <c r="L146" i="5" s="1"/>
  <c r="H145" i="5"/>
  <c r="L145" i="5" s="1"/>
  <c r="J145" i="5" s="1"/>
  <c r="H144" i="5"/>
  <c r="L144" i="5" s="1"/>
  <c r="J144" i="5" s="1"/>
  <c r="H143" i="5"/>
  <c r="L143" i="5" s="1"/>
  <c r="H142" i="5"/>
  <c r="L142" i="5" s="1"/>
  <c r="I142" i="5" s="1"/>
  <c r="H141" i="5"/>
  <c r="L141" i="5" s="1"/>
  <c r="J141" i="5" s="1"/>
  <c r="H140" i="5"/>
  <c r="L140" i="5" s="1"/>
  <c r="J140" i="5" s="1"/>
  <c r="H139" i="5"/>
  <c r="H138" i="5"/>
  <c r="L138" i="5" s="1"/>
  <c r="J138" i="5" s="1"/>
  <c r="H137" i="5"/>
  <c r="L137" i="5" s="1"/>
  <c r="H136" i="5"/>
  <c r="L136" i="5" s="1"/>
  <c r="J136" i="5" s="1"/>
  <c r="H135" i="5"/>
  <c r="L135" i="5" s="1"/>
  <c r="J135" i="5" s="1"/>
  <c r="H134" i="5"/>
  <c r="L134" i="5" s="1"/>
  <c r="J134" i="5" s="1"/>
  <c r="H133" i="5"/>
  <c r="L133" i="5" s="1"/>
  <c r="J133" i="5" s="1"/>
  <c r="H132" i="5"/>
  <c r="L132" i="5" s="1"/>
  <c r="J132" i="5" s="1"/>
  <c r="H131" i="5"/>
  <c r="L131" i="5" s="1"/>
  <c r="J131" i="5" s="1"/>
  <c r="H130" i="5"/>
  <c r="L130" i="5" s="1"/>
  <c r="J130" i="5" s="1"/>
  <c r="H129" i="5"/>
  <c r="L129" i="5" s="1"/>
  <c r="J129" i="5" s="1"/>
  <c r="H128" i="5"/>
  <c r="L128" i="5" s="1"/>
  <c r="J128" i="5" s="1"/>
  <c r="H127" i="5"/>
  <c r="L127" i="5" s="1"/>
  <c r="H126" i="5"/>
  <c r="L126" i="5" s="1"/>
  <c r="J126" i="5" s="1"/>
  <c r="H125" i="5"/>
  <c r="L125" i="5" s="1"/>
  <c r="J125" i="5" s="1"/>
  <c r="H124" i="5"/>
  <c r="L124" i="5" s="1"/>
  <c r="J124" i="5" s="1"/>
  <c r="H123" i="5"/>
  <c r="L123" i="5" s="1"/>
  <c r="J123" i="5" s="1"/>
  <c r="H122" i="5"/>
  <c r="L122" i="5" s="1"/>
  <c r="J122" i="5" s="1"/>
  <c r="H121" i="5"/>
  <c r="L121" i="5" s="1"/>
  <c r="H120" i="5"/>
  <c r="L120" i="5" s="1"/>
  <c r="J120" i="5" s="1"/>
  <c r="H119" i="5"/>
  <c r="L119" i="5" s="1"/>
  <c r="J119" i="5" s="1"/>
  <c r="H118" i="5"/>
  <c r="L118" i="5" s="1"/>
  <c r="J118" i="5" s="1"/>
  <c r="H117" i="5"/>
  <c r="L117" i="5" s="1"/>
  <c r="J117" i="5" s="1"/>
  <c r="H116" i="5"/>
  <c r="L116" i="5" s="1"/>
  <c r="H115" i="5"/>
  <c r="L115" i="5" s="1"/>
  <c r="J115" i="5" s="1"/>
  <c r="H114" i="5"/>
  <c r="L114" i="5" s="1"/>
  <c r="J114" i="5" s="1"/>
  <c r="H113" i="5"/>
  <c r="L113" i="5" s="1"/>
  <c r="J113" i="5" s="1"/>
  <c r="H112" i="5"/>
  <c r="L112" i="5" s="1"/>
  <c r="J112" i="5" s="1"/>
  <c r="H111" i="5"/>
  <c r="L111" i="5" s="1"/>
  <c r="H110" i="5"/>
  <c r="L110" i="5" s="1"/>
  <c r="J110" i="5" s="1"/>
  <c r="H109" i="5"/>
  <c r="H108" i="5"/>
  <c r="H107" i="5"/>
  <c r="H106" i="5"/>
  <c r="H105" i="5"/>
  <c r="H104" i="5"/>
  <c r="H103" i="5"/>
  <c r="H102" i="5"/>
  <c r="H101" i="5"/>
  <c r="H100" i="5"/>
  <c r="H99" i="5"/>
  <c r="H98" i="5"/>
  <c r="H97" i="5"/>
  <c r="H96" i="5"/>
  <c r="H95" i="5"/>
  <c r="H94" i="5"/>
  <c r="H93" i="5"/>
  <c r="H92" i="5"/>
  <c r="H91" i="5"/>
  <c r="H90" i="5"/>
  <c r="H89" i="5"/>
  <c r="H88" i="5"/>
  <c r="L88" i="5" s="1"/>
  <c r="J88" i="5" s="1"/>
  <c r="H87" i="5"/>
  <c r="L87" i="5" s="1"/>
  <c r="J87" i="5" s="1"/>
  <c r="H86" i="5"/>
  <c r="L86" i="5" s="1"/>
  <c r="J86" i="5" s="1"/>
  <c r="H85" i="5"/>
  <c r="L85" i="5" s="1"/>
  <c r="H84" i="5"/>
  <c r="L84" i="5" s="1"/>
  <c r="J84" i="5" s="1"/>
  <c r="H83" i="5"/>
  <c r="L83" i="5" s="1"/>
  <c r="J83" i="5" s="1"/>
  <c r="H82" i="5"/>
  <c r="L82" i="5" s="1"/>
  <c r="J82" i="5" s="1"/>
  <c r="H81" i="5"/>
  <c r="L81" i="5" s="1"/>
  <c r="H80" i="5"/>
  <c r="L80" i="5" s="1"/>
  <c r="J80" i="5" s="1"/>
  <c r="H79" i="5"/>
  <c r="L79" i="5" s="1"/>
  <c r="J79" i="5" s="1"/>
  <c r="H78" i="5"/>
  <c r="L78" i="5" s="1"/>
  <c r="J78" i="5" s="1"/>
  <c r="H77" i="5"/>
  <c r="L77" i="5" s="1"/>
  <c r="H76" i="5"/>
  <c r="L76" i="5" s="1"/>
  <c r="J76" i="5" s="1"/>
  <c r="H75" i="5"/>
  <c r="L75" i="5" s="1"/>
  <c r="J75" i="5" s="1"/>
  <c r="H74" i="5"/>
  <c r="L74" i="5" s="1"/>
  <c r="J74" i="5" s="1"/>
  <c r="H73" i="5"/>
  <c r="L73" i="5" s="1"/>
  <c r="H72" i="5"/>
  <c r="L72" i="5" s="1"/>
  <c r="J72" i="5" s="1"/>
  <c r="H71" i="5"/>
  <c r="L71" i="5" s="1"/>
  <c r="J71" i="5" s="1"/>
  <c r="H70" i="5"/>
  <c r="L70" i="5" s="1"/>
  <c r="J70" i="5" s="1"/>
  <c r="H69" i="5"/>
  <c r="L69" i="5" s="1"/>
  <c r="H68" i="5"/>
  <c r="L68" i="5" s="1"/>
  <c r="J68" i="5" s="1"/>
  <c r="H67" i="5"/>
  <c r="L67" i="5" s="1"/>
  <c r="J67" i="5" s="1"/>
  <c r="H66" i="5"/>
  <c r="L66" i="5" s="1"/>
  <c r="J66" i="5" s="1"/>
  <c r="H65" i="5"/>
  <c r="L65" i="5" s="1"/>
  <c r="H64" i="5"/>
  <c r="L64" i="5" s="1"/>
  <c r="J64" i="5" s="1"/>
  <c r="H63" i="5"/>
  <c r="L63" i="5" s="1"/>
  <c r="J63" i="5" s="1"/>
  <c r="H62" i="5"/>
  <c r="L62" i="5" s="1"/>
  <c r="J62" i="5" s="1"/>
  <c r="H61" i="5"/>
  <c r="L61" i="5" s="1"/>
  <c r="H60" i="5"/>
  <c r="L60" i="5" s="1"/>
  <c r="J60" i="5" s="1"/>
  <c r="H59" i="5"/>
  <c r="L59" i="5" s="1"/>
  <c r="J59" i="5" s="1"/>
  <c r="H58" i="5"/>
  <c r="L58" i="5" s="1"/>
  <c r="J58" i="5" s="1"/>
  <c r="H57" i="5"/>
  <c r="L57" i="5" s="1"/>
  <c r="H56" i="5"/>
  <c r="L56" i="5" s="1"/>
  <c r="J56" i="5" s="1"/>
  <c r="H55" i="5"/>
  <c r="L55" i="5" s="1"/>
  <c r="J55" i="5" s="1"/>
  <c r="H54" i="5"/>
  <c r="L54" i="5" s="1"/>
  <c r="J54" i="5" s="1"/>
  <c r="H53" i="5"/>
  <c r="L53" i="5" s="1"/>
  <c r="H52" i="5"/>
  <c r="L52" i="5" s="1"/>
  <c r="J52" i="5" s="1"/>
  <c r="H51" i="5"/>
  <c r="L51" i="5" s="1"/>
  <c r="J51" i="5" s="1"/>
  <c r="H50" i="5"/>
  <c r="L50" i="5" s="1"/>
  <c r="J50" i="5" s="1"/>
  <c r="H49" i="5"/>
  <c r="L49" i="5" s="1"/>
  <c r="H48" i="5"/>
  <c r="L48" i="5" s="1"/>
  <c r="J48" i="5" s="1"/>
  <c r="H47" i="5"/>
  <c r="L47" i="5" s="1"/>
  <c r="J47" i="5" s="1"/>
  <c r="H46" i="5"/>
  <c r="L46" i="5" s="1"/>
  <c r="J46" i="5" s="1"/>
  <c r="H45" i="5"/>
  <c r="L45" i="5" s="1"/>
  <c r="H44" i="5"/>
  <c r="L44" i="5" s="1"/>
  <c r="J44" i="5" s="1"/>
  <c r="H43" i="5"/>
  <c r="L43" i="5" s="1"/>
  <c r="J43" i="5" s="1"/>
  <c r="H42" i="5"/>
  <c r="L42" i="5" s="1"/>
  <c r="J42" i="5" s="1"/>
  <c r="H41" i="5"/>
  <c r="L41" i="5" s="1"/>
  <c r="H40" i="5"/>
  <c r="L40" i="5" s="1"/>
  <c r="J40" i="5" s="1"/>
  <c r="H39" i="5"/>
  <c r="L39" i="5" s="1"/>
  <c r="J39" i="5" s="1"/>
  <c r="H38" i="5"/>
  <c r="L38" i="5" s="1"/>
  <c r="J38" i="5" s="1"/>
  <c r="H37" i="5"/>
  <c r="L37" i="5" s="1"/>
  <c r="H36" i="5"/>
  <c r="L36" i="5" s="1"/>
  <c r="J36" i="5" s="1"/>
  <c r="H35" i="5"/>
  <c r="L35" i="5" s="1"/>
  <c r="J35" i="5" s="1"/>
  <c r="H34" i="5"/>
  <c r="L34" i="5" s="1"/>
  <c r="J34" i="5" s="1"/>
  <c r="H33" i="5"/>
  <c r="L33" i="5" s="1"/>
  <c r="H32" i="5"/>
  <c r="L32" i="5" s="1"/>
  <c r="J32" i="5" s="1"/>
  <c r="H31" i="5"/>
  <c r="L31" i="5" s="1"/>
  <c r="J31" i="5" s="1"/>
  <c r="H30" i="5"/>
  <c r="L30" i="5" s="1"/>
  <c r="J30" i="5" s="1"/>
  <c r="H29" i="5"/>
  <c r="L29" i="5" s="1"/>
  <c r="H28" i="5"/>
  <c r="L28" i="5" s="1"/>
  <c r="J28" i="5" s="1"/>
  <c r="H27" i="5"/>
  <c r="L27" i="5" s="1"/>
  <c r="J27" i="5" s="1"/>
  <c r="H26" i="5"/>
  <c r="L26" i="5" s="1"/>
  <c r="J26" i="5" s="1"/>
  <c r="H25" i="5"/>
  <c r="L25" i="5" s="1"/>
  <c r="H24" i="5"/>
  <c r="L24" i="5" s="1"/>
  <c r="J24" i="5" s="1"/>
  <c r="H23" i="5"/>
  <c r="L23" i="5" s="1"/>
  <c r="J23" i="5" s="1"/>
  <c r="H22" i="5"/>
  <c r="L22" i="5" s="1"/>
  <c r="J22" i="5" s="1"/>
  <c r="H21" i="5"/>
  <c r="L21" i="5" s="1"/>
  <c r="H20" i="5"/>
  <c r="L20" i="5" s="1"/>
  <c r="J20" i="5" s="1"/>
  <c r="H19" i="5"/>
  <c r="L19" i="5" s="1"/>
  <c r="J19" i="5" s="1"/>
  <c r="H18" i="5"/>
  <c r="L18" i="5" s="1"/>
  <c r="J18" i="5" s="1"/>
  <c r="H17" i="5"/>
  <c r="L17" i="5" s="1"/>
  <c r="I17" i="5" s="1"/>
  <c r="H16" i="5"/>
  <c r="L16" i="5" s="1"/>
  <c r="J16" i="5" s="1"/>
  <c r="J5446" i="5"/>
  <c r="J4918" i="5"/>
  <c r="L6219" i="5"/>
  <c r="L6218" i="5"/>
  <c r="J6218" i="5" s="1"/>
  <c r="L6217" i="5"/>
  <c r="L6216" i="5"/>
  <c r="L6215" i="5"/>
  <c r="L6214" i="5"/>
  <c r="L6213" i="5"/>
  <c r="L6212" i="5"/>
  <c r="L6211" i="5"/>
  <c r="L6210" i="5"/>
  <c r="J6210" i="5" s="1"/>
  <c r="L6209" i="5"/>
  <c r="L6208" i="5"/>
  <c r="L6207" i="5"/>
  <c r="L6206" i="5"/>
  <c r="L6205" i="5"/>
  <c r="L6204" i="5"/>
  <c r="L6203" i="5"/>
  <c r="L6202" i="5"/>
  <c r="J6202" i="5" s="1"/>
  <c r="L6201" i="5"/>
  <c r="L6200" i="5"/>
  <c r="L6199" i="5"/>
  <c r="L6198" i="5"/>
  <c r="J6198" i="5" s="1"/>
  <c r="L6197" i="5"/>
  <c r="J6197" i="5" s="1"/>
  <c r="L6196" i="5"/>
  <c r="L6195" i="5"/>
  <c r="L6194" i="5"/>
  <c r="L6193" i="5"/>
  <c r="L6192" i="5"/>
  <c r="L6191" i="5"/>
  <c r="L6190" i="5"/>
  <c r="I6190" i="5" s="1"/>
  <c r="L6189" i="5"/>
  <c r="L6188" i="5"/>
  <c r="L6187" i="5"/>
  <c r="L6186" i="5"/>
  <c r="J6186" i="5" s="1"/>
  <c r="L6185" i="5"/>
  <c r="L6184" i="5"/>
  <c r="L6183" i="5"/>
  <c r="L6182" i="5"/>
  <c r="J6182" i="5" s="1"/>
  <c r="L6181" i="5"/>
  <c r="L6180" i="5"/>
  <c r="L6179" i="5"/>
  <c r="L6178" i="5"/>
  <c r="J6178" i="5" s="1"/>
  <c r="L6177" i="5"/>
  <c r="L6176" i="5"/>
  <c r="L6175" i="5"/>
  <c r="L6174" i="5"/>
  <c r="L6173" i="5"/>
  <c r="L6172" i="5"/>
  <c r="L6171" i="5"/>
  <c r="L6170" i="5"/>
  <c r="L6169" i="5"/>
  <c r="L6168" i="5"/>
  <c r="L6167" i="5"/>
  <c r="L6166" i="5"/>
  <c r="L6165" i="5"/>
  <c r="L6164" i="5"/>
  <c r="L6163" i="5"/>
  <c r="L6162" i="5"/>
  <c r="J6162" i="5" s="1"/>
  <c r="L6161" i="5"/>
  <c r="L6160" i="5"/>
  <c r="L6159" i="5"/>
  <c r="J6159" i="5" s="1"/>
  <c r="L6158" i="5"/>
  <c r="L6157" i="5"/>
  <c r="L6156" i="5"/>
  <c r="L6155" i="5"/>
  <c r="L6154" i="5"/>
  <c r="L6153" i="5"/>
  <c r="L6152" i="5"/>
  <c r="L6151" i="5"/>
  <c r="L6150" i="5"/>
  <c r="J6150" i="5" s="1"/>
  <c r="L6149" i="5"/>
  <c r="L6148" i="5"/>
  <c r="L6147" i="5"/>
  <c r="L6146" i="5"/>
  <c r="L6145" i="5"/>
  <c r="L6144" i="5"/>
  <c r="L6143" i="5"/>
  <c r="L6142" i="5"/>
  <c r="L6141" i="5"/>
  <c r="L6140" i="5"/>
  <c r="L6139" i="5"/>
  <c r="L6138" i="5"/>
  <c r="L6137" i="5"/>
  <c r="L6136" i="5"/>
  <c r="L6135" i="5"/>
  <c r="L6134" i="5"/>
  <c r="J6134" i="5" s="1"/>
  <c r="L6133" i="5"/>
  <c r="L6132" i="5"/>
  <c r="L6131" i="5"/>
  <c r="L6130" i="5"/>
  <c r="L6129" i="5"/>
  <c r="L6128" i="5"/>
  <c r="L6127" i="5"/>
  <c r="L6126" i="5"/>
  <c r="L6125" i="5"/>
  <c r="L6124" i="5"/>
  <c r="L6123" i="5"/>
  <c r="J6123" i="5" s="1"/>
  <c r="L6122" i="5"/>
  <c r="J6122" i="5" s="1"/>
  <c r="L6121" i="5"/>
  <c r="L6120" i="5"/>
  <c r="L6119" i="5"/>
  <c r="L6118" i="5"/>
  <c r="J6118" i="5" s="1"/>
  <c r="L6117" i="5"/>
  <c r="L6116" i="5"/>
  <c r="L6115" i="5"/>
  <c r="L6114" i="5"/>
  <c r="L6113" i="5"/>
  <c r="L6112" i="5"/>
  <c r="L6111" i="5"/>
  <c r="L6110" i="5"/>
  <c r="L6109" i="5"/>
  <c r="L6108" i="5"/>
  <c r="L6107" i="5"/>
  <c r="L6106" i="5"/>
  <c r="L6105" i="5"/>
  <c r="L6104" i="5"/>
  <c r="L6103" i="5"/>
  <c r="L6102" i="5"/>
  <c r="J6102" i="5" s="1"/>
  <c r="L6101" i="5"/>
  <c r="L6100" i="5"/>
  <c r="L6099" i="5"/>
  <c r="L6098" i="5"/>
  <c r="J6098" i="5" s="1"/>
  <c r="L6097" i="5"/>
  <c r="L6096" i="5"/>
  <c r="L6095" i="5"/>
  <c r="L6094" i="5"/>
  <c r="L6093" i="5"/>
  <c r="L6092" i="5"/>
  <c r="L6091" i="5"/>
  <c r="L6090" i="5"/>
  <c r="J6090" i="5" s="1"/>
  <c r="L6089" i="5"/>
  <c r="L6088" i="5"/>
  <c r="L6087" i="5"/>
  <c r="L6086" i="5"/>
  <c r="L6085" i="5"/>
  <c r="L6084" i="5"/>
  <c r="L6083" i="5"/>
  <c r="L6082" i="5"/>
  <c r="J6082" i="5" s="1"/>
  <c r="L6081" i="5"/>
  <c r="L6080" i="5"/>
  <c r="L6079" i="5"/>
  <c r="L6078" i="5"/>
  <c r="L6077" i="5"/>
  <c r="L6076" i="5"/>
  <c r="L6075" i="5"/>
  <c r="L6074" i="5"/>
  <c r="J6074" i="5" s="1"/>
  <c r="L6073" i="5"/>
  <c r="L6072" i="5"/>
  <c r="L6071" i="5"/>
  <c r="L6070" i="5"/>
  <c r="L6069" i="5"/>
  <c r="J6069" i="5" s="1"/>
  <c r="L6068" i="5"/>
  <c r="L6067" i="5"/>
  <c r="L6066" i="5"/>
  <c r="L6065" i="5"/>
  <c r="L6064" i="5"/>
  <c r="L6063" i="5"/>
  <c r="L6062" i="5"/>
  <c r="L6061" i="5"/>
  <c r="L6060" i="5"/>
  <c r="L6059" i="5"/>
  <c r="J6059" i="5" s="1"/>
  <c r="L6058" i="5"/>
  <c r="J6058" i="5" s="1"/>
  <c r="L6057" i="5"/>
  <c r="L6056" i="5"/>
  <c r="L6055" i="5"/>
  <c r="L6054" i="5"/>
  <c r="J6054" i="5" s="1"/>
  <c r="L6053" i="5"/>
  <c r="L6052" i="5"/>
  <c r="L6051" i="5"/>
  <c r="L6050" i="5"/>
  <c r="L6049" i="5"/>
  <c r="L6048" i="5"/>
  <c r="L6047" i="5"/>
  <c r="L6046" i="5"/>
  <c r="L6045" i="5"/>
  <c r="L6044" i="5"/>
  <c r="L6043" i="5"/>
  <c r="L6042" i="5"/>
  <c r="L6041" i="5"/>
  <c r="L6040" i="5"/>
  <c r="L6039" i="5"/>
  <c r="L6038" i="5"/>
  <c r="J6038" i="5" s="1"/>
  <c r="L6037" i="5"/>
  <c r="L6036" i="5"/>
  <c r="L6035" i="5"/>
  <c r="L6034" i="5"/>
  <c r="J6034" i="5" s="1"/>
  <c r="L6033" i="5"/>
  <c r="L6032" i="5"/>
  <c r="L6031" i="5"/>
  <c r="L6030" i="5"/>
  <c r="L6029" i="5"/>
  <c r="L6028" i="5"/>
  <c r="L6027" i="5"/>
  <c r="L6026" i="5"/>
  <c r="J6026" i="5" s="1"/>
  <c r="L6025" i="5"/>
  <c r="L6024" i="5"/>
  <c r="L6023" i="5"/>
  <c r="L6022" i="5"/>
  <c r="L6021" i="5"/>
  <c r="L6020" i="5"/>
  <c r="L6019" i="5"/>
  <c r="L6018" i="5"/>
  <c r="J6018" i="5" s="1"/>
  <c r="L6017" i="5"/>
  <c r="L6016" i="5"/>
  <c r="L6015" i="5"/>
  <c r="L6014" i="5"/>
  <c r="L6013" i="5"/>
  <c r="L6012" i="5"/>
  <c r="L6011" i="5"/>
  <c r="L6010" i="5"/>
  <c r="J6010" i="5" s="1"/>
  <c r="L6009" i="5"/>
  <c r="L6008" i="5"/>
  <c r="L6007" i="5"/>
  <c r="L6006" i="5"/>
  <c r="L6005" i="5"/>
  <c r="J6005" i="5" s="1"/>
  <c r="L6004" i="5"/>
  <c r="L6003" i="5"/>
  <c r="L6002" i="5"/>
  <c r="L6001" i="5"/>
  <c r="L6000" i="5"/>
  <c r="L5999" i="5"/>
  <c r="L5998" i="5"/>
  <c r="L5997" i="5"/>
  <c r="L5996" i="5"/>
  <c r="L5995" i="5"/>
  <c r="J5995" i="5" s="1"/>
  <c r="L5994" i="5"/>
  <c r="J5994" i="5" s="1"/>
  <c r="L5993" i="5"/>
  <c r="L5992" i="5"/>
  <c r="L5991" i="5"/>
  <c r="L5990" i="5"/>
  <c r="J5990" i="5" s="1"/>
  <c r="L5989" i="5"/>
  <c r="L5988" i="5"/>
  <c r="L5987" i="5"/>
  <c r="L5986" i="5"/>
  <c r="L5985" i="5"/>
  <c r="L5984" i="5"/>
  <c r="L5983" i="5"/>
  <c r="L5982" i="5"/>
  <c r="L5981" i="5"/>
  <c r="L5980" i="5"/>
  <c r="L5979" i="5"/>
  <c r="L5978" i="5"/>
  <c r="L5977" i="5"/>
  <c r="L5976" i="5"/>
  <c r="L5975" i="5"/>
  <c r="L5974" i="5"/>
  <c r="J5974" i="5" s="1"/>
  <c r="L5973" i="5"/>
  <c r="L5972" i="5"/>
  <c r="L5971" i="5"/>
  <c r="L5970" i="5"/>
  <c r="J5970" i="5" s="1"/>
  <c r="L5969" i="5"/>
  <c r="L5968" i="5"/>
  <c r="L5967" i="5"/>
  <c r="L5966" i="5"/>
  <c r="L5965" i="5"/>
  <c r="L5964" i="5"/>
  <c r="L5963" i="5"/>
  <c r="L5962" i="5"/>
  <c r="J5962" i="5" s="1"/>
  <c r="L5961" i="5"/>
  <c r="L5960" i="5"/>
  <c r="L5959" i="5"/>
  <c r="L5958" i="5"/>
  <c r="L5957" i="5"/>
  <c r="L5956" i="5"/>
  <c r="L5955" i="5"/>
  <c r="L5954" i="5"/>
  <c r="L5953" i="5"/>
  <c r="J5953" i="5" s="1"/>
  <c r="L5952" i="5"/>
  <c r="L5951" i="5"/>
  <c r="L5950" i="5"/>
  <c r="L5949" i="5"/>
  <c r="L5948" i="5"/>
  <c r="L5947" i="5"/>
  <c r="L5946" i="5"/>
  <c r="J5946" i="5" s="1"/>
  <c r="L5945" i="5"/>
  <c r="L5944" i="5"/>
  <c r="L5943" i="5"/>
  <c r="L5942" i="5"/>
  <c r="L5941" i="5"/>
  <c r="J5941" i="5" s="1"/>
  <c r="L5940" i="5"/>
  <c r="L5939" i="5"/>
  <c r="L5938" i="5"/>
  <c r="L5937" i="5"/>
  <c r="L5936" i="5"/>
  <c r="L5935" i="5"/>
  <c r="L5934" i="5"/>
  <c r="L5933" i="5"/>
  <c r="L5932" i="5"/>
  <c r="L5931" i="5"/>
  <c r="L5930" i="5"/>
  <c r="L5929" i="5"/>
  <c r="L5928" i="5"/>
  <c r="L5927" i="5"/>
  <c r="L5926" i="5"/>
  <c r="L5925" i="5"/>
  <c r="L5924" i="5"/>
  <c r="L5923" i="5"/>
  <c r="L5922" i="5"/>
  <c r="J5922" i="5" s="1"/>
  <c r="L5921" i="5"/>
  <c r="L5920" i="5"/>
  <c r="L5919" i="5"/>
  <c r="L5918" i="5"/>
  <c r="I5918" i="5" s="1"/>
  <c r="L5917" i="5"/>
  <c r="J5917" i="5" s="1"/>
  <c r="L5916" i="5"/>
  <c r="L5915" i="5"/>
  <c r="L5914" i="5"/>
  <c r="L5913" i="5"/>
  <c r="L5912" i="5"/>
  <c r="L5911" i="5"/>
  <c r="L5910" i="5"/>
  <c r="J5910" i="5" s="1"/>
  <c r="L5909" i="5"/>
  <c r="L5908" i="5"/>
  <c r="L5907" i="5"/>
  <c r="L5906" i="5"/>
  <c r="L5905" i="5"/>
  <c r="L5904" i="5"/>
  <c r="L5903" i="5"/>
  <c r="L5902" i="5"/>
  <c r="L5901" i="5"/>
  <c r="L5900" i="5"/>
  <c r="L5899" i="5"/>
  <c r="L5898" i="5"/>
  <c r="L5897" i="5"/>
  <c r="L5896" i="5"/>
  <c r="L5895" i="5"/>
  <c r="L5894" i="5"/>
  <c r="J5894" i="5" s="1"/>
  <c r="L5893" i="5"/>
  <c r="L5892" i="5"/>
  <c r="L5891" i="5"/>
  <c r="L5890" i="5"/>
  <c r="L5889" i="5"/>
  <c r="J5889" i="5" s="1"/>
  <c r="L5888" i="5"/>
  <c r="L5887" i="5"/>
  <c r="L5886" i="5"/>
  <c r="L5885" i="5"/>
  <c r="L5884" i="5"/>
  <c r="L5883" i="5"/>
  <c r="L5882" i="5"/>
  <c r="L5881" i="5"/>
  <c r="L5880" i="5"/>
  <c r="L5879" i="5"/>
  <c r="L5878" i="5"/>
  <c r="J5878" i="5" s="1"/>
  <c r="L5877" i="5"/>
  <c r="J5877" i="5" s="1"/>
  <c r="L5876" i="5"/>
  <c r="L5875" i="5"/>
  <c r="L5874" i="5"/>
  <c r="L5873" i="5"/>
  <c r="L5872" i="5"/>
  <c r="I5872" i="5" s="1"/>
  <c r="L5871" i="5"/>
  <c r="L5870" i="5"/>
  <c r="L5869" i="5"/>
  <c r="L5868" i="5"/>
  <c r="I5868" i="5" s="1"/>
  <c r="L5867" i="5"/>
  <c r="L5866" i="5"/>
  <c r="L5865" i="5"/>
  <c r="L5864" i="5"/>
  <c r="L5863" i="5"/>
  <c r="L5862" i="5"/>
  <c r="J5862" i="5" s="1"/>
  <c r="L5861" i="5"/>
  <c r="L5860" i="5"/>
  <c r="L5859" i="5"/>
  <c r="L5858" i="5"/>
  <c r="L5857" i="5"/>
  <c r="L5856" i="5"/>
  <c r="I5856" i="5" s="1"/>
  <c r="L5855" i="5"/>
  <c r="L5854" i="5"/>
  <c r="L5853" i="5"/>
  <c r="J5853" i="5" s="1"/>
  <c r="L5852" i="5"/>
  <c r="L5851" i="5"/>
  <c r="L5850" i="5"/>
  <c r="L5849" i="5"/>
  <c r="L5848" i="5"/>
  <c r="L5847" i="5"/>
  <c r="L5846" i="5"/>
  <c r="L5845" i="5"/>
  <c r="L5844" i="5"/>
  <c r="I5844" i="5" s="1"/>
  <c r="L5843" i="5"/>
  <c r="L5842" i="5"/>
  <c r="J5842" i="5" s="1"/>
  <c r="L5841" i="5"/>
  <c r="L5840" i="5"/>
  <c r="L5839" i="5"/>
  <c r="L5838" i="5"/>
  <c r="L5837" i="5"/>
  <c r="L5836" i="5"/>
  <c r="I5836" i="5" s="1"/>
  <c r="L5835" i="5"/>
  <c r="L5834" i="5"/>
  <c r="L5833" i="5"/>
  <c r="L5832" i="5"/>
  <c r="L5831" i="5"/>
  <c r="L5830" i="5"/>
  <c r="L5829" i="5"/>
  <c r="L5828" i="5"/>
  <c r="L5827" i="5"/>
  <c r="L5826" i="5"/>
  <c r="J5826" i="5" s="1"/>
  <c r="L5825" i="5"/>
  <c r="J5825" i="5" s="1"/>
  <c r="L5824" i="5"/>
  <c r="L5823" i="5"/>
  <c r="L5822" i="5"/>
  <c r="L5821" i="5"/>
  <c r="L5820" i="5"/>
  <c r="L5819" i="5"/>
  <c r="L5818" i="5"/>
  <c r="J5818" i="5" s="1"/>
  <c r="L5817" i="5"/>
  <c r="L5816" i="5"/>
  <c r="L5815" i="5"/>
  <c r="L5814" i="5"/>
  <c r="L5813" i="5"/>
  <c r="J5813" i="5" s="1"/>
  <c r="L5812" i="5"/>
  <c r="L5811" i="5"/>
  <c r="L5810" i="5"/>
  <c r="L5809" i="5"/>
  <c r="L5808" i="5"/>
  <c r="L5807" i="5"/>
  <c r="L5806" i="5"/>
  <c r="L5805" i="5"/>
  <c r="L5804" i="5"/>
  <c r="I5804" i="5" s="1"/>
  <c r="L5803" i="5"/>
  <c r="L5802" i="5"/>
  <c r="J5802" i="5" s="1"/>
  <c r="L5801" i="5"/>
  <c r="L5800" i="5"/>
  <c r="L5799" i="5"/>
  <c r="L5798" i="5"/>
  <c r="L5797" i="5"/>
  <c r="L5796" i="5"/>
  <c r="L5795" i="5"/>
  <c r="L5794" i="5"/>
  <c r="L5793" i="5"/>
  <c r="L5792" i="5"/>
  <c r="L5791" i="5"/>
  <c r="L5790" i="5"/>
  <c r="L5789" i="5"/>
  <c r="J5789" i="5" s="1"/>
  <c r="L5788" i="5"/>
  <c r="L5787" i="5"/>
  <c r="L5786" i="5"/>
  <c r="J5786" i="5" s="1"/>
  <c r="L5785" i="5"/>
  <c r="L5784" i="5"/>
  <c r="L5783" i="5"/>
  <c r="L5782" i="5"/>
  <c r="L5781" i="5"/>
  <c r="L5780" i="5"/>
  <c r="I5780" i="5" s="1"/>
  <c r="L5779" i="5"/>
  <c r="L5778" i="5"/>
  <c r="L5777" i="5"/>
  <c r="L5776" i="5"/>
  <c r="L5775" i="5"/>
  <c r="L5774" i="5"/>
  <c r="L5773" i="5"/>
  <c r="L5772" i="5"/>
  <c r="L5771" i="5"/>
  <c r="L5770" i="5"/>
  <c r="L5769" i="5"/>
  <c r="L5768" i="5"/>
  <c r="L5767" i="5"/>
  <c r="L5766" i="5"/>
  <c r="J5766" i="5" s="1"/>
  <c r="L5765" i="5"/>
  <c r="L5764" i="5"/>
  <c r="L5763" i="5"/>
  <c r="L5762" i="5"/>
  <c r="L5761" i="5"/>
  <c r="J5761" i="5" s="1"/>
  <c r="L5760" i="5"/>
  <c r="L5759" i="5"/>
  <c r="L5758" i="5"/>
  <c r="L5757" i="5"/>
  <c r="L5756" i="5"/>
  <c r="L5755" i="5"/>
  <c r="L5754" i="5"/>
  <c r="L5753" i="5"/>
  <c r="L5752" i="5"/>
  <c r="L5751" i="5"/>
  <c r="L5750" i="5"/>
  <c r="J5750" i="5" s="1"/>
  <c r="L5749" i="5"/>
  <c r="J5749" i="5" s="1"/>
  <c r="L5748" i="5"/>
  <c r="L5747" i="5"/>
  <c r="L5746" i="5"/>
  <c r="L5745" i="5"/>
  <c r="L5744" i="5"/>
  <c r="L5743" i="5"/>
  <c r="L5742" i="5"/>
  <c r="L5741" i="5"/>
  <c r="L5740" i="5"/>
  <c r="L5739" i="5"/>
  <c r="J5739" i="5" s="1"/>
  <c r="L5738" i="5"/>
  <c r="L5737" i="5"/>
  <c r="L5736" i="5"/>
  <c r="L5735" i="5"/>
  <c r="L5734" i="5"/>
  <c r="L5733" i="5"/>
  <c r="L5732" i="5"/>
  <c r="L5731" i="5"/>
  <c r="L5730" i="5"/>
  <c r="J5730" i="5" s="1"/>
  <c r="L5729" i="5"/>
  <c r="L5728" i="5"/>
  <c r="I5728" i="5" s="1"/>
  <c r="L5727" i="5"/>
  <c r="L5726" i="5"/>
  <c r="L5725" i="5"/>
  <c r="L5724" i="5"/>
  <c r="L5723" i="5"/>
  <c r="L5722" i="5"/>
  <c r="L5721" i="5"/>
  <c r="L5720" i="5"/>
  <c r="L5719" i="5"/>
  <c r="L5718" i="5"/>
  <c r="J5718" i="5" s="1"/>
  <c r="L5717" i="5"/>
  <c r="L5716" i="5"/>
  <c r="L5715" i="5"/>
  <c r="L5714" i="5"/>
  <c r="J5714" i="5" s="1"/>
  <c r="L5713" i="5"/>
  <c r="L5712" i="5"/>
  <c r="L5711" i="5"/>
  <c r="L5710" i="5"/>
  <c r="L5709" i="5"/>
  <c r="L5708" i="5"/>
  <c r="I5708" i="5" s="1"/>
  <c r="L5707" i="5"/>
  <c r="L5706" i="5"/>
  <c r="L5705" i="5"/>
  <c r="L5704" i="5"/>
  <c r="L5703" i="5"/>
  <c r="L5702" i="5"/>
  <c r="L5701" i="5"/>
  <c r="L5700" i="5"/>
  <c r="L5699" i="5"/>
  <c r="L5698" i="5"/>
  <c r="L5697" i="5"/>
  <c r="L5696" i="5"/>
  <c r="L5695" i="5"/>
  <c r="L5694" i="5"/>
  <c r="L5693" i="5"/>
  <c r="L5692" i="5"/>
  <c r="L5691" i="5"/>
  <c r="J5691" i="5" s="1"/>
  <c r="L5690" i="5"/>
  <c r="L5689" i="5"/>
  <c r="L5688" i="5"/>
  <c r="L5687" i="5"/>
  <c r="L5686" i="5"/>
  <c r="J5686" i="5" s="1"/>
  <c r="L5685" i="5"/>
  <c r="J5685" i="5" s="1"/>
  <c r="L5684" i="5"/>
  <c r="L5683" i="5"/>
  <c r="L5682" i="5"/>
  <c r="L5681" i="5"/>
  <c r="L5680" i="5"/>
  <c r="I5680" i="5" s="1"/>
  <c r="L5679" i="5"/>
  <c r="L5678" i="5"/>
  <c r="L5677" i="5"/>
  <c r="L5676" i="5"/>
  <c r="L5675" i="5"/>
  <c r="L5674" i="5"/>
  <c r="L5673" i="5"/>
  <c r="L5672" i="5"/>
  <c r="L5671" i="5"/>
  <c r="L5670" i="5"/>
  <c r="L5669" i="5"/>
  <c r="L5668" i="5"/>
  <c r="L5667" i="5"/>
  <c r="L5666" i="5"/>
  <c r="L5665" i="5"/>
  <c r="L5664" i="5"/>
  <c r="L5663" i="5"/>
  <c r="L5662" i="5"/>
  <c r="L5661" i="5"/>
  <c r="J5661" i="5" s="1"/>
  <c r="L5660" i="5"/>
  <c r="L5659" i="5"/>
  <c r="L5658" i="5"/>
  <c r="L5657" i="5"/>
  <c r="L5656" i="5"/>
  <c r="L5655" i="5"/>
  <c r="L5654" i="5"/>
  <c r="J5654" i="5" s="1"/>
  <c r="L5653" i="5"/>
  <c r="L5652" i="5"/>
  <c r="L5651" i="5"/>
  <c r="L5650" i="5"/>
  <c r="L5649" i="5"/>
  <c r="L5648" i="5"/>
  <c r="I5648" i="5" s="1"/>
  <c r="L5647" i="5"/>
  <c r="J5647" i="5" s="1"/>
  <c r="L5646" i="5"/>
  <c r="L5645" i="5"/>
  <c r="L5644" i="5"/>
  <c r="L5643" i="5"/>
  <c r="L5642" i="5"/>
  <c r="L5641" i="5"/>
  <c r="L5640" i="5"/>
  <c r="L5639" i="5"/>
  <c r="L5638" i="5"/>
  <c r="L5637" i="5"/>
  <c r="L5636" i="5"/>
  <c r="L5635" i="5"/>
  <c r="L5634" i="5"/>
  <c r="L5633" i="5"/>
  <c r="J5633" i="5" s="1"/>
  <c r="L5632" i="5"/>
  <c r="L5631" i="5"/>
  <c r="L5630" i="5"/>
  <c r="L5629" i="5"/>
  <c r="L5628" i="5"/>
  <c r="I5628" i="5" s="1"/>
  <c r="L5627" i="5"/>
  <c r="L5626" i="5"/>
  <c r="J5626" i="5" s="1"/>
  <c r="L5625" i="5"/>
  <c r="L5624" i="5"/>
  <c r="L5623" i="5"/>
  <c r="L5622" i="5"/>
  <c r="L5621" i="5"/>
  <c r="J5621" i="5" s="1"/>
  <c r="L5620" i="5"/>
  <c r="L5619" i="5"/>
  <c r="L5618" i="5"/>
  <c r="L5617" i="5"/>
  <c r="L5616" i="5"/>
  <c r="L5615" i="5"/>
  <c r="L5614" i="5"/>
  <c r="L5613" i="5"/>
  <c r="L5612" i="5"/>
  <c r="L5611" i="5"/>
  <c r="L5610" i="5"/>
  <c r="L5609" i="5"/>
  <c r="L5608" i="5"/>
  <c r="L5607" i="5"/>
  <c r="L5606" i="5"/>
  <c r="J5606" i="5" s="1"/>
  <c r="L5605" i="5"/>
  <c r="L5604" i="5"/>
  <c r="L5603" i="5"/>
  <c r="L5602" i="5"/>
  <c r="L5601" i="5"/>
  <c r="L5600" i="5"/>
  <c r="I5600" i="5" s="1"/>
  <c r="L5599" i="5"/>
  <c r="L5598" i="5"/>
  <c r="L5597" i="5"/>
  <c r="J5597" i="5" s="1"/>
  <c r="L5596" i="5"/>
  <c r="L5595" i="5"/>
  <c r="L5594" i="5"/>
  <c r="J5594" i="5" s="1"/>
  <c r="L5593" i="5"/>
  <c r="L5592" i="5"/>
  <c r="L5591" i="5"/>
  <c r="L5590" i="5"/>
  <c r="L5589" i="5"/>
  <c r="L5588" i="5"/>
  <c r="L5587" i="5"/>
  <c r="L5586" i="5"/>
  <c r="L5585" i="5"/>
  <c r="L5584" i="5"/>
  <c r="L5583" i="5"/>
  <c r="L5582" i="5"/>
  <c r="L5581" i="5"/>
  <c r="L5580" i="5"/>
  <c r="L5579" i="5"/>
  <c r="L5578" i="5"/>
  <c r="L5577" i="5"/>
  <c r="L5576" i="5"/>
  <c r="L5575" i="5"/>
  <c r="L5574" i="5"/>
  <c r="L5573" i="5"/>
  <c r="L5572" i="5"/>
  <c r="I5572" i="5" s="1"/>
  <c r="L5571" i="5"/>
  <c r="L5570" i="5"/>
  <c r="L5569" i="5"/>
  <c r="J5569" i="5" s="1"/>
  <c r="L5568" i="5"/>
  <c r="L5567" i="5"/>
  <c r="L5566" i="5"/>
  <c r="I5566" i="5" s="1"/>
  <c r="L5565" i="5"/>
  <c r="L5564" i="5"/>
  <c r="L5563" i="5"/>
  <c r="J5563" i="5" s="1"/>
  <c r="L5562" i="5"/>
  <c r="J5562" i="5" s="1"/>
  <c r="L5561" i="5"/>
  <c r="L5560" i="5"/>
  <c r="L5559" i="5"/>
  <c r="J5559" i="5" s="1"/>
  <c r="L5558" i="5"/>
  <c r="L5557" i="5"/>
  <c r="J5557" i="5" s="1"/>
  <c r="L5556" i="5"/>
  <c r="L5555" i="5"/>
  <c r="L5554" i="5"/>
  <c r="L5553" i="5"/>
  <c r="L5552" i="5"/>
  <c r="I5552" i="5" s="1"/>
  <c r="L5551" i="5"/>
  <c r="L5550" i="5"/>
  <c r="L5549" i="5"/>
  <c r="L5548" i="5"/>
  <c r="L5547" i="5"/>
  <c r="L5546" i="5"/>
  <c r="J5546" i="5" s="1"/>
  <c r="L5545" i="5"/>
  <c r="L5544" i="5"/>
  <c r="L5543" i="5"/>
  <c r="L5542" i="5"/>
  <c r="L5541" i="5"/>
  <c r="L5540" i="5"/>
  <c r="L5539" i="5"/>
  <c r="L5538" i="5"/>
  <c r="J5538" i="5" s="1"/>
  <c r="L5537" i="5"/>
  <c r="L5536" i="5"/>
  <c r="L5535" i="5"/>
  <c r="L5534" i="5"/>
  <c r="L5533" i="5"/>
  <c r="L5532" i="5"/>
  <c r="L5531" i="5"/>
  <c r="L5530" i="5"/>
  <c r="L5529" i="5"/>
  <c r="J5529" i="5" s="1"/>
  <c r="L5528" i="5"/>
  <c r="L5527" i="5"/>
  <c r="L5526" i="5"/>
  <c r="L5525" i="5"/>
  <c r="L5524" i="5"/>
  <c r="J5524" i="5" s="1"/>
  <c r="L5523" i="5"/>
  <c r="L5522" i="5"/>
  <c r="L5521" i="5"/>
  <c r="L5520" i="5"/>
  <c r="L5519" i="5"/>
  <c r="L5518" i="5"/>
  <c r="L5517" i="5"/>
  <c r="L5516" i="5"/>
  <c r="L5515" i="5"/>
  <c r="L5514" i="5"/>
  <c r="J5514" i="5" s="1"/>
  <c r="L5513" i="5"/>
  <c r="L5512" i="5"/>
  <c r="J5512" i="5" s="1"/>
  <c r="L5511" i="5"/>
  <c r="L5510" i="5"/>
  <c r="L5509" i="5"/>
  <c r="J5509" i="5" s="1"/>
  <c r="L5508" i="5"/>
  <c r="L5507" i="5"/>
  <c r="L5506" i="5"/>
  <c r="L5505" i="5"/>
  <c r="L5504" i="5"/>
  <c r="L5503" i="5"/>
  <c r="L5502" i="5"/>
  <c r="L5501" i="5"/>
  <c r="L5500" i="5"/>
  <c r="L5499" i="5"/>
  <c r="L5498" i="5"/>
  <c r="J5498" i="5" s="1"/>
  <c r="L5497" i="5"/>
  <c r="L5496" i="5"/>
  <c r="L5495" i="5"/>
  <c r="L5494" i="5"/>
  <c r="L5493" i="5"/>
  <c r="L5492" i="5"/>
  <c r="L5491" i="5"/>
  <c r="L5490" i="5"/>
  <c r="L5489" i="5"/>
  <c r="L5488" i="5"/>
  <c r="L5487" i="5"/>
  <c r="L5486" i="5"/>
  <c r="L5485" i="5"/>
  <c r="J5485" i="5" s="1"/>
  <c r="L5484" i="5"/>
  <c r="L5483" i="5"/>
  <c r="L5482" i="5"/>
  <c r="J5482" i="5" s="1"/>
  <c r="L5481" i="5"/>
  <c r="L5480" i="5"/>
  <c r="L5479" i="5"/>
  <c r="L5478" i="5"/>
  <c r="L5477" i="5"/>
  <c r="L5476" i="5"/>
  <c r="L5475" i="5"/>
  <c r="L5474" i="5"/>
  <c r="L5473" i="5"/>
  <c r="L5472" i="5"/>
  <c r="L5471" i="5"/>
  <c r="L5470" i="5"/>
  <c r="J5470" i="5" s="1"/>
  <c r="L5469" i="5"/>
  <c r="L5468" i="5"/>
  <c r="J5468" i="5" s="1"/>
  <c r="L5467" i="5"/>
  <c r="L5466" i="5"/>
  <c r="L5465" i="5"/>
  <c r="J5465" i="5" s="1"/>
  <c r="L5464" i="5"/>
  <c r="L5463" i="5"/>
  <c r="L5462" i="5"/>
  <c r="J5462" i="5" s="1"/>
  <c r="L5461" i="5"/>
  <c r="L5460" i="5"/>
  <c r="L5459" i="5"/>
  <c r="L5458" i="5"/>
  <c r="L5457" i="5"/>
  <c r="L5456" i="5"/>
  <c r="L5455" i="5"/>
  <c r="L5454" i="5"/>
  <c r="L5453" i="5"/>
  <c r="J5453" i="5" s="1"/>
  <c r="L5452" i="5"/>
  <c r="L5451" i="5"/>
  <c r="L5450" i="5"/>
  <c r="J5450" i="5" s="1"/>
  <c r="L5449" i="5"/>
  <c r="L5448" i="5"/>
  <c r="L5447" i="5"/>
  <c r="L5446" i="5"/>
  <c r="I5446" i="5" s="1"/>
  <c r="L5445" i="5"/>
  <c r="J5445" i="5" s="1"/>
  <c r="L5444" i="5"/>
  <c r="L5443" i="5"/>
  <c r="L5442" i="5"/>
  <c r="J5442" i="5" s="1"/>
  <c r="L5441" i="5"/>
  <c r="L5440" i="5"/>
  <c r="J5440" i="5" s="1"/>
  <c r="L5439" i="5"/>
  <c r="L5438" i="5"/>
  <c r="L5437" i="5"/>
  <c r="L5436" i="5"/>
  <c r="L5435" i="5"/>
  <c r="L5434" i="5"/>
  <c r="J5434" i="5" s="1"/>
  <c r="L5433" i="5"/>
  <c r="J5433" i="5" s="1"/>
  <c r="L5432" i="5"/>
  <c r="L5431" i="5"/>
  <c r="L5430" i="5"/>
  <c r="L5429" i="5"/>
  <c r="L5428" i="5"/>
  <c r="J5428" i="5" s="1"/>
  <c r="L5427" i="5"/>
  <c r="L5426" i="5"/>
  <c r="J5426" i="5" s="1"/>
  <c r="L5425" i="5"/>
  <c r="L5424" i="5"/>
  <c r="L5423" i="5"/>
  <c r="L5422" i="5"/>
  <c r="L5421" i="5"/>
  <c r="L5420" i="5"/>
  <c r="L5419" i="5"/>
  <c r="L5418" i="5"/>
  <c r="J5418" i="5" s="1"/>
  <c r="L5417" i="5"/>
  <c r="L5416" i="5"/>
  <c r="L5415" i="5"/>
  <c r="L5414" i="5"/>
  <c r="L5413" i="5"/>
  <c r="J5413" i="5" s="1"/>
  <c r="L5412" i="5"/>
  <c r="L5411" i="5"/>
  <c r="L5410" i="5"/>
  <c r="J5410" i="5" s="1"/>
  <c r="L5409" i="5"/>
  <c r="L5408" i="5"/>
  <c r="L5407" i="5"/>
  <c r="L5406" i="5"/>
  <c r="L5405" i="5"/>
  <c r="L5404" i="5"/>
  <c r="L5403" i="5"/>
  <c r="L5402" i="5"/>
  <c r="J5402" i="5" s="1"/>
  <c r="L5401" i="5"/>
  <c r="J5401" i="5" s="1"/>
  <c r="L5400" i="5"/>
  <c r="L5399" i="5"/>
  <c r="L5398" i="5"/>
  <c r="L5397" i="5"/>
  <c r="L5396" i="5"/>
  <c r="J5396" i="5" s="1"/>
  <c r="L5395" i="5"/>
  <c r="L5394" i="5"/>
  <c r="L5393" i="5"/>
  <c r="L5392" i="5"/>
  <c r="L5391" i="5"/>
  <c r="L5390" i="5"/>
  <c r="J5390" i="5" s="1"/>
  <c r="L5389" i="5"/>
  <c r="L5388" i="5"/>
  <c r="L5387" i="5"/>
  <c r="L5386" i="5"/>
  <c r="L5385" i="5"/>
  <c r="L5384" i="5"/>
  <c r="J5384" i="5" s="1"/>
  <c r="L5383" i="5"/>
  <c r="L5382" i="5"/>
  <c r="J5382" i="5" s="1"/>
  <c r="L5381" i="5"/>
  <c r="L5380" i="5"/>
  <c r="L5379" i="5"/>
  <c r="L5378" i="5"/>
  <c r="L5377" i="5"/>
  <c r="L5376" i="5"/>
  <c r="J5376" i="5" s="1"/>
  <c r="L5375" i="5"/>
  <c r="L5374" i="5"/>
  <c r="J5374" i="5" s="1"/>
  <c r="L5373" i="5"/>
  <c r="L5372" i="5"/>
  <c r="L5371" i="5"/>
  <c r="L5370" i="5"/>
  <c r="J5370" i="5" s="1"/>
  <c r="L5369" i="5"/>
  <c r="L5368" i="5"/>
  <c r="L5367" i="5"/>
  <c r="L5366" i="5"/>
  <c r="J5366" i="5" s="1"/>
  <c r="L5365" i="5"/>
  <c r="L5364" i="5"/>
  <c r="L5363" i="5"/>
  <c r="L5362" i="5"/>
  <c r="L5361" i="5"/>
  <c r="L5360" i="5"/>
  <c r="J5360" i="5" s="1"/>
  <c r="L5359" i="5"/>
  <c r="L5358" i="5"/>
  <c r="J5358" i="5" s="1"/>
  <c r="L5357" i="5"/>
  <c r="J5357" i="5" s="1"/>
  <c r="L5356" i="5"/>
  <c r="J5356" i="5" s="1"/>
  <c r="L5355" i="5"/>
  <c r="L5354" i="5"/>
  <c r="L5353" i="5"/>
  <c r="L5352" i="5"/>
  <c r="L5351" i="5"/>
  <c r="L5350" i="5"/>
  <c r="L5349" i="5"/>
  <c r="L5348" i="5"/>
  <c r="L5347" i="5"/>
  <c r="L5346" i="5"/>
  <c r="J5346" i="5" s="1"/>
  <c r="L5345" i="5"/>
  <c r="L5344" i="5"/>
  <c r="L5343" i="5"/>
  <c r="L5342" i="5"/>
  <c r="L5341" i="5"/>
  <c r="L5340" i="5"/>
  <c r="L5339" i="5"/>
  <c r="L5338" i="5"/>
  <c r="J5338" i="5" s="1"/>
  <c r="L5337" i="5"/>
  <c r="L5336" i="5"/>
  <c r="L5335" i="5"/>
  <c r="L5334" i="5"/>
  <c r="J5334" i="5" s="1"/>
  <c r="L5333" i="5"/>
  <c r="L5332" i="5"/>
  <c r="L5331" i="5"/>
  <c r="L5330" i="5"/>
  <c r="J5330" i="5" s="1"/>
  <c r="L5329" i="5"/>
  <c r="L5328" i="5"/>
  <c r="L5327" i="5"/>
  <c r="L5326" i="5"/>
  <c r="L5325" i="5"/>
  <c r="J5325" i="5" s="1"/>
  <c r="L5324" i="5"/>
  <c r="I5324" i="5" s="1"/>
  <c r="L5323" i="5"/>
  <c r="L5322" i="5"/>
  <c r="L5321" i="5"/>
  <c r="L5320" i="5"/>
  <c r="L5319" i="5"/>
  <c r="L5318" i="5"/>
  <c r="J5318" i="5" s="1"/>
  <c r="L5317" i="5"/>
  <c r="J5317" i="5" s="1"/>
  <c r="L5316" i="5"/>
  <c r="L5315" i="5"/>
  <c r="L5314" i="5"/>
  <c r="J5314" i="5" s="1"/>
  <c r="L5313" i="5"/>
  <c r="L5312" i="5"/>
  <c r="J5312" i="5" s="1"/>
  <c r="L5311" i="5"/>
  <c r="L5310" i="5"/>
  <c r="J5310" i="5" s="1"/>
  <c r="L5309" i="5"/>
  <c r="L5308" i="5"/>
  <c r="L5307" i="5"/>
  <c r="L5306" i="5"/>
  <c r="J5306" i="5" s="1"/>
  <c r="L5305" i="5"/>
  <c r="J5305" i="5" s="1"/>
  <c r="L5304" i="5"/>
  <c r="J5304" i="5" s="1"/>
  <c r="L5303" i="5"/>
  <c r="L5302" i="5"/>
  <c r="J5302" i="5" s="1"/>
  <c r="L5301" i="5"/>
  <c r="L5300" i="5"/>
  <c r="L5299" i="5"/>
  <c r="L5298" i="5"/>
  <c r="L5297" i="5"/>
  <c r="L5296" i="5"/>
  <c r="J5296" i="5" s="1"/>
  <c r="L5295" i="5"/>
  <c r="L5294" i="5"/>
  <c r="J5294" i="5" s="1"/>
  <c r="L5293" i="5"/>
  <c r="J5293" i="5" s="1"/>
  <c r="L5292" i="5"/>
  <c r="L5291" i="5"/>
  <c r="L5290" i="5"/>
  <c r="J5290" i="5" s="1"/>
  <c r="L5289" i="5"/>
  <c r="L5288" i="5"/>
  <c r="L5287" i="5"/>
  <c r="L5286" i="5"/>
  <c r="J5286" i="5" s="1"/>
  <c r="L5285" i="5"/>
  <c r="L5284" i="5"/>
  <c r="J5284" i="5" s="1"/>
  <c r="L5283" i="5"/>
  <c r="L5282" i="5"/>
  <c r="J5282" i="5" s="1"/>
  <c r="L5281" i="5"/>
  <c r="L5280" i="5"/>
  <c r="L5279" i="5"/>
  <c r="L5278" i="5"/>
  <c r="J5278" i="5" s="1"/>
  <c r="L5277" i="5"/>
  <c r="J5277" i="5" s="1"/>
  <c r="L5276" i="5"/>
  <c r="L5275" i="5"/>
  <c r="L5274" i="5"/>
  <c r="L5273" i="5"/>
  <c r="L5272" i="5"/>
  <c r="L5271" i="5"/>
  <c r="L5270" i="5"/>
  <c r="J5270" i="5" s="1"/>
  <c r="L5269" i="5"/>
  <c r="L5268" i="5"/>
  <c r="L5267" i="5"/>
  <c r="L5266" i="5"/>
  <c r="J5266" i="5" s="1"/>
  <c r="L5265" i="5"/>
  <c r="L5264" i="5"/>
  <c r="J5264" i="5" s="1"/>
  <c r="L5263" i="5"/>
  <c r="L5262" i="5"/>
  <c r="L5261" i="5"/>
  <c r="J5261" i="5" s="1"/>
  <c r="L5260" i="5"/>
  <c r="L5259" i="5"/>
  <c r="L5258" i="5"/>
  <c r="J5258" i="5" s="1"/>
  <c r="L5257" i="5"/>
  <c r="L5256" i="5"/>
  <c r="J5256" i="5" s="1"/>
  <c r="L5255" i="5"/>
  <c r="L5254" i="5"/>
  <c r="J5254" i="5" s="1"/>
  <c r="L5253" i="5"/>
  <c r="L5252" i="5"/>
  <c r="L5251" i="5"/>
  <c r="L5250" i="5"/>
  <c r="L5249" i="5"/>
  <c r="L5248" i="5"/>
  <c r="L5247" i="5"/>
  <c r="I5247" i="5" s="1"/>
  <c r="L5246" i="5"/>
  <c r="J5246" i="5" s="1"/>
  <c r="L5245" i="5"/>
  <c r="J5245" i="5" s="1"/>
  <c r="L5244" i="5"/>
  <c r="L5243" i="5"/>
  <c r="L5242" i="5"/>
  <c r="L5241" i="5"/>
  <c r="L5240" i="5"/>
  <c r="J5240" i="5" s="1"/>
  <c r="L5239" i="5"/>
  <c r="L5238" i="5"/>
  <c r="J5238" i="5" s="1"/>
  <c r="L5237" i="5"/>
  <c r="L5236" i="5"/>
  <c r="L5235" i="5"/>
  <c r="L5234" i="5"/>
  <c r="J5234" i="5" s="1"/>
  <c r="L5233" i="5"/>
  <c r="L5232" i="5"/>
  <c r="L5231" i="5"/>
  <c r="L5230" i="5"/>
  <c r="L5229" i="5"/>
  <c r="J5229" i="5" s="1"/>
  <c r="L5228" i="5"/>
  <c r="I5228" i="5" s="1"/>
  <c r="L5227" i="5"/>
  <c r="L5226" i="5"/>
  <c r="L5225" i="5"/>
  <c r="L5224" i="5"/>
  <c r="J5224" i="5" s="1"/>
  <c r="L5223" i="5"/>
  <c r="L5222" i="5"/>
  <c r="J5222" i="5" s="1"/>
  <c r="L5221" i="5"/>
  <c r="L5220" i="5"/>
  <c r="J5220" i="5" s="1"/>
  <c r="L5219" i="5"/>
  <c r="L5218" i="5"/>
  <c r="J5218" i="5" s="1"/>
  <c r="L5217" i="5"/>
  <c r="L5216" i="5"/>
  <c r="L5215" i="5"/>
  <c r="L5214" i="5"/>
  <c r="L5213" i="5"/>
  <c r="J5213" i="5" s="1"/>
  <c r="L5212" i="5"/>
  <c r="L5211" i="5"/>
  <c r="L5210" i="5"/>
  <c r="J5210" i="5" s="1"/>
  <c r="L5209" i="5"/>
  <c r="L5208" i="5"/>
  <c r="L5207" i="5"/>
  <c r="L5206" i="5"/>
  <c r="J5206" i="5" s="1"/>
  <c r="L5205" i="5"/>
  <c r="L5204" i="5"/>
  <c r="L5203" i="5"/>
  <c r="L5202" i="5"/>
  <c r="I5202" i="5" s="1"/>
  <c r="L5201" i="5"/>
  <c r="J5201" i="5" s="1"/>
  <c r="L5200" i="5"/>
  <c r="L5199" i="5"/>
  <c r="J5199" i="5" s="1"/>
  <c r="L5198" i="5"/>
  <c r="L5197" i="5"/>
  <c r="L5196" i="5"/>
  <c r="J5196" i="5" s="1"/>
  <c r="L5195" i="5"/>
  <c r="L5194" i="5"/>
  <c r="L5193" i="5"/>
  <c r="J5193" i="5" s="1"/>
  <c r="L5192" i="5"/>
  <c r="L5191" i="5"/>
  <c r="J5191" i="5" s="1"/>
  <c r="L5190" i="5"/>
  <c r="L5189" i="5"/>
  <c r="L5188" i="5"/>
  <c r="J5188" i="5" s="1"/>
  <c r="L5187" i="5"/>
  <c r="L5186" i="5"/>
  <c r="L5185" i="5"/>
  <c r="L5184" i="5"/>
  <c r="L5183" i="5"/>
  <c r="J5183" i="5" s="1"/>
  <c r="L5182" i="5"/>
  <c r="L5181" i="5"/>
  <c r="L5180" i="5"/>
  <c r="L5179" i="5"/>
  <c r="L5178" i="5"/>
  <c r="L5177" i="5"/>
  <c r="J5177" i="5" s="1"/>
  <c r="L5176" i="5"/>
  <c r="J5176" i="5" s="1"/>
  <c r="L5175" i="5"/>
  <c r="J5175" i="5" s="1"/>
  <c r="L5174" i="5"/>
  <c r="L5173" i="5"/>
  <c r="L5172" i="5"/>
  <c r="L5171" i="5"/>
  <c r="L5170" i="5"/>
  <c r="L5169" i="5"/>
  <c r="J5169" i="5" s="1"/>
  <c r="L5168" i="5"/>
  <c r="L5167" i="5"/>
  <c r="J5167" i="5" s="1"/>
  <c r="L5166" i="5"/>
  <c r="L5165" i="5"/>
  <c r="L5164" i="5"/>
  <c r="L5163" i="5"/>
  <c r="L5162" i="5"/>
  <c r="L5161" i="5"/>
  <c r="J5161" i="5" s="1"/>
  <c r="L5160" i="5"/>
  <c r="J5160" i="5" s="1"/>
  <c r="L5159" i="5"/>
  <c r="J5159" i="5" s="1"/>
  <c r="L5158" i="5"/>
  <c r="L5157" i="5"/>
  <c r="L5156" i="5"/>
  <c r="L5155" i="5"/>
  <c r="L5154" i="5"/>
  <c r="L5153" i="5"/>
  <c r="L5152" i="5"/>
  <c r="L5151" i="5"/>
  <c r="J5151" i="5" s="1"/>
  <c r="L5150" i="5"/>
  <c r="L5149" i="5"/>
  <c r="L5148" i="5"/>
  <c r="L5147" i="5"/>
  <c r="L5146" i="5"/>
  <c r="L5145" i="5"/>
  <c r="J5145" i="5" s="1"/>
  <c r="L5144" i="5"/>
  <c r="L5143" i="5"/>
  <c r="J5143" i="5" s="1"/>
  <c r="L5142" i="5"/>
  <c r="L5141" i="5"/>
  <c r="L5140" i="5"/>
  <c r="L5139" i="5"/>
  <c r="L5138" i="5"/>
  <c r="L5137" i="5"/>
  <c r="J5137" i="5" s="1"/>
  <c r="L5136" i="5"/>
  <c r="L5135" i="5"/>
  <c r="J5135" i="5" s="1"/>
  <c r="L5134" i="5"/>
  <c r="L5133" i="5"/>
  <c r="L5132" i="5"/>
  <c r="L5131" i="5"/>
  <c r="L5130" i="5"/>
  <c r="L5129" i="5"/>
  <c r="J5129" i="5" s="1"/>
  <c r="L5128" i="5"/>
  <c r="L5127" i="5"/>
  <c r="J5127" i="5" s="1"/>
  <c r="L5126" i="5"/>
  <c r="L5125" i="5"/>
  <c r="L5124" i="5"/>
  <c r="L5123" i="5"/>
  <c r="L5122" i="5"/>
  <c r="L5121" i="5"/>
  <c r="L5120" i="5"/>
  <c r="L5119" i="5"/>
  <c r="J5119" i="5" s="1"/>
  <c r="L5118" i="5"/>
  <c r="L5117" i="5"/>
  <c r="L5116" i="5"/>
  <c r="J5116" i="5" s="1"/>
  <c r="L5115" i="5"/>
  <c r="L5114" i="5"/>
  <c r="L5113" i="5"/>
  <c r="L5112" i="5"/>
  <c r="L5111" i="5"/>
  <c r="J5111" i="5" s="1"/>
  <c r="L5110" i="5"/>
  <c r="L5109" i="5"/>
  <c r="L5108" i="5"/>
  <c r="L5107" i="5"/>
  <c r="L5106" i="5"/>
  <c r="L5105" i="5"/>
  <c r="J5105" i="5" s="1"/>
  <c r="L5104" i="5"/>
  <c r="L5103" i="5"/>
  <c r="J5103" i="5" s="1"/>
  <c r="L5102" i="5"/>
  <c r="L5101" i="5"/>
  <c r="L5100" i="5"/>
  <c r="L5099" i="5"/>
  <c r="L5098" i="5"/>
  <c r="L5097" i="5"/>
  <c r="J5097" i="5" s="1"/>
  <c r="L5096" i="5"/>
  <c r="J5096" i="5" s="1"/>
  <c r="L5095" i="5"/>
  <c r="J5095" i="5" s="1"/>
  <c r="L5094" i="5"/>
  <c r="L5093" i="5"/>
  <c r="L5092" i="5"/>
  <c r="L5091" i="5"/>
  <c r="L5090" i="5"/>
  <c r="L5089" i="5"/>
  <c r="L5088" i="5"/>
  <c r="L5087" i="5"/>
  <c r="J5087" i="5" s="1"/>
  <c r="L5086" i="5"/>
  <c r="L5085" i="5"/>
  <c r="L5084" i="5"/>
  <c r="L5083" i="5"/>
  <c r="L5082" i="5"/>
  <c r="L5081" i="5"/>
  <c r="J5081" i="5" s="1"/>
  <c r="L5080" i="5"/>
  <c r="L5079" i="5"/>
  <c r="J5079" i="5" s="1"/>
  <c r="L5078" i="5"/>
  <c r="L5077" i="5"/>
  <c r="L5076" i="5"/>
  <c r="L5075" i="5"/>
  <c r="L5074" i="5"/>
  <c r="L5073" i="5"/>
  <c r="J5073" i="5" s="1"/>
  <c r="L5072" i="5"/>
  <c r="L5071" i="5"/>
  <c r="J5071" i="5" s="1"/>
  <c r="L5070" i="5"/>
  <c r="L5069" i="5"/>
  <c r="L5068" i="5"/>
  <c r="I5068" i="5" s="1"/>
  <c r="L5067" i="5"/>
  <c r="L5066" i="5"/>
  <c r="L5065" i="5"/>
  <c r="J5065" i="5" s="1"/>
  <c r="L5064" i="5"/>
  <c r="J5064" i="5" s="1"/>
  <c r="L5063" i="5"/>
  <c r="J5063" i="5" s="1"/>
  <c r="L5062" i="5"/>
  <c r="L5061" i="5"/>
  <c r="L5060" i="5"/>
  <c r="L5059" i="5"/>
  <c r="L5058" i="5"/>
  <c r="L5057" i="5"/>
  <c r="L5056" i="5"/>
  <c r="L5055" i="5"/>
  <c r="J5055" i="5" s="1"/>
  <c r="L5054" i="5"/>
  <c r="L5053" i="5"/>
  <c r="L5052" i="5"/>
  <c r="L5051" i="5"/>
  <c r="L5050" i="5"/>
  <c r="L5049" i="5"/>
  <c r="L5048" i="5"/>
  <c r="L5047" i="5"/>
  <c r="J5047" i="5" s="1"/>
  <c r="L5046" i="5"/>
  <c r="L5045" i="5"/>
  <c r="L5044" i="5"/>
  <c r="L5043" i="5"/>
  <c r="L5042" i="5"/>
  <c r="L5041" i="5"/>
  <c r="J5041" i="5" s="1"/>
  <c r="L5040" i="5"/>
  <c r="I5040" i="5" s="1"/>
  <c r="L5039" i="5"/>
  <c r="J5039" i="5" s="1"/>
  <c r="L5038" i="5"/>
  <c r="L5037" i="5"/>
  <c r="L5036" i="5"/>
  <c r="L5035" i="5"/>
  <c r="L5034" i="5"/>
  <c r="L5033" i="5"/>
  <c r="J5033" i="5" s="1"/>
  <c r="L5032" i="5"/>
  <c r="L5031" i="5"/>
  <c r="J5031" i="5" s="1"/>
  <c r="L5030" i="5"/>
  <c r="L5029" i="5"/>
  <c r="L5028" i="5"/>
  <c r="L5027" i="5"/>
  <c r="L5026" i="5"/>
  <c r="L5025" i="5"/>
  <c r="L5024" i="5"/>
  <c r="L5023" i="5"/>
  <c r="J5023" i="5" s="1"/>
  <c r="L5022" i="5"/>
  <c r="L5021" i="5"/>
  <c r="L5020" i="5"/>
  <c r="L5019" i="5"/>
  <c r="L5018" i="5"/>
  <c r="L5017" i="5"/>
  <c r="L5016" i="5"/>
  <c r="L5015" i="5"/>
  <c r="J5015" i="5" s="1"/>
  <c r="L5014" i="5"/>
  <c r="L5013" i="5"/>
  <c r="L5012" i="5"/>
  <c r="L5011" i="5"/>
  <c r="L5010" i="5"/>
  <c r="L5009" i="5"/>
  <c r="J5009" i="5" s="1"/>
  <c r="L5008" i="5"/>
  <c r="J5008" i="5" s="1"/>
  <c r="L5007" i="5"/>
  <c r="J5007" i="5" s="1"/>
  <c r="L5006" i="5"/>
  <c r="L5005" i="5"/>
  <c r="L5004" i="5"/>
  <c r="L5003" i="5"/>
  <c r="L5002" i="5"/>
  <c r="L5001" i="5"/>
  <c r="J5001" i="5" s="1"/>
  <c r="L5000" i="5"/>
  <c r="L4999" i="5"/>
  <c r="J4999" i="5" s="1"/>
  <c r="L4998" i="5"/>
  <c r="L4997" i="5"/>
  <c r="L4996" i="5"/>
  <c r="L4995" i="5"/>
  <c r="L4994" i="5"/>
  <c r="L4993" i="5"/>
  <c r="L4992" i="5"/>
  <c r="L4991" i="5"/>
  <c r="J4991" i="5" s="1"/>
  <c r="L4990" i="5"/>
  <c r="L4989" i="5"/>
  <c r="L4988" i="5"/>
  <c r="L4987" i="5"/>
  <c r="L4986" i="5"/>
  <c r="L4985" i="5"/>
  <c r="L4984" i="5"/>
  <c r="L4983" i="5"/>
  <c r="J4983" i="5" s="1"/>
  <c r="L4982" i="5"/>
  <c r="I4982" i="5" s="1"/>
  <c r="L4981" i="5"/>
  <c r="L4980" i="5"/>
  <c r="L4979" i="5"/>
  <c r="L4978" i="5"/>
  <c r="L4977" i="5"/>
  <c r="J4977" i="5" s="1"/>
  <c r="L4976" i="5"/>
  <c r="L4975" i="5"/>
  <c r="J4975" i="5" s="1"/>
  <c r="L4974" i="5"/>
  <c r="L4973" i="5"/>
  <c r="L4972" i="5"/>
  <c r="L4971" i="5"/>
  <c r="L4970" i="5"/>
  <c r="L4969" i="5"/>
  <c r="J4969" i="5" s="1"/>
  <c r="L4968" i="5"/>
  <c r="L4967" i="5"/>
  <c r="J4967" i="5" s="1"/>
  <c r="L4966" i="5"/>
  <c r="L4965" i="5"/>
  <c r="L4964" i="5"/>
  <c r="L4963" i="5"/>
  <c r="L4962" i="5"/>
  <c r="L4961" i="5"/>
  <c r="L4960" i="5"/>
  <c r="L4959" i="5"/>
  <c r="J4959" i="5" s="1"/>
  <c r="L4958" i="5"/>
  <c r="L4957" i="5"/>
  <c r="L4956" i="5"/>
  <c r="J4956" i="5" s="1"/>
  <c r="L4955" i="5"/>
  <c r="L4954" i="5"/>
  <c r="L4953" i="5"/>
  <c r="L4952" i="5"/>
  <c r="L4951" i="5"/>
  <c r="J4951" i="5" s="1"/>
  <c r="L4950" i="5"/>
  <c r="L4949" i="5"/>
  <c r="L4948" i="5"/>
  <c r="L4947" i="5"/>
  <c r="L4946" i="5"/>
  <c r="L4945" i="5"/>
  <c r="J4945" i="5" s="1"/>
  <c r="L4944" i="5"/>
  <c r="L4943" i="5"/>
  <c r="J4943" i="5" s="1"/>
  <c r="L4942" i="5"/>
  <c r="L4941" i="5"/>
  <c r="L4940" i="5"/>
  <c r="J4940" i="5" s="1"/>
  <c r="L4939" i="5"/>
  <c r="L4938" i="5"/>
  <c r="L4937" i="5"/>
  <c r="J4937" i="5" s="1"/>
  <c r="L4936" i="5"/>
  <c r="L4935" i="5"/>
  <c r="J4935" i="5" s="1"/>
  <c r="L4934" i="5"/>
  <c r="L4933" i="5"/>
  <c r="L4932" i="5"/>
  <c r="L4931" i="5"/>
  <c r="L4930" i="5"/>
  <c r="L4929" i="5"/>
  <c r="L4928" i="5"/>
  <c r="L4927" i="5"/>
  <c r="J4927" i="5" s="1"/>
  <c r="L4926" i="5"/>
  <c r="L4925" i="5"/>
  <c r="L4924" i="5"/>
  <c r="L4923" i="5"/>
  <c r="L4922" i="5"/>
  <c r="L4921" i="5"/>
  <c r="L4920" i="5"/>
  <c r="L4919" i="5"/>
  <c r="J4919" i="5" s="1"/>
  <c r="L4918" i="5"/>
  <c r="I4918" i="5" s="1"/>
  <c r="L4917" i="5"/>
  <c r="L4916" i="5"/>
  <c r="L4915" i="5"/>
  <c r="L4914" i="5"/>
  <c r="L4913" i="5"/>
  <c r="J4913" i="5" s="1"/>
  <c r="L4912" i="5"/>
  <c r="L4911" i="5"/>
  <c r="J4911" i="5" s="1"/>
  <c r="L4910" i="5"/>
  <c r="L4909" i="5"/>
  <c r="L4908" i="5"/>
  <c r="L4907" i="5"/>
  <c r="L4906" i="5"/>
  <c r="L4905" i="5"/>
  <c r="J4905" i="5" s="1"/>
  <c r="L4904" i="5"/>
  <c r="L4903" i="5"/>
  <c r="J4903" i="5" s="1"/>
  <c r="L4902" i="5"/>
  <c r="L4901" i="5"/>
  <c r="L4900" i="5"/>
  <c r="L4899" i="5"/>
  <c r="L4898" i="5"/>
  <c r="L4897" i="5"/>
  <c r="L4896" i="5"/>
  <c r="L4895" i="5"/>
  <c r="J4895" i="5" s="1"/>
  <c r="L4894" i="5"/>
  <c r="L4893" i="5"/>
  <c r="L4892" i="5"/>
  <c r="J4892" i="5" s="1"/>
  <c r="L4891" i="5"/>
  <c r="L4890" i="5"/>
  <c r="L4889" i="5"/>
  <c r="L4888" i="5"/>
  <c r="L4887" i="5"/>
  <c r="J4887" i="5" s="1"/>
  <c r="L4886" i="5"/>
  <c r="L4885" i="5"/>
  <c r="L4884" i="5"/>
  <c r="L4883" i="5"/>
  <c r="L4882" i="5"/>
  <c r="L4881" i="5"/>
  <c r="J4881" i="5" s="1"/>
  <c r="L4880" i="5"/>
  <c r="L4879" i="5"/>
  <c r="J4879" i="5" s="1"/>
  <c r="L4878" i="5"/>
  <c r="L4877" i="5"/>
  <c r="L4876" i="5"/>
  <c r="L4875" i="5"/>
  <c r="L4874" i="5"/>
  <c r="L4873" i="5"/>
  <c r="J4873" i="5" s="1"/>
  <c r="L4872" i="5"/>
  <c r="L4871" i="5"/>
  <c r="J4871" i="5" s="1"/>
  <c r="L4870" i="5"/>
  <c r="L4869" i="5"/>
  <c r="L4868" i="5"/>
  <c r="L4867" i="5"/>
  <c r="L4866" i="5"/>
  <c r="L4865" i="5"/>
  <c r="L4864" i="5"/>
  <c r="L4863" i="5"/>
  <c r="J4863" i="5" s="1"/>
  <c r="L4862" i="5"/>
  <c r="L4861" i="5"/>
  <c r="L4860" i="5"/>
  <c r="L4859" i="5"/>
  <c r="L4858" i="5"/>
  <c r="L4857" i="5"/>
  <c r="L4856" i="5"/>
  <c r="L4855" i="5"/>
  <c r="J4855" i="5" s="1"/>
  <c r="L4854" i="5"/>
  <c r="L4853" i="5"/>
  <c r="L4852" i="5"/>
  <c r="L4851" i="5"/>
  <c r="L4850" i="5"/>
  <c r="L4849" i="5"/>
  <c r="J4849" i="5" s="1"/>
  <c r="L4848" i="5"/>
  <c r="I4848" i="5" s="1"/>
  <c r="L4847" i="5"/>
  <c r="J4847" i="5" s="1"/>
  <c r="L4846" i="5"/>
  <c r="L4845" i="5"/>
  <c r="L4844" i="5"/>
  <c r="L4843" i="5"/>
  <c r="L4842" i="5"/>
  <c r="L4841" i="5"/>
  <c r="J4841" i="5" s="1"/>
  <c r="L4840" i="5"/>
  <c r="J4840" i="5" s="1"/>
  <c r="L4839" i="5"/>
  <c r="J4839" i="5" s="1"/>
  <c r="L4838" i="5"/>
  <c r="L4837" i="5"/>
  <c r="L4836" i="5"/>
  <c r="L4835" i="5"/>
  <c r="L4834" i="5"/>
  <c r="L4833" i="5"/>
  <c r="L4832" i="5"/>
  <c r="L4831" i="5"/>
  <c r="J4831" i="5" s="1"/>
  <c r="L4830" i="5"/>
  <c r="L4829" i="5"/>
  <c r="L4828" i="5"/>
  <c r="L4827" i="5"/>
  <c r="L4826" i="5"/>
  <c r="L4825" i="5"/>
  <c r="L4824" i="5"/>
  <c r="L4823" i="5"/>
  <c r="J4823" i="5" s="1"/>
  <c r="L4822" i="5"/>
  <c r="L4821" i="5"/>
  <c r="L4820" i="5"/>
  <c r="L4819" i="5"/>
  <c r="L4818" i="5"/>
  <c r="L4817" i="5"/>
  <c r="J4817" i="5" s="1"/>
  <c r="L4816" i="5"/>
  <c r="I4816" i="5" s="1"/>
  <c r="L4815" i="5"/>
  <c r="J4815" i="5" s="1"/>
  <c r="L4814" i="5"/>
  <c r="L4813" i="5"/>
  <c r="L4812" i="5"/>
  <c r="L4811" i="5"/>
  <c r="L4810" i="5"/>
  <c r="L4809" i="5"/>
  <c r="J4809" i="5" s="1"/>
  <c r="L4808" i="5"/>
  <c r="L4807" i="5"/>
  <c r="J4807" i="5" s="1"/>
  <c r="L4806" i="5"/>
  <c r="L4805" i="5"/>
  <c r="L4804" i="5"/>
  <c r="L4803" i="5"/>
  <c r="L4802" i="5"/>
  <c r="L4801" i="5"/>
  <c r="L4800" i="5"/>
  <c r="L4799" i="5"/>
  <c r="J4799" i="5" s="1"/>
  <c r="L4798" i="5"/>
  <c r="L4797" i="5"/>
  <c r="L4796" i="5"/>
  <c r="L4795" i="5"/>
  <c r="L4794" i="5"/>
  <c r="L4793" i="5"/>
  <c r="L4792" i="5"/>
  <c r="J4792" i="5" s="1"/>
  <c r="L4791" i="5"/>
  <c r="J4791" i="5" s="1"/>
  <c r="L4790" i="5"/>
  <c r="L4789" i="5"/>
  <c r="L4788" i="5"/>
  <c r="L4787" i="5"/>
  <c r="L4786" i="5"/>
  <c r="L4785" i="5"/>
  <c r="J4785" i="5" s="1"/>
  <c r="L4784" i="5"/>
  <c r="L4783" i="5"/>
  <c r="J4783" i="5" s="1"/>
  <c r="L4782" i="5"/>
  <c r="L4781" i="5"/>
  <c r="L4780" i="5"/>
  <c r="L4779" i="5"/>
  <c r="L4778" i="5"/>
  <c r="L4777" i="5"/>
  <c r="J4777" i="5" s="1"/>
  <c r="L4776" i="5"/>
  <c r="L4775" i="5"/>
  <c r="J4775" i="5" s="1"/>
  <c r="L4774" i="5"/>
  <c r="L4773" i="5"/>
  <c r="L4772" i="5"/>
  <c r="J4772" i="5" s="1"/>
  <c r="L4771" i="5"/>
  <c r="L4770" i="5"/>
  <c r="L4769" i="5"/>
  <c r="L4768" i="5"/>
  <c r="L4767" i="5"/>
  <c r="J4767" i="5" s="1"/>
  <c r="L4766" i="5"/>
  <c r="L4765" i="5"/>
  <c r="L4764" i="5"/>
  <c r="L4763" i="5"/>
  <c r="L4762" i="5"/>
  <c r="L4761" i="5"/>
  <c r="L4760" i="5"/>
  <c r="L4759" i="5"/>
  <c r="L4758" i="5"/>
  <c r="L4757" i="5"/>
  <c r="L4756" i="5"/>
  <c r="L4755" i="5"/>
  <c r="L4754" i="5"/>
  <c r="L4753" i="5"/>
  <c r="J4753" i="5" s="1"/>
  <c r="L4752" i="5"/>
  <c r="L4751" i="5"/>
  <c r="J4751" i="5" s="1"/>
  <c r="L4750" i="5"/>
  <c r="L4749" i="5"/>
  <c r="L4748" i="5"/>
  <c r="L4747" i="5"/>
  <c r="I4747" i="5" s="1"/>
  <c r="L4746" i="5"/>
  <c r="L4745" i="5"/>
  <c r="J4745" i="5" s="1"/>
  <c r="L4744" i="5"/>
  <c r="L4743" i="5"/>
  <c r="J4743" i="5" s="1"/>
  <c r="L4742" i="5"/>
  <c r="L4741" i="5"/>
  <c r="L4740" i="5"/>
  <c r="L4739" i="5"/>
  <c r="L4738" i="5"/>
  <c r="L4737" i="5"/>
  <c r="L4736" i="5"/>
  <c r="L4735" i="5"/>
  <c r="J4735" i="5" s="1"/>
  <c r="L4734" i="5"/>
  <c r="L4733" i="5"/>
  <c r="L4732" i="5"/>
  <c r="L4731" i="5"/>
  <c r="L4730" i="5"/>
  <c r="L4729" i="5"/>
  <c r="L4728" i="5"/>
  <c r="L4727" i="5"/>
  <c r="J4727" i="5" s="1"/>
  <c r="L4726" i="5"/>
  <c r="L4725" i="5"/>
  <c r="L4724" i="5"/>
  <c r="L4723" i="5"/>
  <c r="L4722" i="5"/>
  <c r="L4721" i="5"/>
  <c r="J4721" i="5" s="1"/>
  <c r="L4720" i="5"/>
  <c r="L4719" i="5"/>
  <c r="J4719" i="5" s="1"/>
  <c r="L4718" i="5"/>
  <c r="L4717" i="5"/>
  <c r="L4716" i="5"/>
  <c r="L4715" i="5"/>
  <c r="L4714" i="5"/>
  <c r="L4713" i="5"/>
  <c r="J4713" i="5" s="1"/>
  <c r="L4712" i="5"/>
  <c r="L4711" i="5"/>
  <c r="J4711" i="5" s="1"/>
  <c r="L4710" i="5"/>
  <c r="L4709" i="5"/>
  <c r="L4708" i="5"/>
  <c r="L4707" i="5"/>
  <c r="L4706" i="5"/>
  <c r="L4705" i="5"/>
  <c r="L4704" i="5"/>
  <c r="L4703" i="5"/>
  <c r="J4703" i="5" s="1"/>
  <c r="L4702" i="5"/>
  <c r="L4701" i="5"/>
  <c r="L4700" i="5"/>
  <c r="L4699" i="5"/>
  <c r="L4698" i="5"/>
  <c r="I4698" i="5" s="1"/>
  <c r="L4697" i="5"/>
  <c r="J4697" i="5" s="1"/>
  <c r="L4696" i="5"/>
  <c r="L4695" i="5"/>
  <c r="J4695" i="5" s="1"/>
  <c r="L4694" i="5"/>
  <c r="L4693" i="5"/>
  <c r="L4692" i="5"/>
  <c r="L4691" i="5"/>
  <c r="L4690" i="5"/>
  <c r="I4690" i="5" s="1"/>
  <c r="L4689" i="5"/>
  <c r="J4689" i="5" s="1"/>
  <c r="L4688" i="5"/>
  <c r="L4687" i="5"/>
  <c r="J4687" i="5" s="1"/>
  <c r="L4686" i="5"/>
  <c r="L4685" i="5"/>
  <c r="L4684" i="5"/>
  <c r="L4683" i="5"/>
  <c r="L4682" i="5"/>
  <c r="L4681" i="5"/>
  <c r="J4681" i="5" s="1"/>
  <c r="L4680" i="5"/>
  <c r="L4679" i="5"/>
  <c r="J4679" i="5" s="1"/>
  <c r="L4678" i="5"/>
  <c r="L4677" i="5"/>
  <c r="L4676" i="5"/>
  <c r="L4675" i="5"/>
  <c r="L4674" i="5"/>
  <c r="L4673" i="5"/>
  <c r="L4672" i="5"/>
  <c r="J4672" i="5" s="1"/>
  <c r="L4671" i="5"/>
  <c r="J4671" i="5" s="1"/>
  <c r="L4670" i="5"/>
  <c r="L4669" i="5"/>
  <c r="L4668" i="5"/>
  <c r="J4668" i="5" s="1"/>
  <c r="L4667" i="5"/>
  <c r="L4666" i="5"/>
  <c r="L4665" i="5"/>
  <c r="L4664" i="5"/>
  <c r="L4663" i="5"/>
  <c r="J4663" i="5" s="1"/>
  <c r="L4662" i="5"/>
  <c r="L4661" i="5"/>
  <c r="L4660" i="5"/>
  <c r="L4659" i="5"/>
  <c r="L4658" i="5"/>
  <c r="L4657" i="5"/>
  <c r="J4657" i="5" s="1"/>
  <c r="L4656" i="5"/>
  <c r="L4655" i="5"/>
  <c r="J4655" i="5" s="1"/>
  <c r="L4654" i="5"/>
  <c r="L4653" i="5"/>
  <c r="L4652" i="5"/>
  <c r="L4651" i="5"/>
  <c r="L4650" i="5"/>
  <c r="L4649" i="5"/>
  <c r="J4649" i="5" s="1"/>
  <c r="L4648" i="5"/>
  <c r="L4647" i="5"/>
  <c r="J4647" i="5" s="1"/>
  <c r="L4646" i="5"/>
  <c r="L4645" i="5"/>
  <c r="L4644" i="5"/>
  <c r="L4643" i="5"/>
  <c r="L4642" i="5"/>
  <c r="L4641" i="5"/>
  <c r="J4641" i="5" s="1"/>
  <c r="L4640" i="5"/>
  <c r="L4639" i="5"/>
  <c r="J4639" i="5" s="1"/>
  <c r="L4638" i="5"/>
  <c r="L4637" i="5"/>
  <c r="L4636" i="5"/>
  <c r="J4636" i="5" s="1"/>
  <c r="L4635" i="5"/>
  <c r="L4634" i="5"/>
  <c r="L4633" i="5"/>
  <c r="L4632" i="5"/>
  <c r="L4631" i="5"/>
  <c r="J4631" i="5" s="1"/>
  <c r="L4630" i="5"/>
  <c r="L4629" i="5"/>
  <c r="L4628" i="5"/>
  <c r="L4627" i="5"/>
  <c r="L4626" i="5"/>
  <c r="L4625" i="5"/>
  <c r="J4625" i="5" s="1"/>
  <c r="L4624" i="5"/>
  <c r="L4623" i="5"/>
  <c r="J4623" i="5" s="1"/>
  <c r="L4622" i="5"/>
  <c r="L4621" i="5"/>
  <c r="L4620" i="5"/>
  <c r="L4619" i="5"/>
  <c r="L4618" i="5"/>
  <c r="L4617" i="5"/>
  <c r="J4617" i="5" s="1"/>
  <c r="L4616" i="5"/>
  <c r="L4615" i="5"/>
  <c r="J4615" i="5" s="1"/>
  <c r="L4614" i="5"/>
  <c r="L4613" i="5"/>
  <c r="L4612" i="5"/>
  <c r="I4612" i="5" s="1"/>
  <c r="L4611" i="5"/>
  <c r="L4610" i="5"/>
  <c r="L4609" i="5"/>
  <c r="J4609" i="5" s="1"/>
  <c r="L4608" i="5"/>
  <c r="L4607" i="5"/>
  <c r="J4607" i="5" s="1"/>
  <c r="L4606" i="5"/>
  <c r="L4605" i="5"/>
  <c r="L4604" i="5"/>
  <c r="L4603" i="5"/>
  <c r="L4602" i="5"/>
  <c r="L4601" i="5"/>
  <c r="L4600" i="5"/>
  <c r="L4599" i="5"/>
  <c r="J4599" i="5" s="1"/>
  <c r="L4598" i="5"/>
  <c r="L4597" i="5"/>
  <c r="L4596" i="5"/>
  <c r="L4595" i="5"/>
  <c r="L4594" i="5"/>
  <c r="L4593" i="5"/>
  <c r="J4593" i="5" s="1"/>
  <c r="L4592" i="5"/>
  <c r="L4591" i="5"/>
  <c r="J4591" i="5" s="1"/>
  <c r="L4590" i="5"/>
  <c r="L4589" i="5"/>
  <c r="L4588" i="5"/>
  <c r="L4587" i="5"/>
  <c r="L4586" i="5"/>
  <c r="L4585" i="5"/>
  <c r="J4585" i="5" s="1"/>
  <c r="L4584" i="5"/>
  <c r="J4584" i="5" s="1"/>
  <c r="L4583" i="5"/>
  <c r="J4583" i="5" s="1"/>
  <c r="L4582" i="5"/>
  <c r="L4581" i="5"/>
  <c r="L4580" i="5"/>
  <c r="J4580" i="5" s="1"/>
  <c r="L4579" i="5"/>
  <c r="L4578" i="5"/>
  <c r="L4577" i="5"/>
  <c r="L4576" i="5"/>
  <c r="L4575" i="5"/>
  <c r="J4575" i="5" s="1"/>
  <c r="L4574" i="5"/>
  <c r="L4573" i="5"/>
  <c r="L4572" i="5"/>
  <c r="L4571" i="5"/>
  <c r="L4570" i="5"/>
  <c r="L4569" i="5"/>
  <c r="L4568" i="5"/>
  <c r="L4567" i="5"/>
  <c r="J4567" i="5" s="1"/>
  <c r="L4566" i="5"/>
  <c r="L4565" i="5"/>
  <c r="L4564" i="5"/>
  <c r="L4563" i="5"/>
  <c r="L4562" i="5"/>
  <c r="L4561" i="5"/>
  <c r="J4561" i="5" s="1"/>
  <c r="L4560" i="5"/>
  <c r="L4559" i="5"/>
  <c r="J4559" i="5" s="1"/>
  <c r="L4558" i="5"/>
  <c r="L4557" i="5"/>
  <c r="L4556" i="5"/>
  <c r="L4555" i="5"/>
  <c r="L4554" i="5"/>
  <c r="L4553" i="5"/>
  <c r="J4553" i="5" s="1"/>
  <c r="L4552" i="5"/>
  <c r="J4552" i="5" s="1"/>
  <c r="L4551" i="5"/>
  <c r="J4551" i="5" s="1"/>
  <c r="L4550" i="5"/>
  <c r="L4549" i="5"/>
  <c r="L4548" i="5"/>
  <c r="L4547" i="5"/>
  <c r="L4546" i="5"/>
  <c r="L4545" i="5"/>
  <c r="L4544" i="5"/>
  <c r="L4543" i="5"/>
  <c r="J4543" i="5" s="1"/>
  <c r="L4542" i="5"/>
  <c r="L4541" i="5"/>
  <c r="L4540" i="5"/>
  <c r="L4539" i="5"/>
  <c r="L4538" i="5"/>
  <c r="L4537" i="5"/>
  <c r="L4536" i="5"/>
  <c r="L4535" i="5"/>
  <c r="J4535" i="5" s="1"/>
  <c r="L4534" i="5"/>
  <c r="L4533" i="5"/>
  <c r="L4532" i="5"/>
  <c r="L4531" i="5"/>
  <c r="L4530" i="5"/>
  <c r="L4529" i="5"/>
  <c r="J4529" i="5" s="1"/>
  <c r="L4528" i="5"/>
  <c r="L4527" i="5"/>
  <c r="J4527" i="5" s="1"/>
  <c r="L4526" i="5"/>
  <c r="L4525" i="5"/>
  <c r="L4524" i="5"/>
  <c r="L4523" i="5"/>
  <c r="L4522" i="5"/>
  <c r="L4521" i="5"/>
  <c r="J4521" i="5" s="1"/>
  <c r="L4520" i="5"/>
  <c r="L4519" i="5"/>
  <c r="J4519" i="5" s="1"/>
  <c r="L4518" i="5"/>
  <c r="L4517" i="5"/>
  <c r="L4516" i="5"/>
  <c r="J4516" i="5" s="1"/>
  <c r="L4515" i="5"/>
  <c r="L4514" i="5"/>
  <c r="L4513" i="5"/>
  <c r="L4512" i="5"/>
  <c r="L4511" i="5"/>
  <c r="J4511" i="5" s="1"/>
  <c r="L4510" i="5"/>
  <c r="L4509" i="5"/>
  <c r="L4508" i="5"/>
  <c r="L4507" i="5"/>
  <c r="L4506" i="5"/>
  <c r="L4505" i="5"/>
  <c r="L4504" i="5"/>
  <c r="J4504" i="5" s="1"/>
  <c r="L4503" i="5"/>
  <c r="J4503" i="5" s="1"/>
  <c r="L4502" i="5"/>
  <c r="I4502" i="5" s="1"/>
  <c r="L4501" i="5"/>
  <c r="L4500" i="5"/>
  <c r="L4499" i="5"/>
  <c r="L4498" i="5"/>
  <c r="L4497" i="5"/>
  <c r="J4497" i="5" s="1"/>
  <c r="L4496" i="5"/>
  <c r="J4496" i="5" s="1"/>
  <c r="L4495" i="5"/>
  <c r="J4495" i="5" s="1"/>
  <c r="L4494" i="5"/>
  <c r="L4493" i="5"/>
  <c r="L4492" i="5"/>
  <c r="L4491" i="5"/>
  <c r="L4490" i="5"/>
  <c r="L4489" i="5"/>
  <c r="J4489" i="5" s="1"/>
  <c r="L4488" i="5"/>
  <c r="L4487" i="5"/>
  <c r="J4487" i="5" s="1"/>
  <c r="L4486" i="5"/>
  <c r="L4485" i="5"/>
  <c r="L4484" i="5"/>
  <c r="L4483" i="5"/>
  <c r="L4482" i="5"/>
  <c r="L4481" i="5"/>
  <c r="L4480" i="5"/>
  <c r="L4479" i="5"/>
  <c r="J4479" i="5" s="1"/>
  <c r="L4478" i="5"/>
  <c r="L4477" i="5"/>
  <c r="L4476" i="5"/>
  <c r="L4475" i="5"/>
  <c r="L4474" i="5"/>
  <c r="L4473" i="5"/>
  <c r="L4472" i="5"/>
  <c r="L4471" i="5"/>
  <c r="J4471" i="5" s="1"/>
  <c r="L4470" i="5"/>
  <c r="J4470" i="5" s="1"/>
  <c r="L4469" i="5"/>
  <c r="J4469" i="5" s="1"/>
  <c r="L4468" i="5"/>
  <c r="J4468" i="5" s="1"/>
  <c r="L4467" i="5"/>
  <c r="J4467" i="5" s="1"/>
  <c r="L4466" i="5"/>
  <c r="L4465" i="5"/>
  <c r="J4465" i="5" s="1"/>
  <c r="L4464" i="5"/>
  <c r="L4463" i="5"/>
  <c r="J4463" i="5" s="1"/>
  <c r="L4462" i="5"/>
  <c r="L4461" i="5"/>
  <c r="L4460" i="5"/>
  <c r="L4459" i="5"/>
  <c r="J4459" i="5" s="1"/>
  <c r="L4458" i="5"/>
  <c r="J4458" i="5" s="1"/>
  <c r="L4457" i="5"/>
  <c r="L4456" i="5"/>
  <c r="L4455" i="5"/>
  <c r="J4455" i="5" s="1"/>
  <c r="L4454" i="5"/>
  <c r="L4453" i="5"/>
  <c r="J4453" i="5" s="1"/>
  <c r="L4452" i="5"/>
  <c r="L4451" i="5"/>
  <c r="J4451" i="5" s="1"/>
  <c r="L4450" i="5"/>
  <c r="L4449" i="5"/>
  <c r="J4449" i="5" s="1"/>
  <c r="L4448" i="5"/>
  <c r="L4447" i="5"/>
  <c r="J4447" i="5" s="1"/>
  <c r="L4446" i="5"/>
  <c r="L4445" i="5"/>
  <c r="L4444" i="5"/>
  <c r="J4444" i="5" s="1"/>
  <c r="L4443" i="5"/>
  <c r="J4443" i="5" s="1"/>
  <c r="L4442" i="5"/>
  <c r="L4441" i="5"/>
  <c r="L4440" i="5"/>
  <c r="L4439" i="5"/>
  <c r="J4439" i="5" s="1"/>
  <c r="L4438" i="5"/>
  <c r="L4437" i="5"/>
  <c r="J4437" i="5" s="1"/>
  <c r="L4436" i="5"/>
  <c r="L4435" i="5"/>
  <c r="J4435" i="5" s="1"/>
  <c r="L4434" i="5"/>
  <c r="L4433" i="5"/>
  <c r="J4433" i="5" s="1"/>
  <c r="L4432" i="5"/>
  <c r="J4432" i="5" s="1"/>
  <c r="L4431" i="5"/>
  <c r="J4431" i="5" s="1"/>
  <c r="L4430" i="5"/>
  <c r="L4429" i="5"/>
  <c r="J4429" i="5" s="1"/>
  <c r="L4428" i="5"/>
  <c r="L4427" i="5"/>
  <c r="J4427" i="5" s="1"/>
  <c r="L4426" i="5"/>
  <c r="J4426" i="5" s="1"/>
  <c r="L4425" i="5"/>
  <c r="J4425" i="5" s="1"/>
  <c r="L4424" i="5"/>
  <c r="L4423" i="5"/>
  <c r="J4423" i="5" s="1"/>
  <c r="L4422" i="5"/>
  <c r="L4421" i="5"/>
  <c r="J4421" i="5" s="1"/>
  <c r="L4420" i="5"/>
  <c r="L4419" i="5"/>
  <c r="J4419" i="5" s="1"/>
  <c r="L4418" i="5"/>
  <c r="L4417" i="5"/>
  <c r="J4417" i="5" s="1"/>
  <c r="L4416" i="5"/>
  <c r="L4415" i="5"/>
  <c r="J4415" i="5" s="1"/>
  <c r="L4414" i="5"/>
  <c r="L4413" i="5"/>
  <c r="J4413" i="5" s="1"/>
  <c r="L4412" i="5"/>
  <c r="L4411" i="5"/>
  <c r="J4411" i="5" s="1"/>
  <c r="L4410" i="5"/>
  <c r="J4410" i="5" s="1"/>
  <c r="L4409" i="5"/>
  <c r="L4408" i="5"/>
  <c r="L4407" i="5"/>
  <c r="J4407" i="5" s="1"/>
  <c r="L4406" i="5"/>
  <c r="L4405" i="5"/>
  <c r="J4405" i="5" s="1"/>
  <c r="L4404" i="5"/>
  <c r="L4403" i="5"/>
  <c r="J4403" i="5" s="1"/>
  <c r="L4402" i="5"/>
  <c r="L4401" i="5"/>
  <c r="J4401" i="5" s="1"/>
  <c r="L4400" i="5"/>
  <c r="L4399" i="5"/>
  <c r="J4399" i="5" s="1"/>
  <c r="L4398" i="5"/>
  <c r="J4398" i="5" s="1"/>
  <c r="L4397" i="5"/>
  <c r="L4396" i="5"/>
  <c r="L4395" i="5"/>
  <c r="J4395" i="5" s="1"/>
  <c r="L4394" i="5"/>
  <c r="L4393" i="5"/>
  <c r="L4392" i="5"/>
  <c r="J4392" i="5" s="1"/>
  <c r="L4391" i="5"/>
  <c r="J4391" i="5" s="1"/>
  <c r="L4390" i="5"/>
  <c r="L4389" i="5"/>
  <c r="J4389" i="5" s="1"/>
  <c r="L4388" i="5"/>
  <c r="L4387" i="5"/>
  <c r="J4387" i="5" s="1"/>
  <c r="L4386" i="5"/>
  <c r="J4386" i="5" s="1"/>
  <c r="L4385" i="5"/>
  <c r="J4385" i="5" s="1"/>
  <c r="L4384" i="5"/>
  <c r="L4383" i="5"/>
  <c r="J4383" i="5" s="1"/>
  <c r="L4382" i="5"/>
  <c r="L4381" i="5"/>
  <c r="L4380" i="5"/>
  <c r="L4379" i="5"/>
  <c r="J4379" i="5" s="1"/>
  <c r="L4378" i="5"/>
  <c r="J4378" i="5" s="1"/>
  <c r="L4377" i="5"/>
  <c r="L4376" i="5"/>
  <c r="L4375" i="5"/>
  <c r="J4375" i="5" s="1"/>
  <c r="L4374" i="5"/>
  <c r="L4373" i="5"/>
  <c r="J4373" i="5" s="1"/>
  <c r="L4372" i="5"/>
  <c r="L4371" i="5"/>
  <c r="J4371" i="5" s="1"/>
  <c r="L4370" i="5"/>
  <c r="L4369" i="5"/>
  <c r="J4369" i="5" s="1"/>
  <c r="L4368" i="5"/>
  <c r="L4367" i="5"/>
  <c r="J4367" i="5" s="1"/>
  <c r="L4366" i="5"/>
  <c r="L4365" i="5"/>
  <c r="L4364" i="5"/>
  <c r="L4363" i="5"/>
  <c r="J4363" i="5" s="1"/>
  <c r="L4362" i="5"/>
  <c r="J4362" i="5" s="1"/>
  <c r="L4361" i="5"/>
  <c r="L4360" i="5"/>
  <c r="J4360" i="5" s="1"/>
  <c r="L4359" i="5"/>
  <c r="J4359" i="5" s="1"/>
  <c r="L4358" i="5"/>
  <c r="L4357" i="5"/>
  <c r="J4357" i="5" s="1"/>
  <c r="L4356" i="5"/>
  <c r="J4356" i="5" s="1"/>
  <c r="L4355" i="5"/>
  <c r="J4355" i="5" s="1"/>
  <c r="L4354" i="5"/>
  <c r="J4354" i="5" s="1"/>
  <c r="L4353" i="5"/>
  <c r="J4353" i="5" s="1"/>
  <c r="L4352" i="5"/>
  <c r="L4351" i="5"/>
  <c r="J4351" i="5" s="1"/>
  <c r="L4350" i="5"/>
  <c r="L4349" i="5"/>
  <c r="L4348" i="5"/>
  <c r="L4347" i="5"/>
  <c r="J4347" i="5" s="1"/>
  <c r="L4346" i="5"/>
  <c r="J4346" i="5" s="1"/>
  <c r="L4345" i="5"/>
  <c r="L4344" i="5"/>
  <c r="L4343" i="5"/>
  <c r="J4343" i="5" s="1"/>
  <c r="L4342" i="5"/>
  <c r="J4342" i="5" s="1"/>
  <c r="L4341" i="5"/>
  <c r="J4341" i="5" s="1"/>
  <c r="L4340" i="5"/>
  <c r="L4339" i="5"/>
  <c r="J4339" i="5" s="1"/>
  <c r="L4338" i="5"/>
  <c r="L4337" i="5"/>
  <c r="J4337" i="5" s="1"/>
  <c r="L4336" i="5"/>
  <c r="L4335" i="5"/>
  <c r="J4335" i="5" s="1"/>
  <c r="L4334" i="5"/>
  <c r="L4333" i="5"/>
  <c r="L4332" i="5"/>
  <c r="L4331" i="5"/>
  <c r="I4331" i="5" s="1"/>
  <c r="L4330" i="5"/>
  <c r="L4329" i="5"/>
  <c r="L4328" i="5"/>
  <c r="L4327" i="5"/>
  <c r="J4327" i="5" s="1"/>
  <c r="L4326" i="5"/>
  <c r="L4325" i="5"/>
  <c r="J4325" i="5" s="1"/>
  <c r="L4324" i="5"/>
  <c r="L4323" i="5"/>
  <c r="J4323" i="5" s="1"/>
  <c r="L4322" i="5"/>
  <c r="L4321" i="5"/>
  <c r="J4321" i="5" s="1"/>
  <c r="L4320" i="5"/>
  <c r="L4319" i="5"/>
  <c r="J4319" i="5" s="1"/>
  <c r="L4318" i="5"/>
  <c r="L4317" i="5"/>
  <c r="J4317" i="5" s="1"/>
  <c r="L4316" i="5"/>
  <c r="J4316" i="5" s="1"/>
  <c r="L4315" i="5"/>
  <c r="J4315" i="5" s="1"/>
  <c r="L4314" i="5"/>
  <c r="L4313" i="5"/>
  <c r="L4312" i="5"/>
  <c r="L4311" i="5"/>
  <c r="J4311" i="5" s="1"/>
  <c r="L4310" i="5"/>
  <c r="L4309" i="5"/>
  <c r="J4309" i="5" s="1"/>
  <c r="L4308" i="5"/>
  <c r="L4307" i="5"/>
  <c r="J4307" i="5" s="1"/>
  <c r="L4306" i="5"/>
  <c r="L4305" i="5"/>
  <c r="J4305" i="5" s="1"/>
  <c r="L4304" i="5"/>
  <c r="L4303" i="5"/>
  <c r="J4303" i="5" s="1"/>
  <c r="L4302" i="5"/>
  <c r="L4301" i="5"/>
  <c r="L4300" i="5"/>
  <c r="L4299" i="5"/>
  <c r="J4299" i="5" s="1"/>
  <c r="L4298" i="5"/>
  <c r="J4298" i="5" s="1"/>
  <c r="L4297" i="5"/>
  <c r="L4296" i="5"/>
  <c r="L4295" i="5"/>
  <c r="J4295" i="5" s="1"/>
  <c r="L4294" i="5"/>
  <c r="L4293" i="5"/>
  <c r="J4293" i="5" s="1"/>
  <c r="L4292" i="5"/>
  <c r="L4291" i="5"/>
  <c r="J4291" i="5" s="1"/>
  <c r="L4290" i="5"/>
  <c r="L4289" i="5"/>
  <c r="J4289" i="5" s="1"/>
  <c r="L4288" i="5"/>
  <c r="J4288" i="5" s="1"/>
  <c r="L4287" i="5"/>
  <c r="J4287" i="5" s="1"/>
  <c r="L4286" i="5"/>
  <c r="L4285" i="5"/>
  <c r="J4285" i="5" s="1"/>
  <c r="L4284" i="5"/>
  <c r="L4283" i="5"/>
  <c r="J4283" i="5" s="1"/>
  <c r="L4282" i="5"/>
  <c r="L4281" i="5"/>
  <c r="L4280" i="5"/>
  <c r="L4279" i="5"/>
  <c r="J4279" i="5" s="1"/>
  <c r="L4278" i="5"/>
  <c r="L4277" i="5"/>
  <c r="J4277" i="5" s="1"/>
  <c r="L4276" i="5"/>
  <c r="L4275" i="5"/>
  <c r="J4275" i="5" s="1"/>
  <c r="L4274" i="5"/>
  <c r="L4273" i="5"/>
  <c r="J4273" i="5" s="1"/>
  <c r="L4272" i="5"/>
  <c r="L4271" i="5"/>
  <c r="J4271" i="5" s="1"/>
  <c r="L4270" i="5"/>
  <c r="L4269" i="5"/>
  <c r="L4268" i="5"/>
  <c r="L4267" i="5"/>
  <c r="J4267" i="5" s="1"/>
  <c r="L4266" i="5"/>
  <c r="L4265" i="5"/>
  <c r="J4265" i="5" s="1"/>
  <c r="L4264" i="5"/>
  <c r="L4263" i="5"/>
  <c r="J4263" i="5" s="1"/>
  <c r="L4262" i="5"/>
  <c r="L4261" i="5"/>
  <c r="J4261" i="5" s="1"/>
  <c r="L4260" i="5"/>
  <c r="L4259" i="5"/>
  <c r="J4259" i="5" s="1"/>
  <c r="L4258" i="5"/>
  <c r="J4258" i="5" s="1"/>
  <c r="L4257" i="5"/>
  <c r="J4257" i="5" s="1"/>
  <c r="L4256" i="5"/>
  <c r="J4256" i="5" s="1"/>
  <c r="L4255" i="5"/>
  <c r="J4255" i="5" s="1"/>
  <c r="L4254" i="5"/>
  <c r="L4253" i="5"/>
  <c r="L4252" i="5"/>
  <c r="L4251" i="5"/>
  <c r="J4251" i="5" s="1"/>
  <c r="L4250" i="5"/>
  <c r="J4250" i="5" s="1"/>
  <c r="L4249" i="5"/>
  <c r="L4248" i="5"/>
  <c r="L4247" i="5"/>
  <c r="J4247" i="5" s="1"/>
  <c r="L4246" i="5"/>
  <c r="J4246" i="5" s="1"/>
  <c r="L4245" i="5"/>
  <c r="J4245" i="5" s="1"/>
  <c r="L4244" i="5"/>
  <c r="L4243" i="5"/>
  <c r="J4243" i="5" s="1"/>
  <c r="L4242" i="5"/>
  <c r="L4241" i="5"/>
  <c r="J4241" i="5" s="1"/>
  <c r="L4240" i="5"/>
  <c r="L4239" i="5"/>
  <c r="J4239" i="5" s="1"/>
  <c r="L4238" i="5"/>
  <c r="L4237" i="5"/>
  <c r="J4237" i="5" s="1"/>
  <c r="L4236" i="5"/>
  <c r="L4235" i="5"/>
  <c r="J4235" i="5" s="1"/>
  <c r="L4234" i="5"/>
  <c r="L4233" i="5"/>
  <c r="J4233" i="5" s="1"/>
  <c r="L4232" i="5"/>
  <c r="L4231" i="5"/>
  <c r="J4231" i="5" s="1"/>
  <c r="L4230" i="5"/>
  <c r="L4229" i="5"/>
  <c r="J4229" i="5" s="1"/>
  <c r="L4228" i="5"/>
  <c r="L4227" i="5"/>
  <c r="J4227" i="5" s="1"/>
  <c r="L4226" i="5"/>
  <c r="L4225" i="5"/>
  <c r="J4225" i="5" s="1"/>
  <c r="L4224" i="5"/>
  <c r="L4223" i="5"/>
  <c r="J4223" i="5" s="1"/>
  <c r="L4222" i="5"/>
  <c r="L4221" i="5"/>
  <c r="J4221" i="5" s="1"/>
  <c r="L4220" i="5"/>
  <c r="L4219" i="5"/>
  <c r="J4219" i="5" s="1"/>
  <c r="L4218" i="5"/>
  <c r="J4218" i="5" s="1"/>
  <c r="L4217" i="5"/>
  <c r="L4216" i="5"/>
  <c r="L4215" i="5"/>
  <c r="J4215" i="5" s="1"/>
  <c r="L4214" i="5"/>
  <c r="L4213" i="5"/>
  <c r="J4213" i="5" s="1"/>
  <c r="L4212" i="5"/>
  <c r="J4212" i="5" s="1"/>
  <c r="L4211" i="5"/>
  <c r="J4211" i="5" s="1"/>
  <c r="L4210" i="5"/>
  <c r="L4209" i="5"/>
  <c r="J4209" i="5" s="1"/>
  <c r="L4208" i="5"/>
  <c r="L4207" i="5"/>
  <c r="J4207" i="5" s="1"/>
  <c r="L4206" i="5"/>
  <c r="J4206" i="5" s="1"/>
  <c r="L4205" i="5"/>
  <c r="L4204" i="5"/>
  <c r="L4203" i="5"/>
  <c r="J4203" i="5" s="1"/>
  <c r="L4202" i="5"/>
  <c r="L4201" i="5"/>
  <c r="J4201" i="5" s="1"/>
  <c r="L4200" i="5"/>
  <c r="L4199" i="5"/>
  <c r="J4199" i="5" s="1"/>
  <c r="L4198" i="5"/>
  <c r="L4197" i="5"/>
  <c r="J4197" i="5" s="1"/>
  <c r="L4196" i="5"/>
  <c r="J4196" i="5" s="1"/>
  <c r="L4195" i="5"/>
  <c r="J4195" i="5" s="1"/>
  <c r="L4194" i="5"/>
  <c r="J4194" i="5" s="1"/>
  <c r="L4193" i="5"/>
  <c r="J4193" i="5" s="1"/>
  <c r="L4192" i="5"/>
  <c r="L4191" i="5"/>
  <c r="J4191" i="5" s="1"/>
  <c r="L4190" i="5"/>
  <c r="L4189" i="5"/>
  <c r="L4188" i="5"/>
  <c r="L4187" i="5"/>
  <c r="J4187" i="5" s="1"/>
  <c r="L4186" i="5"/>
  <c r="L4185" i="5"/>
  <c r="L4184" i="5"/>
  <c r="L4183" i="5"/>
  <c r="J4183" i="5" s="1"/>
  <c r="L4182" i="5"/>
  <c r="J4182" i="5" s="1"/>
  <c r="L4181" i="5"/>
  <c r="J4181" i="5" s="1"/>
  <c r="L4180" i="5"/>
  <c r="L4179" i="5"/>
  <c r="J4179" i="5" s="1"/>
  <c r="L4178" i="5"/>
  <c r="L4177" i="5"/>
  <c r="J4177" i="5" s="1"/>
  <c r="L4176" i="5"/>
  <c r="L4175" i="5"/>
  <c r="J4175" i="5" s="1"/>
  <c r="L4174" i="5"/>
  <c r="J4174" i="5" s="1"/>
  <c r="L4173" i="5"/>
  <c r="L4172" i="5"/>
  <c r="L4171" i="5"/>
  <c r="J4171" i="5" s="1"/>
  <c r="L4170" i="5"/>
  <c r="L4169" i="5"/>
  <c r="L4168" i="5"/>
  <c r="L4167" i="5"/>
  <c r="J4167" i="5" s="1"/>
  <c r="L4166" i="5"/>
  <c r="L4165" i="5"/>
  <c r="J4165" i="5" s="1"/>
  <c r="L4164" i="5"/>
  <c r="L4163" i="5"/>
  <c r="J4163" i="5" s="1"/>
  <c r="L4162" i="5"/>
  <c r="J4162" i="5" s="1"/>
  <c r="L4161" i="5"/>
  <c r="J4161" i="5" s="1"/>
  <c r="L4160" i="5"/>
  <c r="L4159" i="5"/>
  <c r="J4159" i="5" s="1"/>
  <c r="L4158" i="5"/>
  <c r="L4157" i="5"/>
  <c r="J4157" i="5" s="1"/>
  <c r="L4156" i="5"/>
  <c r="L4155" i="5"/>
  <c r="J4155" i="5" s="1"/>
  <c r="L4154" i="5"/>
  <c r="J4154" i="5" s="1"/>
  <c r="L4153" i="5"/>
  <c r="L4152" i="5"/>
  <c r="J4152" i="5" s="1"/>
  <c r="L4151" i="5"/>
  <c r="J4151" i="5" s="1"/>
  <c r="L4150" i="5"/>
  <c r="J4150" i="5" s="1"/>
  <c r="L4149" i="5"/>
  <c r="J4149" i="5" s="1"/>
  <c r="L4148" i="5"/>
  <c r="L4147" i="5"/>
  <c r="J4147" i="5" s="1"/>
  <c r="L4146" i="5"/>
  <c r="L4145" i="5"/>
  <c r="J4145" i="5" s="1"/>
  <c r="L4144" i="5"/>
  <c r="L4143" i="5"/>
  <c r="J4143" i="5" s="1"/>
  <c r="L4142" i="5"/>
  <c r="L4141" i="5"/>
  <c r="J4141" i="5" s="1"/>
  <c r="L4140" i="5"/>
  <c r="L4139" i="5"/>
  <c r="J4139" i="5" s="1"/>
  <c r="L4138" i="5"/>
  <c r="L4137" i="5"/>
  <c r="L4136" i="5"/>
  <c r="L4135" i="5"/>
  <c r="J4135" i="5" s="1"/>
  <c r="L4134" i="5"/>
  <c r="L4133" i="5"/>
  <c r="J4133" i="5" s="1"/>
  <c r="L4132" i="5"/>
  <c r="L4131" i="5"/>
  <c r="J4131" i="5" s="1"/>
  <c r="L4130" i="5"/>
  <c r="J4130" i="5" s="1"/>
  <c r="L4129" i="5"/>
  <c r="J4129" i="5" s="1"/>
  <c r="L4128" i="5"/>
  <c r="L4127" i="5"/>
  <c r="J4127" i="5" s="1"/>
  <c r="L4126" i="5"/>
  <c r="L4125" i="5"/>
  <c r="L4124" i="5"/>
  <c r="L4123" i="5"/>
  <c r="J4123" i="5" s="1"/>
  <c r="L4122" i="5"/>
  <c r="J4122" i="5" s="1"/>
  <c r="L4121" i="5"/>
  <c r="L4120" i="5"/>
  <c r="L4119" i="5"/>
  <c r="J4119" i="5" s="1"/>
  <c r="L4118" i="5"/>
  <c r="L4117" i="5"/>
  <c r="J4117" i="5" s="1"/>
  <c r="L4116" i="5"/>
  <c r="L4115" i="5"/>
  <c r="J4115" i="5" s="1"/>
  <c r="L4114" i="5"/>
  <c r="L4113" i="5"/>
  <c r="J4113" i="5" s="1"/>
  <c r="L4112" i="5"/>
  <c r="L4111" i="5"/>
  <c r="J4111" i="5" s="1"/>
  <c r="L4110" i="5"/>
  <c r="J4110" i="5" s="1"/>
  <c r="L4109" i="5"/>
  <c r="L4108" i="5"/>
  <c r="L4107" i="5"/>
  <c r="J4107" i="5" s="1"/>
  <c r="L4106" i="5"/>
  <c r="L4105" i="5"/>
  <c r="L4104" i="5"/>
  <c r="J4104" i="5" s="1"/>
  <c r="L4103" i="5"/>
  <c r="L4102" i="5"/>
  <c r="L4101" i="5"/>
  <c r="J4101" i="5" s="1"/>
  <c r="L4100" i="5"/>
  <c r="L4099" i="5"/>
  <c r="J4099" i="5" s="1"/>
  <c r="L4098" i="5"/>
  <c r="J4098" i="5" s="1"/>
  <c r="L4097" i="5"/>
  <c r="J4097" i="5" s="1"/>
  <c r="L4096" i="5"/>
  <c r="L4095" i="5"/>
  <c r="J4095" i="5" s="1"/>
  <c r="L4094" i="5"/>
  <c r="L4093" i="5"/>
  <c r="L4092" i="5"/>
  <c r="J4092" i="5" s="1"/>
  <c r="L4091" i="5"/>
  <c r="J4091" i="5" s="1"/>
  <c r="L4090" i="5"/>
  <c r="L4089" i="5"/>
  <c r="L4088" i="5"/>
  <c r="L4087" i="5"/>
  <c r="J4087" i="5" s="1"/>
  <c r="L4086" i="5"/>
  <c r="J4086" i="5" s="1"/>
  <c r="L4085" i="5"/>
  <c r="J4085" i="5" s="1"/>
  <c r="L4084" i="5"/>
  <c r="L4083" i="5"/>
  <c r="J4083" i="5" s="1"/>
  <c r="L4082" i="5"/>
  <c r="L4081" i="5"/>
  <c r="J4081" i="5" s="1"/>
  <c r="L4080" i="5"/>
  <c r="L4079" i="5"/>
  <c r="J4079" i="5" s="1"/>
  <c r="L4078" i="5"/>
  <c r="J4078" i="5" s="1"/>
  <c r="L4077" i="5"/>
  <c r="L4076" i="5"/>
  <c r="L4075" i="5"/>
  <c r="J4075" i="5" s="1"/>
  <c r="L4074" i="5"/>
  <c r="L4073" i="5"/>
  <c r="J4073" i="5" s="1"/>
  <c r="L4072" i="5"/>
  <c r="L4071" i="5"/>
  <c r="J4071" i="5" s="1"/>
  <c r="L4070" i="5"/>
  <c r="L4069" i="5"/>
  <c r="J4069" i="5" s="1"/>
  <c r="L4068" i="5"/>
  <c r="L4067" i="5"/>
  <c r="J4067" i="5" s="1"/>
  <c r="L4066" i="5"/>
  <c r="J4066" i="5" s="1"/>
  <c r="L4065" i="5"/>
  <c r="J4065" i="5" s="1"/>
  <c r="L4064" i="5"/>
  <c r="L4063" i="5"/>
  <c r="J4063" i="5" s="1"/>
  <c r="L4062" i="5"/>
  <c r="L4061" i="5"/>
  <c r="L4060" i="5"/>
  <c r="J4060" i="5" s="1"/>
  <c r="L4059" i="5"/>
  <c r="J4059" i="5" s="1"/>
  <c r="L4058" i="5"/>
  <c r="J4058" i="5" s="1"/>
  <c r="L4057" i="5"/>
  <c r="L4056" i="5"/>
  <c r="L4055" i="5"/>
  <c r="J4055" i="5" s="1"/>
  <c r="L4054" i="5"/>
  <c r="L4053" i="5"/>
  <c r="J4053" i="5" s="1"/>
  <c r="L4052" i="5"/>
  <c r="L4051" i="5"/>
  <c r="J4051" i="5" s="1"/>
  <c r="L4050" i="5"/>
  <c r="L4049" i="5"/>
  <c r="J4049" i="5" s="1"/>
  <c r="L4048" i="5"/>
  <c r="J4048" i="5" s="1"/>
  <c r="L4047" i="5"/>
  <c r="J4047" i="5" s="1"/>
  <c r="L4046" i="5"/>
  <c r="J4046" i="5" s="1"/>
  <c r="L4045" i="5"/>
  <c r="J4045" i="5" s="1"/>
  <c r="L4044" i="5"/>
  <c r="L4043" i="5"/>
  <c r="J4043" i="5" s="1"/>
  <c r="L4042" i="5"/>
  <c r="L4041" i="5"/>
  <c r="L4040" i="5"/>
  <c r="L4039" i="5"/>
  <c r="J4039" i="5" s="1"/>
  <c r="L4038" i="5"/>
  <c r="L4037" i="5"/>
  <c r="J4037" i="5" s="1"/>
  <c r="L4036" i="5"/>
  <c r="L4035" i="5"/>
  <c r="J4035" i="5" s="1"/>
  <c r="L4034" i="5"/>
  <c r="J4034" i="5" s="1"/>
  <c r="L4033" i="5"/>
  <c r="J4033" i="5" s="1"/>
  <c r="L4032" i="5"/>
  <c r="J4032" i="5" s="1"/>
  <c r="L4031" i="5"/>
  <c r="J4031" i="5" s="1"/>
  <c r="L4030" i="5"/>
  <c r="L4029" i="5"/>
  <c r="J4029" i="5" s="1"/>
  <c r="L4028" i="5"/>
  <c r="L4027" i="5"/>
  <c r="J4027" i="5" s="1"/>
  <c r="L4026" i="5"/>
  <c r="L4025" i="5"/>
  <c r="L4024" i="5"/>
  <c r="J4024" i="5" s="1"/>
  <c r="L4023" i="5"/>
  <c r="J4023" i="5" s="1"/>
  <c r="L4022" i="5"/>
  <c r="J4022" i="5" s="1"/>
  <c r="L4021" i="5"/>
  <c r="J4021" i="5" s="1"/>
  <c r="L4020" i="5"/>
  <c r="L4019" i="5"/>
  <c r="J4019" i="5" s="1"/>
  <c r="L4018" i="5"/>
  <c r="L4017" i="5"/>
  <c r="J4017" i="5" s="1"/>
  <c r="L4016" i="5"/>
  <c r="J4016" i="5" s="1"/>
  <c r="L4015" i="5"/>
  <c r="J4015" i="5" s="1"/>
  <c r="L4014" i="5"/>
  <c r="J4014" i="5" s="1"/>
  <c r="L4013" i="5"/>
  <c r="J4013" i="5" s="1"/>
  <c r="L4012" i="5"/>
  <c r="L4011" i="5"/>
  <c r="J4011" i="5" s="1"/>
  <c r="L4010" i="5"/>
  <c r="L4009" i="5"/>
  <c r="L4008" i="5"/>
  <c r="J4008" i="5" s="1"/>
  <c r="L4007" i="5"/>
  <c r="J4007" i="5" s="1"/>
  <c r="L4006" i="5"/>
  <c r="L4005" i="5"/>
  <c r="J4005" i="5" s="1"/>
  <c r="L4004" i="5"/>
  <c r="L4003" i="5"/>
  <c r="J4003" i="5" s="1"/>
  <c r="L4002" i="5"/>
  <c r="J4002" i="5" s="1"/>
  <c r="L4001" i="5"/>
  <c r="J4001" i="5" s="1"/>
  <c r="L4000" i="5"/>
  <c r="L3999" i="5"/>
  <c r="J3999" i="5" s="1"/>
  <c r="L3998" i="5"/>
  <c r="L3997" i="5"/>
  <c r="J3997" i="5" s="1"/>
  <c r="L3996" i="5"/>
  <c r="L3995" i="5"/>
  <c r="J3995" i="5" s="1"/>
  <c r="L3994" i="5"/>
  <c r="L3993" i="5"/>
  <c r="L3992" i="5"/>
  <c r="L3991" i="5"/>
  <c r="J3991" i="5" s="1"/>
  <c r="L3990" i="5"/>
  <c r="J3990" i="5" s="1"/>
  <c r="L3989" i="5"/>
  <c r="J3989" i="5" s="1"/>
  <c r="L3988" i="5"/>
  <c r="L3987" i="5"/>
  <c r="J3987" i="5" s="1"/>
  <c r="L3986" i="5"/>
  <c r="L3985" i="5"/>
  <c r="J3985" i="5" s="1"/>
  <c r="L3984" i="5"/>
  <c r="L3983" i="5"/>
  <c r="J3983" i="5" s="1"/>
  <c r="L3982" i="5"/>
  <c r="J3982" i="5" s="1"/>
  <c r="L3981" i="5"/>
  <c r="L3980" i="5"/>
  <c r="L3979" i="5"/>
  <c r="J3979" i="5" s="1"/>
  <c r="L3978" i="5"/>
  <c r="L3977" i="5"/>
  <c r="L3976" i="5"/>
  <c r="L3975" i="5"/>
  <c r="J3975" i="5" s="1"/>
  <c r="L3974" i="5"/>
  <c r="L3973" i="5"/>
  <c r="J3973" i="5" s="1"/>
  <c r="L3972" i="5"/>
  <c r="J3972" i="5" s="1"/>
  <c r="L3971" i="5"/>
  <c r="J3971" i="5" s="1"/>
  <c r="L3970" i="5"/>
  <c r="L3969" i="5"/>
  <c r="J3969" i="5" s="1"/>
  <c r="L3968" i="5"/>
  <c r="L3967" i="5"/>
  <c r="J3967" i="5" s="1"/>
  <c r="L3966" i="5"/>
  <c r="L3965" i="5"/>
  <c r="L3964" i="5"/>
  <c r="L3963" i="5"/>
  <c r="J3963" i="5" s="1"/>
  <c r="L3962" i="5"/>
  <c r="J3962" i="5" s="1"/>
  <c r="L3961" i="5"/>
  <c r="L3960" i="5"/>
  <c r="L3959" i="5"/>
  <c r="J3959" i="5" s="1"/>
  <c r="L3958" i="5"/>
  <c r="L3957" i="5"/>
  <c r="J3957" i="5" s="1"/>
  <c r="L3956" i="5"/>
  <c r="L3955" i="5"/>
  <c r="J3955" i="5" s="1"/>
  <c r="L3954" i="5"/>
  <c r="L3953" i="5"/>
  <c r="J3953" i="5" s="1"/>
  <c r="L3952" i="5"/>
  <c r="L3951" i="5"/>
  <c r="L3950" i="5"/>
  <c r="J3950" i="5" s="1"/>
  <c r="L3949" i="5"/>
  <c r="J3949" i="5" s="1"/>
  <c r="L3948" i="5"/>
  <c r="L3947" i="5"/>
  <c r="J3947" i="5" s="1"/>
  <c r="L3946" i="5"/>
  <c r="L3945" i="5"/>
  <c r="J3945" i="5" s="1"/>
  <c r="L3944" i="5"/>
  <c r="L3943" i="5"/>
  <c r="J3943" i="5" s="1"/>
  <c r="L3942" i="5"/>
  <c r="L3941" i="5"/>
  <c r="J3941" i="5" s="1"/>
  <c r="L3940" i="5"/>
  <c r="L3939" i="5"/>
  <c r="J3939" i="5" s="1"/>
  <c r="L3938" i="5"/>
  <c r="L3937" i="5"/>
  <c r="J3937" i="5" s="1"/>
  <c r="L3936" i="5"/>
  <c r="L3935" i="5"/>
  <c r="J3935" i="5" s="1"/>
  <c r="L3934" i="5"/>
  <c r="L3933" i="5"/>
  <c r="L3932" i="5"/>
  <c r="L3931" i="5"/>
  <c r="J3931" i="5" s="1"/>
  <c r="L3930" i="5"/>
  <c r="J3930" i="5" s="1"/>
  <c r="L3929" i="5"/>
  <c r="L3928" i="5"/>
  <c r="L3927" i="5"/>
  <c r="J3927" i="5" s="1"/>
  <c r="L3926" i="5"/>
  <c r="J3926" i="5" s="1"/>
  <c r="L3925" i="5"/>
  <c r="J3925" i="5" s="1"/>
  <c r="L3924" i="5"/>
  <c r="J3924" i="5" s="1"/>
  <c r="L3923" i="5"/>
  <c r="J3923" i="5" s="1"/>
  <c r="L3922" i="5"/>
  <c r="L3921" i="5"/>
  <c r="J3921" i="5" s="1"/>
  <c r="L3920" i="5"/>
  <c r="L3919" i="5"/>
  <c r="J3919" i="5" s="1"/>
  <c r="L3918" i="5"/>
  <c r="L3917" i="5"/>
  <c r="L3916" i="5"/>
  <c r="L3915" i="5"/>
  <c r="J3915" i="5" s="1"/>
  <c r="L3914" i="5"/>
  <c r="J3914" i="5" s="1"/>
  <c r="L3913" i="5"/>
  <c r="J3913" i="5" s="1"/>
  <c r="L3912" i="5"/>
  <c r="L3911" i="5"/>
  <c r="J3911" i="5" s="1"/>
  <c r="L3910" i="5"/>
  <c r="L3909" i="5"/>
  <c r="J3909" i="5" s="1"/>
  <c r="L3908" i="5"/>
  <c r="L3907" i="5"/>
  <c r="J3907" i="5" s="1"/>
  <c r="L3906" i="5"/>
  <c r="L3905" i="5"/>
  <c r="J3905" i="5" s="1"/>
  <c r="L3904" i="5"/>
  <c r="L3903" i="5"/>
  <c r="J3903" i="5" s="1"/>
  <c r="L3902" i="5"/>
  <c r="L3901" i="5"/>
  <c r="J3901" i="5" s="1"/>
  <c r="L3900" i="5"/>
  <c r="L3899" i="5"/>
  <c r="J3899" i="5" s="1"/>
  <c r="L3898" i="5"/>
  <c r="J3898" i="5" s="1"/>
  <c r="L3897" i="5"/>
  <c r="L3896" i="5"/>
  <c r="L3895" i="5"/>
  <c r="J3895" i="5" s="1"/>
  <c r="L3894" i="5"/>
  <c r="L3893" i="5"/>
  <c r="J3893" i="5" s="1"/>
  <c r="L3892" i="5"/>
  <c r="L3891" i="5"/>
  <c r="J3891" i="5" s="1"/>
  <c r="L3890" i="5"/>
  <c r="L3889" i="5"/>
  <c r="J3889" i="5" s="1"/>
  <c r="L3888" i="5"/>
  <c r="J3888" i="5" s="1"/>
  <c r="L3887" i="5"/>
  <c r="J3887" i="5" s="1"/>
  <c r="L3886" i="5"/>
  <c r="L3885" i="5"/>
  <c r="J3885" i="5" s="1"/>
  <c r="L3884" i="5"/>
  <c r="L3883" i="5"/>
  <c r="J3883" i="5" s="1"/>
  <c r="L3882" i="5"/>
  <c r="J3882" i="5" s="1"/>
  <c r="L3881" i="5"/>
  <c r="L3880" i="5"/>
  <c r="L3879" i="5"/>
  <c r="J3879" i="5" s="1"/>
  <c r="L3878" i="5"/>
  <c r="L3877" i="5"/>
  <c r="J3877" i="5" s="1"/>
  <c r="L3876" i="5"/>
  <c r="L3875" i="5"/>
  <c r="J3875" i="5" s="1"/>
  <c r="L3874" i="5"/>
  <c r="J3874" i="5" s="1"/>
  <c r="L3873" i="5"/>
  <c r="J3873" i="5" s="1"/>
  <c r="L3872" i="5"/>
  <c r="J3872" i="5" s="1"/>
  <c r="L3871" i="5"/>
  <c r="J3871" i="5" s="1"/>
  <c r="L3870" i="5"/>
  <c r="L3869" i="5"/>
  <c r="L3868" i="5"/>
  <c r="L3867" i="5"/>
  <c r="J3867" i="5" s="1"/>
  <c r="L3866" i="5"/>
  <c r="J3866" i="5" s="1"/>
  <c r="L3865" i="5"/>
  <c r="L3864" i="5"/>
  <c r="J3864" i="5" s="1"/>
  <c r="L3863" i="5"/>
  <c r="J3863" i="5" s="1"/>
  <c r="L3862" i="5"/>
  <c r="L3861" i="5"/>
  <c r="J3861" i="5" s="1"/>
  <c r="L3860" i="5"/>
  <c r="L3859" i="5"/>
  <c r="J3859" i="5" s="1"/>
  <c r="L3858" i="5"/>
  <c r="L3857" i="5"/>
  <c r="J3857" i="5" s="1"/>
  <c r="L3856" i="5"/>
  <c r="L3855" i="5"/>
  <c r="J3855" i="5" s="1"/>
  <c r="L3854" i="5"/>
  <c r="J3854" i="5" s="1"/>
  <c r="L3853" i="5"/>
  <c r="L3852" i="5"/>
  <c r="L3851" i="5"/>
  <c r="J3851" i="5" s="1"/>
  <c r="L3850" i="5"/>
  <c r="J3850" i="5" s="1"/>
  <c r="L3849" i="5"/>
  <c r="J3849" i="5" s="1"/>
  <c r="L3848" i="5"/>
  <c r="L3847" i="5"/>
  <c r="J3847" i="5" s="1"/>
  <c r="L3846" i="5"/>
  <c r="L3845" i="5"/>
  <c r="J3845" i="5" s="1"/>
  <c r="L3844" i="5"/>
  <c r="L3843" i="5"/>
  <c r="J3843" i="5" s="1"/>
  <c r="L3842" i="5"/>
  <c r="L3841" i="5"/>
  <c r="J3841" i="5" s="1"/>
  <c r="L3840" i="5"/>
  <c r="L3839" i="5"/>
  <c r="J3839" i="5" s="1"/>
  <c r="L3838" i="5"/>
  <c r="L3837" i="5"/>
  <c r="J3837" i="5" s="1"/>
  <c r="L3836" i="5"/>
  <c r="L3835" i="5"/>
  <c r="J3835" i="5" s="1"/>
  <c r="L3834" i="5"/>
  <c r="L3833" i="5"/>
  <c r="L3832" i="5"/>
  <c r="L3831" i="5"/>
  <c r="J3831" i="5" s="1"/>
  <c r="L3830" i="5"/>
  <c r="J3830" i="5" s="1"/>
  <c r="L3829" i="5"/>
  <c r="J3829" i="5" s="1"/>
  <c r="L3828" i="5"/>
  <c r="L3827" i="5"/>
  <c r="J3827" i="5" s="1"/>
  <c r="L3826" i="5"/>
  <c r="L3825" i="5"/>
  <c r="J3825" i="5" s="1"/>
  <c r="L3824" i="5"/>
  <c r="L3823" i="5"/>
  <c r="J3823" i="5" s="1"/>
  <c r="L3822" i="5"/>
  <c r="J3822" i="5" s="1"/>
  <c r="L3821" i="5"/>
  <c r="L3820" i="5"/>
  <c r="L3819" i="5"/>
  <c r="J3819" i="5" s="1"/>
  <c r="L3818" i="5"/>
  <c r="L3817" i="5"/>
  <c r="J3817" i="5" s="1"/>
  <c r="L3816" i="5"/>
  <c r="L3815" i="5"/>
  <c r="J3815" i="5" s="1"/>
  <c r="L3814" i="5"/>
  <c r="L3813" i="5"/>
  <c r="J3813" i="5" s="1"/>
  <c r="L3812" i="5"/>
  <c r="L3811" i="5"/>
  <c r="J3811" i="5" s="1"/>
  <c r="L3810" i="5"/>
  <c r="L3809" i="5"/>
  <c r="J3809" i="5" s="1"/>
  <c r="L3808" i="5"/>
  <c r="L3807" i="5"/>
  <c r="J3807" i="5" s="1"/>
  <c r="L3806" i="5"/>
  <c r="L3805" i="5"/>
  <c r="J3805" i="5" s="1"/>
  <c r="L3804" i="5"/>
  <c r="L3803" i="5"/>
  <c r="J3803" i="5" s="1"/>
  <c r="L3802" i="5"/>
  <c r="J3802" i="5" s="1"/>
  <c r="L3801" i="5"/>
  <c r="L3800" i="5"/>
  <c r="L3799" i="5"/>
  <c r="I3799" i="5" s="1"/>
  <c r="L3798" i="5"/>
  <c r="L3797" i="5"/>
  <c r="J3797" i="5" s="1"/>
  <c r="L3796" i="5"/>
  <c r="J3796" i="5" s="1"/>
  <c r="L3795" i="5"/>
  <c r="J3795" i="5" s="1"/>
  <c r="L3794" i="5"/>
  <c r="L3793" i="5"/>
  <c r="J3793" i="5" s="1"/>
  <c r="L3792" i="5"/>
  <c r="L3791" i="5"/>
  <c r="J3791" i="5" s="1"/>
  <c r="L3790" i="5"/>
  <c r="J3790" i="5" s="1"/>
  <c r="L3789" i="5"/>
  <c r="L3788" i="5"/>
  <c r="L3787" i="5"/>
  <c r="J3787" i="5" s="1"/>
  <c r="L3786" i="5"/>
  <c r="L3785" i="5"/>
  <c r="J3785" i="5" s="1"/>
  <c r="L3784" i="5"/>
  <c r="L3783" i="5"/>
  <c r="J3783" i="5" s="1"/>
  <c r="L3782" i="5"/>
  <c r="L3781" i="5"/>
  <c r="J3781" i="5" s="1"/>
  <c r="L3780" i="5"/>
  <c r="L3779" i="5"/>
  <c r="J3779" i="5" s="1"/>
  <c r="L3778" i="5"/>
  <c r="L3777" i="5"/>
  <c r="J3777" i="5" s="1"/>
  <c r="L3776" i="5"/>
  <c r="J3776" i="5" s="1"/>
  <c r="L3775" i="5"/>
  <c r="J3775" i="5" s="1"/>
  <c r="L3774" i="5"/>
  <c r="L3773" i="5"/>
  <c r="J3773" i="5" s="1"/>
  <c r="L3772" i="5"/>
  <c r="L3771" i="5"/>
  <c r="J3771" i="5" s="1"/>
  <c r="L3770" i="5"/>
  <c r="J3770" i="5" s="1"/>
  <c r="L3769" i="5"/>
  <c r="L3768" i="5"/>
  <c r="L3767" i="5"/>
  <c r="J3767" i="5" s="1"/>
  <c r="L3766" i="5"/>
  <c r="J3766" i="5" s="1"/>
  <c r="L3765" i="5"/>
  <c r="J3765" i="5" s="1"/>
  <c r="L3764" i="5"/>
  <c r="J3764" i="5" s="1"/>
  <c r="L3763" i="5"/>
  <c r="J3763" i="5" s="1"/>
  <c r="L3762" i="5"/>
  <c r="L3761" i="5"/>
  <c r="J3761" i="5" s="1"/>
  <c r="L3760" i="5"/>
  <c r="L3759" i="5"/>
  <c r="J3759" i="5" s="1"/>
  <c r="L3758" i="5"/>
  <c r="J3758" i="5" s="1"/>
  <c r="L3757" i="5"/>
  <c r="J3757" i="5" s="1"/>
  <c r="L3756" i="5"/>
  <c r="L3755" i="5"/>
  <c r="J3755" i="5" s="1"/>
  <c r="L3754" i="5"/>
  <c r="J3754" i="5" s="1"/>
  <c r="L3753" i="5"/>
  <c r="L3752" i="5"/>
  <c r="J3752" i="5" s="1"/>
  <c r="L3751" i="5"/>
  <c r="J3751" i="5" s="1"/>
  <c r="L3750" i="5"/>
  <c r="L3749" i="5"/>
  <c r="J3749" i="5" s="1"/>
  <c r="L3748" i="5"/>
  <c r="L3747" i="5"/>
  <c r="J3747" i="5" s="1"/>
  <c r="L3746" i="5"/>
  <c r="J3746" i="5" s="1"/>
  <c r="L3745" i="5"/>
  <c r="J3745" i="5" s="1"/>
  <c r="L3744" i="5"/>
  <c r="J3744" i="5" s="1"/>
  <c r="L3743" i="5"/>
  <c r="J3743" i="5" s="1"/>
  <c r="L3742" i="5"/>
  <c r="L3741" i="5"/>
  <c r="L3740" i="5"/>
  <c r="L3739" i="5"/>
  <c r="J3739" i="5" s="1"/>
  <c r="L3738" i="5"/>
  <c r="L3737" i="5"/>
  <c r="L3736" i="5"/>
  <c r="L3735" i="5"/>
  <c r="J3735" i="5" s="1"/>
  <c r="L3734" i="5"/>
  <c r="J3734" i="5" s="1"/>
  <c r="L3733" i="5"/>
  <c r="J3733" i="5" s="1"/>
  <c r="L3732" i="5"/>
  <c r="L3731" i="5"/>
  <c r="J3731" i="5" s="1"/>
  <c r="L3730" i="5"/>
  <c r="L3729" i="5"/>
  <c r="J3729" i="5" s="1"/>
  <c r="L3728" i="5"/>
  <c r="L3727" i="5"/>
  <c r="J3727" i="5" s="1"/>
  <c r="L3726" i="5"/>
  <c r="L3725" i="5"/>
  <c r="L3724" i="5"/>
  <c r="L3723" i="5"/>
  <c r="L3722" i="5"/>
  <c r="J3722" i="5" s="1"/>
  <c r="L3721" i="5"/>
  <c r="L3720" i="5"/>
  <c r="L3719" i="5"/>
  <c r="J3719" i="5" s="1"/>
  <c r="L3718" i="5"/>
  <c r="L3717" i="5"/>
  <c r="J3717" i="5" s="1"/>
  <c r="L3716" i="5"/>
  <c r="L3715" i="5"/>
  <c r="J3715" i="5" s="1"/>
  <c r="L3714" i="5"/>
  <c r="J3714" i="5" s="1"/>
  <c r="L3713" i="5"/>
  <c r="J3713" i="5" s="1"/>
  <c r="L3712" i="5"/>
  <c r="L3711" i="5"/>
  <c r="J3711" i="5" s="1"/>
  <c r="L3710" i="5"/>
  <c r="L3709" i="5"/>
  <c r="L3708" i="5"/>
  <c r="L3707" i="5"/>
  <c r="J3707" i="5" s="1"/>
  <c r="L3706" i="5"/>
  <c r="J3706" i="5" s="1"/>
  <c r="L3705" i="5"/>
  <c r="L3704" i="5"/>
  <c r="J3704" i="5" s="1"/>
  <c r="L3703" i="5"/>
  <c r="J3703" i="5" s="1"/>
  <c r="L3702" i="5"/>
  <c r="L3701" i="5"/>
  <c r="J3701" i="5" s="1"/>
  <c r="L3700" i="5"/>
  <c r="L3699" i="5"/>
  <c r="J3699" i="5" s="1"/>
  <c r="L3698" i="5"/>
  <c r="L3697" i="5"/>
  <c r="J3697" i="5" s="1"/>
  <c r="L3696" i="5"/>
  <c r="L3695" i="5"/>
  <c r="J3695" i="5" s="1"/>
  <c r="L3694" i="5"/>
  <c r="L3693" i="5"/>
  <c r="L3692" i="5"/>
  <c r="L3691" i="5"/>
  <c r="J3691" i="5" s="1"/>
  <c r="L3690" i="5"/>
  <c r="L3689" i="5"/>
  <c r="J3689" i="5" s="1"/>
  <c r="L3688" i="5"/>
  <c r="L3687" i="5"/>
  <c r="J3687" i="5" s="1"/>
  <c r="L3686" i="5"/>
  <c r="L3685" i="5"/>
  <c r="J3685" i="5" s="1"/>
  <c r="L3684" i="5"/>
  <c r="J3684" i="5" s="1"/>
  <c r="L3683" i="5"/>
  <c r="J3683" i="5" s="1"/>
  <c r="L3682" i="5"/>
  <c r="J3682" i="5" s="1"/>
  <c r="L3681" i="5"/>
  <c r="J3681" i="5" s="1"/>
  <c r="L3680" i="5"/>
  <c r="L3679" i="5"/>
  <c r="J3679" i="5" s="1"/>
  <c r="L3678" i="5"/>
  <c r="L3677" i="5"/>
  <c r="L3676" i="5"/>
  <c r="L3675" i="5"/>
  <c r="J3675" i="5" s="1"/>
  <c r="L3674" i="5"/>
  <c r="J3674" i="5" s="1"/>
  <c r="L3673" i="5"/>
  <c r="L3672" i="5"/>
  <c r="L3671" i="5"/>
  <c r="J3671" i="5" s="1"/>
  <c r="L3670" i="5"/>
  <c r="L3669" i="5"/>
  <c r="J3669" i="5" s="1"/>
  <c r="L3668" i="5"/>
  <c r="J3668" i="5" s="1"/>
  <c r="L3667" i="5"/>
  <c r="J3667" i="5" s="1"/>
  <c r="L3666" i="5"/>
  <c r="L3665" i="5"/>
  <c r="J3665" i="5" s="1"/>
  <c r="L3664" i="5"/>
  <c r="L3663" i="5"/>
  <c r="J3663" i="5" s="1"/>
  <c r="L3662" i="5"/>
  <c r="J3662" i="5" s="1"/>
  <c r="L3661" i="5"/>
  <c r="L3660" i="5"/>
  <c r="L3659" i="5"/>
  <c r="J3659" i="5" s="1"/>
  <c r="L3658" i="5"/>
  <c r="L3657" i="5"/>
  <c r="J3657" i="5" s="1"/>
  <c r="L3656" i="5"/>
  <c r="L3655" i="5"/>
  <c r="J3655" i="5" s="1"/>
  <c r="L3654" i="5"/>
  <c r="L3653" i="5"/>
  <c r="J3653" i="5" s="1"/>
  <c r="L3652" i="5"/>
  <c r="L3651" i="5"/>
  <c r="J3651" i="5" s="1"/>
  <c r="L3650" i="5"/>
  <c r="L3649" i="5"/>
  <c r="J3649" i="5" s="1"/>
  <c r="L3648" i="5"/>
  <c r="L3647" i="5"/>
  <c r="J3647" i="5" s="1"/>
  <c r="L3646" i="5"/>
  <c r="L3645" i="5"/>
  <c r="J3645" i="5" s="1"/>
  <c r="L3644" i="5"/>
  <c r="L3643" i="5"/>
  <c r="J3643" i="5" s="1"/>
  <c r="L3642" i="5"/>
  <c r="J3642" i="5" s="1"/>
  <c r="L3641" i="5"/>
  <c r="L3640" i="5"/>
  <c r="L3639" i="5"/>
  <c r="J3639" i="5" s="1"/>
  <c r="L3638" i="5"/>
  <c r="L3637" i="5"/>
  <c r="J3637" i="5" s="1"/>
  <c r="L3636" i="5"/>
  <c r="L3635" i="5"/>
  <c r="J3635" i="5" s="1"/>
  <c r="L3634" i="5"/>
  <c r="J3634" i="5" s="1"/>
  <c r="L3633" i="5"/>
  <c r="J3633" i="5" s="1"/>
  <c r="L3632" i="5"/>
  <c r="L3631" i="5"/>
  <c r="J3631" i="5" s="1"/>
  <c r="L3630" i="5"/>
  <c r="J3630" i="5" s="1"/>
  <c r="L3629" i="5"/>
  <c r="L3628" i="5"/>
  <c r="L3627" i="5"/>
  <c r="I3627" i="5" s="1"/>
  <c r="L3626" i="5"/>
  <c r="L3625" i="5"/>
  <c r="J3625" i="5" s="1"/>
  <c r="L3624" i="5"/>
  <c r="L3623" i="5"/>
  <c r="J3623" i="5" s="1"/>
  <c r="L3622" i="5"/>
  <c r="J3622" i="5" s="1"/>
  <c r="L3621" i="5"/>
  <c r="J3621" i="5" s="1"/>
  <c r="L3620" i="5"/>
  <c r="L3619" i="5"/>
  <c r="J3619" i="5" s="1"/>
  <c r="L3618" i="5"/>
  <c r="J3618" i="5" s="1"/>
  <c r="L3617" i="5"/>
  <c r="J3617" i="5" s="1"/>
  <c r="L3616" i="5"/>
  <c r="J3616" i="5" s="1"/>
  <c r="L3615" i="5"/>
  <c r="J3615" i="5" s="1"/>
  <c r="L3614" i="5"/>
  <c r="L3613" i="5"/>
  <c r="J3613" i="5" s="1"/>
  <c r="L3612" i="5"/>
  <c r="L3611" i="5"/>
  <c r="J3611" i="5" s="1"/>
  <c r="L3610" i="5"/>
  <c r="L3609" i="5"/>
  <c r="L3608" i="5"/>
  <c r="L3607" i="5"/>
  <c r="J3607" i="5" s="1"/>
  <c r="L3606" i="5"/>
  <c r="L3605" i="5"/>
  <c r="J3605" i="5" s="1"/>
  <c r="L3604" i="5"/>
  <c r="L3603" i="5"/>
  <c r="J3603" i="5" s="1"/>
  <c r="L3602" i="5"/>
  <c r="J3602" i="5" s="1"/>
  <c r="L3601" i="5"/>
  <c r="J3601" i="5" s="1"/>
  <c r="L3600" i="5"/>
  <c r="L3599" i="5"/>
  <c r="J3599" i="5" s="1"/>
  <c r="L3598" i="5"/>
  <c r="J3598" i="5" s="1"/>
  <c r="L3597" i="5"/>
  <c r="L3596" i="5"/>
  <c r="L3595" i="5"/>
  <c r="J3595" i="5" s="1"/>
  <c r="L3594" i="5"/>
  <c r="J3594" i="5" s="1"/>
  <c r="L3593" i="5"/>
  <c r="L3592" i="5"/>
  <c r="J3592" i="5" s="1"/>
  <c r="L3591" i="5"/>
  <c r="J3591" i="5" s="1"/>
  <c r="L3590" i="5"/>
  <c r="J3590" i="5" s="1"/>
  <c r="L3589" i="5"/>
  <c r="J3589" i="5" s="1"/>
  <c r="L3588" i="5"/>
  <c r="L3587" i="5"/>
  <c r="J3587" i="5" s="1"/>
  <c r="L3586" i="5"/>
  <c r="J3586" i="5" s="1"/>
  <c r="L3585" i="5"/>
  <c r="J3585" i="5" s="1"/>
  <c r="L3584" i="5"/>
  <c r="L3583" i="5"/>
  <c r="J3583" i="5" s="1"/>
  <c r="L3582" i="5"/>
  <c r="L3581" i="5"/>
  <c r="J3581" i="5" s="1"/>
  <c r="L3580" i="5"/>
  <c r="L3579" i="5"/>
  <c r="J3579" i="5" s="1"/>
  <c r="L3578" i="5"/>
  <c r="J3578" i="5" s="1"/>
  <c r="L3577" i="5"/>
  <c r="L3576" i="5"/>
  <c r="L3575" i="5"/>
  <c r="J3575" i="5" s="1"/>
  <c r="L3574" i="5"/>
  <c r="L3573" i="5"/>
  <c r="J3573" i="5" s="1"/>
  <c r="L3572" i="5"/>
  <c r="L3571" i="5"/>
  <c r="J3571" i="5" s="1"/>
  <c r="L3570" i="5"/>
  <c r="J3570" i="5" s="1"/>
  <c r="L3569" i="5"/>
  <c r="J3569" i="5" s="1"/>
  <c r="L3568" i="5"/>
  <c r="L3567" i="5"/>
  <c r="J3567" i="5" s="1"/>
  <c r="L3566" i="5"/>
  <c r="J3566" i="5" s="1"/>
  <c r="L3565" i="5"/>
  <c r="L3564" i="5"/>
  <c r="J3564" i="5" s="1"/>
  <c r="L3563" i="5"/>
  <c r="J3563" i="5" s="1"/>
  <c r="L3562" i="5"/>
  <c r="J3562" i="5" s="1"/>
  <c r="L3561" i="5"/>
  <c r="L3560" i="5"/>
  <c r="L3559" i="5"/>
  <c r="J3559" i="5" s="1"/>
  <c r="L3558" i="5"/>
  <c r="J3558" i="5" s="1"/>
  <c r="L3557" i="5"/>
  <c r="J3557" i="5" s="1"/>
  <c r="L3556" i="5"/>
  <c r="L3555" i="5"/>
  <c r="J3555" i="5" s="1"/>
  <c r="L3554" i="5"/>
  <c r="J3554" i="5" s="1"/>
  <c r="L3553" i="5"/>
  <c r="J3553" i="5" s="1"/>
  <c r="L3552" i="5"/>
  <c r="L3551" i="5"/>
  <c r="J3551" i="5" s="1"/>
  <c r="L3550" i="5"/>
  <c r="L3549" i="5"/>
  <c r="J3549" i="5" s="1"/>
  <c r="L3548" i="5"/>
  <c r="L3547" i="5"/>
  <c r="J3547" i="5" s="1"/>
  <c r="L3546" i="5"/>
  <c r="J3546" i="5" s="1"/>
  <c r="L3545" i="5"/>
  <c r="L3544" i="5"/>
  <c r="L3543" i="5"/>
  <c r="J3543" i="5" s="1"/>
  <c r="L3542" i="5"/>
  <c r="L3541" i="5"/>
  <c r="J3541" i="5" s="1"/>
  <c r="L3540" i="5"/>
  <c r="J3540" i="5" s="1"/>
  <c r="L3539" i="5"/>
  <c r="J3539" i="5" s="1"/>
  <c r="L3538" i="5"/>
  <c r="J3538" i="5" s="1"/>
  <c r="L3537" i="5"/>
  <c r="J3537" i="5" s="1"/>
  <c r="L3536" i="5"/>
  <c r="L3535" i="5"/>
  <c r="J3535" i="5" s="1"/>
  <c r="L3534" i="5"/>
  <c r="J3534" i="5" s="1"/>
  <c r="L3533" i="5"/>
  <c r="L3532" i="5"/>
  <c r="L3531" i="5"/>
  <c r="J3531" i="5" s="1"/>
  <c r="L3530" i="5"/>
  <c r="J3530" i="5" s="1"/>
  <c r="L3529" i="5"/>
  <c r="L3528" i="5"/>
  <c r="L3527" i="5"/>
  <c r="J3527" i="5" s="1"/>
  <c r="L3526" i="5"/>
  <c r="L3525" i="5"/>
  <c r="J3525" i="5" s="1"/>
  <c r="L3524" i="5"/>
  <c r="L3523" i="5"/>
  <c r="J3523" i="5" s="1"/>
  <c r="L3522" i="5"/>
  <c r="J3522" i="5" s="1"/>
  <c r="L3521" i="5"/>
  <c r="J3521" i="5" s="1"/>
  <c r="L3520" i="5"/>
  <c r="L3519" i="5"/>
  <c r="J3519" i="5" s="1"/>
  <c r="L3518" i="5"/>
  <c r="L3517" i="5"/>
  <c r="J3517" i="5" s="1"/>
  <c r="L3516" i="5"/>
  <c r="L3515" i="5"/>
  <c r="J3515" i="5" s="1"/>
  <c r="L3514" i="5"/>
  <c r="J3514" i="5" s="1"/>
  <c r="L3513" i="5"/>
  <c r="L3512" i="5"/>
  <c r="L3511" i="5"/>
  <c r="J3511" i="5" s="1"/>
  <c r="L3510" i="5"/>
  <c r="L3509" i="5"/>
  <c r="J3509" i="5" s="1"/>
  <c r="L3508" i="5"/>
  <c r="L3507" i="5"/>
  <c r="J3507" i="5" s="1"/>
  <c r="L3506" i="5"/>
  <c r="L3505" i="5"/>
  <c r="J3505" i="5" s="1"/>
  <c r="L3504" i="5"/>
  <c r="L3503" i="5"/>
  <c r="J3503" i="5" s="1"/>
  <c r="L3502" i="5"/>
  <c r="J3502" i="5" s="1"/>
  <c r="L3501" i="5"/>
  <c r="L3500" i="5"/>
  <c r="J3500" i="5" s="1"/>
  <c r="L3499" i="5"/>
  <c r="J3499" i="5" s="1"/>
  <c r="L3498" i="5"/>
  <c r="J3498" i="5" s="1"/>
  <c r="L3497" i="5"/>
  <c r="J3497" i="5" s="1"/>
  <c r="L3496" i="5"/>
  <c r="L3495" i="5"/>
  <c r="J3495" i="5" s="1"/>
  <c r="L3494" i="5"/>
  <c r="L3493" i="5"/>
  <c r="J3493" i="5" s="1"/>
  <c r="L3492" i="5"/>
  <c r="L3491" i="5"/>
  <c r="J3491" i="5" s="1"/>
  <c r="L3490" i="5"/>
  <c r="J3490" i="5" s="1"/>
  <c r="L3489" i="5"/>
  <c r="J3489" i="5" s="1"/>
  <c r="L3488" i="5"/>
  <c r="J3488" i="5" s="1"/>
  <c r="L3487" i="5"/>
  <c r="J3487" i="5" s="1"/>
  <c r="L3486" i="5"/>
  <c r="L3485" i="5"/>
  <c r="J3485" i="5" s="1"/>
  <c r="L3484" i="5"/>
  <c r="L3483" i="5"/>
  <c r="J3483" i="5" s="1"/>
  <c r="L3482" i="5"/>
  <c r="J3482" i="5" s="1"/>
  <c r="L3481" i="5"/>
  <c r="L3480" i="5"/>
  <c r="L3479" i="5"/>
  <c r="J3479" i="5" s="1"/>
  <c r="L3478" i="5"/>
  <c r="L3477" i="5"/>
  <c r="J3477" i="5" s="1"/>
  <c r="L3476" i="5"/>
  <c r="L3475" i="5"/>
  <c r="J3475" i="5" s="1"/>
  <c r="L3474" i="5"/>
  <c r="L3473" i="5"/>
  <c r="J3473" i="5" s="1"/>
  <c r="L3472" i="5"/>
  <c r="L3471" i="5"/>
  <c r="J3471" i="5" s="1"/>
  <c r="L3470" i="5"/>
  <c r="J3470" i="5" s="1"/>
  <c r="L3469" i="5"/>
  <c r="L3468" i="5"/>
  <c r="L3467" i="5"/>
  <c r="J3467" i="5" s="1"/>
  <c r="L3466" i="5"/>
  <c r="J3466" i="5" s="1"/>
  <c r="L3465" i="5"/>
  <c r="L3464" i="5"/>
  <c r="J3464" i="5" s="1"/>
  <c r="L3463" i="5"/>
  <c r="J3463" i="5" s="1"/>
  <c r="L3462" i="5"/>
  <c r="L3461" i="5"/>
  <c r="J3461" i="5" s="1"/>
  <c r="L3460" i="5"/>
  <c r="L3459" i="5"/>
  <c r="J3459" i="5" s="1"/>
  <c r="L3458" i="5"/>
  <c r="J3458" i="5" s="1"/>
  <c r="L3457" i="5"/>
  <c r="J3457" i="5" s="1"/>
  <c r="L3456" i="5"/>
  <c r="L3455" i="5"/>
  <c r="J3455" i="5" s="1"/>
  <c r="L3454" i="5"/>
  <c r="L3453" i="5"/>
  <c r="J3453" i="5" s="1"/>
  <c r="L3452" i="5"/>
  <c r="J3452" i="5" s="1"/>
  <c r="L3451" i="5"/>
  <c r="J3451" i="5" s="1"/>
  <c r="L3450" i="5"/>
  <c r="J3450" i="5" s="1"/>
  <c r="L3449" i="5"/>
  <c r="L3448" i="5"/>
  <c r="L3447" i="5"/>
  <c r="J3447" i="5" s="1"/>
  <c r="L3446" i="5"/>
  <c r="L3445" i="5"/>
  <c r="J3445" i="5" s="1"/>
  <c r="L3444" i="5"/>
  <c r="L3443" i="5"/>
  <c r="J3443" i="5" s="1"/>
  <c r="L3442" i="5"/>
  <c r="L3441" i="5"/>
  <c r="J3441" i="5" s="1"/>
  <c r="L3440" i="5"/>
  <c r="L3439" i="5"/>
  <c r="J3439" i="5" s="1"/>
  <c r="L3438" i="5"/>
  <c r="J3438" i="5" s="1"/>
  <c r="L3437" i="5"/>
  <c r="L3436" i="5"/>
  <c r="L3435" i="5"/>
  <c r="J3435" i="5" s="1"/>
  <c r="L3434" i="5"/>
  <c r="J3434" i="5" s="1"/>
  <c r="L3433" i="5"/>
  <c r="J3433" i="5" s="1"/>
  <c r="L3432" i="5"/>
  <c r="L3431" i="5"/>
  <c r="J3431" i="5" s="1"/>
  <c r="L3430" i="5"/>
  <c r="L3429" i="5"/>
  <c r="J3429" i="5" s="1"/>
  <c r="L3428" i="5"/>
  <c r="L3427" i="5"/>
  <c r="J3427" i="5" s="1"/>
  <c r="L3426" i="5"/>
  <c r="J3426" i="5" s="1"/>
  <c r="L3425" i="5"/>
  <c r="J3425" i="5" s="1"/>
  <c r="L3424" i="5"/>
  <c r="L3423" i="5"/>
  <c r="J3423" i="5" s="1"/>
  <c r="L3422" i="5"/>
  <c r="L3421" i="5"/>
  <c r="J3421" i="5" s="1"/>
  <c r="L3420" i="5"/>
  <c r="L3419" i="5"/>
  <c r="J3419" i="5" s="1"/>
  <c r="L3418" i="5"/>
  <c r="J3418" i="5" s="1"/>
  <c r="L3417" i="5"/>
  <c r="L3416" i="5"/>
  <c r="L3415" i="5"/>
  <c r="J3415" i="5" s="1"/>
  <c r="L3414" i="5"/>
  <c r="L3413" i="5"/>
  <c r="J3413" i="5" s="1"/>
  <c r="L3412" i="5"/>
  <c r="L3411" i="5"/>
  <c r="J3411" i="5" s="1"/>
  <c r="L3410" i="5"/>
  <c r="L3409" i="5"/>
  <c r="J3409" i="5" s="1"/>
  <c r="L3408" i="5"/>
  <c r="L3407" i="5"/>
  <c r="J3407" i="5" s="1"/>
  <c r="L3406" i="5"/>
  <c r="J3406" i="5" s="1"/>
  <c r="L3405" i="5"/>
  <c r="L3404" i="5"/>
  <c r="L3403" i="5"/>
  <c r="J3403" i="5" s="1"/>
  <c r="L3402" i="5"/>
  <c r="J3402" i="5" s="1"/>
  <c r="L3401" i="5"/>
  <c r="L3400" i="5"/>
  <c r="J3400" i="5" s="1"/>
  <c r="L3399" i="5"/>
  <c r="L3398" i="5"/>
  <c r="L3397" i="5"/>
  <c r="J3397" i="5" s="1"/>
  <c r="L3396" i="5"/>
  <c r="L3395" i="5"/>
  <c r="J3395" i="5" s="1"/>
  <c r="L3394" i="5"/>
  <c r="J3394" i="5" s="1"/>
  <c r="L3393" i="5"/>
  <c r="J3393" i="5" s="1"/>
  <c r="L3392" i="5"/>
  <c r="L3391" i="5"/>
  <c r="J3391" i="5" s="1"/>
  <c r="L3390" i="5"/>
  <c r="L3389" i="5"/>
  <c r="J3389" i="5" s="1"/>
  <c r="L3388" i="5"/>
  <c r="L3387" i="5"/>
  <c r="J3387" i="5" s="1"/>
  <c r="L3386" i="5"/>
  <c r="L3385" i="5"/>
  <c r="L3384" i="5"/>
  <c r="L3383" i="5"/>
  <c r="J3383" i="5" s="1"/>
  <c r="L3382" i="5"/>
  <c r="L3381" i="5"/>
  <c r="J3381" i="5" s="1"/>
  <c r="L3380" i="5"/>
  <c r="L3379" i="5"/>
  <c r="J3379" i="5" s="1"/>
  <c r="L3378" i="5"/>
  <c r="J3378" i="5" s="1"/>
  <c r="L3377" i="5"/>
  <c r="J3377" i="5" s="1"/>
  <c r="L3376" i="5"/>
  <c r="L3375" i="5"/>
  <c r="J3375" i="5" s="1"/>
  <c r="L3374" i="5"/>
  <c r="J3374" i="5" s="1"/>
  <c r="L3373" i="5"/>
  <c r="L3372" i="5"/>
  <c r="J3372" i="5" s="1"/>
  <c r="L3371" i="5"/>
  <c r="J3371" i="5" s="1"/>
  <c r="L3370" i="5"/>
  <c r="L3369" i="5"/>
  <c r="J3369" i="5" s="1"/>
  <c r="L3368" i="5"/>
  <c r="L3367" i="5"/>
  <c r="J3367" i="5" s="1"/>
  <c r="L3366" i="5"/>
  <c r="J3366" i="5" s="1"/>
  <c r="L3365" i="5"/>
  <c r="J3365" i="5" s="1"/>
  <c r="L3364" i="5"/>
  <c r="L3363" i="5"/>
  <c r="J3363" i="5" s="1"/>
  <c r="L3362" i="5"/>
  <c r="L3361" i="5"/>
  <c r="J3361" i="5" s="1"/>
  <c r="L3360" i="5"/>
  <c r="L3359" i="5"/>
  <c r="J3359" i="5" s="1"/>
  <c r="L3358" i="5"/>
  <c r="L3357" i="5"/>
  <c r="J3357" i="5" s="1"/>
  <c r="L3356" i="5"/>
  <c r="J3356" i="5" s="1"/>
  <c r="L3355" i="5"/>
  <c r="J3355" i="5" s="1"/>
  <c r="L3354" i="5"/>
  <c r="J3354" i="5" s="1"/>
  <c r="L3353" i="5"/>
  <c r="L3352" i="5"/>
  <c r="L3351" i="5"/>
  <c r="J3351" i="5" s="1"/>
  <c r="L3350" i="5"/>
  <c r="L3349" i="5"/>
  <c r="J3349" i="5" s="1"/>
  <c r="L3348" i="5"/>
  <c r="L3347" i="5"/>
  <c r="J3347" i="5" s="1"/>
  <c r="L3346" i="5"/>
  <c r="J3346" i="5" s="1"/>
  <c r="L3345" i="5"/>
  <c r="J3345" i="5" s="1"/>
  <c r="L3344" i="5"/>
  <c r="L3343" i="5"/>
  <c r="J3343" i="5" s="1"/>
  <c r="L3342" i="5"/>
  <c r="J3342" i="5" s="1"/>
  <c r="L3341" i="5"/>
  <c r="L3340" i="5"/>
  <c r="J3340" i="5" s="1"/>
  <c r="L3339" i="5"/>
  <c r="J3339" i="5" s="1"/>
  <c r="L3338" i="5"/>
  <c r="L3337" i="5"/>
  <c r="L3336" i="5"/>
  <c r="L3335" i="5"/>
  <c r="J3335" i="5" s="1"/>
  <c r="L3334" i="5"/>
  <c r="J3334" i="5" s="1"/>
  <c r="L3333" i="5"/>
  <c r="J3333" i="5" s="1"/>
  <c r="L3332" i="5"/>
  <c r="L3331" i="5"/>
  <c r="J3331" i="5" s="1"/>
  <c r="L3330" i="5"/>
  <c r="J3330" i="5" s="1"/>
  <c r="L3329" i="5"/>
  <c r="J3329" i="5" s="1"/>
  <c r="L3328" i="5"/>
  <c r="L3327" i="5"/>
  <c r="J3327" i="5" s="1"/>
  <c r="L3326" i="5"/>
  <c r="L3325" i="5"/>
  <c r="J3325" i="5" s="1"/>
  <c r="L3324" i="5"/>
  <c r="J3324" i="5" s="1"/>
  <c r="L3323" i="5"/>
  <c r="J3323" i="5" s="1"/>
  <c r="L3322" i="5"/>
  <c r="J3322" i="5" s="1"/>
  <c r="L3321" i="5"/>
  <c r="L3320" i="5"/>
  <c r="L3319" i="5"/>
  <c r="J3319" i="5" s="1"/>
  <c r="L3318" i="5"/>
  <c r="L3317" i="5"/>
  <c r="J3317" i="5" s="1"/>
  <c r="L3316" i="5"/>
  <c r="L3315" i="5"/>
  <c r="J3315" i="5" s="1"/>
  <c r="L3314" i="5"/>
  <c r="L3313" i="5"/>
  <c r="J3313" i="5" s="1"/>
  <c r="L3312" i="5"/>
  <c r="L3311" i="5"/>
  <c r="J3311" i="5" s="1"/>
  <c r="L3310" i="5"/>
  <c r="J3310" i="5" s="1"/>
  <c r="L3309" i="5"/>
  <c r="L3308" i="5"/>
  <c r="L3307" i="5"/>
  <c r="J3307" i="5" s="1"/>
  <c r="L3306" i="5"/>
  <c r="J3306" i="5" s="1"/>
  <c r="L3305" i="5"/>
  <c r="J3305" i="5" s="1"/>
  <c r="L3304" i="5"/>
  <c r="L3303" i="5"/>
  <c r="J3303" i="5" s="1"/>
  <c r="L3302" i="5"/>
  <c r="J3302" i="5" s="1"/>
  <c r="L3301" i="5"/>
  <c r="J3301" i="5" s="1"/>
  <c r="L3300" i="5"/>
  <c r="L3299" i="5"/>
  <c r="J3299" i="5" s="1"/>
  <c r="L3298" i="5"/>
  <c r="J3298" i="5" s="1"/>
  <c r="L3297" i="5"/>
  <c r="J3297" i="5" s="1"/>
  <c r="L3296" i="5"/>
  <c r="L3295" i="5"/>
  <c r="J3295" i="5" s="1"/>
  <c r="L3294" i="5"/>
  <c r="L3293" i="5"/>
  <c r="J3293" i="5" s="1"/>
  <c r="L3292" i="5"/>
  <c r="J3292" i="5" s="1"/>
  <c r="L3291" i="5"/>
  <c r="J3291" i="5" s="1"/>
  <c r="L3290" i="5"/>
  <c r="L3289" i="5"/>
  <c r="L3288" i="5"/>
  <c r="L3287" i="5"/>
  <c r="J3287" i="5" s="1"/>
  <c r="L3286" i="5"/>
  <c r="L3285" i="5"/>
  <c r="J3285" i="5" s="1"/>
  <c r="L3284" i="5"/>
  <c r="L3283" i="5"/>
  <c r="J3283" i="5" s="1"/>
  <c r="L3282" i="5"/>
  <c r="J3282" i="5" s="1"/>
  <c r="L3281" i="5"/>
  <c r="J3281" i="5" s="1"/>
  <c r="L3280" i="5"/>
  <c r="L3279" i="5"/>
  <c r="J3279" i="5" s="1"/>
  <c r="L3278" i="5"/>
  <c r="J3278" i="5" s="1"/>
  <c r="L3277" i="5"/>
  <c r="L3276" i="5"/>
  <c r="L3275" i="5"/>
  <c r="J3275" i="5" s="1"/>
  <c r="L3274" i="5"/>
  <c r="L3273" i="5"/>
  <c r="L3272" i="5"/>
  <c r="L3271" i="5"/>
  <c r="J3271" i="5" s="1"/>
  <c r="L3270" i="5"/>
  <c r="J3270" i="5" s="1"/>
  <c r="L3269" i="5"/>
  <c r="J3269" i="5" s="1"/>
  <c r="L3268" i="5"/>
  <c r="L3267" i="5"/>
  <c r="J3267" i="5" s="1"/>
  <c r="L3266" i="5"/>
  <c r="J3266" i="5" s="1"/>
  <c r="L3265" i="5"/>
  <c r="J3265" i="5" s="1"/>
  <c r="L3264" i="5"/>
  <c r="L3263" i="5"/>
  <c r="J3263" i="5" s="1"/>
  <c r="L3262" i="5"/>
  <c r="L3261" i="5"/>
  <c r="J3261" i="5" s="1"/>
  <c r="L3260" i="5"/>
  <c r="L3259" i="5"/>
  <c r="J3259" i="5" s="1"/>
  <c r="L3258" i="5"/>
  <c r="L3257" i="5"/>
  <c r="L3256" i="5"/>
  <c r="L3255" i="5"/>
  <c r="J3255" i="5" s="1"/>
  <c r="L3254" i="5"/>
  <c r="L3253" i="5"/>
  <c r="J3253" i="5" s="1"/>
  <c r="L3252" i="5"/>
  <c r="L3251" i="5"/>
  <c r="J3251" i="5" s="1"/>
  <c r="L3250" i="5"/>
  <c r="J3250" i="5" s="1"/>
  <c r="L3249" i="5"/>
  <c r="J3249" i="5" s="1"/>
  <c r="L3248" i="5"/>
  <c r="L3247" i="5"/>
  <c r="L3246" i="5"/>
  <c r="J3246" i="5" s="1"/>
  <c r="L3245" i="5"/>
  <c r="L3244" i="5"/>
  <c r="L3243" i="5"/>
  <c r="J3243" i="5" s="1"/>
  <c r="L3242" i="5"/>
  <c r="J3242" i="5" s="1"/>
  <c r="L3241" i="5"/>
  <c r="L3240" i="5"/>
  <c r="L3239" i="5"/>
  <c r="J3239" i="5" s="1"/>
  <c r="L3238" i="5"/>
  <c r="J3238" i="5" s="1"/>
  <c r="L3237" i="5"/>
  <c r="J3237" i="5" s="1"/>
  <c r="L3236" i="5"/>
  <c r="L3235" i="5"/>
  <c r="J3235" i="5" s="1"/>
  <c r="L3234" i="5"/>
  <c r="J3234" i="5" s="1"/>
  <c r="L3233" i="5"/>
  <c r="J3233" i="5" s="1"/>
  <c r="L3232" i="5"/>
  <c r="L3231" i="5"/>
  <c r="J3231" i="5" s="1"/>
  <c r="L3230" i="5"/>
  <c r="L3229" i="5"/>
  <c r="J3229" i="5" s="1"/>
  <c r="L3228" i="5"/>
  <c r="L3227" i="5"/>
  <c r="J3227" i="5" s="1"/>
  <c r="L3226" i="5"/>
  <c r="J3226" i="5" s="1"/>
  <c r="L3225" i="5"/>
  <c r="L3224" i="5"/>
  <c r="L3223" i="5"/>
  <c r="J3223" i="5" s="1"/>
  <c r="L3222" i="5"/>
  <c r="L3221" i="5"/>
  <c r="J3221" i="5" s="1"/>
  <c r="L3220" i="5"/>
  <c r="L3219" i="5"/>
  <c r="J3219" i="5" s="1"/>
  <c r="L3218" i="5"/>
  <c r="J3218" i="5" s="1"/>
  <c r="L3217" i="5"/>
  <c r="J3217" i="5" s="1"/>
  <c r="L3216" i="5"/>
  <c r="L3215" i="5"/>
  <c r="J3215" i="5" s="1"/>
  <c r="L3214" i="5"/>
  <c r="J3214" i="5" s="1"/>
  <c r="L3213" i="5"/>
  <c r="L3212" i="5"/>
  <c r="J3212" i="5" s="1"/>
  <c r="L3211" i="5"/>
  <c r="J3211" i="5" s="1"/>
  <c r="L3210" i="5"/>
  <c r="L3209" i="5"/>
  <c r="L3208" i="5"/>
  <c r="L3207" i="5"/>
  <c r="J3207" i="5" s="1"/>
  <c r="L3206" i="5"/>
  <c r="J3206" i="5" s="1"/>
  <c r="L3205" i="5"/>
  <c r="J3205" i="5" s="1"/>
  <c r="L3204" i="5"/>
  <c r="L3203" i="5"/>
  <c r="J3203" i="5" s="1"/>
  <c r="L3202" i="5"/>
  <c r="J3202" i="5" s="1"/>
  <c r="L3201" i="5"/>
  <c r="J3201" i="5" s="1"/>
  <c r="L3200" i="5"/>
  <c r="J3200" i="5" s="1"/>
  <c r="L3199" i="5"/>
  <c r="J3199" i="5" s="1"/>
  <c r="L3198" i="5"/>
  <c r="L3197" i="5"/>
  <c r="J3197" i="5" s="1"/>
  <c r="L3196" i="5"/>
  <c r="L3195" i="5"/>
  <c r="J3195" i="5" s="1"/>
  <c r="L3194" i="5"/>
  <c r="L3193" i="5"/>
  <c r="L3192" i="5"/>
  <c r="L3191" i="5"/>
  <c r="J3191" i="5" s="1"/>
  <c r="L3190" i="5"/>
  <c r="L3189" i="5"/>
  <c r="J3189" i="5" s="1"/>
  <c r="L3188" i="5"/>
  <c r="J3188" i="5" s="1"/>
  <c r="L3187" i="5"/>
  <c r="J3187" i="5" s="1"/>
  <c r="L3186" i="5"/>
  <c r="J3186" i="5" s="1"/>
  <c r="L3185" i="5"/>
  <c r="J3185" i="5" s="1"/>
  <c r="L3184" i="5"/>
  <c r="L3183" i="5"/>
  <c r="J3183" i="5" s="1"/>
  <c r="L3182" i="5"/>
  <c r="J3182" i="5" s="1"/>
  <c r="L3181" i="5"/>
  <c r="L3180" i="5"/>
  <c r="L3179" i="5"/>
  <c r="J3179" i="5" s="1"/>
  <c r="L3178" i="5"/>
  <c r="L3177" i="5"/>
  <c r="J3177" i="5" s="1"/>
  <c r="L3176" i="5"/>
  <c r="J3176" i="5" s="1"/>
  <c r="L3175" i="5"/>
  <c r="J3175" i="5" s="1"/>
  <c r="L3174" i="5"/>
  <c r="J3174" i="5" s="1"/>
  <c r="L3173" i="5"/>
  <c r="L3172" i="5"/>
  <c r="L3171" i="5"/>
  <c r="J3171" i="5" s="1"/>
  <c r="L3170" i="5"/>
  <c r="J3170" i="5" s="1"/>
  <c r="L3169" i="5"/>
  <c r="J3169" i="5" s="1"/>
  <c r="L3168" i="5"/>
  <c r="L3167" i="5"/>
  <c r="J3167" i="5" s="1"/>
  <c r="L3166" i="5"/>
  <c r="L3165" i="5"/>
  <c r="J3165" i="5" s="1"/>
  <c r="L3164" i="5"/>
  <c r="J3164" i="5" s="1"/>
  <c r="L3163" i="5"/>
  <c r="J3163" i="5" s="1"/>
  <c r="L3162" i="5"/>
  <c r="J3162" i="5" s="1"/>
  <c r="L3161" i="5"/>
  <c r="L3160" i="5"/>
  <c r="L3159" i="5"/>
  <c r="J3159" i="5" s="1"/>
  <c r="L3158" i="5"/>
  <c r="L3157" i="5"/>
  <c r="J3157" i="5" s="1"/>
  <c r="L3156" i="5"/>
  <c r="L3155" i="5"/>
  <c r="J3155" i="5" s="1"/>
  <c r="L3154" i="5"/>
  <c r="J3154" i="5" s="1"/>
  <c r="L3153" i="5"/>
  <c r="J3153" i="5" s="1"/>
  <c r="L3152" i="5"/>
  <c r="L3151" i="5"/>
  <c r="J3151" i="5" s="1"/>
  <c r="L3150" i="5"/>
  <c r="J3150" i="5" s="1"/>
  <c r="L3149" i="5"/>
  <c r="L3148" i="5"/>
  <c r="L3147" i="5"/>
  <c r="J3147" i="5" s="1"/>
  <c r="L3146" i="5"/>
  <c r="L3145" i="5"/>
  <c r="L3144" i="5"/>
  <c r="L3143" i="5"/>
  <c r="J3143" i="5" s="1"/>
  <c r="L3142" i="5"/>
  <c r="J3142" i="5" s="1"/>
  <c r="L3141" i="5"/>
  <c r="J3141" i="5" s="1"/>
  <c r="L3140" i="5"/>
  <c r="L3139" i="5"/>
  <c r="J3139" i="5" s="1"/>
  <c r="L3138" i="5"/>
  <c r="J3138" i="5" s="1"/>
  <c r="L3137" i="5"/>
  <c r="J3137" i="5" s="1"/>
  <c r="L3136" i="5"/>
  <c r="L3135" i="5"/>
  <c r="J3135" i="5" s="1"/>
  <c r="L3134" i="5"/>
  <c r="L3133" i="5"/>
  <c r="J3133" i="5" s="1"/>
  <c r="L3132" i="5"/>
  <c r="L3131" i="5"/>
  <c r="J3131" i="5" s="1"/>
  <c r="L3130" i="5"/>
  <c r="J3130" i="5" s="1"/>
  <c r="L3129" i="5"/>
  <c r="L3128" i="5"/>
  <c r="L3127" i="5"/>
  <c r="J3127" i="5" s="1"/>
  <c r="L3126" i="5"/>
  <c r="L3125" i="5"/>
  <c r="J3125" i="5" s="1"/>
  <c r="L3124" i="5"/>
  <c r="L3123" i="5"/>
  <c r="J3123" i="5" s="1"/>
  <c r="L3122" i="5"/>
  <c r="L3121" i="5"/>
  <c r="J3121" i="5" s="1"/>
  <c r="L3120" i="5"/>
  <c r="L3119" i="5"/>
  <c r="J3119" i="5" s="1"/>
  <c r="L3118" i="5"/>
  <c r="J3118" i="5" s="1"/>
  <c r="L3117" i="5"/>
  <c r="L3116" i="5"/>
  <c r="L3115" i="5"/>
  <c r="J3115" i="5" s="1"/>
  <c r="L3114" i="5"/>
  <c r="J3114" i="5" s="1"/>
  <c r="L3113" i="5"/>
  <c r="J3113" i="5" s="1"/>
  <c r="L3112" i="5"/>
  <c r="L3111" i="5"/>
  <c r="J3111" i="5" s="1"/>
  <c r="L3110" i="5"/>
  <c r="L3109" i="5"/>
  <c r="J3109" i="5" s="1"/>
  <c r="L3108" i="5"/>
  <c r="L3107" i="5"/>
  <c r="J3107" i="5" s="1"/>
  <c r="L3106" i="5"/>
  <c r="J3106" i="5" s="1"/>
  <c r="L3105" i="5"/>
  <c r="J3105" i="5" s="1"/>
  <c r="L3104" i="5"/>
  <c r="L3103" i="5"/>
  <c r="J3103" i="5" s="1"/>
  <c r="L3102" i="5"/>
  <c r="L3101" i="5"/>
  <c r="J3101" i="5" s="1"/>
  <c r="L3100" i="5"/>
  <c r="L3099" i="5"/>
  <c r="J3099" i="5" s="1"/>
  <c r="L3098" i="5"/>
  <c r="J3098" i="5" s="1"/>
  <c r="L3097" i="5"/>
  <c r="L3096" i="5"/>
  <c r="L3095" i="5"/>
  <c r="J3095" i="5" s="1"/>
  <c r="L3094" i="5"/>
  <c r="L3093" i="5"/>
  <c r="J3093" i="5" s="1"/>
  <c r="L3092" i="5"/>
  <c r="L3091" i="5"/>
  <c r="J3091" i="5" s="1"/>
  <c r="L3090" i="5"/>
  <c r="L3089" i="5"/>
  <c r="J3089" i="5" s="1"/>
  <c r="L3088" i="5"/>
  <c r="L3087" i="5"/>
  <c r="J3087" i="5" s="1"/>
  <c r="L3086" i="5"/>
  <c r="J3086" i="5" s="1"/>
  <c r="L3085" i="5"/>
  <c r="L3084" i="5"/>
  <c r="L3083" i="5"/>
  <c r="J3083" i="5" s="1"/>
  <c r="L3082" i="5"/>
  <c r="J3082" i="5" s="1"/>
  <c r="L3081" i="5"/>
  <c r="L3080" i="5"/>
  <c r="J3080" i="5" s="1"/>
  <c r="L3079" i="5"/>
  <c r="J3079" i="5" s="1"/>
  <c r="L3078" i="5"/>
  <c r="L3077" i="5"/>
  <c r="J3077" i="5" s="1"/>
  <c r="L3076" i="5"/>
  <c r="L3075" i="5"/>
  <c r="J3075" i="5" s="1"/>
  <c r="L3074" i="5"/>
  <c r="J3074" i="5" s="1"/>
  <c r="L3073" i="5"/>
  <c r="J3073" i="5" s="1"/>
  <c r="L3072" i="5"/>
  <c r="L3071" i="5"/>
  <c r="J3071" i="5" s="1"/>
  <c r="L3070" i="5"/>
  <c r="L3069" i="5"/>
  <c r="J3069" i="5" s="1"/>
  <c r="L3068" i="5"/>
  <c r="L3067" i="5"/>
  <c r="J3067" i="5" s="1"/>
  <c r="L3066" i="5"/>
  <c r="J3066" i="5" s="1"/>
  <c r="L3065" i="5"/>
  <c r="L3064" i="5"/>
  <c r="L3063" i="5"/>
  <c r="J3063" i="5" s="1"/>
  <c r="L3062" i="5"/>
  <c r="L3061" i="5"/>
  <c r="J3061" i="5" s="1"/>
  <c r="L3060" i="5"/>
  <c r="L3059" i="5"/>
  <c r="J3059" i="5" s="1"/>
  <c r="L3058" i="5"/>
  <c r="L3057" i="5"/>
  <c r="J3057" i="5" s="1"/>
  <c r="L3056" i="5"/>
  <c r="L3055" i="5"/>
  <c r="J3055" i="5" s="1"/>
  <c r="L3054" i="5"/>
  <c r="J3054" i="5" s="1"/>
  <c r="L3053" i="5"/>
  <c r="L3052" i="5"/>
  <c r="J3052" i="5" s="1"/>
  <c r="L3051" i="5"/>
  <c r="J3051" i="5" s="1"/>
  <c r="L3050" i="5"/>
  <c r="J3050" i="5" s="1"/>
  <c r="L3049" i="5"/>
  <c r="L3048" i="5"/>
  <c r="L3047" i="5"/>
  <c r="J3047" i="5" s="1"/>
  <c r="L3046" i="5"/>
  <c r="J3046" i="5" s="1"/>
  <c r="L3045" i="5"/>
  <c r="J3045" i="5" s="1"/>
  <c r="L3044" i="5"/>
  <c r="L3043" i="5"/>
  <c r="J3043" i="5" s="1"/>
  <c r="L3042" i="5"/>
  <c r="J3042" i="5" s="1"/>
  <c r="L3041" i="5"/>
  <c r="J3041" i="5" s="1"/>
  <c r="L3040" i="5"/>
  <c r="L3039" i="5"/>
  <c r="J3039" i="5" s="1"/>
  <c r="L3038" i="5"/>
  <c r="L3037" i="5"/>
  <c r="J3037" i="5" s="1"/>
  <c r="L3036" i="5"/>
  <c r="L3035" i="5"/>
  <c r="J3035" i="5" s="1"/>
  <c r="L3034" i="5"/>
  <c r="J3034" i="5" s="1"/>
  <c r="L3033" i="5"/>
  <c r="L3032" i="5"/>
  <c r="L3031" i="5"/>
  <c r="J3031" i="5" s="1"/>
  <c r="L3030" i="5"/>
  <c r="L3029" i="5"/>
  <c r="J3029" i="5" s="1"/>
  <c r="L3028" i="5"/>
  <c r="J3028" i="5" s="1"/>
  <c r="L3027" i="5"/>
  <c r="J3027" i="5" s="1"/>
  <c r="L3026" i="5"/>
  <c r="L3025" i="5"/>
  <c r="J3025" i="5" s="1"/>
  <c r="L3024" i="5"/>
  <c r="L3023" i="5"/>
  <c r="J3023" i="5" s="1"/>
  <c r="L3022" i="5"/>
  <c r="J3022" i="5" s="1"/>
  <c r="L3021" i="5"/>
  <c r="L3020" i="5"/>
  <c r="L3019" i="5"/>
  <c r="L3018" i="5"/>
  <c r="J3018" i="5" s="1"/>
  <c r="L3017" i="5"/>
  <c r="L3016" i="5"/>
  <c r="L3015" i="5"/>
  <c r="J3015" i="5" s="1"/>
  <c r="L3014" i="5"/>
  <c r="J3014" i="5" s="1"/>
  <c r="L3013" i="5"/>
  <c r="J3013" i="5" s="1"/>
  <c r="L3012" i="5"/>
  <c r="L3011" i="5"/>
  <c r="J3011" i="5" s="1"/>
  <c r="L3010" i="5"/>
  <c r="L3009" i="5"/>
  <c r="J3009" i="5" s="1"/>
  <c r="L3008" i="5"/>
  <c r="L3007" i="5"/>
  <c r="J3007" i="5" s="1"/>
  <c r="L3006" i="5"/>
  <c r="L3005" i="5"/>
  <c r="J3005" i="5" s="1"/>
  <c r="L3004" i="5"/>
  <c r="L3003" i="5"/>
  <c r="J3003" i="5" s="1"/>
  <c r="L3002" i="5"/>
  <c r="J3002" i="5" s="1"/>
  <c r="L3001" i="5"/>
  <c r="L3000" i="5"/>
  <c r="L2999" i="5"/>
  <c r="J2999" i="5" s="1"/>
  <c r="L2998" i="5"/>
  <c r="L2997" i="5"/>
  <c r="J2997" i="5" s="1"/>
  <c r="L2996" i="5"/>
  <c r="J2996" i="5" s="1"/>
  <c r="L2995" i="5"/>
  <c r="J2995" i="5" s="1"/>
  <c r="L2994" i="5"/>
  <c r="J2994" i="5" s="1"/>
  <c r="L2993" i="5"/>
  <c r="J2993" i="5" s="1"/>
  <c r="L2992" i="5"/>
  <c r="L2991" i="5"/>
  <c r="J2991" i="5" s="1"/>
  <c r="L2990" i="5"/>
  <c r="L2989" i="5"/>
  <c r="L2988" i="5"/>
  <c r="L2987" i="5"/>
  <c r="J2987" i="5" s="1"/>
  <c r="L2986" i="5"/>
  <c r="J2986" i="5" s="1"/>
  <c r="L2985" i="5"/>
  <c r="J2985" i="5" s="1"/>
  <c r="L2984" i="5"/>
  <c r="L2983" i="5"/>
  <c r="J2983" i="5" s="1"/>
  <c r="L2982" i="5"/>
  <c r="L2981" i="5"/>
  <c r="J2981" i="5" s="1"/>
  <c r="L2980" i="5"/>
  <c r="L2979" i="5"/>
  <c r="J2979" i="5" s="1"/>
  <c r="L2978" i="5"/>
  <c r="J2978" i="5" s="1"/>
  <c r="L2977" i="5"/>
  <c r="J2977" i="5" s="1"/>
  <c r="L2976" i="5"/>
  <c r="J2976" i="5" s="1"/>
  <c r="L2975" i="5"/>
  <c r="J2975" i="5" s="1"/>
  <c r="L2974" i="5"/>
  <c r="L2973" i="5"/>
  <c r="J2973" i="5" s="1"/>
  <c r="L2972" i="5"/>
  <c r="L2971" i="5"/>
  <c r="J2971" i="5" s="1"/>
  <c r="L2970" i="5"/>
  <c r="J2970" i="5" s="1"/>
  <c r="L2969" i="5"/>
  <c r="L2968" i="5"/>
  <c r="L2967" i="5"/>
  <c r="J2967" i="5" s="1"/>
  <c r="L2966" i="5"/>
  <c r="L2965" i="5"/>
  <c r="J2965" i="5" s="1"/>
  <c r="L2964" i="5"/>
  <c r="L2963" i="5"/>
  <c r="J2963" i="5" s="1"/>
  <c r="L2962" i="5"/>
  <c r="L2961" i="5"/>
  <c r="J2961" i="5" s="1"/>
  <c r="L2960" i="5"/>
  <c r="L2959" i="5"/>
  <c r="J2959" i="5" s="1"/>
  <c r="L2958" i="5"/>
  <c r="J2958" i="5" s="1"/>
  <c r="L2957" i="5"/>
  <c r="L2956" i="5"/>
  <c r="J2956" i="5" s="1"/>
  <c r="L2955" i="5"/>
  <c r="J2955" i="5" s="1"/>
  <c r="L2954" i="5"/>
  <c r="J2954" i="5" s="1"/>
  <c r="L2953" i="5"/>
  <c r="L2952" i="5"/>
  <c r="L2951" i="5"/>
  <c r="J2951" i="5" s="1"/>
  <c r="L2950" i="5"/>
  <c r="J2950" i="5" s="1"/>
  <c r="L2949" i="5"/>
  <c r="J2949" i="5" s="1"/>
  <c r="L2948" i="5"/>
  <c r="L2947" i="5"/>
  <c r="J2947" i="5" s="1"/>
  <c r="L2946" i="5"/>
  <c r="L2945" i="5"/>
  <c r="I2945" i="5" s="1"/>
  <c r="L2944" i="5"/>
  <c r="L2943" i="5"/>
  <c r="J2943" i="5" s="1"/>
  <c r="L2942" i="5"/>
  <c r="L2941" i="5"/>
  <c r="J2941" i="5" s="1"/>
  <c r="L2940" i="5"/>
  <c r="L2939" i="5"/>
  <c r="J2939" i="5" s="1"/>
  <c r="L2938" i="5"/>
  <c r="J2938" i="5" s="1"/>
  <c r="L2937" i="5"/>
  <c r="L2936" i="5"/>
  <c r="L2935" i="5"/>
  <c r="J2935" i="5" s="1"/>
  <c r="L2934" i="5"/>
  <c r="L2933" i="5"/>
  <c r="J2933" i="5" s="1"/>
  <c r="L2932" i="5"/>
  <c r="L2931" i="5"/>
  <c r="J2931" i="5" s="1"/>
  <c r="L2930" i="5"/>
  <c r="J2930" i="5" s="1"/>
  <c r="L2929" i="5"/>
  <c r="J2929" i="5" s="1"/>
  <c r="L2928" i="5"/>
  <c r="L2927" i="5"/>
  <c r="J2927" i="5" s="1"/>
  <c r="L2926" i="5"/>
  <c r="J2926" i="5" s="1"/>
  <c r="L2925" i="5"/>
  <c r="L2924" i="5"/>
  <c r="J2924" i="5" s="1"/>
  <c r="L2923" i="5"/>
  <c r="J2923" i="5" s="1"/>
  <c r="L2922" i="5"/>
  <c r="L2921" i="5"/>
  <c r="J2921" i="5" s="1"/>
  <c r="L2920" i="5"/>
  <c r="J2920" i="5" s="1"/>
  <c r="L2919" i="5"/>
  <c r="J2919" i="5" s="1"/>
  <c r="L2918" i="5"/>
  <c r="J2918" i="5" s="1"/>
  <c r="L2917" i="5"/>
  <c r="J2917" i="5" s="1"/>
  <c r="L2916" i="5"/>
  <c r="L2915" i="5"/>
  <c r="J2915" i="5" s="1"/>
  <c r="L2914" i="5"/>
  <c r="L2913" i="5"/>
  <c r="J2913" i="5" s="1"/>
  <c r="L2912" i="5"/>
  <c r="L2911" i="5"/>
  <c r="J2911" i="5" s="1"/>
  <c r="L2910" i="5"/>
  <c r="L2909" i="5"/>
  <c r="J2909" i="5" s="1"/>
  <c r="L2908" i="5"/>
  <c r="J2908" i="5" s="1"/>
  <c r="L2907" i="5"/>
  <c r="J2907" i="5" s="1"/>
  <c r="L2906" i="5"/>
  <c r="J2906" i="5" s="1"/>
  <c r="L2905" i="5"/>
  <c r="L2904" i="5"/>
  <c r="L2903" i="5"/>
  <c r="J2903" i="5" s="1"/>
  <c r="L2902" i="5"/>
  <c r="L2901" i="5"/>
  <c r="J2901" i="5" s="1"/>
  <c r="L2900" i="5"/>
  <c r="L2899" i="5"/>
  <c r="J2899" i="5" s="1"/>
  <c r="L2898" i="5"/>
  <c r="J2898" i="5" s="1"/>
  <c r="L2897" i="5"/>
  <c r="J2897" i="5" s="1"/>
  <c r="L2896" i="5"/>
  <c r="L2895" i="5"/>
  <c r="J2895" i="5" s="1"/>
  <c r="L2894" i="5"/>
  <c r="L2893" i="5"/>
  <c r="L2892" i="5"/>
  <c r="J2892" i="5" s="1"/>
  <c r="L2891" i="5"/>
  <c r="J2891" i="5" s="1"/>
  <c r="L2890" i="5"/>
  <c r="J2890" i="5" s="1"/>
  <c r="L2889" i="5"/>
  <c r="L2888" i="5"/>
  <c r="L2887" i="5"/>
  <c r="J2887" i="5" s="1"/>
  <c r="L2886" i="5"/>
  <c r="J2886" i="5" s="1"/>
  <c r="L2885" i="5"/>
  <c r="J2885" i="5" s="1"/>
  <c r="L2884" i="5"/>
  <c r="L2883" i="5"/>
  <c r="J2883" i="5" s="1"/>
  <c r="L2882" i="5"/>
  <c r="J2882" i="5" s="1"/>
  <c r="L2881" i="5"/>
  <c r="J2881" i="5" s="1"/>
  <c r="L2880" i="5"/>
  <c r="L2879" i="5"/>
  <c r="J2879" i="5" s="1"/>
  <c r="L2878" i="5"/>
  <c r="L2877" i="5"/>
  <c r="J2877" i="5" s="1"/>
  <c r="L2876" i="5"/>
  <c r="L2875" i="5"/>
  <c r="J2875" i="5" s="1"/>
  <c r="L2874" i="5"/>
  <c r="J2874" i="5" s="1"/>
  <c r="L2873" i="5"/>
  <c r="L2872" i="5"/>
  <c r="L2871" i="5"/>
  <c r="J2871" i="5" s="1"/>
  <c r="L2870" i="5"/>
  <c r="L2869" i="5"/>
  <c r="J2869" i="5" s="1"/>
  <c r="L2868" i="5"/>
  <c r="L2867" i="5"/>
  <c r="J2867" i="5" s="1"/>
  <c r="L2866" i="5"/>
  <c r="J2866" i="5" s="1"/>
  <c r="L2865" i="5"/>
  <c r="J2865" i="5" s="1"/>
  <c r="L2864" i="5"/>
  <c r="L2863" i="5"/>
  <c r="J2863" i="5" s="1"/>
  <c r="L2862" i="5"/>
  <c r="L2861" i="5"/>
  <c r="L2860" i="5"/>
  <c r="J2860" i="5" s="1"/>
  <c r="L2859" i="5"/>
  <c r="J2859" i="5" s="1"/>
  <c r="L2858" i="5"/>
  <c r="J2858" i="5" s="1"/>
  <c r="L2857" i="5"/>
  <c r="J2857" i="5" s="1"/>
  <c r="L2856" i="5"/>
  <c r="J2856" i="5" s="1"/>
  <c r="L2855" i="5"/>
  <c r="J2855" i="5" s="1"/>
  <c r="L2854" i="5"/>
  <c r="J2854" i="5" s="1"/>
  <c r="L2853" i="5"/>
  <c r="J2853" i="5" s="1"/>
  <c r="L2852" i="5"/>
  <c r="L2851" i="5"/>
  <c r="J2851" i="5" s="1"/>
  <c r="L2850" i="5"/>
  <c r="L2849" i="5"/>
  <c r="J2849" i="5" s="1"/>
  <c r="L2848" i="5"/>
  <c r="L2847" i="5"/>
  <c r="J2847" i="5" s="1"/>
  <c r="L2846" i="5"/>
  <c r="L2845" i="5"/>
  <c r="J2845" i="5" s="1"/>
  <c r="L2844" i="5"/>
  <c r="J2844" i="5" s="1"/>
  <c r="L2843" i="5"/>
  <c r="J2843" i="5" s="1"/>
  <c r="L2842" i="5"/>
  <c r="J2842" i="5" s="1"/>
  <c r="L2841" i="5"/>
  <c r="L2840" i="5"/>
  <c r="L2839" i="5"/>
  <c r="J2839" i="5" s="1"/>
  <c r="L2838" i="5"/>
  <c r="L2837" i="5"/>
  <c r="J2837" i="5" s="1"/>
  <c r="L2836" i="5"/>
  <c r="L2835" i="5"/>
  <c r="J2835" i="5" s="1"/>
  <c r="L2834" i="5"/>
  <c r="J2834" i="5" s="1"/>
  <c r="L2833" i="5"/>
  <c r="J2833" i="5" s="1"/>
  <c r="L2832" i="5"/>
  <c r="L2831" i="5"/>
  <c r="J2831" i="5" s="1"/>
  <c r="L2830" i="5"/>
  <c r="L2829" i="5"/>
  <c r="L2828" i="5"/>
  <c r="L2827" i="5"/>
  <c r="J2827" i="5" s="1"/>
  <c r="L2826" i="5"/>
  <c r="J2826" i="5" s="1"/>
  <c r="L2825" i="5"/>
  <c r="L2824" i="5"/>
  <c r="L2823" i="5"/>
  <c r="J2823" i="5" s="1"/>
  <c r="L2822" i="5"/>
  <c r="J2822" i="5" s="1"/>
  <c r="L2821" i="5"/>
  <c r="J2821" i="5" s="1"/>
  <c r="L2820" i="5"/>
  <c r="L2819" i="5"/>
  <c r="J2819" i="5" s="1"/>
  <c r="L2818" i="5"/>
  <c r="J2818" i="5" s="1"/>
  <c r="L2817" i="5"/>
  <c r="J2817" i="5" s="1"/>
  <c r="L2816" i="5"/>
  <c r="J2816" i="5" s="1"/>
  <c r="L2815" i="5"/>
  <c r="J2815" i="5" s="1"/>
  <c r="L2814" i="5"/>
  <c r="L2813" i="5"/>
  <c r="J2813" i="5" s="1"/>
  <c r="L2812" i="5"/>
  <c r="J2812" i="5" s="1"/>
  <c r="L2811" i="5"/>
  <c r="J2811" i="5" s="1"/>
  <c r="L2810" i="5"/>
  <c r="J2810" i="5" s="1"/>
  <c r="L2809" i="5"/>
  <c r="L2808" i="5"/>
  <c r="L2807" i="5"/>
  <c r="J2807" i="5" s="1"/>
  <c r="L2806" i="5"/>
  <c r="L2805" i="5"/>
  <c r="J2805" i="5" s="1"/>
  <c r="L2804" i="5"/>
  <c r="L2803" i="5"/>
  <c r="J2803" i="5" s="1"/>
  <c r="L2802" i="5"/>
  <c r="J2802" i="5" s="1"/>
  <c r="L2801" i="5"/>
  <c r="J2801" i="5" s="1"/>
  <c r="L2800" i="5"/>
  <c r="L2799" i="5"/>
  <c r="J2799" i="5" s="1"/>
  <c r="L2798" i="5"/>
  <c r="J2798" i="5" s="1"/>
  <c r="L2797" i="5"/>
  <c r="L2796" i="5"/>
  <c r="L2795" i="5"/>
  <c r="J2795" i="5" s="1"/>
  <c r="L2794" i="5"/>
  <c r="L2793" i="5"/>
  <c r="J2793" i="5" s="1"/>
  <c r="L2792" i="5"/>
  <c r="J2792" i="5" s="1"/>
  <c r="L2791" i="5"/>
  <c r="J2791" i="5" s="1"/>
  <c r="L2790" i="5"/>
  <c r="J2790" i="5" s="1"/>
  <c r="L2789" i="5"/>
  <c r="J2789" i="5" s="1"/>
  <c r="L2788" i="5"/>
  <c r="I2788" i="5" s="1"/>
  <c r="L2787" i="5"/>
  <c r="J2787" i="5" s="1"/>
  <c r="L2786" i="5"/>
  <c r="J2786" i="5" s="1"/>
  <c r="L2785" i="5"/>
  <c r="J2785" i="5" s="1"/>
  <c r="L2784" i="5"/>
  <c r="L2783" i="5"/>
  <c r="J2783" i="5" s="1"/>
  <c r="L2782" i="5"/>
  <c r="L2781" i="5"/>
  <c r="J2781" i="5" s="1"/>
  <c r="L2780" i="5"/>
  <c r="J2780" i="5" s="1"/>
  <c r="L2779" i="5"/>
  <c r="J2779" i="5" s="1"/>
  <c r="L2778" i="5"/>
  <c r="L2777" i="5"/>
  <c r="L2776" i="5"/>
  <c r="L2775" i="5"/>
  <c r="J2775" i="5" s="1"/>
  <c r="L2774" i="5"/>
  <c r="L2773" i="5"/>
  <c r="J2773" i="5" s="1"/>
  <c r="L2772" i="5"/>
  <c r="J2772" i="5" s="1"/>
  <c r="L2771" i="5"/>
  <c r="J2771" i="5" s="1"/>
  <c r="L2770" i="5"/>
  <c r="J2770" i="5" s="1"/>
  <c r="L2769" i="5"/>
  <c r="J2769" i="5" s="1"/>
  <c r="L2768" i="5"/>
  <c r="L2767" i="5"/>
  <c r="J2767" i="5" s="1"/>
  <c r="L2766" i="5"/>
  <c r="J2766" i="5" s="1"/>
  <c r="L2765" i="5"/>
  <c r="L2764" i="5"/>
  <c r="L2763" i="5"/>
  <c r="J2763" i="5" s="1"/>
  <c r="L2762" i="5"/>
  <c r="J2762" i="5" s="1"/>
  <c r="L2761" i="5"/>
  <c r="L2760" i="5"/>
  <c r="J2760" i="5" s="1"/>
  <c r="L2759" i="5"/>
  <c r="J2759" i="5" s="1"/>
  <c r="L2758" i="5"/>
  <c r="L2757" i="5"/>
  <c r="J2757" i="5" s="1"/>
  <c r="L2756" i="5"/>
  <c r="L2755" i="5"/>
  <c r="J2755" i="5" s="1"/>
  <c r="L2754" i="5"/>
  <c r="J2754" i="5" s="1"/>
  <c r="L2753" i="5"/>
  <c r="J2753" i="5" s="1"/>
  <c r="L2752" i="5"/>
  <c r="L2751" i="5"/>
  <c r="J2751" i="5" s="1"/>
  <c r="L2750" i="5"/>
  <c r="L2749" i="5"/>
  <c r="J2749" i="5" s="1"/>
  <c r="L2748" i="5"/>
  <c r="J2748" i="5" s="1"/>
  <c r="L2747" i="5"/>
  <c r="J2747" i="5" s="1"/>
  <c r="L2746" i="5"/>
  <c r="J2746" i="5" s="1"/>
  <c r="L2745" i="5"/>
  <c r="L2744" i="5"/>
  <c r="L2743" i="5"/>
  <c r="J2743" i="5" s="1"/>
  <c r="L2742" i="5"/>
  <c r="L2741" i="5"/>
  <c r="J2741" i="5" s="1"/>
  <c r="L2740" i="5"/>
  <c r="J2740" i="5" s="1"/>
  <c r="L2739" i="5"/>
  <c r="J2739" i="5" s="1"/>
  <c r="L2738" i="5"/>
  <c r="J2738" i="5" s="1"/>
  <c r="L2737" i="5"/>
  <c r="J2737" i="5" s="1"/>
  <c r="L2736" i="5"/>
  <c r="L2735" i="5"/>
  <c r="J2735" i="5" s="1"/>
  <c r="L2734" i="5"/>
  <c r="L2733" i="5"/>
  <c r="L2732" i="5"/>
  <c r="L2731" i="5"/>
  <c r="J2731" i="5" s="1"/>
  <c r="L2730" i="5"/>
  <c r="J2730" i="5" s="1"/>
  <c r="L2729" i="5"/>
  <c r="J2729" i="5" s="1"/>
  <c r="L2728" i="5"/>
  <c r="J2728" i="5" s="1"/>
  <c r="L2727" i="5"/>
  <c r="J2727" i="5" s="1"/>
  <c r="L2726" i="5"/>
  <c r="L2725" i="5"/>
  <c r="J2725" i="5" s="1"/>
  <c r="L2724" i="5"/>
  <c r="L2723" i="5"/>
  <c r="J2723" i="5" s="1"/>
  <c r="L2722" i="5"/>
  <c r="J2722" i="5" s="1"/>
  <c r="L2721" i="5"/>
  <c r="J2721" i="5" s="1"/>
  <c r="L2720" i="5"/>
  <c r="J2720" i="5" s="1"/>
  <c r="L2719" i="5"/>
  <c r="J2719" i="5" s="1"/>
  <c r="L2718" i="5"/>
  <c r="L2717" i="5"/>
  <c r="J2717" i="5" s="1"/>
  <c r="L2716" i="5"/>
  <c r="L2715" i="5"/>
  <c r="J2715" i="5" s="1"/>
  <c r="L2714" i="5"/>
  <c r="J2714" i="5" s="1"/>
  <c r="L2713" i="5"/>
  <c r="L2712" i="5"/>
  <c r="L2711" i="5"/>
  <c r="J2711" i="5" s="1"/>
  <c r="L2710" i="5"/>
  <c r="L2709" i="5"/>
  <c r="J2709" i="5" s="1"/>
  <c r="L2708" i="5"/>
  <c r="L2707" i="5"/>
  <c r="J2707" i="5" s="1"/>
  <c r="L2706" i="5"/>
  <c r="L2705" i="5"/>
  <c r="J2705" i="5" s="1"/>
  <c r="L2704" i="5"/>
  <c r="L2703" i="5"/>
  <c r="J2703" i="5" s="1"/>
  <c r="L2702" i="5"/>
  <c r="J2702" i="5" s="1"/>
  <c r="L2701" i="5"/>
  <c r="L2700" i="5"/>
  <c r="L2699" i="5"/>
  <c r="J2699" i="5" s="1"/>
  <c r="L2698" i="5"/>
  <c r="J2698" i="5" s="1"/>
  <c r="L2697" i="5"/>
  <c r="L2696" i="5"/>
  <c r="J2696" i="5" s="1"/>
  <c r="L2695" i="5"/>
  <c r="J2695" i="5" s="1"/>
  <c r="L2694" i="5"/>
  <c r="L2693" i="5"/>
  <c r="J2693" i="5" s="1"/>
  <c r="L2692" i="5"/>
  <c r="L2691" i="5"/>
  <c r="J2691" i="5" s="1"/>
  <c r="L2690" i="5"/>
  <c r="J2690" i="5" s="1"/>
  <c r="L2689" i="5"/>
  <c r="J2689" i="5" s="1"/>
  <c r="L2688" i="5"/>
  <c r="J2688" i="5" s="1"/>
  <c r="L2687" i="5"/>
  <c r="J2687" i="5" s="1"/>
  <c r="L2686" i="5"/>
  <c r="L2685" i="5"/>
  <c r="J2685" i="5" s="1"/>
  <c r="L2684" i="5"/>
  <c r="L2683" i="5"/>
  <c r="J2683" i="5" s="1"/>
  <c r="L2682" i="5"/>
  <c r="J2682" i="5" s="1"/>
  <c r="L2681" i="5"/>
  <c r="L2680" i="5"/>
  <c r="L2679" i="5"/>
  <c r="J2679" i="5" s="1"/>
  <c r="L2678" i="5"/>
  <c r="L2677" i="5"/>
  <c r="J2677" i="5" s="1"/>
  <c r="L2676" i="5"/>
  <c r="L2675" i="5"/>
  <c r="J2675" i="5" s="1"/>
  <c r="L2674" i="5"/>
  <c r="L2673" i="5"/>
  <c r="J2673" i="5" s="1"/>
  <c r="L2672" i="5"/>
  <c r="L2671" i="5"/>
  <c r="J2671" i="5" s="1"/>
  <c r="L2670" i="5"/>
  <c r="J2670" i="5" s="1"/>
  <c r="L2669" i="5"/>
  <c r="L2668" i="5"/>
  <c r="L2667" i="5"/>
  <c r="J2667" i="5" s="1"/>
  <c r="L2666" i="5"/>
  <c r="J2666" i="5" s="1"/>
  <c r="L2665" i="5"/>
  <c r="J2665" i="5" s="1"/>
  <c r="L2664" i="5"/>
  <c r="J2664" i="5" s="1"/>
  <c r="L2663" i="5"/>
  <c r="J2663" i="5" s="1"/>
  <c r="L2662" i="5"/>
  <c r="L2661" i="5"/>
  <c r="J2661" i="5" s="1"/>
  <c r="L2660" i="5"/>
  <c r="I2660" i="5" s="1"/>
  <c r="L2659" i="5"/>
  <c r="J2659" i="5" s="1"/>
  <c r="L2658" i="5"/>
  <c r="J2658" i="5" s="1"/>
  <c r="L2657" i="5"/>
  <c r="J2657" i="5" s="1"/>
  <c r="L2656" i="5"/>
  <c r="J2656" i="5" s="1"/>
  <c r="L2655" i="5"/>
  <c r="J2655" i="5" s="1"/>
  <c r="L2654" i="5"/>
  <c r="L2653" i="5"/>
  <c r="J2653" i="5" s="1"/>
  <c r="L2652" i="5"/>
  <c r="J2652" i="5" s="1"/>
  <c r="L2651" i="5"/>
  <c r="J2651" i="5" s="1"/>
  <c r="L2650" i="5"/>
  <c r="J2650" i="5" s="1"/>
  <c r="L2649" i="5"/>
  <c r="L2648" i="5"/>
  <c r="L2647" i="5"/>
  <c r="J2647" i="5" s="1"/>
  <c r="L2646" i="5"/>
  <c r="L2645" i="5"/>
  <c r="J2645" i="5" s="1"/>
  <c r="L2644" i="5"/>
  <c r="J2644" i="5" s="1"/>
  <c r="L2643" i="5"/>
  <c r="J2643" i="5" s="1"/>
  <c r="L2642" i="5"/>
  <c r="L2641" i="5"/>
  <c r="J2641" i="5" s="1"/>
  <c r="L2640" i="5"/>
  <c r="L2639" i="5"/>
  <c r="J2639" i="5" s="1"/>
  <c r="L2638" i="5"/>
  <c r="J2638" i="5" s="1"/>
  <c r="L2637" i="5"/>
  <c r="L2636" i="5"/>
  <c r="L2635" i="5"/>
  <c r="J2635" i="5" s="1"/>
  <c r="L2634" i="5"/>
  <c r="J2634" i="5" s="1"/>
  <c r="L2633" i="5"/>
  <c r="L2632" i="5"/>
  <c r="J2632" i="5" s="1"/>
  <c r="L2631" i="5"/>
  <c r="J2631" i="5" s="1"/>
  <c r="L2630" i="5"/>
  <c r="J2630" i="5" s="1"/>
  <c r="L2629" i="5"/>
  <c r="J2629" i="5" s="1"/>
  <c r="L2628" i="5"/>
  <c r="L2627" i="5"/>
  <c r="J2627" i="5" s="1"/>
  <c r="L2626" i="5"/>
  <c r="L2625" i="5"/>
  <c r="J2625" i="5" s="1"/>
  <c r="L2624" i="5"/>
  <c r="J2624" i="5" s="1"/>
  <c r="L2623" i="5"/>
  <c r="J2623" i="5" s="1"/>
  <c r="L2622" i="5"/>
  <c r="L2621" i="5"/>
  <c r="J2621" i="5" s="1"/>
  <c r="L2620" i="5"/>
  <c r="J2620" i="5" s="1"/>
  <c r="L2619" i="5"/>
  <c r="J2619" i="5" s="1"/>
  <c r="L2618" i="5"/>
  <c r="J2618" i="5" s="1"/>
  <c r="L2617" i="5"/>
  <c r="L2616" i="5"/>
  <c r="L2615" i="5"/>
  <c r="J2615" i="5" s="1"/>
  <c r="L2614" i="5"/>
  <c r="L2613" i="5"/>
  <c r="J2613" i="5" s="1"/>
  <c r="L2612" i="5"/>
  <c r="J2612" i="5" s="1"/>
  <c r="L2611" i="5"/>
  <c r="J2611" i="5" s="1"/>
  <c r="L2610" i="5"/>
  <c r="J2610" i="5" s="1"/>
  <c r="L2609" i="5"/>
  <c r="J2609" i="5" s="1"/>
  <c r="L2608" i="5"/>
  <c r="L2607" i="5"/>
  <c r="J2607" i="5" s="1"/>
  <c r="L2606" i="5"/>
  <c r="J2606" i="5" s="1"/>
  <c r="L2605" i="5"/>
  <c r="L2604" i="5"/>
  <c r="L2603" i="5"/>
  <c r="J2603" i="5" s="1"/>
  <c r="L2602" i="5"/>
  <c r="L2601" i="5"/>
  <c r="J2601" i="5" s="1"/>
  <c r="L2600" i="5"/>
  <c r="L2599" i="5"/>
  <c r="J2599" i="5" s="1"/>
  <c r="L2598" i="5"/>
  <c r="J2598" i="5" s="1"/>
  <c r="L2597" i="5"/>
  <c r="J2597" i="5" s="1"/>
  <c r="L2596" i="5"/>
  <c r="L2595" i="5"/>
  <c r="J2595" i="5" s="1"/>
  <c r="L2594" i="5"/>
  <c r="J2594" i="5" s="1"/>
  <c r="L2593" i="5"/>
  <c r="J2593" i="5" s="1"/>
  <c r="L2592" i="5"/>
  <c r="J2592" i="5" s="1"/>
  <c r="L2591" i="5"/>
  <c r="J2591" i="5" s="1"/>
  <c r="L2590" i="5"/>
  <c r="L2589" i="5"/>
  <c r="J2589" i="5" s="1"/>
  <c r="L2588" i="5"/>
  <c r="J2588" i="5" s="1"/>
  <c r="L2587" i="5"/>
  <c r="J2587" i="5" s="1"/>
  <c r="L2586" i="5"/>
  <c r="L2585" i="5"/>
  <c r="L2584" i="5"/>
  <c r="L2583" i="5"/>
  <c r="J2583" i="5" s="1"/>
  <c r="L2582" i="5"/>
  <c r="L2581" i="5"/>
  <c r="J2581" i="5" s="1"/>
  <c r="L2580" i="5"/>
  <c r="L2579" i="5"/>
  <c r="J2579" i="5" s="1"/>
  <c r="L2578" i="5"/>
  <c r="J2578" i="5" s="1"/>
  <c r="L2577" i="5"/>
  <c r="J2577" i="5" s="1"/>
  <c r="L2576" i="5"/>
  <c r="L2575" i="5"/>
  <c r="J2575" i="5" s="1"/>
  <c r="L2574" i="5"/>
  <c r="J2574" i="5" s="1"/>
  <c r="L2573" i="5"/>
  <c r="L2572" i="5"/>
  <c r="L2571" i="5"/>
  <c r="J2571" i="5" s="1"/>
  <c r="L2570" i="5"/>
  <c r="J2570" i="5" s="1"/>
  <c r="L2569" i="5"/>
  <c r="L2568" i="5"/>
  <c r="L2567" i="5"/>
  <c r="J2567" i="5" s="1"/>
  <c r="L2566" i="5"/>
  <c r="L2565" i="5"/>
  <c r="J2565" i="5" s="1"/>
  <c r="L2564" i="5"/>
  <c r="L2563" i="5"/>
  <c r="J2563" i="5" s="1"/>
  <c r="L2562" i="5"/>
  <c r="J2562" i="5" s="1"/>
  <c r="L2561" i="5"/>
  <c r="J2561" i="5" s="1"/>
  <c r="L2560" i="5"/>
  <c r="J2560" i="5" s="1"/>
  <c r="L2559" i="5"/>
  <c r="J2559" i="5" s="1"/>
  <c r="L2558" i="5"/>
  <c r="L2557" i="5"/>
  <c r="J2557" i="5" s="1"/>
  <c r="L2556" i="5"/>
  <c r="J2556" i="5" s="1"/>
  <c r="L2555" i="5"/>
  <c r="J2555" i="5" s="1"/>
  <c r="L2554" i="5"/>
  <c r="J2554" i="5" s="1"/>
  <c r="L2553" i="5"/>
  <c r="L2552" i="5"/>
  <c r="L2551" i="5"/>
  <c r="J2551" i="5" s="1"/>
  <c r="L2550" i="5"/>
  <c r="L2549" i="5"/>
  <c r="J2549" i="5" s="1"/>
  <c r="L2548" i="5"/>
  <c r="L2547" i="5"/>
  <c r="J2547" i="5" s="1"/>
  <c r="L2546" i="5"/>
  <c r="L2545" i="5"/>
  <c r="J2545" i="5" s="1"/>
  <c r="L2544" i="5"/>
  <c r="L2543" i="5"/>
  <c r="J2543" i="5" s="1"/>
  <c r="L2542" i="5"/>
  <c r="J2542" i="5" s="1"/>
  <c r="L2541" i="5"/>
  <c r="L2540" i="5"/>
  <c r="L2539" i="5"/>
  <c r="J2539" i="5" s="1"/>
  <c r="L2538" i="5"/>
  <c r="J2538" i="5" s="1"/>
  <c r="L2537" i="5"/>
  <c r="J2537" i="5" s="1"/>
  <c r="L2536" i="5"/>
  <c r="J2536" i="5" s="1"/>
  <c r="L2535" i="5"/>
  <c r="J2535" i="5" s="1"/>
  <c r="L2534" i="5"/>
  <c r="L2533" i="5"/>
  <c r="J2533" i="5" s="1"/>
  <c r="L2532" i="5"/>
  <c r="I2532" i="5" s="1"/>
  <c r="L2531" i="5"/>
  <c r="J2531" i="5" s="1"/>
  <c r="L2530" i="5"/>
  <c r="J2530" i="5" s="1"/>
  <c r="L2529" i="5"/>
  <c r="J2529" i="5" s="1"/>
  <c r="L2528" i="5"/>
  <c r="L2527" i="5"/>
  <c r="J2527" i="5" s="1"/>
  <c r="L2526" i="5"/>
  <c r="L2525" i="5"/>
  <c r="J2525" i="5" s="1"/>
  <c r="L2524" i="5"/>
  <c r="J2524" i="5" s="1"/>
  <c r="L2523" i="5"/>
  <c r="J2523" i="5" s="1"/>
  <c r="L2522" i="5"/>
  <c r="J2522" i="5" s="1"/>
  <c r="L2521" i="5"/>
  <c r="L2520" i="5"/>
  <c r="L2519" i="5"/>
  <c r="J2519" i="5" s="1"/>
  <c r="L2518" i="5"/>
  <c r="L2517" i="5"/>
  <c r="J2517" i="5" s="1"/>
  <c r="L2516" i="5"/>
  <c r="J2516" i="5" s="1"/>
  <c r="L2515" i="5"/>
  <c r="J2515" i="5" s="1"/>
  <c r="L2514" i="5"/>
  <c r="J2514" i="5" s="1"/>
  <c r="L2513" i="5"/>
  <c r="J2513" i="5" s="1"/>
  <c r="L2512" i="5"/>
  <c r="L2511" i="5"/>
  <c r="J2511" i="5" s="1"/>
  <c r="L2510" i="5"/>
  <c r="L2509" i="5"/>
  <c r="L2508" i="5"/>
  <c r="L2507" i="5"/>
  <c r="J2507" i="5" s="1"/>
  <c r="L2506" i="5"/>
  <c r="J2506" i="5" s="1"/>
  <c r="L2505" i="5"/>
  <c r="L2504" i="5"/>
  <c r="J2504" i="5" s="1"/>
  <c r="L2503" i="5"/>
  <c r="J2503" i="5" s="1"/>
  <c r="L2502" i="5"/>
  <c r="J2502" i="5" s="1"/>
  <c r="L2501" i="5"/>
  <c r="J2501" i="5" s="1"/>
  <c r="L2500" i="5"/>
  <c r="L2499" i="5"/>
  <c r="J2499" i="5" s="1"/>
  <c r="L2498" i="5"/>
  <c r="J2498" i="5" s="1"/>
  <c r="L2497" i="5"/>
  <c r="J2497" i="5" s="1"/>
  <c r="L2496" i="5"/>
  <c r="L2495" i="5"/>
  <c r="J2495" i="5" s="1"/>
  <c r="L2494" i="5"/>
  <c r="L2493" i="5"/>
  <c r="J2493" i="5" s="1"/>
  <c r="L2492" i="5"/>
  <c r="J2492" i="5" s="1"/>
  <c r="L2491" i="5"/>
  <c r="J2491" i="5" s="1"/>
  <c r="L2490" i="5"/>
  <c r="L2489" i="5"/>
  <c r="L2488" i="5"/>
  <c r="L2487" i="5"/>
  <c r="J2487" i="5" s="1"/>
  <c r="L2486" i="5"/>
  <c r="J2486" i="5" s="1"/>
  <c r="L2485" i="5"/>
  <c r="J2485" i="5" s="1"/>
  <c r="L2484" i="5"/>
  <c r="L2483" i="5"/>
  <c r="J2483" i="5" s="1"/>
  <c r="L2482" i="5"/>
  <c r="J2482" i="5" s="1"/>
  <c r="L2481" i="5"/>
  <c r="J2481" i="5" s="1"/>
  <c r="L2480" i="5"/>
  <c r="L2479" i="5"/>
  <c r="J2479" i="5" s="1"/>
  <c r="L2478" i="5"/>
  <c r="J2478" i="5" s="1"/>
  <c r="L2477" i="5"/>
  <c r="L2476" i="5"/>
  <c r="J2476" i="5" s="1"/>
  <c r="L2475" i="5"/>
  <c r="J2475" i="5" s="1"/>
  <c r="L2474" i="5"/>
  <c r="L2473" i="5"/>
  <c r="J2473" i="5" s="1"/>
  <c r="L2472" i="5"/>
  <c r="J2472" i="5" s="1"/>
  <c r="L2471" i="5"/>
  <c r="J2471" i="5" s="1"/>
  <c r="L2470" i="5"/>
  <c r="J2470" i="5" s="1"/>
  <c r="L2469" i="5"/>
  <c r="J2469" i="5" s="1"/>
  <c r="L2468" i="5"/>
  <c r="L2467" i="5"/>
  <c r="J2467" i="5" s="1"/>
  <c r="L2466" i="5"/>
  <c r="J2466" i="5" s="1"/>
  <c r="L2465" i="5"/>
  <c r="J2465" i="5" s="1"/>
  <c r="L2464" i="5"/>
  <c r="L2463" i="5"/>
  <c r="J2463" i="5" s="1"/>
  <c r="L2462" i="5"/>
  <c r="J2462" i="5" s="1"/>
  <c r="L2461" i="5"/>
  <c r="J2461" i="5" s="1"/>
  <c r="L2460" i="5"/>
  <c r="L2459" i="5"/>
  <c r="J2459" i="5" s="1"/>
  <c r="L2458" i="5"/>
  <c r="L2457" i="5"/>
  <c r="J2457" i="5" s="1"/>
  <c r="L2456" i="5"/>
  <c r="L2455" i="5"/>
  <c r="J2455" i="5" s="1"/>
  <c r="L2454" i="5"/>
  <c r="J2454" i="5" s="1"/>
  <c r="L2453" i="5"/>
  <c r="J2453" i="5" s="1"/>
  <c r="L2452" i="5"/>
  <c r="L2451" i="5"/>
  <c r="J2451" i="5" s="1"/>
  <c r="L2450" i="5"/>
  <c r="J2450" i="5" s="1"/>
  <c r="L2449" i="5"/>
  <c r="J2449" i="5" s="1"/>
  <c r="L2448" i="5"/>
  <c r="I2448" i="5" s="1"/>
  <c r="L2447" i="5"/>
  <c r="J2447" i="5" s="1"/>
  <c r="L2446" i="5"/>
  <c r="J2446" i="5" s="1"/>
  <c r="L2445" i="5"/>
  <c r="L2444" i="5"/>
  <c r="J2444" i="5" s="1"/>
  <c r="L2443" i="5"/>
  <c r="J2443" i="5" s="1"/>
  <c r="L2442" i="5"/>
  <c r="L2441" i="5"/>
  <c r="L2440" i="5"/>
  <c r="J2440" i="5" s="1"/>
  <c r="L2439" i="5"/>
  <c r="J2439" i="5" s="1"/>
  <c r="L2438" i="5"/>
  <c r="J2438" i="5" s="1"/>
  <c r="L2437" i="5"/>
  <c r="J2437" i="5" s="1"/>
  <c r="L2436" i="5"/>
  <c r="L2435" i="5"/>
  <c r="J2435" i="5" s="1"/>
  <c r="L2434" i="5"/>
  <c r="J2434" i="5" s="1"/>
  <c r="L2433" i="5"/>
  <c r="J2433" i="5" s="1"/>
  <c r="L2432" i="5"/>
  <c r="L2431" i="5"/>
  <c r="J2431" i="5" s="1"/>
  <c r="L2430" i="5"/>
  <c r="J2430" i="5" s="1"/>
  <c r="L2429" i="5"/>
  <c r="J2429" i="5" s="1"/>
  <c r="L2428" i="5"/>
  <c r="J2428" i="5" s="1"/>
  <c r="L2427" i="5"/>
  <c r="J2427" i="5" s="1"/>
  <c r="L2426" i="5"/>
  <c r="L2425" i="5"/>
  <c r="L2424" i="5"/>
  <c r="L2423" i="5"/>
  <c r="J2423" i="5" s="1"/>
  <c r="L2422" i="5"/>
  <c r="J2422" i="5" s="1"/>
  <c r="L2421" i="5"/>
  <c r="J2421" i="5" s="1"/>
  <c r="L2420" i="5"/>
  <c r="L2419" i="5"/>
  <c r="J2419" i="5" s="1"/>
  <c r="L2418" i="5"/>
  <c r="J2418" i="5" s="1"/>
  <c r="L2417" i="5"/>
  <c r="J2417" i="5" s="1"/>
  <c r="L2416" i="5"/>
  <c r="L2415" i="5"/>
  <c r="J2415" i="5" s="1"/>
  <c r="L2414" i="5"/>
  <c r="J2414" i="5" s="1"/>
  <c r="L2413" i="5"/>
  <c r="L2412" i="5"/>
  <c r="J2412" i="5" s="1"/>
  <c r="L2411" i="5"/>
  <c r="J2411" i="5" s="1"/>
  <c r="L2410" i="5"/>
  <c r="L2409" i="5"/>
  <c r="J2409" i="5" s="1"/>
  <c r="L2408" i="5"/>
  <c r="J2408" i="5" s="1"/>
  <c r="L2407" i="5"/>
  <c r="J2407" i="5" s="1"/>
  <c r="L2406" i="5"/>
  <c r="J2406" i="5" s="1"/>
  <c r="L2405" i="5"/>
  <c r="J2405" i="5" s="1"/>
  <c r="L2404" i="5"/>
  <c r="L2403" i="5"/>
  <c r="J2403" i="5" s="1"/>
  <c r="L2402" i="5"/>
  <c r="J2402" i="5" s="1"/>
  <c r="L2401" i="5"/>
  <c r="J2401" i="5" s="1"/>
  <c r="L2400" i="5"/>
  <c r="J2400" i="5" s="1"/>
  <c r="L2399" i="5"/>
  <c r="J2399" i="5" s="1"/>
  <c r="L2398" i="5"/>
  <c r="J2398" i="5" s="1"/>
  <c r="L2397" i="5"/>
  <c r="J2397" i="5" s="1"/>
  <c r="L2396" i="5"/>
  <c r="L2395" i="5"/>
  <c r="J2395" i="5" s="1"/>
  <c r="L2394" i="5"/>
  <c r="L2393" i="5"/>
  <c r="J2393" i="5" s="1"/>
  <c r="L2392" i="5"/>
  <c r="L2391" i="5"/>
  <c r="J2391" i="5" s="1"/>
  <c r="L2390" i="5"/>
  <c r="J2390" i="5" s="1"/>
  <c r="L2389" i="5"/>
  <c r="J2389" i="5" s="1"/>
  <c r="L2388" i="5"/>
  <c r="J2388" i="5" s="1"/>
  <c r="L2387" i="5"/>
  <c r="J2387" i="5" s="1"/>
  <c r="L2386" i="5"/>
  <c r="J2386" i="5" s="1"/>
  <c r="L2385" i="5"/>
  <c r="J2385" i="5" s="1"/>
  <c r="L2384" i="5"/>
  <c r="I2384" i="5" s="1"/>
  <c r="L2383" i="5"/>
  <c r="J2383" i="5" s="1"/>
  <c r="L2382" i="5"/>
  <c r="J2382" i="5" s="1"/>
  <c r="L2381" i="5"/>
  <c r="L2380" i="5"/>
  <c r="J2380" i="5" s="1"/>
  <c r="L2379" i="5"/>
  <c r="J2379" i="5" s="1"/>
  <c r="L2378" i="5"/>
  <c r="L2377" i="5"/>
  <c r="L2376" i="5"/>
  <c r="J2376" i="5" s="1"/>
  <c r="L2375" i="5"/>
  <c r="J2375" i="5" s="1"/>
  <c r="L2374" i="5"/>
  <c r="J2374" i="5" s="1"/>
  <c r="L2373" i="5"/>
  <c r="J2373" i="5" s="1"/>
  <c r="L2372" i="5"/>
  <c r="L2371" i="5"/>
  <c r="J2371" i="5" s="1"/>
  <c r="L2370" i="5"/>
  <c r="J2370" i="5" s="1"/>
  <c r="L2369" i="5"/>
  <c r="J2369" i="5" s="1"/>
  <c r="L2368" i="5"/>
  <c r="L2367" i="5"/>
  <c r="J2367" i="5" s="1"/>
  <c r="L2366" i="5"/>
  <c r="J2366" i="5" s="1"/>
  <c r="L2365" i="5"/>
  <c r="L2364" i="5"/>
  <c r="J2364" i="5" s="1"/>
  <c r="L2363" i="5"/>
  <c r="J2363" i="5" s="1"/>
  <c r="L2362" i="5"/>
  <c r="J2362" i="5" s="1"/>
  <c r="L2361" i="5"/>
  <c r="L2360" i="5"/>
  <c r="L2359" i="5"/>
  <c r="J2359" i="5" s="1"/>
  <c r="L2358" i="5"/>
  <c r="J2358" i="5" s="1"/>
  <c r="L2357" i="5"/>
  <c r="J2357" i="5" s="1"/>
  <c r="L2356" i="5"/>
  <c r="J2356" i="5" s="1"/>
  <c r="L2355" i="5"/>
  <c r="J2355" i="5" s="1"/>
  <c r="L2354" i="5"/>
  <c r="J2354" i="5" s="1"/>
  <c r="L2353" i="5"/>
  <c r="J2353" i="5" s="1"/>
  <c r="L2352" i="5"/>
  <c r="L2351" i="5"/>
  <c r="J2351" i="5" s="1"/>
  <c r="L2350" i="5"/>
  <c r="L2349" i="5"/>
  <c r="J2349" i="5" s="1"/>
  <c r="L2348" i="5"/>
  <c r="L2347" i="5"/>
  <c r="J2347" i="5" s="1"/>
  <c r="L2346" i="5"/>
  <c r="J2346" i="5" s="1"/>
  <c r="L2345" i="5"/>
  <c r="L2344" i="5"/>
  <c r="L2343" i="5"/>
  <c r="J2343" i="5" s="1"/>
  <c r="L2342" i="5"/>
  <c r="J2342" i="5" s="1"/>
  <c r="L2341" i="5"/>
  <c r="J2341" i="5" s="1"/>
  <c r="L2340" i="5"/>
  <c r="L2339" i="5"/>
  <c r="J2339" i="5" s="1"/>
  <c r="L2338" i="5"/>
  <c r="J2338" i="5" s="1"/>
  <c r="L2337" i="5"/>
  <c r="J2337" i="5" s="1"/>
  <c r="L2336" i="5"/>
  <c r="J2336" i="5" s="1"/>
  <c r="L2335" i="5"/>
  <c r="J2335" i="5" s="1"/>
  <c r="L2334" i="5"/>
  <c r="L2333" i="5"/>
  <c r="L2332" i="5"/>
  <c r="L2331" i="5"/>
  <c r="J2331" i="5" s="1"/>
  <c r="L2330" i="5"/>
  <c r="J2330" i="5" s="1"/>
  <c r="L2329" i="5"/>
  <c r="J2329" i="5" s="1"/>
  <c r="L2328" i="5"/>
  <c r="L2327" i="5"/>
  <c r="J2327" i="5" s="1"/>
  <c r="L2326" i="5"/>
  <c r="J2326" i="5" s="1"/>
  <c r="L2325" i="5"/>
  <c r="J2325" i="5" s="1"/>
  <c r="L2324" i="5"/>
  <c r="J2324" i="5" s="1"/>
  <c r="L2323" i="5"/>
  <c r="J2323" i="5" s="1"/>
  <c r="L2322" i="5"/>
  <c r="J2322" i="5" s="1"/>
  <c r="L2321" i="5"/>
  <c r="J2321" i="5" s="1"/>
  <c r="L2320" i="5"/>
  <c r="L2319" i="5"/>
  <c r="J2319" i="5" s="1"/>
  <c r="L2318" i="5"/>
  <c r="L2317" i="5"/>
  <c r="L2316" i="5"/>
  <c r="L2315" i="5"/>
  <c r="J2315" i="5" s="1"/>
  <c r="L2314" i="5"/>
  <c r="J2314" i="5" s="1"/>
  <c r="L2313" i="5"/>
  <c r="L2312" i="5"/>
  <c r="L2311" i="5"/>
  <c r="J2311" i="5" s="1"/>
  <c r="L2310" i="5"/>
  <c r="J2310" i="5" s="1"/>
  <c r="L2309" i="5"/>
  <c r="J2309" i="5" s="1"/>
  <c r="L2308" i="5"/>
  <c r="L2307" i="5"/>
  <c r="J2307" i="5" s="1"/>
  <c r="L2306" i="5"/>
  <c r="J2306" i="5" s="1"/>
  <c r="L2305" i="5"/>
  <c r="J2305" i="5" s="1"/>
  <c r="L2304" i="5"/>
  <c r="L2303" i="5"/>
  <c r="J2303" i="5" s="1"/>
  <c r="L2302" i="5"/>
  <c r="L2301" i="5"/>
  <c r="J2301" i="5" s="1"/>
  <c r="L2300" i="5"/>
  <c r="J2300" i="5" s="1"/>
  <c r="L2299" i="5"/>
  <c r="J2299" i="5" s="1"/>
  <c r="L2298" i="5"/>
  <c r="J2298" i="5" s="1"/>
  <c r="L2297" i="5"/>
  <c r="L2296" i="5"/>
  <c r="L2295" i="5"/>
  <c r="J2295" i="5" s="1"/>
  <c r="L2294" i="5"/>
  <c r="J2294" i="5" s="1"/>
  <c r="L2293" i="5"/>
  <c r="J2293" i="5" s="1"/>
  <c r="L2292" i="5"/>
  <c r="L2291" i="5"/>
  <c r="J2291" i="5" s="1"/>
  <c r="L2290" i="5"/>
  <c r="L2289" i="5"/>
  <c r="J2289" i="5" s="1"/>
  <c r="L2288" i="5"/>
  <c r="L2287" i="5"/>
  <c r="J2287" i="5" s="1"/>
  <c r="L2286" i="5"/>
  <c r="J2286" i="5" s="1"/>
  <c r="L2285" i="5"/>
  <c r="J2285" i="5" s="1"/>
  <c r="L2284" i="5"/>
  <c r="J2284" i="5" s="1"/>
  <c r="L2283" i="5"/>
  <c r="J2283" i="5" s="1"/>
  <c r="L2282" i="5"/>
  <c r="J2282" i="5" s="1"/>
  <c r="L2281" i="5"/>
  <c r="L2280" i="5"/>
  <c r="J2280" i="5" s="1"/>
  <c r="L2279" i="5"/>
  <c r="J2279" i="5" s="1"/>
  <c r="L2278" i="5"/>
  <c r="J2278" i="5" s="1"/>
  <c r="L2277" i="5"/>
  <c r="J2277" i="5" s="1"/>
  <c r="L2276" i="5"/>
  <c r="L2275" i="5"/>
  <c r="J2275" i="5" s="1"/>
  <c r="L2274" i="5"/>
  <c r="L2273" i="5"/>
  <c r="J2273" i="5" s="1"/>
  <c r="L2272" i="5"/>
  <c r="L2271" i="5"/>
  <c r="J2271" i="5" s="1"/>
  <c r="L2270" i="5"/>
  <c r="J2270" i="5" s="1"/>
  <c r="L2269" i="5"/>
  <c r="L2268" i="5"/>
  <c r="L2267" i="5"/>
  <c r="J2267" i="5" s="1"/>
  <c r="L2266" i="5"/>
  <c r="J2266" i="5" s="1"/>
  <c r="L2265" i="5"/>
  <c r="J2265" i="5" s="1"/>
  <c r="L2264" i="5"/>
  <c r="L2263" i="5"/>
  <c r="J2263" i="5" s="1"/>
  <c r="L2262" i="5"/>
  <c r="L2261" i="5"/>
  <c r="J2261" i="5" s="1"/>
  <c r="L2260" i="5"/>
  <c r="L2259" i="5"/>
  <c r="J2259" i="5" s="1"/>
  <c r="L2258" i="5"/>
  <c r="J2258" i="5" s="1"/>
  <c r="L2257" i="5"/>
  <c r="J2257" i="5" s="1"/>
  <c r="L2256" i="5"/>
  <c r="L2255" i="5"/>
  <c r="J2255" i="5" s="1"/>
  <c r="L2254" i="5"/>
  <c r="J2254" i="5" s="1"/>
  <c r="L2253" i="5"/>
  <c r="L2252" i="5"/>
  <c r="J2252" i="5" s="1"/>
  <c r="L2251" i="5"/>
  <c r="J2251" i="5" s="1"/>
  <c r="L2250" i="5"/>
  <c r="L2249" i="5"/>
  <c r="L2248" i="5"/>
  <c r="J2248" i="5" s="1"/>
  <c r="L2247" i="5"/>
  <c r="J2247" i="5" s="1"/>
  <c r="L2246" i="5"/>
  <c r="J2246" i="5" s="1"/>
  <c r="L2245" i="5"/>
  <c r="J2245" i="5" s="1"/>
  <c r="L2244" i="5"/>
  <c r="L2243" i="5"/>
  <c r="J2243" i="5" s="1"/>
  <c r="L2242" i="5"/>
  <c r="J2242" i="5" s="1"/>
  <c r="L2241" i="5"/>
  <c r="J2241" i="5" s="1"/>
  <c r="L2240" i="5"/>
  <c r="L2239" i="5"/>
  <c r="J2239" i="5" s="1"/>
  <c r="L2238" i="5"/>
  <c r="J2238" i="5" s="1"/>
  <c r="L2237" i="5"/>
  <c r="J2237" i="5" s="1"/>
  <c r="L2236" i="5"/>
  <c r="J2236" i="5" s="1"/>
  <c r="L2235" i="5"/>
  <c r="J2235" i="5" s="1"/>
  <c r="L2234" i="5"/>
  <c r="L2233" i="5"/>
  <c r="L2232" i="5"/>
  <c r="L2231" i="5"/>
  <c r="J2231" i="5" s="1"/>
  <c r="L2230" i="5"/>
  <c r="J2230" i="5" s="1"/>
  <c r="L2229" i="5"/>
  <c r="J2229" i="5" s="1"/>
  <c r="L2228" i="5"/>
  <c r="L2227" i="5"/>
  <c r="J2227" i="5" s="1"/>
  <c r="L2226" i="5"/>
  <c r="J2226" i="5" s="1"/>
  <c r="L2225" i="5"/>
  <c r="J2225" i="5" s="1"/>
  <c r="L2224" i="5"/>
  <c r="L2223" i="5"/>
  <c r="J2223" i="5" s="1"/>
  <c r="L2222" i="5"/>
  <c r="J2222" i="5" s="1"/>
  <c r="L2221" i="5"/>
  <c r="L2220" i="5"/>
  <c r="J2220" i="5" s="1"/>
  <c r="L2219" i="5"/>
  <c r="J2219" i="5" s="1"/>
  <c r="L2218" i="5"/>
  <c r="L2217" i="5"/>
  <c r="J2217" i="5" s="1"/>
  <c r="L2216" i="5"/>
  <c r="J2216" i="5" s="1"/>
  <c r="L2215" i="5"/>
  <c r="J2215" i="5" s="1"/>
  <c r="L2214" i="5"/>
  <c r="J2214" i="5" s="1"/>
  <c r="L2213" i="5"/>
  <c r="J2213" i="5" s="1"/>
  <c r="L2212" i="5"/>
  <c r="L2211" i="5"/>
  <c r="J2211" i="5" s="1"/>
  <c r="L2210" i="5"/>
  <c r="J2210" i="5" s="1"/>
  <c r="L2209" i="5"/>
  <c r="J2209" i="5" s="1"/>
  <c r="L2208" i="5"/>
  <c r="L2207" i="5"/>
  <c r="J2207" i="5" s="1"/>
  <c r="L2206" i="5"/>
  <c r="J2206" i="5" s="1"/>
  <c r="L2205" i="5"/>
  <c r="J2205" i="5" s="1"/>
  <c r="L2204" i="5"/>
  <c r="L2203" i="5"/>
  <c r="J2203" i="5" s="1"/>
  <c r="L2202" i="5"/>
  <c r="L2201" i="5"/>
  <c r="J2201" i="5" s="1"/>
  <c r="L2200" i="5"/>
  <c r="L2199" i="5"/>
  <c r="J2199" i="5" s="1"/>
  <c r="L2198" i="5"/>
  <c r="J2198" i="5" s="1"/>
  <c r="L2197" i="5"/>
  <c r="J2197" i="5" s="1"/>
  <c r="L2196" i="5"/>
  <c r="L2195" i="5"/>
  <c r="J2195" i="5" s="1"/>
  <c r="L2194" i="5"/>
  <c r="J2194" i="5" s="1"/>
  <c r="L2193" i="5"/>
  <c r="J2193" i="5" s="1"/>
  <c r="L2192" i="5"/>
  <c r="I2192" i="5" s="1"/>
  <c r="L2191" i="5"/>
  <c r="J2191" i="5" s="1"/>
  <c r="L2190" i="5"/>
  <c r="J2190" i="5" s="1"/>
  <c r="L2189" i="5"/>
  <c r="L2188" i="5"/>
  <c r="J2188" i="5" s="1"/>
  <c r="L2187" i="5"/>
  <c r="J2187" i="5" s="1"/>
  <c r="L2186" i="5"/>
  <c r="L2185" i="5"/>
  <c r="J2185" i="5" s="1"/>
  <c r="L2184" i="5"/>
  <c r="L2183" i="5"/>
  <c r="J2183" i="5" s="1"/>
  <c r="L2182" i="5"/>
  <c r="J2182" i="5" s="1"/>
  <c r="L2181" i="5"/>
  <c r="J2181" i="5" s="1"/>
  <c r="L2180" i="5"/>
  <c r="L2179" i="5"/>
  <c r="J2179" i="5" s="1"/>
  <c r="L2178" i="5"/>
  <c r="J2178" i="5" s="1"/>
  <c r="L2177" i="5"/>
  <c r="J2177" i="5" s="1"/>
  <c r="L2176" i="5"/>
  <c r="J2176" i="5" s="1"/>
  <c r="L2175" i="5"/>
  <c r="J2175" i="5" s="1"/>
  <c r="L2174" i="5"/>
  <c r="L2173" i="5"/>
  <c r="J2173" i="5" s="1"/>
  <c r="L2172" i="5"/>
  <c r="J2172" i="5" s="1"/>
  <c r="L2171" i="5"/>
  <c r="J2171" i="5" s="1"/>
  <c r="L2170" i="5"/>
  <c r="J2170" i="5" s="1"/>
  <c r="L2169" i="5"/>
  <c r="J2169" i="5" s="1"/>
  <c r="L2168" i="5"/>
  <c r="L2167" i="5"/>
  <c r="J2167" i="5" s="1"/>
  <c r="L2166" i="5"/>
  <c r="J2166" i="5" s="1"/>
  <c r="L2165" i="5"/>
  <c r="J2165" i="5" s="1"/>
  <c r="L2164" i="5"/>
  <c r="J2164" i="5" s="1"/>
  <c r="L2163" i="5"/>
  <c r="J2163" i="5" s="1"/>
  <c r="L2162" i="5"/>
  <c r="L2161" i="5"/>
  <c r="J2161" i="5" s="1"/>
  <c r="L2160" i="5"/>
  <c r="L2159" i="5"/>
  <c r="J2159" i="5" s="1"/>
  <c r="L2158" i="5"/>
  <c r="J2158" i="5" s="1"/>
  <c r="L2157" i="5"/>
  <c r="L2156" i="5"/>
  <c r="J2156" i="5" s="1"/>
  <c r="L2155" i="5"/>
  <c r="J2155" i="5" s="1"/>
  <c r="L2154" i="5"/>
  <c r="J2154" i="5" s="1"/>
  <c r="L2153" i="5"/>
  <c r="J2153" i="5" s="1"/>
  <c r="L2152" i="5"/>
  <c r="L2151" i="5"/>
  <c r="J2151" i="5" s="1"/>
  <c r="L2150" i="5"/>
  <c r="L2149" i="5"/>
  <c r="J2149" i="5" s="1"/>
  <c r="L2148" i="5"/>
  <c r="L2147" i="5"/>
  <c r="J2147" i="5" s="1"/>
  <c r="L2146" i="5"/>
  <c r="J2146" i="5" s="1"/>
  <c r="L2145" i="5"/>
  <c r="J2145" i="5" s="1"/>
  <c r="L2144" i="5"/>
  <c r="J2144" i="5" s="1"/>
  <c r="L2143" i="5"/>
  <c r="J2143" i="5" s="1"/>
  <c r="L2142" i="5"/>
  <c r="J2142" i="5" s="1"/>
  <c r="L2141" i="5"/>
  <c r="J2141" i="5" s="1"/>
  <c r="L2140" i="5"/>
  <c r="J2140" i="5" s="1"/>
  <c r="L2139" i="5"/>
  <c r="J2139" i="5" s="1"/>
  <c r="L2138" i="5"/>
  <c r="J2138" i="5" s="1"/>
  <c r="L2137" i="5"/>
  <c r="J2137" i="5" s="1"/>
  <c r="L2136" i="5"/>
  <c r="L2135" i="5"/>
  <c r="J2135" i="5" s="1"/>
  <c r="L2134" i="5"/>
  <c r="L2133" i="5"/>
  <c r="J2133" i="5" s="1"/>
  <c r="L2132" i="5"/>
  <c r="L2131" i="5"/>
  <c r="J2131" i="5" s="1"/>
  <c r="L2130" i="5"/>
  <c r="J2130" i="5" s="1"/>
  <c r="L2129" i="5"/>
  <c r="J2129" i="5" s="1"/>
  <c r="L2128" i="5"/>
  <c r="I2128" i="5" s="1"/>
  <c r="L2127" i="5"/>
  <c r="J2127" i="5" s="1"/>
  <c r="L2126" i="5"/>
  <c r="J2126" i="5" s="1"/>
  <c r="L2125" i="5"/>
  <c r="L2124" i="5"/>
  <c r="J2124" i="5" s="1"/>
  <c r="L2123" i="5"/>
  <c r="J2123" i="5" s="1"/>
  <c r="L2122" i="5"/>
  <c r="J2122" i="5" s="1"/>
  <c r="L2121" i="5"/>
  <c r="L2120" i="5"/>
  <c r="L2119" i="5"/>
  <c r="J2119" i="5" s="1"/>
  <c r="L2118" i="5"/>
  <c r="J2118" i="5" s="1"/>
  <c r="L2117" i="5"/>
  <c r="J2117" i="5" s="1"/>
  <c r="L2116" i="5"/>
  <c r="L2115" i="5"/>
  <c r="J2115" i="5" s="1"/>
  <c r="L2114" i="5"/>
  <c r="J2114" i="5" s="1"/>
  <c r="L2113" i="5"/>
  <c r="J2113" i="5" s="1"/>
  <c r="L2112" i="5"/>
  <c r="J2112" i="5" s="1"/>
  <c r="L2111" i="5"/>
  <c r="J2111" i="5" s="1"/>
  <c r="L2110" i="5"/>
  <c r="L2109" i="5"/>
  <c r="J2109" i="5" s="1"/>
  <c r="L2108" i="5"/>
  <c r="J2108" i="5" s="1"/>
  <c r="L2107" i="5"/>
  <c r="J2107" i="5" s="1"/>
  <c r="L2106" i="5"/>
  <c r="J2106" i="5" s="1"/>
  <c r="L2105" i="5"/>
  <c r="J2105" i="5" s="1"/>
  <c r="L2104" i="5"/>
  <c r="L2103" i="5"/>
  <c r="J2103" i="5" s="1"/>
  <c r="L2102" i="5"/>
  <c r="J2102" i="5" s="1"/>
  <c r="L2101" i="5"/>
  <c r="J2101" i="5" s="1"/>
  <c r="L2100" i="5"/>
  <c r="J2100" i="5" s="1"/>
  <c r="L2099" i="5"/>
  <c r="J2099" i="5" s="1"/>
  <c r="L2098" i="5"/>
  <c r="L2097" i="5"/>
  <c r="J2097" i="5" s="1"/>
  <c r="L2096" i="5"/>
  <c r="L2095" i="5"/>
  <c r="J2095" i="5" s="1"/>
  <c r="L2094" i="5"/>
  <c r="J2094" i="5" s="1"/>
  <c r="L2093" i="5"/>
  <c r="L2092" i="5"/>
  <c r="L2091" i="5"/>
  <c r="J2091" i="5" s="1"/>
  <c r="L2090" i="5"/>
  <c r="J2090" i="5" s="1"/>
  <c r="L2089" i="5"/>
  <c r="J2089" i="5" s="1"/>
  <c r="L2088" i="5"/>
  <c r="L2087" i="5"/>
  <c r="J2087" i="5" s="1"/>
  <c r="L2086" i="5"/>
  <c r="J2086" i="5" s="1"/>
  <c r="L2085" i="5"/>
  <c r="J2085" i="5" s="1"/>
  <c r="L2084" i="5"/>
  <c r="L2083" i="5"/>
  <c r="J2083" i="5" s="1"/>
  <c r="L2082" i="5"/>
  <c r="L2081" i="5"/>
  <c r="J2081" i="5" s="1"/>
  <c r="L2080" i="5"/>
  <c r="J2080" i="5" s="1"/>
  <c r="L2079" i="5"/>
  <c r="J2079" i="5" s="1"/>
  <c r="L2078" i="5"/>
  <c r="J2078" i="5" s="1"/>
  <c r="L2077" i="5"/>
  <c r="J2077" i="5" s="1"/>
  <c r="L2076" i="5"/>
  <c r="J2076" i="5" s="1"/>
  <c r="L2075" i="5"/>
  <c r="J2075" i="5" s="1"/>
  <c r="L2074" i="5"/>
  <c r="J2074" i="5" s="1"/>
  <c r="L2073" i="5"/>
  <c r="J2073" i="5" s="1"/>
  <c r="L2072" i="5"/>
  <c r="L2071" i="5"/>
  <c r="J2071" i="5" s="1"/>
  <c r="L2070" i="5"/>
  <c r="J2070" i="5" s="1"/>
  <c r="L2069" i="5"/>
  <c r="J2069" i="5" s="1"/>
  <c r="L2068" i="5"/>
  <c r="L2067" i="5"/>
  <c r="J2067" i="5" s="1"/>
  <c r="L2066" i="5"/>
  <c r="L2065" i="5"/>
  <c r="J2065" i="5" s="1"/>
  <c r="L2064" i="5"/>
  <c r="L2063" i="5"/>
  <c r="J2063" i="5" s="1"/>
  <c r="L2062" i="5"/>
  <c r="J2062" i="5" s="1"/>
  <c r="L2061" i="5"/>
  <c r="L2060" i="5"/>
  <c r="J2060" i="5" s="1"/>
  <c r="L2059" i="5"/>
  <c r="J2059" i="5" s="1"/>
  <c r="L2058" i="5"/>
  <c r="J2058" i="5" s="1"/>
  <c r="L2057" i="5"/>
  <c r="J2057" i="5" s="1"/>
  <c r="L2056" i="5"/>
  <c r="J2056" i="5" s="1"/>
  <c r="L2055" i="5"/>
  <c r="J2055" i="5" s="1"/>
  <c r="L2054" i="5"/>
  <c r="L2053" i="5"/>
  <c r="J2053" i="5" s="1"/>
  <c r="L2052" i="5"/>
  <c r="L2051" i="5"/>
  <c r="J2051" i="5" s="1"/>
  <c r="L2050" i="5"/>
  <c r="J2050" i="5" s="1"/>
  <c r="L2049" i="5"/>
  <c r="J2049" i="5" s="1"/>
  <c r="L2048" i="5"/>
  <c r="J2048" i="5" s="1"/>
  <c r="L2047" i="5"/>
  <c r="J2047" i="5" s="1"/>
  <c r="L2046" i="5"/>
  <c r="J2046" i="5" s="1"/>
  <c r="L2045" i="5"/>
  <c r="J2045" i="5" s="1"/>
  <c r="L2044" i="5"/>
  <c r="J2044" i="5" s="1"/>
  <c r="L2043" i="5"/>
  <c r="J2043" i="5" s="1"/>
  <c r="L2042" i="5"/>
  <c r="J2042" i="5" s="1"/>
  <c r="L2041" i="5"/>
  <c r="L2040" i="5"/>
  <c r="L2039" i="5"/>
  <c r="J2039" i="5" s="1"/>
  <c r="L2038" i="5"/>
  <c r="J2038" i="5" s="1"/>
  <c r="L2037" i="5"/>
  <c r="J2037" i="5" s="1"/>
  <c r="L2036" i="5"/>
  <c r="J2036" i="5" s="1"/>
  <c r="L2035" i="5"/>
  <c r="J2035" i="5" s="1"/>
  <c r="L2034" i="5"/>
  <c r="J2034" i="5" s="1"/>
  <c r="L2033" i="5"/>
  <c r="J2033" i="5" s="1"/>
  <c r="L2032" i="5"/>
  <c r="L2031" i="5"/>
  <c r="J2031" i="5" s="1"/>
  <c r="L2030" i="5"/>
  <c r="J2030" i="5" s="1"/>
  <c r="L2029" i="5"/>
  <c r="L2028" i="5"/>
  <c r="L2027" i="5"/>
  <c r="J2027" i="5" s="1"/>
  <c r="L2026" i="5"/>
  <c r="J2026" i="5" s="1"/>
  <c r="L2025" i="5"/>
  <c r="J2025" i="5" s="1"/>
  <c r="L2024" i="5"/>
  <c r="L2023" i="5"/>
  <c r="J2023" i="5" s="1"/>
  <c r="L2022" i="5"/>
  <c r="J2022" i="5" s="1"/>
  <c r="L2021" i="5"/>
  <c r="J2021" i="5" s="1"/>
  <c r="L2020" i="5"/>
  <c r="L2019" i="5"/>
  <c r="J2019" i="5" s="1"/>
  <c r="L2018" i="5"/>
  <c r="J2018" i="5" s="1"/>
  <c r="L2017" i="5"/>
  <c r="J2017" i="5" s="1"/>
  <c r="L2016" i="5"/>
  <c r="J2016" i="5" s="1"/>
  <c r="L2015" i="5"/>
  <c r="J2015" i="5" s="1"/>
  <c r="L2014" i="5"/>
  <c r="L2013" i="5"/>
  <c r="J2013" i="5" s="1"/>
  <c r="L2012" i="5"/>
  <c r="J2012" i="5" s="1"/>
  <c r="L2011" i="5"/>
  <c r="J2011" i="5" s="1"/>
  <c r="L2010" i="5"/>
  <c r="J2010" i="5" s="1"/>
  <c r="L2009" i="5"/>
  <c r="J2009" i="5" s="1"/>
  <c r="L2008" i="5"/>
  <c r="L2007" i="5"/>
  <c r="J2007" i="5" s="1"/>
  <c r="L2006" i="5"/>
  <c r="J2006" i="5" s="1"/>
  <c r="L2005" i="5"/>
  <c r="J2005" i="5" s="1"/>
  <c r="L2004" i="5"/>
  <c r="J2004" i="5" s="1"/>
  <c r="L2003" i="5"/>
  <c r="J2003" i="5" s="1"/>
  <c r="L2002" i="5"/>
  <c r="J2002" i="5" s="1"/>
  <c r="L2001" i="5"/>
  <c r="J2001" i="5" s="1"/>
  <c r="L2000" i="5"/>
  <c r="L1999" i="5"/>
  <c r="J1999" i="5" s="1"/>
  <c r="L1998" i="5"/>
  <c r="L1997" i="5"/>
  <c r="L1996" i="5"/>
  <c r="J1996" i="5" s="1"/>
  <c r="L1995" i="5"/>
  <c r="J1995" i="5" s="1"/>
  <c r="L1994" i="5"/>
  <c r="J1994" i="5" s="1"/>
  <c r="L1993" i="5"/>
  <c r="J1993" i="5" s="1"/>
  <c r="L1992" i="5"/>
  <c r="J1992" i="5" s="1"/>
  <c r="L1991" i="5"/>
  <c r="J1991" i="5" s="1"/>
  <c r="L1990" i="5"/>
  <c r="L1989" i="5"/>
  <c r="J1989" i="5" s="1"/>
  <c r="L1988" i="5"/>
  <c r="L1987" i="5"/>
  <c r="J1987" i="5" s="1"/>
  <c r="L1986" i="5"/>
  <c r="J1986" i="5" s="1"/>
  <c r="L1985" i="5"/>
  <c r="J1985" i="5" s="1"/>
  <c r="L1984" i="5"/>
  <c r="J1984" i="5" s="1"/>
  <c r="L1983" i="5"/>
  <c r="J1983" i="5" s="1"/>
  <c r="L1982" i="5"/>
  <c r="J1982" i="5" s="1"/>
  <c r="L1981" i="5"/>
  <c r="J1981" i="5" s="1"/>
  <c r="L1980" i="5"/>
  <c r="J1980" i="5" s="1"/>
  <c r="L1979" i="5"/>
  <c r="J1979" i="5" s="1"/>
  <c r="L1978" i="5"/>
  <c r="J1978" i="5" s="1"/>
  <c r="L1977" i="5"/>
  <c r="L1976" i="5"/>
  <c r="L1975" i="5"/>
  <c r="J1975" i="5" s="1"/>
  <c r="L1974" i="5"/>
  <c r="J1974" i="5" s="1"/>
  <c r="L1973" i="5"/>
  <c r="J1973" i="5" s="1"/>
  <c r="L1972" i="5"/>
  <c r="J1972" i="5" s="1"/>
  <c r="L1969" i="5"/>
  <c r="J1969" i="5" s="1"/>
  <c r="L1968" i="5"/>
  <c r="J1968" i="5" s="1"/>
  <c r="L1966" i="5"/>
  <c r="J1966" i="5" s="1"/>
  <c r="L1964" i="5"/>
  <c r="L1962" i="5"/>
  <c r="L1958" i="5"/>
  <c r="L1957" i="5"/>
  <c r="J1957" i="5" s="1"/>
  <c r="L1956" i="5"/>
  <c r="I1956" i="5" s="1"/>
  <c r="L1954" i="5"/>
  <c r="L1953" i="5"/>
  <c r="J1953" i="5" s="1"/>
  <c r="L1952" i="5"/>
  <c r="L1950" i="5"/>
  <c r="J1950" i="5" s="1"/>
  <c r="L1949" i="5"/>
  <c r="L1948" i="5"/>
  <c r="J1948" i="5" s="1"/>
  <c r="L1946" i="5"/>
  <c r="L1945" i="5"/>
  <c r="L1944" i="5"/>
  <c r="L1942" i="5"/>
  <c r="J1942" i="5" s="1"/>
  <c r="L1941" i="5"/>
  <c r="J1941" i="5" s="1"/>
  <c r="L1940" i="5"/>
  <c r="J1940" i="5" s="1"/>
  <c r="L1938" i="5"/>
  <c r="L1937" i="5"/>
  <c r="J1937" i="5" s="1"/>
  <c r="L1936" i="5"/>
  <c r="L1934" i="5"/>
  <c r="J1934" i="5" s="1"/>
  <c r="L1933" i="5"/>
  <c r="J1933" i="5" s="1"/>
  <c r="L1932" i="5"/>
  <c r="J1932" i="5" s="1"/>
  <c r="L1930" i="5"/>
  <c r="L1929" i="5"/>
  <c r="L1928" i="5"/>
  <c r="L1926" i="5"/>
  <c r="J1926" i="5" s="1"/>
  <c r="L1925" i="5"/>
  <c r="J1925" i="5" s="1"/>
  <c r="L1924" i="5"/>
  <c r="L1922" i="5"/>
  <c r="J1922" i="5" s="1"/>
  <c r="L1921" i="5"/>
  <c r="J1921" i="5" s="1"/>
  <c r="L1920" i="5"/>
  <c r="J1920" i="5" s="1"/>
  <c r="L1918" i="5"/>
  <c r="J1918" i="5" s="1"/>
  <c r="L1913" i="5"/>
  <c r="J1913" i="5" s="1"/>
  <c r="L1910" i="5"/>
  <c r="L1909" i="5"/>
  <c r="J1909" i="5" s="1"/>
  <c r="L1908" i="5"/>
  <c r="L1906" i="5"/>
  <c r="L1905" i="5"/>
  <c r="J1905" i="5" s="1"/>
  <c r="L1904" i="5"/>
  <c r="L1902" i="5"/>
  <c r="L1901" i="5"/>
  <c r="J1901" i="5" s="1"/>
  <c r="L1900" i="5"/>
  <c r="J1900" i="5" s="1"/>
  <c r="L1898" i="5"/>
  <c r="L1897" i="5"/>
  <c r="J1897" i="5" s="1"/>
  <c r="L1896" i="5"/>
  <c r="L1894" i="5"/>
  <c r="J1894" i="5" s="1"/>
  <c r="L1893" i="5"/>
  <c r="J1893" i="5" s="1"/>
  <c r="L1892" i="5"/>
  <c r="J1892" i="5" s="1"/>
  <c r="L1890" i="5"/>
  <c r="J1890" i="5" s="1"/>
  <c r="L1889" i="5"/>
  <c r="J1889" i="5" s="1"/>
  <c r="L1888" i="5"/>
  <c r="L1886" i="5"/>
  <c r="L1885" i="5"/>
  <c r="J1885" i="5" s="1"/>
  <c r="L1884" i="5"/>
  <c r="L1882" i="5"/>
  <c r="L1881" i="5"/>
  <c r="L1880" i="5"/>
  <c r="L1878" i="5"/>
  <c r="L1877" i="5"/>
  <c r="J1877" i="5" s="1"/>
  <c r="L1876" i="5"/>
  <c r="L1874" i="5"/>
  <c r="L1873" i="5"/>
  <c r="J1873" i="5" s="1"/>
  <c r="L1872" i="5"/>
  <c r="I1872" i="5" s="1"/>
  <c r="L1870" i="5"/>
  <c r="J1870" i="5" s="1"/>
  <c r="L1868" i="5"/>
  <c r="L1866" i="5"/>
  <c r="L1861" i="5"/>
  <c r="J1861" i="5" s="1"/>
  <c r="L1860" i="5"/>
  <c r="L1858" i="5"/>
  <c r="J1858" i="5" s="1"/>
  <c r="L1857" i="5"/>
  <c r="J1857" i="5" s="1"/>
  <c r="L1856" i="5"/>
  <c r="J1856" i="5" s="1"/>
  <c r="L1854" i="5"/>
  <c r="J1854" i="5" s="1"/>
  <c r="L1853" i="5"/>
  <c r="J1853" i="5" s="1"/>
  <c r="L1852" i="5"/>
  <c r="J1852" i="5" s="1"/>
  <c r="L1850" i="5"/>
  <c r="J1850" i="5" s="1"/>
  <c r="L1849" i="5"/>
  <c r="L1848" i="5"/>
  <c r="J1848" i="5" s="1"/>
  <c r="L1846" i="5"/>
  <c r="J1846" i="5" s="1"/>
  <c r="L1845" i="5"/>
  <c r="J1845" i="5" s="1"/>
  <c r="L1844" i="5"/>
  <c r="J1844" i="5" s="1"/>
  <c r="L1842" i="5"/>
  <c r="L1841" i="5"/>
  <c r="J1841" i="5" s="1"/>
  <c r="L1840" i="5"/>
  <c r="L1838" i="5"/>
  <c r="J1838" i="5" s="1"/>
  <c r="L1837" i="5"/>
  <c r="L1836" i="5"/>
  <c r="J1836" i="5" s="1"/>
  <c r="L1834" i="5"/>
  <c r="L1833" i="5"/>
  <c r="J1833" i="5" s="1"/>
  <c r="L1832" i="5"/>
  <c r="J1832" i="5" s="1"/>
  <c r="L1830" i="5"/>
  <c r="J1830" i="5" s="1"/>
  <c r="L1829" i="5"/>
  <c r="J1829" i="5" s="1"/>
  <c r="L1828" i="5"/>
  <c r="I1828" i="5" s="1"/>
  <c r="L1826" i="5"/>
  <c r="L1825" i="5"/>
  <c r="J1825" i="5" s="1"/>
  <c r="L1824" i="5"/>
  <c r="L1814" i="5"/>
  <c r="J1814" i="5" s="1"/>
  <c r="L1810" i="5"/>
  <c r="J1810" i="5" s="1"/>
  <c r="L1809" i="5"/>
  <c r="J1809" i="5" s="1"/>
  <c r="L1808" i="5"/>
  <c r="L1806" i="5"/>
  <c r="J1806" i="5" s="1"/>
  <c r="L1805" i="5"/>
  <c r="J1805" i="5" s="1"/>
  <c r="L1804" i="5"/>
  <c r="J1804" i="5" s="1"/>
  <c r="L1802" i="5"/>
  <c r="L1801" i="5"/>
  <c r="L1800" i="5"/>
  <c r="L1798" i="5"/>
  <c r="J1798" i="5" s="1"/>
  <c r="L1797" i="5"/>
  <c r="J1797" i="5" s="1"/>
  <c r="L1796" i="5"/>
  <c r="J1796" i="5" s="1"/>
  <c r="L1794" i="5"/>
  <c r="L1793" i="5"/>
  <c r="J1793" i="5" s="1"/>
  <c r="L1792" i="5"/>
  <c r="J1792" i="5" s="1"/>
  <c r="L1790" i="5"/>
  <c r="J1790" i="5" s="1"/>
  <c r="L1789" i="5"/>
  <c r="L1788" i="5"/>
  <c r="J1788" i="5" s="1"/>
  <c r="L1786" i="5"/>
  <c r="J1786" i="5" s="1"/>
  <c r="L1785" i="5"/>
  <c r="J1785" i="5" s="1"/>
  <c r="L1784" i="5"/>
  <c r="L1782" i="5"/>
  <c r="J1782" i="5" s="1"/>
  <c r="L1781" i="5"/>
  <c r="J1781" i="5" s="1"/>
  <c r="L1780" i="5"/>
  <c r="J1780" i="5" s="1"/>
  <c r="L1778" i="5"/>
  <c r="L1777" i="5"/>
  <c r="J1777" i="5" s="1"/>
  <c r="L1776" i="5"/>
  <c r="J1776" i="5" s="1"/>
  <c r="L1774" i="5"/>
  <c r="J1774" i="5" s="1"/>
  <c r="L1773" i="5"/>
  <c r="L1772" i="5"/>
  <c r="J1772" i="5" s="1"/>
  <c r="L1765" i="5"/>
  <c r="J1765" i="5" s="1"/>
  <c r="L1753" i="5"/>
  <c r="L1750" i="5"/>
  <c r="J1750" i="5" s="1"/>
  <c r="L1749" i="5"/>
  <c r="J1749" i="5" s="1"/>
  <c r="L1748" i="5"/>
  <c r="J1748" i="5" s="1"/>
  <c r="L1746" i="5"/>
  <c r="J1746" i="5" s="1"/>
  <c r="L1745" i="5"/>
  <c r="J1745" i="5" s="1"/>
  <c r="L1744" i="5"/>
  <c r="J1744" i="5" s="1"/>
  <c r="L1742" i="5"/>
  <c r="L1741" i="5"/>
  <c r="J1741" i="5" s="1"/>
  <c r="L1740" i="5"/>
  <c r="L1738" i="5"/>
  <c r="J1738" i="5" s="1"/>
  <c r="L1737" i="5"/>
  <c r="L1736" i="5"/>
  <c r="J1736" i="5" s="1"/>
  <c r="L1734" i="5"/>
  <c r="L1733" i="5"/>
  <c r="J1733" i="5" s="1"/>
  <c r="L1732" i="5"/>
  <c r="J1732" i="5" s="1"/>
  <c r="L1730" i="5"/>
  <c r="L1729" i="5"/>
  <c r="J1729" i="5" s="1"/>
  <c r="L1728" i="5"/>
  <c r="J1728" i="5" s="1"/>
  <c r="L1726" i="5"/>
  <c r="J1726" i="5" s="1"/>
  <c r="L1725" i="5"/>
  <c r="J1725" i="5" s="1"/>
  <c r="L1724" i="5"/>
  <c r="J1724" i="5" s="1"/>
  <c r="L1722" i="5"/>
  <c r="J1722" i="5" s="1"/>
  <c r="L1721" i="5"/>
  <c r="J1721" i="5" s="1"/>
  <c r="L1720" i="5"/>
  <c r="J1720" i="5" s="1"/>
  <c r="L1718" i="5"/>
  <c r="L1717" i="5"/>
  <c r="J1717" i="5" s="1"/>
  <c r="L1712" i="5"/>
  <c r="L1706" i="5"/>
  <c r="L1702" i="5"/>
  <c r="J1702" i="5" s="1"/>
  <c r="L1701" i="5"/>
  <c r="J1701" i="5" s="1"/>
  <c r="L1700" i="5"/>
  <c r="L1698" i="5"/>
  <c r="L1697" i="5"/>
  <c r="J1697" i="5" s="1"/>
  <c r="L1696" i="5"/>
  <c r="J1696" i="5" s="1"/>
  <c r="L1694" i="5"/>
  <c r="J1694" i="5" s="1"/>
  <c r="L1693" i="5"/>
  <c r="J1693" i="5" s="1"/>
  <c r="L1692" i="5"/>
  <c r="L1690" i="5"/>
  <c r="J1690" i="5" s="1"/>
  <c r="L1689" i="5"/>
  <c r="J1689" i="5" s="1"/>
  <c r="L1688" i="5"/>
  <c r="J1688" i="5" s="1"/>
  <c r="L1686" i="5"/>
  <c r="J1686" i="5" s="1"/>
  <c r="L1685" i="5"/>
  <c r="J1685" i="5" s="1"/>
  <c r="L1684" i="5"/>
  <c r="J1684" i="5" s="1"/>
  <c r="L1682" i="5"/>
  <c r="J1682" i="5" s="1"/>
  <c r="L1681" i="5"/>
  <c r="J1681" i="5" s="1"/>
  <c r="L1680" i="5"/>
  <c r="J1680" i="5" s="1"/>
  <c r="L1678" i="5"/>
  <c r="J1678" i="5" s="1"/>
  <c r="L1677" i="5"/>
  <c r="J1677" i="5" s="1"/>
  <c r="L1676" i="5"/>
  <c r="L1674" i="5"/>
  <c r="J1674" i="5" s="1"/>
  <c r="L1673" i="5"/>
  <c r="L1672" i="5"/>
  <c r="J1672" i="5" s="1"/>
  <c r="L1670" i="5"/>
  <c r="J1670" i="5" s="1"/>
  <c r="L1669" i="5"/>
  <c r="J1669" i="5" s="1"/>
  <c r="L1658" i="5"/>
  <c r="L1644" i="5"/>
  <c r="J1644" i="5" s="1"/>
  <c r="L1642" i="5"/>
  <c r="J1642" i="5" s="1"/>
  <c r="L1641" i="5"/>
  <c r="J1641" i="5" s="1"/>
  <c r="L1640" i="5"/>
  <c r="L1638" i="5"/>
  <c r="L1637" i="5"/>
  <c r="J1637" i="5" s="1"/>
  <c r="L1636" i="5"/>
  <c r="J1636" i="5" s="1"/>
  <c r="L1634" i="5"/>
  <c r="L1633" i="5"/>
  <c r="J1633" i="5" s="1"/>
  <c r="L1632" i="5"/>
  <c r="L1630" i="5"/>
  <c r="J1630" i="5" s="1"/>
  <c r="L1629" i="5"/>
  <c r="J1629" i="5" s="1"/>
  <c r="L1628" i="5"/>
  <c r="J1628" i="5" s="1"/>
  <c r="L1626" i="5"/>
  <c r="J1626" i="5" s="1"/>
  <c r="L1625" i="5"/>
  <c r="J1625" i="5" s="1"/>
  <c r="L1624" i="5"/>
  <c r="J1624" i="5" s="1"/>
  <c r="L1622" i="5"/>
  <c r="L1621" i="5"/>
  <c r="J1621" i="5" s="1"/>
  <c r="L1620" i="5"/>
  <c r="J1620" i="5" s="1"/>
  <c r="L1618" i="5"/>
  <c r="L1604" i="5"/>
  <c r="L1602" i="5"/>
  <c r="L1601" i="5"/>
  <c r="J1601" i="5" s="1"/>
  <c r="L1600" i="5"/>
  <c r="L1599" i="5"/>
  <c r="J1599" i="5" s="1"/>
  <c r="L1598" i="5"/>
  <c r="L1597" i="5"/>
  <c r="J1597" i="5" s="1"/>
  <c r="L1596" i="5"/>
  <c r="L1595" i="5"/>
  <c r="J1595" i="5" s="1"/>
  <c r="L1594" i="5"/>
  <c r="J1594" i="5" s="1"/>
  <c r="L1593" i="5"/>
  <c r="J1593" i="5" s="1"/>
  <c r="L1592" i="5"/>
  <c r="L1591" i="5"/>
  <c r="J1591" i="5" s="1"/>
  <c r="L1590" i="5"/>
  <c r="J1590" i="5" s="1"/>
  <c r="L1589" i="5"/>
  <c r="J1589" i="5" s="1"/>
  <c r="L1588" i="5"/>
  <c r="L1587" i="5"/>
  <c r="J1587" i="5" s="1"/>
  <c r="L1586" i="5"/>
  <c r="L1585" i="5"/>
  <c r="J1585" i="5" s="1"/>
  <c r="L1584" i="5"/>
  <c r="L1583" i="5"/>
  <c r="J1583" i="5" s="1"/>
  <c r="L1582" i="5"/>
  <c r="L1581" i="5"/>
  <c r="J1581" i="5" s="1"/>
  <c r="L1580" i="5"/>
  <c r="L1579" i="5"/>
  <c r="J1579" i="5" s="1"/>
  <c r="L1578" i="5"/>
  <c r="L1577" i="5"/>
  <c r="J1577" i="5" s="1"/>
  <c r="L1576" i="5"/>
  <c r="J1576" i="5" s="1"/>
  <c r="L1575" i="5"/>
  <c r="J1575" i="5" s="1"/>
  <c r="L1574" i="5"/>
  <c r="J1574" i="5" s="1"/>
  <c r="L1573" i="5"/>
  <c r="J1573" i="5" s="1"/>
  <c r="L1572" i="5"/>
  <c r="L1571" i="5"/>
  <c r="J1571" i="5" s="1"/>
  <c r="L1570" i="5"/>
  <c r="L1569" i="5"/>
  <c r="J1569" i="5" s="1"/>
  <c r="L1568" i="5"/>
  <c r="L1567" i="5"/>
  <c r="J1567" i="5" s="1"/>
  <c r="L1566" i="5"/>
  <c r="L1536" i="5"/>
  <c r="J1536" i="5" s="1"/>
  <c r="L1534" i="5"/>
  <c r="J1534" i="5" s="1"/>
  <c r="L1533" i="5"/>
  <c r="L1532" i="5"/>
  <c r="J1532" i="5" s="1"/>
  <c r="L1530" i="5"/>
  <c r="J1530" i="5" s="1"/>
  <c r="L1529" i="5"/>
  <c r="L1528" i="5"/>
  <c r="L1526" i="5"/>
  <c r="L1525" i="5"/>
  <c r="J1525" i="5" s="1"/>
  <c r="L1524" i="5"/>
  <c r="L1522" i="5"/>
  <c r="L1521" i="5"/>
  <c r="J1521" i="5" s="1"/>
  <c r="L1520" i="5"/>
  <c r="L1518" i="5"/>
  <c r="L1517" i="5"/>
  <c r="J1517" i="5" s="1"/>
  <c r="L1516" i="5"/>
  <c r="L1514" i="5"/>
  <c r="J1514" i="5" s="1"/>
  <c r="L1513" i="5"/>
  <c r="L1512" i="5"/>
  <c r="L1510" i="5"/>
  <c r="J1510" i="5" s="1"/>
  <c r="L1509" i="5"/>
  <c r="J1509" i="5" s="1"/>
  <c r="L1508" i="5"/>
  <c r="L1493" i="5"/>
  <c r="J1493" i="5" s="1"/>
  <c r="L1492" i="5"/>
  <c r="L1490" i="5"/>
  <c r="J1490" i="5" s="1"/>
  <c r="L1489" i="5"/>
  <c r="J1489" i="5" s="1"/>
  <c r="L1488" i="5"/>
  <c r="L1486" i="5"/>
  <c r="J1486" i="5" s="1"/>
  <c r="L1485" i="5"/>
  <c r="J1485" i="5" s="1"/>
  <c r="L1484" i="5"/>
  <c r="L1482" i="5"/>
  <c r="J1482" i="5" s="1"/>
  <c r="L1481" i="5"/>
  <c r="L1480" i="5"/>
  <c r="J1480" i="5" s="1"/>
  <c r="L1478" i="5"/>
  <c r="J1478" i="5" s="1"/>
  <c r="L1477" i="5"/>
  <c r="J1477" i="5" s="1"/>
  <c r="L1476" i="5"/>
  <c r="L1474" i="5"/>
  <c r="J1474" i="5" s="1"/>
  <c r="L1473" i="5"/>
  <c r="J1473" i="5" s="1"/>
  <c r="L1467" i="5"/>
  <c r="J1467" i="5" s="1"/>
  <c r="L1449" i="5"/>
  <c r="J1449" i="5" s="1"/>
  <c r="L1448" i="5"/>
  <c r="J1448" i="5" s="1"/>
  <c r="L1446" i="5"/>
  <c r="J1446" i="5" s="1"/>
  <c r="L1445" i="5"/>
  <c r="J1445" i="5" s="1"/>
  <c r="L1444" i="5"/>
  <c r="J1444" i="5" s="1"/>
  <c r="L1442" i="5"/>
  <c r="J1442" i="5" s="1"/>
  <c r="L1441" i="5"/>
  <c r="J1441" i="5" s="1"/>
  <c r="L1440" i="5"/>
  <c r="J1440" i="5" s="1"/>
  <c r="L1437" i="5"/>
  <c r="J1437" i="5" s="1"/>
  <c r="L1436" i="5"/>
  <c r="L1434" i="5"/>
  <c r="J1434" i="5" s="1"/>
  <c r="L1433" i="5"/>
  <c r="J1433" i="5" s="1"/>
  <c r="L1432" i="5"/>
  <c r="J1432" i="5" s="1"/>
  <c r="L1430" i="5"/>
  <c r="J1430" i="5" s="1"/>
  <c r="L1429" i="5"/>
  <c r="J1429" i="5" s="1"/>
  <c r="L1428" i="5"/>
  <c r="L1426" i="5"/>
  <c r="J1426" i="5" s="1"/>
  <c r="L1425" i="5"/>
  <c r="J1425" i="5" s="1"/>
  <c r="L1424" i="5"/>
  <c r="J1424" i="5" s="1"/>
  <c r="L1421" i="5"/>
  <c r="J1421" i="5" s="1"/>
  <c r="L1420" i="5"/>
  <c r="L1400" i="5"/>
  <c r="J1400" i="5" s="1"/>
  <c r="L1398" i="5"/>
  <c r="J1398" i="5" s="1"/>
  <c r="L1397" i="5"/>
  <c r="J1397" i="5" s="1"/>
  <c r="L1396" i="5"/>
  <c r="L1393" i="5"/>
  <c r="J1393" i="5" s="1"/>
  <c r="L1390" i="5"/>
  <c r="J1390" i="5" s="1"/>
  <c r="L1389" i="5"/>
  <c r="L1388" i="5"/>
  <c r="J1388" i="5" s="1"/>
  <c r="L1386" i="5"/>
  <c r="J1386" i="5" s="1"/>
  <c r="L1385" i="5"/>
  <c r="J1385" i="5" s="1"/>
  <c r="L1384" i="5"/>
  <c r="J1384" i="5" s="1"/>
  <c r="L1382" i="5"/>
  <c r="J1382" i="5" s="1"/>
  <c r="L1381" i="5"/>
  <c r="J1381" i="5" s="1"/>
  <c r="L1380" i="5"/>
  <c r="L1377" i="5"/>
  <c r="J1377" i="5" s="1"/>
  <c r="L1376" i="5"/>
  <c r="J1376" i="5" s="1"/>
  <c r="L1374" i="5"/>
  <c r="J1374" i="5" s="1"/>
  <c r="L1373" i="5"/>
  <c r="L1372" i="5"/>
  <c r="L1370" i="5"/>
  <c r="L1369" i="5"/>
  <c r="J1369" i="5" s="1"/>
  <c r="L1368" i="5"/>
  <c r="J1368" i="5" s="1"/>
  <c r="L1341" i="5"/>
  <c r="L1338" i="5"/>
  <c r="J1338" i="5" s="1"/>
  <c r="L1337" i="5"/>
  <c r="J1337" i="5" s="1"/>
  <c r="L1333" i="5"/>
  <c r="L1329" i="5"/>
  <c r="L1325" i="5"/>
  <c r="J1325" i="5" s="1"/>
  <c r="L1322" i="5"/>
  <c r="L1321" i="5"/>
  <c r="J1321" i="5" s="1"/>
  <c r="L1317" i="5"/>
  <c r="L1313" i="5"/>
  <c r="L1309" i="5"/>
  <c r="L1290" i="5"/>
  <c r="L1289" i="5"/>
  <c r="J1289" i="5" s="1"/>
  <c r="L1285" i="5"/>
  <c r="J1285" i="5" s="1"/>
  <c r="L1281" i="5"/>
  <c r="J1281" i="5" s="1"/>
  <c r="L1277" i="5"/>
  <c r="L1274" i="5"/>
  <c r="L1273" i="5"/>
  <c r="J1273" i="5" s="1"/>
  <c r="L1269" i="5"/>
  <c r="L1265" i="5"/>
  <c r="J1265" i="5" s="1"/>
  <c r="L1237" i="5"/>
  <c r="L1234" i="5"/>
  <c r="J1234" i="5" s="1"/>
  <c r="L1233" i="5"/>
  <c r="J1233" i="5" s="1"/>
  <c r="L1229" i="5"/>
  <c r="J1229" i="5" s="1"/>
  <c r="L1225" i="5"/>
  <c r="J1225" i="5" s="1"/>
  <c r="L1221" i="5"/>
  <c r="J1221" i="5" s="1"/>
  <c r="L1217" i="5"/>
  <c r="J1217" i="5" s="1"/>
  <c r="L1213" i="5"/>
  <c r="L1210" i="5"/>
  <c r="J1210" i="5" s="1"/>
  <c r="L1209" i="5"/>
  <c r="L1205" i="5"/>
  <c r="J1205" i="5" s="1"/>
  <c r="L1185" i="5"/>
  <c r="J1185" i="5" s="1"/>
  <c r="L1181" i="5"/>
  <c r="L1177" i="5"/>
  <c r="J1177" i="5" s="1"/>
  <c r="L1173" i="5"/>
  <c r="L1170" i="5"/>
  <c r="L1169" i="5"/>
  <c r="J1169" i="5" s="1"/>
  <c r="L1165" i="5"/>
  <c r="L1161" i="5"/>
  <c r="J1161" i="5" s="1"/>
  <c r="L1157" i="5"/>
  <c r="L1129" i="5"/>
  <c r="J1129" i="5" s="1"/>
  <c r="L1125" i="5"/>
  <c r="J1125" i="5" s="1"/>
  <c r="L1121" i="5"/>
  <c r="J1121" i="5" s="1"/>
  <c r="L1117" i="5"/>
  <c r="J1117" i="5" s="1"/>
  <c r="L1113" i="5"/>
  <c r="L1109" i="5"/>
  <c r="J1109" i="5" s="1"/>
  <c r="L1105" i="5"/>
  <c r="J1105" i="5" s="1"/>
  <c r="L1101" i="5"/>
  <c r="J1101" i="5" s="1"/>
  <c r="L1097" i="5"/>
  <c r="J1097" i="5" s="1"/>
  <c r="L1081" i="5"/>
  <c r="J1081" i="5" s="1"/>
  <c r="L1077" i="5"/>
  <c r="J1077" i="5" s="1"/>
  <c r="L1073" i="5"/>
  <c r="J1073" i="5" s="1"/>
  <c r="L1065" i="5"/>
  <c r="J1065" i="5" s="1"/>
  <c r="L1061" i="5"/>
  <c r="J1061" i="5" s="1"/>
  <c r="L1057" i="5"/>
  <c r="J1057" i="5" s="1"/>
  <c r="L1034" i="5"/>
  <c r="L1033" i="5"/>
  <c r="J1033" i="5" s="1"/>
  <c r="L1025" i="5"/>
  <c r="J1025" i="5" s="1"/>
  <c r="L1017" i="5"/>
  <c r="J1017" i="5" s="1"/>
  <c r="L1013" i="5"/>
  <c r="J1013" i="5" s="1"/>
  <c r="L1010" i="5"/>
  <c r="L1005" i="5"/>
  <c r="J1005" i="5" s="1"/>
  <c r="L989" i="5"/>
  <c r="L985" i="5"/>
  <c r="J985" i="5" s="1"/>
  <c r="L973" i="5"/>
  <c r="J973" i="5" s="1"/>
  <c r="L961" i="5"/>
  <c r="J961" i="5" s="1"/>
  <c r="L937" i="5"/>
  <c r="L929" i="5"/>
  <c r="J929" i="5" s="1"/>
  <c r="L909" i="5"/>
  <c r="J909" i="5" s="1"/>
  <c r="L905" i="5"/>
  <c r="J905" i="5" s="1"/>
  <c r="L861" i="5"/>
  <c r="L765" i="5"/>
  <c r="J765" i="5" s="1"/>
  <c r="L677" i="5"/>
  <c r="L597" i="5"/>
  <c r="J597" i="5" s="1"/>
  <c r="L481" i="5"/>
  <c r="J481" i="5" s="1"/>
  <c r="L409" i="5"/>
  <c r="J409" i="5" s="1"/>
  <c r="L321" i="5"/>
  <c r="J321" i="5" s="1"/>
  <c r="I6210" i="5"/>
  <c r="I6202" i="5"/>
  <c r="I6186" i="5"/>
  <c r="I6182" i="5"/>
  <c r="I6162" i="5"/>
  <c r="I6159" i="5"/>
  <c r="I6150" i="5"/>
  <c r="I6134" i="5"/>
  <c r="I6123" i="5"/>
  <c r="I6118" i="5"/>
  <c r="I6102" i="5"/>
  <c r="I6098" i="5"/>
  <c r="I6082" i="5"/>
  <c r="I6074" i="5"/>
  <c r="I6059" i="5"/>
  <c r="I6058" i="5"/>
  <c r="I6054" i="5"/>
  <c r="I6038" i="5"/>
  <c r="I6026" i="5"/>
  <c r="I6018" i="5"/>
  <c r="I6010" i="5"/>
  <c r="I5995" i="5"/>
  <c r="I5994" i="5"/>
  <c r="I5990" i="5"/>
  <c r="I5970" i="5"/>
  <c r="I5962" i="5"/>
  <c r="I5922" i="5"/>
  <c r="I5910" i="5"/>
  <c r="I5878" i="5"/>
  <c r="I5842" i="5"/>
  <c r="I5826" i="5"/>
  <c r="I5818" i="5"/>
  <c r="I5786" i="5"/>
  <c r="I5766" i="5"/>
  <c r="I5750" i="5"/>
  <c r="I5730" i="5"/>
  <c r="I5718" i="5"/>
  <c r="I5686" i="5"/>
  <c r="I5647" i="5"/>
  <c r="I5626" i="5"/>
  <c r="I5606" i="5"/>
  <c r="I5594" i="5"/>
  <c r="I5562" i="5"/>
  <c r="I5538" i="5"/>
  <c r="I5529" i="5"/>
  <c r="I5524" i="5"/>
  <c r="I5512" i="5"/>
  <c r="I5498" i="5"/>
  <c r="I5470" i="5"/>
  <c r="I5468" i="5"/>
  <c r="I5462" i="5"/>
  <c r="I5450" i="5"/>
  <c r="I5442" i="5"/>
  <c r="I5440" i="5"/>
  <c r="I5434" i="5"/>
  <c r="I5426" i="5"/>
  <c r="I5418" i="5"/>
  <c r="I5402" i="5"/>
  <c r="I5401" i="5"/>
  <c r="I5396" i="5"/>
  <c r="I5382" i="5"/>
  <c r="I5374" i="5"/>
  <c r="I5370" i="5"/>
  <c r="I5360" i="5"/>
  <c r="I5358" i="5"/>
  <c r="I5338" i="5"/>
  <c r="I5334" i="5"/>
  <c r="I5318" i="5"/>
  <c r="I5314" i="5"/>
  <c r="I5312" i="5"/>
  <c r="I5310" i="5"/>
  <c r="I5306" i="5"/>
  <c r="I5302" i="5"/>
  <c r="I5296" i="5"/>
  <c r="I5294" i="5"/>
  <c r="I5290" i="5"/>
  <c r="I5284" i="5"/>
  <c r="I5282" i="5"/>
  <c r="I5278" i="5"/>
  <c r="I5264" i="5"/>
  <c r="I5258" i="5"/>
  <c r="I5246" i="5"/>
  <c r="I5220" i="5"/>
  <c r="I5210" i="5"/>
  <c r="I5196" i="5"/>
  <c r="I5116" i="5"/>
  <c r="I5096" i="5"/>
  <c r="I4956" i="5"/>
  <c r="I4840" i="5"/>
  <c r="I4792" i="5"/>
  <c r="I4672" i="5"/>
  <c r="I4609" i="5"/>
  <c r="I4584" i="5"/>
  <c r="I4458" i="5"/>
  <c r="I4426" i="5"/>
  <c r="I4398" i="5"/>
  <c r="I4386" i="5"/>
  <c r="I4378" i="5"/>
  <c r="I4362" i="5"/>
  <c r="I4360" i="5"/>
  <c r="I4354" i="5"/>
  <c r="I4346" i="5"/>
  <c r="I4342" i="5"/>
  <c r="I4298" i="5"/>
  <c r="I4285" i="5"/>
  <c r="I4258" i="5"/>
  <c r="I4246" i="5"/>
  <c r="I4218" i="5"/>
  <c r="I4194" i="5"/>
  <c r="I4182" i="5"/>
  <c r="I4174" i="5"/>
  <c r="I4154" i="5"/>
  <c r="I4150" i="5"/>
  <c r="I4122" i="5"/>
  <c r="I4110" i="5"/>
  <c r="I4098" i="5"/>
  <c r="I4078" i="5"/>
  <c r="I4066" i="5"/>
  <c r="I4046" i="5"/>
  <c r="I4034" i="5"/>
  <c r="I4024" i="5"/>
  <c r="I4022" i="5"/>
  <c r="I4014" i="5"/>
  <c r="I4002" i="5"/>
  <c r="I3982" i="5"/>
  <c r="I3962" i="5"/>
  <c r="I3930" i="5"/>
  <c r="I3926" i="5"/>
  <c r="I3898" i="5"/>
  <c r="I3882" i="5"/>
  <c r="I3866" i="5"/>
  <c r="I3854" i="5"/>
  <c r="I3850" i="5"/>
  <c r="I3830" i="5"/>
  <c r="I3822" i="5"/>
  <c r="I3802" i="5"/>
  <c r="I3790" i="5"/>
  <c r="I3766" i="5"/>
  <c r="I3764" i="5"/>
  <c r="I3754" i="5"/>
  <c r="I3752" i="5"/>
  <c r="I3746" i="5"/>
  <c r="I3722" i="5"/>
  <c r="I3714" i="5"/>
  <c r="I3704" i="5"/>
  <c r="I3682" i="5"/>
  <c r="I3662" i="5"/>
  <c r="I3657" i="5"/>
  <c r="I3634" i="5"/>
  <c r="I3630" i="5"/>
  <c r="I3618" i="5"/>
  <c r="I3602" i="5"/>
  <c r="I3598" i="5"/>
  <c r="I3590" i="5"/>
  <c r="I3586" i="5"/>
  <c r="I3570" i="5"/>
  <c r="I3566" i="5"/>
  <c r="I3558" i="5"/>
  <c r="I3554" i="5"/>
  <c r="I3546" i="5"/>
  <c r="I3538" i="5"/>
  <c r="I3534" i="5"/>
  <c r="I3530" i="5"/>
  <c r="I3514" i="5"/>
  <c r="I3502" i="5"/>
  <c r="I3490" i="5"/>
  <c r="I3488" i="5"/>
  <c r="I3470" i="5"/>
  <c r="I3466" i="5"/>
  <c r="I3464" i="5"/>
  <c r="I3452" i="5"/>
  <c r="I3450" i="5"/>
  <c r="I3438" i="5"/>
  <c r="I3426" i="5"/>
  <c r="I3418" i="5"/>
  <c r="I3406" i="5"/>
  <c r="I3402" i="5"/>
  <c r="I3400" i="5"/>
  <c r="I3378" i="5"/>
  <c r="I3354" i="5"/>
  <c r="I3346" i="5"/>
  <c r="I3342" i="5"/>
  <c r="I3330" i="5"/>
  <c r="I3322" i="5"/>
  <c r="I3310" i="5"/>
  <c r="I3302" i="5"/>
  <c r="I3282" i="5"/>
  <c r="I3278" i="5"/>
  <c r="I3270" i="5"/>
  <c r="I3266" i="5"/>
  <c r="I3246" i="5"/>
  <c r="I3242" i="5"/>
  <c r="I3238" i="5"/>
  <c r="I3226" i="5"/>
  <c r="I3218" i="5"/>
  <c r="I3212" i="5"/>
  <c r="I3206" i="5"/>
  <c r="I3202" i="5"/>
  <c r="I3200" i="5"/>
  <c r="I3188" i="5"/>
  <c r="I3186" i="5"/>
  <c r="I3182" i="5"/>
  <c r="I3174" i="5"/>
  <c r="I3170" i="5"/>
  <c r="I3154" i="5"/>
  <c r="I3150" i="5"/>
  <c r="I3142" i="5"/>
  <c r="I3130" i="5"/>
  <c r="I3118" i="5"/>
  <c r="I3114" i="5"/>
  <c r="I3106" i="5"/>
  <c r="I3098" i="5"/>
  <c r="I3082" i="5"/>
  <c r="I3074" i="5"/>
  <c r="I3054" i="5"/>
  <c r="I3052" i="5"/>
  <c r="I3046" i="5"/>
  <c r="I3042" i="5"/>
  <c r="I3034" i="5"/>
  <c r="I3018" i="5"/>
  <c r="I3014" i="5"/>
  <c r="I3002" i="5"/>
  <c r="I2996" i="5"/>
  <c r="I2994" i="5"/>
  <c r="I2986" i="5"/>
  <c r="I2978" i="5"/>
  <c r="I2976" i="5"/>
  <c r="I2970" i="5"/>
  <c r="I2954" i="5"/>
  <c r="I2950" i="5"/>
  <c r="I2938" i="5"/>
  <c r="I2926" i="5"/>
  <c r="I2921" i="5"/>
  <c r="I2920" i="5"/>
  <c r="I2908" i="5"/>
  <c r="I2906" i="5"/>
  <c r="I2898" i="5"/>
  <c r="I2886" i="5"/>
  <c r="I2882" i="5"/>
  <c r="I2866" i="5"/>
  <c r="I2858" i="5"/>
  <c r="I2854" i="5"/>
  <c r="I2842" i="5"/>
  <c r="I2826" i="5"/>
  <c r="I2822" i="5"/>
  <c r="I2818" i="5"/>
  <c r="I2812" i="5"/>
  <c r="I2810" i="5"/>
  <c r="I2802" i="5"/>
  <c r="I2798" i="5"/>
  <c r="I2790" i="5"/>
  <c r="I2786" i="5"/>
  <c r="I2770" i="5"/>
  <c r="I2762" i="5"/>
  <c r="I2754" i="5"/>
  <c r="I2746" i="5"/>
  <c r="I2730" i="5"/>
  <c r="I2729" i="5"/>
  <c r="I2728" i="5"/>
  <c r="I2714" i="5"/>
  <c r="I2702" i="5"/>
  <c r="I2696" i="5"/>
  <c r="I2690" i="5"/>
  <c r="I2670" i="5"/>
  <c r="I2666" i="5"/>
  <c r="I2656" i="5"/>
  <c r="I2650" i="5"/>
  <c r="I2638" i="5"/>
  <c r="I2630" i="5"/>
  <c r="I2618" i="5"/>
  <c r="I2610" i="5"/>
  <c r="I2598" i="5"/>
  <c r="I2594" i="5"/>
  <c r="I2574" i="5"/>
  <c r="I2570" i="5"/>
  <c r="I2562" i="5"/>
  <c r="I2554" i="5"/>
  <c r="I2542" i="5"/>
  <c r="I2538" i="5"/>
  <c r="I2530" i="5"/>
  <c r="I2522" i="5"/>
  <c r="I2514" i="5"/>
  <c r="I2502" i="5"/>
  <c r="I2498" i="5"/>
  <c r="I2486" i="5"/>
  <c r="I2478" i="5"/>
  <c r="I2470" i="5"/>
  <c r="I2466" i="5"/>
  <c r="I2454" i="5"/>
  <c r="I2450" i="5"/>
  <c r="I2446" i="5"/>
  <c r="I2434" i="5"/>
  <c r="I2430" i="5"/>
  <c r="I2422" i="5"/>
  <c r="I2414" i="5"/>
  <c r="I2406" i="5"/>
  <c r="I2402" i="5"/>
  <c r="I2390" i="5"/>
  <c r="I2386" i="5"/>
  <c r="I2382" i="5"/>
  <c r="I2370" i="5"/>
  <c r="I2366" i="5"/>
  <c r="I2362" i="5"/>
  <c r="I2354" i="5"/>
  <c r="I2346" i="5"/>
  <c r="I2342" i="5"/>
  <c r="I2330" i="5"/>
  <c r="I2326" i="5"/>
  <c r="I2322" i="5"/>
  <c r="I2310" i="5"/>
  <c r="I2306" i="5"/>
  <c r="I2294" i="5"/>
  <c r="I2286" i="5"/>
  <c r="I2282" i="5"/>
  <c r="I2270" i="5"/>
  <c r="I2266" i="5"/>
  <c r="I2258" i="5"/>
  <c r="I2254" i="5"/>
  <c r="I2246" i="5"/>
  <c r="I2238" i="5"/>
  <c r="I2230" i="5"/>
  <c r="I2226" i="5"/>
  <c r="I2214" i="5"/>
  <c r="I2210" i="5"/>
  <c r="I2206" i="5"/>
  <c r="I2194" i="5"/>
  <c r="I2190" i="5"/>
  <c r="I2178" i="5"/>
  <c r="I2170" i="5"/>
  <c r="I2158" i="5"/>
  <c r="I2156" i="5"/>
  <c r="I2154" i="5"/>
  <c r="I2142" i="5"/>
  <c r="I2138" i="5"/>
  <c r="I2130" i="5"/>
  <c r="I2122" i="5"/>
  <c r="I2118" i="5"/>
  <c r="I2106" i="5"/>
  <c r="I2102" i="5"/>
  <c r="I2090" i="5"/>
  <c r="I2086" i="5"/>
  <c r="I2078" i="5"/>
  <c r="I2070" i="5"/>
  <c r="I2062" i="5"/>
  <c r="I2058" i="5"/>
  <c r="I2050" i="5"/>
  <c r="I2046" i="5"/>
  <c r="I2042" i="5"/>
  <c r="I2034" i="5"/>
  <c r="I2030" i="5"/>
  <c r="I2022" i="5"/>
  <c r="I2018" i="5"/>
  <c r="I2010" i="5"/>
  <c r="I2002" i="5"/>
  <c r="I1994" i="5"/>
  <c r="I1986" i="5"/>
  <c r="I1982" i="5"/>
  <c r="I1978" i="5"/>
  <c r="I1968" i="5"/>
  <c r="I1942" i="5"/>
  <c r="I1933" i="5"/>
  <c r="I1932" i="5"/>
  <c r="I1900" i="5"/>
  <c r="I1853" i="5"/>
  <c r="I1852" i="5"/>
  <c r="I1846" i="5"/>
  <c r="I1830" i="5"/>
  <c r="I1810" i="5"/>
  <c r="I1804" i="5"/>
  <c r="I1798" i="5"/>
  <c r="I1792" i="5"/>
  <c r="I1788" i="5"/>
  <c r="I1782" i="5"/>
  <c r="I1772" i="5"/>
  <c r="I1738" i="5"/>
  <c r="I1736" i="5"/>
  <c r="I1722" i="5"/>
  <c r="I1690" i="5"/>
  <c r="I1670" i="5"/>
  <c r="I1641" i="5"/>
  <c r="I1630" i="5"/>
  <c r="I1625" i="5"/>
  <c r="I1620" i="5"/>
  <c r="I1593" i="5"/>
  <c r="I1581" i="5"/>
  <c r="I1574" i="5"/>
  <c r="I1536" i="5"/>
  <c r="I1514" i="5"/>
  <c r="I1490" i="5"/>
  <c r="I1486" i="5"/>
  <c r="I1485" i="5"/>
  <c r="I1480" i="5"/>
  <c r="I1474" i="5"/>
  <c r="I1449" i="5"/>
  <c r="I1448" i="5"/>
  <c r="I1442" i="5"/>
  <c r="I1438" i="5"/>
  <c r="I1437" i="5"/>
  <c r="I1422" i="5"/>
  <c r="I1400" i="5"/>
  <c r="I1394" i="5"/>
  <c r="I1392" i="5"/>
  <c r="I1386" i="5"/>
  <c r="I1378" i="5"/>
  <c r="I1376" i="5"/>
  <c r="I1374" i="5"/>
  <c r="I1342" i="5"/>
  <c r="I1337" i="5"/>
  <c r="I1326" i="5"/>
  <c r="I1310" i="5"/>
  <c r="I1286" i="5"/>
  <c r="I1281" i="5"/>
  <c r="I1278" i="5"/>
  <c r="I1270" i="5"/>
  <c r="I1265" i="5"/>
  <c r="I1230" i="5"/>
  <c r="I1205" i="5"/>
  <c r="I1185" i="5"/>
  <c r="I1174" i="5"/>
  <c r="I1169" i="5"/>
  <c r="I1166" i="5"/>
  <c r="I1158" i="5"/>
  <c r="I1121" i="5"/>
  <c r="I1111" i="5"/>
  <c r="I1105" i="5"/>
  <c r="I1102" i="5"/>
  <c r="I1029" i="5"/>
  <c r="I1017" i="5"/>
  <c r="I1006" i="5"/>
  <c r="I1005" i="5"/>
  <c r="I981" i="5"/>
  <c r="I921" i="5"/>
  <c r="I863" i="5"/>
  <c r="I773" i="5"/>
  <c r="I717" i="5"/>
  <c r="I641" i="5"/>
  <c r="I615" i="5"/>
  <c r="I535" i="5"/>
  <c r="I501" i="5"/>
  <c r="I445" i="5"/>
  <c r="I435" i="5"/>
  <c r="I385" i="5"/>
  <c r="I363" i="5"/>
  <c r="I269" i="5"/>
  <c r="L212" i="5"/>
  <c r="L139" i="5"/>
  <c r="J139" i="5" s="1"/>
  <c r="H15" i="5"/>
  <c r="H14" i="5"/>
  <c r="H13" i="5"/>
  <c r="H12" i="5"/>
  <c r="H11" i="5"/>
  <c r="H10" i="5"/>
  <c r="H9" i="5"/>
  <c r="H8" i="5"/>
  <c r="H7" i="5"/>
  <c r="H6" i="5"/>
  <c r="H5" i="5"/>
  <c r="H4" i="5"/>
  <c r="H3" i="5"/>
  <c r="H2" i="5"/>
  <c r="H1" i="5"/>
  <c r="J1516" i="5" l="1"/>
  <c r="I1516" i="5"/>
  <c r="J1784" i="5"/>
  <c r="I1784" i="5"/>
  <c r="I1626" i="5"/>
  <c r="J1389" i="5"/>
  <c r="I1389" i="5"/>
  <c r="J1876" i="5"/>
  <c r="I1876" i="5"/>
  <c r="J1902" i="5"/>
  <c r="I1902" i="5"/>
  <c r="J2028" i="5"/>
  <c r="I2028" i="5"/>
  <c r="J2120" i="5"/>
  <c r="I2120" i="5"/>
  <c r="J2272" i="5"/>
  <c r="I2272" i="5"/>
  <c r="J2848" i="5"/>
  <c r="I2848" i="5"/>
  <c r="J3060" i="5"/>
  <c r="I3060" i="5"/>
  <c r="J3168" i="5"/>
  <c r="I3168" i="5"/>
  <c r="J3264" i="5"/>
  <c r="I3264" i="5"/>
  <c r="J3304" i="5"/>
  <c r="I3304" i="5"/>
  <c r="J3368" i="5"/>
  <c r="I3368" i="5"/>
  <c r="J3392" i="5"/>
  <c r="I3392" i="5"/>
  <c r="J3412" i="5"/>
  <c r="I3412" i="5"/>
  <c r="J3508" i="5"/>
  <c r="I3508" i="5"/>
  <c r="J3760" i="5"/>
  <c r="I3760" i="5"/>
  <c r="J3932" i="5"/>
  <c r="I3932" i="5"/>
  <c r="J3956" i="5"/>
  <c r="I3956" i="5"/>
  <c r="J4136" i="5"/>
  <c r="I4136" i="5"/>
  <c r="J4324" i="5"/>
  <c r="I4324" i="5"/>
  <c r="J4348" i="5"/>
  <c r="I4348" i="5"/>
  <c r="J4376" i="5"/>
  <c r="I4376" i="5"/>
  <c r="J4724" i="5"/>
  <c r="I4724" i="5"/>
  <c r="J4904" i="5"/>
  <c r="I4904" i="5"/>
  <c r="J5016" i="5"/>
  <c r="I5016" i="5"/>
  <c r="J5048" i="5"/>
  <c r="I5048" i="5"/>
  <c r="J5148" i="5"/>
  <c r="I5148" i="5"/>
  <c r="J5156" i="5"/>
  <c r="I5156" i="5"/>
  <c r="J5212" i="5"/>
  <c r="I5212" i="5"/>
  <c r="J5232" i="5"/>
  <c r="I5232" i="5"/>
  <c r="J5276" i="5"/>
  <c r="I5276" i="5"/>
  <c r="J5288" i="5"/>
  <c r="I5288" i="5"/>
  <c r="J5344" i="5"/>
  <c r="I5344" i="5"/>
  <c r="J5436" i="5"/>
  <c r="I5436" i="5"/>
  <c r="J5452" i="5"/>
  <c r="I5452" i="5"/>
  <c r="I5548" i="5"/>
  <c r="J5548" i="5"/>
  <c r="J1582" i="5"/>
  <c r="I1582" i="5"/>
  <c r="J1734" i="5"/>
  <c r="I1734" i="5"/>
  <c r="J1773" i="5"/>
  <c r="I1773" i="5"/>
  <c r="J1800" i="5"/>
  <c r="I1800" i="5"/>
  <c r="J1842" i="5"/>
  <c r="I1842" i="5"/>
  <c r="J1949" i="5"/>
  <c r="I1949" i="5"/>
  <c r="I1890" i="5"/>
  <c r="J1881" i="5"/>
  <c r="I1881" i="5"/>
  <c r="J2260" i="5"/>
  <c r="I2260" i="5"/>
  <c r="J2684" i="5"/>
  <c r="I2684" i="5"/>
  <c r="J2708" i="5"/>
  <c r="I2708" i="5"/>
  <c r="J2868" i="5"/>
  <c r="I2868" i="5"/>
  <c r="J2880" i="5"/>
  <c r="I2880" i="5"/>
  <c r="J2988" i="5"/>
  <c r="I2988" i="5"/>
  <c r="J3104" i="5"/>
  <c r="I3104" i="5"/>
  <c r="J3220" i="5"/>
  <c r="I3220" i="5"/>
  <c r="J3276" i="5"/>
  <c r="I3276" i="5"/>
  <c r="J3388" i="5"/>
  <c r="I3388" i="5"/>
  <c r="J3572" i="5"/>
  <c r="I3572" i="5"/>
  <c r="J3652" i="5"/>
  <c r="I3652" i="5"/>
  <c r="J3688" i="5"/>
  <c r="I3688" i="5"/>
  <c r="J3716" i="5"/>
  <c r="I3716" i="5"/>
  <c r="J3772" i="5"/>
  <c r="I3772" i="5"/>
  <c r="J4220" i="5"/>
  <c r="I4220" i="5"/>
  <c r="J4452" i="5"/>
  <c r="I4452" i="5"/>
  <c r="J4616" i="5"/>
  <c r="I4616" i="5"/>
  <c r="J4720" i="5"/>
  <c r="I4720" i="5"/>
  <c r="J4856" i="5"/>
  <c r="I4856" i="5"/>
  <c r="I1594" i="5"/>
  <c r="I1780" i="5"/>
  <c r="I1992" i="5"/>
  <c r="I2556" i="5"/>
  <c r="I3080" i="5"/>
  <c r="I3292" i="5"/>
  <c r="I3372" i="5"/>
  <c r="I3540" i="5"/>
  <c r="I3592" i="5"/>
  <c r="I4060" i="5"/>
  <c r="I4636" i="5"/>
  <c r="I4940" i="5"/>
  <c r="I5176" i="5"/>
  <c r="I5224" i="5"/>
  <c r="J1313" i="5"/>
  <c r="I1313" i="5"/>
  <c r="J1602" i="5"/>
  <c r="I1602" i="5"/>
  <c r="J5623" i="5"/>
  <c r="I5623" i="5"/>
  <c r="J5675" i="5"/>
  <c r="I5675" i="5"/>
  <c r="J5879" i="5"/>
  <c r="I5879" i="5"/>
  <c r="J6007" i="5"/>
  <c r="I6007" i="5"/>
  <c r="J6071" i="5"/>
  <c r="I6071" i="5"/>
  <c r="J6135" i="5"/>
  <c r="I6135" i="5"/>
  <c r="J6139" i="5"/>
  <c r="I6139" i="5"/>
  <c r="J6203" i="5"/>
  <c r="I6203" i="5"/>
  <c r="I331" i="5"/>
  <c r="I1013" i="5"/>
  <c r="I1966" i="5"/>
  <c r="I2105" i="5"/>
  <c r="I3369" i="5"/>
  <c r="I4045" i="5"/>
  <c r="I5317" i="5"/>
  <c r="I5685" i="5"/>
  <c r="J361" i="5"/>
  <c r="I361" i="5"/>
  <c r="J561" i="5"/>
  <c r="I561" i="5"/>
  <c r="J613" i="5"/>
  <c r="I613" i="5"/>
  <c r="J621" i="5"/>
  <c r="I621" i="5"/>
  <c r="J725" i="5"/>
  <c r="I725" i="5"/>
  <c r="J873" i="5"/>
  <c r="I873" i="5"/>
  <c r="J2121" i="5"/>
  <c r="I2121" i="5"/>
  <c r="J2365" i="5"/>
  <c r="I2365" i="5"/>
  <c r="J3241" i="5"/>
  <c r="I3241" i="5"/>
  <c r="J3561" i="5"/>
  <c r="I3561" i="5"/>
  <c r="J4349" i="5"/>
  <c r="I4349" i="5"/>
  <c r="J4381" i="5"/>
  <c r="I4381" i="5"/>
  <c r="J5337" i="5"/>
  <c r="I5337" i="5"/>
  <c r="J5381" i="5"/>
  <c r="I5381" i="5"/>
  <c r="J5697" i="5"/>
  <c r="I5697" i="5"/>
  <c r="J5725" i="5"/>
  <c r="I5725" i="5"/>
  <c r="J6133" i="5"/>
  <c r="I6133" i="5"/>
  <c r="I281" i="5"/>
  <c r="I345" i="5"/>
  <c r="I401" i="5"/>
  <c r="I1434" i="5"/>
  <c r="I1576" i="5"/>
  <c r="I1694" i="5"/>
  <c r="I3433" i="5"/>
  <c r="I3497" i="5"/>
  <c r="I3837" i="5"/>
  <c r="I3913" i="5"/>
  <c r="I5789" i="5"/>
  <c r="J1958" i="5"/>
  <c r="I1958" i="5"/>
  <c r="J1990" i="5"/>
  <c r="I1990" i="5"/>
  <c r="J2014" i="5"/>
  <c r="I2014" i="5"/>
  <c r="J2054" i="5"/>
  <c r="I2054" i="5"/>
  <c r="J2066" i="5"/>
  <c r="I2066" i="5"/>
  <c r="J2098" i="5"/>
  <c r="I2098" i="5"/>
  <c r="J2110" i="5"/>
  <c r="I2110" i="5"/>
  <c r="J2134" i="5"/>
  <c r="I2134" i="5"/>
  <c r="J2162" i="5"/>
  <c r="I2162" i="5"/>
  <c r="J2202" i="5"/>
  <c r="I2202" i="5"/>
  <c r="J2262" i="5"/>
  <c r="I2262" i="5"/>
  <c r="J2274" i="5"/>
  <c r="I2274" i="5"/>
  <c r="J2290" i="5"/>
  <c r="I2290" i="5"/>
  <c r="J2302" i="5"/>
  <c r="I2302" i="5"/>
  <c r="J2318" i="5"/>
  <c r="I2318" i="5"/>
  <c r="J2378" i="5"/>
  <c r="I2378" i="5"/>
  <c r="J2410" i="5"/>
  <c r="I2410" i="5"/>
  <c r="J2426" i="5"/>
  <c r="I2426" i="5"/>
  <c r="J2458" i="5"/>
  <c r="I2458" i="5"/>
  <c r="J2474" i="5"/>
  <c r="I2474" i="5"/>
  <c r="J2510" i="5"/>
  <c r="I2510" i="5"/>
  <c r="J2546" i="5"/>
  <c r="I2546" i="5"/>
  <c r="J2566" i="5"/>
  <c r="I2566" i="5"/>
  <c r="J2586" i="5"/>
  <c r="I2586" i="5"/>
  <c r="J2642" i="5"/>
  <c r="I2642" i="5"/>
  <c r="J2674" i="5"/>
  <c r="I2674" i="5"/>
  <c r="J2694" i="5"/>
  <c r="I2694" i="5"/>
  <c r="J2778" i="5"/>
  <c r="I2778" i="5"/>
  <c r="J2794" i="5"/>
  <c r="I2794" i="5"/>
  <c r="J2830" i="5"/>
  <c r="I2830" i="5"/>
  <c r="J2862" i="5"/>
  <c r="I2862" i="5"/>
  <c r="J2914" i="5"/>
  <c r="I2914" i="5"/>
  <c r="J2922" i="5"/>
  <c r="I2922" i="5"/>
  <c r="J2946" i="5"/>
  <c r="I2946" i="5"/>
  <c r="J2990" i="5"/>
  <c r="I2990" i="5"/>
  <c r="J3010" i="5"/>
  <c r="I3010" i="5"/>
  <c r="J3058" i="5"/>
  <c r="I3058" i="5"/>
  <c r="J3078" i="5"/>
  <c r="I3078" i="5"/>
  <c r="J3110" i="5"/>
  <c r="I3110" i="5"/>
  <c r="J3146" i="5"/>
  <c r="I3146" i="5"/>
  <c r="J3258" i="5"/>
  <c r="I3258" i="5"/>
  <c r="J3274" i="5"/>
  <c r="I3274" i="5"/>
  <c r="J3290" i="5"/>
  <c r="I3290" i="5"/>
  <c r="J3314" i="5"/>
  <c r="I3314" i="5"/>
  <c r="J3338" i="5"/>
  <c r="I3338" i="5"/>
  <c r="J3362" i="5"/>
  <c r="I3362" i="5"/>
  <c r="J3370" i="5"/>
  <c r="I3370" i="5"/>
  <c r="J3386" i="5"/>
  <c r="I3386" i="5"/>
  <c r="J3410" i="5"/>
  <c r="I3410" i="5"/>
  <c r="J3442" i="5"/>
  <c r="I3442" i="5"/>
  <c r="J3462" i="5"/>
  <c r="I3462" i="5"/>
  <c r="J3494" i="5"/>
  <c r="I3494" i="5"/>
  <c r="J3506" i="5"/>
  <c r="I3506" i="5"/>
  <c r="J3610" i="5"/>
  <c r="I3610" i="5"/>
  <c r="J3626" i="5"/>
  <c r="I3626" i="5"/>
  <c r="J3650" i="5"/>
  <c r="I3650" i="5"/>
  <c r="J3670" i="5"/>
  <c r="I3670" i="5"/>
  <c r="J3694" i="5"/>
  <c r="I3694" i="5"/>
  <c r="J3938" i="5"/>
  <c r="I3938" i="5"/>
  <c r="J4142" i="5"/>
  <c r="I4142" i="5"/>
  <c r="J4214" i="5"/>
  <c r="I4214" i="5"/>
  <c r="J4270" i="5"/>
  <c r="I4270" i="5"/>
  <c r="J4310" i="5"/>
  <c r="I4310" i="5"/>
  <c r="J4366" i="5"/>
  <c r="I4366" i="5"/>
  <c r="J4394" i="5"/>
  <c r="I4394" i="5"/>
  <c r="J4406" i="5"/>
  <c r="I4406" i="5"/>
  <c r="J4442" i="5"/>
  <c r="I4442" i="5"/>
  <c r="J5214" i="5"/>
  <c r="I5214" i="5"/>
  <c r="J5242" i="5"/>
  <c r="I5242" i="5"/>
  <c r="J5250" i="5"/>
  <c r="I5250" i="5"/>
  <c r="J5262" i="5"/>
  <c r="I5262" i="5"/>
  <c r="J5274" i="5"/>
  <c r="I5274" i="5"/>
  <c r="J5362" i="5"/>
  <c r="I5362" i="5"/>
  <c r="J5378" i="5"/>
  <c r="I5378" i="5"/>
  <c r="J5398" i="5"/>
  <c r="I5398" i="5"/>
  <c r="J5458" i="5"/>
  <c r="I5458" i="5"/>
  <c r="J2041" i="5"/>
  <c r="I2041" i="5"/>
  <c r="J3917" i="5"/>
  <c r="I3917" i="5"/>
  <c r="J4173" i="5"/>
  <c r="I4173" i="5"/>
  <c r="J4577" i="5"/>
  <c r="I4577" i="5"/>
  <c r="J5153" i="5"/>
  <c r="I5153" i="5"/>
  <c r="J5421" i="5"/>
  <c r="I5421" i="5"/>
  <c r="I461" i="5"/>
  <c r="I505" i="5"/>
  <c r="I573" i="5"/>
  <c r="I669" i="5"/>
  <c r="I793" i="5"/>
  <c r="I1726" i="5"/>
  <c r="I1920" i="5"/>
  <c r="I2601" i="5"/>
  <c r="I3305" i="5"/>
  <c r="I5941" i="5"/>
  <c r="I6197" i="5"/>
  <c r="J1998" i="5"/>
  <c r="I1998" i="5"/>
  <c r="J2082" i="5"/>
  <c r="I2082" i="5"/>
  <c r="J2150" i="5"/>
  <c r="I2150" i="5"/>
  <c r="J2174" i="5"/>
  <c r="I2174" i="5"/>
  <c r="J2186" i="5"/>
  <c r="I2186" i="5"/>
  <c r="J2218" i="5"/>
  <c r="I2218" i="5"/>
  <c r="J2234" i="5"/>
  <c r="I2234" i="5"/>
  <c r="J2250" i="5"/>
  <c r="I2250" i="5"/>
  <c r="J2334" i="5"/>
  <c r="I2334" i="5"/>
  <c r="J2350" i="5"/>
  <c r="I2350" i="5"/>
  <c r="J2394" i="5"/>
  <c r="I2394" i="5"/>
  <c r="J2442" i="5"/>
  <c r="I2442" i="5"/>
  <c r="J2490" i="5"/>
  <c r="I2490" i="5"/>
  <c r="J2534" i="5"/>
  <c r="I2534" i="5"/>
  <c r="J2602" i="5"/>
  <c r="I2602" i="5"/>
  <c r="J2626" i="5"/>
  <c r="I2626" i="5"/>
  <c r="J2662" i="5"/>
  <c r="I2662" i="5"/>
  <c r="J2706" i="5"/>
  <c r="I2706" i="5"/>
  <c r="J2726" i="5"/>
  <c r="I2726" i="5"/>
  <c r="J2734" i="5"/>
  <c r="I2734" i="5"/>
  <c r="J2758" i="5"/>
  <c r="I2758" i="5"/>
  <c r="J2850" i="5"/>
  <c r="I2850" i="5"/>
  <c r="J2894" i="5"/>
  <c r="I2894" i="5"/>
  <c r="J2962" i="5"/>
  <c r="I2962" i="5"/>
  <c r="J2982" i="5"/>
  <c r="I2982" i="5"/>
  <c r="J3026" i="5"/>
  <c r="I3026" i="5"/>
  <c r="J3090" i="5"/>
  <c r="I3090" i="5"/>
  <c r="J3122" i="5"/>
  <c r="I3122" i="5"/>
  <c r="J3178" i="5"/>
  <c r="I3178" i="5"/>
  <c r="J3194" i="5"/>
  <c r="I3194" i="5"/>
  <c r="J3210" i="5"/>
  <c r="I3210" i="5"/>
  <c r="J3398" i="5"/>
  <c r="I3398" i="5"/>
  <c r="J3430" i="5"/>
  <c r="I3430" i="5"/>
  <c r="J3474" i="5"/>
  <c r="I3474" i="5"/>
  <c r="J3526" i="5"/>
  <c r="I3526" i="5"/>
  <c r="J3778" i="5"/>
  <c r="I3778" i="5"/>
  <c r="J3818" i="5"/>
  <c r="I3818" i="5"/>
  <c r="J3842" i="5"/>
  <c r="I3842" i="5"/>
  <c r="J3862" i="5"/>
  <c r="I3862" i="5"/>
  <c r="J3886" i="5"/>
  <c r="I3886" i="5"/>
  <c r="J3978" i="5"/>
  <c r="I3978" i="5"/>
  <c r="J4010" i="5"/>
  <c r="I4010" i="5"/>
  <c r="J4026" i="5"/>
  <c r="I4026" i="5"/>
  <c r="J4054" i="5"/>
  <c r="I4054" i="5"/>
  <c r="J4074" i="5"/>
  <c r="I4074" i="5"/>
  <c r="J4106" i="5"/>
  <c r="I4106" i="5"/>
  <c r="J4170" i="5"/>
  <c r="I4170" i="5"/>
  <c r="J4186" i="5"/>
  <c r="I4186" i="5"/>
  <c r="J4202" i="5"/>
  <c r="I4202" i="5"/>
  <c r="J4226" i="5"/>
  <c r="I4226" i="5"/>
  <c r="J4234" i="5"/>
  <c r="I4234" i="5"/>
  <c r="J4282" i="5"/>
  <c r="I4282" i="5"/>
  <c r="J4322" i="5"/>
  <c r="I4322" i="5"/>
  <c r="J4330" i="5"/>
  <c r="I4330" i="5"/>
  <c r="J4438" i="5"/>
  <c r="I4438" i="5"/>
  <c r="J5226" i="5"/>
  <c r="I5226" i="5"/>
  <c r="J5230" i="5"/>
  <c r="I5230" i="5"/>
  <c r="J5298" i="5"/>
  <c r="I5298" i="5"/>
  <c r="J5322" i="5"/>
  <c r="I5322" i="5"/>
  <c r="J5326" i="5"/>
  <c r="I5326" i="5"/>
  <c r="J5354" i="5"/>
  <c r="I5354" i="5"/>
  <c r="J5406" i="5"/>
  <c r="I5406" i="5"/>
  <c r="J5414" i="5"/>
  <c r="I5414" i="5"/>
  <c r="J5474" i="5"/>
  <c r="I5474" i="5"/>
  <c r="J5478" i="5"/>
  <c r="I5478" i="5"/>
  <c r="J5490" i="5"/>
  <c r="I5490" i="5"/>
  <c r="J5522" i="5"/>
  <c r="I5522" i="5"/>
  <c r="J5530" i="5"/>
  <c r="I5530" i="5"/>
  <c r="J5534" i="5"/>
  <c r="I5534" i="5"/>
  <c r="J5570" i="5"/>
  <c r="I5570" i="5"/>
  <c r="J5586" i="5"/>
  <c r="I5586" i="5"/>
  <c r="J5618" i="5"/>
  <c r="I5618" i="5"/>
  <c r="J5642" i="5"/>
  <c r="I5642" i="5"/>
  <c r="J5666" i="5"/>
  <c r="I5666" i="5"/>
  <c r="J5674" i="5"/>
  <c r="I5674" i="5"/>
  <c r="J5698" i="5"/>
  <c r="I5698" i="5"/>
  <c r="J5734" i="5"/>
  <c r="I5734" i="5"/>
  <c r="J5754" i="5"/>
  <c r="I5754" i="5"/>
  <c r="J5770" i="5"/>
  <c r="I5770" i="5"/>
  <c r="J5782" i="5"/>
  <c r="I5782" i="5"/>
  <c r="J5814" i="5"/>
  <c r="I5814" i="5"/>
  <c r="J5834" i="5"/>
  <c r="I5834" i="5"/>
  <c r="J5850" i="5"/>
  <c r="I5850" i="5"/>
  <c r="J5866" i="5"/>
  <c r="I5866" i="5"/>
  <c r="J5890" i="5"/>
  <c r="I5890" i="5"/>
  <c r="J5926" i="5"/>
  <c r="I5926" i="5"/>
  <c r="J5938" i="5"/>
  <c r="I5938" i="5"/>
  <c r="J5958" i="5"/>
  <c r="I5958" i="5"/>
  <c r="J5978" i="5"/>
  <c r="I5978" i="5"/>
  <c r="J5986" i="5"/>
  <c r="I5986" i="5"/>
  <c r="J6002" i="5"/>
  <c r="I6002" i="5"/>
  <c r="J6006" i="5"/>
  <c r="I6006" i="5"/>
  <c r="J6022" i="5"/>
  <c r="I6022" i="5"/>
  <c r="J6042" i="5"/>
  <c r="I6042" i="5"/>
  <c r="J6050" i="5"/>
  <c r="I6050" i="5"/>
  <c r="J6066" i="5"/>
  <c r="I6066" i="5"/>
  <c r="J6070" i="5"/>
  <c r="I6070" i="5"/>
  <c r="J6086" i="5"/>
  <c r="I6086" i="5"/>
  <c r="J6106" i="5"/>
  <c r="I6106" i="5"/>
  <c r="J6114" i="5"/>
  <c r="I6114" i="5"/>
  <c r="J6130" i="5"/>
  <c r="I6130" i="5"/>
  <c r="J6138" i="5"/>
  <c r="I6138" i="5"/>
  <c r="J6146" i="5"/>
  <c r="I6146" i="5"/>
  <c r="J6154" i="5"/>
  <c r="I6154" i="5"/>
  <c r="J6166" i="5"/>
  <c r="I6166" i="5"/>
  <c r="J6170" i="5"/>
  <c r="I6170" i="5"/>
  <c r="J6194" i="5"/>
  <c r="I6194" i="5"/>
  <c r="J6214" i="5"/>
  <c r="I6214" i="5"/>
  <c r="I297" i="5"/>
  <c r="I349" i="5"/>
  <c r="I369" i="5"/>
  <c r="I409" i="5"/>
  <c r="I465" i="5"/>
  <c r="I589" i="5"/>
  <c r="I673" i="5"/>
  <c r="I753" i="5"/>
  <c r="I809" i="5"/>
  <c r="I905" i="5"/>
  <c r="I1217" i="5"/>
  <c r="I1530" i="5"/>
  <c r="I1577" i="5"/>
  <c r="I1678" i="5"/>
  <c r="I1696" i="5"/>
  <c r="I1728" i="5"/>
  <c r="I1744" i="5"/>
  <c r="I1776" i="5"/>
  <c r="I1786" i="5"/>
  <c r="I1836" i="5"/>
  <c r="I1894" i="5"/>
  <c r="I1926" i="5"/>
  <c r="I1948" i="5"/>
  <c r="I1974" i="5"/>
  <c r="I2006" i="5"/>
  <c r="I2026" i="5"/>
  <c r="I2038" i="5"/>
  <c r="I2057" i="5"/>
  <c r="I2074" i="5"/>
  <c r="I2094" i="5"/>
  <c r="I2114" i="5"/>
  <c r="I2126" i="5"/>
  <c r="I2146" i="5"/>
  <c r="I2166" i="5"/>
  <c r="I2182" i="5"/>
  <c r="I2198" i="5"/>
  <c r="I2222" i="5"/>
  <c r="I2242" i="5"/>
  <c r="I2278" i="5"/>
  <c r="I2298" i="5"/>
  <c r="I2314" i="5"/>
  <c r="I2338" i="5"/>
  <c r="I2358" i="5"/>
  <c r="I2374" i="5"/>
  <c r="I2398" i="5"/>
  <c r="I2418" i="5"/>
  <c r="I2438" i="5"/>
  <c r="I2462" i="5"/>
  <c r="I2482" i="5"/>
  <c r="I2506" i="5"/>
  <c r="I2537" i="5"/>
  <c r="I2578" i="5"/>
  <c r="I2606" i="5"/>
  <c r="I2634" i="5"/>
  <c r="I2658" i="5"/>
  <c r="I2682" i="5"/>
  <c r="I2698" i="5"/>
  <c r="I2722" i="5"/>
  <c r="I2738" i="5"/>
  <c r="I2766" i="5"/>
  <c r="I2793" i="5"/>
  <c r="I2834" i="5"/>
  <c r="I2857" i="5"/>
  <c r="I2874" i="5"/>
  <c r="I2890" i="5"/>
  <c r="I2918" i="5"/>
  <c r="I2930" i="5"/>
  <c r="I2958" i="5"/>
  <c r="I2985" i="5"/>
  <c r="I3022" i="5"/>
  <c r="I3050" i="5"/>
  <c r="I3066" i="5"/>
  <c r="I3086" i="5"/>
  <c r="I3113" i="5"/>
  <c r="I3138" i="5"/>
  <c r="I3162" i="5"/>
  <c r="I3177" i="5"/>
  <c r="I3214" i="5"/>
  <c r="I3234" i="5"/>
  <c r="I3250" i="5"/>
  <c r="I3298" i="5"/>
  <c r="I3306" i="5"/>
  <c r="I3334" i="5"/>
  <c r="I3366" i="5"/>
  <c r="I3374" i="5"/>
  <c r="I3394" i="5"/>
  <c r="I3434" i="5"/>
  <c r="I3458" i="5"/>
  <c r="I3482" i="5"/>
  <c r="I3498" i="5"/>
  <c r="I3522" i="5"/>
  <c r="I3562" i="5"/>
  <c r="I3578" i="5"/>
  <c r="I3594" i="5"/>
  <c r="I3622" i="5"/>
  <c r="I3642" i="5"/>
  <c r="I3674" i="5"/>
  <c r="I3706" i="5"/>
  <c r="I3734" i="5"/>
  <c r="I3758" i="5"/>
  <c r="I3770" i="5"/>
  <c r="I3805" i="5"/>
  <c r="I3849" i="5"/>
  <c r="I3874" i="5"/>
  <c r="I3914" i="5"/>
  <c r="I3950" i="5"/>
  <c r="I3990" i="5"/>
  <c r="I4058" i="5"/>
  <c r="I4086" i="5"/>
  <c r="I4130" i="5"/>
  <c r="I4162" i="5"/>
  <c r="I4206" i="5"/>
  <c r="I4250" i="5"/>
  <c r="I4317" i="5"/>
  <c r="I4410" i="5"/>
  <c r="I4470" i="5"/>
  <c r="I5145" i="5"/>
  <c r="I5177" i="5"/>
  <c r="I5218" i="5"/>
  <c r="I5234" i="5"/>
  <c r="I5266" i="5"/>
  <c r="I5330" i="5"/>
  <c r="I5346" i="5"/>
  <c r="I5366" i="5"/>
  <c r="I5390" i="5"/>
  <c r="I5410" i="5"/>
  <c r="I5482" i="5"/>
  <c r="I5514" i="5"/>
  <c r="I5546" i="5"/>
  <c r="I5621" i="5"/>
  <c r="I5654" i="5"/>
  <c r="I5714" i="5"/>
  <c r="I5761" i="5"/>
  <c r="I5802" i="5"/>
  <c r="I5862" i="5"/>
  <c r="I5894" i="5"/>
  <c r="I5946" i="5"/>
  <c r="I5974" i="5"/>
  <c r="I6034" i="5"/>
  <c r="I6090" i="5"/>
  <c r="I6122" i="5"/>
  <c r="I6178" i="5"/>
  <c r="I6198" i="5"/>
  <c r="I6218" i="5"/>
  <c r="J1888" i="5"/>
  <c r="I1888" i="5"/>
  <c r="J1977" i="5"/>
  <c r="I1977" i="5"/>
  <c r="J3049" i="5"/>
  <c r="I3049" i="5"/>
  <c r="J4365" i="5"/>
  <c r="I4365" i="5"/>
  <c r="J4513" i="5"/>
  <c r="I4513" i="5"/>
  <c r="J5017" i="5"/>
  <c r="I5017" i="5"/>
  <c r="J5185" i="5"/>
  <c r="I5185" i="5"/>
  <c r="I313" i="5"/>
  <c r="I357" i="5"/>
  <c r="I381" i="5"/>
  <c r="I469" i="5"/>
  <c r="I537" i="5"/>
  <c r="I605" i="5"/>
  <c r="I625" i="5"/>
  <c r="I709" i="5"/>
  <c r="I765" i="5"/>
  <c r="I821" i="5"/>
  <c r="I909" i="5"/>
  <c r="I1101" i="5"/>
  <c r="I1321" i="5"/>
  <c r="I1368" i="5"/>
  <c r="I1689" i="5"/>
  <c r="I1721" i="5"/>
  <c r="I1748" i="5"/>
  <c r="I1993" i="5"/>
  <c r="I2169" i="5"/>
  <c r="I2185" i="5"/>
  <c r="I2301" i="5"/>
  <c r="I2665" i="5"/>
  <c r="I3625" i="5"/>
  <c r="I4641" i="5"/>
  <c r="I5081" i="5"/>
  <c r="I5357" i="5"/>
  <c r="I5485" i="5"/>
  <c r="I5877" i="5"/>
  <c r="I5953" i="5"/>
  <c r="I3247" i="5"/>
  <c r="J3247" i="5"/>
  <c r="J5803" i="5"/>
  <c r="I5803" i="5"/>
  <c r="J5947" i="5"/>
  <c r="I5947" i="5"/>
  <c r="J5967" i="5"/>
  <c r="I5967" i="5"/>
  <c r="J6011" i="5"/>
  <c r="I6011" i="5"/>
  <c r="J6031" i="5"/>
  <c r="I6031" i="5"/>
  <c r="J6075" i="5"/>
  <c r="I6075" i="5"/>
  <c r="J6095" i="5"/>
  <c r="I6095" i="5"/>
  <c r="J6187" i="5"/>
  <c r="I6187" i="5"/>
  <c r="J6199" i="5"/>
  <c r="I6199" i="5"/>
  <c r="J861" i="5"/>
  <c r="I861" i="5"/>
  <c r="J1396" i="5"/>
  <c r="I1396" i="5"/>
  <c r="J1566" i="5"/>
  <c r="I1566" i="5"/>
  <c r="J1692" i="5"/>
  <c r="I1692" i="5"/>
  <c r="J1718" i="5"/>
  <c r="I1718" i="5"/>
  <c r="J1778" i="5"/>
  <c r="I1778" i="5"/>
  <c r="J1794" i="5"/>
  <c r="I1794" i="5"/>
  <c r="J1896" i="5"/>
  <c r="I1896" i="5"/>
  <c r="J1906" i="5"/>
  <c r="I1906" i="5"/>
  <c r="I3399" i="5"/>
  <c r="J3399" i="5"/>
  <c r="I4759" i="5"/>
  <c r="J4759" i="5"/>
  <c r="J253" i="5"/>
  <c r="I253" i="5"/>
  <c r="J289" i="5"/>
  <c r="I289" i="5"/>
  <c r="J329" i="5"/>
  <c r="I329" i="5"/>
  <c r="J353" i="5"/>
  <c r="I353" i="5"/>
  <c r="J365" i="5"/>
  <c r="I365" i="5"/>
  <c r="J389" i="5"/>
  <c r="I389" i="5"/>
  <c r="J565" i="5"/>
  <c r="I565" i="5"/>
  <c r="J601" i="5"/>
  <c r="I601" i="5"/>
  <c r="J645" i="5"/>
  <c r="I645" i="5"/>
  <c r="J801" i="5"/>
  <c r="I801" i="5"/>
  <c r="I701" i="5"/>
  <c r="I749" i="5"/>
  <c r="J1526" i="5"/>
  <c r="I1526" i="5"/>
  <c r="I1676" i="5"/>
  <c r="J1676" i="5"/>
  <c r="J1740" i="5"/>
  <c r="I1740" i="5"/>
  <c r="J1789" i="5"/>
  <c r="I1789" i="5"/>
  <c r="J1826" i="5"/>
  <c r="I1826" i="5"/>
  <c r="J1868" i="5"/>
  <c r="I1868" i="5"/>
  <c r="J1880" i="5"/>
  <c r="I1880" i="5"/>
  <c r="J1928" i="5"/>
  <c r="I1928" i="5"/>
  <c r="J1944" i="5"/>
  <c r="I1944" i="5"/>
  <c r="J1954" i="5"/>
  <c r="I1954" i="5"/>
  <c r="J5583" i="5"/>
  <c r="I5583" i="5"/>
  <c r="J5611" i="5"/>
  <c r="I5611" i="5"/>
  <c r="J5627" i="5"/>
  <c r="I5627" i="5"/>
  <c r="J5687" i="5"/>
  <c r="I5687" i="5"/>
  <c r="J5711" i="5"/>
  <c r="I5711" i="5"/>
  <c r="J5755" i="5"/>
  <c r="I5755" i="5"/>
  <c r="J5815" i="5"/>
  <c r="I5815" i="5"/>
  <c r="J5867" i="5"/>
  <c r="I5867" i="5"/>
  <c r="J5883" i="5"/>
  <c r="I5883" i="5"/>
  <c r="J5943" i="5"/>
  <c r="I5943" i="5"/>
  <c r="I293" i="5"/>
  <c r="I1426" i="5"/>
  <c r="I1590" i="5"/>
  <c r="I1686" i="5"/>
  <c r="I1724" i="5"/>
  <c r="J889" i="5"/>
  <c r="I889" i="5"/>
  <c r="J933" i="5"/>
  <c r="I933" i="5"/>
  <c r="J1512" i="5"/>
  <c r="I1512" i="5"/>
  <c r="J1522" i="5"/>
  <c r="I1522" i="5"/>
  <c r="J1622" i="5"/>
  <c r="I1622" i="5"/>
  <c r="J1753" i="5"/>
  <c r="I1753" i="5"/>
  <c r="J1801" i="5"/>
  <c r="I1801" i="5"/>
  <c r="J1849" i="5"/>
  <c r="I1849" i="5"/>
  <c r="J1908" i="5"/>
  <c r="I1908" i="5"/>
  <c r="J1929" i="5"/>
  <c r="I1929" i="5"/>
  <c r="J1964" i="5"/>
  <c r="I1964" i="5"/>
  <c r="J2024" i="5"/>
  <c r="I2024" i="5"/>
  <c r="J2068" i="5"/>
  <c r="I2068" i="5"/>
  <c r="J2088" i="5"/>
  <c r="I2088" i="5"/>
  <c r="J2152" i="5"/>
  <c r="I2152" i="5"/>
  <c r="J2184" i="5"/>
  <c r="I2184" i="5"/>
  <c r="J2208" i="5"/>
  <c r="I2208" i="5"/>
  <c r="J2292" i="5"/>
  <c r="I2292" i="5"/>
  <c r="J2312" i="5"/>
  <c r="I2312" i="5"/>
  <c r="J2348" i="5"/>
  <c r="I2348" i="5"/>
  <c r="J2420" i="5"/>
  <c r="I2420" i="5"/>
  <c r="J2452" i="5"/>
  <c r="I2452" i="5"/>
  <c r="J2484" i="5"/>
  <c r="I2484" i="5"/>
  <c r="J2548" i="5"/>
  <c r="I2548" i="5"/>
  <c r="J2568" i="5"/>
  <c r="I2568" i="5"/>
  <c r="J2580" i="5"/>
  <c r="I2580" i="5"/>
  <c r="J2600" i="5"/>
  <c r="I2600" i="5"/>
  <c r="J2716" i="5"/>
  <c r="I2716" i="5"/>
  <c r="J2752" i="5"/>
  <c r="I2752" i="5"/>
  <c r="J2804" i="5"/>
  <c r="I2804" i="5"/>
  <c r="J2836" i="5"/>
  <c r="I2836" i="5"/>
  <c r="J2912" i="5"/>
  <c r="I2912" i="5"/>
  <c r="J2944" i="5"/>
  <c r="I2944" i="5"/>
  <c r="J2952" i="5"/>
  <c r="I2952" i="5"/>
  <c r="J3008" i="5"/>
  <c r="I3008" i="5"/>
  <c r="J3016" i="5"/>
  <c r="I3016" i="5"/>
  <c r="J3040" i="5"/>
  <c r="I3040" i="5"/>
  <c r="J3048" i="5"/>
  <c r="I3048" i="5"/>
  <c r="J3068" i="5"/>
  <c r="I3068" i="5"/>
  <c r="J3092" i="5"/>
  <c r="I3092" i="5"/>
  <c r="J3100" i="5"/>
  <c r="I3100" i="5"/>
  <c r="J3116" i="5"/>
  <c r="I3116" i="5"/>
  <c r="J3124" i="5"/>
  <c r="I3124" i="5"/>
  <c r="J3132" i="5"/>
  <c r="I3132" i="5"/>
  <c r="J3156" i="5"/>
  <c r="I3156" i="5"/>
  <c r="J3196" i="5"/>
  <c r="I3196" i="5"/>
  <c r="J3208" i="5"/>
  <c r="I3208" i="5"/>
  <c r="J3232" i="5"/>
  <c r="I3232" i="5"/>
  <c r="J3244" i="5"/>
  <c r="I3244" i="5"/>
  <c r="J3272" i="5"/>
  <c r="I3272" i="5"/>
  <c r="J3336" i="5"/>
  <c r="I3336" i="5"/>
  <c r="J3380" i="5"/>
  <c r="I3380" i="5"/>
  <c r="J3420" i="5"/>
  <c r="I3420" i="5"/>
  <c r="J3436" i="5"/>
  <c r="I3436" i="5"/>
  <c r="J3444" i="5"/>
  <c r="I3444" i="5"/>
  <c r="J3484" i="5"/>
  <c r="I3484" i="5"/>
  <c r="J3496" i="5"/>
  <c r="I3496" i="5"/>
  <c r="J3520" i="5"/>
  <c r="I3520" i="5"/>
  <c r="J3528" i="5"/>
  <c r="I3528" i="5"/>
  <c r="J3548" i="5"/>
  <c r="I3548" i="5"/>
  <c r="J3560" i="5"/>
  <c r="I3560" i="5"/>
  <c r="J3580" i="5"/>
  <c r="I3580" i="5"/>
  <c r="J3604" i="5"/>
  <c r="I3604" i="5"/>
  <c r="J3624" i="5"/>
  <c r="I3624" i="5"/>
  <c r="J3664" i="5"/>
  <c r="I3664" i="5"/>
  <c r="J3700" i="5"/>
  <c r="I3700" i="5"/>
  <c r="J3708" i="5"/>
  <c r="I3708" i="5"/>
  <c r="J3712" i="5"/>
  <c r="I3712" i="5"/>
  <c r="J3720" i="5"/>
  <c r="I3720" i="5"/>
  <c r="J3728" i="5"/>
  <c r="I3728" i="5"/>
  <c r="J3736" i="5"/>
  <c r="I3736" i="5"/>
  <c r="J3768" i="5"/>
  <c r="I3768" i="5"/>
  <c r="J3804" i="5"/>
  <c r="I3804" i="5"/>
  <c r="J3812" i="5"/>
  <c r="I3812" i="5"/>
  <c r="J3828" i="5"/>
  <c r="I3828" i="5"/>
  <c r="J3848" i="5"/>
  <c r="I3848" i="5"/>
  <c r="J3880" i="5"/>
  <c r="I3880" i="5"/>
  <c r="J3920" i="5"/>
  <c r="I3920" i="5"/>
  <c r="J3976" i="5"/>
  <c r="I3976" i="5"/>
  <c r="J3992" i="5"/>
  <c r="I3992" i="5"/>
  <c r="J4000" i="5"/>
  <c r="I4000" i="5"/>
  <c r="J4100" i="5"/>
  <c r="I4100" i="5"/>
  <c r="J4120" i="5"/>
  <c r="I4120" i="5"/>
  <c r="J4128" i="5"/>
  <c r="I4128" i="5"/>
  <c r="J4144" i="5"/>
  <c r="I4144" i="5"/>
  <c r="J4228" i="5"/>
  <c r="I4228" i="5"/>
  <c r="J4304" i="5"/>
  <c r="I4304" i="5"/>
  <c r="J4308" i="5"/>
  <c r="I4308" i="5"/>
  <c r="J4384" i="5"/>
  <c r="I4384" i="5"/>
  <c r="J4400" i="5"/>
  <c r="I4400" i="5"/>
  <c r="J4416" i="5"/>
  <c r="I4416" i="5"/>
  <c r="J4536" i="5"/>
  <c r="I4536" i="5"/>
  <c r="J4568" i="5"/>
  <c r="I4568" i="5"/>
  <c r="J4600" i="5"/>
  <c r="I4600" i="5"/>
  <c r="J4620" i="5"/>
  <c r="I4620" i="5"/>
  <c r="J4684" i="5"/>
  <c r="I4684" i="5"/>
  <c r="J4700" i="5"/>
  <c r="I4700" i="5"/>
  <c r="J4808" i="5"/>
  <c r="I4808" i="5"/>
  <c r="J4824" i="5"/>
  <c r="I4824" i="5"/>
  <c r="J4836" i="5"/>
  <c r="I4836" i="5"/>
  <c r="J4860" i="5"/>
  <c r="I4860" i="5"/>
  <c r="J4872" i="5"/>
  <c r="I4872" i="5"/>
  <c r="J4876" i="5"/>
  <c r="I4876" i="5"/>
  <c r="J4912" i="5"/>
  <c r="I4912" i="5"/>
  <c r="J4924" i="5"/>
  <c r="I4924" i="5"/>
  <c r="J4928" i="5"/>
  <c r="I4928" i="5"/>
  <c r="J4944" i="5"/>
  <c r="I4944" i="5"/>
  <c r="J4976" i="5"/>
  <c r="I4976" i="5"/>
  <c r="J4980" i="5"/>
  <c r="I4980" i="5"/>
  <c r="J4992" i="5"/>
  <c r="I4992" i="5"/>
  <c r="J5028" i="5"/>
  <c r="I5028" i="5"/>
  <c r="J5044" i="5"/>
  <c r="I5044" i="5"/>
  <c r="J5080" i="5"/>
  <c r="I5080" i="5"/>
  <c r="J5092" i="5"/>
  <c r="I5092" i="5"/>
  <c r="J5112" i="5"/>
  <c r="I5112" i="5"/>
  <c r="J5128" i="5"/>
  <c r="I5128" i="5"/>
  <c r="J5132" i="5"/>
  <c r="I5132" i="5"/>
  <c r="J5144" i="5"/>
  <c r="I5144" i="5"/>
  <c r="J5152" i="5"/>
  <c r="I5152" i="5"/>
  <c r="J5164" i="5"/>
  <c r="I5164" i="5"/>
  <c r="J5168" i="5"/>
  <c r="I5168" i="5"/>
  <c r="J5172" i="5"/>
  <c r="I5172" i="5"/>
  <c r="I5180" i="5"/>
  <c r="J5180" i="5"/>
  <c r="J5184" i="5"/>
  <c r="I5184" i="5"/>
  <c r="J5192" i="5"/>
  <c r="I5192" i="5"/>
  <c r="J5200" i="5"/>
  <c r="I5200" i="5"/>
  <c r="J5204" i="5"/>
  <c r="I5204" i="5"/>
  <c r="J5208" i="5"/>
  <c r="I5208" i="5"/>
  <c r="J5216" i="5"/>
  <c r="I5216" i="5"/>
  <c r="J5236" i="5"/>
  <c r="I5236" i="5"/>
  <c r="J5244" i="5"/>
  <c r="I5244" i="5"/>
  <c r="J5248" i="5"/>
  <c r="I5248" i="5"/>
  <c r="J5252" i="5"/>
  <c r="I5252" i="5"/>
  <c r="J5260" i="5"/>
  <c r="I5260" i="5"/>
  <c r="J5268" i="5"/>
  <c r="I5268" i="5"/>
  <c r="J5272" i="5"/>
  <c r="I5272" i="5"/>
  <c r="J5280" i="5"/>
  <c r="I5280" i="5"/>
  <c r="J5292" i="5"/>
  <c r="I5292" i="5"/>
  <c r="J5300" i="5"/>
  <c r="I5300" i="5"/>
  <c r="J5308" i="5"/>
  <c r="I5308" i="5"/>
  <c r="J5316" i="5"/>
  <c r="I5316" i="5"/>
  <c r="J5320" i="5"/>
  <c r="I5320" i="5"/>
  <c r="J5328" i="5"/>
  <c r="I5328" i="5"/>
  <c r="J5332" i="5"/>
  <c r="I5332" i="5"/>
  <c r="J5336" i="5"/>
  <c r="I5336" i="5"/>
  <c r="J5340" i="5"/>
  <c r="I5340" i="5"/>
  <c r="J5348" i="5"/>
  <c r="I5348" i="5"/>
  <c r="J5352" i="5"/>
  <c r="I5352" i="5"/>
  <c r="J5364" i="5"/>
  <c r="I5364" i="5"/>
  <c r="J5368" i="5"/>
  <c r="I5368" i="5"/>
  <c r="J5372" i="5"/>
  <c r="I5372" i="5"/>
  <c r="J5380" i="5"/>
  <c r="I5380" i="5"/>
  <c r="J5388" i="5"/>
  <c r="I5388" i="5"/>
  <c r="J5392" i="5"/>
  <c r="I5392" i="5"/>
  <c r="J5400" i="5"/>
  <c r="I5400" i="5"/>
  <c r="J5404" i="5"/>
  <c r="I5404" i="5"/>
  <c r="J5408" i="5"/>
  <c r="I5408" i="5"/>
  <c r="J5412" i="5"/>
  <c r="I5412" i="5"/>
  <c r="J5416" i="5"/>
  <c r="I5416" i="5"/>
  <c r="J5420" i="5"/>
  <c r="I5420" i="5"/>
  <c r="J5424" i="5"/>
  <c r="I5424" i="5"/>
  <c r="J5432" i="5"/>
  <c r="I5432" i="5"/>
  <c r="J5444" i="5"/>
  <c r="I5444" i="5"/>
  <c r="J5448" i="5"/>
  <c r="I5448" i="5"/>
  <c r="J5460" i="5"/>
  <c r="I5460" i="5"/>
  <c r="J5476" i="5"/>
  <c r="I5476" i="5"/>
  <c r="J5484" i="5"/>
  <c r="I5484" i="5"/>
  <c r="J5488" i="5"/>
  <c r="I5488" i="5"/>
  <c r="J5492" i="5"/>
  <c r="I5492" i="5"/>
  <c r="J5496" i="5"/>
  <c r="I5496" i="5"/>
  <c r="J5500" i="5"/>
  <c r="I5500" i="5"/>
  <c r="J5504" i="5"/>
  <c r="I5504" i="5"/>
  <c r="J5508" i="5"/>
  <c r="I5508" i="5"/>
  <c r="J5516" i="5"/>
  <c r="I5516" i="5"/>
  <c r="J5520" i="5"/>
  <c r="I5520" i="5"/>
  <c r="J5528" i="5"/>
  <c r="I5528" i="5"/>
  <c r="J5536" i="5"/>
  <c r="I5536" i="5"/>
  <c r="I5652" i="5"/>
  <c r="J5652" i="5"/>
  <c r="I5756" i="5"/>
  <c r="J5756" i="5"/>
  <c r="I5828" i="5"/>
  <c r="J5828" i="5"/>
  <c r="J5228" i="5"/>
  <c r="J5708" i="5"/>
  <c r="J1570" i="5"/>
  <c r="I1570" i="5"/>
  <c r="J1578" i="5"/>
  <c r="I1578" i="5"/>
  <c r="J1586" i="5"/>
  <c r="I1586" i="5"/>
  <c r="J1598" i="5"/>
  <c r="I1598" i="5"/>
  <c r="J1632" i="5"/>
  <c r="I1632" i="5"/>
  <c r="J1837" i="5"/>
  <c r="I1837" i="5"/>
  <c r="J1874" i="5"/>
  <c r="I1874" i="5"/>
  <c r="J1938" i="5"/>
  <c r="I1938" i="5"/>
  <c r="J5547" i="5"/>
  <c r="I5547" i="5"/>
  <c r="J5751" i="5"/>
  <c r="I5751" i="5"/>
  <c r="J5775" i="5"/>
  <c r="I5775" i="5"/>
  <c r="J5819" i="5"/>
  <c r="I5819" i="5"/>
  <c r="J5839" i="5"/>
  <c r="I5839" i="5"/>
  <c r="J5903" i="5"/>
  <c r="I5903" i="5"/>
  <c r="J5931" i="5"/>
  <c r="I5931" i="5"/>
  <c r="I441" i="5"/>
  <c r="I657" i="5"/>
  <c r="I1081" i="5"/>
  <c r="I1125" i="5"/>
  <c r="I1750" i="5"/>
  <c r="I1832" i="5"/>
  <c r="I1858" i="5"/>
  <c r="I1885" i="5"/>
  <c r="I1922" i="5"/>
  <c r="I5563" i="5"/>
  <c r="J617" i="5"/>
  <c r="I617" i="5"/>
  <c r="J1069" i="5"/>
  <c r="I1069" i="5"/>
  <c r="J1113" i="5"/>
  <c r="I1113" i="5"/>
  <c r="J1237" i="5"/>
  <c r="I1237" i="5"/>
  <c r="J1372" i="5"/>
  <c r="I1372" i="5"/>
  <c r="J1428" i="5"/>
  <c r="I1428" i="5"/>
  <c r="J1638" i="5"/>
  <c r="I1638" i="5"/>
  <c r="J1698" i="5"/>
  <c r="I1698" i="5"/>
  <c r="J1730" i="5"/>
  <c r="I1730" i="5"/>
  <c r="J1886" i="5"/>
  <c r="I1886" i="5"/>
  <c r="J1945" i="5"/>
  <c r="I1945" i="5"/>
  <c r="J2092" i="5"/>
  <c r="I2092" i="5"/>
  <c r="J2132" i="5"/>
  <c r="I2132" i="5"/>
  <c r="J2196" i="5"/>
  <c r="I2196" i="5"/>
  <c r="J2228" i="5"/>
  <c r="I2228" i="5"/>
  <c r="J2316" i="5"/>
  <c r="I2316" i="5"/>
  <c r="J2344" i="5"/>
  <c r="I2344" i="5"/>
  <c r="J2464" i="5"/>
  <c r="I2464" i="5"/>
  <c r="J2496" i="5"/>
  <c r="I2496" i="5"/>
  <c r="J2528" i="5"/>
  <c r="I2528" i="5"/>
  <c r="J2676" i="5"/>
  <c r="I2676" i="5"/>
  <c r="J2784" i="5"/>
  <c r="I2784" i="5"/>
  <c r="J2824" i="5"/>
  <c r="I2824" i="5"/>
  <c r="J2876" i="5"/>
  <c r="I2876" i="5"/>
  <c r="J2888" i="5"/>
  <c r="I2888" i="5"/>
  <c r="J2900" i="5"/>
  <c r="I2900" i="5"/>
  <c r="J2932" i="5"/>
  <c r="I2932" i="5"/>
  <c r="J2940" i="5"/>
  <c r="I2940" i="5"/>
  <c r="J2964" i="5"/>
  <c r="I2964" i="5"/>
  <c r="J2972" i="5"/>
  <c r="I2972" i="5"/>
  <c r="J2984" i="5"/>
  <c r="I2984" i="5"/>
  <c r="J3004" i="5"/>
  <c r="I3004" i="5"/>
  <c r="J3020" i="5"/>
  <c r="I3020" i="5"/>
  <c r="J3036" i="5"/>
  <c r="I3036" i="5"/>
  <c r="J3072" i="5"/>
  <c r="I3072" i="5"/>
  <c r="J3084" i="5"/>
  <c r="I3084" i="5"/>
  <c r="J3112" i="5"/>
  <c r="I3112" i="5"/>
  <c r="J3136" i="5"/>
  <c r="I3136" i="5"/>
  <c r="J3144" i="5"/>
  <c r="I3144" i="5"/>
  <c r="J3148" i="5"/>
  <c r="I3148" i="5"/>
  <c r="J3180" i="5"/>
  <c r="I3180" i="5"/>
  <c r="J3228" i="5"/>
  <c r="I3228" i="5"/>
  <c r="J3240" i="5"/>
  <c r="I3240" i="5"/>
  <c r="J3252" i="5"/>
  <c r="I3252" i="5"/>
  <c r="J3260" i="5"/>
  <c r="I3260" i="5"/>
  <c r="J3284" i="5"/>
  <c r="I3284" i="5"/>
  <c r="J3296" i="5"/>
  <c r="I3296" i="5"/>
  <c r="J3308" i="5"/>
  <c r="I3308" i="5"/>
  <c r="J3316" i="5"/>
  <c r="I3316" i="5"/>
  <c r="J3328" i="5"/>
  <c r="I3328" i="5"/>
  <c r="J3348" i="5"/>
  <c r="I3348" i="5"/>
  <c r="J3360" i="5"/>
  <c r="I3360" i="5"/>
  <c r="J3404" i="5"/>
  <c r="I3404" i="5"/>
  <c r="J3424" i="5"/>
  <c r="I3424" i="5"/>
  <c r="J3432" i="5"/>
  <c r="I3432" i="5"/>
  <c r="J3456" i="5"/>
  <c r="I3456" i="5"/>
  <c r="J3468" i="5"/>
  <c r="I3468" i="5"/>
  <c r="J3476" i="5"/>
  <c r="I3476" i="5"/>
  <c r="J3516" i="5"/>
  <c r="I3516" i="5"/>
  <c r="J3532" i="5"/>
  <c r="I3532" i="5"/>
  <c r="J3552" i="5"/>
  <c r="I3552" i="5"/>
  <c r="J3584" i="5"/>
  <c r="I3584" i="5"/>
  <c r="J3596" i="5"/>
  <c r="I3596" i="5"/>
  <c r="J3612" i="5"/>
  <c r="I3612" i="5"/>
  <c r="J3628" i="5"/>
  <c r="I3628" i="5"/>
  <c r="J3636" i="5"/>
  <c r="I3636" i="5"/>
  <c r="J3644" i="5"/>
  <c r="I3644" i="5"/>
  <c r="J3648" i="5"/>
  <c r="I3648" i="5"/>
  <c r="J3676" i="5"/>
  <c r="I3676" i="5"/>
  <c r="J3780" i="5"/>
  <c r="I3780" i="5"/>
  <c r="J3792" i="5"/>
  <c r="I3792" i="5"/>
  <c r="J3816" i="5"/>
  <c r="I3816" i="5"/>
  <c r="J3836" i="5"/>
  <c r="I3836" i="5"/>
  <c r="J3844" i="5"/>
  <c r="I3844" i="5"/>
  <c r="J3896" i="5"/>
  <c r="I3896" i="5"/>
  <c r="J3904" i="5"/>
  <c r="I3904" i="5"/>
  <c r="J3940" i="5"/>
  <c r="I3940" i="5"/>
  <c r="J3964" i="5"/>
  <c r="I3964" i="5"/>
  <c r="J4052" i="5"/>
  <c r="I4052" i="5"/>
  <c r="J4068" i="5"/>
  <c r="I4068" i="5"/>
  <c r="J4084" i="5"/>
  <c r="I4084" i="5"/>
  <c r="J4160" i="5"/>
  <c r="I4160" i="5"/>
  <c r="J4176" i="5"/>
  <c r="I4176" i="5"/>
  <c r="J4180" i="5"/>
  <c r="I4180" i="5"/>
  <c r="J4188" i="5"/>
  <c r="I4188" i="5"/>
  <c r="J4232" i="5"/>
  <c r="I4232" i="5"/>
  <c r="J4248" i="5"/>
  <c r="I4248" i="5"/>
  <c r="J4264" i="5"/>
  <c r="I4264" i="5"/>
  <c r="J4272" i="5"/>
  <c r="I4272" i="5"/>
  <c r="J4280" i="5"/>
  <c r="I4280" i="5"/>
  <c r="J4340" i="5"/>
  <c r="I4340" i="5"/>
  <c r="J4408" i="5"/>
  <c r="I4408" i="5"/>
  <c r="J4436" i="5"/>
  <c r="I4436" i="5"/>
  <c r="J4480" i="5"/>
  <c r="I4480" i="5"/>
  <c r="J4532" i="5"/>
  <c r="I4532" i="5"/>
  <c r="J4604" i="5"/>
  <c r="I4604" i="5"/>
  <c r="J4648" i="5"/>
  <c r="I4648" i="5"/>
  <c r="J4656" i="5"/>
  <c r="I4656" i="5"/>
  <c r="J4688" i="5"/>
  <c r="I4688" i="5"/>
  <c r="J4736" i="5"/>
  <c r="I4736" i="5"/>
  <c r="J4752" i="5"/>
  <c r="I4752" i="5"/>
  <c r="J4760" i="5"/>
  <c r="I4760" i="5"/>
  <c r="J4788" i="5"/>
  <c r="I4788" i="5"/>
  <c r="I257" i="5"/>
  <c r="I405" i="5"/>
  <c r="I497" i="5"/>
  <c r="I597" i="5"/>
  <c r="I817" i="5"/>
  <c r="I885" i="5"/>
  <c r="I961" i="5"/>
  <c r="I1097" i="5"/>
  <c r="I1109" i="5"/>
  <c r="I1129" i="5"/>
  <c r="I1225" i="5"/>
  <c r="I1273" i="5"/>
  <c r="I1289" i="5"/>
  <c r="I1325" i="5"/>
  <c r="I1384" i="5"/>
  <c r="I1433" i="5"/>
  <c r="I1510" i="5"/>
  <c r="I1532" i="5"/>
  <c r="I1642" i="5"/>
  <c r="I1702" i="5"/>
  <c r="I1805" i="5"/>
  <c r="I1833" i="5"/>
  <c r="I1848" i="5"/>
  <c r="I1870" i="5"/>
  <c r="I1901" i="5"/>
  <c r="I2004" i="5"/>
  <c r="I2056" i="5"/>
  <c r="I2364" i="5"/>
  <c r="I2388" i="5"/>
  <c r="I2400" i="5"/>
  <c r="I2588" i="5"/>
  <c r="I2624" i="5"/>
  <c r="I2844" i="5"/>
  <c r="I2856" i="5"/>
  <c r="I3028" i="5"/>
  <c r="I3164" i="5"/>
  <c r="I3176" i="5"/>
  <c r="I3324" i="5"/>
  <c r="I3340" i="5"/>
  <c r="I3356" i="5"/>
  <c r="I3500" i="5"/>
  <c r="I3564" i="5"/>
  <c r="I3616" i="5"/>
  <c r="I3668" i="5"/>
  <c r="I3684" i="5"/>
  <c r="I3872" i="5"/>
  <c r="I3888" i="5"/>
  <c r="I4048" i="5"/>
  <c r="I4152" i="5"/>
  <c r="I4316" i="5"/>
  <c r="I4504" i="5"/>
  <c r="I4668" i="5"/>
  <c r="I4772" i="5"/>
  <c r="I4892" i="5"/>
  <c r="I5008" i="5"/>
  <c r="I5064" i="5"/>
  <c r="I5160" i="5"/>
  <c r="I5188" i="5"/>
  <c r="I5240" i="5"/>
  <c r="I5256" i="5"/>
  <c r="I5304" i="5"/>
  <c r="I5356" i="5"/>
  <c r="I5376" i="5"/>
  <c r="I5384" i="5"/>
  <c r="I5428" i="5"/>
  <c r="I5691" i="5"/>
  <c r="I5739" i="5"/>
  <c r="J473" i="5"/>
  <c r="I473" i="5"/>
  <c r="J5324" i="5"/>
  <c r="I1232" i="5"/>
  <c r="J1232" i="5"/>
  <c r="I421" i="5"/>
  <c r="I453" i="5"/>
  <c r="I517" i="5"/>
  <c r="I693" i="5"/>
  <c r="I721" i="5"/>
  <c r="I761" i="5"/>
  <c r="J1213" i="5"/>
  <c r="I1213" i="5"/>
  <c r="J1380" i="5"/>
  <c r="I1380" i="5"/>
  <c r="I1332" i="5"/>
  <c r="J1332" i="5"/>
  <c r="J5342" i="5"/>
  <c r="I5342" i="5"/>
  <c r="J5350" i="5"/>
  <c r="I5350" i="5"/>
  <c r="J5386" i="5"/>
  <c r="I5386" i="5"/>
  <c r="J5394" i="5"/>
  <c r="I5394" i="5"/>
  <c r="J5422" i="5"/>
  <c r="I5422" i="5"/>
  <c r="J5430" i="5"/>
  <c r="I5430" i="5"/>
  <c r="J5438" i="5"/>
  <c r="I5438" i="5"/>
  <c r="J5454" i="5"/>
  <c r="I5454" i="5"/>
  <c r="J5466" i="5"/>
  <c r="I5466" i="5"/>
  <c r="J5506" i="5"/>
  <c r="I5506" i="5"/>
  <c r="J5554" i="5"/>
  <c r="I5554" i="5"/>
  <c r="J5578" i="5"/>
  <c r="I5578" i="5"/>
  <c r="J5602" i="5"/>
  <c r="I5602" i="5"/>
  <c r="J5638" i="5"/>
  <c r="I5638" i="5"/>
  <c r="J5658" i="5"/>
  <c r="I5658" i="5"/>
  <c r="J5682" i="5"/>
  <c r="I5682" i="5"/>
  <c r="J5690" i="5"/>
  <c r="I5690" i="5"/>
  <c r="J5702" i="5"/>
  <c r="I5702" i="5"/>
  <c r="J5746" i="5"/>
  <c r="I5746" i="5"/>
  <c r="J5798" i="5"/>
  <c r="I5798" i="5"/>
  <c r="J5830" i="5"/>
  <c r="I5830" i="5"/>
  <c r="J5846" i="5"/>
  <c r="I5846" i="5"/>
  <c r="I5886" i="5"/>
  <c r="J5886" i="5"/>
  <c r="J5906" i="5"/>
  <c r="I5906" i="5"/>
  <c r="J5930" i="5"/>
  <c r="I5930" i="5"/>
  <c r="J5942" i="5"/>
  <c r="I5942" i="5"/>
  <c r="L1403" i="5"/>
  <c r="J1403" i="5" s="1"/>
  <c r="J1314" i="5"/>
  <c r="I1314" i="5"/>
  <c r="J1330" i="5"/>
  <c r="I1330" i="5"/>
  <c r="I966" i="5"/>
  <c r="I985" i="5"/>
  <c r="I1065" i="5"/>
  <c r="I1118" i="5"/>
  <c r="I2064" i="5"/>
  <c r="J2064" i="5"/>
  <c r="J2204" i="5"/>
  <c r="I2204" i="5"/>
  <c r="J2240" i="5"/>
  <c r="I2240" i="5"/>
  <c r="J2332" i="5"/>
  <c r="I2332" i="5"/>
  <c r="J2396" i="5"/>
  <c r="I2396" i="5"/>
  <c r="J2460" i="5"/>
  <c r="I2460" i="5"/>
  <c r="J2540" i="5"/>
  <c r="I2540" i="5"/>
  <c r="J2572" i="5"/>
  <c r="I2572" i="5"/>
  <c r="J2668" i="5"/>
  <c r="I2668" i="5"/>
  <c r="I1074" i="5"/>
  <c r="I1210" i="5"/>
  <c r="I1338" i="5"/>
  <c r="J2268" i="5"/>
  <c r="I2268" i="5"/>
  <c r="J2304" i="5"/>
  <c r="I2304" i="5"/>
  <c r="J2368" i="5"/>
  <c r="I2368" i="5"/>
  <c r="J2432" i="5"/>
  <c r="I2432" i="5"/>
  <c r="J2508" i="5"/>
  <c r="I2508" i="5"/>
  <c r="J2604" i="5"/>
  <c r="I2604" i="5"/>
  <c r="J2636" i="5"/>
  <c r="I2636" i="5"/>
  <c r="J2700" i="5"/>
  <c r="I2700" i="5"/>
  <c r="J2732" i="5"/>
  <c r="I2732" i="5"/>
  <c r="J2764" i="5"/>
  <c r="I2764" i="5"/>
  <c r="J2796" i="5"/>
  <c r="I2796" i="5"/>
  <c r="J2828" i="5"/>
  <c r="I2828" i="5"/>
  <c r="I321" i="5"/>
  <c r="I529" i="5"/>
  <c r="I665" i="5"/>
  <c r="I926" i="5"/>
  <c r="I973" i="5"/>
  <c r="I1022" i="5"/>
  <c r="I1066" i="5"/>
  <c r="I1077" i="5"/>
  <c r="I1161" i="5"/>
  <c r="I1177" i="5"/>
  <c r="I1229" i="5"/>
  <c r="I1382" i="5"/>
  <c r="I1388" i="5"/>
  <c r="I1421" i="5"/>
  <c r="I1440" i="5"/>
  <c r="I1482" i="5"/>
  <c r="I1517" i="5"/>
  <c r="I1628" i="5"/>
  <c r="I1672" i="5"/>
  <c r="I1682" i="5"/>
  <c r="I1720" i="5"/>
  <c r="I1725" i="5"/>
  <c r="I1741" i="5"/>
  <c r="I1774" i="5"/>
  <c r="I1844" i="5"/>
  <c r="I1897" i="5"/>
  <c r="I1940" i="5"/>
  <c r="I1972" i="5"/>
  <c r="I1980" i="5"/>
  <c r="I1996" i="5"/>
  <c r="I2016" i="5"/>
  <c r="I2036" i="5"/>
  <c r="I2044" i="5"/>
  <c r="I2060" i="5"/>
  <c r="I2080" i="5"/>
  <c r="I2100" i="5"/>
  <c r="I2108" i="5"/>
  <c r="I2124" i="5"/>
  <c r="I2144" i="5"/>
  <c r="I2164" i="5"/>
  <c r="I2172" i="5"/>
  <c r="I2188" i="5"/>
  <c r="I2220" i="5"/>
  <c r="I2252" i="5"/>
  <c r="I2284" i="5"/>
  <c r="I2324" i="5"/>
  <c r="I2336" i="5"/>
  <c r="I2356" i="5"/>
  <c r="I2376" i="5"/>
  <c r="I2408" i="5"/>
  <c r="I2428" i="5"/>
  <c r="I2440" i="5"/>
  <c r="I2472" i="5"/>
  <c r="I2492" i="5"/>
  <c r="I2504" i="5"/>
  <c r="I2516" i="5"/>
  <c r="I2592" i="5"/>
  <c r="I2612" i="5"/>
  <c r="I2652" i="5"/>
  <c r="I2664" i="5"/>
  <c r="I2688" i="5"/>
  <c r="I2748" i="5"/>
  <c r="I2760" i="5"/>
  <c r="I2772" i="5"/>
  <c r="I1572" i="5"/>
  <c r="J1572" i="5"/>
  <c r="J2233" i="5"/>
  <c r="I2233" i="5"/>
  <c r="J2249" i="5"/>
  <c r="I2249" i="5"/>
  <c r="J2313" i="5"/>
  <c r="I2313" i="5"/>
  <c r="J2377" i="5"/>
  <c r="I2377" i="5"/>
  <c r="J2425" i="5"/>
  <c r="I2425" i="5"/>
  <c r="J2441" i="5"/>
  <c r="I2441" i="5"/>
  <c r="J2489" i="5"/>
  <c r="I2489" i="5"/>
  <c r="J2553" i="5"/>
  <c r="I2553" i="5"/>
  <c r="J2617" i="5"/>
  <c r="I2617" i="5"/>
  <c r="J2681" i="5"/>
  <c r="I2681" i="5"/>
  <c r="J2745" i="5"/>
  <c r="I2745" i="5"/>
  <c r="J2809" i="5"/>
  <c r="I2809" i="5"/>
  <c r="J2873" i="5"/>
  <c r="I2873" i="5"/>
  <c r="J2937" i="5"/>
  <c r="I2937" i="5"/>
  <c r="J3001" i="5"/>
  <c r="I3001" i="5"/>
  <c r="J3065" i="5"/>
  <c r="I3065" i="5"/>
  <c r="J3129" i="5"/>
  <c r="I3129" i="5"/>
  <c r="J3193" i="5"/>
  <c r="I3193" i="5"/>
  <c r="J3257" i="5"/>
  <c r="I3257" i="5"/>
  <c r="J3321" i="5"/>
  <c r="I3321" i="5"/>
  <c r="J3385" i="5"/>
  <c r="I3385" i="5"/>
  <c r="J3449" i="5"/>
  <c r="I3449" i="5"/>
  <c r="J3513" i="5"/>
  <c r="I3513" i="5"/>
  <c r="J3577" i="5"/>
  <c r="I3577" i="5"/>
  <c r="J3641" i="5"/>
  <c r="I3641" i="5"/>
  <c r="J2192" i="5"/>
  <c r="I249" i="5"/>
  <c r="I305" i="5"/>
  <c r="I393" i="5"/>
  <c r="I513" i="5"/>
  <c r="I585" i="5"/>
  <c r="I649" i="5"/>
  <c r="I713" i="5"/>
  <c r="I729" i="5"/>
  <c r="I805" i="5"/>
  <c r="I825" i="5"/>
  <c r="I910" i="5"/>
  <c r="I982" i="5"/>
  <c r="I1033" i="5"/>
  <c r="I1073" i="5"/>
  <c r="I1082" i="5"/>
  <c r="I1117" i="5"/>
  <c r="I1221" i="5"/>
  <c r="I1233" i="5"/>
  <c r="I1369" i="5"/>
  <c r="I1385" i="5"/>
  <c r="I1390" i="5"/>
  <c r="I1398" i="5"/>
  <c r="I1446" i="5"/>
  <c r="I1478" i="5"/>
  <c r="I1644" i="5"/>
  <c r="I1677" i="5"/>
  <c r="I1688" i="5"/>
  <c r="I1693" i="5"/>
  <c r="I1746" i="5"/>
  <c r="I1785" i="5"/>
  <c r="I1790" i="5"/>
  <c r="I1806" i="5"/>
  <c r="I1838" i="5"/>
  <c r="I1854" i="5"/>
  <c r="I1918" i="5"/>
  <c r="I1934" i="5"/>
  <c r="I1950" i="5"/>
  <c r="I1984" i="5"/>
  <c r="I2012" i="5"/>
  <c r="I2048" i="5"/>
  <c r="I2076" i="5"/>
  <c r="I2112" i="5"/>
  <c r="I2140" i="5"/>
  <c r="I2176" i="5"/>
  <c r="I2216" i="5"/>
  <c r="I2236" i="5"/>
  <c r="I2248" i="5"/>
  <c r="I2280" i="5"/>
  <c r="I2300" i="5"/>
  <c r="I2380" i="5"/>
  <c r="I2412" i="5"/>
  <c r="I2444" i="5"/>
  <c r="I2476" i="5"/>
  <c r="I2524" i="5"/>
  <c r="I2536" i="5"/>
  <c r="I2560" i="5"/>
  <c r="I2620" i="5"/>
  <c r="I2632" i="5"/>
  <c r="I2644" i="5"/>
  <c r="I2720" i="5"/>
  <c r="I2740" i="5"/>
  <c r="I2780" i="5"/>
  <c r="I2792" i="5"/>
  <c r="I2816" i="5"/>
  <c r="I4916" i="5"/>
  <c r="J4916" i="5"/>
  <c r="J5456" i="5"/>
  <c r="I5456" i="5"/>
  <c r="J5464" i="5"/>
  <c r="I5464" i="5"/>
  <c r="J5472" i="5"/>
  <c r="I5472" i="5"/>
  <c r="J5480" i="5"/>
  <c r="I5480" i="5"/>
  <c r="J5532" i="5"/>
  <c r="I5532" i="5"/>
  <c r="I5580" i="5"/>
  <c r="J5580" i="5"/>
  <c r="I5620" i="5"/>
  <c r="J5620" i="5"/>
  <c r="I5676" i="5"/>
  <c r="J5676" i="5"/>
  <c r="I5700" i="5"/>
  <c r="J5700" i="5"/>
  <c r="I5748" i="5"/>
  <c r="J5748" i="5"/>
  <c r="I5776" i="5"/>
  <c r="J5776" i="5"/>
  <c r="I5808" i="5"/>
  <c r="J5808" i="5"/>
  <c r="I5876" i="5"/>
  <c r="J5876" i="5"/>
  <c r="J5600" i="5"/>
  <c r="J5728" i="5"/>
  <c r="J5856" i="5"/>
  <c r="I2860" i="5"/>
  <c r="I2892" i="5"/>
  <c r="I2924" i="5"/>
  <c r="I2956" i="5"/>
  <c r="I3762" i="5"/>
  <c r="J3762" i="5"/>
  <c r="J5486" i="5"/>
  <c r="I5486" i="5"/>
  <c r="J5494" i="5"/>
  <c r="I5494" i="5"/>
  <c r="J5502" i="5"/>
  <c r="I5502" i="5"/>
  <c r="J5510" i="5"/>
  <c r="I5510" i="5"/>
  <c r="J5518" i="5"/>
  <c r="I5518" i="5"/>
  <c r="J5526" i="5"/>
  <c r="I5526" i="5"/>
  <c r="J5542" i="5"/>
  <c r="I5542" i="5"/>
  <c r="J5558" i="5"/>
  <c r="I5558" i="5"/>
  <c r="J5574" i="5"/>
  <c r="I5574" i="5"/>
  <c r="J5590" i="5"/>
  <c r="I5590" i="5"/>
  <c r="J5610" i="5"/>
  <c r="I5610" i="5"/>
  <c r="J5622" i="5"/>
  <c r="I5622" i="5"/>
  <c r="J5634" i="5"/>
  <c r="I5634" i="5"/>
  <c r="J5650" i="5"/>
  <c r="I5650" i="5"/>
  <c r="J5670" i="5"/>
  <c r="I5670" i="5"/>
  <c r="J5706" i="5"/>
  <c r="I5706" i="5"/>
  <c r="J5722" i="5"/>
  <c r="I5722" i="5"/>
  <c r="J5738" i="5"/>
  <c r="I5738" i="5"/>
  <c r="J5762" i="5"/>
  <c r="I5762" i="5"/>
  <c r="J5778" i="5"/>
  <c r="I5778" i="5"/>
  <c r="J5794" i="5"/>
  <c r="I5794" i="5"/>
  <c r="J5810" i="5"/>
  <c r="I5810" i="5"/>
  <c r="J5858" i="5"/>
  <c r="I5858" i="5"/>
  <c r="J5874" i="5"/>
  <c r="I5874" i="5"/>
  <c r="J5882" i="5"/>
  <c r="I5882" i="5"/>
  <c r="J5898" i="5"/>
  <c r="I5898" i="5"/>
  <c r="J5914" i="5"/>
  <c r="I5914" i="5"/>
  <c r="J5954" i="5"/>
  <c r="I5954" i="5"/>
  <c r="J5680" i="5"/>
  <c r="J5804" i="5"/>
  <c r="J285" i="5"/>
  <c r="I285" i="5"/>
  <c r="J661" i="5"/>
  <c r="I661" i="5"/>
  <c r="J862" i="5"/>
  <c r="I862" i="5"/>
  <c r="J878" i="5"/>
  <c r="I878" i="5"/>
  <c r="I557" i="5"/>
  <c r="I965" i="5"/>
  <c r="I1026" i="5"/>
  <c r="I1098" i="5"/>
  <c r="I1106" i="5"/>
  <c r="I1114" i="5"/>
  <c r="I1122" i="5"/>
  <c r="I1226" i="5"/>
  <c r="I1234" i="5"/>
  <c r="I1534" i="5"/>
  <c r="I2009" i="5"/>
  <c r="I2025" i="5"/>
  <c r="I2137" i="5"/>
  <c r="I2153" i="5"/>
  <c r="I2265" i="5"/>
  <c r="I2349" i="5"/>
  <c r="I2393" i="5"/>
  <c r="I2409" i="5"/>
  <c r="I3997" i="5"/>
  <c r="I4221" i="5"/>
  <c r="I4233" i="5"/>
  <c r="I4265" i="5"/>
  <c r="I4413" i="5"/>
  <c r="I4429" i="5"/>
  <c r="I4697" i="5"/>
  <c r="J265" i="5"/>
  <c r="I265" i="5"/>
  <c r="J309" i="5"/>
  <c r="I309" i="5"/>
  <c r="J857" i="5"/>
  <c r="I857" i="5"/>
  <c r="I853" i="5"/>
  <c r="I533" i="5"/>
  <c r="J533" i="5"/>
  <c r="J930" i="5"/>
  <c r="I930" i="5"/>
  <c r="J938" i="5"/>
  <c r="I938" i="5"/>
  <c r="J974" i="5"/>
  <c r="I974" i="5"/>
  <c r="J1034" i="5"/>
  <c r="I1034" i="5"/>
  <c r="J1070" i="5"/>
  <c r="I1070" i="5"/>
  <c r="J1218" i="5"/>
  <c r="I1218" i="5"/>
  <c r="J1309" i="5"/>
  <c r="I1309" i="5"/>
  <c r="J1333" i="5"/>
  <c r="I1333" i="5"/>
  <c r="J1436" i="5"/>
  <c r="I1436" i="5"/>
  <c r="J1484" i="5"/>
  <c r="I1484" i="5"/>
  <c r="J1518" i="5"/>
  <c r="I1518" i="5"/>
  <c r="J1524" i="5"/>
  <c r="I1524" i="5"/>
  <c r="J1529" i="5"/>
  <c r="I1529" i="5"/>
  <c r="J1568" i="5"/>
  <c r="I1568" i="5"/>
  <c r="J1588" i="5"/>
  <c r="I1588" i="5"/>
  <c r="J1596" i="5"/>
  <c r="I1596" i="5"/>
  <c r="J1618" i="5"/>
  <c r="I1618" i="5"/>
  <c r="J1640" i="5"/>
  <c r="I1640" i="5"/>
  <c r="J1737" i="5"/>
  <c r="I1737" i="5"/>
  <c r="J1808" i="5"/>
  <c r="I1808" i="5"/>
  <c r="J1824" i="5"/>
  <c r="I1824" i="5"/>
  <c r="J1898" i="5"/>
  <c r="I1898" i="5"/>
  <c r="J2125" i="5"/>
  <c r="I2125" i="5"/>
  <c r="J2253" i="5"/>
  <c r="I2253" i="5"/>
  <c r="J2269" i="5"/>
  <c r="I2269" i="5"/>
  <c r="J2333" i="5"/>
  <c r="I2333" i="5"/>
  <c r="J2413" i="5"/>
  <c r="I2413" i="5"/>
  <c r="J2477" i="5"/>
  <c r="I2477" i="5"/>
  <c r="J2509" i="5"/>
  <c r="I2509" i="5"/>
  <c r="J2541" i="5"/>
  <c r="I2541" i="5"/>
  <c r="J2573" i="5"/>
  <c r="I2573" i="5"/>
  <c r="J2637" i="5"/>
  <c r="I2637" i="5"/>
  <c r="J2649" i="5"/>
  <c r="I2649" i="5"/>
  <c r="J2697" i="5"/>
  <c r="I2697" i="5"/>
  <c r="J2713" i="5"/>
  <c r="I2713" i="5"/>
  <c r="J2733" i="5"/>
  <c r="I2733" i="5"/>
  <c r="J2765" i="5"/>
  <c r="I2765" i="5"/>
  <c r="J2829" i="5"/>
  <c r="I2829" i="5"/>
  <c r="J2893" i="5"/>
  <c r="I2893" i="5"/>
  <c r="J2925" i="5"/>
  <c r="I2925" i="5"/>
  <c r="J2957" i="5"/>
  <c r="I2957" i="5"/>
  <c r="J3017" i="5"/>
  <c r="I3017" i="5"/>
  <c r="J3021" i="5"/>
  <c r="I3021" i="5"/>
  <c r="J3033" i="5"/>
  <c r="I3033" i="5"/>
  <c r="J3053" i="5"/>
  <c r="I3053" i="5"/>
  <c r="J3081" i="5"/>
  <c r="I3081" i="5"/>
  <c r="J3085" i="5"/>
  <c r="I3085" i="5"/>
  <c r="J3097" i="5"/>
  <c r="I3097" i="5"/>
  <c r="J3117" i="5"/>
  <c r="I3117" i="5"/>
  <c r="J3145" i="5"/>
  <c r="I3145" i="5"/>
  <c r="J3149" i="5"/>
  <c r="I3149" i="5"/>
  <c r="J3213" i="5"/>
  <c r="I3213" i="5"/>
  <c r="J3245" i="5"/>
  <c r="I3245" i="5"/>
  <c r="J3273" i="5"/>
  <c r="I3273" i="5"/>
  <c r="J3309" i="5"/>
  <c r="I3309" i="5"/>
  <c r="J3337" i="5"/>
  <c r="I3337" i="5"/>
  <c r="J3373" i="5"/>
  <c r="I3373" i="5"/>
  <c r="J3417" i="5"/>
  <c r="I3417" i="5"/>
  <c r="J3437" i="5"/>
  <c r="I3437" i="5"/>
  <c r="J3465" i="5"/>
  <c r="I3465" i="5"/>
  <c r="J3481" i="5"/>
  <c r="I3481" i="5"/>
  <c r="J3533" i="5"/>
  <c r="I3533" i="5"/>
  <c r="J3597" i="5"/>
  <c r="I3597" i="5"/>
  <c r="J3661" i="5"/>
  <c r="I3661" i="5"/>
  <c r="J3721" i="5"/>
  <c r="I3721" i="5"/>
  <c r="J3741" i="5"/>
  <c r="I3741" i="5"/>
  <c r="J3753" i="5"/>
  <c r="I3753" i="5"/>
  <c r="J3789" i="5"/>
  <c r="I3789" i="5"/>
  <c r="J3821" i="5"/>
  <c r="I3821" i="5"/>
  <c r="J3853" i="5"/>
  <c r="I3853" i="5"/>
  <c r="J3869" i="5"/>
  <c r="I3869" i="5"/>
  <c r="J3977" i="5"/>
  <c r="I3977" i="5"/>
  <c r="J4041" i="5"/>
  <c r="I4041" i="5"/>
  <c r="J4093" i="5"/>
  <c r="I4093" i="5"/>
  <c r="J4109" i="5"/>
  <c r="I4109" i="5"/>
  <c r="J4137" i="5"/>
  <c r="I4137" i="5"/>
  <c r="J4205" i="5"/>
  <c r="I4205" i="5"/>
  <c r="J4253" i="5"/>
  <c r="I4253" i="5"/>
  <c r="J4297" i="5"/>
  <c r="I4297" i="5"/>
  <c r="J4333" i="5"/>
  <c r="I4333" i="5"/>
  <c r="J4361" i="5"/>
  <c r="I4361" i="5"/>
  <c r="J4393" i="5"/>
  <c r="I4393" i="5"/>
  <c r="J4457" i="5"/>
  <c r="I4457" i="5"/>
  <c r="J4481" i="5"/>
  <c r="I4481" i="5"/>
  <c r="J4545" i="5"/>
  <c r="I4545" i="5"/>
  <c r="J4569" i="5"/>
  <c r="I4569" i="5"/>
  <c r="J4633" i="5"/>
  <c r="I4633" i="5"/>
  <c r="J4673" i="5"/>
  <c r="I4673" i="5"/>
  <c r="J4737" i="5"/>
  <c r="I4737" i="5"/>
  <c r="J4769" i="5"/>
  <c r="I4769" i="5"/>
  <c r="J4865" i="5"/>
  <c r="I4865" i="5"/>
  <c r="J4889" i="5"/>
  <c r="I4889" i="5"/>
  <c r="J4897" i="5"/>
  <c r="I4897" i="5"/>
  <c r="J5057" i="5"/>
  <c r="I5057" i="5"/>
  <c r="J677" i="5"/>
  <c r="I677" i="5"/>
  <c r="J890" i="5"/>
  <c r="I890" i="5"/>
  <c r="J925" i="5"/>
  <c r="I925" i="5"/>
  <c r="I881" i="5"/>
  <c r="J429" i="5"/>
  <c r="I429" i="5"/>
  <c r="J918" i="5"/>
  <c r="I918" i="5"/>
  <c r="J1010" i="5"/>
  <c r="I1010" i="5"/>
  <c r="J1130" i="5"/>
  <c r="I1130" i="5"/>
  <c r="J1370" i="5"/>
  <c r="I1370" i="5"/>
  <c r="I1420" i="5"/>
  <c r="J1420" i="5"/>
  <c r="J1513" i="5"/>
  <c r="I1513" i="5"/>
  <c r="J1580" i="5"/>
  <c r="I1580" i="5"/>
  <c r="J1600" i="5"/>
  <c r="I1600" i="5"/>
  <c r="J1634" i="5"/>
  <c r="I1634" i="5"/>
  <c r="J1673" i="5"/>
  <c r="I1673" i="5"/>
  <c r="J1742" i="5"/>
  <c r="I1742" i="5"/>
  <c r="J1802" i="5"/>
  <c r="I1802" i="5"/>
  <c r="J1882" i="5"/>
  <c r="I1882" i="5"/>
  <c r="J1904" i="5"/>
  <c r="I1904" i="5"/>
  <c r="J1946" i="5"/>
  <c r="I1946" i="5"/>
  <c r="J1952" i="5"/>
  <c r="I1952" i="5"/>
  <c r="J1997" i="5"/>
  <c r="I1997" i="5"/>
  <c r="J2029" i="5"/>
  <c r="I2029" i="5"/>
  <c r="J2061" i="5"/>
  <c r="I2061" i="5"/>
  <c r="J2093" i="5"/>
  <c r="I2093" i="5"/>
  <c r="J2157" i="5"/>
  <c r="I2157" i="5"/>
  <c r="J2189" i="5"/>
  <c r="I2189" i="5"/>
  <c r="J2221" i="5"/>
  <c r="I2221" i="5"/>
  <c r="J2281" i="5"/>
  <c r="I2281" i="5"/>
  <c r="J2297" i="5"/>
  <c r="I2297" i="5"/>
  <c r="J2317" i="5"/>
  <c r="I2317" i="5"/>
  <c r="J2345" i="5"/>
  <c r="I2345" i="5"/>
  <c r="J2361" i="5"/>
  <c r="I2361" i="5"/>
  <c r="J2381" i="5"/>
  <c r="I2381" i="5"/>
  <c r="J2445" i="5"/>
  <c r="I2445" i="5"/>
  <c r="J2505" i="5"/>
  <c r="I2505" i="5"/>
  <c r="J2521" i="5"/>
  <c r="I2521" i="5"/>
  <c r="J2569" i="5"/>
  <c r="I2569" i="5"/>
  <c r="J2585" i="5"/>
  <c r="I2585" i="5"/>
  <c r="J2605" i="5"/>
  <c r="I2605" i="5"/>
  <c r="J2633" i="5"/>
  <c r="I2633" i="5"/>
  <c r="J2669" i="5"/>
  <c r="I2669" i="5"/>
  <c r="J2701" i="5"/>
  <c r="I2701" i="5"/>
  <c r="J2761" i="5"/>
  <c r="I2761" i="5"/>
  <c r="J2777" i="5"/>
  <c r="I2777" i="5"/>
  <c r="J2797" i="5"/>
  <c r="I2797" i="5"/>
  <c r="J2825" i="5"/>
  <c r="I2825" i="5"/>
  <c r="J2841" i="5"/>
  <c r="I2841" i="5"/>
  <c r="J2861" i="5"/>
  <c r="I2861" i="5"/>
  <c r="J2889" i="5"/>
  <c r="I2889" i="5"/>
  <c r="J2905" i="5"/>
  <c r="I2905" i="5"/>
  <c r="J2953" i="5"/>
  <c r="I2953" i="5"/>
  <c r="J2969" i="5"/>
  <c r="I2969" i="5"/>
  <c r="J2989" i="5"/>
  <c r="I2989" i="5"/>
  <c r="J3161" i="5"/>
  <c r="I3161" i="5"/>
  <c r="J3181" i="5"/>
  <c r="I3181" i="5"/>
  <c r="J3209" i="5"/>
  <c r="I3209" i="5"/>
  <c r="J3225" i="5"/>
  <c r="I3225" i="5"/>
  <c r="J3277" i="5"/>
  <c r="I3277" i="5"/>
  <c r="J3289" i="5"/>
  <c r="I3289" i="5"/>
  <c r="J3341" i="5"/>
  <c r="I3341" i="5"/>
  <c r="J3353" i="5"/>
  <c r="I3353" i="5"/>
  <c r="J3401" i="5"/>
  <c r="I3401" i="5"/>
  <c r="J3405" i="5"/>
  <c r="I3405" i="5"/>
  <c r="J3469" i="5"/>
  <c r="I3469" i="5"/>
  <c r="J3501" i="5"/>
  <c r="I3501" i="5"/>
  <c r="J3529" i="5"/>
  <c r="I3529" i="5"/>
  <c r="J3545" i="5"/>
  <c r="I3545" i="5"/>
  <c r="J3565" i="5"/>
  <c r="I3565" i="5"/>
  <c r="J3593" i="5"/>
  <c r="I3593" i="5"/>
  <c r="J3609" i="5"/>
  <c r="I3609" i="5"/>
  <c r="J3629" i="5"/>
  <c r="I3629" i="5"/>
  <c r="J3677" i="5"/>
  <c r="I3677" i="5"/>
  <c r="J3693" i="5"/>
  <c r="I3693" i="5"/>
  <c r="J3709" i="5"/>
  <c r="I3709" i="5"/>
  <c r="J3725" i="5"/>
  <c r="I3725" i="5"/>
  <c r="J3881" i="5"/>
  <c r="I3881" i="5"/>
  <c r="J3933" i="5"/>
  <c r="I3933" i="5"/>
  <c r="J3965" i="5"/>
  <c r="I3965" i="5"/>
  <c r="J3981" i="5"/>
  <c r="I3981" i="5"/>
  <c r="J4009" i="5"/>
  <c r="I4009" i="5"/>
  <c r="J4061" i="5"/>
  <c r="I4061" i="5"/>
  <c r="J4077" i="5"/>
  <c r="I4077" i="5"/>
  <c r="J4105" i="5"/>
  <c r="I4105" i="5"/>
  <c r="J4125" i="5"/>
  <c r="I4125" i="5"/>
  <c r="J4169" i="5"/>
  <c r="I4169" i="5"/>
  <c r="J4189" i="5"/>
  <c r="I4189" i="5"/>
  <c r="J4269" i="5"/>
  <c r="I4269" i="5"/>
  <c r="J4301" i="5"/>
  <c r="I4301" i="5"/>
  <c r="J4329" i="5"/>
  <c r="I4329" i="5"/>
  <c r="J4397" i="5"/>
  <c r="I4397" i="5"/>
  <c r="J4445" i="5"/>
  <c r="I4445" i="5"/>
  <c r="J4461" i="5"/>
  <c r="I4461" i="5"/>
  <c r="J4505" i="5"/>
  <c r="I4505" i="5"/>
  <c r="J4705" i="5"/>
  <c r="I4705" i="5"/>
  <c r="J4761" i="5"/>
  <c r="I4761" i="5"/>
  <c r="J4801" i="5"/>
  <c r="I4801" i="5"/>
  <c r="J4825" i="5"/>
  <c r="I4825" i="5"/>
  <c r="J4833" i="5"/>
  <c r="I4833" i="5"/>
  <c r="J4929" i="5"/>
  <c r="I4929" i="5"/>
  <c r="J4953" i="5"/>
  <c r="I4953" i="5"/>
  <c r="J4961" i="5"/>
  <c r="I4961" i="5"/>
  <c r="J4993" i="5"/>
  <c r="I4993" i="5"/>
  <c r="J5025" i="5"/>
  <c r="I5025" i="5"/>
  <c r="J5089" i="5"/>
  <c r="I5089" i="5"/>
  <c r="J5121" i="5"/>
  <c r="I5121" i="5"/>
  <c r="J1872" i="5"/>
  <c r="I273" i="5"/>
  <c r="I958" i="5"/>
  <c r="I1018" i="5"/>
  <c r="I1430" i="5"/>
  <c r="I1624" i="5"/>
  <c r="I1629" i="5"/>
  <c r="I1850" i="5"/>
  <c r="I1856" i="5"/>
  <c r="I2073" i="5"/>
  <c r="I2089" i="5"/>
  <c r="I2201" i="5"/>
  <c r="I2217" i="5"/>
  <c r="I2285" i="5"/>
  <c r="I2329" i="5"/>
  <c r="I2457" i="5"/>
  <c r="I2473" i="5"/>
  <c r="I3785" i="5"/>
  <c r="I3949" i="5"/>
  <c r="I4237" i="5"/>
  <c r="I4425" i="5"/>
  <c r="J301" i="5"/>
  <c r="I301" i="5"/>
  <c r="J317" i="5"/>
  <c r="I317" i="5"/>
  <c r="J521" i="5"/>
  <c r="I521" i="5"/>
  <c r="J569" i="5"/>
  <c r="I569" i="5"/>
  <c r="J593" i="5"/>
  <c r="I593" i="5"/>
  <c r="J865" i="5"/>
  <c r="I865" i="5"/>
  <c r="I337" i="5"/>
  <c r="I417" i="5"/>
  <c r="I549" i="5"/>
  <c r="I653" i="5"/>
  <c r="J2494" i="5"/>
  <c r="I2494" i="5"/>
  <c r="J2518" i="5"/>
  <c r="I2518" i="5"/>
  <c r="J2526" i="5"/>
  <c r="I2526" i="5"/>
  <c r="J2550" i="5"/>
  <c r="I2550" i="5"/>
  <c r="J2558" i="5"/>
  <c r="I2558" i="5"/>
  <c r="J2582" i="5"/>
  <c r="I2582" i="5"/>
  <c r="J2590" i="5"/>
  <c r="I2590" i="5"/>
  <c r="J2614" i="5"/>
  <c r="I2614" i="5"/>
  <c r="J2622" i="5"/>
  <c r="I2622" i="5"/>
  <c r="J2646" i="5"/>
  <c r="I2646" i="5"/>
  <c r="J2654" i="5"/>
  <c r="I2654" i="5"/>
  <c r="J2678" i="5"/>
  <c r="I2678" i="5"/>
  <c r="J2686" i="5"/>
  <c r="I2686" i="5"/>
  <c r="J2710" i="5"/>
  <c r="I2710" i="5"/>
  <c r="J2718" i="5"/>
  <c r="I2718" i="5"/>
  <c r="J2742" i="5"/>
  <c r="I2742" i="5"/>
  <c r="J2750" i="5"/>
  <c r="I2750" i="5"/>
  <c r="J2774" i="5"/>
  <c r="I2774" i="5"/>
  <c r="J2782" i="5"/>
  <c r="I2782" i="5"/>
  <c r="J2806" i="5"/>
  <c r="I2806" i="5"/>
  <c r="J2814" i="5"/>
  <c r="I2814" i="5"/>
  <c r="J2838" i="5"/>
  <c r="I2838" i="5"/>
  <c r="J2846" i="5"/>
  <c r="I2846" i="5"/>
  <c r="J2870" i="5"/>
  <c r="I2870" i="5"/>
  <c r="J2878" i="5"/>
  <c r="I2878" i="5"/>
  <c r="J2902" i="5"/>
  <c r="I2902" i="5"/>
  <c r="J2910" i="5"/>
  <c r="I2910" i="5"/>
  <c r="J2934" i="5"/>
  <c r="I2934" i="5"/>
  <c r="J2942" i="5"/>
  <c r="I2942" i="5"/>
  <c r="J2966" i="5"/>
  <c r="I2966" i="5"/>
  <c r="J2974" i="5"/>
  <c r="I2974" i="5"/>
  <c r="J2998" i="5"/>
  <c r="I2998" i="5"/>
  <c r="J3006" i="5"/>
  <c r="I3006" i="5"/>
  <c r="J3030" i="5"/>
  <c r="I3030" i="5"/>
  <c r="J3038" i="5"/>
  <c r="I3038" i="5"/>
  <c r="J3062" i="5"/>
  <c r="I3062" i="5"/>
  <c r="J3070" i="5"/>
  <c r="I3070" i="5"/>
  <c r="J3094" i="5"/>
  <c r="I3094" i="5"/>
  <c r="J3102" i="5"/>
  <c r="I3102" i="5"/>
  <c r="J3126" i="5"/>
  <c r="I3126" i="5"/>
  <c r="J3134" i="5"/>
  <c r="I3134" i="5"/>
  <c r="J3158" i="5"/>
  <c r="I3158" i="5"/>
  <c r="J3166" i="5"/>
  <c r="I3166" i="5"/>
  <c r="J3190" i="5"/>
  <c r="I3190" i="5"/>
  <c r="J3198" i="5"/>
  <c r="I3198" i="5"/>
  <c r="J3222" i="5"/>
  <c r="I3222" i="5"/>
  <c r="J3230" i="5"/>
  <c r="I3230" i="5"/>
  <c r="J3254" i="5"/>
  <c r="I3254" i="5"/>
  <c r="J3262" i="5"/>
  <c r="I3262" i="5"/>
  <c r="J3286" i="5"/>
  <c r="I3286" i="5"/>
  <c r="J3294" i="5"/>
  <c r="I3294" i="5"/>
  <c r="J3318" i="5"/>
  <c r="I3318" i="5"/>
  <c r="J3326" i="5"/>
  <c r="I3326" i="5"/>
  <c r="J3350" i="5"/>
  <c r="I3350" i="5"/>
  <c r="J3358" i="5"/>
  <c r="I3358" i="5"/>
  <c r="J3382" i="5"/>
  <c r="I3382" i="5"/>
  <c r="J3390" i="5"/>
  <c r="I3390" i="5"/>
  <c r="J3414" i="5"/>
  <c r="I3414" i="5"/>
  <c r="J3422" i="5"/>
  <c r="I3422" i="5"/>
  <c r="J3446" i="5"/>
  <c r="I3446" i="5"/>
  <c r="J3454" i="5"/>
  <c r="I3454" i="5"/>
  <c r="J3478" i="5"/>
  <c r="I3478" i="5"/>
  <c r="J3486" i="5"/>
  <c r="I3486" i="5"/>
  <c r="J3510" i="5"/>
  <c r="I3510" i="5"/>
  <c r="J3518" i="5"/>
  <c r="I3518" i="5"/>
  <c r="J3542" i="5"/>
  <c r="I3542" i="5"/>
  <c r="J3550" i="5"/>
  <c r="I3550" i="5"/>
  <c r="J3574" i="5"/>
  <c r="I3574" i="5"/>
  <c r="J3582" i="5"/>
  <c r="I3582" i="5"/>
  <c r="J3606" i="5"/>
  <c r="I3606" i="5"/>
  <c r="J3614" i="5"/>
  <c r="I3614" i="5"/>
  <c r="J3638" i="5"/>
  <c r="I3638" i="5"/>
  <c r="J3658" i="5"/>
  <c r="I3658" i="5"/>
  <c r="J3690" i="5"/>
  <c r="I3690" i="5"/>
  <c r="J3702" i="5"/>
  <c r="I3702" i="5"/>
  <c r="J3726" i="5"/>
  <c r="I3726" i="5"/>
  <c r="J3738" i="5"/>
  <c r="I3738" i="5"/>
  <c r="J3786" i="5"/>
  <c r="I3786" i="5"/>
  <c r="J3798" i="5"/>
  <c r="I3798" i="5"/>
  <c r="J3810" i="5"/>
  <c r="I3810" i="5"/>
  <c r="J3834" i="5"/>
  <c r="I3834" i="5"/>
  <c r="J3894" i="5"/>
  <c r="I3894" i="5"/>
  <c r="J3906" i="5"/>
  <c r="I3906" i="5"/>
  <c r="J3918" i="5"/>
  <c r="I3918" i="5"/>
  <c r="J3946" i="5"/>
  <c r="I3946" i="5"/>
  <c r="J3958" i="5"/>
  <c r="I3958" i="5"/>
  <c r="J3970" i="5"/>
  <c r="I3970" i="5"/>
  <c r="J3994" i="5"/>
  <c r="I3994" i="5"/>
  <c r="J4042" i="5"/>
  <c r="I4042" i="5"/>
  <c r="J4090" i="5"/>
  <c r="I4090" i="5"/>
  <c r="J4118" i="5"/>
  <c r="I4118" i="5"/>
  <c r="J4138" i="5"/>
  <c r="I4138" i="5"/>
  <c r="J4238" i="5"/>
  <c r="I4238" i="5"/>
  <c r="J4266" i="5"/>
  <c r="I4266" i="5"/>
  <c r="J4278" i="5"/>
  <c r="I4278" i="5"/>
  <c r="J4290" i="5"/>
  <c r="I4290" i="5"/>
  <c r="J4302" i="5"/>
  <c r="I4302" i="5"/>
  <c r="J4314" i="5"/>
  <c r="I4314" i="5"/>
  <c r="J4334" i="5"/>
  <c r="I4334" i="5"/>
  <c r="J4374" i="5"/>
  <c r="I4374" i="5"/>
  <c r="J4418" i="5"/>
  <c r="I4418" i="5"/>
  <c r="J4430" i="5"/>
  <c r="I4430" i="5"/>
  <c r="J4450" i="5"/>
  <c r="I4450" i="5"/>
  <c r="J4462" i="5"/>
  <c r="I4462" i="5"/>
  <c r="I3019" i="5"/>
  <c r="J3019" i="5"/>
  <c r="J4331" i="5"/>
  <c r="J1956" i="5"/>
  <c r="J2448" i="5"/>
  <c r="L791" i="5"/>
  <c r="L1003" i="5"/>
  <c r="J1003" i="5" s="1"/>
  <c r="L1142" i="5"/>
  <c r="L1146" i="5"/>
  <c r="L1149" i="5"/>
  <c r="J1149" i="5" s="1"/>
  <c r="L1153" i="5"/>
  <c r="J1153" i="5" s="1"/>
  <c r="L1191" i="5"/>
  <c r="J1191" i="5" s="1"/>
  <c r="L1195" i="5"/>
  <c r="L1202" i="5"/>
  <c r="L1242" i="5"/>
  <c r="L1245" i="5"/>
  <c r="L1249" i="5"/>
  <c r="J1249" i="5" s="1"/>
  <c r="L1253" i="5"/>
  <c r="J1253" i="5" s="1"/>
  <c r="L1255" i="5"/>
  <c r="J1255" i="5" s="1"/>
  <c r="L1259" i="5"/>
  <c r="J1259" i="5" s="1"/>
  <c r="L1297" i="5"/>
  <c r="J1297" i="5" s="1"/>
  <c r="L1301" i="5"/>
  <c r="J1301" i="5" s="1"/>
  <c r="L1303" i="5"/>
  <c r="J1303" i="5" s="1"/>
  <c r="L1307" i="5"/>
  <c r="L1367" i="5"/>
  <c r="J1367" i="5" s="1"/>
  <c r="L1548" i="5"/>
  <c r="I1548" i="5" s="1"/>
  <c r="L1667" i="5"/>
  <c r="J1667" i="5" s="1"/>
  <c r="L1771" i="5"/>
  <c r="J1771" i="5" s="1"/>
  <c r="L1916" i="5"/>
  <c r="L1919" i="5"/>
  <c r="J1919" i="5" s="1"/>
  <c r="L1961" i="5"/>
  <c r="L1967" i="5"/>
  <c r="J1967" i="5" s="1"/>
  <c r="L1971" i="5"/>
  <c r="J1971" i="5" s="1"/>
  <c r="J371" i="5"/>
  <c r="I371" i="5"/>
  <c r="J467" i="5"/>
  <c r="I467" i="5"/>
  <c r="J491" i="5"/>
  <c r="I491" i="5"/>
  <c r="J639" i="5"/>
  <c r="I639" i="5"/>
  <c r="J647" i="5"/>
  <c r="I647" i="5"/>
  <c r="J1031" i="5"/>
  <c r="I1031" i="5"/>
  <c r="J1175" i="5"/>
  <c r="I1175" i="5"/>
  <c r="J1323" i="5"/>
  <c r="I1323" i="5"/>
  <c r="J1335" i="5"/>
  <c r="I1335" i="5"/>
  <c r="J495" i="5"/>
  <c r="I495" i="5"/>
  <c r="J499" i="5"/>
  <c r="I499" i="5"/>
  <c r="J503" i="5"/>
  <c r="I503" i="5"/>
  <c r="J507" i="5"/>
  <c r="I507" i="5"/>
  <c r="J515" i="5"/>
  <c r="I515" i="5"/>
  <c r="J527" i="5"/>
  <c r="I527" i="5"/>
  <c r="J531" i="5"/>
  <c r="I531" i="5"/>
  <c r="J855" i="5"/>
  <c r="I855" i="5"/>
  <c r="J859" i="5"/>
  <c r="I859" i="5"/>
  <c r="J867" i="5"/>
  <c r="I867" i="5"/>
  <c r="J871" i="5"/>
  <c r="I871" i="5"/>
  <c r="J879" i="5"/>
  <c r="I879" i="5"/>
  <c r="J883" i="5"/>
  <c r="I883" i="5"/>
  <c r="J887" i="5"/>
  <c r="I887" i="5"/>
  <c r="J911" i="5"/>
  <c r="I911" i="5"/>
  <c r="J915" i="5"/>
  <c r="I915" i="5"/>
  <c r="J919" i="5"/>
  <c r="I919" i="5"/>
  <c r="J923" i="5"/>
  <c r="I923" i="5"/>
  <c r="J927" i="5"/>
  <c r="I927" i="5"/>
  <c r="J931" i="5"/>
  <c r="I931" i="5"/>
  <c r="J935" i="5"/>
  <c r="I935" i="5"/>
  <c r="J939" i="5"/>
  <c r="I939" i="5"/>
  <c r="J1063" i="5"/>
  <c r="I1063" i="5"/>
  <c r="J1067" i="5"/>
  <c r="I1067" i="5"/>
  <c r="J1071" i="5"/>
  <c r="I1071" i="5"/>
  <c r="J1075" i="5"/>
  <c r="I1075" i="5"/>
  <c r="J1079" i="5"/>
  <c r="I1079" i="5"/>
  <c r="J1083" i="5"/>
  <c r="I1083" i="5"/>
  <c r="J1163" i="5"/>
  <c r="I1163" i="5"/>
  <c r="J1171" i="5"/>
  <c r="I1171" i="5"/>
  <c r="J1179" i="5"/>
  <c r="I1179" i="5"/>
  <c r="L1189" i="5"/>
  <c r="J1189" i="5" s="1"/>
  <c r="L1187" i="5"/>
  <c r="J1207" i="5"/>
  <c r="I1207" i="5"/>
  <c r="J1211" i="5"/>
  <c r="I1211" i="5"/>
  <c r="J1215" i="5"/>
  <c r="I1215" i="5"/>
  <c r="J1219" i="5"/>
  <c r="I1219" i="5"/>
  <c r="J1223" i="5"/>
  <c r="I1223" i="5"/>
  <c r="J1227" i="5"/>
  <c r="I1227" i="5"/>
  <c r="J1231" i="5"/>
  <c r="I1231" i="5"/>
  <c r="L1235" i="5"/>
  <c r="L1238" i="5"/>
  <c r="L1350" i="5"/>
  <c r="L1349" i="5"/>
  <c r="J1349" i="5" s="1"/>
  <c r="L1366" i="5"/>
  <c r="L1363" i="5"/>
  <c r="J1363" i="5" s="1"/>
  <c r="L1365" i="5"/>
  <c r="J1365" i="5" s="1"/>
  <c r="L1364" i="5"/>
  <c r="L1414" i="5"/>
  <c r="L1411" i="5"/>
  <c r="J1411" i="5" s="1"/>
  <c r="L1413" i="5"/>
  <c r="J1413" i="5" s="1"/>
  <c r="L1412" i="5"/>
  <c r="L1462" i="5"/>
  <c r="L1459" i="5"/>
  <c r="J1459" i="5" s="1"/>
  <c r="L1460" i="5"/>
  <c r="L1461" i="5"/>
  <c r="J1461" i="5" s="1"/>
  <c r="L1498" i="5"/>
  <c r="L1496" i="5"/>
  <c r="L1495" i="5"/>
  <c r="J1495" i="5" s="1"/>
  <c r="L1497" i="5"/>
  <c r="L1546" i="5"/>
  <c r="L1544" i="5"/>
  <c r="L1545" i="5"/>
  <c r="L1543" i="5"/>
  <c r="J1543" i="5" s="1"/>
  <c r="L1562" i="5"/>
  <c r="L1561" i="5"/>
  <c r="L1560" i="5"/>
  <c r="L1559" i="5"/>
  <c r="J1559" i="5" s="1"/>
  <c r="I287" i="5"/>
  <c r="I397" i="5"/>
  <c r="I459" i="5"/>
  <c r="I603" i="5"/>
  <c r="I659" i="5"/>
  <c r="I671" i="5"/>
  <c r="I715" i="5"/>
  <c r="I727" i="5"/>
  <c r="I1015" i="5"/>
  <c r="I1023" i="5"/>
  <c r="I1287" i="5"/>
  <c r="I243" i="5"/>
  <c r="I275" i="5"/>
  <c r="I343" i="5"/>
  <c r="I387" i="5"/>
  <c r="I483" i="5"/>
  <c r="I511" i="5"/>
  <c r="I523" i="5"/>
  <c r="I707" i="5"/>
  <c r="I1007" i="5"/>
  <c r="I1059" i="5"/>
  <c r="I1099" i="5"/>
  <c r="I267" i="5"/>
  <c r="I447" i="5"/>
  <c r="I771" i="5"/>
  <c r="I875" i="5"/>
  <c r="J457" i="5"/>
  <c r="I457" i="5"/>
  <c r="J553" i="5"/>
  <c r="I553" i="5"/>
  <c r="J937" i="5"/>
  <c r="I937" i="5"/>
  <c r="J1476" i="5"/>
  <c r="I1476" i="5"/>
  <c r="J1481" i="5"/>
  <c r="I1481" i="5"/>
  <c r="J1492" i="5"/>
  <c r="I1492" i="5"/>
  <c r="J1866" i="5"/>
  <c r="I1866" i="5"/>
  <c r="J1878" i="5"/>
  <c r="I1878" i="5"/>
  <c r="J1884" i="5"/>
  <c r="I1884" i="5"/>
  <c r="J1910" i="5"/>
  <c r="I1910" i="5"/>
  <c r="J391" i="5"/>
  <c r="J303" i="5"/>
  <c r="I303" i="5"/>
  <c r="J311" i="5"/>
  <c r="I311" i="5"/>
  <c r="J315" i="5"/>
  <c r="I315" i="5"/>
  <c r="J327" i="5"/>
  <c r="I327" i="5"/>
  <c r="J547" i="5"/>
  <c r="I547" i="5"/>
  <c r="J555" i="5"/>
  <c r="I555" i="5"/>
  <c r="J559" i="5"/>
  <c r="I559" i="5"/>
  <c r="J563" i="5"/>
  <c r="I563" i="5"/>
  <c r="J567" i="5"/>
  <c r="I567" i="5"/>
  <c r="J571" i="5"/>
  <c r="I571" i="5"/>
  <c r="J679" i="5"/>
  <c r="I679" i="5"/>
  <c r="J699" i="5"/>
  <c r="I699" i="5"/>
  <c r="J703" i="5"/>
  <c r="I703" i="5"/>
  <c r="J711" i="5"/>
  <c r="I711" i="5"/>
  <c r="J723" i="5"/>
  <c r="I723" i="5"/>
  <c r="J731" i="5"/>
  <c r="I731" i="5"/>
  <c r="J747" i="5"/>
  <c r="I747" i="5"/>
  <c r="J755" i="5"/>
  <c r="I755" i="5"/>
  <c r="J763" i="5"/>
  <c r="I763" i="5"/>
  <c r="J795" i="5"/>
  <c r="I795" i="5"/>
  <c r="J799" i="5"/>
  <c r="I799" i="5"/>
  <c r="J803" i="5"/>
  <c r="I803" i="5"/>
  <c r="J807" i="5"/>
  <c r="I807" i="5"/>
  <c r="J811" i="5"/>
  <c r="I811" i="5"/>
  <c r="I1153" i="5"/>
  <c r="L1343" i="5"/>
  <c r="L1345" i="5"/>
  <c r="L1358" i="5"/>
  <c r="L1357" i="5"/>
  <c r="L1356" i="5"/>
  <c r="L1355" i="5"/>
  <c r="J1355" i="5" s="1"/>
  <c r="L1410" i="5"/>
  <c r="L1409" i="5"/>
  <c r="J1409" i="5" s="1"/>
  <c r="L1407" i="5"/>
  <c r="J1407" i="5" s="1"/>
  <c r="L1408" i="5"/>
  <c r="L1458" i="5"/>
  <c r="L1455" i="5"/>
  <c r="J1455" i="5" s="1"/>
  <c r="L1456" i="5"/>
  <c r="L1457" i="5"/>
  <c r="J1457" i="5" s="1"/>
  <c r="L1471" i="5"/>
  <c r="J1471" i="5" s="1"/>
  <c r="L1472" i="5"/>
  <c r="L1494" i="5"/>
  <c r="L1491" i="5"/>
  <c r="J1491" i="5" s="1"/>
  <c r="L1542" i="5"/>
  <c r="L1539" i="5"/>
  <c r="J1539" i="5" s="1"/>
  <c r="L1540" i="5"/>
  <c r="L1541" i="5"/>
  <c r="J1541" i="5" s="1"/>
  <c r="L1550" i="5"/>
  <c r="L1549" i="5"/>
  <c r="L1547" i="5"/>
  <c r="J1547" i="5" s="1"/>
  <c r="L1565" i="5"/>
  <c r="L1563" i="5"/>
  <c r="J1563" i="5" s="1"/>
  <c r="L1564" i="5"/>
  <c r="J539" i="5"/>
  <c r="I539" i="5"/>
  <c r="J1341" i="5"/>
  <c r="I1341" i="5"/>
  <c r="J247" i="5"/>
  <c r="I247" i="5"/>
  <c r="J251" i="5"/>
  <c r="I251" i="5"/>
  <c r="J259" i="5"/>
  <c r="I259" i="5"/>
  <c r="J263" i="5"/>
  <c r="I263" i="5"/>
  <c r="J271" i="5"/>
  <c r="I271" i="5"/>
  <c r="J283" i="5"/>
  <c r="I283" i="5"/>
  <c r="J291" i="5"/>
  <c r="I291" i="5"/>
  <c r="J299" i="5"/>
  <c r="I299" i="5"/>
  <c r="J307" i="5"/>
  <c r="I307" i="5"/>
  <c r="J323" i="5"/>
  <c r="I323" i="5"/>
  <c r="J335" i="5"/>
  <c r="I335" i="5"/>
  <c r="J339" i="5"/>
  <c r="I339" i="5"/>
  <c r="J347" i="5"/>
  <c r="I347" i="5"/>
  <c r="J355" i="5"/>
  <c r="I355" i="5"/>
  <c r="J367" i="5"/>
  <c r="I367" i="5"/>
  <c r="J643" i="5"/>
  <c r="I643" i="5"/>
  <c r="J651" i="5"/>
  <c r="I651" i="5"/>
  <c r="J667" i="5"/>
  <c r="I667" i="5"/>
  <c r="J675" i="5"/>
  <c r="I675" i="5"/>
  <c r="J767" i="5"/>
  <c r="I767" i="5"/>
  <c r="J959" i="5"/>
  <c r="I959" i="5"/>
  <c r="J963" i="5"/>
  <c r="I963" i="5"/>
  <c r="J967" i="5"/>
  <c r="I967" i="5"/>
  <c r="J971" i="5"/>
  <c r="I971" i="5"/>
  <c r="J979" i="5"/>
  <c r="I979" i="5"/>
  <c r="J983" i="5"/>
  <c r="I983" i="5"/>
  <c r="J987" i="5"/>
  <c r="I987" i="5"/>
  <c r="J1027" i="5"/>
  <c r="I1027" i="5"/>
  <c r="J1035" i="5"/>
  <c r="I1035" i="5"/>
  <c r="J1095" i="5"/>
  <c r="I1095" i="5"/>
  <c r="J1103" i="5"/>
  <c r="I1103" i="5"/>
  <c r="J1107" i="5"/>
  <c r="I1107" i="5"/>
  <c r="J1115" i="5"/>
  <c r="I1115" i="5"/>
  <c r="J1119" i="5"/>
  <c r="I1119" i="5"/>
  <c r="J1123" i="5"/>
  <c r="I1123" i="5"/>
  <c r="J1127" i="5"/>
  <c r="I1127" i="5"/>
  <c r="J1131" i="5"/>
  <c r="I1131" i="5"/>
  <c r="L1354" i="5"/>
  <c r="L1352" i="5"/>
  <c r="L1351" i="5"/>
  <c r="J1351" i="5" s="1"/>
  <c r="L1353" i="5"/>
  <c r="L1402" i="5"/>
  <c r="L1399" i="5"/>
  <c r="J1399" i="5" s="1"/>
  <c r="L1401" i="5"/>
  <c r="L1418" i="5"/>
  <c r="L1415" i="5"/>
  <c r="J1415" i="5" s="1"/>
  <c r="L1416" i="5"/>
  <c r="L1417" i="5"/>
  <c r="L1450" i="5"/>
  <c r="L1447" i="5"/>
  <c r="J1447" i="5" s="1"/>
  <c r="L1466" i="5"/>
  <c r="L1464" i="5"/>
  <c r="L1465" i="5"/>
  <c r="L1463" i="5"/>
  <c r="J1463" i="5" s="1"/>
  <c r="L1506" i="5"/>
  <c r="L1505" i="5"/>
  <c r="J1505" i="5" s="1"/>
  <c r="L1504" i="5"/>
  <c r="L1503" i="5"/>
  <c r="J1503" i="5" s="1"/>
  <c r="L1538" i="5"/>
  <c r="L1535" i="5"/>
  <c r="J1535" i="5" s="1"/>
  <c r="L1537" i="5"/>
  <c r="J1537" i="5" s="1"/>
  <c r="L1558" i="5"/>
  <c r="L1555" i="5"/>
  <c r="J1555" i="5" s="1"/>
  <c r="L1556" i="5"/>
  <c r="L1557" i="5"/>
  <c r="J1557" i="5" s="1"/>
  <c r="J509" i="5"/>
  <c r="I509" i="5"/>
  <c r="J1058" i="5"/>
  <c r="I1058" i="5"/>
  <c r="L1199" i="5"/>
  <c r="J1329" i="5"/>
  <c r="I1329" i="5"/>
  <c r="J1604" i="5"/>
  <c r="I1604" i="5"/>
  <c r="J1706" i="5"/>
  <c r="I1706" i="5"/>
  <c r="J379" i="5"/>
  <c r="I379" i="5"/>
  <c r="J383" i="5"/>
  <c r="I383" i="5"/>
  <c r="J395" i="5"/>
  <c r="I395" i="5"/>
  <c r="J399" i="5"/>
  <c r="I399" i="5"/>
  <c r="J403" i="5"/>
  <c r="I403" i="5"/>
  <c r="J411" i="5"/>
  <c r="I411" i="5"/>
  <c r="J415" i="5"/>
  <c r="I415" i="5"/>
  <c r="J419" i="5"/>
  <c r="I419" i="5"/>
  <c r="J423" i="5"/>
  <c r="I423" i="5"/>
  <c r="J443" i="5"/>
  <c r="I443" i="5"/>
  <c r="J451" i="5"/>
  <c r="I451" i="5"/>
  <c r="J455" i="5"/>
  <c r="I455" i="5"/>
  <c r="J475" i="5"/>
  <c r="I475" i="5"/>
  <c r="J479" i="5"/>
  <c r="I479" i="5"/>
  <c r="J587" i="5"/>
  <c r="I587" i="5"/>
  <c r="J595" i="5"/>
  <c r="I595" i="5"/>
  <c r="J599" i="5"/>
  <c r="I599" i="5"/>
  <c r="J607" i="5"/>
  <c r="I607" i="5"/>
  <c r="J611" i="5"/>
  <c r="I611" i="5"/>
  <c r="J619" i="5"/>
  <c r="I619" i="5"/>
  <c r="J819" i="5"/>
  <c r="I819" i="5"/>
  <c r="J823" i="5"/>
  <c r="I823" i="5"/>
  <c r="J827" i="5"/>
  <c r="I827" i="5"/>
  <c r="J955" i="5"/>
  <c r="I955" i="5"/>
  <c r="J1011" i="5"/>
  <c r="I1011" i="5"/>
  <c r="J1195" i="5"/>
  <c r="I1195" i="5"/>
  <c r="J1267" i="5"/>
  <c r="I1267" i="5"/>
  <c r="J1271" i="5"/>
  <c r="I1271" i="5"/>
  <c r="J1275" i="5"/>
  <c r="I1275" i="5"/>
  <c r="J1279" i="5"/>
  <c r="I1279" i="5"/>
  <c r="J1283" i="5"/>
  <c r="I1283" i="5"/>
  <c r="L1291" i="5"/>
  <c r="L1293" i="5"/>
  <c r="J1307" i="5"/>
  <c r="I1307" i="5"/>
  <c r="J1311" i="5"/>
  <c r="I1311" i="5"/>
  <c r="J1315" i="5"/>
  <c r="I1315" i="5"/>
  <c r="J1319" i="5"/>
  <c r="I1319" i="5"/>
  <c r="J1327" i="5"/>
  <c r="I1327" i="5"/>
  <c r="J1331" i="5"/>
  <c r="I1331" i="5"/>
  <c r="J1339" i="5"/>
  <c r="I1339" i="5"/>
  <c r="L1362" i="5"/>
  <c r="L1361" i="5"/>
  <c r="J1361" i="5" s="1"/>
  <c r="L1359" i="5"/>
  <c r="J1359" i="5" s="1"/>
  <c r="L1406" i="5"/>
  <c r="L1404" i="5"/>
  <c r="L1405" i="5"/>
  <c r="L1454" i="5"/>
  <c r="L1453" i="5"/>
  <c r="L1451" i="5"/>
  <c r="J1451" i="5" s="1"/>
  <c r="L1452" i="5"/>
  <c r="L1470" i="5"/>
  <c r="L1469" i="5"/>
  <c r="L1468" i="5"/>
  <c r="L1502" i="5"/>
  <c r="L1501" i="5"/>
  <c r="L1500" i="5"/>
  <c r="L1499" i="5"/>
  <c r="J1499" i="5" s="1"/>
  <c r="L1554" i="5"/>
  <c r="L1551" i="5"/>
  <c r="J1551" i="5" s="1"/>
  <c r="L1552" i="5"/>
  <c r="L1553" i="5"/>
  <c r="J1553" i="5" s="1"/>
  <c r="J341" i="5"/>
  <c r="I341" i="5"/>
  <c r="J1182" i="5"/>
  <c r="I1182" i="5"/>
  <c r="J1317" i="5"/>
  <c r="I1317" i="5"/>
  <c r="L1360" i="5"/>
  <c r="J1658" i="5"/>
  <c r="I1658" i="5"/>
  <c r="L1607" i="5"/>
  <c r="J1607" i="5" s="1"/>
  <c r="L1608" i="5"/>
  <c r="L1609" i="5"/>
  <c r="L1610" i="5"/>
  <c r="L1651" i="5"/>
  <c r="J1651" i="5" s="1"/>
  <c r="L1654" i="5"/>
  <c r="L1652" i="5"/>
  <c r="J1700" i="5"/>
  <c r="I1700" i="5"/>
  <c r="L280" i="5"/>
  <c r="L578" i="5"/>
  <c r="I578" i="5" s="1"/>
  <c r="L692" i="5"/>
  <c r="L741" i="5"/>
  <c r="L778" i="5"/>
  <c r="I425" i="5"/>
  <c r="I481" i="5"/>
  <c r="I1913" i="5"/>
  <c r="J525" i="5"/>
  <c r="I525" i="5"/>
  <c r="J1181" i="5"/>
  <c r="I1181" i="5"/>
  <c r="J1214" i="5"/>
  <c r="I1214" i="5"/>
  <c r="J1277" i="5"/>
  <c r="I1277" i="5"/>
  <c r="J1322" i="5"/>
  <c r="I1322" i="5"/>
  <c r="L1653" i="5"/>
  <c r="J1653" i="5" s="1"/>
  <c r="L1647" i="5"/>
  <c r="J1647" i="5" s="1"/>
  <c r="L1650" i="5"/>
  <c r="L1648" i="5"/>
  <c r="L1649" i="5"/>
  <c r="J1649" i="5" s="1"/>
  <c r="L1663" i="5"/>
  <c r="J1663" i="5" s="1"/>
  <c r="L1666" i="5"/>
  <c r="L1664" i="5"/>
  <c r="L1665" i="5"/>
  <c r="J1665" i="5" s="1"/>
  <c r="L1703" i="5"/>
  <c r="J1703" i="5" s="1"/>
  <c r="L1704" i="5"/>
  <c r="L1705" i="5"/>
  <c r="L1707" i="5"/>
  <c r="J1707" i="5" s="1"/>
  <c r="L1709" i="5"/>
  <c r="L1710" i="5"/>
  <c r="L1708" i="5"/>
  <c r="L1711" i="5"/>
  <c r="J1711" i="5" s="1"/>
  <c r="L1714" i="5"/>
  <c r="L1713" i="5"/>
  <c r="J1713" i="5" s="1"/>
  <c r="L1715" i="5"/>
  <c r="J1715" i="5" s="1"/>
  <c r="L1716" i="5"/>
  <c r="L1751" i="5"/>
  <c r="J1751" i="5" s="1"/>
  <c r="L1752" i="5"/>
  <c r="L1754" i="5"/>
  <c r="L1755" i="5"/>
  <c r="J1755" i="5" s="1"/>
  <c r="L1757" i="5"/>
  <c r="L1756" i="5"/>
  <c r="L1758" i="5"/>
  <c r="L1759" i="5"/>
  <c r="J1759" i="5" s="1"/>
  <c r="L1762" i="5"/>
  <c r="L1761" i="5"/>
  <c r="J1761" i="5" s="1"/>
  <c r="L1760" i="5"/>
  <c r="L1763" i="5"/>
  <c r="J1763" i="5" s="1"/>
  <c r="L1764" i="5"/>
  <c r="L1767" i="5"/>
  <c r="J1767" i="5" s="1"/>
  <c r="L1768" i="5"/>
  <c r="L1769" i="5"/>
  <c r="L1770" i="5"/>
  <c r="L1811" i="5"/>
  <c r="J1811" i="5" s="1"/>
  <c r="L1812" i="5"/>
  <c r="L1813" i="5"/>
  <c r="J1813" i="5" s="1"/>
  <c r="L1815" i="5"/>
  <c r="J1815" i="5" s="1"/>
  <c r="L1816" i="5"/>
  <c r="L1818" i="5"/>
  <c r="L1611" i="5"/>
  <c r="J1611" i="5" s="1"/>
  <c r="L1613" i="5"/>
  <c r="L1614" i="5"/>
  <c r="L1659" i="5"/>
  <c r="J1659" i="5" s="1"/>
  <c r="L1661" i="5"/>
  <c r="L1662" i="5"/>
  <c r="L1660" i="5"/>
  <c r="L1612" i="5"/>
  <c r="L1668" i="5"/>
  <c r="L320" i="5"/>
  <c r="I384" i="5"/>
  <c r="J384" i="5"/>
  <c r="L634" i="5"/>
  <c r="L736" i="5"/>
  <c r="L737" i="5"/>
  <c r="J737" i="5" s="1"/>
  <c r="L780" i="5"/>
  <c r="L837" i="5"/>
  <c r="J837" i="5" s="1"/>
  <c r="L850" i="5"/>
  <c r="L852" i="5"/>
  <c r="I868" i="5"/>
  <c r="J868" i="5"/>
  <c r="L902" i="5"/>
  <c r="L946" i="5"/>
  <c r="L1603" i="5"/>
  <c r="J1603" i="5" s="1"/>
  <c r="L1606" i="5"/>
  <c r="L1605" i="5"/>
  <c r="J1605" i="5" s="1"/>
  <c r="L1615" i="5"/>
  <c r="J1615" i="5" s="1"/>
  <c r="L1616" i="5"/>
  <c r="L1643" i="5"/>
  <c r="J1643" i="5" s="1"/>
  <c r="L1645" i="5"/>
  <c r="L1646" i="5"/>
  <c r="L1655" i="5"/>
  <c r="J1655" i="5" s="1"/>
  <c r="L1656" i="5"/>
  <c r="L1657" i="5"/>
  <c r="J1520" i="5"/>
  <c r="I1520" i="5"/>
  <c r="J1712" i="5"/>
  <c r="I1712" i="5"/>
  <c r="J1962" i="5"/>
  <c r="I1962" i="5"/>
  <c r="L684" i="5"/>
  <c r="L832" i="5"/>
  <c r="I1684" i="5"/>
  <c r="I1814" i="5"/>
  <c r="J261" i="5"/>
  <c r="I261" i="5"/>
  <c r="J325" i="5"/>
  <c r="I325" i="5"/>
  <c r="J697" i="5"/>
  <c r="I697" i="5"/>
  <c r="J977" i="5"/>
  <c r="I977" i="5"/>
  <c r="L1617" i="5"/>
  <c r="J1617" i="5" s="1"/>
  <c r="L1766" i="5"/>
  <c r="L1817" i="5"/>
  <c r="I3744" i="5"/>
  <c r="I3776" i="5"/>
  <c r="I3796" i="5"/>
  <c r="I3864" i="5"/>
  <c r="I3924" i="5"/>
  <c r="I3972" i="5"/>
  <c r="I4008" i="5"/>
  <c r="I4016" i="5"/>
  <c r="I4032" i="5"/>
  <c r="I4092" i="5"/>
  <c r="I4104" i="5"/>
  <c r="I4196" i="5"/>
  <c r="I4212" i="5"/>
  <c r="I4256" i="5"/>
  <c r="I4288" i="5"/>
  <c r="I4356" i="5"/>
  <c r="I4392" i="5"/>
  <c r="I4432" i="5"/>
  <c r="I4444" i="5"/>
  <c r="I4468" i="5"/>
  <c r="I4496" i="5"/>
  <c r="I4516" i="5"/>
  <c r="I4552" i="5"/>
  <c r="I4580" i="5"/>
  <c r="J333" i="5"/>
  <c r="I333" i="5"/>
  <c r="J541" i="5"/>
  <c r="I541" i="5"/>
  <c r="J1157" i="5"/>
  <c r="I1157" i="5"/>
  <c r="J1165" i="5"/>
  <c r="I1165" i="5"/>
  <c r="J1373" i="5"/>
  <c r="I1373" i="5"/>
  <c r="J1508" i="5"/>
  <c r="I1508" i="5"/>
  <c r="J1834" i="5"/>
  <c r="I1834" i="5"/>
  <c r="J1840" i="5"/>
  <c r="I1840" i="5"/>
  <c r="J1930" i="5"/>
  <c r="I1930" i="5"/>
  <c r="J1936" i="5"/>
  <c r="I1936" i="5"/>
  <c r="J1828" i="5"/>
  <c r="J2128" i="5"/>
  <c r="J2532" i="5"/>
  <c r="J2660" i="5"/>
  <c r="J4848" i="5"/>
  <c r="J5068" i="5"/>
  <c r="L1819" i="5"/>
  <c r="J1819" i="5" s="1"/>
  <c r="L1821" i="5"/>
  <c r="L1820" i="5"/>
  <c r="L1859" i="5"/>
  <c r="J1859" i="5" s="1"/>
  <c r="L1862" i="5"/>
  <c r="L1863" i="5"/>
  <c r="J1863" i="5" s="1"/>
  <c r="L1864" i="5"/>
  <c r="L1865" i="5"/>
  <c r="J813" i="5"/>
  <c r="I813" i="5"/>
  <c r="J1021" i="5"/>
  <c r="I1021" i="5"/>
  <c r="J1209" i="5"/>
  <c r="I1209" i="5"/>
  <c r="J1488" i="5"/>
  <c r="I1488" i="5"/>
  <c r="J1528" i="5"/>
  <c r="I1528" i="5"/>
  <c r="J1533" i="5"/>
  <c r="I1533" i="5"/>
  <c r="J1584" i="5"/>
  <c r="I1584" i="5"/>
  <c r="J1592" i="5"/>
  <c r="I1592" i="5"/>
  <c r="L1822" i="5"/>
  <c r="J1860" i="5"/>
  <c r="I1860" i="5"/>
  <c r="J1924" i="5"/>
  <c r="I1924" i="5"/>
  <c r="J1976" i="5"/>
  <c r="I1976" i="5"/>
  <c r="J1988" i="5"/>
  <c r="I1988" i="5"/>
  <c r="J2000" i="5"/>
  <c r="I2000" i="5"/>
  <c r="J2008" i="5"/>
  <c r="I2008" i="5"/>
  <c r="J2020" i="5"/>
  <c r="I2020" i="5"/>
  <c r="J2032" i="5"/>
  <c r="I2032" i="5"/>
  <c r="J2040" i="5"/>
  <c r="I2040" i="5"/>
  <c r="J2052" i="5"/>
  <c r="I2052" i="5"/>
  <c r="J2072" i="5"/>
  <c r="I2072" i="5"/>
  <c r="J2084" i="5"/>
  <c r="I2084" i="5"/>
  <c r="J2096" i="5"/>
  <c r="I2096" i="5"/>
  <c r="J2104" i="5"/>
  <c r="I2104" i="5"/>
  <c r="J2116" i="5"/>
  <c r="I2116" i="5"/>
  <c r="J2136" i="5"/>
  <c r="I2136" i="5"/>
  <c r="J2148" i="5"/>
  <c r="I2148" i="5"/>
  <c r="J2160" i="5"/>
  <c r="I2160" i="5"/>
  <c r="J2168" i="5"/>
  <c r="I2168" i="5"/>
  <c r="J2180" i="5"/>
  <c r="I2180" i="5"/>
  <c r="J2200" i="5"/>
  <c r="I2200" i="5"/>
  <c r="J2212" i="5"/>
  <c r="I2212" i="5"/>
  <c r="J2224" i="5"/>
  <c r="I2224" i="5"/>
  <c r="J2232" i="5"/>
  <c r="I2232" i="5"/>
  <c r="J2244" i="5"/>
  <c r="I2244" i="5"/>
  <c r="J2256" i="5"/>
  <c r="I2256" i="5"/>
  <c r="J2264" i="5"/>
  <c r="I2264" i="5"/>
  <c r="J2276" i="5"/>
  <c r="I2276" i="5"/>
  <c r="J2288" i="5"/>
  <c r="I2288" i="5"/>
  <c r="J2296" i="5"/>
  <c r="I2296" i="5"/>
  <c r="J2308" i="5"/>
  <c r="I2308" i="5"/>
  <c r="J2320" i="5"/>
  <c r="I2320" i="5"/>
  <c r="J2328" i="5"/>
  <c r="I2328" i="5"/>
  <c r="J2340" i="5"/>
  <c r="I2340" i="5"/>
  <c r="J2352" i="5"/>
  <c r="I2352" i="5"/>
  <c r="J2360" i="5"/>
  <c r="I2360" i="5"/>
  <c r="J2372" i="5"/>
  <c r="I2372" i="5"/>
  <c r="J2392" i="5"/>
  <c r="I2392" i="5"/>
  <c r="J2404" i="5"/>
  <c r="I2404" i="5"/>
  <c r="J2416" i="5"/>
  <c r="I2416" i="5"/>
  <c r="J2424" i="5"/>
  <c r="I2424" i="5"/>
  <c r="J2436" i="5"/>
  <c r="I2436" i="5"/>
  <c r="J2456" i="5"/>
  <c r="I2456" i="5"/>
  <c r="J2468" i="5"/>
  <c r="I2468" i="5"/>
  <c r="J2480" i="5"/>
  <c r="I2480" i="5"/>
  <c r="J2488" i="5"/>
  <c r="I2488" i="5"/>
  <c r="J2500" i="5"/>
  <c r="I2500" i="5"/>
  <c r="J2512" i="5"/>
  <c r="I2512" i="5"/>
  <c r="J2520" i="5"/>
  <c r="I2520" i="5"/>
  <c r="J2544" i="5"/>
  <c r="I2544" i="5"/>
  <c r="J2552" i="5"/>
  <c r="I2552" i="5"/>
  <c r="J2564" i="5"/>
  <c r="I2564" i="5"/>
  <c r="J2576" i="5"/>
  <c r="I2576" i="5"/>
  <c r="J2584" i="5"/>
  <c r="I2584" i="5"/>
  <c r="J2596" i="5"/>
  <c r="I2596" i="5"/>
  <c r="J2608" i="5"/>
  <c r="I2608" i="5"/>
  <c r="J2616" i="5"/>
  <c r="I2616" i="5"/>
  <c r="J2628" i="5"/>
  <c r="I2628" i="5"/>
  <c r="J2640" i="5"/>
  <c r="I2640" i="5"/>
  <c r="J2648" i="5"/>
  <c r="I2648" i="5"/>
  <c r="J2672" i="5"/>
  <c r="I2672" i="5"/>
  <c r="J2680" i="5"/>
  <c r="I2680" i="5"/>
  <c r="J2692" i="5"/>
  <c r="I2692" i="5"/>
  <c r="J2704" i="5"/>
  <c r="I2704" i="5"/>
  <c r="J2712" i="5"/>
  <c r="I2712" i="5"/>
  <c r="J2724" i="5"/>
  <c r="I2724" i="5"/>
  <c r="J2736" i="5"/>
  <c r="I2736" i="5"/>
  <c r="J2744" i="5"/>
  <c r="I2744" i="5"/>
  <c r="J2756" i="5"/>
  <c r="I2756" i="5"/>
  <c r="J2768" i="5"/>
  <c r="I2768" i="5"/>
  <c r="J2776" i="5"/>
  <c r="I2776" i="5"/>
  <c r="J2800" i="5"/>
  <c r="I2800" i="5"/>
  <c r="J2808" i="5"/>
  <c r="I2808" i="5"/>
  <c r="J2820" i="5"/>
  <c r="I2820" i="5"/>
  <c r="J2832" i="5"/>
  <c r="I2832" i="5"/>
  <c r="J2840" i="5"/>
  <c r="I2840" i="5"/>
  <c r="J2852" i="5"/>
  <c r="I2852" i="5"/>
  <c r="J2864" i="5"/>
  <c r="I2864" i="5"/>
  <c r="J2872" i="5"/>
  <c r="I2872" i="5"/>
  <c r="J2884" i="5"/>
  <c r="I2884" i="5"/>
  <c r="J2896" i="5"/>
  <c r="I2896" i="5"/>
  <c r="J2904" i="5"/>
  <c r="I2904" i="5"/>
  <c r="J2916" i="5"/>
  <c r="I2916" i="5"/>
  <c r="J2928" i="5"/>
  <c r="I2928" i="5"/>
  <c r="J2936" i="5"/>
  <c r="I2936" i="5"/>
  <c r="J2948" i="5"/>
  <c r="I2948" i="5"/>
  <c r="J2960" i="5"/>
  <c r="I2960" i="5"/>
  <c r="J2968" i="5"/>
  <c r="I2968" i="5"/>
  <c r="J2980" i="5"/>
  <c r="I2980" i="5"/>
  <c r="J2992" i="5"/>
  <c r="I2992" i="5"/>
  <c r="J3000" i="5"/>
  <c r="I3000" i="5"/>
  <c r="J3012" i="5"/>
  <c r="I3012" i="5"/>
  <c r="J3024" i="5"/>
  <c r="I3024" i="5"/>
  <c r="J3032" i="5"/>
  <c r="I3032" i="5"/>
  <c r="J3044" i="5"/>
  <c r="I3044" i="5"/>
  <c r="J3056" i="5"/>
  <c r="I3056" i="5"/>
  <c r="J3064" i="5"/>
  <c r="I3064" i="5"/>
  <c r="J3076" i="5"/>
  <c r="I3076" i="5"/>
  <c r="J3088" i="5"/>
  <c r="I3088" i="5"/>
  <c r="J3096" i="5"/>
  <c r="I3096" i="5"/>
  <c r="J3108" i="5"/>
  <c r="I3108" i="5"/>
  <c r="J3120" i="5"/>
  <c r="I3120" i="5"/>
  <c r="J3128" i="5"/>
  <c r="I3128" i="5"/>
  <c r="J3140" i="5"/>
  <c r="I3140" i="5"/>
  <c r="J3152" i="5"/>
  <c r="I3152" i="5"/>
  <c r="J3160" i="5"/>
  <c r="I3160" i="5"/>
  <c r="J3172" i="5"/>
  <c r="I3172" i="5"/>
  <c r="J3184" i="5"/>
  <c r="I3184" i="5"/>
  <c r="J3192" i="5"/>
  <c r="I3192" i="5"/>
  <c r="J3204" i="5"/>
  <c r="I3204" i="5"/>
  <c r="J3216" i="5"/>
  <c r="I3216" i="5"/>
  <c r="J3224" i="5"/>
  <c r="I3224" i="5"/>
  <c r="J3236" i="5"/>
  <c r="I3236" i="5"/>
  <c r="J3248" i="5"/>
  <c r="I3248" i="5"/>
  <c r="J3256" i="5"/>
  <c r="I3256" i="5"/>
  <c r="J3268" i="5"/>
  <c r="I3268" i="5"/>
  <c r="J3280" i="5"/>
  <c r="I3280" i="5"/>
  <c r="J3288" i="5"/>
  <c r="I3288" i="5"/>
  <c r="J3300" i="5"/>
  <c r="I3300" i="5"/>
  <c r="J3312" i="5"/>
  <c r="I3312" i="5"/>
  <c r="J3320" i="5"/>
  <c r="I3320" i="5"/>
  <c r="J3332" i="5"/>
  <c r="I3332" i="5"/>
  <c r="J3344" i="5"/>
  <c r="I3344" i="5"/>
  <c r="J3352" i="5"/>
  <c r="I3352" i="5"/>
  <c r="J3364" i="5"/>
  <c r="I3364" i="5"/>
  <c r="J3376" i="5"/>
  <c r="I3376" i="5"/>
  <c r="J3384" i="5"/>
  <c r="I3384" i="5"/>
  <c r="J3396" i="5"/>
  <c r="I3396" i="5"/>
  <c r="J3408" i="5"/>
  <c r="I3408" i="5"/>
  <c r="J3416" i="5"/>
  <c r="I3416" i="5"/>
  <c r="J3428" i="5"/>
  <c r="I3428" i="5"/>
  <c r="J3440" i="5"/>
  <c r="I3440" i="5"/>
  <c r="J3448" i="5"/>
  <c r="I3448" i="5"/>
  <c r="J3460" i="5"/>
  <c r="I3460" i="5"/>
  <c r="J3472" i="5"/>
  <c r="I3472" i="5"/>
  <c r="J3480" i="5"/>
  <c r="I3480" i="5"/>
  <c r="J3492" i="5"/>
  <c r="I3492" i="5"/>
  <c r="J3504" i="5"/>
  <c r="I3504" i="5"/>
  <c r="J3512" i="5"/>
  <c r="I3512" i="5"/>
  <c r="J3524" i="5"/>
  <c r="I3524" i="5"/>
  <c r="J3536" i="5"/>
  <c r="I3536" i="5"/>
  <c r="J3544" i="5"/>
  <c r="I3544" i="5"/>
  <c r="J3556" i="5"/>
  <c r="I3556" i="5"/>
  <c r="J3568" i="5"/>
  <c r="I3568" i="5"/>
  <c r="J3576" i="5"/>
  <c r="I3576" i="5"/>
  <c r="J3588" i="5"/>
  <c r="I3588" i="5"/>
  <c r="J3600" i="5"/>
  <c r="I3600" i="5"/>
  <c r="J3608" i="5"/>
  <c r="I3608" i="5"/>
  <c r="J3620" i="5"/>
  <c r="I3620" i="5"/>
  <c r="J3632" i="5"/>
  <c r="I3632" i="5"/>
  <c r="J3640" i="5"/>
  <c r="I3640" i="5"/>
  <c r="J3656" i="5"/>
  <c r="I3656" i="5"/>
  <c r="J3660" i="5"/>
  <c r="I3660" i="5"/>
  <c r="J3672" i="5"/>
  <c r="I3672" i="5"/>
  <c r="J3680" i="5"/>
  <c r="I3680" i="5"/>
  <c r="J3692" i="5"/>
  <c r="I3692" i="5"/>
  <c r="J3696" i="5"/>
  <c r="I3696" i="5"/>
  <c r="J3724" i="5"/>
  <c r="I3724" i="5"/>
  <c r="J3732" i="5"/>
  <c r="I3732" i="5"/>
  <c r="J3740" i="5"/>
  <c r="I3740" i="5"/>
  <c r="J3748" i="5"/>
  <c r="I3748" i="5"/>
  <c r="J3756" i="5"/>
  <c r="I3756" i="5"/>
  <c r="J3784" i="5"/>
  <c r="I3784" i="5"/>
  <c r="J3788" i="5"/>
  <c r="I3788" i="5"/>
  <c r="J3800" i="5"/>
  <c r="I3800" i="5"/>
  <c r="J3808" i="5"/>
  <c r="I3808" i="5"/>
  <c r="J3820" i="5"/>
  <c r="I3820" i="5"/>
  <c r="J3824" i="5"/>
  <c r="I3824" i="5"/>
  <c r="J3832" i="5"/>
  <c r="I3832" i="5"/>
  <c r="J3840" i="5"/>
  <c r="I3840" i="5"/>
  <c r="J3852" i="5"/>
  <c r="I3852" i="5"/>
  <c r="J3856" i="5"/>
  <c r="I3856" i="5"/>
  <c r="J3860" i="5"/>
  <c r="I3860" i="5"/>
  <c r="J3868" i="5"/>
  <c r="I3868" i="5"/>
  <c r="J3876" i="5"/>
  <c r="I3876" i="5"/>
  <c r="J3884" i="5"/>
  <c r="I3884" i="5"/>
  <c r="J3892" i="5"/>
  <c r="I3892" i="5"/>
  <c r="J3900" i="5"/>
  <c r="I3900" i="5"/>
  <c r="J3908" i="5"/>
  <c r="I3908" i="5"/>
  <c r="J3912" i="5"/>
  <c r="I3912" i="5"/>
  <c r="J3916" i="5"/>
  <c r="I3916" i="5"/>
  <c r="J3928" i="5"/>
  <c r="I3928" i="5"/>
  <c r="J3936" i="5"/>
  <c r="I3936" i="5"/>
  <c r="J3944" i="5"/>
  <c r="I3944" i="5"/>
  <c r="J3948" i="5"/>
  <c r="I3948" i="5"/>
  <c r="J3952" i="5"/>
  <c r="I3952" i="5"/>
  <c r="J3960" i="5"/>
  <c r="I3960" i="5"/>
  <c r="J3968" i="5"/>
  <c r="I3968" i="5"/>
  <c r="J3980" i="5"/>
  <c r="I3980" i="5"/>
  <c r="J3984" i="5"/>
  <c r="I3984" i="5"/>
  <c r="J3988" i="5"/>
  <c r="I3988" i="5"/>
  <c r="J3996" i="5"/>
  <c r="I3996" i="5"/>
  <c r="J4004" i="5"/>
  <c r="I4004" i="5"/>
  <c r="J4012" i="5"/>
  <c r="I4012" i="5"/>
  <c r="J4020" i="5"/>
  <c r="I4020" i="5"/>
  <c r="J4028" i="5"/>
  <c r="I4028" i="5"/>
  <c r="J4036" i="5"/>
  <c r="I4036" i="5"/>
  <c r="J4040" i="5"/>
  <c r="I4040" i="5"/>
  <c r="J4044" i="5"/>
  <c r="I4044" i="5"/>
  <c r="J4056" i="5"/>
  <c r="I4056" i="5"/>
  <c r="J4064" i="5"/>
  <c r="I4064" i="5"/>
  <c r="J4072" i="5"/>
  <c r="I4072" i="5"/>
  <c r="J4076" i="5"/>
  <c r="I4076" i="5"/>
  <c r="J4080" i="5"/>
  <c r="I4080" i="5"/>
  <c r="J4088" i="5"/>
  <c r="I4088" i="5"/>
  <c r="J4096" i="5"/>
  <c r="I4096" i="5"/>
  <c r="J4108" i="5"/>
  <c r="I4108" i="5"/>
  <c r="J4112" i="5"/>
  <c r="I4112" i="5"/>
  <c r="J4116" i="5"/>
  <c r="I4116" i="5"/>
  <c r="J4124" i="5"/>
  <c r="I4124" i="5"/>
  <c r="J4132" i="5"/>
  <c r="I4132" i="5"/>
  <c r="J4140" i="5"/>
  <c r="I4140" i="5"/>
  <c r="J4148" i="5"/>
  <c r="I4148" i="5"/>
  <c r="J4156" i="5"/>
  <c r="I4156" i="5"/>
  <c r="J4164" i="5"/>
  <c r="I4164" i="5"/>
  <c r="J4168" i="5"/>
  <c r="I4168" i="5"/>
  <c r="J4172" i="5"/>
  <c r="I4172" i="5"/>
  <c r="J4184" i="5"/>
  <c r="I4184" i="5"/>
  <c r="J4192" i="5"/>
  <c r="I4192" i="5"/>
  <c r="J4200" i="5"/>
  <c r="I4200" i="5"/>
  <c r="J4204" i="5"/>
  <c r="I4204" i="5"/>
  <c r="J4208" i="5"/>
  <c r="I4208" i="5"/>
  <c r="J4216" i="5"/>
  <c r="I4216" i="5"/>
  <c r="J4224" i="5"/>
  <c r="I4224" i="5"/>
  <c r="J4236" i="5"/>
  <c r="I4236" i="5"/>
  <c r="J4240" i="5"/>
  <c r="I4240" i="5"/>
  <c r="J4244" i="5"/>
  <c r="I4244" i="5"/>
  <c r="J4252" i="5"/>
  <c r="I4252" i="5"/>
  <c r="J4260" i="5"/>
  <c r="I4260" i="5"/>
  <c r="J4268" i="5"/>
  <c r="I4268" i="5"/>
  <c r="J4276" i="5"/>
  <c r="I4276" i="5"/>
  <c r="J4284" i="5"/>
  <c r="I4284" i="5"/>
  <c r="J4292" i="5"/>
  <c r="I4292" i="5"/>
  <c r="J4296" i="5"/>
  <c r="I4296" i="5"/>
  <c r="J4300" i="5"/>
  <c r="I4300" i="5"/>
  <c r="J4312" i="5"/>
  <c r="I4312" i="5"/>
  <c r="J4320" i="5"/>
  <c r="I4320" i="5"/>
  <c r="J4328" i="5"/>
  <c r="I4328" i="5"/>
  <c r="J4332" i="5"/>
  <c r="I4332" i="5"/>
  <c r="J4336" i="5"/>
  <c r="I4336" i="5"/>
  <c r="J4344" i="5"/>
  <c r="I4344" i="5"/>
  <c r="J4352" i="5"/>
  <c r="I4352" i="5"/>
  <c r="J4364" i="5"/>
  <c r="I4364" i="5"/>
  <c r="J4368" i="5"/>
  <c r="I4368" i="5"/>
  <c r="J4372" i="5"/>
  <c r="I4372" i="5"/>
  <c r="J4380" i="5"/>
  <c r="I4380" i="5"/>
  <c r="J4388" i="5"/>
  <c r="I4388" i="5"/>
  <c r="J4396" i="5"/>
  <c r="I4396" i="5"/>
  <c r="J4404" i="5"/>
  <c r="I4404" i="5"/>
  <c r="J4412" i="5"/>
  <c r="I4412" i="5"/>
  <c r="J4420" i="5"/>
  <c r="I4420" i="5"/>
  <c r="J4424" i="5"/>
  <c r="I4424" i="5"/>
  <c r="J4428" i="5"/>
  <c r="I4428" i="5"/>
  <c r="J4440" i="5"/>
  <c r="I4440" i="5"/>
  <c r="J4448" i="5"/>
  <c r="I4448" i="5"/>
  <c r="J4456" i="5"/>
  <c r="I4456" i="5"/>
  <c r="J4460" i="5"/>
  <c r="I4460" i="5"/>
  <c r="J4464" i="5"/>
  <c r="I4464" i="5"/>
  <c r="J4472" i="5"/>
  <c r="I4472" i="5"/>
  <c r="J4476" i="5"/>
  <c r="I4476" i="5"/>
  <c r="J4484" i="5"/>
  <c r="I4484" i="5"/>
  <c r="J4488" i="5"/>
  <c r="I4488" i="5"/>
  <c r="J4492" i="5"/>
  <c r="I4492" i="5"/>
  <c r="J4500" i="5"/>
  <c r="I4500" i="5"/>
  <c r="J4508" i="5"/>
  <c r="I4508" i="5"/>
  <c r="J4512" i="5"/>
  <c r="I4512" i="5"/>
  <c r="J4520" i="5"/>
  <c r="I4520" i="5"/>
  <c r="J4524" i="5"/>
  <c r="I4524" i="5"/>
  <c r="J4528" i="5"/>
  <c r="I4528" i="5"/>
  <c r="J4540" i="5"/>
  <c r="I4540" i="5"/>
  <c r="J4544" i="5"/>
  <c r="I4544" i="5"/>
  <c r="J4548" i="5"/>
  <c r="I4548" i="5"/>
  <c r="J4556" i="5"/>
  <c r="I4556" i="5"/>
  <c r="J4560" i="5"/>
  <c r="I4560" i="5"/>
  <c r="J4564" i="5"/>
  <c r="I4564" i="5"/>
  <c r="J4572" i="5"/>
  <c r="I4572" i="5"/>
  <c r="J4576" i="5"/>
  <c r="I4576" i="5"/>
  <c r="J4588" i="5"/>
  <c r="I4588" i="5"/>
  <c r="J4592" i="5"/>
  <c r="I4592" i="5"/>
  <c r="J4596" i="5"/>
  <c r="I4596" i="5"/>
  <c r="J4608" i="5"/>
  <c r="I4608" i="5"/>
  <c r="J4624" i="5"/>
  <c r="I4624" i="5"/>
  <c r="J4628" i="5"/>
  <c r="I4628" i="5"/>
  <c r="J4632" i="5"/>
  <c r="I4632" i="5"/>
  <c r="J4640" i="5"/>
  <c r="I4640" i="5"/>
  <c r="J4644" i="5"/>
  <c r="I4644" i="5"/>
  <c r="J4652" i="5"/>
  <c r="I4652" i="5"/>
  <c r="J4660" i="5"/>
  <c r="I4660" i="5"/>
  <c r="J4664" i="5"/>
  <c r="I4664" i="5"/>
  <c r="J4676" i="5"/>
  <c r="I4676" i="5"/>
  <c r="J4680" i="5"/>
  <c r="I4680" i="5"/>
  <c r="I4692" i="5"/>
  <c r="J4692" i="5"/>
  <c r="J4696" i="5"/>
  <c r="I4696" i="5"/>
  <c r="J4704" i="5"/>
  <c r="I4704" i="5"/>
  <c r="J4708" i="5"/>
  <c r="I4708" i="5"/>
  <c r="J4712" i="5"/>
  <c r="I4712" i="5"/>
  <c r="J4716" i="5"/>
  <c r="I4716" i="5"/>
  <c r="J4728" i="5"/>
  <c r="I4728" i="5"/>
  <c r="J4732" i="5"/>
  <c r="I4732" i="5"/>
  <c r="J4740" i="5"/>
  <c r="I4740" i="5"/>
  <c r="J4744" i="5"/>
  <c r="I4744" i="5"/>
  <c r="J4748" i="5"/>
  <c r="I4748" i="5"/>
  <c r="J4756" i="5"/>
  <c r="I4756" i="5"/>
  <c r="J4764" i="5"/>
  <c r="I4764" i="5"/>
  <c r="I4768" i="5"/>
  <c r="J4768" i="5"/>
  <c r="J4776" i="5"/>
  <c r="I4776" i="5"/>
  <c r="J4780" i="5"/>
  <c r="I4780" i="5"/>
  <c r="J4784" i="5"/>
  <c r="I4784" i="5"/>
  <c r="J4796" i="5"/>
  <c r="I4796" i="5"/>
  <c r="J4800" i="5"/>
  <c r="I4800" i="5"/>
  <c r="J4804" i="5"/>
  <c r="I4804" i="5"/>
  <c r="J4812" i="5"/>
  <c r="I4812" i="5"/>
  <c r="J4820" i="5"/>
  <c r="I4820" i="5"/>
  <c r="J4828" i="5"/>
  <c r="I4828" i="5"/>
  <c r="J4832" i="5"/>
  <c r="I4832" i="5"/>
  <c r="J4844" i="5"/>
  <c r="I4844" i="5"/>
  <c r="J4852" i="5"/>
  <c r="I4852" i="5"/>
  <c r="J4864" i="5"/>
  <c r="I4864" i="5"/>
  <c r="J4868" i="5"/>
  <c r="I4868" i="5"/>
  <c r="J4880" i="5"/>
  <c r="I4880" i="5"/>
  <c r="J4884" i="5"/>
  <c r="I4884" i="5"/>
  <c r="J4888" i="5"/>
  <c r="I4888" i="5"/>
  <c r="I4896" i="5"/>
  <c r="J4896" i="5"/>
  <c r="J4900" i="5"/>
  <c r="I4900" i="5"/>
  <c r="J4908" i="5"/>
  <c r="I4908" i="5"/>
  <c r="J4920" i="5"/>
  <c r="I4920" i="5"/>
  <c r="J4932" i="5"/>
  <c r="I4932" i="5"/>
  <c r="J4936" i="5"/>
  <c r="I4936" i="5"/>
  <c r="J4948" i="5"/>
  <c r="I4948" i="5"/>
  <c r="J4952" i="5"/>
  <c r="I4952" i="5"/>
  <c r="J4960" i="5"/>
  <c r="I4960" i="5"/>
  <c r="J4964" i="5"/>
  <c r="I4964" i="5"/>
  <c r="J4968" i="5"/>
  <c r="I4968" i="5"/>
  <c r="J4972" i="5"/>
  <c r="I4972" i="5"/>
  <c r="J4984" i="5"/>
  <c r="I4984" i="5"/>
  <c r="J4988" i="5"/>
  <c r="I4988" i="5"/>
  <c r="I4996" i="5"/>
  <c r="J4996" i="5"/>
  <c r="J5000" i="5"/>
  <c r="I5000" i="5"/>
  <c r="J5004" i="5"/>
  <c r="I5004" i="5"/>
  <c r="J5012" i="5"/>
  <c r="I5012" i="5"/>
  <c r="J5020" i="5"/>
  <c r="I5020" i="5"/>
  <c r="J5024" i="5"/>
  <c r="I5024" i="5"/>
  <c r="J5032" i="5"/>
  <c r="I5032" i="5"/>
  <c r="J5036" i="5"/>
  <c r="I5036" i="5"/>
  <c r="J5052" i="5"/>
  <c r="I5052" i="5"/>
  <c r="J5056" i="5"/>
  <c r="I5056" i="5"/>
  <c r="J5060" i="5"/>
  <c r="I5060" i="5"/>
  <c r="J5072" i="5"/>
  <c r="I5072" i="5"/>
  <c r="J5076" i="5"/>
  <c r="I5076" i="5"/>
  <c r="J5084" i="5"/>
  <c r="I5084" i="5"/>
  <c r="I5088" i="5"/>
  <c r="J5088" i="5"/>
  <c r="J5100" i="5"/>
  <c r="I5100" i="5"/>
  <c r="J5104" i="5"/>
  <c r="I5104" i="5"/>
  <c r="J5108" i="5"/>
  <c r="I5108" i="5"/>
  <c r="J5120" i="5"/>
  <c r="I5120" i="5"/>
  <c r="J5124" i="5"/>
  <c r="I5124" i="5"/>
  <c r="J5136" i="5"/>
  <c r="I5136" i="5"/>
  <c r="J5140" i="5"/>
  <c r="I5140" i="5"/>
  <c r="J2384" i="5"/>
  <c r="J2788" i="5"/>
  <c r="J4612" i="5"/>
  <c r="J4816" i="5"/>
  <c r="J5040" i="5"/>
  <c r="I485" i="5"/>
  <c r="I705" i="5"/>
  <c r="I906" i="5"/>
  <c r="I913" i="5"/>
  <c r="I969" i="5"/>
  <c r="I1061" i="5"/>
  <c r="I1424" i="5"/>
  <c r="I1432" i="5"/>
  <c r="I1444" i="5"/>
  <c r="I1597" i="5"/>
  <c r="I1636" i="5"/>
  <c r="I1674" i="5"/>
  <c r="I1680" i="5"/>
  <c r="I1732" i="5"/>
  <c r="I1796" i="5"/>
  <c r="I1892" i="5"/>
  <c r="I1981" i="5"/>
  <c r="I2013" i="5"/>
  <c r="I2045" i="5"/>
  <c r="I2077" i="5"/>
  <c r="I2109" i="5"/>
  <c r="I2141" i="5"/>
  <c r="I2173" i="5"/>
  <c r="I2205" i="5"/>
  <c r="I2237" i="5"/>
  <c r="I2397" i="5"/>
  <c r="I2429" i="5"/>
  <c r="I2461" i="5"/>
  <c r="I2493" i="5"/>
  <c r="I2525" i="5"/>
  <c r="I2557" i="5"/>
  <c r="I2589" i="5"/>
  <c r="I2621" i="5"/>
  <c r="I2653" i="5"/>
  <c r="I2685" i="5"/>
  <c r="I2717" i="5"/>
  <c r="I2749" i="5"/>
  <c r="I2781" i="5"/>
  <c r="I2813" i="5"/>
  <c r="I2845" i="5"/>
  <c r="I2877" i="5"/>
  <c r="I2909" i="5"/>
  <c r="I2941" i="5"/>
  <c r="I2973" i="5"/>
  <c r="I3005" i="5"/>
  <c r="I3037" i="5"/>
  <c r="I3069" i="5"/>
  <c r="I3101" i="5"/>
  <c r="I3133" i="5"/>
  <c r="I3165" i="5"/>
  <c r="I3197" i="5"/>
  <c r="I3229" i="5"/>
  <c r="I3261" i="5"/>
  <c r="I3293" i="5"/>
  <c r="I3325" i="5"/>
  <c r="I3357" i="5"/>
  <c r="I3389" i="5"/>
  <c r="I3421" i="5"/>
  <c r="I3453" i="5"/>
  <c r="I3485" i="5"/>
  <c r="I3517" i="5"/>
  <c r="I3549" i="5"/>
  <c r="I3581" i="5"/>
  <c r="I3613" i="5"/>
  <c r="I3645" i="5"/>
  <c r="I3689" i="5"/>
  <c r="I3757" i="5"/>
  <c r="I3773" i="5"/>
  <c r="I3817" i="5"/>
  <c r="I3885" i="5"/>
  <c r="I3901" i="5"/>
  <c r="I3945" i="5"/>
  <c r="I4013" i="5"/>
  <c r="I4029" i="5"/>
  <c r="I4073" i="5"/>
  <c r="I4141" i="5"/>
  <c r="I4157" i="5"/>
  <c r="I4201" i="5"/>
  <c r="J3646" i="5"/>
  <c r="I3646" i="5"/>
  <c r="J3654" i="5"/>
  <c r="I3654" i="5"/>
  <c r="J3666" i="5"/>
  <c r="I3666" i="5"/>
  <c r="J3678" i="5"/>
  <c r="I3678" i="5"/>
  <c r="J3686" i="5"/>
  <c r="I3686" i="5"/>
  <c r="J3698" i="5"/>
  <c r="I3698" i="5"/>
  <c r="J3710" i="5"/>
  <c r="I3710" i="5"/>
  <c r="J3718" i="5"/>
  <c r="I3718" i="5"/>
  <c r="J3730" i="5"/>
  <c r="I3730" i="5"/>
  <c r="J3742" i="5"/>
  <c r="I3742" i="5"/>
  <c r="J3750" i="5"/>
  <c r="I3750" i="5"/>
  <c r="J3774" i="5"/>
  <c r="I3774" i="5"/>
  <c r="J3782" i="5"/>
  <c r="I3782" i="5"/>
  <c r="J3794" i="5"/>
  <c r="I3794" i="5"/>
  <c r="J3806" i="5"/>
  <c r="I3806" i="5"/>
  <c r="J3814" i="5"/>
  <c r="I3814" i="5"/>
  <c r="J3826" i="5"/>
  <c r="I3826" i="5"/>
  <c r="J3838" i="5"/>
  <c r="I3838" i="5"/>
  <c r="J3846" i="5"/>
  <c r="I3846" i="5"/>
  <c r="J3858" i="5"/>
  <c r="I3858" i="5"/>
  <c r="J3870" i="5"/>
  <c r="I3870" i="5"/>
  <c r="J3878" i="5"/>
  <c r="I3878" i="5"/>
  <c r="J3890" i="5"/>
  <c r="I3890" i="5"/>
  <c r="J3902" i="5"/>
  <c r="I3902" i="5"/>
  <c r="J3910" i="5"/>
  <c r="I3910" i="5"/>
  <c r="J3922" i="5"/>
  <c r="I3922" i="5"/>
  <c r="J3934" i="5"/>
  <c r="I3934" i="5"/>
  <c r="J3942" i="5"/>
  <c r="I3942" i="5"/>
  <c r="J3954" i="5"/>
  <c r="I3954" i="5"/>
  <c r="J3966" i="5"/>
  <c r="I3966" i="5"/>
  <c r="J3974" i="5"/>
  <c r="I3974" i="5"/>
  <c r="J3986" i="5"/>
  <c r="I3986" i="5"/>
  <c r="J3998" i="5"/>
  <c r="I3998" i="5"/>
  <c r="J4006" i="5"/>
  <c r="I4006" i="5"/>
  <c r="J4018" i="5"/>
  <c r="I4018" i="5"/>
  <c r="J4030" i="5"/>
  <c r="I4030" i="5"/>
  <c r="J4038" i="5"/>
  <c r="I4038" i="5"/>
  <c r="J4050" i="5"/>
  <c r="I4050" i="5"/>
  <c r="J4062" i="5"/>
  <c r="I4062" i="5"/>
  <c r="J4070" i="5"/>
  <c r="I4070" i="5"/>
  <c r="J4082" i="5"/>
  <c r="I4082" i="5"/>
  <c r="J4094" i="5"/>
  <c r="I4094" i="5"/>
  <c r="J4102" i="5"/>
  <c r="I4102" i="5"/>
  <c r="J4114" i="5"/>
  <c r="I4114" i="5"/>
  <c r="J4126" i="5"/>
  <c r="I4126" i="5"/>
  <c r="J4134" i="5"/>
  <c r="I4134" i="5"/>
  <c r="J4146" i="5"/>
  <c r="I4146" i="5"/>
  <c r="J4158" i="5"/>
  <c r="I4158" i="5"/>
  <c r="J4166" i="5"/>
  <c r="I4166" i="5"/>
  <c r="J4178" i="5"/>
  <c r="I4178" i="5"/>
  <c r="J4190" i="5"/>
  <c r="I4190" i="5"/>
  <c r="J4198" i="5"/>
  <c r="I4198" i="5"/>
  <c r="J4210" i="5"/>
  <c r="I4210" i="5"/>
  <c r="J4222" i="5"/>
  <c r="I4222" i="5"/>
  <c r="J4230" i="5"/>
  <c r="I4230" i="5"/>
  <c r="J4242" i="5"/>
  <c r="I4242" i="5"/>
  <c r="J4254" i="5"/>
  <c r="I4254" i="5"/>
  <c r="J4262" i="5"/>
  <c r="I4262" i="5"/>
  <c r="J4274" i="5"/>
  <c r="I4274" i="5"/>
  <c r="J4286" i="5"/>
  <c r="I4286" i="5"/>
  <c r="J4294" i="5"/>
  <c r="I4294" i="5"/>
  <c r="J4306" i="5"/>
  <c r="I4306" i="5"/>
  <c r="J4318" i="5"/>
  <c r="I4318" i="5"/>
  <c r="J4326" i="5"/>
  <c r="I4326" i="5"/>
  <c r="J4338" i="5"/>
  <c r="I4338" i="5"/>
  <c r="J4350" i="5"/>
  <c r="I4350" i="5"/>
  <c r="J4358" i="5"/>
  <c r="I4358" i="5"/>
  <c r="J4370" i="5"/>
  <c r="I4370" i="5"/>
  <c r="J4382" i="5"/>
  <c r="I4382" i="5"/>
  <c r="J4390" i="5"/>
  <c r="I4390" i="5"/>
  <c r="J4402" i="5"/>
  <c r="I4402" i="5"/>
  <c r="J4414" i="5"/>
  <c r="I4414" i="5"/>
  <c r="J4422" i="5"/>
  <c r="I4422" i="5"/>
  <c r="J4434" i="5"/>
  <c r="I4434" i="5"/>
  <c r="J4446" i="5"/>
  <c r="I4446" i="5"/>
  <c r="J4454" i="5"/>
  <c r="I4454" i="5"/>
  <c r="J4466" i="5"/>
  <c r="I4466" i="5"/>
  <c r="I4482" i="5"/>
  <c r="J4482" i="5"/>
  <c r="I4754" i="5"/>
  <c r="J4754" i="5"/>
  <c r="I4778" i="5"/>
  <c r="J4778" i="5"/>
  <c r="I4906" i="5"/>
  <c r="J4906" i="5"/>
  <c r="I4930" i="5"/>
  <c r="J4930" i="5"/>
  <c r="L1867" i="5"/>
  <c r="J1867" i="5" s="1"/>
  <c r="L1869" i="5"/>
  <c r="L1911" i="5"/>
  <c r="J1911" i="5" s="1"/>
  <c r="L1912" i="5"/>
  <c r="L1915" i="5"/>
  <c r="J1915" i="5" s="1"/>
  <c r="L1917" i="5"/>
  <c r="L1959" i="5"/>
  <c r="J1959" i="5" s="1"/>
  <c r="L1960" i="5"/>
  <c r="L1963" i="5"/>
  <c r="J1963" i="5" s="1"/>
  <c r="L1965" i="5"/>
  <c r="L1039" i="5"/>
  <c r="I1039" i="5" s="1"/>
  <c r="L1050" i="5"/>
  <c r="I1050" i="5" s="1"/>
  <c r="L1056" i="5"/>
  <c r="L1914" i="5"/>
  <c r="I3173" i="5"/>
  <c r="J3173" i="5"/>
  <c r="J3673" i="5"/>
  <c r="I3673" i="5"/>
  <c r="J3705" i="5"/>
  <c r="I3705" i="5"/>
  <c r="J3737" i="5"/>
  <c r="I3737" i="5"/>
  <c r="J3769" i="5"/>
  <c r="I3769" i="5"/>
  <c r="J3801" i="5"/>
  <c r="I3801" i="5"/>
  <c r="J3833" i="5"/>
  <c r="I3833" i="5"/>
  <c r="J3865" i="5"/>
  <c r="I3865" i="5"/>
  <c r="J3897" i="5"/>
  <c r="I3897" i="5"/>
  <c r="J3929" i="5"/>
  <c r="I3929" i="5"/>
  <c r="J3961" i="5"/>
  <c r="I3961" i="5"/>
  <c r="J3993" i="5"/>
  <c r="I3993" i="5"/>
  <c r="J4025" i="5"/>
  <c r="I4025" i="5"/>
  <c r="J4057" i="5"/>
  <c r="I4057" i="5"/>
  <c r="J4089" i="5"/>
  <c r="I4089" i="5"/>
  <c r="J4121" i="5"/>
  <c r="I4121" i="5"/>
  <c r="J4153" i="5"/>
  <c r="I4153" i="5"/>
  <c r="J4185" i="5"/>
  <c r="I4185" i="5"/>
  <c r="J4217" i="5"/>
  <c r="I4217" i="5"/>
  <c r="J4249" i="5"/>
  <c r="I4249" i="5"/>
  <c r="J4281" i="5"/>
  <c r="I4281" i="5"/>
  <c r="J4313" i="5"/>
  <c r="I4313" i="5"/>
  <c r="J4345" i="5"/>
  <c r="I4345" i="5"/>
  <c r="J4377" i="5"/>
  <c r="I4377" i="5"/>
  <c r="J4409" i="5"/>
  <c r="I4409" i="5"/>
  <c r="J4441" i="5"/>
  <c r="I4441" i="5"/>
  <c r="J4473" i="5"/>
  <c r="I4473" i="5"/>
  <c r="J4537" i="5"/>
  <c r="I4537" i="5"/>
  <c r="J4601" i="5"/>
  <c r="I4601" i="5"/>
  <c r="J4665" i="5"/>
  <c r="I4665" i="5"/>
  <c r="J4729" i="5"/>
  <c r="I4729" i="5"/>
  <c r="J4793" i="5"/>
  <c r="I4793" i="5"/>
  <c r="J4857" i="5"/>
  <c r="I4857" i="5"/>
  <c r="J4921" i="5"/>
  <c r="I4921" i="5"/>
  <c r="J4985" i="5"/>
  <c r="I4985" i="5"/>
  <c r="J5049" i="5"/>
  <c r="I5049" i="5"/>
  <c r="J5113" i="5"/>
  <c r="I5113" i="5"/>
  <c r="L1970" i="5"/>
  <c r="L1090" i="5"/>
  <c r="I1090" i="5" s="1"/>
  <c r="L109" i="5"/>
  <c r="J109" i="5" s="1"/>
  <c r="I3723" i="5"/>
  <c r="J3723" i="5"/>
  <c r="I3951" i="5"/>
  <c r="J3951" i="5"/>
  <c r="I4103" i="5"/>
  <c r="J4103" i="5"/>
  <c r="J4747" i="5"/>
  <c r="L1156" i="5"/>
  <c r="J1156" i="5" s="1"/>
  <c r="L1204" i="5"/>
  <c r="L1252" i="5"/>
  <c r="J1252" i="5" s="1"/>
  <c r="L1300" i="5"/>
  <c r="J1300" i="5" s="1"/>
  <c r="L1348" i="5"/>
  <c r="J1348" i="5" s="1"/>
  <c r="J245" i="5"/>
  <c r="I245" i="5"/>
  <c r="L166" i="5"/>
  <c r="L223" i="5"/>
  <c r="J850" i="5"/>
  <c r="I850" i="5"/>
  <c r="J741" i="5"/>
  <c r="I741" i="5"/>
  <c r="J1050" i="5"/>
  <c r="J778" i="5"/>
  <c r="I778" i="5"/>
  <c r="J946" i="5"/>
  <c r="I946" i="5"/>
  <c r="I320" i="5"/>
  <c r="J320" i="5"/>
  <c r="J324" i="5"/>
  <c r="I324" i="5"/>
  <c r="J328" i="5"/>
  <c r="I328" i="5"/>
  <c r="J332" i="5"/>
  <c r="I332" i="5"/>
  <c r="J336" i="5"/>
  <c r="I336" i="5"/>
  <c r="J340" i="5"/>
  <c r="I340" i="5"/>
  <c r="J344" i="5"/>
  <c r="I344" i="5"/>
  <c r="I348" i="5"/>
  <c r="J348" i="5"/>
  <c r="J352" i="5"/>
  <c r="I352" i="5"/>
  <c r="J360" i="5"/>
  <c r="I360" i="5"/>
  <c r="J364" i="5"/>
  <c r="I364" i="5"/>
  <c r="J368" i="5"/>
  <c r="I368" i="5"/>
  <c r="L488" i="5"/>
  <c r="L489" i="5"/>
  <c r="L490" i="5"/>
  <c r="J492" i="5"/>
  <c r="I492" i="5"/>
  <c r="J496" i="5"/>
  <c r="I496" i="5"/>
  <c r="J500" i="5"/>
  <c r="I500" i="5"/>
  <c r="J504" i="5"/>
  <c r="I504" i="5"/>
  <c r="J508" i="5"/>
  <c r="I508" i="5"/>
  <c r="I512" i="5"/>
  <c r="J512" i="5"/>
  <c r="J516" i="5"/>
  <c r="I516" i="5"/>
  <c r="J520" i="5"/>
  <c r="I520" i="5"/>
  <c r="J524" i="5"/>
  <c r="I524" i="5"/>
  <c r="J528" i="5"/>
  <c r="I528" i="5"/>
  <c r="J532" i="5"/>
  <c r="I532" i="5"/>
  <c r="J536" i="5"/>
  <c r="I536" i="5"/>
  <c r="L540" i="5"/>
  <c r="L543" i="5"/>
  <c r="L628" i="5"/>
  <c r="L629" i="5"/>
  <c r="J684" i="5"/>
  <c r="I684" i="5"/>
  <c r="L732" i="5"/>
  <c r="L733" i="5"/>
  <c r="L744" i="5"/>
  <c r="L745" i="5"/>
  <c r="J748" i="5"/>
  <c r="I748" i="5"/>
  <c r="J752" i="5"/>
  <c r="I752" i="5"/>
  <c r="J756" i="5"/>
  <c r="I756" i="5"/>
  <c r="J760" i="5"/>
  <c r="I760" i="5"/>
  <c r="J764" i="5"/>
  <c r="I764" i="5"/>
  <c r="I768" i="5"/>
  <c r="J768" i="5"/>
  <c r="L772" i="5"/>
  <c r="L774" i="5"/>
  <c r="L784" i="5"/>
  <c r="L785" i="5"/>
  <c r="J832" i="5"/>
  <c r="I832" i="5"/>
  <c r="L844" i="5"/>
  <c r="L845" i="5"/>
  <c r="L892" i="5"/>
  <c r="L893" i="5"/>
  <c r="L895" i="5"/>
  <c r="L940" i="5"/>
  <c r="L941" i="5"/>
  <c r="L943" i="5"/>
  <c r="L952" i="5"/>
  <c r="L953" i="5"/>
  <c r="J956" i="5"/>
  <c r="I956" i="5"/>
  <c r="J960" i="5"/>
  <c r="I960" i="5"/>
  <c r="J964" i="5"/>
  <c r="I964" i="5"/>
  <c r="J968" i="5"/>
  <c r="I968" i="5"/>
  <c r="J972" i="5"/>
  <c r="I972" i="5"/>
  <c r="J976" i="5"/>
  <c r="I976" i="5"/>
  <c r="J980" i="5"/>
  <c r="I980" i="5"/>
  <c r="J984" i="5"/>
  <c r="I984" i="5"/>
  <c r="L988" i="5"/>
  <c r="L990" i="5"/>
  <c r="L991" i="5"/>
  <c r="L1000" i="5"/>
  <c r="L1001" i="5"/>
  <c r="L1002" i="5"/>
  <c r="J1004" i="5"/>
  <c r="I1004" i="5"/>
  <c r="J1008" i="5"/>
  <c r="I1008" i="5"/>
  <c r="J1012" i="5"/>
  <c r="I1012" i="5"/>
  <c r="J1016" i="5"/>
  <c r="I1016" i="5"/>
  <c r="J1020" i="5"/>
  <c r="I1020" i="5"/>
  <c r="I1024" i="5"/>
  <c r="J1024" i="5"/>
  <c r="J1028" i="5"/>
  <c r="I1028" i="5"/>
  <c r="J1032" i="5"/>
  <c r="I1032" i="5"/>
  <c r="L1044" i="5"/>
  <c r="L1045" i="5"/>
  <c r="L1047" i="5"/>
  <c r="L1046" i="5"/>
  <c r="J1056" i="5"/>
  <c r="I1056" i="5"/>
  <c r="J1060" i="5"/>
  <c r="I1060" i="5"/>
  <c r="J1064" i="5"/>
  <c r="I1064" i="5"/>
  <c r="J1068" i="5"/>
  <c r="I1068" i="5"/>
  <c r="J1072" i="5"/>
  <c r="I1072" i="5"/>
  <c r="J1076" i="5"/>
  <c r="I1076" i="5"/>
  <c r="J1080" i="5"/>
  <c r="I1080" i="5"/>
  <c r="L1084" i="5"/>
  <c r="L1086" i="5"/>
  <c r="L1085" i="5"/>
  <c r="L1087" i="5"/>
  <c r="L1092" i="5"/>
  <c r="L1093" i="5"/>
  <c r="J1096" i="5"/>
  <c r="I1096" i="5"/>
  <c r="J1100" i="5"/>
  <c r="I1100" i="5"/>
  <c r="J1104" i="5"/>
  <c r="I1104" i="5"/>
  <c r="J1108" i="5"/>
  <c r="I1108" i="5"/>
  <c r="J1112" i="5"/>
  <c r="I1112" i="5"/>
  <c r="J1116" i="5"/>
  <c r="I1116" i="5"/>
  <c r="J1120" i="5"/>
  <c r="I1120" i="5"/>
  <c r="I1124" i="5"/>
  <c r="J1124" i="5"/>
  <c r="J1128" i="5"/>
  <c r="I1128" i="5"/>
  <c r="L1136" i="5"/>
  <c r="L1139" i="5"/>
  <c r="L1137" i="5"/>
  <c r="L1138" i="5"/>
  <c r="L1140" i="5"/>
  <c r="L1143" i="5"/>
  <c r="L1141" i="5"/>
  <c r="I427" i="5"/>
  <c r="I437" i="5"/>
  <c r="I609" i="5"/>
  <c r="I737" i="5"/>
  <c r="I757" i="5"/>
  <c r="I797" i="5"/>
  <c r="I907" i="5"/>
  <c r="I1019" i="5"/>
  <c r="I1025" i="5"/>
  <c r="I1167" i="5"/>
  <c r="I1189" i="5"/>
  <c r="I1297" i="5"/>
  <c r="I1349" i="5"/>
  <c r="I1365" i="5"/>
  <c r="I1381" i="5"/>
  <c r="I1397" i="5"/>
  <c r="I1413" i="5"/>
  <c r="I1429" i="5"/>
  <c r="I1445" i="5"/>
  <c r="I1461" i="5"/>
  <c r="I1477" i="5"/>
  <c r="I1493" i="5"/>
  <c r="I1509" i="5"/>
  <c r="I1525" i="5"/>
  <c r="I1541" i="5"/>
  <c r="I1557" i="5"/>
  <c r="I1573" i="5"/>
  <c r="I1589" i="5"/>
  <c r="I1605" i="5"/>
  <c r="I1621" i="5"/>
  <c r="I1637" i="5"/>
  <c r="I1653" i="5"/>
  <c r="I1669" i="5"/>
  <c r="I1685" i="5"/>
  <c r="I1701" i="5"/>
  <c r="I1717" i="5"/>
  <c r="I1733" i="5"/>
  <c r="I1749" i="5"/>
  <c r="I1765" i="5"/>
  <c r="I1781" i="5"/>
  <c r="I1797" i="5"/>
  <c r="I1813" i="5"/>
  <c r="I1829" i="5"/>
  <c r="I1845" i="5"/>
  <c r="I1861" i="5"/>
  <c r="I1877" i="5"/>
  <c r="I1893" i="5"/>
  <c r="I1909" i="5"/>
  <c r="I1925" i="5"/>
  <c r="I1941" i="5"/>
  <c r="I1957" i="5"/>
  <c r="I1973" i="5"/>
  <c r="I1989" i="5"/>
  <c r="I2005" i="5"/>
  <c r="I2021" i="5"/>
  <c r="I2037" i="5"/>
  <c r="I2053" i="5"/>
  <c r="I2069" i="5"/>
  <c r="I2085" i="5"/>
  <c r="I2101" i="5"/>
  <c r="I2117" i="5"/>
  <c r="I2133" i="5"/>
  <c r="I2149" i="5"/>
  <c r="I2165" i="5"/>
  <c r="I2181" i="5"/>
  <c r="I2197" i="5"/>
  <c r="I2213" i="5"/>
  <c r="I2229" i="5"/>
  <c r="I2245" i="5"/>
  <c r="I2261" i="5"/>
  <c r="I2277" i="5"/>
  <c r="I2293" i="5"/>
  <c r="I2309" i="5"/>
  <c r="I2325" i="5"/>
  <c r="I2341" i="5"/>
  <c r="I2357" i="5"/>
  <c r="I2373" i="5"/>
  <c r="I2389" i="5"/>
  <c r="I2405" i="5"/>
  <c r="I2421" i="5"/>
  <c r="I2437" i="5"/>
  <c r="I2453" i="5"/>
  <c r="I2469" i="5"/>
  <c r="I2485" i="5"/>
  <c r="I2501" i="5"/>
  <c r="I2517" i="5"/>
  <c r="I2533" i="5"/>
  <c r="I2549" i="5"/>
  <c r="I2565" i="5"/>
  <c r="I2581" i="5"/>
  <c r="I2597" i="5"/>
  <c r="I2613" i="5"/>
  <c r="I2629" i="5"/>
  <c r="I2645" i="5"/>
  <c r="I2661" i="5"/>
  <c r="I2677" i="5"/>
  <c r="I2693" i="5"/>
  <c r="I2709" i="5"/>
  <c r="I2725" i="5"/>
  <c r="I2741" i="5"/>
  <c r="I2757" i="5"/>
  <c r="I2773" i="5"/>
  <c r="I2789" i="5"/>
  <c r="I2805" i="5"/>
  <c r="I2821" i="5"/>
  <c r="I2837" i="5"/>
  <c r="I2853" i="5"/>
  <c r="I2869" i="5"/>
  <c r="I2885" i="5"/>
  <c r="I2901" i="5"/>
  <c r="I2917" i="5"/>
  <c r="I2933" i="5"/>
  <c r="I2949" i="5"/>
  <c r="I2965" i="5"/>
  <c r="I2981" i="5"/>
  <c r="I2997" i="5"/>
  <c r="I3013" i="5"/>
  <c r="I3029" i="5"/>
  <c r="I3045" i="5"/>
  <c r="I3061" i="5"/>
  <c r="I3077" i="5"/>
  <c r="I3093" i="5"/>
  <c r="I3109" i="5"/>
  <c r="I3125" i="5"/>
  <c r="I3141" i="5"/>
  <c r="I3157" i="5"/>
  <c r="I3189" i="5"/>
  <c r="I3205" i="5"/>
  <c r="I3221" i="5"/>
  <c r="I3237" i="5"/>
  <c r="I3253" i="5"/>
  <c r="I3269" i="5"/>
  <c r="I3285" i="5"/>
  <c r="I3301" i="5"/>
  <c r="I3317" i="5"/>
  <c r="I3333" i="5"/>
  <c r="I3349" i="5"/>
  <c r="I3365" i="5"/>
  <c r="I3381" i="5"/>
  <c r="I3397" i="5"/>
  <c r="I3413" i="5"/>
  <c r="I3429" i="5"/>
  <c r="I3445" i="5"/>
  <c r="I3461" i="5"/>
  <c r="I3477" i="5"/>
  <c r="I3493" i="5"/>
  <c r="I3509" i="5"/>
  <c r="I3525" i="5"/>
  <c r="I3541" i="5"/>
  <c r="I3557" i="5"/>
  <c r="I3573" i="5"/>
  <c r="I3589" i="5"/>
  <c r="I3605" i="5"/>
  <c r="I3621" i="5"/>
  <c r="I3637" i="5"/>
  <c r="I3653" i="5"/>
  <c r="I3669" i="5"/>
  <c r="I3685" i="5"/>
  <c r="I3701" i="5"/>
  <c r="I3717" i="5"/>
  <c r="I3733" i="5"/>
  <c r="I3749" i="5"/>
  <c r="I3765" i="5"/>
  <c r="I3781" i="5"/>
  <c r="I3797" i="5"/>
  <c r="I3813" i="5"/>
  <c r="I3829" i="5"/>
  <c r="I3845" i="5"/>
  <c r="I3861" i="5"/>
  <c r="I3877" i="5"/>
  <c r="I3893" i="5"/>
  <c r="I3909" i="5"/>
  <c r="I3925" i="5"/>
  <c r="I3941" i="5"/>
  <c r="I3957" i="5"/>
  <c r="I3973" i="5"/>
  <c r="I3989" i="5"/>
  <c r="I4005" i="5"/>
  <c r="I4021" i="5"/>
  <c r="I4037" i="5"/>
  <c r="I4053" i="5"/>
  <c r="I4069" i="5"/>
  <c r="I4085" i="5"/>
  <c r="I4101" i="5"/>
  <c r="I4117" i="5"/>
  <c r="I4133" i="5"/>
  <c r="I4149" i="5"/>
  <c r="I4165" i="5"/>
  <c r="I4181" i="5"/>
  <c r="I4197" i="5"/>
  <c r="I4213" i="5"/>
  <c r="I4229" i="5"/>
  <c r="I4245" i="5"/>
  <c r="I4261" i="5"/>
  <c r="I4277" i="5"/>
  <c r="I4293" i="5"/>
  <c r="I4309" i="5"/>
  <c r="I4325" i="5"/>
  <c r="I4341" i="5"/>
  <c r="I4357" i="5"/>
  <c r="I4373" i="5"/>
  <c r="I4389" i="5"/>
  <c r="I4405" i="5"/>
  <c r="I4421" i="5"/>
  <c r="I4437" i="5"/>
  <c r="I4453" i="5"/>
  <c r="I4469" i="5"/>
  <c r="I4497" i="5"/>
  <c r="I4529" i="5"/>
  <c r="I4561" i="5"/>
  <c r="I4593" i="5"/>
  <c r="I4625" i="5"/>
  <c r="I4657" i="5"/>
  <c r="I4689" i="5"/>
  <c r="I4721" i="5"/>
  <c r="I4753" i="5"/>
  <c r="I4785" i="5"/>
  <c r="I4817" i="5"/>
  <c r="I4849" i="5"/>
  <c r="I4881" i="5"/>
  <c r="I4913" i="5"/>
  <c r="I4945" i="5"/>
  <c r="I4977" i="5"/>
  <c r="I5009" i="5"/>
  <c r="I5041" i="5"/>
  <c r="I5073" i="5"/>
  <c r="I5105" i="5"/>
  <c r="I5137" i="5"/>
  <c r="I5169" i="5"/>
  <c r="I5201" i="5"/>
  <c r="I5305" i="5"/>
  <c r="I5325" i="5"/>
  <c r="I5445" i="5"/>
  <c r="I5465" i="5"/>
  <c r="I5509" i="5"/>
  <c r="I5633" i="5"/>
  <c r="I5661" i="5"/>
  <c r="I5813" i="5"/>
  <c r="I5889" i="5"/>
  <c r="I5917" i="5"/>
  <c r="I6005" i="5"/>
  <c r="J295" i="5"/>
  <c r="I295" i="5"/>
  <c r="J322" i="5"/>
  <c r="I322" i="5"/>
  <c r="J342" i="5"/>
  <c r="I342" i="5"/>
  <c r="J362" i="5"/>
  <c r="I362" i="5"/>
  <c r="J402" i="5"/>
  <c r="I402" i="5"/>
  <c r="J422" i="5"/>
  <c r="I422" i="5"/>
  <c r="J695" i="5"/>
  <c r="I695" i="5"/>
  <c r="J722" i="5"/>
  <c r="I722" i="5"/>
  <c r="J806" i="5"/>
  <c r="I806" i="5"/>
  <c r="J826" i="5"/>
  <c r="I826" i="5"/>
  <c r="L847" i="5"/>
  <c r="J869" i="5"/>
  <c r="I869" i="5"/>
  <c r="J924" i="5"/>
  <c r="J2945" i="5"/>
  <c r="J602" i="5"/>
  <c r="I602" i="5"/>
  <c r="J634" i="5"/>
  <c r="I634" i="5"/>
  <c r="J751" i="5"/>
  <c r="I751" i="5"/>
  <c r="J791" i="5"/>
  <c r="I791" i="5"/>
  <c r="J818" i="5"/>
  <c r="I818" i="5"/>
  <c r="J1014" i="5"/>
  <c r="I1014" i="5"/>
  <c r="J1030" i="5"/>
  <c r="I1030" i="5"/>
  <c r="J1146" i="5"/>
  <c r="I1146" i="5"/>
  <c r="J1269" i="5"/>
  <c r="I1269" i="5"/>
  <c r="J244" i="5"/>
  <c r="I244" i="5"/>
  <c r="J248" i="5"/>
  <c r="I248" i="5"/>
  <c r="J252" i="5"/>
  <c r="I252" i="5"/>
  <c r="J260" i="5"/>
  <c r="I260" i="5"/>
  <c r="J264" i="5"/>
  <c r="I264" i="5"/>
  <c r="J268" i="5"/>
  <c r="I268" i="5"/>
  <c r="J272" i="5"/>
  <c r="I272" i="5"/>
  <c r="L276" i="5"/>
  <c r="L277" i="5"/>
  <c r="L278" i="5"/>
  <c r="I292" i="5"/>
  <c r="J292" i="5"/>
  <c r="J300" i="5"/>
  <c r="I300" i="5"/>
  <c r="J308" i="5"/>
  <c r="I308" i="5"/>
  <c r="J316" i="5"/>
  <c r="I316" i="5"/>
  <c r="L372" i="5"/>
  <c r="L373" i="5"/>
  <c r="L374" i="5"/>
  <c r="J380" i="5"/>
  <c r="I380" i="5"/>
  <c r="J392" i="5"/>
  <c r="I392" i="5"/>
  <c r="L580" i="5"/>
  <c r="L581" i="5"/>
  <c r="L582" i="5"/>
  <c r="J588" i="5"/>
  <c r="I588" i="5"/>
  <c r="J596" i="5"/>
  <c r="I596" i="5"/>
  <c r="J624" i="5"/>
  <c r="I624" i="5"/>
  <c r="L636" i="5"/>
  <c r="L637" i="5"/>
  <c r="J644" i="5"/>
  <c r="I644" i="5"/>
  <c r="J652" i="5"/>
  <c r="I652" i="5"/>
  <c r="J660" i="5"/>
  <c r="I660" i="5"/>
  <c r="J664" i="5"/>
  <c r="I664" i="5"/>
  <c r="I668" i="5"/>
  <c r="J668" i="5"/>
  <c r="J672" i="5"/>
  <c r="I672" i="5"/>
  <c r="J676" i="5"/>
  <c r="I676" i="5"/>
  <c r="L680" i="5"/>
  <c r="L681" i="5"/>
  <c r="J692" i="5"/>
  <c r="I692" i="5"/>
  <c r="J696" i="5"/>
  <c r="I696" i="5"/>
  <c r="J700" i="5"/>
  <c r="I700" i="5"/>
  <c r="J704" i="5"/>
  <c r="I704" i="5"/>
  <c r="J708" i="5"/>
  <c r="I708" i="5"/>
  <c r="J712" i="5"/>
  <c r="I712" i="5"/>
  <c r="J716" i="5"/>
  <c r="I716" i="5"/>
  <c r="J720" i="5"/>
  <c r="I720" i="5"/>
  <c r="J724" i="5"/>
  <c r="I724" i="5"/>
  <c r="J728" i="5"/>
  <c r="I728" i="5"/>
  <c r="L740" i="5"/>
  <c r="L743" i="5"/>
  <c r="J780" i="5"/>
  <c r="I780" i="5"/>
  <c r="L828" i="5"/>
  <c r="L829" i="5"/>
  <c r="L840" i="5"/>
  <c r="L841" i="5"/>
  <c r="L842" i="5"/>
  <c r="L843" i="5"/>
  <c r="J852" i="5"/>
  <c r="I852" i="5"/>
  <c r="J856" i="5"/>
  <c r="I856" i="5"/>
  <c r="J860" i="5"/>
  <c r="I860" i="5"/>
  <c r="J864" i="5"/>
  <c r="I864" i="5"/>
  <c r="J872" i="5"/>
  <c r="I872" i="5"/>
  <c r="J876" i="5"/>
  <c r="I876" i="5"/>
  <c r="J880" i="5"/>
  <c r="I880" i="5"/>
  <c r="J884" i="5"/>
  <c r="I884" i="5"/>
  <c r="L888" i="5"/>
  <c r="L891" i="5"/>
  <c r="L900" i="5"/>
  <c r="L903" i="5"/>
  <c r="L901" i="5"/>
  <c r="J904" i="5"/>
  <c r="I904" i="5"/>
  <c r="J908" i="5"/>
  <c r="I908" i="5"/>
  <c r="J912" i="5"/>
  <c r="I912" i="5"/>
  <c r="J916" i="5"/>
  <c r="I916" i="5"/>
  <c r="J920" i="5"/>
  <c r="I920" i="5"/>
  <c r="J928" i="5"/>
  <c r="I928" i="5"/>
  <c r="J932" i="5"/>
  <c r="I932" i="5"/>
  <c r="J936" i="5"/>
  <c r="I936" i="5"/>
  <c r="L948" i="5"/>
  <c r="L951" i="5"/>
  <c r="L949" i="5"/>
  <c r="L996" i="5"/>
  <c r="L998" i="5"/>
  <c r="L999" i="5"/>
  <c r="L997" i="5"/>
  <c r="L1040" i="5"/>
  <c r="L1043" i="5"/>
  <c r="L1041" i="5"/>
  <c r="L1042" i="5"/>
  <c r="L1052" i="5"/>
  <c r="L1054" i="5"/>
  <c r="L1055" i="5"/>
  <c r="L1088" i="5"/>
  <c r="L1091" i="5"/>
  <c r="L1089" i="5"/>
  <c r="L1132" i="5"/>
  <c r="L1134" i="5"/>
  <c r="L1133" i="5"/>
  <c r="L1135" i="5"/>
  <c r="L1144" i="5"/>
  <c r="L1145" i="5"/>
  <c r="L1147" i="5"/>
  <c r="I493" i="5"/>
  <c r="I413" i="5"/>
  <c r="I449" i="5"/>
  <c r="I477" i="5"/>
  <c r="I769" i="5"/>
  <c r="I1003" i="5"/>
  <c r="I1009" i="5"/>
  <c r="I1183" i="5"/>
  <c r="I1191" i="5"/>
  <c r="I1249" i="5"/>
  <c r="I1259" i="5"/>
  <c r="I1361" i="5"/>
  <c r="I1377" i="5"/>
  <c r="I1393" i="5"/>
  <c r="I1409" i="5"/>
  <c r="I1425" i="5"/>
  <c r="I1441" i="5"/>
  <c r="I1457" i="5"/>
  <c r="I1473" i="5"/>
  <c r="I1489" i="5"/>
  <c r="I1505" i="5"/>
  <c r="I1521" i="5"/>
  <c r="I1537" i="5"/>
  <c r="I1553" i="5"/>
  <c r="I1569" i="5"/>
  <c r="I1585" i="5"/>
  <c r="I1601" i="5"/>
  <c r="I1617" i="5"/>
  <c r="I1633" i="5"/>
  <c r="I1649" i="5"/>
  <c r="I1665" i="5"/>
  <c r="I1681" i="5"/>
  <c r="I1697" i="5"/>
  <c r="I1713" i="5"/>
  <c r="I1729" i="5"/>
  <c r="I1745" i="5"/>
  <c r="I1761" i="5"/>
  <c r="I1777" i="5"/>
  <c r="I1793" i="5"/>
  <c r="I1809" i="5"/>
  <c r="I1825" i="5"/>
  <c r="I1841" i="5"/>
  <c r="I1857" i="5"/>
  <c r="I1873" i="5"/>
  <c r="I1889" i="5"/>
  <c r="I1905" i="5"/>
  <c r="I1921" i="5"/>
  <c r="I1937" i="5"/>
  <c r="I1953" i="5"/>
  <c r="I1969" i="5"/>
  <c r="I1985" i="5"/>
  <c r="I2001" i="5"/>
  <c r="I2017" i="5"/>
  <c r="I2033" i="5"/>
  <c r="I2049" i="5"/>
  <c r="I2065" i="5"/>
  <c r="I2081" i="5"/>
  <c r="I2097" i="5"/>
  <c r="I2113" i="5"/>
  <c r="I2129" i="5"/>
  <c r="I2145" i="5"/>
  <c r="I2161" i="5"/>
  <c r="I2177" i="5"/>
  <c r="I2193" i="5"/>
  <c r="I2209" i="5"/>
  <c r="I2225" i="5"/>
  <c r="I2241" i="5"/>
  <c r="I2257" i="5"/>
  <c r="I2273" i="5"/>
  <c r="I2289" i="5"/>
  <c r="I2305" i="5"/>
  <c r="I2321" i="5"/>
  <c r="I2337" i="5"/>
  <c r="I2353" i="5"/>
  <c r="I2369" i="5"/>
  <c r="I2385" i="5"/>
  <c r="I2401" i="5"/>
  <c r="I2417" i="5"/>
  <c r="I2433" i="5"/>
  <c r="I2449" i="5"/>
  <c r="I2465" i="5"/>
  <c r="I2481" i="5"/>
  <c r="I2497" i="5"/>
  <c r="I2513" i="5"/>
  <c r="I2529" i="5"/>
  <c r="I2545" i="5"/>
  <c r="I2561" i="5"/>
  <c r="I2577" i="5"/>
  <c r="I2593" i="5"/>
  <c r="I2609" i="5"/>
  <c r="I2625" i="5"/>
  <c r="I2641" i="5"/>
  <c r="I2657" i="5"/>
  <c r="I2673" i="5"/>
  <c r="I2689" i="5"/>
  <c r="I2705" i="5"/>
  <c r="I2721" i="5"/>
  <c r="I2737" i="5"/>
  <c r="I2753" i="5"/>
  <c r="I2769" i="5"/>
  <c r="I2785" i="5"/>
  <c r="I2801" i="5"/>
  <c r="I2817" i="5"/>
  <c r="I2833" i="5"/>
  <c r="I2849" i="5"/>
  <c r="I2865" i="5"/>
  <c r="I2881" i="5"/>
  <c r="I2897" i="5"/>
  <c r="I2913" i="5"/>
  <c r="I2929" i="5"/>
  <c r="I2961" i="5"/>
  <c r="I2977" i="5"/>
  <c r="I2993" i="5"/>
  <c r="I3009" i="5"/>
  <c r="I3025" i="5"/>
  <c r="I3041" i="5"/>
  <c r="I3057" i="5"/>
  <c r="I3073" i="5"/>
  <c r="I3089" i="5"/>
  <c r="I3105" i="5"/>
  <c r="I3121" i="5"/>
  <c r="I3137" i="5"/>
  <c r="I3153" i="5"/>
  <c r="I3169" i="5"/>
  <c r="I3185" i="5"/>
  <c r="I3201" i="5"/>
  <c r="I3217" i="5"/>
  <c r="I3233" i="5"/>
  <c r="I3249" i="5"/>
  <c r="I3265" i="5"/>
  <c r="I3281" i="5"/>
  <c r="I3297" i="5"/>
  <c r="I3313" i="5"/>
  <c r="I3329" i="5"/>
  <c r="I3345" i="5"/>
  <c r="I3361" i="5"/>
  <c r="I3377" i="5"/>
  <c r="I3393" i="5"/>
  <c r="I3409" i="5"/>
  <c r="I3425" i="5"/>
  <c r="I3441" i="5"/>
  <c r="I3457" i="5"/>
  <c r="I3473" i="5"/>
  <c r="I3489" i="5"/>
  <c r="I3505" i="5"/>
  <c r="I3521" i="5"/>
  <c r="I3537" i="5"/>
  <c r="I3553" i="5"/>
  <c r="I3569" i="5"/>
  <c r="I3585" i="5"/>
  <c r="I3601" i="5"/>
  <c r="I3617" i="5"/>
  <c r="I3633" i="5"/>
  <c r="I3649" i="5"/>
  <c r="I3665" i="5"/>
  <c r="I3681" i="5"/>
  <c r="I3697" i="5"/>
  <c r="I3713" i="5"/>
  <c r="I3729" i="5"/>
  <c r="I3745" i="5"/>
  <c r="I3761" i="5"/>
  <c r="I3777" i="5"/>
  <c r="I3793" i="5"/>
  <c r="I3809" i="5"/>
  <c r="I3825" i="5"/>
  <c r="I3841" i="5"/>
  <c r="I3857" i="5"/>
  <c r="I3873" i="5"/>
  <c r="I3889" i="5"/>
  <c r="I3905" i="5"/>
  <c r="I3921" i="5"/>
  <c r="I3937" i="5"/>
  <c r="I3953" i="5"/>
  <c r="I3969" i="5"/>
  <c r="I3985" i="5"/>
  <c r="I4001" i="5"/>
  <c r="I4017" i="5"/>
  <c r="I4033" i="5"/>
  <c r="I4049" i="5"/>
  <c r="I4065" i="5"/>
  <c r="I4081" i="5"/>
  <c r="I4097" i="5"/>
  <c r="I4113" i="5"/>
  <c r="I4129" i="5"/>
  <c r="I4145" i="5"/>
  <c r="I4161" i="5"/>
  <c r="I4177" i="5"/>
  <c r="I4193" i="5"/>
  <c r="I4209" i="5"/>
  <c r="I4225" i="5"/>
  <c r="I4241" i="5"/>
  <c r="I4257" i="5"/>
  <c r="I4273" i="5"/>
  <c r="I4289" i="5"/>
  <c r="I4305" i="5"/>
  <c r="I4321" i="5"/>
  <c r="I4337" i="5"/>
  <c r="I4353" i="5"/>
  <c r="I4369" i="5"/>
  <c r="I4385" i="5"/>
  <c r="I4401" i="5"/>
  <c r="I4417" i="5"/>
  <c r="I4433" i="5"/>
  <c r="I4449" i="5"/>
  <c r="I4465" i="5"/>
  <c r="I4489" i="5"/>
  <c r="I4521" i="5"/>
  <c r="I4553" i="5"/>
  <c r="I4585" i="5"/>
  <c r="I4617" i="5"/>
  <c r="I4649" i="5"/>
  <c r="I4681" i="5"/>
  <c r="I4713" i="5"/>
  <c r="I4745" i="5"/>
  <c r="I4777" i="5"/>
  <c r="I4809" i="5"/>
  <c r="I4841" i="5"/>
  <c r="I4873" i="5"/>
  <c r="I4905" i="5"/>
  <c r="I4937" i="5"/>
  <c r="I4969" i="5"/>
  <c r="I5001" i="5"/>
  <c r="I5033" i="5"/>
  <c r="I5065" i="5"/>
  <c r="I5097" i="5"/>
  <c r="I5129" i="5"/>
  <c r="I5161" i="5"/>
  <c r="I5193" i="5"/>
  <c r="I5213" i="5"/>
  <c r="I5229" i="5"/>
  <c r="I5245" i="5"/>
  <c r="I5261" i="5"/>
  <c r="I5277" i="5"/>
  <c r="I5293" i="5"/>
  <c r="I5413" i="5"/>
  <c r="I5433" i="5"/>
  <c r="I5453" i="5"/>
  <c r="I5557" i="5"/>
  <c r="I5569" i="5"/>
  <c r="I5597" i="5"/>
  <c r="I5749" i="5"/>
  <c r="I5825" i="5"/>
  <c r="I5853" i="5"/>
  <c r="I6069" i="5"/>
  <c r="J258" i="5"/>
  <c r="I258" i="5"/>
  <c r="J290" i="5"/>
  <c r="I290" i="5"/>
  <c r="J310" i="5"/>
  <c r="I310" i="5"/>
  <c r="J330" i="5"/>
  <c r="I330" i="5"/>
  <c r="J351" i="5"/>
  <c r="I351" i="5"/>
  <c r="J519" i="5"/>
  <c r="I519" i="5"/>
  <c r="L682" i="5"/>
  <c r="J710" i="5"/>
  <c r="I710" i="5"/>
  <c r="J730" i="5"/>
  <c r="I730" i="5"/>
  <c r="J877" i="5"/>
  <c r="I877" i="5"/>
  <c r="J957" i="5"/>
  <c r="I957" i="5"/>
  <c r="J962" i="5"/>
  <c r="I962" i="5"/>
  <c r="J978" i="5"/>
  <c r="I978" i="5"/>
  <c r="J989" i="5"/>
  <c r="I989" i="5"/>
  <c r="L1094" i="5"/>
  <c r="J1110" i="5"/>
  <c r="I1110" i="5"/>
  <c r="J1126" i="5"/>
  <c r="I1126" i="5"/>
  <c r="J356" i="5"/>
  <c r="J655" i="5"/>
  <c r="J407" i="5"/>
  <c r="I407" i="5"/>
  <c r="J471" i="5"/>
  <c r="I471" i="5"/>
  <c r="J554" i="5"/>
  <c r="I554" i="5"/>
  <c r="J575" i="5"/>
  <c r="I575" i="5"/>
  <c r="J623" i="5"/>
  <c r="I623" i="5"/>
  <c r="J902" i="5"/>
  <c r="I902" i="5"/>
  <c r="J1274" i="5"/>
  <c r="I1274" i="5"/>
  <c r="J1290" i="5"/>
  <c r="I1290" i="5"/>
  <c r="J280" i="5"/>
  <c r="I280" i="5"/>
  <c r="J288" i="5"/>
  <c r="I288" i="5"/>
  <c r="J296" i="5"/>
  <c r="I296" i="5"/>
  <c r="J304" i="5"/>
  <c r="I304" i="5"/>
  <c r="J312" i="5"/>
  <c r="I312" i="5"/>
  <c r="L376" i="5"/>
  <c r="L377" i="5"/>
  <c r="J388" i="5"/>
  <c r="I388" i="5"/>
  <c r="J396" i="5"/>
  <c r="I396" i="5"/>
  <c r="J400" i="5"/>
  <c r="I400" i="5"/>
  <c r="J404" i="5"/>
  <c r="I404" i="5"/>
  <c r="J408" i="5"/>
  <c r="I408" i="5"/>
  <c r="J416" i="5"/>
  <c r="I416" i="5"/>
  <c r="J420" i="5"/>
  <c r="I420" i="5"/>
  <c r="J424" i="5"/>
  <c r="I424" i="5"/>
  <c r="J428" i="5"/>
  <c r="I428" i="5"/>
  <c r="L432" i="5"/>
  <c r="L433" i="5"/>
  <c r="L434" i="5"/>
  <c r="J436" i="5"/>
  <c r="I436" i="5"/>
  <c r="J440" i="5"/>
  <c r="I440" i="5"/>
  <c r="J444" i="5"/>
  <c r="I444" i="5"/>
  <c r="J448" i="5"/>
  <c r="I448" i="5"/>
  <c r="J452" i="5"/>
  <c r="I452" i="5"/>
  <c r="J456" i="5"/>
  <c r="I456" i="5"/>
  <c r="J460" i="5"/>
  <c r="I460" i="5"/>
  <c r="J464" i="5"/>
  <c r="I464" i="5"/>
  <c r="J468" i="5"/>
  <c r="I468" i="5"/>
  <c r="J472" i="5"/>
  <c r="I472" i="5"/>
  <c r="J476" i="5"/>
  <c r="I476" i="5"/>
  <c r="J480" i="5"/>
  <c r="I480" i="5"/>
  <c r="I484" i="5"/>
  <c r="J484" i="5"/>
  <c r="L544" i="5"/>
  <c r="L545" i="5"/>
  <c r="L546" i="5"/>
  <c r="J548" i="5"/>
  <c r="I548" i="5"/>
  <c r="J552" i="5"/>
  <c r="I552" i="5"/>
  <c r="J556" i="5"/>
  <c r="I556" i="5"/>
  <c r="J560" i="5"/>
  <c r="I560" i="5"/>
  <c r="J564" i="5"/>
  <c r="I564" i="5"/>
  <c r="J568" i="5"/>
  <c r="I568" i="5"/>
  <c r="J572" i="5"/>
  <c r="I572" i="5"/>
  <c r="L576" i="5"/>
  <c r="L577" i="5"/>
  <c r="J584" i="5"/>
  <c r="I584" i="5"/>
  <c r="J592" i="5"/>
  <c r="I592" i="5"/>
  <c r="J600" i="5"/>
  <c r="I600" i="5"/>
  <c r="J604" i="5"/>
  <c r="I604" i="5"/>
  <c r="J608" i="5"/>
  <c r="I608" i="5"/>
  <c r="J616" i="5"/>
  <c r="I616" i="5"/>
  <c r="J620" i="5"/>
  <c r="I620" i="5"/>
  <c r="L632" i="5"/>
  <c r="L633" i="5"/>
  <c r="I640" i="5"/>
  <c r="J640" i="5"/>
  <c r="J648" i="5"/>
  <c r="I648" i="5"/>
  <c r="J656" i="5"/>
  <c r="I656" i="5"/>
  <c r="L688" i="5"/>
  <c r="L689" i="5"/>
  <c r="J736" i="5"/>
  <c r="I736" i="5"/>
  <c r="L776" i="5"/>
  <c r="L777" i="5"/>
  <c r="L788" i="5"/>
  <c r="L789" i="5"/>
  <c r="J792" i="5"/>
  <c r="I792" i="5"/>
  <c r="I796" i="5"/>
  <c r="J796" i="5"/>
  <c r="J800" i="5"/>
  <c r="I800" i="5"/>
  <c r="J804" i="5"/>
  <c r="I804" i="5"/>
  <c r="J808" i="5"/>
  <c r="I808" i="5"/>
  <c r="J812" i="5"/>
  <c r="I812" i="5"/>
  <c r="J816" i="5"/>
  <c r="I816" i="5"/>
  <c r="J820" i="5"/>
  <c r="I820" i="5"/>
  <c r="J824" i="5"/>
  <c r="I824" i="5"/>
  <c r="L836" i="5"/>
  <c r="L839" i="5"/>
  <c r="L848" i="5"/>
  <c r="L849" i="5"/>
  <c r="L896" i="5"/>
  <c r="L897" i="5"/>
  <c r="L944" i="5"/>
  <c r="L947" i="5"/>
  <c r="L945" i="5"/>
  <c r="L992" i="5"/>
  <c r="L995" i="5"/>
  <c r="L994" i="5"/>
  <c r="L1036" i="5"/>
  <c r="L1038" i="5"/>
  <c r="L1037" i="5"/>
  <c r="L1048" i="5"/>
  <c r="L1049" i="5"/>
  <c r="L1051" i="5"/>
  <c r="I837" i="5"/>
  <c r="I1263" i="5"/>
  <c r="I1285" i="5"/>
  <c r="I1301" i="5"/>
  <c r="J246" i="5"/>
  <c r="I246" i="5"/>
  <c r="J266" i="5"/>
  <c r="I266" i="5"/>
  <c r="J442" i="5"/>
  <c r="I442" i="5"/>
  <c r="J463" i="5"/>
  <c r="I463" i="5"/>
  <c r="J514" i="5"/>
  <c r="I514" i="5"/>
  <c r="J534" i="5"/>
  <c r="I534" i="5"/>
  <c r="J594" i="5"/>
  <c r="I594" i="5"/>
  <c r="J614" i="5"/>
  <c r="I614" i="5"/>
  <c r="L630" i="5"/>
  <c r="J663" i="5"/>
  <c r="I663" i="5"/>
  <c r="L685" i="5"/>
  <c r="J762" i="5"/>
  <c r="I762" i="5"/>
  <c r="L781" i="5"/>
  <c r="L833" i="5"/>
  <c r="L898" i="5"/>
  <c r="J914" i="5"/>
  <c r="I914" i="5"/>
  <c r="L950" i="5"/>
  <c r="L993" i="5"/>
  <c r="L1053" i="5"/>
  <c r="J1142" i="5"/>
  <c r="I1142" i="5"/>
  <c r="J1162" i="5"/>
  <c r="I1162" i="5"/>
  <c r="J1173" i="5"/>
  <c r="I1173" i="5"/>
  <c r="J1178" i="5"/>
  <c r="I1178" i="5"/>
  <c r="J1202" i="5"/>
  <c r="I1202" i="5"/>
  <c r="J1245" i="5"/>
  <c r="I1245" i="5"/>
  <c r="J4477" i="5"/>
  <c r="I4477" i="5"/>
  <c r="J4485" i="5"/>
  <c r="I4485" i="5"/>
  <c r="J4493" i="5"/>
  <c r="I4493" i="5"/>
  <c r="J4501" i="5"/>
  <c r="I4501" i="5"/>
  <c r="J4509" i="5"/>
  <c r="I4509" i="5"/>
  <c r="J4517" i="5"/>
  <c r="I4517" i="5"/>
  <c r="J4525" i="5"/>
  <c r="I4525" i="5"/>
  <c r="J4533" i="5"/>
  <c r="I4533" i="5"/>
  <c r="J4541" i="5"/>
  <c r="I4541" i="5"/>
  <c r="J4549" i="5"/>
  <c r="I4549" i="5"/>
  <c r="J4557" i="5"/>
  <c r="I4557" i="5"/>
  <c r="J4565" i="5"/>
  <c r="I4565" i="5"/>
  <c r="J4573" i="5"/>
  <c r="I4573" i="5"/>
  <c r="J4581" i="5"/>
  <c r="I4581" i="5"/>
  <c r="J4589" i="5"/>
  <c r="I4589" i="5"/>
  <c r="I4597" i="5"/>
  <c r="J4597" i="5"/>
  <c r="J4605" i="5"/>
  <c r="I4605" i="5"/>
  <c r="J4613" i="5"/>
  <c r="I4613" i="5"/>
  <c r="J4621" i="5"/>
  <c r="I4621" i="5"/>
  <c r="J4629" i="5"/>
  <c r="I4629" i="5"/>
  <c r="J4637" i="5"/>
  <c r="I4637" i="5"/>
  <c r="J4645" i="5"/>
  <c r="I4645" i="5"/>
  <c r="J4653" i="5"/>
  <c r="I4653" i="5"/>
  <c r="J4661" i="5"/>
  <c r="I4661" i="5"/>
  <c r="J4669" i="5"/>
  <c r="I4669" i="5"/>
  <c r="J4677" i="5"/>
  <c r="I4677" i="5"/>
  <c r="J4685" i="5"/>
  <c r="I4685" i="5"/>
  <c r="J4693" i="5"/>
  <c r="I4693" i="5"/>
  <c r="J4701" i="5"/>
  <c r="I4701" i="5"/>
  <c r="J4709" i="5"/>
  <c r="I4709" i="5"/>
  <c r="J4717" i="5"/>
  <c r="I4717" i="5"/>
  <c r="J4725" i="5"/>
  <c r="I4725" i="5"/>
  <c r="J4733" i="5"/>
  <c r="I4733" i="5"/>
  <c r="J4741" i="5"/>
  <c r="I4741" i="5"/>
  <c r="J4749" i="5"/>
  <c r="I4749" i="5"/>
  <c r="J4757" i="5"/>
  <c r="I4757" i="5"/>
  <c r="J4765" i="5"/>
  <c r="I4765" i="5"/>
  <c r="J4773" i="5"/>
  <c r="I4773" i="5"/>
  <c r="J4781" i="5"/>
  <c r="I4781" i="5"/>
  <c r="J4789" i="5"/>
  <c r="I4789" i="5"/>
  <c r="J4797" i="5"/>
  <c r="I4797" i="5"/>
  <c r="J4805" i="5"/>
  <c r="I4805" i="5"/>
  <c r="J4813" i="5"/>
  <c r="I4813" i="5"/>
  <c r="J4821" i="5"/>
  <c r="I4821" i="5"/>
  <c r="J4829" i="5"/>
  <c r="I4829" i="5"/>
  <c r="J4837" i="5"/>
  <c r="I4837" i="5"/>
  <c r="J4845" i="5"/>
  <c r="I4845" i="5"/>
  <c r="J4853" i="5"/>
  <c r="I4853" i="5"/>
  <c r="J4861" i="5"/>
  <c r="I4861" i="5"/>
  <c r="J4869" i="5"/>
  <c r="I4869" i="5"/>
  <c r="J4877" i="5"/>
  <c r="I4877" i="5"/>
  <c r="J4885" i="5"/>
  <c r="I4885" i="5"/>
  <c r="J4893" i="5"/>
  <c r="I4893" i="5"/>
  <c r="J4901" i="5"/>
  <c r="I4901" i="5"/>
  <c r="J4909" i="5"/>
  <c r="I4909" i="5"/>
  <c r="J4917" i="5"/>
  <c r="I4917" i="5"/>
  <c r="J4925" i="5"/>
  <c r="I4925" i="5"/>
  <c r="J4933" i="5"/>
  <c r="I4933" i="5"/>
  <c r="J4941" i="5"/>
  <c r="I4941" i="5"/>
  <c r="J4949" i="5"/>
  <c r="I4949" i="5"/>
  <c r="J4957" i="5"/>
  <c r="I4957" i="5"/>
  <c r="J4965" i="5"/>
  <c r="I4965" i="5"/>
  <c r="J4973" i="5"/>
  <c r="I4973" i="5"/>
  <c r="J4981" i="5"/>
  <c r="I4981" i="5"/>
  <c r="J4989" i="5"/>
  <c r="I4989" i="5"/>
  <c r="J4997" i="5"/>
  <c r="I4997" i="5"/>
  <c r="J5005" i="5"/>
  <c r="I5005" i="5"/>
  <c r="J5013" i="5"/>
  <c r="I5013" i="5"/>
  <c r="J5021" i="5"/>
  <c r="I5021" i="5"/>
  <c r="J5029" i="5"/>
  <c r="I5029" i="5"/>
  <c r="J5037" i="5"/>
  <c r="I5037" i="5"/>
  <c r="J5045" i="5"/>
  <c r="I5045" i="5"/>
  <c r="J5053" i="5"/>
  <c r="I5053" i="5"/>
  <c r="J5061" i="5"/>
  <c r="I5061" i="5"/>
  <c r="J5069" i="5"/>
  <c r="I5069" i="5"/>
  <c r="J5077" i="5"/>
  <c r="I5077" i="5"/>
  <c r="J5085" i="5"/>
  <c r="I5085" i="5"/>
  <c r="J5093" i="5"/>
  <c r="I5093" i="5"/>
  <c r="J5101" i="5"/>
  <c r="I5101" i="5"/>
  <c r="J5109" i="5"/>
  <c r="I5109" i="5"/>
  <c r="J5117" i="5"/>
  <c r="I5117" i="5"/>
  <c r="J5125" i="5"/>
  <c r="I5125" i="5"/>
  <c r="J5133" i="5"/>
  <c r="I5133" i="5"/>
  <c r="J5141" i="5"/>
  <c r="I5141" i="5"/>
  <c r="J5149" i="5"/>
  <c r="I5149" i="5"/>
  <c r="J5157" i="5"/>
  <c r="I5157" i="5"/>
  <c r="J5165" i="5"/>
  <c r="I5165" i="5"/>
  <c r="J5173" i="5"/>
  <c r="I5173" i="5"/>
  <c r="J5181" i="5"/>
  <c r="I5181" i="5"/>
  <c r="J5189" i="5"/>
  <c r="I5189" i="5"/>
  <c r="J5197" i="5"/>
  <c r="I5197" i="5"/>
  <c r="J5205" i="5"/>
  <c r="I5205" i="5"/>
  <c r="J5209" i="5"/>
  <c r="I5209" i="5"/>
  <c r="J5217" i="5"/>
  <c r="I5217" i="5"/>
  <c r="J5221" i="5"/>
  <c r="I5221" i="5"/>
  <c r="J5225" i="5"/>
  <c r="I5225" i="5"/>
  <c r="J5233" i="5"/>
  <c r="I5233" i="5"/>
  <c r="J5237" i="5"/>
  <c r="I5237" i="5"/>
  <c r="J5241" i="5"/>
  <c r="I5241" i="5"/>
  <c r="J5249" i="5"/>
  <c r="I5249" i="5"/>
  <c r="J5253" i="5"/>
  <c r="I5253" i="5"/>
  <c r="J5257" i="5"/>
  <c r="I5257" i="5"/>
  <c r="J5265" i="5"/>
  <c r="I5265" i="5"/>
  <c r="J5269" i="5"/>
  <c r="I5269" i="5"/>
  <c r="J5273" i="5"/>
  <c r="I5273" i="5"/>
  <c r="J5281" i="5"/>
  <c r="I5281" i="5"/>
  <c r="J5285" i="5"/>
  <c r="I5285" i="5"/>
  <c r="J5289" i="5"/>
  <c r="I5289" i="5"/>
  <c r="J5297" i="5"/>
  <c r="I5297" i="5"/>
  <c r="J5301" i="5"/>
  <c r="I5301" i="5"/>
  <c r="J5309" i="5"/>
  <c r="I5309" i="5"/>
  <c r="J5313" i="5"/>
  <c r="I5313" i="5"/>
  <c r="J5321" i="5"/>
  <c r="I5321" i="5"/>
  <c r="J5329" i="5"/>
  <c r="I5329" i="5"/>
  <c r="J5333" i="5"/>
  <c r="I5333" i="5"/>
  <c r="J5341" i="5"/>
  <c r="I5341" i="5"/>
  <c r="J5345" i="5"/>
  <c r="I5345" i="5"/>
  <c r="J5349" i="5"/>
  <c r="I5349" i="5"/>
  <c r="J5353" i="5"/>
  <c r="I5353" i="5"/>
  <c r="J5361" i="5"/>
  <c r="I5361" i="5"/>
  <c r="J5365" i="5"/>
  <c r="I5365" i="5"/>
  <c r="J5369" i="5"/>
  <c r="I5369" i="5"/>
  <c r="J5373" i="5"/>
  <c r="I5373" i="5"/>
  <c r="J5377" i="5"/>
  <c r="I5377" i="5"/>
  <c r="J5385" i="5"/>
  <c r="I5385" i="5"/>
  <c r="J5389" i="5"/>
  <c r="I5389" i="5"/>
  <c r="J5393" i="5"/>
  <c r="I5393" i="5"/>
  <c r="J5397" i="5"/>
  <c r="I5397" i="5"/>
  <c r="J5405" i="5"/>
  <c r="I5405" i="5"/>
  <c r="J5409" i="5"/>
  <c r="I5409" i="5"/>
  <c r="J5417" i="5"/>
  <c r="I5417" i="5"/>
  <c r="J5425" i="5"/>
  <c r="I5425" i="5"/>
  <c r="J5429" i="5"/>
  <c r="I5429" i="5"/>
  <c r="J5437" i="5"/>
  <c r="I5437" i="5"/>
  <c r="J5441" i="5"/>
  <c r="I5441" i="5"/>
  <c r="J5449" i="5"/>
  <c r="I5449" i="5"/>
  <c r="J5457" i="5"/>
  <c r="I5457" i="5"/>
  <c r="J5461" i="5"/>
  <c r="I5461" i="5"/>
  <c r="J5469" i="5"/>
  <c r="I5469" i="5"/>
  <c r="J5473" i="5"/>
  <c r="I5473" i="5"/>
  <c r="J5477" i="5"/>
  <c r="I5477" i="5"/>
  <c r="I5481" i="5"/>
  <c r="J5481" i="5"/>
  <c r="J5489" i="5"/>
  <c r="I5489" i="5"/>
  <c r="J5493" i="5"/>
  <c r="I5493" i="5"/>
  <c r="J5497" i="5"/>
  <c r="I5497" i="5"/>
  <c r="J5501" i="5"/>
  <c r="I5501" i="5"/>
  <c r="J5505" i="5"/>
  <c r="I5505" i="5"/>
  <c r="J5513" i="5"/>
  <c r="I5513" i="5"/>
  <c r="J5517" i="5"/>
  <c r="I5517" i="5"/>
  <c r="J5521" i="5"/>
  <c r="I5521" i="5"/>
  <c r="J5525" i="5"/>
  <c r="I5525" i="5"/>
  <c r="J5533" i="5"/>
  <c r="I5533" i="5"/>
  <c r="J5537" i="5"/>
  <c r="I5537" i="5"/>
  <c r="J5541" i="5"/>
  <c r="I5541" i="5"/>
  <c r="J5545" i="5"/>
  <c r="I5545" i="5"/>
  <c r="J5549" i="5"/>
  <c r="I5549" i="5"/>
  <c r="J5553" i="5"/>
  <c r="I5553" i="5"/>
  <c r="J5561" i="5"/>
  <c r="I5561" i="5"/>
  <c r="J5565" i="5"/>
  <c r="I5565" i="5"/>
  <c r="J5573" i="5"/>
  <c r="I5573" i="5"/>
  <c r="I5577" i="5"/>
  <c r="J5577" i="5"/>
  <c r="J5581" i="5"/>
  <c r="I5581" i="5"/>
  <c r="J5585" i="5"/>
  <c r="I5585" i="5"/>
  <c r="J5589" i="5"/>
  <c r="I5589" i="5"/>
  <c r="J5593" i="5"/>
  <c r="I5593" i="5"/>
  <c r="J5601" i="5"/>
  <c r="I5601" i="5"/>
  <c r="J5605" i="5"/>
  <c r="I5605" i="5"/>
  <c r="J5609" i="5"/>
  <c r="I5609" i="5"/>
  <c r="J5613" i="5"/>
  <c r="I5613" i="5"/>
  <c r="J5617" i="5"/>
  <c r="I5617" i="5"/>
  <c r="J5625" i="5"/>
  <c r="I5625" i="5"/>
  <c r="J5629" i="5"/>
  <c r="I5629" i="5"/>
  <c r="J5637" i="5"/>
  <c r="I5637" i="5"/>
  <c r="J5641" i="5"/>
  <c r="I5641" i="5"/>
  <c r="J5645" i="5"/>
  <c r="I5645" i="5"/>
  <c r="J5649" i="5"/>
  <c r="I5649" i="5"/>
  <c r="J5653" i="5"/>
  <c r="I5653" i="5"/>
  <c r="I5657" i="5"/>
  <c r="J5657" i="5"/>
  <c r="J5665" i="5"/>
  <c r="I5665" i="5"/>
  <c r="J5669" i="5"/>
  <c r="I5669" i="5"/>
  <c r="J5673" i="5"/>
  <c r="I5673" i="5"/>
  <c r="J5677" i="5"/>
  <c r="I5677" i="5"/>
  <c r="J5681" i="5"/>
  <c r="I5681" i="5"/>
  <c r="J5689" i="5"/>
  <c r="I5689" i="5"/>
  <c r="J5693" i="5"/>
  <c r="I5693" i="5"/>
  <c r="J5701" i="5"/>
  <c r="I5701" i="5"/>
  <c r="J5705" i="5"/>
  <c r="I5705" i="5"/>
  <c r="J5709" i="5"/>
  <c r="I5709" i="5"/>
  <c r="J5713" i="5"/>
  <c r="I5713" i="5"/>
  <c r="J5717" i="5"/>
  <c r="I5717" i="5"/>
  <c r="J5721" i="5"/>
  <c r="I5721" i="5"/>
  <c r="J5729" i="5"/>
  <c r="I5729" i="5"/>
  <c r="J5733" i="5"/>
  <c r="I5733" i="5"/>
  <c r="I5737" i="5"/>
  <c r="J5737" i="5"/>
  <c r="J5741" i="5"/>
  <c r="I5741" i="5"/>
  <c r="J5745" i="5"/>
  <c r="I5745" i="5"/>
  <c r="J5753" i="5"/>
  <c r="I5753" i="5"/>
  <c r="J5757" i="5"/>
  <c r="I5757" i="5"/>
  <c r="J5765" i="5"/>
  <c r="I5765" i="5"/>
  <c r="J5769" i="5"/>
  <c r="I5769" i="5"/>
  <c r="J5773" i="5"/>
  <c r="I5773" i="5"/>
  <c r="J5777" i="5"/>
  <c r="I5777" i="5"/>
  <c r="J5781" i="5"/>
  <c r="I5781" i="5"/>
  <c r="I5785" i="5"/>
  <c r="J5785" i="5"/>
  <c r="I5793" i="5"/>
  <c r="J5793" i="5"/>
  <c r="J5797" i="5"/>
  <c r="I5797" i="5"/>
  <c r="J5801" i="5"/>
  <c r="I5801" i="5"/>
  <c r="J5805" i="5"/>
  <c r="I5805" i="5"/>
  <c r="J5809" i="5"/>
  <c r="I5809" i="5"/>
  <c r="J5817" i="5"/>
  <c r="I5817" i="5"/>
  <c r="J5821" i="5"/>
  <c r="I5821" i="5"/>
  <c r="J5829" i="5"/>
  <c r="I5829" i="5"/>
  <c r="I5833" i="5"/>
  <c r="J5833" i="5"/>
  <c r="J5837" i="5"/>
  <c r="I5837" i="5"/>
  <c r="J5841" i="5"/>
  <c r="I5841" i="5"/>
  <c r="J5845" i="5"/>
  <c r="I5845" i="5"/>
  <c r="J5849" i="5"/>
  <c r="I5849" i="5"/>
  <c r="J5857" i="5"/>
  <c r="I5857" i="5"/>
  <c r="J5861" i="5"/>
  <c r="I5861" i="5"/>
  <c r="I5865" i="5"/>
  <c r="J5865" i="5"/>
  <c r="J5869" i="5"/>
  <c r="I5869" i="5"/>
  <c r="J5873" i="5"/>
  <c r="I5873" i="5"/>
  <c r="J5881" i="5"/>
  <c r="I5881" i="5"/>
  <c r="J5885" i="5"/>
  <c r="I5885" i="5"/>
  <c r="J5893" i="5"/>
  <c r="I5893" i="5"/>
  <c r="J5897" i="5"/>
  <c r="I5897" i="5"/>
  <c r="J5901" i="5"/>
  <c r="I5901" i="5"/>
  <c r="J5905" i="5"/>
  <c r="I5905" i="5"/>
  <c r="J5909" i="5"/>
  <c r="I5909" i="5"/>
  <c r="I5913" i="5"/>
  <c r="J5913" i="5"/>
  <c r="J5921" i="5"/>
  <c r="I5921" i="5"/>
  <c r="J5925" i="5"/>
  <c r="I5925" i="5"/>
  <c r="J5929" i="5"/>
  <c r="I5929" i="5"/>
  <c r="J5933" i="5"/>
  <c r="I5933" i="5"/>
  <c r="J5937" i="5"/>
  <c r="I5937" i="5"/>
  <c r="J5945" i="5"/>
  <c r="I5945" i="5"/>
  <c r="J5949" i="5"/>
  <c r="I5949" i="5"/>
  <c r="J5957" i="5"/>
  <c r="I5957" i="5"/>
  <c r="J5961" i="5"/>
  <c r="I5961" i="5"/>
  <c r="J5965" i="5"/>
  <c r="I5965" i="5"/>
  <c r="J5969" i="5"/>
  <c r="I5969" i="5"/>
  <c r="J5973" i="5"/>
  <c r="I5973" i="5"/>
  <c r="J5977" i="5"/>
  <c r="I5977" i="5"/>
  <c r="J5981" i="5"/>
  <c r="I5981" i="5"/>
  <c r="J5985" i="5"/>
  <c r="I5985" i="5"/>
  <c r="J5989" i="5"/>
  <c r="I5989" i="5"/>
  <c r="I5993" i="5"/>
  <c r="J5993" i="5"/>
  <c r="J5997" i="5"/>
  <c r="I5997" i="5"/>
  <c r="J6001" i="5"/>
  <c r="I6001" i="5"/>
  <c r="J6009" i="5"/>
  <c r="I6009" i="5"/>
  <c r="J6013" i="5"/>
  <c r="I6013" i="5"/>
  <c r="J6017" i="5"/>
  <c r="I6017" i="5"/>
  <c r="J6021" i="5"/>
  <c r="I6021" i="5"/>
  <c r="J6025" i="5"/>
  <c r="I6025" i="5"/>
  <c r="J6029" i="5"/>
  <c r="I6029" i="5"/>
  <c r="J6033" i="5"/>
  <c r="I6033" i="5"/>
  <c r="J6037" i="5"/>
  <c r="I6037" i="5"/>
  <c r="J6041" i="5"/>
  <c r="I6041" i="5"/>
  <c r="J6045" i="5"/>
  <c r="I6045" i="5"/>
  <c r="J6049" i="5"/>
  <c r="I6049" i="5"/>
  <c r="J6053" i="5"/>
  <c r="I6053" i="5"/>
  <c r="I6057" i="5"/>
  <c r="J6057" i="5"/>
  <c r="J6061" i="5"/>
  <c r="I6061" i="5"/>
  <c r="J6065" i="5"/>
  <c r="I6065" i="5"/>
  <c r="J6073" i="5"/>
  <c r="I6073" i="5"/>
  <c r="J6077" i="5"/>
  <c r="I6077" i="5"/>
  <c r="J6081" i="5"/>
  <c r="I6081" i="5"/>
  <c r="J6085" i="5"/>
  <c r="I6085" i="5"/>
  <c r="I6089" i="5"/>
  <c r="J6089" i="5"/>
  <c r="J6093" i="5"/>
  <c r="I6093" i="5"/>
  <c r="J6097" i="5"/>
  <c r="I6097" i="5"/>
  <c r="J6101" i="5"/>
  <c r="I6101" i="5"/>
  <c r="J6105" i="5"/>
  <c r="I6105" i="5"/>
  <c r="J6109" i="5"/>
  <c r="I6109" i="5"/>
  <c r="J6113" i="5"/>
  <c r="I6113" i="5"/>
  <c r="J6117" i="5"/>
  <c r="I6117" i="5"/>
  <c r="I6121" i="5"/>
  <c r="J6121" i="5"/>
  <c r="J6125" i="5"/>
  <c r="I6125" i="5"/>
  <c r="J6129" i="5"/>
  <c r="I6129" i="5"/>
  <c r="J6137" i="5"/>
  <c r="I6137" i="5"/>
  <c r="J6141" i="5"/>
  <c r="I6141" i="5"/>
  <c r="J6145" i="5"/>
  <c r="I6145" i="5"/>
  <c r="J6149" i="5"/>
  <c r="I6149" i="5"/>
  <c r="J6153" i="5"/>
  <c r="I6153" i="5"/>
  <c r="J6157" i="5"/>
  <c r="I6157" i="5"/>
  <c r="J6161" i="5"/>
  <c r="I6161" i="5"/>
  <c r="J6165" i="5"/>
  <c r="I6165" i="5"/>
  <c r="J6169" i="5"/>
  <c r="I6169" i="5"/>
  <c r="J6173" i="5"/>
  <c r="I6173" i="5"/>
  <c r="J6177" i="5"/>
  <c r="I6177" i="5"/>
  <c r="J6181" i="5"/>
  <c r="I6181" i="5"/>
  <c r="J6185" i="5"/>
  <c r="I6185" i="5"/>
  <c r="J6189" i="5"/>
  <c r="I6189" i="5"/>
  <c r="J6193" i="5"/>
  <c r="I6193" i="5"/>
  <c r="J6201" i="5"/>
  <c r="I6201" i="5"/>
  <c r="J6205" i="5"/>
  <c r="I6205" i="5"/>
  <c r="J6209" i="5"/>
  <c r="I6209" i="5"/>
  <c r="J6213" i="5"/>
  <c r="I6213" i="5"/>
  <c r="I6217" i="5"/>
  <c r="J6217" i="5"/>
  <c r="J256" i="5"/>
  <c r="J284" i="5"/>
  <c r="J412" i="5"/>
  <c r="J612" i="5"/>
  <c r="J390" i="5"/>
  <c r="I390" i="5"/>
  <c r="J410" i="5"/>
  <c r="I410" i="5"/>
  <c r="J466" i="5"/>
  <c r="I466" i="5"/>
  <c r="J502" i="5"/>
  <c r="I502" i="5"/>
  <c r="J658" i="5"/>
  <c r="I658" i="5"/>
  <c r="J794" i="5"/>
  <c r="I794" i="5"/>
  <c r="J886" i="5"/>
  <c r="I886" i="5"/>
  <c r="J954" i="5"/>
  <c r="I954" i="5"/>
  <c r="J970" i="5"/>
  <c r="I970" i="5"/>
  <c r="J986" i="5"/>
  <c r="I986" i="5"/>
  <c r="J1078" i="5"/>
  <c r="I1078" i="5"/>
  <c r="J1186" i="5"/>
  <c r="I1186" i="5"/>
  <c r="J1206" i="5"/>
  <c r="I1206" i="5"/>
  <c r="J1238" i="5"/>
  <c r="I1238" i="5"/>
  <c r="J4475" i="5"/>
  <c r="I4475" i="5"/>
  <c r="J4483" i="5"/>
  <c r="I4483" i="5"/>
  <c r="J4491" i="5"/>
  <c r="I4491" i="5"/>
  <c r="J4499" i="5"/>
  <c r="I4499" i="5"/>
  <c r="J4507" i="5"/>
  <c r="I4507" i="5"/>
  <c r="J4515" i="5"/>
  <c r="I4515" i="5"/>
  <c r="J4523" i="5"/>
  <c r="I4523" i="5"/>
  <c r="J4531" i="5"/>
  <c r="I4531" i="5"/>
  <c r="J4539" i="5"/>
  <c r="I4539" i="5"/>
  <c r="J4547" i="5"/>
  <c r="I4547" i="5"/>
  <c r="J4555" i="5"/>
  <c r="I4555" i="5"/>
  <c r="J4563" i="5"/>
  <c r="I4563" i="5"/>
  <c r="J4571" i="5"/>
  <c r="I4571" i="5"/>
  <c r="J4579" i="5"/>
  <c r="I4579" i="5"/>
  <c r="J4587" i="5"/>
  <c r="I4587" i="5"/>
  <c r="J4595" i="5"/>
  <c r="I4595" i="5"/>
  <c r="J4603" i="5"/>
  <c r="I4603" i="5"/>
  <c r="J4611" i="5"/>
  <c r="I4611" i="5"/>
  <c r="J4619" i="5"/>
  <c r="I4619" i="5"/>
  <c r="J4627" i="5"/>
  <c r="I4627" i="5"/>
  <c r="J4635" i="5"/>
  <c r="I4635" i="5"/>
  <c r="J4643" i="5"/>
  <c r="I4643" i="5"/>
  <c r="J4651" i="5"/>
  <c r="I4651" i="5"/>
  <c r="J4659" i="5"/>
  <c r="I4659" i="5"/>
  <c r="J4667" i="5"/>
  <c r="I4667" i="5"/>
  <c r="J4675" i="5"/>
  <c r="I4675" i="5"/>
  <c r="J4683" i="5"/>
  <c r="I4683" i="5"/>
  <c r="J4691" i="5"/>
  <c r="I4691" i="5"/>
  <c r="J4699" i="5"/>
  <c r="I4699" i="5"/>
  <c r="J4707" i="5"/>
  <c r="I4707" i="5"/>
  <c r="J4715" i="5"/>
  <c r="I4715" i="5"/>
  <c r="J4723" i="5"/>
  <c r="I4723" i="5"/>
  <c r="J4731" i="5"/>
  <c r="I4731" i="5"/>
  <c r="J4739" i="5"/>
  <c r="I4739" i="5"/>
  <c r="J4755" i="5"/>
  <c r="I4755" i="5"/>
  <c r="J4763" i="5"/>
  <c r="I4763" i="5"/>
  <c r="J4771" i="5"/>
  <c r="I4771" i="5"/>
  <c r="J4779" i="5"/>
  <c r="I4779" i="5"/>
  <c r="J4787" i="5"/>
  <c r="I4787" i="5"/>
  <c r="J4795" i="5"/>
  <c r="I4795" i="5"/>
  <c r="J4803" i="5"/>
  <c r="I4803" i="5"/>
  <c r="J4811" i="5"/>
  <c r="I4811" i="5"/>
  <c r="J4819" i="5"/>
  <c r="I4819" i="5"/>
  <c r="J4827" i="5"/>
  <c r="I4827" i="5"/>
  <c r="J4835" i="5"/>
  <c r="I4835" i="5"/>
  <c r="J4843" i="5"/>
  <c r="I4843" i="5"/>
  <c r="J4851" i="5"/>
  <c r="I4851" i="5"/>
  <c r="J4859" i="5"/>
  <c r="I4859" i="5"/>
  <c r="J4867" i="5"/>
  <c r="I4867" i="5"/>
  <c r="J4875" i="5"/>
  <c r="I4875" i="5"/>
  <c r="J4883" i="5"/>
  <c r="I4883" i="5"/>
  <c r="J4891" i="5"/>
  <c r="I4891" i="5"/>
  <c r="J4899" i="5"/>
  <c r="I4899" i="5"/>
  <c r="J4907" i="5"/>
  <c r="I4907" i="5"/>
  <c r="J4915" i="5"/>
  <c r="I4915" i="5"/>
  <c r="J4923" i="5"/>
  <c r="I4923" i="5"/>
  <c r="J4931" i="5"/>
  <c r="I4931" i="5"/>
  <c r="J4939" i="5"/>
  <c r="I4939" i="5"/>
  <c r="J4947" i="5"/>
  <c r="I4947" i="5"/>
  <c r="J4955" i="5"/>
  <c r="I4955" i="5"/>
  <c r="J4963" i="5"/>
  <c r="I4963" i="5"/>
  <c r="J4971" i="5"/>
  <c r="I4971" i="5"/>
  <c r="J4979" i="5"/>
  <c r="I4979" i="5"/>
  <c r="J4987" i="5"/>
  <c r="I4987" i="5"/>
  <c r="J4995" i="5"/>
  <c r="I4995" i="5"/>
  <c r="J5003" i="5"/>
  <c r="I5003" i="5"/>
  <c r="J5011" i="5"/>
  <c r="I5011" i="5"/>
  <c r="J5019" i="5"/>
  <c r="I5019" i="5"/>
  <c r="J5027" i="5"/>
  <c r="I5027" i="5"/>
  <c r="J5035" i="5"/>
  <c r="I5035" i="5"/>
  <c r="J5043" i="5"/>
  <c r="I5043" i="5"/>
  <c r="J5051" i="5"/>
  <c r="I5051" i="5"/>
  <c r="J5059" i="5"/>
  <c r="I5059" i="5"/>
  <c r="J5067" i="5"/>
  <c r="I5067" i="5"/>
  <c r="J5075" i="5"/>
  <c r="I5075" i="5"/>
  <c r="J5083" i="5"/>
  <c r="I5083" i="5"/>
  <c r="J5091" i="5"/>
  <c r="I5091" i="5"/>
  <c r="J5099" i="5"/>
  <c r="I5099" i="5"/>
  <c r="J5107" i="5"/>
  <c r="I5107" i="5"/>
  <c r="J5115" i="5"/>
  <c r="I5115" i="5"/>
  <c r="J5123" i="5"/>
  <c r="I5123" i="5"/>
  <c r="J5131" i="5"/>
  <c r="I5131" i="5"/>
  <c r="J5139" i="5"/>
  <c r="I5139" i="5"/>
  <c r="J5147" i="5"/>
  <c r="I5147" i="5"/>
  <c r="J5155" i="5"/>
  <c r="I5155" i="5"/>
  <c r="J5163" i="5"/>
  <c r="I5163" i="5"/>
  <c r="J5171" i="5"/>
  <c r="I5171" i="5"/>
  <c r="J5179" i="5"/>
  <c r="I5179" i="5"/>
  <c r="J5187" i="5"/>
  <c r="I5187" i="5"/>
  <c r="I5195" i="5"/>
  <c r="J5195" i="5"/>
  <c r="J5203" i="5"/>
  <c r="I5203" i="5"/>
  <c r="J5207" i="5"/>
  <c r="I5207" i="5"/>
  <c r="I5211" i="5"/>
  <c r="J5211" i="5"/>
  <c r="I5215" i="5"/>
  <c r="J5215" i="5"/>
  <c r="J5219" i="5"/>
  <c r="I5219" i="5"/>
  <c r="I5223" i="5"/>
  <c r="J5223" i="5"/>
  <c r="J5227" i="5"/>
  <c r="I5227" i="5"/>
  <c r="I5231" i="5"/>
  <c r="J5231" i="5"/>
  <c r="J5235" i="5"/>
  <c r="I5235" i="5"/>
  <c r="I5239" i="5"/>
  <c r="J5239" i="5"/>
  <c r="I5243" i="5"/>
  <c r="J5243" i="5"/>
  <c r="J5251" i="5"/>
  <c r="I5251" i="5"/>
  <c r="J5255" i="5"/>
  <c r="I5255" i="5"/>
  <c r="I5259" i="5"/>
  <c r="J5259" i="5"/>
  <c r="J5263" i="5"/>
  <c r="I5263" i="5"/>
  <c r="J5267" i="5"/>
  <c r="I5267" i="5"/>
  <c r="I5271" i="5"/>
  <c r="J5271" i="5"/>
  <c r="I5275" i="5"/>
  <c r="J5275" i="5"/>
  <c r="I5279" i="5"/>
  <c r="J5279" i="5"/>
  <c r="J5283" i="5"/>
  <c r="I5283" i="5"/>
  <c r="I5287" i="5"/>
  <c r="J5287" i="5"/>
  <c r="J5291" i="5"/>
  <c r="I5291" i="5"/>
  <c r="I5295" i="5"/>
  <c r="J5295" i="5"/>
  <c r="J5299" i="5"/>
  <c r="I5299" i="5"/>
  <c r="I5303" i="5"/>
  <c r="J5303" i="5"/>
  <c r="I5307" i="5"/>
  <c r="J5307" i="5"/>
  <c r="J5311" i="5"/>
  <c r="I5311" i="5"/>
  <c r="J5315" i="5"/>
  <c r="I5315" i="5"/>
  <c r="J5319" i="5"/>
  <c r="I5319" i="5"/>
  <c r="I5323" i="5"/>
  <c r="J5323" i="5"/>
  <c r="J5327" i="5"/>
  <c r="I5327" i="5"/>
  <c r="J5331" i="5"/>
  <c r="I5331" i="5"/>
  <c r="I5335" i="5"/>
  <c r="J5335" i="5"/>
  <c r="J5339" i="5"/>
  <c r="I5339" i="5"/>
  <c r="I5343" i="5"/>
  <c r="J5343" i="5"/>
  <c r="J5347" i="5"/>
  <c r="I5347" i="5"/>
  <c r="I5351" i="5"/>
  <c r="J5351" i="5"/>
  <c r="J5355" i="5"/>
  <c r="I5355" i="5"/>
  <c r="J5359" i="5"/>
  <c r="I5359" i="5"/>
  <c r="J5363" i="5"/>
  <c r="I5363" i="5"/>
  <c r="I5367" i="5"/>
  <c r="J5367" i="5"/>
  <c r="J5371" i="5"/>
  <c r="I5371" i="5"/>
  <c r="I5375" i="5"/>
  <c r="J5375" i="5"/>
  <c r="J5379" i="5"/>
  <c r="I5379" i="5"/>
  <c r="J5383" i="5"/>
  <c r="I5383" i="5"/>
  <c r="J5387" i="5"/>
  <c r="I5387" i="5"/>
  <c r="J5391" i="5"/>
  <c r="I5391" i="5"/>
  <c r="J5395" i="5"/>
  <c r="I5395" i="5"/>
  <c r="J5399" i="5"/>
  <c r="I5399" i="5"/>
  <c r="I5403" i="5"/>
  <c r="J5403" i="5"/>
  <c r="I5407" i="5"/>
  <c r="J5407" i="5"/>
  <c r="J5411" i="5"/>
  <c r="I5411" i="5"/>
  <c r="J5415" i="5"/>
  <c r="I5415" i="5"/>
  <c r="J5419" i="5"/>
  <c r="I5419" i="5"/>
  <c r="J5423" i="5"/>
  <c r="I5423" i="5"/>
  <c r="J5427" i="5"/>
  <c r="I5427" i="5"/>
  <c r="I5431" i="5"/>
  <c r="J5431" i="5"/>
  <c r="I5435" i="5"/>
  <c r="J5435" i="5"/>
  <c r="I5439" i="5"/>
  <c r="J5439" i="5"/>
  <c r="J5443" i="5"/>
  <c r="I5443" i="5"/>
  <c r="J5447" i="5"/>
  <c r="I5447" i="5"/>
  <c r="J5451" i="5"/>
  <c r="I5451" i="5"/>
  <c r="J5455" i="5"/>
  <c r="I5455" i="5"/>
  <c r="J5459" i="5"/>
  <c r="I5459" i="5"/>
  <c r="J5463" i="5"/>
  <c r="I5463" i="5"/>
  <c r="J5467" i="5"/>
  <c r="I5467" i="5"/>
  <c r="J5471" i="5"/>
  <c r="I5471" i="5"/>
  <c r="J5475" i="5"/>
  <c r="I5475" i="5"/>
  <c r="J5479" i="5"/>
  <c r="I5479" i="5"/>
  <c r="J5483" i="5"/>
  <c r="I5483" i="5"/>
  <c r="J5487" i="5"/>
  <c r="I5487" i="5"/>
  <c r="J5491" i="5"/>
  <c r="I5491" i="5"/>
  <c r="J5495" i="5"/>
  <c r="I5495" i="5"/>
  <c r="J5499" i="5"/>
  <c r="I5499" i="5"/>
  <c r="J5503" i="5"/>
  <c r="I5503" i="5"/>
  <c r="J5507" i="5"/>
  <c r="I5507" i="5"/>
  <c r="J5511" i="5"/>
  <c r="I5511" i="5"/>
  <c r="J5515" i="5"/>
  <c r="I5515" i="5"/>
  <c r="J5519" i="5"/>
  <c r="I5519" i="5"/>
  <c r="J5523" i="5"/>
  <c r="I5523" i="5"/>
  <c r="J5527" i="5"/>
  <c r="I5527" i="5"/>
  <c r="J5531" i="5"/>
  <c r="I5531" i="5"/>
  <c r="J5535" i="5"/>
  <c r="I5535" i="5"/>
  <c r="J5539" i="5"/>
  <c r="I5539" i="5"/>
  <c r="J5543" i="5"/>
  <c r="I5543" i="5"/>
  <c r="J5551" i="5"/>
  <c r="I5551" i="5"/>
  <c r="J5555" i="5"/>
  <c r="I5555" i="5"/>
  <c r="J5567" i="5"/>
  <c r="I5567" i="5"/>
  <c r="J5571" i="5"/>
  <c r="I5571" i="5"/>
  <c r="J5575" i="5"/>
  <c r="I5575" i="5"/>
  <c r="J5579" i="5"/>
  <c r="I5579" i="5"/>
  <c r="J5587" i="5"/>
  <c r="I5587" i="5"/>
  <c r="J5591" i="5"/>
  <c r="I5591" i="5"/>
  <c r="J5595" i="5"/>
  <c r="I5595" i="5"/>
  <c r="J5599" i="5"/>
  <c r="I5599" i="5"/>
  <c r="J5603" i="5"/>
  <c r="I5603" i="5"/>
  <c r="J5607" i="5"/>
  <c r="I5607" i="5"/>
  <c r="J5615" i="5"/>
  <c r="I5615" i="5"/>
  <c r="J5619" i="5"/>
  <c r="I5619" i="5"/>
  <c r="J5631" i="5"/>
  <c r="I5631" i="5"/>
  <c r="J5635" i="5"/>
  <c r="I5635" i="5"/>
  <c r="J5639" i="5"/>
  <c r="I5639" i="5"/>
  <c r="J5643" i="5"/>
  <c r="I5643" i="5"/>
  <c r="J5651" i="5"/>
  <c r="I5651" i="5"/>
  <c r="J5655" i="5"/>
  <c r="I5655" i="5"/>
  <c r="J5659" i="5"/>
  <c r="I5659" i="5"/>
  <c r="J5663" i="5"/>
  <c r="I5663" i="5"/>
  <c r="J5667" i="5"/>
  <c r="I5667" i="5"/>
  <c r="J5671" i="5"/>
  <c r="I5671" i="5"/>
  <c r="J5679" i="5"/>
  <c r="I5679" i="5"/>
  <c r="J5683" i="5"/>
  <c r="I5683" i="5"/>
  <c r="J5695" i="5"/>
  <c r="I5695" i="5"/>
  <c r="J5699" i="5"/>
  <c r="I5699" i="5"/>
  <c r="J5703" i="5"/>
  <c r="I5703" i="5"/>
  <c r="J5707" i="5"/>
  <c r="I5707" i="5"/>
  <c r="J5715" i="5"/>
  <c r="I5715" i="5"/>
  <c r="J5719" i="5"/>
  <c r="I5719" i="5"/>
  <c r="J5723" i="5"/>
  <c r="I5723" i="5"/>
  <c r="J5727" i="5"/>
  <c r="I5727" i="5"/>
  <c r="J5731" i="5"/>
  <c r="I5731" i="5"/>
  <c r="J5735" i="5"/>
  <c r="I5735" i="5"/>
  <c r="J5743" i="5"/>
  <c r="I5743" i="5"/>
  <c r="J5747" i="5"/>
  <c r="I5747" i="5"/>
  <c r="J5759" i="5"/>
  <c r="I5759" i="5"/>
  <c r="J5763" i="5"/>
  <c r="I5763" i="5"/>
  <c r="J5767" i="5"/>
  <c r="I5767" i="5"/>
  <c r="J5771" i="5"/>
  <c r="I5771" i="5"/>
  <c r="J5779" i="5"/>
  <c r="I5779" i="5"/>
  <c r="J5783" i="5"/>
  <c r="I5783" i="5"/>
  <c r="J5787" i="5"/>
  <c r="I5787" i="5"/>
  <c r="J5791" i="5"/>
  <c r="I5791" i="5"/>
  <c r="J5795" i="5"/>
  <c r="I5795" i="5"/>
  <c r="J5799" i="5"/>
  <c r="I5799" i="5"/>
  <c r="J5807" i="5"/>
  <c r="I5807" i="5"/>
  <c r="J5811" i="5"/>
  <c r="I5811" i="5"/>
  <c r="J5823" i="5"/>
  <c r="I5823" i="5"/>
  <c r="J5827" i="5"/>
  <c r="I5827" i="5"/>
  <c r="J5831" i="5"/>
  <c r="I5831" i="5"/>
  <c r="J5835" i="5"/>
  <c r="I5835" i="5"/>
  <c r="J5843" i="5"/>
  <c r="I5843" i="5"/>
  <c r="J5847" i="5"/>
  <c r="I5847" i="5"/>
  <c r="J5851" i="5"/>
  <c r="I5851" i="5"/>
  <c r="J5855" i="5"/>
  <c r="I5855" i="5"/>
  <c r="J5859" i="5"/>
  <c r="I5859" i="5"/>
  <c r="J5863" i="5"/>
  <c r="I5863" i="5"/>
  <c r="J5871" i="5"/>
  <c r="I5871" i="5"/>
  <c r="J5875" i="5"/>
  <c r="I5875" i="5"/>
  <c r="J5887" i="5"/>
  <c r="I5887" i="5"/>
  <c r="J5891" i="5"/>
  <c r="I5891" i="5"/>
  <c r="J5895" i="5"/>
  <c r="I5895" i="5"/>
  <c r="J5899" i="5"/>
  <c r="I5899" i="5"/>
  <c r="J5907" i="5"/>
  <c r="I5907" i="5"/>
  <c r="J5911" i="5"/>
  <c r="I5911" i="5"/>
  <c r="J5915" i="5"/>
  <c r="I5915" i="5"/>
  <c r="J5919" i="5"/>
  <c r="I5919" i="5"/>
  <c r="J5923" i="5"/>
  <c r="I5923" i="5"/>
  <c r="J5927" i="5"/>
  <c r="I5927" i="5"/>
  <c r="J5935" i="5"/>
  <c r="I5935" i="5"/>
  <c r="J5939" i="5"/>
  <c r="I5939" i="5"/>
  <c r="J5951" i="5"/>
  <c r="I5951" i="5"/>
  <c r="I5955" i="5"/>
  <c r="J5955" i="5"/>
  <c r="J5959" i="5"/>
  <c r="I5959" i="5"/>
  <c r="J5963" i="5"/>
  <c r="I5963" i="5"/>
  <c r="J5971" i="5"/>
  <c r="I5971" i="5"/>
  <c r="J5975" i="5"/>
  <c r="I5975" i="5"/>
  <c r="J5979" i="5"/>
  <c r="I5979" i="5"/>
  <c r="J5983" i="5"/>
  <c r="I5983" i="5"/>
  <c r="J5987" i="5"/>
  <c r="I5987" i="5"/>
  <c r="J5991" i="5"/>
  <c r="I5991" i="5"/>
  <c r="J5999" i="5"/>
  <c r="I5999" i="5"/>
  <c r="J6003" i="5"/>
  <c r="I6003" i="5"/>
  <c r="J6015" i="5"/>
  <c r="I6015" i="5"/>
  <c r="I6019" i="5"/>
  <c r="J6019" i="5"/>
  <c r="J6023" i="5"/>
  <c r="I6023" i="5"/>
  <c r="J6027" i="5"/>
  <c r="I6027" i="5"/>
  <c r="J6035" i="5"/>
  <c r="I6035" i="5"/>
  <c r="J6039" i="5"/>
  <c r="I6039" i="5"/>
  <c r="J6043" i="5"/>
  <c r="I6043" i="5"/>
  <c r="J6047" i="5"/>
  <c r="I6047" i="5"/>
  <c r="J6051" i="5"/>
  <c r="I6051" i="5"/>
  <c r="J6055" i="5"/>
  <c r="I6055" i="5"/>
  <c r="J6063" i="5"/>
  <c r="I6063" i="5"/>
  <c r="J6067" i="5"/>
  <c r="I6067" i="5"/>
  <c r="J6079" i="5"/>
  <c r="I6079" i="5"/>
  <c r="I6083" i="5"/>
  <c r="J6083" i="5"/>
  <c r="J6087" i="5"/>
  <c r="I6087" i="5"/>
  <c r="J6091" i="5"/>
  <c r="I6091" i="5"/>
  <c r="J6099" i="5"/>
  <c r="I6099" i="5"/>
  <c r="J6103" i="5"/>
  <c r="I6103" i="5"/>
  <c r="J6107" i="5"/>
  <c r="I6107" i="5"/>
  <c r="J6111" i="5"/>
  <c r="I6111" i="5"/>
  <c r="J6115" i="5"/>
  <c r="I6115" i="5"/>
  <c r="J6119" i="5"/>
  <c r="I6119" i="5"/>
  <c r="J6127" i="5"/>
  <c r="I6127" i="5"/>
  <c r="J6131" i="5"/>
  <c r="I6131" i="5"/>
  <c r="J6143" i="5"/>
  <c r="I6143" i="5"/>
  <c r="J6147" i="5"/>
  <c r="I6147" i="5"/>
  <c r="J6151" i="5"/>
  <c r="I6151" i="5"/>
  <c r="J6155" i="5"/>
  <c r="I6155" i="5"/>
  <c r="I6163" i="5"/>
  <c r="J6163" i="5"/>
  <c r="J6167" i="5"/>
  <c r="I6167" i="5"/>
  <c r="J6171" i="5"/>
  <c r="I6171" i="5"/>
  <c r="J6175" i="5"/>
  <c r="I6175" i="5"/>
  <c r="J6179" i="5"/>
  <c r="I6179" i="5"/>
  <c r="J6183" i="5"/>
  <c r="I6183" i="5"/>
  <c r="J6191" i="5"/>
  <c r="I6191" i="5"/>
  <c r="J6195" i="5"/>
  <c r="I6195" i="5"/>
  <c r="J6207" i="5"/>
  <c r="I6207" i="5"/>
  <c r="J6211" i="5"/>
  <c r="I6211" i="5"/>
  <c r="J6215" i="5"/>
  <c r="I6215" i="5"/>
  <c r="I6219" i="5"/>
  <c r="J6219" i="5"/>
  <c r="J3627" i="5"/>
  <c r="J3799" i="5"/>
  <c r="J5247" i="5"/>
  <c r="L239" i="5"/>
  <c r="J239" i="5" s="1"/>
  <c r="J242" i="5"/>
  <c r="I242" i="5"/>
  <c r="J250" i="5"/>
  <c r="I250" i="5"/>
  <c r="J262" i="5"/>
  <c r="I262" i="5"/>
  <c r="J274" i="5"/>
  <c r="I274" i="5"/>
  <c r="L279" i="5"/>
  <c r="J282" i="5"/>
  <c r="I282" i="5"/>
  <c r="J294" i="5"/>
  <c r="I294" i="5"/>
  <c r="J306" i="5"/>
  <c r="I306" i="5"/>
  <c r="J314" i="5"/>
  <c r="I314" i="5"/>
  <c r="J326" i="5"/>
  <c r="I326" i="5"/>
  <c r="J338" i="5"/>
  <c r="I338" i="5"/>
  <c r="J346" i="5"/>
  <c r="I346" i="5"/>
  <c r="J358" i="5"/>
  <c r="I358" i="5"/>
  <c r="J370" i="5"/>
  <c r="I370" i="5"/>
  <c r="L375" i="5"/>
  <c r="J386" i="5"/>
  <c r="I386" i="5"/>
  <c r="J394" i="5"/>
  <c r="I394" i="5"/>
  <c r="J406" i="5"/>
  <c r="I406" i="5"/>
  <c r="J418" i="5"/>
  <c r="I418" i="5"/>
  <c r="J426" i="5"/>
  <c r="I426" i="5"/>
  <c r="J438" i="5"/>
  <c r="I438" i="5"/>
  <c r="J450" i="5"/>
  <c r="I450" i="5"/>
  <c r="J458" i="5"/>
  <c r="I458" i="5"/>
  <c r="J470" i="5"/>
  <c r="I470" i="5"/>
  <c r="J482" i="5"/>
  <c r="I482" i="5"/>
  <c r="L487" i="5"/>
  <c r="J498" i="5"/>
  <c r="I498" i="5"/>
  <c r="J506" i="5"/>
  <c r="I506" i="5"/>
  <c r="J518" i="5"/>
  <c r="I518" i="5"/>
  <c r="J530" i="5"/>
  <c r="I530" i="5"/>
  <c r="J538" i="5"/>
  <c r="I538" i="5"/>
  <c r="J550" i="5"/>
  <c r="I550" i="5"/>
  <c r="J562" i="5"/>
  <c r="I562" i="5"/>
  <c r="J570" i="5"/>
  <c r="I570" i="5"/>
  <c r="L583" i="5"/>
  <c r="J586" i="5"/>
  <c r="I586" i="5"/>
  <c r="J598" i="5"/>
  <c r="I598" i="5"/>
  <c r="J610" i="5"/>
  <c r="I610" i="5"/>
  <c r="J618" i="5"/>
  <c r="I618" i="5"/>
  <c r="L631" i="5"/>
  <c r="L635" i="5"/>
  <c r="J642" i="5"/>
  <c r="I642" i="5"/>
  <c r="J650" i="5"/>
  <c r="I650" i="5"/>
  <c r="J662" i="5"/>
  <c r="I662" i="5"/>
  <c r="J674" i="5"/>
  <c r="I674" i="5"/>
  <c r="L683" i="5"/>
  <c r="L690" i="5"/>
  <c r="J694" i="5"/>
  <c r="I694" i="5"/>
  <c r="J706" i="5"/>
  <c r="I706" i="5"/>
  <c r="J714" i="5"/>
  <c r="I714" i="5"/>
  <c r="J726" i="5"/>
  <c r="I726" i="5"/>
  <c r="L738" i="5"/>
  <c r="L742" i="5"/>
  <c r="J746" i="5"/>
  <c r="I746" i="5"/>
  <c r="J758" i="5"/>
  <c r="I758" i="5"/>
  <c r="J770" i="5"/>
  <c r="I770" i="5"/>
  <c r="L775" i="5"/>
  <c r="L779" i="5"/>
  <c r="L783" i="5"/>
  <c r="L790" i="5"/>
  <c r="J802" i="5"/>
  <c r="I802" i="5"/>
  <c r="J810" i="5"/>
  <c r="I810" i="5"/>
  <c r="J822" i="5"/>
  <c r="I822" i="5"/>
  <c r="L831" i="5"/>
  <c r="L838" i="5"/>
  <c r="J858" i="5"/>
  <c r="I858" i="5"/>
  <c r="J870" i="5"/>
  <c r="I870" i="5"/>
  <c r="J882" i="5"/>
  <c r="I882" i="5"/>
  <c r="J298" i="5"/>
  <c r="I298" i="5"/>
  <c r="J486" i="5"/>
  <c r="I486" i="5"/>
  <c r="J522" i="5"/>
  <c r="I522" i="5"/>
  <c r="J678" i="5"/>
  <c r="I678" i="5"/>
  <c r="J698" i="5"/>
  <c r="I698" i="5"/>
  <c r="J866" i="5"/>
  <c r="I866" i="5"/>
  <c r="J922" i="5"/>
  <c r="I922" i="5"/>
  <c r="J934" i="5"/>
  <c r="I934" i="5"/>
  <c r="J1062" i="5"/>
  <c r="I1062" i="5"/>
  <c r="J1170" i="5"/>
  <c r="I1170" i="5"/>
  <c r="J1222" i="5"/>
  <c r="I1222" i="5"/>
  <c r="I255" i="5"/>
  <c r="I319" i="5"/>
  <c r="I359" i="5"/>
  <c r="I431" i="5"/>
  <c r="I439" i="5"/>
  <c r="I551" i="5"/>
  <c r="I591" i="5"/>
  <c r="I719" i="5"/>
  <c r="I759" i="5"/>
  <c r="I815" i="5"/>
  <c r="I917" i="5"/>
  <c r="I929" i="5"/>
  <c r="I975" i="5"/>
  <c r="I1057" i="5"/>
  <c r="I1159" i="5"/>
  <c r="I1253" i="5"/>
  <c r="I1303" i="5"/>
  <c r="I1351" i="5"/>
  <c r="I1355" i="5"/>
  <c r="I1359" i="5"/>
  <c r="I1363" i="5"/>
  <c r="I1367" i="5"/>
  <c r="I1371" i="5"/>
  <c r="I1375" i="5"/>
  <c r="I1379" i="5"/>
  <c r="I1383" i="5"/>
  <c r="I1387" i="5"/>
  <c r="I1391" i="5"/>
  <c r="I1395" i="5"/>
  <c r="I1399" i="5"/>
  <c r="I1403" i="5"/>
  <c r="I1407" i="5"/>
  <c r="I1411" i="5"/>
  <c r="I1415" i="5"/>
  <c r="I1419" i="5"/>
  <c r="I1423" i="5"/>
  <c r="I1427" i="5"/>
  <c r="I1431" i="5"/>
  <c r="I1435" i="5"/>
  <c r="I1439" i="5"/>
  <c r="I1443" i="5"/>
  <c r="I1447" i="5"/>
  <c r="I1451" i="5"/>
  <c r="I1455" i="5"/>
  <c r="I1459" i="5"/>
  <c r="I1463" i="5"/>
  <c r="I1467" i="5"/>
  <c r="I1471" i="5"/>
  <c r="I1475" i="5"/>
  <c r="I1479" i="5"/>
  <c r="I1483" i="5"/>
  <c r="I1487" i="5"/>
  <c r="I1491" i="5"/>
  <c r="I1495" i="5"/>
  <c r="I1499" i="5"/>
  <c r="I1503" i="5"/>
  <c r="I1507" i="5"/>
  <c r="I1511" i="5"/>
  <c r="I1515" i="5"/>
  <c r="I1519" i="5"/>
  <c r="I1523" i="5"/>
  <c r="I1527" i="5"/>
  <c r="I1531" i="5"/>
  <c r="I1535" i="5"/>
  <c r="I1539" i="5"/>
  <c r="I1543" i="5"/>
  <c r="I1547" i="5"/>
  <c r="I1551" i="5"/>
  <c r="I1555" i="5"/>
  <c r="I1559" i="5"/>
  <c r="I1563" i="5"/>
  <c r="I1567" i="5"/>
  <c r="I1571" i="5"/>
  <c r="I1575" i="5"/>
  <c r="I1579" i="5"/>
  <c r="I1583" i="5"/>
  <c r="I1587" i="5"/>
  <c r="I1591" i="5"/>
  <c r="I1595" i="5"/>
  <c r="I1599" i="5"/>
  <c r="I1603" i="5"/>
  <c r="I1607" i="5"/>
  <c r="I1611" i="5"/>
  <c r="I1615" i="5"/>
  <c r="I1619" i="5"/>
  <c r="I1623" i="5"/>
  <c r="I1627" i="5"/>
  <c r="I1631" i="5"/>
  <c r="I1635" i="5"/>
  <c r="I1639" i="5"/>
  <c r="I1643" i="5"/>
  <c r="I1647" i="5"/>
  <c r="I1651" i="5"/>
  <c r="I1655" i="5"/>
  <c r="I1659" i="5"/>
  <c r="I1663" i="5"/>
  <c r="I1667" i="5"/>
  <c r="I1671" i="5"/>
  <c r="I1675" i="5"/>
  <c r="I1679" i="5"/>
  <c r="I1683" i="5"/>
  <c r="I1687" i="5"/>
  <c r="I1691" i="5"/>
  <c r="I1695" i="5"/>
  <c r="I1699" i="5"/>
  <c r="I1703" i="5"/>
  <c r="I1707" i="5"/>
  <c r="I1711" i="5"/>
  <c r="I1715" i="5"/>
  <c r="I1719" i="5"/>
  <c r="I1723" i="5"/>
  <c r="I1727" i="5"/>
  <c r="I1731" i="5"/>
  <c r="I1735" i="5"/>
  <c r="I1739" i="5"/>
  <c r="I1743" i="5"/>
  <c r="I1747" i="5"/>
  <c r="I1751" i="5"/>
  <c r="I1755" i="5"/>
  <c r="I1759" i="5"/>
  <c r="I1763" i="5"/>
  <c r="I1767" i="5"/>
  <c r="I1771" i="5"/>
  <c r="I1775" i="5"/>
  <c r="I1779" i="5"/>
  <c r="I1783" i="5"/>
  <c r="I1787" i="5"/>
  <c r="I1791" i="5"/>
  <c r="I1795" i="5"/>
  <c r="I1799" i="5"/>
  <c r="I1803" i="5"/>
  <c r="I1807" i="5"/>
  <c r="I1811" i="5"/>
  <c r="I1815" i="5"/>
  <c r="I1819" i="5"/>
  <c r="I1823" i="5"/>
  <c r="I1827" i="5"/>
  <c r="I1831" i="5"/>
  <c r="I1835" i="5"/>
  <c r="I1839" i="5"/>
  <c r="I1843" i="5"/>
  <c r="I1847" i="5"/>
  <c r="I1851" i="5"/>
  <c r="I1855" i="5"/>
  <c r="I1859" i="5"/>
  <c r="I1863" i="5"/>
  <c r="I1867" i="5"/>
  <c r="I1871" i="5"/>
  <c r="I1875" i="5"/>
  <c r="I1879" i="5"/>
  <c r="I1883" i="5"/>
  <c r="I1887" i="5"/>
  <c r="I1891" i="5"/>
  <c r="I1895" i="5"/>
  <c r="I1899" i="5"/>
  <c r="I1903" i="5"/>
  <c r="I1907" i="5"/>
  <c r="I1911" i="5"/>
  <c r="I1915" i="5"/>
  <c r="I1919" i="5"/>
  <c r="I1923" i="5"/>
  <c r="I1927" i="5"/>
  <c r="I1931" i="5"/>
  <c r="I1935" i="5"/>
  <c r="I1939" i="5"/>
  <c r="I1943" i="5"/>
  <c r="I1947" i="5"/>
  <c r="I1951" i="5"/>
  <c r="I1955" i="5"/>
  <c r="I1959" i="5"/>
  <c r="I1963" i="5"/>
  <c r="I1967" i="5"/>
  <c r="I1971" i="5"/>
  <c r="I1975" i="5"/>
  <c r="I1979" i="5"/>
  <c r="I1983" i="5"/>
  <c r="I1987" i="5"/>
  <c r="I1991" i="5"/>
  <c r="I1995" i="5"/>
  <c r="I1999" i="5"/>
  <c r="I2003" i="5"/>
  <c r="I2007" i="5"/>
  <c r="I2011" i="5"/>
  <c r="I2015" i="5"/>
  <c r="I2019" i="5"/>
  <c r="I2023" i="5"/>
  <c r="I2027" i="5"/>
  <c r="I2031" i="5"/>
  <c r="I2035" i="5"/>
  <c r="I2039" i="5"/>
  <c r="I2043" i="5"/>
  <c r="I2047" i="5"/>
  <c r="I2051" i="5"/>
  <c r="I2055" i="5"/>
  <c r="I2059" i="5"/>
  <c r="I2063" i="5"/>
  <c r="I2067" i="5"/>
  <c r="I2071" i="5"/>
  <c r="I2075" i="5"/>
  <c r="I2079" i="5"/>
  <c r="I2083" i="5"/>
  <c r="I2087" i="5"/>
  <c r="I2091" i="5"/>
  <c r="I2095" i="5"/>
  <c r="I2099" i="5"/>
  <c r="I2103" i="5"/>
  <c r="I2107" i="5"/>
  <c r="I2111" i="5"/>
  <c r="I2115" i="5"/>
  <c r="I2119" i="5"/>
  <c r="I2123" i="5"/>
  <c r="I2127" i="5"/>
  <c r="I2131" i="5"/>
  <c r="I2135" i="5"/>
  <c r="I2139" i="5"/>
  <c r="I2143" i="5"/>
  <c r="I2147" i="5"/>
  <c r="I2151" i="5"/>
  <c r="I2155" i="5"/>
  <c r="I2159" i="5"/>
  <c r="I2163" i="5"/>
  <c r="I2167" i="5"/>
  <c r="I2171" i="5"/>
  <c r="I2175" i="5"/>
  <c r="I2179" i="5"/>
  <c r="I2183" i="5"/>
  <c r="I2187" i="5"/>
  <c r="I2191" i="5"/>
  <c r="I2195" i="5"/>
  <c r="I2199" i="5"/>
  <c r="I2203" i="5"/>
  <c r="I2207" i="5"/>
  <c r="I2211" i="5"/>
  <c r="I2215" i="5"/>
  <c r="I2219" i="5"/>
  <c r="I2223" i="5"/>
  <c r="I2227" i="5"/>
  <c r="I2231" i="5"/>
  <c r="I2235" i="5"/>
  <c r="I2239" i="5"/>
  <c r="I2243" i="5"/>
  <c r="I2247" i="5"/>
  <c r="I2251" i="5"/>
  <c r="I2255" i="5"/>
  <c r="I2259" i="5"/>
  <c r="I2263" i="5"/>
  <c r="I2267" i="5"/>
  <c r="I2271" i="5"/>
  <c r="I2275" i="5"/>
  <c r="I2279" i="5"/>
  <c r="I2283" i="5"/>
  <c r="I2287" i="5"/>
  <c r="I2291" i="5"/>
  <c r="I2295" i="5"/>
  <c r="I2299" i="5"/>
  <c r="I2303" i="5"/>
  <c r="I2307" i="5"/>
  <c r="I2311" i="5"/>
  <c r="I2315" i="5"/>
  <c r="I2319" i="5"/>
  <c r="I2323" i="5"/>
  <c r="I2327" i="5"/>
  <c r="I2331" i="5"/>
  <c r="I2335" i="5"/>
  <c r="I2339" i="5"/>
  <c r="I2343" i="5"/>
  <c r="I2347" i="5"/>
  <c r="I2351" i="5"/>
  <c r="I2355" i="5"/>
  <c r="I2359" i="5"/>
  <c r="I2363" i="5"/>
  <c r="I2367" i="5"/>
  <c r="I2371" i="5"/>
  <c r="I2375" i="5"/>
  <c r="I2379" i="5"/>
  <c r="I2383" i="5"/>
  <c r="I2387" i="5"/>
  <c r="I2391" i="5"/>
  <c r="I2395" i="5"/>
  <c r="I2399" i="5"/>
  <c r="I2403" i="5"/>
  <c r="I2407" i="5"/>
  <c r="I2411" i="5"/>
  <c r="I2415" i="5"/>
  <c r="I2419" i="5"/>
  <c r="I2423" i="5"/>
  <c r="I2427" i="5"/>
  <c r="I2431" i="5"/>
  <c r="I2435" i="5"/>
  <c r="I2439" i="5"/>
  <c r="I2443" i="5"/>
  <c r="I2447" i="5"/>
  <c r="I2451" i="5"/>
  <c r="I2455" i="5"/>
  <c r="I2459" i="5"/>
  <c r="I2463" i="5"/>
  <c r="I2467" i="5"/>
  <c r="I2471" i="5"/>
  <c r="I2475" i="5"/>
  <c r="I2479" i="5"/>
  <c r="I2483" i="5"/>
  <c r="I2487" i="5"/>
  <c r="I2491" i="5"/>
  <c r="I2495" i="5"/>
  <c r="I2499" i="5"/>
  <c r="I2503" i="5"/>
  <c r="I2507" i="5"/>
  <c r="I2511" i="5"/>
  <c r="I2515" i="5"/>
  <c r="I2519" i="5"/>
  <c r="I2523" i="5"/>
  <c r="I2527" i="5"/>
  <c r="I2531" i="5"/>
  <c r="I2535" i="5"/>
  <c r="I2539" i="5"/>
  <c r="I2543" i="5"/>
  <c r="I2547" i="5"/>
  <c r="I2551" i="5"/>
  <c r="I2555" i="5"/>
  <c r="I2559" i="5"/>
  <c r="I2563" i="5"/>
  <c r="I2567" i="5"/>
  <c r="I2571" i="5"/>
  <c r="I2575" i="5"/>
  <c r="I2579" i="5"/>
  <c r="I2583" i="5"/>
  <c r="I2587" i="5"/>
  <c r="I2591" i="5"/>
  <c r="I2595" i="5"/>
  <c r="I2599" i="5"/>
  <c r="I2603" i="5"/>
  <c r="I2607" i="5"/>
  <c r="I2611" i="5"/>
  <c r="I2615" i="5"/>
  <c r="I2619" i="5"/>
  <c r="I2623" i="5"/>
  <c r="I2627" i="5"/>
  <c r="I2631" i="5"/>
  <c r="I2635" i="5"/>
  <c r="I2639" i="5"/>
  <c r="I2643" i="5"/>
  <c r="I2647" i="5"/>
  <c r="I2651" i="5"/>
  <c r="I2655" i="5"/>
  <c r="I2659" i="5"/>
  <c r="I2663" i="5"/>
  <c r="I2667" i="5"/>
  <c r="I2671" i="5"/>
  <c r="I2675" i="5"/>
  <c r="I2679" i="5"/>
  <c r="I2683" i="5"/>
  <c r="I2687" i="5"/>
  <c r="I2691" i="5"/>
  <c r="I2695" i="5"/>
  <c r="I2699" i="5"/>
  <c r="I2703" i="5"/>
  <c r="I2707" i="5"/>
  <c r="I2711" i="5"/>
  <c r="I2715" i="5"/>
  <c r="I2719" i="5"/>
  <c r="I2723" i="5"/>
  <c r="I2727" i="5"/>
  <c r="I2731" i="5"/>
  <c r="I2735" i="5"/>
  <c r="I2739" i="5"/>
  <c r="I2743" i="5"/>
  <c r="I2747" i="5"/>
  <c r="I2751" i="5"/>
  <c r="I2755" i="5"/>
  <c r="I2759" i="5"/>
  <c r="I2763" i="5"/>
  <c r="I2767" i="5"/>
  <c r="I2771" i="5"/>
  <c r="I2775" i="5"/>
  <c r="I2779" i="5"/>
  <c r="I2783" i="5"/>
  <c r="I2787" i="5"/>
  <c r="I2791" i="5"/>
  <c r="I2795" i="5"/>
  <c r="I2799" i="5"/>
  <c r="I2803" i="5"/>
  <c r="I2807" i="5"/>
  <c r="I2811" i="5"/>
  <c r="I2815" i="5"/>
  <c r="I2819" i="5"/>
  <c r="I2823" i="5"/>
  <c r="I2827" i="5"/>
  <c r="I2831" i="5"/>
  <c r="I2835" i="5"/>
  <c r="I2839" i="5"/>
  <c r="I2843" i="5"/>
  <c r="I2847" i="5"/>
  <c r="I2851" i="5"/>
  <c r="I2855" i="5"/>
  <c r="I2859" i="5"/>
  <c r="I2863" i="5"/>
  <c r="I2867" i="5"/>
  <c r="I2871" i="5"/>
  <c r="I2875" i="5"/>
  <c r="I2879" i="5"/>
  <c r="I2883" i="5"/>
  <c r="I2887" i="5"/>
  <c r="I2891" i="5"/>
  <c r="I2895" i="5"/>
  <c r="I2899" i="5"/>
  <c r="I2903" i="5"/>
  <c r="I2907" i="5"/>
  <c r="I2911" i="5"/>
  <c r="I2915" i="5"/>
  <c r="I2919" i="5"/>
  <c r="I2923" i="5"/>
  <c r="I2927" i="5"/>
  <c r="I2931" i="5"/>
  <c r="I2935" i="5"/>
  <c r="I2939" i="5"/>
  <c r="I2943" i="5"/>
  <c r="I2947" i="5"/>
  <c r="I2951" i="5"/>
  <c r="I2955" i="5"/>
  <c r="I2959" i="5"/>
  <c r="I2963" i="5"/>
  <c r="I2967" i="5"/>
  <c r="I2971" i="5"/>
  <c r="I2975" i="5"/>
  <c r="I2979" i="5"/>
  <c r="I2983" i="5"/>
  <c r="I2987" i="5"/>
  <c r="I2991" i="5"/>
  <c r="I2995" i="5"/>
  <c r="I2999" i="5"/>
  <c r="I3003" i="5"/>
  <c r="I3007" i="5"/>
  <c r="I3011" i="5"/>
  <c r="I3015" i="5"/>
  <c r="I3023" i="5"/>
  <c r="I3027" i="5"/>
  <c r="I3031" i="5"/>
  <c r="I3035" i="5"/>
  <c r="I3039" i="5"/>
  <c r="I3043" i="5"/>
  <c r="I3047" i="5"/>
  <c r="I3051" i="5"/>
  <c r="I3055" i="5"/>
  <c r="I3059" i="5"/>
  <c r="I3063" i="5"/>
  <c r="I3067" i="5"/>
  <c r="I3071" i="5"/>
  <c r="I3075" i="5"/>
  <c r="I3079" i="5"/>
  <c r="I3083" i="5"/>
  <c r="I3087" i="5"/>
  <c r="I3091" i="5"/>
  <c r="I3095" i="5"/>
  <c r="I3099" i="5"/>
  <c r="I3103" i="5"/>
  <c r="I3107" i="5"/>
  <c r="I3111" i="5"/>
  <c r="I3115" i="5"/>
  <c r="I3119" i="5"/>
  <c r="I3123" i="5"/>
  <c r="I3127" i="5"/>
  <c r="I3131" i="5"/>
  <c r="I3135" i="5"/>
  <c r="I3139" i="5"/>
  <c r="I3143" i="5"/>
  <c r="I3147" i="5"/>
  <c r="I3151" i="5"/>
  <c r="I3155" i="5"/>
  <c r="I3159" i="5"/>
  <c r="I3163" i="5"/>
  <c r="I3167" i="5"/>
  <c r="I3171" i="5"/>
  <c r="I3175" i="5"/>
  <c r="I3179" i="5"/>
  <c r="I3183" i="5"/>
  <c r="I3187" i="5"/>
  <c r="I3191" i="5"/>
  <c r="I3195" i="5"/>
  <c r="I3199" i="5"/>
  <c r="I3203" i="5"/>
  <c r="I3207" i="5"/>
  <c r="I3211" i="5"/>
  <c r="I3215" i="5"/>
  <c r="I3219" i="5"/>
  <c r="I3223" i="5"/>
  <c r="I3227" i="5"/>
  <c r="I3231" i="5"/>
  <c r="I3235" i="5"/>
  <c r="I3239" i="5"/>
  <c r="I3243" i="5"/>
  <c r="I3251" i="5"/>
  <c r="I3255" i="5"/>
  <c r="I3259" i="5"/>
  <c r="I3263" i="5"/>
  <c r="I3267" i="5"/>
  <c r="I3271" i="5"/>
  <c r="I3275" i="5"/>
  <c r="I3279" i="5"/>
  <c r="I3283" i="5"/>
  <c r="I3287" i="5"/>
  <c r="I3291" i="5"/>
  <c r="I3295" i="5"/>
  <c r="I3299" i="5"/>
  <c r="I3303" i="5"/>
  <c r="I3307" i="5"/>
  <c r="I3311" i="5"/>
  <c r="I3315" i="5"/>
  <c r="I3319" i="5"/>
  <c r="I3323" i="5"/>
  <c r="I3327" i="5"/>
  <c r="I3331" i="5"/>
  <c r="I3335" i="5"/>
  <c r="I3339" i="5"/>
  <c r="I3343" i="5"/>
  <c r="I3347" i="5"/>
  <c r="I3351" i="5"/>
  <c r="I3355" i="5"/>
  <c r="I3359" i="5"/>
  <c r="I3363" i="5"/>
  <c r="I3367" i="5"/>
  <c r="I3371" i="5"/>
  <c r="I3375" i="5"/>
  <c r="I3379" i="5"/>
  <c r="I3383" i="5"/>
  <c r="I3387" i="5"/>
  <c r="I3391" i="5"/>
  <c r="I3395" i="5"/>
  <c r="I3403" i="5"/>
  <c r="I3407" i="5"/>
  <c r="I3411" i="5"/>
  <c r="I3415" i="5"/>
  <c r="I3419" i="5"/>
  <c r="I3423" i="5"/>
  <c r="I3427" i="5"/>
  <c r="I3431" i="5"/>
  <c r="I3435" i="5"/>
  <c r="I3439" i="5"/>
  <c r="I3443" i="5"/>
  <c r="I3447" i="5"/>
  <c r="I3451" i="5"/>
  <c r="I3455" i="5"/>
  <c r="I3459" i="5"/>
  <c r="I3463" i="5"/>
  <c r="I3467" i="5"/>
  <c r="I3471" i="5"/>
  <c r="I3475" i="5"/>
  <c r="I3479" i="5"/>
  <c r="I3483" i="5"/>
  <c r="I3487" i="5"/>
  <c r="I3491" i="5"/>
  <c r="I3495" i="5"/>
  <c r="I3499" i="5"/>
  <c r="I3503" i="5"/>
  <c r="I3507" i="5"/>
  <c r="I3511" i="5"/>
  <c r="I3515" i="5"/>
  <c r="I3519" i="5"/>
  <c r="I3523" i="5"/>
  <c r="I3527" i="5"/>
  <c r="I3531" i="5"/>
  <c r="I3535" i="5"/>
  <c r="I3539" i="5"/>
  <c r="I3543" i="5"/>
  <c r="I3547" i="5"/>
  <c r="I3551" i="5"/>
  <c r="I3555" i="5"/>
  <c r="I3559" i="5"/>
  <c r="I3563" i="5"/>
  <c r="I3567" i="5"/>
  <c r="I3571" i="5"/>
  <c r="I3575" i="5"/>
  <c r="I3579" i="5"/>
  <c r="I3583" i="5"/>
  <c r="I3587" i="5"/>
  <c r="I3591" i="5"/>
  <c r="I3595" i="5"/>
  <c r="I3599" i="5"/>
  <c r="I3603" i="5"/>
  <c r="I3607" i="5"/>
  <c r="I3611" i="5"/>
  <c r="I3615" i="5"/>
  <c r="I3619" i="5"/>
  <c r="I3623" i="5"/>
  <c r="I3631" i="5"/>
  <c r="I3635" i="5"/>
  <c r="I3639" i="5"/>
  <c r="I3643" i="5"/>
  <c r="I3647" i="5"/>
  <c r="I3651" i="5"/>
  <c r="I3655" i="5"/>
  <c r="I3659" i="5"/>
  <c r="I3663" i="5"/>
  <c r="I3667" i="5"/>
  <c r="I3671" i="5"/>
  <c r="I3675" i="5"/>
  <c r="I3679" i="5"/>
  <c r="I3683" i="5"/>
  <c r="I3687" i="5"/>
  <c r="I3691" i="5"/>
  <c r="I3695" i="5"/>
  <c r="I3699" i="5"/>
  <c r="I3703" i="5"/>
  <c r="I3707" i="5"/>
  <c r="I3711" i="5"/>
  <c r="I3715" i="5"/>
  <c r="I3719" i="5"/>
  <c r="I3727" i="5"/>
  <c r="I3731" i="5"/>
  <c r="I3735" i="5"/>
  <c r="I3739" i="5"/>
  <c r="I3743" i="5"/>
  <c r="I3747" i="5"/>
  <c r="I3751" i="5"/>
  <c r="I3755" i="5"/>
  <c r="I3759" i="5"/>
  <c r="I3763" i="5"/>
  <c r="I3767" i="5"/>
  <c r="I3771" i="5"/>
  <c r="I3775" i="5"/>
  <c r="I3779" i="5"/>
  <c r="I3783" i="5"/>
  <c r="I3787" i="5"/>
  <c r="I3791" i="5"/>
  <c r="I3795" i="5"/>
  <c r="I3803" i="5"/>
  <c r="I3807" i="5"/>
  <c r="I3811" i="5"/>
  <c r="I3815" i="5"/>
  <c r="I3819" i="5"/>
  <c r="I3823" i="5"/>
  <c r="I3827" i="5"/>
  <c r="I3831" i="5"/>
  <c r="I3835" i="5"/>
  <c r="I3839" i="5"/>
  <c r="I3843" i="5"/>
  <c r="I3847" i="5"/>
  <c r="I3851" i="5"/>
  <c r="I3855" i="5"/>
  <c r="I3859" i="5"/>
  <c r="I3863" i="5"/>
  <c r="I3867" i="5"/>
  <c r="I3871" i="5"/>
  <c r="I3875" i="5"/>
  <c r="I3879" i="5"/>
  <c r="I3883" i="5"/>
  <c r="I3887" i="5"/>
  <c r="I3891" i="5"/>
  <c r="I3895" i="5"/>
  <c r="I3899" i="5"/>
  <c r="I3903" i="5"/>
  <c r="I3907" i="5"/>
  <c r="I3911" i="5"/>
  <c r="I3915" i="5"/>
  <c r="I3919" i="5"/>
  <c r="I3923" i="5"/>
  <c r="I3927" i="5"/>
  <c r="I3931" i="5"/>
  <c r="I3935" i="5"/>
  <c r="I3939" i="5"/>
  <c r="I3943" i="5"/>
  <c r="I3947" i="5"/>
  <c r="I3955" i="5"/>
  <c r="I3959" i="5"/>
  <c r="I3963" i="5"/>
  <c r="I3967" i="5"/>
  <c r="I3971" i="5"/>
  <c r="I3975" i="5"/>
  <c r="I3979" i="5"/>
  <c r="I3983" i="5"/>
  <c r="I3987" i="5"/>
  <c r="I3991" i="5"/>
  <c r="I3995" i="5"/>
  <c r="I3999" i="5"/>
  <c r="I4003" i="5"/>
  <c r="I4007" i="5"/>
  <c r="I4011" i="5"/>
  <c r="I4015" i="5"/>
  <c r="I4019" i="5"/>
  <c r="I4023" i="5"/>
  <c r="I4027" i="5"/>
  <c r="I4031" i="5"/>
  <c r="I4035" i="5"/>
  <c r="I4039" i="5"/>
  <c r="I4043" i="5"/>
  <c r="I4047" i="5"/>
  <c r="I4051" i="5"/>
  <c r="I4055" i="5"/>
  <c r="I4059" i="5"/>
  <c r="I4063" i="5"/>
  <c r="I4067" i="5"/>
  <c r="I4071" i="5"/>
  <c r="I4075" i="5"/>
  <c r="I4079" i="5"/>
  <c r="I4083" i="5"/>
  <c r="I4087" i="5"/>
  <c r="I4091" i="5"/>
  <c r="I4095" i="5"/>
  <c r="I4099" i="5"/>
  <c r="I4107" i="5"/>
  <c r="I4111" i="5"/>
  <c r="I4115" i="5"/>
  <c r="I4119" i="5"/>
  <c r="I4123" i="5"/>
  <c r="I4127" i="5"/>
  <c r="I4131" i="5"/>
  <c r="I4135" i="5"/>
  <c r="I4139" i="5"/>
  <c r="I4143" i="5"/>
  <c r="I4147" i="5"/>
  <c r="I4151" i="5"/>
  <c r="I4155" i="5"/>
  <c r="I4159" i="5"/>
  <c r="I4163" i="5"/>
  <c r="I4167" i="5"/>
  <c r="I4171" i="5"/>
  <c r="I4175" i="5"/>
  <c r="I4179" i="5"/>
  <c r="I4183" i="5"/>
  <c r="I4187" i="5"/>
  <c r="I4191" i="5"/>
  <c r="I4195" i="5"/>
  <c r="I4199" i="5"/>
  <c r="I4203" i="5"/>
  <c r="I4207" i="5"/>
  <c r="I4211" i="5"/>
  <c r="I4215" i="5"/>
  <c r="I4219" i="5"/>
  <c r="I4223" i="5"/>
  <c r="I4227" i="5"/>
  <c r="I4231" i="5"/>
  <c r="I4235" i="5"/>
  <c r="I4239" i="5"/>
  <c r="I4243" i="5"/>
  <c r="I4247" i="5"/>
  <c r="I4251" i="5"/>
  <c r="I4255" i="5"/>
  <c r="I4259" i="5"/>
  <c r="I4263" i="5"/>
  <c r="I4267" i="5"/>
  <c r="I4271" i="5"/>
  <c r="I4275" i="5"/>
  <c r="I4279" i="5"/>
  <c r="I4283" i="5"/>
  <c r="I4287" i="5"/>
  <c r="I4291" i="5"/>
  <c r="I4295" i="5"/>
  <c r="I4299" i="5"/>
  <c r="I4303" i="5"/>
  <c r="I4307" i="5"/>
  <c r="I4311" i="5"/>
  <c r="I4315" i="5"/>
  <c r="I4319" i="5"/>
  <c r="I4323" i="5"/>
  <c r="I4327" i="5"/>
  <c r="I4335" i="5"/>
  <c r="I4339" i="5"/>
  <c r="I4343" i="5"/>
  <c r="I4347" i="5"/>
  <c r="I4351" i="5"/>
  <c r="I4355" i="5"/>
  <c r="I4359" i="5"/>
  <c r="I4363" i="5"/>
  <c r="I4367" i="5"/>
  <c r="I4371" i="5"/>
  <c r="I4375" i="5"/>
  <c r="I4379" i="5"/>
  <c r="I4383" i="5"/>
  <c r="I4387" i="5"/>
  <c r="I4391" i="5"/>
  <c r="I4395" i="5"/>
  <c r="I4399" i="5"/>
  <c r="I4403" i="5"/>
  <c r="I4407" i="5"/>
  <c r="I4411" i="5"/>
  <c r="I4415" i="5"/>
  <c r="I4419" i="5"/>
  <c r="I4423" i="5"/>
  <c r="I4427" i="5"/>
  <c r="I4431" i="5"/>
  <c r="I4435" i="5"/>
  <c r="I4439" i="5"/>
  <c r="I4443" i="5"/>
  <c r="I4447" i="5"/>
  <c r="I4451" i="5"/>
  <c r="I4455" i="5"/>
  <c r="I4459" i="5"/>
  <c r="I4463" i="5"/>
  <c r="I4467" i="5"/>
  <c r="I4471" i="5"/>
  <c r="I4479" i="5"/>
  <c r="I4487" i="5"/>
  <c r="I4495" i="5"/>
  <c r="I4503" i="5"/>
  <c r="I4511" i="5"/>
  <c r="I4519" i="5"/>
  <c r="I4527" i="5"/>
  <c r="I4535" i="5"/>
  <c r="I4543" i="5"/>
  <c r="I4551" i="5"/>
  <c r="I4559" i="5"/>
  <c r="I4567" i="5"/>
  <c r="I4575" i="5"/>
  <c r="I4583" i="5"/>
  <c r="I4591" i="5"/>
  <c r="I4599" i="5"/>
  <c r="I4607" i="5"/>
  <c r="I4615" i="5"/>
  <c r="I4623" i="5"/>
  <c r="I4631" i="5"/>
  <c r="I4639" i="5"/>
  <c r="I4647" i="5"/>
  <c r="I4655" i="5"/>
  <c r="I4663" i="5"/>
  <c r="I4671" i="5"/>
  <c r="I4679" i="5"/>
  <c r="I4687" i="5"/>
  <c r="I4695" i="5"/>
  <c r="I4703" i="5"/>
  <c r="I4711" i="5"/>
  <c r="I4719" i="5"/>
  <c r="I4727" i="5"/>
  <c r="I4735" i="5"/>
  <c r="I4743" i="5"/>
  <c r="I4751" i="5"/>
  <c r="I4767" i="5"/>
  <c r="I4775" i="5"/>
  <c r="I4783" i="5"/>
  <c r="I4791" i="5"/>
  <c r="I4799" i="5"/>
  <c r="I4807" i="5"/>
  <c r="I4815" i="5"/>
  <c r="I4823" i="5"/>
  <c r="I4831" i="5"/>
  <c r="I4839" i="5"/>
  <c r="I4847" i="5"/>
  <c r="I4855" i="5"/>
  <c r="I4863" i="5"/>
  <c r="I4871" i="5"/>
  <c r="I4879" i="5"/>
  <c r="I4887" i="5"/>
  <c r="I4895" i="5"/>
  <c r="I4903" i="5"/>
  <c r="I4911" i="5"/>
  <c r="I4919" i="5"/>
  <c r="I4927" i="5"/>
  <c r="I4935" i="5"/>
  <c r="I4943" i="5"/>
  <c r="I4951" i="5"/>
  <c r="I4959" i="5"/>
  <c r="I4967" i="5"/>
  <c r="I4975" i="5"/>
  <c r="I4983" i="5"/>
  <c r="I4991" i="5"/>
  <c r="I4999" i="5"/>
  <c r="I5007" i="5"/>
  <c r="I5015" i="5"/>
  <c r="I5023" i="5"/>
  <c r="I5031" i="5"/>
  <c r="I5039" i="5"/>
  <c r="I5047" i="5"/>
  <c r="I5055" i="5"/>
  <c r="I5063" i="5"/>
  <c r="I5071" i="5"/>
  <c r="I5079" i="5"/>
  <c r="I5087" i="5"/>
  <c r="I5095" i="5"/>
  <c r="I5103" i="5"/>
  <c r="I5111" i="5"/>
  <c r="I5119" i="5"/>
  <c r="I5127" i="5"/>
  <c r="I5135" i="5"/>
  <c r="I5143" i="5"/>
  <c r="I5151" i="5"/>
  <c r="I5159" i="5"/>
  <c r="I5167" i="5"/>
  <c r="I5175" i="5"/>
  <c r="I5183" i="5"/>
  <c r="I5191" i="5"/>
  <c r="I5199" i="5"/>
  <c r="I5559" i="5"/>
  <c r="J354" i="5"/>
  <c r="I354" i="5"/>
  <c r="J378" i="5"/>
  <c r="I378" i="5"/>
  <c r="J454" i="5"/>
  <c r="I454" i="5"/>
  <c r="J474" i="5"/>
  <c r="I474" i="5"/>
  <c r="J566" i="5"/>
  <c r="I566" i="5"/>
  <c r="J626" i="5"/>
  <c r="I626" i="5"/>
  <c r="J646" i="5"/>
  <c r="I646" i="5"/>
  <c r="J666" i="5"/>
  <c r="I666" i="5"/>
  <c r="J754" i="5"/>
  <c r="I754" i="5"/>
  <c r="J854" i="5"/>
  <c r="I854" i="5"/>
  <c r="J874" i="5"/>
  <c r="I874" i="5"/>
  <c r="J1242" i="5"/>
  <c r="I1242" i="5"/>
  <c r="J1266" i="5"/>
  <c r="I1266" i="5"/>
  <c r="J1282" i="5"/>
  <c r="I1282" i="5"/>
  <c r="J1318" i="5"/>
  <c r="I1318" i="5"/>
  <c r="J1334" i="5"/>
  <c r="I1334" i="5"/>
  <c r="L1148" i="5"/>
  <c r="L1150" i="5"/>
  <c r="L1152" i="5"/>
  <c r="L1155" i="5"/>
  <c r="L1192" i="5"/>
  <c r="L1193" i="5"/>
  <c r="L1196" i="5"/>
  <c r="L1198" i="5"/>
  <c r="L1200" i="5"/>
  <c r="L1203" i="5"/>
  <c r="L1240" i="5"/>
  <c r="L1241" i="5"/>
  <c r="L1244" i="5"/>
  <c r="L1246" i="5"/>
  <c r="L1248" i="5"/>
  <c r="L1251" i="5"/>
  <c r="L1256" i="5"/>
  <c r="L1257" i="5"/>
  <c r="L1260" i="5"/>
  <c r="L1262" i="5"/>
  <c r="L1292" i="5"/>
  <c r="L1294" i="5"/>
  <c r="L1296" i="5"/>
  <c r="L1299" i="5"/>
  <c r="L1304" i="5"/>
  <c r="L1305" i="5"/>
  <c r="L1344" i="5"/>
  <c r="L1347" i="5"/>
  <c r="I1156" i="5"/>
  <c r="I1160" i="5"/>
  <c r="I1164" i="5"/>
  <c r="I1168" i="5"/>
  <c r="I1172" i="5"/>
  <c r="I1176" i="5"/>
  <c r="I1180" i="5"/>
  <c r="I1184" i="5"/>
  <c r="I1188" i="5"/>
  <c r="I1208" i="5"/>
  <c r="I1212" i="5"/>
  <c r="I1216" i="5"/>
  <c r="I1220" i="5"/>
  <c r="I1224" i="5"/>
  <c r="I1228" i="5"/>
  <c r="I1236" i="5"/>
  <c r="I1252" i="5"/>
  <c r="I1264" i="5"/>
  <c r="I1268" i="5"/>
  <c r="I1272" i="5"/>
  <c r="I1276" i="5"/>
  <c r="I1280" i="5"/>
  <c r="I1284" i="5"/>
  <c r="I1288" i="5"/>
  <c r="I1300" i="5"/>
  <c r="I1308" i="5"/>
  <c r="I1312" i="5"/>
  <c r="I1316" i="5"/>
  <c r="I1320" i="5"/>
  <c r="I1324" i="5"/>
  <c r="I1328" i="5"/>
  <c r="I1336" i="5"/>
  <c r="I1340" i="5"/>
  <c r="I1348" i="5"/>
  <c r="L1154" i="5"/>
  <c r="L1194" i="5"/>
  <c r="L1201" i="5"/>
  <c r="L1239" i="5"/>
  <c r="L1247" i="5"/>
  <c r="L1254" i="5"/>
  <c r="L1261" i="5"/>
  <c r="L1295" i="5"/>
  <c r="L1302" i="5"/>
  <c r="L1346" i="5"/>
  <c r="J4502" i="5"/>
  <c r="J4690" i="5"/>
  <c r="J4982" i="5"/>
  <c r="L579" i="5"/>
  <c r="L691" i="5"/>
  <c r="L739" i="5"/>
  <c r="L782" i="5"/>
  <c r="L830" i="5"/>
  <c r="L835" i="5"/>
  <c r="L846" i="5"/>
  <c r="L851" i="5"/>
  <c r="L894" i="5"/>
  <c r="L899" i="5"/>
  <c r="L942" i="5"/>
  <c r="L627" i="5"/>
  <c r="L686" i="5"/>
  <c r="L734" i="5"/>
  <c r="L787" i="5"/>
  <c r="I254" i="5"/>
  <c r="I270" i="5"/>
  <c r="I286" i="5"/>
  <c r="I302" i="5"/>
  <c r="I318" i="5"/>
  <c r="I334" i="5"/>
  <c r="I350" i="5"/>
  <c r="I366" i="5"/>
  <c r="I382" i="5"/>
  <c r="I398" i="5"/>
  <c r="I414" i="5"/>
  <c r="I430" i="5"/>
  <c r="I446" i="5"/>
  <c r="I462" i="5"/>
  <c r="I478" i="5"/>
  <c r="I494" i="5"/>
  <c r="I510" i="5"/>
  <c r="I526" i="5"/>
  <c r="I542" i="5"/>
  <c r="I558" i="5"/>
  <c r="I574" i="5"/>
  <c r="I590" i="5"/>
  <c r="I606" i="5"/>
  <c r="I622" i="5"/>
  <c r="I638" i="5"/>
  <c r="I654" i="5"/>
  <c r="I670" i="5"/>
  <c r="I702" i="5"/>
  <c r="I718" i="5"/>
  <c r="I750" i="5"/>
  <c r="I766" i="5"/>
  <c r="I798" i="5"/>
  <c r="I814" i="5"/>
  <c r="L687" i="5"/>
  <c r="L735" i="5"/>
  <c r="L786" i="5"/>
  <c r="L834" i="5"/>
  <c r="L1151" i="5"/>
  <c r="L1190" i="5"/>
  <c r="L1197" i="5"/>
  <c r="L1243" i="5"/>
  <c r="L1250" i="5"/>
  <c r="L1258" i="5"/>
  <c r="L1298" i="5"/>
  <c r="L1306" i="5"/>
  <c r="J4474" i="5"/>
  <c r="I4474" i="5"/>
  <c r="J4478" i="5"/>
  <c r="I4478" i="5"/>
  <c r="J4486" i="5"/>
  <c r="I4486" i="5"/>
  <c r="J4490" i="5"/>
  <c r="I4490" i="5"/>
  <c r="J4494" i="5"/>
  <c r="I4494" i="5"/>
  <c r="J4498" i="5"/>
  <c r="I4498" i="5"/>
  <c r="J4506" i="5"/>
  <c r="I4506" i="5"/>
  <c r="J4510" i="5"/>
  <c r="I4510" i="5"/>
  <c r="J4514" i="5"/>
  <c r="I4514" i="5"/>
  <c r="J4518" i="5"/>
  <c r="I4518" i="5"/>
  <c r="J4522" i="5"/>
  <c r="I4522" i="5"/>
  <c r="J4526" i="5"/>
  <c r="I4526" i="5"/>
  <c r="J4530" i="5"/>
  <c r="I4530" i="5"/>
  <c r="J4534" i="5"/>
  <c r="I4534" i="5"/>
  <c r="J4538" i="5"/>
  <c r="I4538" i="5"/>
  <c r="J4542" i="5"/>
  <c r="I4542" i="5"/>
  <c r="J4546" i="5"/>
  <c r="I4546" i="5"/>
  <c r="J4550" i="5"/>
  <c r="I4550" i="5"/>
  <c r="J4554" i="5"/>
  <c r="I4554" i="5"/>
  <c r="J4558" i="5"/>
  <c r="I4558" i="5"/>
  <c r="J4562" i="5"/>
  <c r="I4562" i="5"/>
  <c r="J4566" i="5"/>
  <c r="I4566" i="5"/>
  <c r="J4570" i="5"/>
  <c r="I4570" i="5"/>
  <c r="J4574" i="5"/>
  <c r="I4574" i="5"/>
  <c r="J4578" i="5"/>
  <c r="I4578" i="5"/>
  <c r="J4582" i="5"/>
  <c r="I4582" i="5"/>
  <c r="J4586" i="5"/>
  <c r="I4586" i="5"/>
  <c r="J4590" i="5"/>
  <c r="I4590" i="5"/>
  <c r="J4594" i="5"/>
  <c r="I4594" i="5"/>
  <c r="J4598" i="5"/>
  <c r="I4598" i="5"/>
  <c r="J4602" i="5"/>
  <c r="I4602" i="5"/>
  <c r="J4606" i="5"/>
  <c r="I4606" i="5"/>
  <c r="J4610" i="5"/>
  <c r="I4610" i="5"/>
  <c r="J4614" i="5"/>
  <c r="I4614" i="5"/>
  <c r="J4618" i="5"/>
  <c r="I4618" i="5"/>
  <c r="J4622" i="5"/>
  <c r="I4622" i="5"/>
  <c r="J4626" i="5"/>
  <c r="I4626" i="5"/>
  <c r="J4630" i="5"/>
  <c r="I4630" i="5"/>
  <c r="J4634" i="5"/>
  <c r="I4634" i="5"/>
  <c r="J4638" i="5"/>
  <c r="I4638" i="5"/>
  <c r="J4642" i="5"/>
  <c r="I4642" i="5"/>
  <c r="J4646" i="5"/>
  <c r="I4646" i="5"/>
  <c r="J4650" i="5"/>
  <c r="I4650" i="5"/>
  <c r="J4654" i="5"/>
  <c r="I4654" i="5"/>
  <c r="J4658" i="5"/>
  <c r="I4658" i="5"/>
  <c r="J4662" i="5"/>
  <c r="I4662" i="5"/>
  <c r="J4666" i="5"/>
  <c r="I4666" i="5"/>
  <c r="J4670" i="5"/>
  <c r="I4670" i="5"/>
  <c r="J4674" i="5"/>
  <c r="I4674" i="5"/>
  <c r="J4678" i="5"/>
  <c r="I4678" i="5"/>
  <c r="J4682" i="5"/>
  <c r="I4682" i="5"/>
  <c r="J4686" i="5"/>
  <c r="I4686" i="5"/>
  <c r="J4694" i="5"/>
  <c r="I4694" i="5"/>
  <c r="J4702" i="5"/>
  <c r="I4702" i="5"/>
  <c r="J4706" i="5"/>
  <c r="I4706" i="5"/>
  <c r="J4710" i="5"/>
  <c r="I4710" i="5"/>
  <c r="J4714" i="5"/>
  <c r="I4714" i="5"/>
  <c r="J4718" i="5"/>
  <c r="I4718" i="5"/>
  <c r="J4722" i="5"/>
  <c r="I4722" i="5"/>
  <c r="J4726" i="5"/>
  <c r="I4726" i="5"/>
  <c r="J4730" i="5"/>
  <c r="I4730" i="5"/>
  <c r="J4734" i="5"/>
  <c r="I4734" i="5"/>
  <c r="J4738" i="5"/>
  <c r="I4738" i="5"/>
  <c r="J4742" i="5"/>
  <c r="I4742" i="5"/>
  <c r="J4746" i="5"/>
  <c r="I4746" i="5"/>
  <c r="J4750" i="5"/>
  <c r="I4750" i="5"/>
  <c r="J4758" i="5"/>
  <c r="I4758" i="5"/>
  <c r="J4762" i="5"/>
  <c r="I4762" i="5"/>
  <c r="J4766" i="5"/>
  <c r="I4766" i="5"/>
  <c r="J4770" i="5"/>
  <c r="I4770" i="5"/>
  <c r="J4774" i="5"/>
  <c r="I4774" i="5"/>
  <c r="J4782" i="5"/>
  <c r="I4782" i="5"/>
  <c r="J4786" i="5"/>
  <c r="I4786" i="5"/>
  <c r="J4790" i="5"/>
  <c r="I4790" i="5"/>
  <c r="J4794" i="5"/>
  <c r="I4794" i="5"/>
  <c r="J4798" i="5"/>
  <c r="I4798" i="5"/>
  <c r="J4802" i="5"/>
  <c r="I4802" i="5"/>
  <c r="J4806" i="5"/>
  <c r="I4806" i="5"/>
  <c r="J4810" i="5"/>
  <c r="I4810" i="5"/>
  <c r="J4814" i="5"/>
  <c r="I4814" i="5"/>
  <c r="J4818" i="5"/>
  <c r="I4818" i="5"/>
  <c r="J4822" i="5"/>
  <c r="I4822" i="5"/>
  <c r="J4826" i="5"/>
  <c r="I4826" i="5"/>
  <c r="J4830" i="5"/>
  <c r="I4830" i="5"/>
  <c r="J4834" i="5"/>
  <c r="I4834" i="5"/>
  <c r="J4838" i="5"/>
  <c r="I4838" i="5"/>
  <c r="J4842" i="5"/>
  <c r="I4842" i="5"/>
  <c r="J4846" i="5"/>
  <c r="I4846" i="5"/>
  <c r="J4850" i="5"/>
  <c r="I4850" i="5"/>
  <c r="J4854" i="5"/>
  <c r="I4854" i="5"/>
  <c r="J4858" i="5"/>
  <c r="I4858" i="5"/>
  <c r="J4862" i="5"/>
  <c r="I4862" i="5"/>
  <c r="J4866" i="5"/>
  <c r="I4866" i="5"/>
  <c r="J4870" i="5"/>
  <c r="I4870" i="5"/>
  <c r="J4874" i="5"/>
  <c r="I4874" i="5"/>
  <c r="J4878" i="5"/>
  <c r="I4878" i="5"/>
  <c r="J4882" i="5"/>
  <c r="I4882" i="5"/>
  <c r="J4886" i="5"/>
  <c r="I4886" i="5"/>
  <c r="J4890" i="5"/>
  <c r="I4890" i="5"/>
  <c r="J4894" i="5"/>
  <c r="I4894" i="5"/>
  <c r="J4898" i="5"/>
  <c r="I4898" i="5"/>
  <c r="J4902" i="5"/>
  <c r="I4902" i="5"/>
  <c r="J4910" i="5"/>
  <c r="I4910" i="5"/>
  <c r="J4914" i="5"/>
  <c r="I4914" i="5"/>
  <c r="J4922" i="5"/>
  <c r="I4922" i="5"/>
  <c r="J4926" i="5"/>
  <c r="I4926" i="5"/>
  <c r="J4934" i="5"/>
  <c r="I4934" i="5"/>
  <c r="J4938" i="5"/>
  <c r="I4938" i="5"/>
  <c r="J4942" i="5"/>
  <c r="I4942" i="5"/>
  <c r="J4946" i="5"/>
  <c r="I4946" i="5"/>
  <c r="J4950" i="5"/>
  <c r="I4950" i="5"/>
  <c r="J4954" i="5"/>
  <c r="I4954" i="5"/>
  <c r="J4958" i="5"/>
  <c r="I4958" i="5"/>
  <c r="J4962" i="5"/>
  <c r="I4962" i="5"/>
  <c r="J4966" i="5"/>
  <c r="I4966" i="5"/>
  <c r="J4970" i="5"/>
  <c r="I4970" i="5"/>
  <c r="J4974" i="5"/>
  <c r="I4974" i="5"/>
  <c r="J4978" i="5"/>
  <c r="I4978" i="5"/>
  <c r="J4986" i="5"/>
  <c r="I4986" i="5"/>
  <c r="J4990" i="5"/>
  <c r="I4990" i="5"/>
  <c r="J4994" i="5"/>
  <c r="I4994" i="5"/>
  <c r="J4998" i="5"/>
  <c r="I4998" i="5"/>
  <c r="J5002" i="5"/>
  <c r="I5002" i="5"/>
  <c r="J5006" i="5"/>
  <c r="I5006" i="5"/>
  <c r="J5010" i="5"/>
  <c r="I5010" i="5"/>
  <c r="J5014" i="5"/>
  <c r="I5014" i="5"/>
  <c r="J5018" i="5"/>
  <c r="I5018" i="5"/>
  <c r="J5022" i="5"/>
  <c r="I5022" i="5"/>
  <c r="J5026" i="5"/>
  <c r="I5026" i="5"/>
  <c r="J5030" i="5"/>
  <c r="I5030" i="5"/>
  <c r="J5034" i="5"/>
  <c r="I5034" i="5"/>
  <c r="J5038" i="5"/>
  <c r="I5038" i="5"/>
  <c r="J5042" i="5"/>
  <c r="I5042" i="5"/>
  <c r="J5046" i="5"/>
  <c r="I5046" i="5"/>
  <c r="J5050" i="5"/>
  <c r="I5050" i="5"/>
  <c r="J5054" i="5"/>
  <c r="I5054" i="5"/>
  <c r="J5058" i="5"/>
  <c r="I5058" i="5"/>
  <c r="J5062" i="5"/>
  <c r="I5062" i="5"/>
  <c r="J5066" i="5"/>
  <c r="I5066" i="5"/>
  <c r="J5070" i="5"/>
  <c r="I5070" i="5"/>
  <c r="J5074" i="5"/>
  <c r="I5074" i="5"/>
  <c r="J5078" i="5"/>
  <c r="I5078" i="5"/>
  <c r="J5082" i="5"/>
  <c r="I5082" i="5"/>
  <c r="J5086" i="5"/>
  <c r="I5086" i="5"/>
  <c r="J5090" i="5"/>
  <c r="I5090" i="5"/>
  <c r="J5094" i="5"/>
  <c r="I5094" i="5"/>
  <c r="J5098" i="5"/>
  <c r="I5098" i="5"/>
  <c r="J5102" i="5"/>
  <c r="I5102" i="5"/>
  <c r="J5106" i="5"/>
  <c r="I5106" i="5"/>
  <c r="J5110" i="5"/>
  <c r="I5110" i="5"/>
  <c r="J5114" i="5"/>
  <c r="I5114" i="5"/>
  <c r="J5118" i="5"/>
  <c r="I5118" i="5"/>
  <c r="J5122" i="5"/>
  <c r="I5122" i="5"/>
  <c r="J5126" i="5"/>
  <c r="I5126" i="5"/>
  <c r="J5130" i="5"/>
  <c r="I5130" i="5"/>
  <c r="J5134" i="5"/>
  <c r="I5134" i="5"/>
  <c r="J5138" i="5"/>
  <c r="I5138" i="5"/>
  <c r="J5142" i="5"/>
  <c r="I5142" i="5"/>
  <c r="J5146" i="5"/>
  <c r="I5146" i="5"/>
  <c r="J5150" i="5"/>
  <c r="I5150" i="5"/>
  <c r="J5154" i="5"/>
  <c r="I5154" i="5"/>
  <c r="J5158" i="5"/>
  <c r="I5158" i="5"/>
  <c r="J5162" i="5"/>
  <c r="I5162" i="5"/>
  <c r="J5166" i="5"/>
  <c r="I5166" i="5"/>
  <c r="J5170" i="5"/>
  <c r="I5170" i="5"/>
  <c r="J5174" i="5"/>
  <c r="I5174" i="5"/>
  <c r="J5178" i="5"/>
  <c r="I5178" i="5"/>
  <c r="J5182" i="5"/>
  <c r="I5182" i="5"/>
  <c r="J5186" i="5"/>
  <c r="I5186" i="5"/>
  <c r="J5190" i="5"/>
  <c r="I5190" i="5"/>
  <c r="J5194" i="5"/>
  <c r="I5194" i="5"/>
  <c r="J5198" i="5"/>
  <c r="I5198" i="5"/>
  <c r="J4698" i="5"/>
  <c r="J5202" i="5"/>
  <c r="I5206" i="5"/>
  <c r="I5222" i="5"/>
  <c r="I5238" i="5"/>
  <c r="I5254" i="5"/>
  <c r="I5270" i="5"/>
  <c r="I5286" i="5"/>
  <c r="J5566" i="5"/>
  <c r="J5918" i="5"/>
  <c r="J6190" i="5"/>
  <c r="J5550" i="5"/>
  <c r="I5550" i="5"/>
  <c r="J5582" i="5"/>
  <c r="I5582" i="5"/>
  <c r="J5598" i="5"/>
  <c r="I5598" i="5"/>
  <c r="I5614" i="5"/>
  <c r="J5614" i="5"/>
  <c r="J5630" i="5"/>
  <c r="I5630" i="5"/>
  <c r="J5646" i="5"/>
  <c r="I5646" i="5"/>
  <c r="I5662" i="5"/>
  <c r="J5662" i="5"/>
  <c r="J5678" i="5"/>
  <c r="I5678" i="5"/>
  <c r="I5694" i="5"/>
  <c r="J5694" i="5"/>
  <c r="J5710" i="5"/>
  <c r="I5710" i="5"/>
  <c r="J5726" i="5"/>
  <c r="I5726" i="5"/>
  <c r="J5742" i="5"/>
  <c r="I5742" i="5"/>
  <c r="J5758" i="5"/>
  <c r="I5758" i="5"/>
  <c r="J5774" i="5"/>
  <c r="I5774" i="5"/>
  <c r="I5790" i="5"/>
  <c r="J5790" i="5"/>
  <c r="J5806" i="5"/>
  <c r="I5806" i="5"/>
  <c r="I5822" i="5"/>
  <c r="J5822" i="5"/>
  <c r="J5838" i="5"/>
  <c r="I5838" i="5"/>
  <c r="J5854" i="5"/>
  <c r="I5854" i="5"/>
  <c r="I5870" i="5"/>
  <c r="J5870" i="5"/>
  <c r="J5902" i="5"/>
  <c r="I5902" i="5"/>
  <c r="J5934" i="5"/>
  <c r="I5934" i="5"/>
  <c r="J5950" i="5"/>
  <c r="I5950" i="5"/>
  <c r="J5966" i="5"/>
  <c r="I5966" i="5"/>
  <c r="I5982" i="5"/>
  <c r="J5982" i="5"/>
  <c r="J5998" i="5"/>
  <c r="I5998" i="5"/>
  <c r="J6014" i="5"/>
  <c r="I6014" i="5"/>
  <c r="J6030" i="5"/>
  <c r="I6030" i="5"/>
  <c r="I6046" i="5"/>
  <c r="J6046" i="5"/>
  <c r="J6062" i="5"/>
  <c r="I6062" i="5"/>
  <c r="J6078" i="5"/>
  <c r="I6078" i="5"/>
  <c r="J6094" i="5"/>
  <c r="I6094" i="5"/>
  <c r="J6110" i="5"/>
  <c r="I6110" i="5"/>
  <c r="J6126" i="5"/>
  <c r="I6126" i="5"/>
  <c r="J6142" i="5"/>
  <c r="I6142" i="5"/>
  <c r="J6158" i="5"/>
  <c r="I6158" i="5"/>
  <c r="J6174" i="5"/>
  <c r="I6174" i="5"/>
  <c r="J6206" i="5"/>
  <c r="I6206" i="5"/>
  <c r="I5540" i="5"/>
  <c r="J5540" i="5"/>
  <c r="I5544" i="5"/>
  <c r="J5544" i="5"/>
  <c r="I5556" i="5"/>
  <c r="J5556" i="5"/>
  <c r="I5560" i="5"/>
  <c r="J5560" i="5"/>
  <c r="I5564" i="5"/>
  <c r="J5564" i="5"/>
  <c r="I5568" i="5"/>
  <c r="J5568" i="5"/>
  <c r="I5576" i="5"/>
  <c r="J5576" i="5"/>
  <c r="I5584" i="5"/>
  <c r="J5584" i="5"/>
  <c r="I5588" i="5"/>
  <c r="J5588" i="5"/>
  <c r="I5592" i="5"/>
  <c r="J5592" i="5"/>
  <c r="I5596" i="5"/>
  <c r="J5596" i="5"/>
  <c r="I5604" i="5"/>
  <c r="J5604" i="5"/>
  <c r="I5608" i="5"/>
  <c r="J5608" i="5"/>
  <c r="I5612" i="5"/>
  <c r="J5612" i="5"/>
  <c r="I5616" i="5"/>
  <c r="J5616" i="5"/>
  <c r="I5624" i="5"/>
  <c r="J5624" i="5"/>
  <c r="I5632" i="5"/>
  <c r="J5632" i="5"/>
  <c r="I5636" i="5"/>
  <c r="J5636" i="5"/>
  <c r="I5640" i="5"/>
  <c r="J5640" i="5"/>
  <c r="I5644" i="5"/>
  <c r="J5644" i="5"/>
  <c r="I5656" i="5"/>
  <c r="J5656" i="5"/>
  <c r="I5660" i="5"/>
  <c r="J5660" i="5"/>
  <c r="I5664" i="5"/>
  <c r="J5664" i="5"/>
  <c r="I5668" i="5"/>
  <c r="J5668" i="5"/>
  <c r="I5672" i="5"/>
  <c r="J5672" i="5"/>
  <c r="I5684" i="5"/>
  <c r="J5684" i="5"/>
  <c r="I5688" i="5"/>
  <c r="J5688" i="5"/>
  <c r="I5692" i="5"/>
  <c r="J5692" i="5"/>
  <c r="I5696" i="5"/>
  <c r="J5696" i="5"/>
  <c r="I5704" i="5"/>
  <c r="J5704" i="5"/>
  <c r="I5712" i="5"/>
  <c r="J5712" i="5"/>
  <c r="I5716" i="5"/>
  <c r="J5716" i="5"/>
  <c r="I5720" i="5"/>
  <c r="J5720" i="5"/>
  <c r="I5724" i="5"/>
  <c r="J5724" i="5"/>
  <c r="I5732" i="5"/>
  <c r="J5732" i="5"/>
  <c r="I5736" i="5"/>
  <c r="J5736" i="5"/>
  <c r="I5740" i="5"/>
  <c r="J5740" i="5"/>
  <c r="I5744" i="5"/>
  <c r="J5744" i="5"/>
  <c r="I5752" i="5"/>
  <c r="J5752" i="5"/>
  <c r="I5760" i="5"/>
  <c r="J5760" i="5"/>
  <c r="I5764" i="5"/>
  <c r="J5764" i="5"/>
  <c r="I5768" i="5"/>
  <c r="J5768" i="5"/>
  <c r="I5772" i="5"/>
  <c r="J5772" i="5"/>
  <c r="I5784" i="5"/>
  <c r="J5784" i="5"/>
  <c r="I5788" i="5"/>
  <c r="J5788" i="5"/>
  <c r="I5792" i="5"/>
  <c r="J5792" i="5"/>
  <c r="I5796" i="5"/>
  <c r="J5796" i="5"/>
  <c r="I5800" i="5"/>
  <c r="J5800" i="5"/>
  <c r="I5812" i="5"/>
  <c r="J5812" i="5"/>
  <c r="I5816" i="5"/>
  <c r="J5816" i="5"/>
  <c r="I5820" i="5"/>
  <c r="J5820" i="5"/>
  <c r="I5824" i="5"/>
  <c r="J5824" i="5"/>
  <c r="I5832" i="5"/>
  <c r="J5832" i="5"/>
  <c r="I5840" i="5"/>
  <c r="J5840" i="5"/>
  <c r="J5552" i="5"/>
  <c r="J5572" i="5"/>
  <c r="J5628" i="5"/>
  <c r="J5648" i="5"/>
  <c r="J5780" i="5"/>
  <c r="J5836" i="5"/>
  <c r="J5868" i="5"/>
  <c r="I5848" i="5"/>
  <c r="J5848" i="5"/>
  <c r="I5852" i="5"/>
  <c r="J5852" i="5"/>
  <c r="I5860" i="5"/>
  <c r="J5860" i="5"/>
  <c r="I5864" i="5"/>
  <c r="J5864" i="5"/>
  <c r="I5880" i="5"/>
  <c r="J5880" i="5"/>
  <c r="I5884" i="5"/>
  <c r="J5884" i="5"/>
  <c r="I5888" i="5"/>
  <c r="J5888" i="5"/>
  <c r="I5892" i="5"/>
  <c r="J5892" i="5"/>
  <c r="I5896" i="5"/>
  <c r="J5896" i="5"/>
  <c r="I5900" i="5"/>
  <c r="J5900" i="5"/>
  <c r="I5904" i="5"/>
  <c r="J5904" i="5"/>
  <c r="I5908" i="5"/>
  <c r="J5908" i="5"/>
  <c r="I5912" i="5"/>
  <c r="J5912" i="5"/>
  <c r="I5916" i="5"/>
  <c r="J5916" i="5"/>
  <c r="I5920" i="5"/>
  <c r="J5920" i="5"/>
  <c r="I5924" i="5"/>
  <c r="J5924" i="5"/>
  <c r="I5928" i="5"/>
  <c r="J5928" i="5"/>
  <c r="I5932" i="5"/>
  <c r="J5932" i="5"/>
  <c r="I5936" i="5"/>
  <c r="J5936" i="5"/>
  <c r="I5940" i="5"/>
  <c r="J5940" i="5"/>
  <c r="I5944" i="5"/>
  <c r="J5944" i="5"/>
  <c r="I5948" i="5"/>
  <c r="J5948" i="5"/>
  <c r="I5952" i="5"/>
  <c r="J5952" i="5"/>
  <c r="I5956" i="5"/>
  <c r="J5956" i="5"/>
  <c r="I5960" i="5"/>
  <c r="J5960" i="5"/>
  <c r="I5964" i="5"/>
  <c r="J5964" i="5"/>
  <c r="I5968" i="5"/>
  <c r="J5968" i="5"/>
  <c r="I5972" i="5"/>
  <c r="J5972" i="5"/>
  <c r="I5976" i="5"/>
  <c r="J5976" i="5"/>
  <c r="I5980" i="5"/>
  <c r="J5980" i="5"/>
  <c r="I5984" i="5"/>
  <c r="J5984" i="5"/>
  <c r="I5988" i="5"/>
  <c r="J5988" i="5"/>
  <c r="I5992" i="5"/>
  <c r="J5992" i="5"/>
  <c r="I5996" i="5"/>
  <c r="J5996" i="5"/>
  <c r="I6000" i="5"/>
  <c r="J6000" i="5"/>
  <c r="I6004" i="5"/>
  <c r="J6004" i="5"/>
  <c r="I6008" i="5"/>
  <c r="J6008" i="5"/>
  <c r="I6012" i="5"/>
  <c r="J6012" i="5"/>
  <c r="I6016" i="5"/>
  <c r="J6016" i="5"/>
  <c r="I6020" i="5"/>
  <c r="J6020" i="5"/>
  <c r="I6024" i="5"/>
  <c r="J6024" i="5"/>
  <c r="I6028" i="5"/>
  <c r="J6028" i="5"/>
  <c r="I6032" i="5"/>
  <c r="J6032" i="5"/>
  <c r="I6036" i="5"/>
  <c r="J6036" i="5"/>
  <c r="I6040" i="5"/>
  <c r="J6040" i="5"/>
  <c r="I6044" i="5"/>
  <c r="J6044" i="5"/>
  <c r="I6048" i="5"/>
  <c r="J6048" i="5"/>
  <c r="I6052" i="5"/>
  <c r="J6052" i="5"/>
  <c r="I6056" i="5"/>
  <c r="J6056" i="5"/>
  <c r="I6060" i="5"/>
  <c r="J6060" i="5"/>
  <c r="I6064" i="5"/>
  <c r="J6064" i="5"/>
  <c r="I6068" i="5"/>
  <c r="J6068" i="5"/>
  <c r="I6072" i="5"/>
  <c r="J6072" i="5"/>
  <c r="I6076" i="5"/>
  <c r="J6076" i="5"/>
  <c r="I6080" i="5"/>
  <c r="J6080" i="5"/>
  <c r="I6084" i="5"/>
  <c r="J6084" i="5"/>
  <c r="I6088" i="5"/>
  <c r="J6088" i="5"/>
  <c r="I6092" i="5"/>
  <c r="J6092" i="5"/>
  <c r="I6096" i="5"/>
  <c r="J6096" i="5"/>
  <c r="I6100" i="5"/>
  <c r="J6100" i="5"/>
  <c r="I6104" i="5"/>
  <c r="J6104" i="5"/>
  <c r="I6108" i="5"/>
  <c r="J6108" i="5"/>
  <c r="I6112" i="5"/>
  <c r="J6112" i="5"/>
  <c r="I6116" i="5"/>
  <c r="J6116" i="5"/>
  <c r="I6120" i="5"/>
  <c r="J6120" i="5"/>
  <c r="I6124" i="5"/>
  <c r="J6124" i="5"/>
  <c r="I6128" i="5"/>
  <c r="J6128" i="5"/>
  <c r="I6132" i="5"/>
  <c r="J6132" i="5"/>
  <c r="I6136" i="5"/>
  <c r="J6136" i="5"/>
  <c r="I6140" i="5"/>
  <c r="J6140" i="5"/>
  <c r="I6144" i="5"/>
  <c r="J6144" i="5"/>
  <c r="I6148" i="5"/>
  <c r="J6148" i="5"/>
  <c r="I6152" i="5"/>
  <c r="J6152" i="5"/>
  <c r="I6156" i="5"/>
  <c r="J6156" i="5"/>
  <c r="I6160" i="5"/>
  <c r="J6160" i="5"/>
  <c r="I6164" i="5"/>
  <c r="J6164" i="5"/>
  <c r="I6168" i="5"/>
  <c r="J6168" i="5"/>
  <c r="I6172" i="5"/>
  <c r="J6172" i="5"/>
  <c r="I6176" i="5"/>
  <c r="J6176" i="5"/>
  <c r="I6180" i="5"/>
  <c r="J6180" i="5"/>
  <c r="I6184" i="5"/>
  <c r="J6184" i="5"/>
  <c r="I6188" i="5"/>
  <c r="J6188" i="5"/>
  <c r="I6192" i="5"/>
  <c r="J6192" i="5"/>
  <c r="I6196" i="5"/>
  <c r="J6196" i="5"/>
  <c r="I6200" i="5"/>
  <c r="J6200" i="5"/>
  <c r="I6204" i="5"/>
  <c r="J6204" i="5"/>
  <c r="I6208" i="5"/>
  <c r="J6208" i="5"/>
  <c r="I6212" i="5"/>
  <c r="J6212" i="5"/>
  <c r="I6216" i="5"/>
  <c r="J6216" i="5"/>
  <c r="J5844" i="5"/>
  <c r="J5872" i="5"/>
  <c r="I240" i="5"/>
  <c r="L91" i="5"/>
  <c r="J91" i="5" s="1"/>
  <c r="L95" i="5"/>
  <c r="J95" i="5" s="1"/>
  <c r="L107" i="5"/>
  <c r="J107" i="5" s="1"/>
  <c r="L236" i="5"/>
  <c r="J236" i="5" s="1"/>
  <c r="L99" i="5"/>
  <c r="J99" i="5" s="1"/>
  <c r="L103" i="5"/>
  <c r="J103" i="5" s="1"/>
  <c r="L164" i="5"/>
  <c r="J164" i="5" s="1"/>
  <c r="I24" i="5"/>
  <c r="I56" i="5"/>
  <c r="I88" i="5"/>
  <c r="I125" i="5"/>
  <c r="I145" i="5"/>
  <c r="I193" i="5"/>
  <c r="J142" i="5"/>
  <c r="L237" i="5"/>
  <c r="J237" i="5" s="1"/>
  <c r="I30" i="5"/>
  <c r="I62" i="5"/>
  <c r="I109" i="5"/>
  <c r="I129" i="5"/>
  <c r="I172" i="5"/>
  <c r="I204" i="5"/>
  <c r="L90" i="5"/>
  <c r="J90" i="5" s="1"/>
  <c r="L98" i="5"/>
  <c r="J98" i="5" s="1"/>
  <c r="L102" i="5"/>
  <c r="L106" i="5"/>
  <c r="J106" i="5" s="1"/>
  <c r="L238" i="5"/>
  <c r="J238" i="5" s="1"/>
  <c r="I40" i="5"/>
  <c r="I72" i="5"/>
  <c r="I113" i="5"/>
  <c r="I133" i="5"/>
  <c r="I177" i="5"/>
  <c r="I209" i="5"/>
  <c r="L155" i="5"/>
  <c r="J155" i="5" s="1"/>
  <c r="L159" i="5"/>
  <c r="J159" i="5" s="1"/>
  <c r="L163" i="5"/>
  <c r="J163" i="5" s="1"/>
  <c r="L215" i="5"/>
  <c r="J215" i="5" s="1"/>
  <c r="L219" i="5"/>
  <c r="J219" i="5" s="1"/>
  <c r="I46" i="5"/>
  <c r="I78" i="5"/>
  <c r="I117" i="5"/>
  <c r="I141" i="5"/>
  <c r="I188" i="5"/>
  <c r="I225" i="5"/>
  <c r="I241" i="5"/>
  <c r="I25" i="5"/>
  <c r="J25" i="5"/>
  <c r="I37" i="5"/>
  <c r="J37" i="5"/>
  <c r="I53" i="5"/>
  <c r="J53" i="5"/>
  <c r="I69" i="5"/>
  <c r="J69" i="5"/>
  <c r="I73" i="5"/>
  <c r="J73" i="5"/>
  <c r="I81" i="5"/>
  <c r="J81" i="5"/>
  <c r="I85" i="5"/>
  <c r="J85" i="5"/>
  <c r="J121" i="5"/>
  <c r="I121" i="5"/>
  <c r="J137" i="5"/>
  <c r="I137" i="5"/>
  <c r="J169" i="5"/>
  <c r="I169" i="5"/>
  <c r="J185" i="5"/>
  <c r="I185" i="5"/>
  <c r="J201" i="5"/>
  <c r="I201" i="5"/>
  <c r="J233" i="5"/>
  <c r="I233" i="5"/>
  <c r="J116" i="5"/>
  <c r="I116" i="5"/>
  <c r="J180" i="5"/>
  <c r="I180" i="5"/>
  <c r="J228" i="5"/>
  <c r="I228" i="5"/>
  <c r="I33" i="5"/>
  <c r="J33" i="5"/>
  <c r="I49" i="5"/>
  <c r="J49" i="5"/>
  <c r="I57" i="5"/>
  <c r="J57" i="5"/>
  <c r="J102" i="5"/>
  <c r="I102" i="5"/>
  <c r="J148" i="5"/>
  <c r="I148" i="5"/>
  <c r="J212" i="5"/>
  <c r="I212" i="5"/>
  <c r="I21" i="5"/>
  <c r="J21" i="5"/>
  <c r="I41" i="5"/>
  <c r="J41" i="5"/>
  <c r="I65" i="5"/>
  <c r="J65" i="5"/>
  <c r="J111" i="5"/>
  <c r="I111" i="5"/>
  <c r="J127" i="5"/>
  <c r="I127" i="5"/>
  <c r="J143" i="5"/>
  <c r="I143" i="5"/>
  <c r="J175" i="5"/>
  <c r="I175" i="5"/>
  <c r="J191" i="5"/>
  <c r="I191" i="5"/>
  <c r="J207" i="5"/>
  <c r="I207" i="5"/>
  <c r="J223" i="5"/>
  <c r="I223" i="5"/>
  <c r="I19" i="5"/>
  <c r="I35" i="5"/>
  <c r="I51" i="5"/>
  <c r="I67" i="5"/>
  <c r="I83" i="5"/>
  <c r="I151" i="5"/>
  <c r="I167" i="5"/>
  <c r="I183" i="5"/>
  <c r="I231" i="5"/>
  <c r="I29" i="5"/>
  <c r="J29" i="5"/>
  <c r="I45" i="5"/>
  <c r="J45" i="5"/>
  <c r="I61" i="5"/>
  <c r="J61" i="5"/>
  <c r="I77" i="5"/>
  <c r="J77" i="5"/>
  <c r="L94" i="5"/>
  <c r="L153" i="5"/>
  <c r="L217" i="5"/>
  <c r="L92" i="5"/>
  <c r="L96" i="5"/>
  <c r="L100" i="5"/>
  <c r="L104" i="5"/>
  <c r="L108" i="5"/>
  <c r="L156" i="5"/>
  <c r="L160" i="5"/>
  <c r="L216" i="5"/>
  <c r="L220" i="5"/>
  <c r="I20" i="5"/>
  <c r="I26" i="5"/>
  <c r="I31" i="5"/>
  <c r="I36" i="5"/>
  <c r="I42" i="5"/>
  <c r="I47" i="5"/>
  <c r="I52" i="5"/>
  <c r="I58" i="5"/>
  <c r="I63" i="5"/>
  <c r="I68" i="5"/>
  <c r="I74" i="5"/>
  <c r="I79" i="5"/>
  <c r="I84" i="5"/>
  <c r="I110" i="5"/>
  <c r="I114" i="5"/>
  <c r="I118" i="5"/>
  <c r="I122" i="5"/>
  <c r="I126" i="5"/>
  <c r="I130" i="5"/>
  <c r="I134" i="5"/>
  <c r="I138" i="5"/>
  <c r="I147" i="5"/>
  <c r="I152" i="5"/>
  <c r="I163" i="5"/>
  <c r="I168" i="5"/>
  <c r="I173" i="5"/>
  <c r="I179" i="5"/>
  <c r="I184" i="5"/>
  <c r="I189" i="5"/>
  <c r="I195" i="5"/>
  <c r="I200" i="5"/>
  <c r="I205" i="5"/>
  <c r="I211" i="5"/>
  <c r="I227" i="5"/>
  <c r="I232" i="5"/>
  <c r="I237" i="5"/>
  <c r="L89" i="5"/>
  <c r="L93" i="5"/>
  <c r="L97" i="5"/>
  <c r="L101" i="5"/>
  <c r="L105" i="5"/>
  <c r="L157" i="5"/>
  <c r="L161" i="5"/>
  <c r="L165" i="5"/>
  <c r="L221" i="5"/>
  <c r="I16" i="5"/>
  <c r="I22" i="5"/>
  <c r="I27" i="5"/>
  <c r="I32" i="5"/>
  <c r="I38" i="5"/>
  <c r="I43" i="5"/>
  <c r="I48" i="5"/>
  <c r="I54" i="5"/>
  <c r="I59" i="5"/>
  <c r="I64" i="5"/>
  <c r="I70" i="5"/>
  <c r="I75" i="5"/>
  <c r="I80" i="5"/>
  <c r="I86" i="5"/>
  <c r="I91" i="5"/>
  <c r="I115" i="5"/>
  <c r="I119" i="5"/>
  <c r="I123" i="5"/>
  <c r="I131" i="5"/>
  <c r="I135" i="5"/>
  <c r="I139" i="5"/>
  <c r="I196" i="5"/>
  <c r="I199" i="5"/>
  <c r="J146" i="5"/>
  <c r="I146" i="5"/>
  <c r="J150" i="5"/>
  <c r="I150" i="5"/>
  <c r="L154" i="5"/>
  <c r="L158" i="5"/>
  <c r="L162" i="5"/>
  <c r="J166" i="5"/>
  <c r="I166" i="5"/>
  <c r="J170" i="5"/>
  <c r="I170" i="5"/>
  <c r="J174" i="5"/>
  <c r="I174" i="5"/>
  <c r="J178" i="5"/>
  <c r="I178" i="5"/>
  <c r="J182" i="5"/>
  <c r="I182" i="5"/>
  <c r="J186" i="5"/>
  <c r="I186" i="5"/>
  <c r="J190" i="5"/>
  <c r="I190" i="5"/>
  <c r="J194" i="5"/>
  <c r="I194" i="5"/>
  <c r="J198" i="5"/>
  <c r="I198" i="5"/>
  <c r="J202" i="5"/>
  <c r="I202" i="5"/>
  <c r="J206" i="5"/>
  <c r="I206" i="5"/>
  <c r="J210" i="5"/>
  <c r="I210" i="5"/>
  <c r="L214" i="5"/>
  <c r="L218" i="5"/>
  <c r="L222" i="5"/>
  <c r="J226" i="5"/>
  <c r="I226" i="5"/>
  <c r="J230" i="5"/>
  <c r="I230" i="5"/>
  <c r="J234" i="5"/>
  <c r="I234" i="5"/>
  <c r="I18" i="5"/>
  <c r="I23" i="5"/>
  <c r="I28" i="5"/>
  <c r="I34" i="5"/>
  <c r="I39" i="5"/>
  <c r="I44" i="5"/>
  <c r="I50" i="5"/>
  <c r="I55" i="5"/>
  <c r="I60" i="5"/>
  <c r="I66" i="5"/>
  <c r="I71" i="5"/>
  <c r="I76" i="5"/>
  <c r="I82" i="5"/>
  <c r="I87" i="5"/>
  <c r="I112" i="5"/>
  <c r="I120" i="5"/>
  <c r="I124" i="5"/>
  <c r="I128" i="5"/>
  <c r="I132" i="5"/>
  <c r="I136" i="5"/>
  <c r="I140" i="5"/>
  <c r="I144" i="5"/>
  <c r="I149" i="5"/>
  <c r="I171" i="5"/>
  <c r="I176" i="5"/>
  <c r="I181" i="5"/>
  <c r="I187" i="5"/>
  <c r="I192" i="5"/>
  <c r="I197" i="5"/>
  <c r="I203" i="5"/>
  <c r="I208" i="5"/>
  <c r="I213" i="5"/>
  <c r="I224" i="5"/>
  <c r="I229" i="5"/>
  <c r="I235" i="5"/>
  <c r="K4686" i="5" a="1"/>
  <c r="K4686" i="5" s="1"/>
  <c r="K4680" i="5" a="1"/>
  <c r="K4680" i="5" s="1"/>
  <c r="K4676" i="5" a="1"/>
  <c r="K4676" i="5" s="1"/>
  <c r="K4673" i="5" a="1"/>
  <c r="K4673" i="5" s="1"/>
  <c r="K4670" i="5" a="1"/>
  <c r="K4670" i="5" s="1"/>
  <c r="K4666" i="5" a="1"/>
  <c r="K4666" i="5" s="1"/>
  <c r="K4663" i="5" a="1"/>
  <c r="K4663" i="5" s="1"/>
  <c r="K4659" i="5" a="1"/>
  <c r="K4659" i="5" s="1"/>
  <c r="K4656" i="5" a="1"/>
  <c r="K4656" i="5" s="1"/>
  <c r="K4652" i="5" a="1"/>
  <c r="K4652" i="5" s="1"/>
  <c r="K4648" i="5" a="1"/>
  <c r="K4648" i="5" s="1"/>
  <c r="K4641" i="5" a="1"/>
  <c r="K4641" i="5" s="1"/>
  <c r="K4637" i="5" a="1"/>
  <c r="K4637" i="5" s="1"/>
  <c r="K4630" i="5" a="1"/>
  <c r="K4630" i="5" s="1"/>
  <c r="K4626" i="5" a="1"/>
  <c r="K4626" i="5" s="1"/>
  <c r="K4622" i="5" a="1"/>
  <c r="K4622" i="5" s="1"/>
  <c r="K4618" i="5" a="1"/>
  <c r="K4618" i="5" s="1"/>
  <c r="K4614" i="5" a="1"/>
  <c r="K4614" i="5" s="1"/>
  <c r="K4610" i="5" a="1"/>
  <c r="K4610" i="5" s="1"/>
  <c r="K4606" i="5" a="1"/>
  <c r="K4606" i="5" s="1"/>
  <c r="K4602" i="5" a="1"/>
  <c r="K4602" i="5" s="1"/>
  <c r="K4599" i="5" a="1"/>
  <c r="K4599" i="5" s="1"/>
  <c r="K4595" i="5" a="1"/>
  <c r="K4595" i="5" s="1"/>
  <c r="K4591" i="5" a="1"/>
  <c r="K4591" i="5" s="1"/>
  <c r="K4587" i="5" a="1"/>
  <c r="K4587" i="5" s="1"/>
  <c r="K4583" i="5" a="1"/>
  <c r="K4583" i="5" s="1"/>
  <c r="K4579" i="5" a="1"/>
  <c r="K4579" i="5" s="1"/>
  <c r="K4575" i="5" a="1"/>
  <c r="K4575" i="5" s="1"/>
  <c r="K4571" i="5" a="1"/>
  <c r="K4571" i="5" s="1"/>
  <c r="K4568" i="5" a="1"/>
  <c r="K4568" i="5" s="1"/>
  <c r="K4564" i="5" a="1"/>
  <c r="K4564" i="5" s="1"/>
  <c r="K4560" i="5" a="1"/>
  <c r="K4560" i="5" s="1"/>
  <c r="K4556" i="5" a="1"/>
  <c r="K4556" i="5" s="1"/>
  <c r="K4552" i="5" a="1"/>
  <c r="K4552" i="5" s="1"/>
  <c r="K4548" i="5" a="1"/>
  <c r="K4548" i="5" s="1"/>
  <c r="K4544" i="5" a="1"/>
  <c r="K4544" i="5" s="1"/>
  <c r="K4540" i="5" a="1"/>
  <c r="K4540" i="5" s="1"/>
  <c r="K4537" i="5" a="1"/>
  <c r="K4537" i="5" s="1"/>
  <c r="K4533" i="5" a="1"/>
  <c r="K4533" i="5" s="1"/>
  <c r="K4529" i="5" a="1"/>
  <c r="K4529" i="5" s="1"/>
  <c r="K4525" i="5" a="1"/>
  <c r="K4525" i="5" s="1"/>
  <c r="K4521" i="5" a="1"/>
  <c r="K4521" i="5" s="1"/>
  <c r="K4517" i="5" a="1"/>
  <c r="K4517" i="5" s="1"/>
  <c r="K4513" i="5" a="1"/>
  <c r="K4513" i="5" s="1"/>
  <c r="K4509" i="5" a="1"/>
  <c r="K4509" i="5" s="1"/>
  <c r="K4502" i="5" a="1"/>
  <c r="K4502" i="5" s="1"/>
  <c r="K4498" i="5" a="1"/>
  <c r="K4498" i="5" s="1"/>
  <c r="K4494" i="5" a="1"/>
  <c r="K4494" i="5" s="1"/>
  <c r="K4490" i="5" a="1"/>
  <c r="K4490" i="5" s="1"/>
  <c r="K4486" i="5" a="1"/>
  <c r="K4486" i="5" s="1"/>
  <c r="K4482" i="5" a="1"/>
  <c r="K4482" i="5" s="1"/>
  <c r="K4478" i="5" a="1"/>
  <c r="K4478" i="5" s="1"/>
  <c r="K4474" i="5" a="1"/>
  <c r="K4474" i="5" s="1"/>
  <c r="K4471" i="5" a="1"/>
  <c r="K4471" i="5" s="1"/>
  <c r="K4467" i="5" a="1"/>
  <c r="K4467" i="5" s="1"/>
  <c r="K4463" i="5" a="1"/>
  <c r="K4463" i="5" s="1"/>
  <c r="K4459" i="5" a="1"/>
  <c r="K4459" i="5" s="1"/>
  <c r="K4455" i="5" a="1"/>
  <c r="K4455" i="5" s="1"/>
  <c r="K4448" i="5" a="1"/>
  <c r="K4448" i="5" s="1"/>
  <c r="K4444" i="5" a="1"/>
  <c r="K4444" i="5" s="1"/>
  <c r="K4440" i="5" a="1"/>
  <c r="K4440" i="5" s="1"/>
  <c r="K4436" i="5" a="1"/>
  <c r="K4436" i="5" s="1"/>
  <c r="K4432" i="5" a="1"/>
  <c r="K4432" i="5" s="1"/>
  <c r="K4428" i="5" a="1"/>
  <c r="K4428" i="5" s="1"/>
  <c r="K4424" i="5" a="1"/>
  <c r="K4424" i="5" s="1"/>
  <c r="K4420" i="5" a="1"/>
  <c r="K4420" i="5" s="1"/>
  <c r="K4417" i="5" a="1"/>
  <c r="K4417" i="5" s="1"/>
  <c r="K4413" i="5" a="1"/>
  <c r="K4413" i="5" s="1"/>
  <c r="K4409" i="5" a="1"/>
  <c r="K4409" i="5" s="1"/>
  <c r="K4405" i="5" a="1"/>
  <c r="K4405" i="5" s="1"/>
  <c r="K4401" i="5" a="1"/>
  <c r="K4401" i="5" s="1"/>
  <c r="K4397" i="5" a="1"/>
  <c r="K4397" i="5" s="1"/>
  <c r="K4393" i="5" a="1"/>
  <c r="K4393" i="5" s="1"/>
  <c r="K4389" i="5" a="1"/>
  <c r="K4389" i="5" s="1"/>
  <c r="K4385" i="5" a="1"/>
  <c r="K4385" i="5" s="1"/>
  <c r="K4381" i="5" a="1"/>
  <c r="K4381" i="5" s="1"/>
  <c r="K4378" i="5" a="1"/>
  <c r="K4378" i="5" s="1"/>
  <c r="K4374" i="5" a="1"/>
  <c r="K4374" i="5" s="1"/>
  <c r="K4370" i="5" a="1"/>
  <c r="K4370" i="5" s="1"/>
  <c r="K4685" i="5" a="1"/>
  <c r="K4685" i="5" s="1"/>
  <c r="K4682" i="5" a="1"/>
  <c r="K4682" i="5" s="1"/>
  <c r="K4679" i="5" a="1"/>
  <c r="K4679" i="5" s="1"/>
  <c r="K4675" i="5" a="1"/>
  <c r="K4675" i="5" s="1"/>
  <c r="K4669" i="5" a="1"/>
  <c r="K4669" i="5" s="1"/>
  <c r="K4665" i="5" a="1"/>
  <c r="K4665" i="5" s="1"/>
  <c r="K4662" i="5" a="1"/>
  <c r="K4662" i="5" s="1"/>
  <c r="K4658" i="5" a="1"/>
  <c r="K4658" i="5" s="1"/>
  <c r="K4655" i="5" a="1"/>
  <c r="K4655" i="5" s="1"/>
  <c r="K4651" i="5" a="1"/>
  <c r="K4651" i="5" s="1"/>
  <c r="K4647" i="5" a="1"/>
  <c r="K4647" i="5" s="1"/>
  <c r="K4644" i="5" a="1"/>
  <c r="K4644" i="5" s="1"/>
  <c r="K4640" i="5" a="1"/>
  <c r="K4640" i="5" s="1"/>
  <c r="K4636" i="5" a="1"/>
  <c r="K4636" i="5" s="1"/>
  <c r="K4633" i="5" a="1"/>
  <c r="K4633" i="5" s="1"/>
  <c r="K4629" i="5" a="1"/>
  <c r="K4629" i="5" s="1"/>
  <c r="K4625" i="5" a="1"/>
  <c r="K4625" i="5" s="1"/>
  <c r="K4621" i="5" a="1"/>
  <c r="K4621" i="5" s="1"/>
  <c r="K4617" i="5" a="1"/>
  <c r="K4617" i="5" s="1"/>
  <c r="K4613" i="5" a="1"/>
  <c r="K4613" i="5" s="1"/>
  <c r="K4609" i="5" a="1"/>
  <c r="K4609" i="5" s="1"/>
  <c r="K4605" i="5" a="1"/>
  <c r="K4605" i="5" s="1"/>
  <c r="K4598" i="5" a="1"/>
  <c r="K4598" i="5" s="1"/>
  <c r="K4594" i="5" a="1"/>
  <c r="K4594" i="5" s="1"/>
  <c r="K4590" i="5" a="1"/>
  <c r="K4590" i="5" s="1"/>
  <c r="K4586" i="5" a="1"/>
  <c r="K4586" i="5" s="1"/>
  <c r="K4582" i="5" a="1"/>
  <c r="K4582" i="5" s="1"/>
  <c r="K4578" i="5" a="1"/>
  <c r="K4578" i="5" s="1"/>
  <c r="K4574" i="5" a="1"/>
  <c r="K4574" i="5" s="1"/>
  <c r="K4570" i="5" a="1"/>
  <c r="K4570" i="5" s="1"/>
  <c r="K4567" i="5" a="1"/>
  <c r="K4567" i="5" s="1"/>
  <c r="K4563" i="5" a="1"/>
  <c r="K4563" i="5" s="1"/>
  <c r="K4559" i="5" a="1"/>
  <c r="K4559" i="5" s="1"/>
  <c r="K4555" i="5" a="1"/>
  <c r="K4555" i="5" s="1"/>
  <c r="K4551" i="5" a="1"/>
  <c r="K4551" i="5" s="1"/>
  <c r="K4547" i="5" a="1"/>
  <c r="K4547" i="5" s="1"/>
  <c r="K4543" i="5" a="1"/>
  <c r="K4543" i="5" s="1"/>
  <c r="K4539" i="5" a="1"/>
  <c r="K4539" i="5" s="1"/>
  <c r="K4536" i="5" a="1"/>
  <c r="K4536" i="5" s="1"/>
  <c r="K4532" i="5" a="1"/>
  <c r="K4532" i="5" s="1"/>
  <c r="K4528" i="5" a="1"/>
  <c r="K4528" i="5" s="1"/>
  <c r="K4524" i="5" a="1"/>
  <c r="K4524" i="5" s="1"/>
  <c r="K4520" i="5" a="1"/>
  <c r="K4520" i="5" s="1"/>
  <c r="K4516" i="5" a="1"/>
  <c r="K4516" i="5" s="1"/>
  <c r="K4512" i="5" a="1"/>
  <c r="K4512" i="5" s="1"/>
  <c r="K4508" i="5" a="1"/>
  <c r="K4508" i="5" s="1"/>
  <c r="K4505" i="5" a="1"/>
  <c r="K4505" i="5" s="1"/>
  <c r="K4501" i="5" a="1"/>
  <c r="K4501" i="5" s="1"/>
  <c r="K4497" i="5" a="1"/>
  <c r="K4497" i="5" s="1"/>
  <c r="K4493" i="5" a="1"/>
  <c r="K4493" i="5" s="1"/>
  <c r="K4489" i="5" a="1"/>
  <c r="K4489" i="5" s="1"/>
  <c r="K4485" i="5" a="1"/>
  <c r="K4485" i="5" s="1"/>
  <c r="K4481" i="5" a="1"/>
  <c r="K4481" i="5" s="1"/>
  <c r="K4477" i="5" a="1"/>
  <c r="K4477" i="5" s="1"/>
  <c r="K4470" i="5" a="1"/>
  <c r="K4470" i="5" s="1"/>
  <c r="K4466" i="5" a="1"/>
  <c r="K4466" i="5" s="1"/>
  <c r="K4462" i="5" a="1"/>
  <c r="K4462" i="5" s="1"/>
  <c r="K4458" i="5" a="1"/>
  <c r="K4458" i="5" s="1"/>
  <c r="K4454" i="5" a="1"/>
  <c r="K4454" i="5" s="1"/>
  <c r="K4451" i="5" a="1"/>
  <c r="K4451" i="5" s="1"/>
  <c r="K4447" i="5" a="1"/>
  <c r="K4447" i="5" s="1"/>
  <c r="K4443" i="5" a="1"/>
  <c r="K4443" i="5" s="1"/>
  <c r="K4439" i="5" a="1"/>
  <c r="K4439" i="5" s="1"/>
  <c r="K4435" i="5" a="1"/>
  <c r="K4435" i="5" s="1"/>
  <c r="K4431" i="5" a="1"/>
  <c r="K4431" i="5" s="1"/>
  <c r="K4427" i="5" a="1"/>
  <c r="K4427" i="5" s="1"/>
  <c r="K4423" i="5" a="1"/>
  <c r="K4423" i="5" s="1"/>
  <c r="K4416" i="5" a="1"/>
  <c r="K4416" i="5" s="1"/>
  <c r="K4412" i="5" a="1"/>
  <c r="K4412" i="5" s="1"/>
  <c r="K4408" i="5" a="1"/>
  <c r="K4408" i="5" s="1"/>
  <c r="K4404" i="5" a="1"/>
  <c r="K4404" i="5" s="1"/>
  <c r="K4400" i="5" a="1"/>
  <c r="K4400" i="5" s="1"/>
  <c r="K4396" i="5" a="1"/>
  <c r="K4396" i="5" s="1"/>
  <c r="K4694" i="5" a="1"/>
  <c r="K4694" i="5" s="1"/>
  <c r="K4688" i="5" a="1"/>
  <c r="K4688" i="5" s="1"/>
  <c r="K4684" i="5" a="1"/>
  <c r="K4684" i="5" s="1"/>
  <c r="K4681" i="5" a="1"/>
  <c r="K4681" i="5" s="1"/>
  <c r="K4678" i="5" a="1"/>
  <c r="K4678" i="5" s="1"/>
  <c r="K4672" i="5" a="1"/>
  <c r="K4672" i="5" s="1"/>
  <c r="K4668" i="5" a="1"/>
  <c r="K4668" i="5" s="1"/>
  <c r="K4661" i="5" a="1"/>
  <c r="K4661" i="5" s="1"/>
  <c r="K4657" i="5" a="1"/>
  <c r="K4657" i="5" s="1"/>
  <c r="K4654" i="5" a="1"/>
  <c r="K4654" i="5" s="1"/>
  <c r="K4650" i="5" a="1"/>
  <c r="K4650" i="5" s="1"/>
  <c r="K4646" i="5" a="1"/>
  <c r="K4646" i="5" s="1"/>
  <c r="K4643" i="5" a="1"/>
  <c r="K4643" i="5" s="1"/>
  <c r="K4639" i="5" a="1"/>
  <c r="K4639" i="5" s="1"/>
  <c r="K4635" i="5" a="1"/>
  <c r="K4635" i="5" s="1"/>
  <c r="K4632" i="5" a="1"/>
  <c r="K4632" i="5" s="1"/>
  <c r="K4628" i="5" a="1"/>
  <c r="K4628" i="5" s="1"/>
  <c r="K4624" i="5" a="1"/>
  <c r="K4624" i="5" s="1"/>
  <c r="K4620" i="5" a="1"/>
  <c r="K4620" i="5" s="1"/>
  <c r="K4616" i="5" a="1"/>
  <c r="K4616" i="5" s="1"/>
  <c r="K4612" i="5" a="1"/>
  <c r="K4612" i="5" s="1"/>
  <c r="K4608" i="5" a="1"/>
  <c r="K4608" i="5" s="1"/>
  <c r="K4604" i="5" a="1"/>
  <c r="K4604" i="5" s="1"/>
  <c r="K4601" i="5" a="1"/>
  <c r="K4601" i="5" s="1"/>
  <c r="K4597" i="5" a="1"/>
  <c r="K4597" i="5" s="1"/>
  <c r="K4593" i="5" a="1"/>
  <c r="K4593" i="5" s="1"/>
  <c r="K4589" i="5" a="1"/>
  <c r="K4589" i="5" s="1"/>
  <c r="K4585" i="5" a="1"/>
  <c r="K4585" i="5" s="1"/>
  <c r="K4581" i="5" a="1"/>
  <c r="K4581" i="5" s="1"/>
  <c r="K4577" i="5" a="1"/>
  <c r="K4577" i="5" s="1"/>
  <c r="K4573" i="5" a="1"/>
  <c r="K4573" i="5" s="1"/>
  <c r="K4566" i="5" a="1"/>
  <c r="K4566" i="5" s="1"/>
  <c r="K4562" i="5" a="1"/>
  <c r="K4562" i="5" s="1"/>
  <c r="K4558" i="5" a="1"/>
  <c r="K4558" i="5" s="1"/>
  <c r="K4554" i="5" a="1"/>
  <c r="K4554" i="5" s="1"/>
  <c r="K4550" i="5" a="1"/>
  <c r="K4550" i="5" s="1"/>
  <c r="K4546" i="5" a="1"/>
  <c r="K4546" i="5" s="1"/>
  <c r="K4542" i="5" a="1"/>
  <c r="K4542" i="5" s="1"/>
  <c r="K4538" i="5" a="1"/>
  <c r="K4538" i="5" s="1"/>
  <c r="K4535" i="5" a="1"/>
  <c r="K4535" i="5" s="1"/>
  <c r="K4531" i="5" a="1"/>
  <c r="K4531" i="5" s="1"/>
  <c r="K4527" i="5" a="1"/>
  <c r="K4527" i="5" s="1"/>
  <c r="K4523" i="5" a="1"/>
  <c r="K4523" i="5" s="1"/>
  <c r="K4519" i="5" a="1"/>
  <c r="K4519" i="5" s="1"/>
  <c r="K4515" i="5" a="1"/>
  <c r="K4515" i="5" s="1"/>
  <c r="K4511" i="5" a="1"/>
  <c r="K4511" i="5" s="1"/>
  <c r="K4507" i="5" a="1"/>
  <c r="K4507" i="5" s="1"/>
  <c r="K4504" i="5" a="1"/>
  <c r="K4504" i="5" s="1"/>
  <c r="K4500" i="5" a="1"/>
  <c r="K4500" i="5" s="1"/>
  <c r="K4496" i="5" a="1"/>
  <c r="K4496" i="5" s="1"/>
  <c r="K4492" i="5" a="1"/>
  <c r="K4492" i="5" s="1"/>
  <c r="K4488" i="5" a="1"/>
  <c r="K4488" i="5" s="1"/>
  <c r="K4484" i="5" a="1"/>
  <c r="K4484" i="5" s="1"/>
  <c r="K4480" i="5" a="1"/>
  <c r="K4480" i="5" s="1"/>
  <c r="K4476" i="5" a="1"/>
  <c r="K4476" i="5" s="1"/>
  <c r="K4473" i="5" a="1"/>
  <c r="K4473" i="5" s="1"/>
  <c r="K4469" i="5" a="1"/>
  <c r="K4469" i="5" s="1"/>
  <c r="K4465" i="5" a="1"/>
  <c r="K4465" i="5" s="1"/>
  <c r="K4461" i="5" a="1"/>
  <c r="K4461" i="5" s="1"/>
  <c r="K4457" i="5" a="1"/>
  <c r="K4457" i="5" s="1"/>
  <c r="K4453" i="5" a="1"/>
  <c r="K4453" i="5" s="1"/>
  <c r="K4450" i="5" a="1"/>
  <c r="K4450" i="5" s="1"/>
  <c r="K4446" i="5" a="1"/>
  <c r="K4446" i="5" s="1"/>
  <c r="K4442" i="5" a="1"/>
  <c r="K4442" i="5" s="1"/>
  <c r="K4438" i="5" a="1"/>
  <c r="K4438" i="5" s="1"/>
  <c r="K4434" i="5" a="1"/>
  <c r="K4434" i="5" s="1"/>
  <c r="K4430" i="5" a="1"/>
  <c r="K4430" i="5" s="1"/>
  <c r="K4426" i="5" a="1"/>
  <c r="K4426" i="5" s="1"/>
  <c r="K4422" i="5" a="1"/>
  <c r="K4422" i="5" s="1"/>
  <c r="K4419" i="5" a="1"/>
  <c r="K4419" i="5" s="1"/>
  <c r="K4415" i="5" a="1"/>
  <c r="K4415" i="5" s="1"/>
  <c r="K4411" i="5" a="1"/>
  <c r="K4411" i="5" s="1"/>
  <c r="K4407" i="5" a="1"/>
  <c r="K4407" i="5" s="1"/>
  <c r="K4403" i="5" a="1"/>
  <c r="K4403" i="5" s="1"/>
  <c r="K4399" i="5" a="1"/>
  <c r="K4399" i="5" s="1"/>
  <c r="K4395" i="5" a="1"/>
  <c r="K4395" i="5" s="1"/>
  <c r="K4391" i="5" a="1"/>
  <c r="K4391" i="5" s="1"/>
  <c r="K4387" i="5" a="1"/>
  <c r="K4387" i="5" s="1"/>
  <c r="K4383" i="5" a="1"/>
  <c r="K4383" i="5" s="1"/>
  <c r="K4376" i="5" a="1"/>
  <c r="K4376" i="5" s="1"/>
  <c r="K4372" i="5" a="1"/>
  <c r="K4372" i="5" s="1"/>
  <c r="K4691" i="5" a="1"/>
  <c r="K4691" i="5" s="1"/>
  <c r="K4687" i="5" a="1"/>
  <c r="K4687" i="5" s="1"/>
  <c r="K4683" i="5" a="1"/>
  <c r="K4683" i="5" s="1"/>
  <c r="K4677" i="5" a="1"/>
  <c r="K4677" i="5" s="1"/>
  <c r="K4674" i="5" a="1"/>
  <c r="K4674" i="5" s="1"/>
  <c r="K4671" i="5" a="1"/>
  <c r="K4671" i="5" s="1"/>
  <c r="K4667" i="5" a="1"/>
  <c r="K4667" i="5" s="1"/>
  <c r="K4664" i="5" a="1"/>
  <c r="K4664" i="5" s="1"/>
  <c r="K4660" i="5" a="1"/>
  <c r="K4660" i="5" s="1"/>
  <c r="K4653" i="5" a="1"/>
  <c r="K4653" i="5" s="1"/>
  <c r="K4649" i="5" a="1"/>
  <c r="K4649" i="5" s="1"/>
  <c r="K4645" i="5" a="1"/>
  <c r="K4645" i="5" s="1"/>
  <c r="K4642" i="5" a="1"/>
  <c r="K4642" i="5" s="1"/>
  <c r="K4638" i="5" a="1"/>
  <c r="K4638" i="5" s="1"/>
  <c r="K4634" i="5" a="1"/>
  <c r="K4634" i="5" s="1"/>
  <c r="K4631" i="5" a="1"/>
  <c r="K4631" i="5" s="1"/>
  <c r="K4627" i="5" a="1"/>
  <c r="K4627" i="5" s="1"/>
  <c r="K4623" i="5" a="1"/>
  <c r="K4623" i="5" s="1"/>
  <c r="K4619" i="5" a="1"/>
  <c r="K4619" i="5" s="1"/>
  <c r="K4615" i="5" a="1"/>
  <c r="K4615" i="5" s="1"/>
  <c r="K4611" i="5" a="1"/>
  <c r="K4611" i="5" s="1"/>
  <c r="K4607" i="5" a="1"/>
  <c r="K4607" i="5" s="1"/>
  <c r="K4603" i="5" a="1"/>
  <c r="K4603" i="5" s="1"/>
  <c r="K4600" i="5" a="1"/>
  <c r="K4600" i="5" s="1"/>
  <c r="K4596" i="5" a="1"/>
  <c r="K4596" i="5" s="1"/>
  <c r="K4592" i="5" a="1"/>
  <c r="K4592" i="5" s="1"/>
  <c r="K4588" i="5" a="1"/>
  <c r="K4588" i="5" s="1"/>
  <c r="K4584" i="5" a="1"/>
  <c r="K4584" i="5" s="1"/>
  <c r="K4580" i="5" a="1"/>
  <c r="K4580" i="5" s="1"/>
  <c r="K4576" i="5" a="1"/>
  <c r="K4576" i="5" s="1"/>
  <c r="K4572" i="5" a="1"/>
  <c r="K4572" i="5" s="1"/>
  <c r="K4569" i="5" a="1"/>
  <c r="K4569" i="5" s="1"/>
  <c r="K4565" i="5" a="1"/>
  <c r="K4565" i="5" s="1"/>
  <c r="K4561" i="5" a="1"/>
  <c r="K4561" i="5" s="1"/>
  <c r="K4557" i="5" a="1"/>
  <c r="K4557" i="5" s="1"/>
  <c r="K4553" i="5" a="1"/>
  <c r="K4553" i="5" s="1"/>
  <c r="K4549" i="5" a="1"/>
  <c r="K4549" i="5" s="1"/>
  <c r="K4545" i="5" a="1"/>
  <c r="K4545" i="5" s="1"/>
  <c r="K4541" i="5" a="1"/>
  <c r="K4541" i="5" s="1"/>
  <c r="K4534" i="5" a="1"/>
  <c r="K4534" i="5" s="1"/>
  <c r="K4530" i="5" a="1"/>
  <c r="K4530" i="5" s="1"/>
  <c r="K4526" i="5" a="1"/>
  <c r="K4526" i="5" s="1"/>
  <c r="K4522" i="5" a="1"/>
  <c r="K4522" i="5" s="1"/>
  <c r="K4518" i="5" a="1"/>
  <c r="K4518" i="5" s="1"/>
  <c r="K4514" i="5" a="1"/>
  <c r="K4514" i="5" s="1"/>
  <c r="K4510" i="5" a="1"/>
  <c r="K4510" i="5" s="1"/>
  <c r="K4506" i="5" a="1"/>
  <c r="K4506" i="5" s="1"/>
  <c r="K4503" i="5" a="1"/>
  <c r="K4503" i="5" s="1"/>
  <c r="K4499" i="5" a="1"/>
  <c r="K4499" i="5" s="1"/>
  <c r="K4495" i="5" a="1"/>
  <c r="K4495" i="5" s="1"/>
  <c r="K4491" i="5" a="1"/>
  <c r="K4491" i="5" s="1"/>
  <c r="K4487" i="5" a="1"/>
  <c r="K4487" i="5" s="1"/>
  <c r="K4483" i="5" a="1"/>
  <c r="K4483" i="5" s="1"/>
  <c r="K4479" i="5" a="1"/>
  <c r="K4479" i="5" s="1"/>
  <c r="K4475" i="5" a="1"/>
  <c r="K4475" i="5" s="1"/>
  <c r="K4472" i="5" a="1"/>
  <c r="K4472" i="5" s="1"/>
  <c r="K4468" i="5" a="1"/>
  <c r="K4468" i="5" s="1"/>
  <c r="K4464" i="5" a="1"/>
  <c r="K4464" i="5" s="1"/>
  <c r="K4460" i="5" a="1"/>
  <c r="K4460" i="5" s="1"/>
  <c r="K4456" i="5" a="1"/>
  <c r="K4456" i="5" s="1"/>
  <c r="K4452" i="5" a="1"/>
  <c r="K4452" i="5" s="1"/>
  <c r="K4449" i="5" a="1"/>
  <c r="K4449" i="5" s="1"/>
  <c r="K4445" i="5" a="1"/>
  <c r="K4445" i="5" s="1"/>
  <c r="K4441" i="5" a="1"/>
  <c r="K4441" i="5" s="1"/>
  <c r="K4437" i="5" a="1"/>
  <c r="K4437" i="5" s="1"/>
  <c r="K4433" i="5" a="1"/>
  <c r="K4433" i="5" s="1"/>
  <c r="K4429" i="5" a="1"/>
  <c r="K4429" i="5" s="1"/>
  <c r="K4425" i="5" a="1"/>
  <c r="K4425" i="5" s="1"/>
  <c r="K4421" i="5" a="1"/>
  <c r="K4421" i="5" s="1"/>
  <c r="K4418" i="5" a="1"/>
  <c r="K4418" i="5" s="1"/>
  <c r="K4414" i="5" a="1"/>
  <c r="K4414" i="5" s="1"/>
  <c r="K4410" i="5" a="1"/>
  <c r="K4410" i="5" s="1"/>
  <c r="K4406" i="5" a="1"/>
  <c r="K4406" i="5" s="1"/>
  <c r="K4402" i="5" a="1"/>
  <c r="K4402" i="5" s="1"/>
  <c r="K4398" i="5" a="1"/>
  <c r="K4398" i="5" s="1"/>
  <c r="K4394" i="5" a="1"/>
  <c r="K4394" i="5" s="1"/>
  <c r="K4390" i="5" a="1"/>
  <c r="K4390" i="5" s="1"/>
  <c r="K4386" i="5" a="1"/>
  <c r="K4386" i="5" s="1"/>
  <c r="K4382" i="5" a="1"/>
  <c r="K4382" i="5" s="1"/>
  <c r="K4384" i="5" a="1"/>
  <c r="K4384" i="5" s="1"/>
  <c r="K4375" i="5" a="1"/>
  <c r="K4375" i="5" s="1"/>
  <c r="K4368" i="5" a="1"/>
  <c r="K4368" i="5" s="1"/>
  <c r="K4364" i="5" a="1"/>
  <c r="K4364" i="5" s="1"/>
  <c r="K4360" i="5" a="1"/>
  <c r="K4360" i="5" s="1"/>
  <c r="K4356" i="5" a="1"/>
  <c r="K4356" i="5" s="1"/>
  <c r="K4352" i="5" a="1"/>
  <c r="K4352" i="5" s="1"/>
  <c r="K4348" i="5" a="1"/>
  <c r="K4348" i="5" s="1"/>
  <c r="K4344" i="5" a="1"/>
  <c r="K4344" i="5" s="1"/>
  <c r="K4340" i="5" a="1"/>
  <c r="K4340" i="5" s="1"/>
  <c r="K4333" i="5" a="1"/>
  <c r="K4333" i="5" s="1"/>
  <c r="K4329" i="5" a="1"/>
  <c r="K4329" i="5" s="1"/>
  <c r="K4325" i="5" a="1"/>
  <c r="K4325" i="5" s="1"/>
  <c r="K4322" i="5" a="1"/>
  <c r="K4322" i="5" s="1"/>
  <c r="K4318" i="5" a="1"/>
  <c r="K4318" i="5" s="1"/>
  <c r="K4314" i="5" a="1"/>
  <c r="K4314" i="5" s="1"/>
  <c r="K4310" i="5" a="1"/>
  <c r="K4310" i="5" s="1"/>
  <c r="K4307" i="5" a="1"/>
  <c r="K4307" i="5" s="1"/>
  <c r="K4303" i="5" a="1"/>
  <c r="K4303" i="5" s="1"/>
  <c r="K4300" i="5" a="1"/>
  <c r="K4300" i="5" s="1"/>
  <c r="K4296" i="5" a="1"/>
  <c r="K4296" i="5" s="1"/>
  <c r="K4289" i="5" a="1"/>
  <c r="K4289" i="5" s="1"/>
  <c r="K4285" i="5" a="1"/>
  <c r="K4285" i="5" s="1"/>
  <c r="K4282" i="5" a="1"/>
  <c r="K4282" i="5" s="1"/>
  <c r="K4278" i="5" a="1"/>
  <c r="K4278" i="5" s="1"/>
  <c r="K4275" i="5" a="1"/>
  <c r="K4275" i="5" s="1"/>
  <c r="K4271" i="5" a="1"/>
  <c r="K4271" i="5" s="1"/>
  <c r="K4268" i="5" a="1"/>
  <c r="K4268" i="5" s="1"/>
  <c r="K4264" i="5" a="1"/>
  <c r="K4264" i="5" s="1"/>
  <c r="K4260" i="5" a="1"/>
  <c r="K4260" i="5" s="1"/>
  <c r="K4256" i="5" a="1"/>
  <c r="K4256" i="5" s="1"/>
  <c r="K4249" i="5" a="1"/>
  <c r="K4249" i="5" s="1"/>
  <c r="K4245" i="5" a="1"/>
  <c r="K4245" i="5" s="1"/>
  <c r="K4241" i="5" a="1"/>
  <c r="K4241" i="5" s="1"/>
  <c r="K4237" i="5" a="1"/>
  <c r="K4237" i="5" s="1"/>
  <c r="K4234" i="5" a="1"/>
  <c r="K4234" i="5" s="1"/>
  <c r="K4230" i="5" a="1"/>
  <c r="K4230" i="5" s="1"/>
  <c r="K4226" i="5" a="1"/>
  <c r="K4226" i="5" s="1"/>
  <c r="K4222" i="5" a="1"/>
  <c r="K4222" i="5" s="1"/>
  <c r="K4219" i="5" a="1"/>
  <c r="K4219" i="5" s="1"/>
  <c r="K4215" i="5" a="1"/>
  <c r="K4215" i="5" s="1"/>
  <c r="K4211" i="5" a="1"/>
  <c r="K4211" i="5" s="1"/>
  <c r="K4207" i="5" a="1"/>
  <c r="K4207" i="5" s="1"/>
  <c r="K4204" i="5" a="1"/>
  <c r="K4204" i="5" s="1"/>
  <c r="K4200" i="5" a="1"/>
  <c r="K4200" i="5" s="1"/>
  <c r="K4196" i="5" a="1"/>
  <c r="K4196" i="5" s="1"/>
  <c r="K4192" i="5" a="1"/>
  <c r="K4192" i="5" s="1"/>
  <c r="K4185" i="5" a="1"/>
  <c r="K4185" i="5" s="1"/>
  <c r="K4181" i="5" a="1"/>
  <c r="K4181" i="5" s="1"/>
  <c r="K4178" i="5" a="1"/>
  <c r="K4178" i="5" s="1"/>
  <c r="K4174" i="5" a="1"/>
  <c r="K4174" i="5" s="1"/>
  <c r="K4167" i="5" a="1"/>
  <c r="K4167" i="5" s="1"/>
  <c r="K4163" i="5" a="1"/>
  <c r="K4163" i="5" s="1"/>
  <c r="K4160" i="5" a="1"/>
  <c r="K4160" i="5" s="1"/>
  <c r="K4156" i="5" a="1"/>
  <c r="K4156" i="5" s="1"/>
  <c r="K4153" i="5" a="1"/>
  <c r="K4153" i="5" s="1"/>
  <c r="K4149" i="5" a="1"/>
  <c r="K4149" i="5" s="1"/>
  <c r="K4145" i="5" a="1"/>
  <c r="K4145" i="5" s="1"/>
  <c r="K4141" i="5" a="1"/>
  <c r="K4141" i="5" s="1"/>
  <c r="K4138" i="5" a="1"/>
  <c r="K4138" i="5" s="1"/>
  <c r="K4134" i="5" a="1"/>
  <c r="K4134" i="5" s="1"/>
  <c r="K4130" i="5" a="1"/>
  <c r="K4130" i="5" s="1"/>
  <c r="K4126" i="5" a="1"/>
  <c r="K4126" i="5" s="1"/>
  <c r="K4122" i="5" a="1"/>
  <c r="K4122" i="5" s="1"/>
  <c r="K4118" i="5" a="1"/>
  <c r="K4118" i="5" s="1"/>
  <c r="K4115" i="5" a="1"/>
  <c r="K4115" i="5" s="1"/>
  <c r="K4111" i="5" a="1"/>
  <c r="K4111" i="5" s="1"/>
  <c r="K4107" i="5" a="1"/>
  <c r="K4107" i="5" s="1"/>
  <c r="K4103" i="5" a="1"/>
  <c r="K4103" i="5" s="1"/>
  <c r="K4100" i="5" a="1"/>
  <c r="K4100" i="5" s="1"/>
  <c r="K4096" i="5" a="1"/>
  <c r="K4096" i="5" s="1"/>
  <c r="K4092" i="5" a="1"/>
  <c r="K4092" i="5" s="1"/>
  <c r="K4088" i="5" a="1"/>
  <c r="K4088" i="5" s="1"/>
  <c r="K4081" i="5" a="1"/>
  <c r="K4081" i="5" s="1"/>
  <c r="K4077" i="5" a="1"/>
  <c r="K4077" i="5" s="1"/>
  <c r="K4073" i="5" a="1"/>
  <c r="K4073" i="5" s="1"/>
  <c r="K4069" i="5" a="1"/>
  <c r="K4069" i="5" s="1"/>
  <c r="K4066" i="5" a="1"/>
  <c r="K4066" i="5" s="1"/>
  <c r="K4062" i="5" a="1"/>
  <c r="K4062" i="5" s="1"/>
  <c r="K4380" i="5" a="1"/>
  <c r="K4380" i="5" s="1"/>
  <c r="K4373" i="5" a="1"/>
  <c r="K4373" i="5" s="1"/>
  <c r="K4367" i="5" a="1"/>
  <c r="K4367" i="5" s="1"/>
  <c r="K4363" i="5" a="1"/>
  <c r="K4363" i="5" s="1"/>
  <c r="K4359" i="5" a="1"/>
  <c r="K4359" i="5" s="1"/>
  <c r="K4355" i="5" a="1"/>
  <c r="K4355" i="5" s="1"/>
  <c r="K4351" i="5" a="1"/>
  <c r="K4351" i="5" s="1"/>
  <c r="K4347" i="5" a="1"/>
  <c r="K4347" i="5" s="1"/>
  <c r="K4343" i="5" a="1"/>
  <c r="K4343" i="5" s="1"/>
  <c r="K4339" i="5" a="1"/>
  <c r="K4339" i="5" s="1"/>
  <c r="K4336" i="5" a="1"/>
  <c r="K4336" i="5" s="1"/>
  <c r="K4332" i="5" a="1"/>
  <c r="K4332" i="5" s="1"/>
  <c r="K4328" i="5" a="1"/>
  <c r="K4328" i="5" s="1"/>
  <c r="K4321" i="5" a="1"/>
  <c r="K4321" i="5" s="1"/>
  <c r="K4317" i="5" a="1"/>
  <c r="K4317" i="5" s="1"/>
  <c r="K4313" i="5" a="1"/>
  <c r="K4313" i="5" s="1"/>
  <c r="K4309" i="5" a="1"/>
  <c r="K4309" i="5" s="1"/>
  <c r="K4306" i="5" a="1"/>
  <c r="K4306" i="5" s="1"/>
  <c r="K4302" i="5" a="1"/>
  <c r="K4302" i="5" s="1"/>
  <c r="K4299" i="5" a="1"/>
  <c r="K4299" i="5" s="1"/>
  <c r="K4295" i="5" a="1"/>
  <c r="K4295" i="5" s="1"/>
  <c r="K4292" i="5" a="1"/>
  <c r="K4292" i="5" s="1"/>
  <c r="K4288" i="5" a="1"/>
  <c r="K4288" i="5" s="1"/>
  <c r="K4281" i="5" a="1"/>
  <c r="K4281" i="5" s="1"/>
  <c r="K4277" i="5" a="1"/>
  <c r="K4277" i="5" s="1"/>
  <c r="K4274" i="5" a="1"/>
  <c r="K4274" i="5" s="1"/>
  <c r="K4270" i="5" a="1"/>
  <c r="K4270" i="5" s="1"/>
  <c r="K4267" i="5" a="1"/>
  <c r="K4267" i="5" s="1"/>
  <c r="K4263" i="5" a="1"/>
  <c r="K4263" i="5" s="1"/>
  <c r="K4259" i="5" a="1"/>
  <c r="K4259" i="5" s="1"/>
  <c r="K4255" i="5" a="1"/>
  <c r="K4255" i="5" s="1"/>
  <c r="K4252" i="5" a="1"/>
  <c r="K4252" i="5" s="1"/>
  <c r="K4248" i="5" a="1"/>
  <c r="K4248" i="5" s="1"/>
  <c r="K4244" i="5" a="1"/>
  <c r="K4244" i="5" s="1"/>
  <c r="K4240" i="5" a="1"/>
  <c r="K4240" i="5" s="1"/>
  <c r="K4233" i="5" a="1"/>
  <c r="K4233" i="5" s="1"/>
  <c r="K4229" i="5" a="1"/>
  <c r="K4229" i="5" s="1"/>
  <c r="K4225" i="5" a="1"/>
  <c r="K4225" i="5" s="1"/>
  <c r="K4221" i="5" a="1"/>
  <c r="K4221" i="5" s="1"/>
  <c r="K4218" i="5" a="1"/>
  <c r="K4218" i="5" s="1"/>
  <c r="K4214" i="5" a="1"/>
  <c r="K4214" i="5" s="1"/>
  <c r="K4210" i="5" a="1"/>
  <c r="K4210" i="5" s="1"/>
  <c r="K4206" i="5" a="1"/>
  <c r="K4206" i="5" s="1"/>
  <c r="K4203" i="5" a="1"/>
  <c r="K4203" i="5" s="1"/>
  <c r="K4199" i="5" a="1"/>
  <c r="K4199" i="5" s="1"/>
  <c r="K4195" i="5" a="1"/>
  <c r="K4195" i="5" s="1"/>
  <c r="K4191" i="5" a="1"/>
  <c r="K4191" i="5" s="1"/>
  <c r="K4188" i="5" a="1"/>
  <c r="K4188" i="5" s="1"/>
  <c r="K4184" i="5" a="1"/>
  <c r="K4184" i="5" s="1"/>
  <c r="K4180" i="5" a="1"/>
  <c r="K4180" i="5" s="1"/>
  <c r="K4177" i="5" a="1"/>
  <c r="K4177" i="5" s="1"/>
  <c r="K4173" i="5" a="1"/>
  <c r="K4173" i="5" s="1"/>
  <c r="K4170" i="5" a="1"/>
  <c r="K4170" i="5" s="1"/>
  <c r="K4166" i="5" a="1"/>
  <c r="K4166" i="5" s="1"/>
  <c r="K4159" i="5" a="1"/>
  <c r="K4159" i="5" s="1"/>
  <c r="K4155" i="5" a="1"/>
  <c r="K4155" i="5" s="1"/>
  <c r="K4152" i="5" a="1"/>
  <c r="K4152" i="5" s="1"/>
  <c r="K4148" i="5" a="1"/>
  <c r="K4148" i="5" s="1"/>
  <c r="K4144" i="5" a="1"/>
  <c r="K4144" i="5" s="1"/>
  <c r="K4140" i="5" a="1"/>
  <c r="K4140" i="5" s="1"/>
  <c r="K4137" i="5" a="1"/>
  <c r="K4137" i="5" s="1"/>
  <c r="K4133" i="5" a="1"/>
  <c r="K4133" i="5" s="1"/>
  <c r="K4129" i="5" a="1"/>
  <c r="K4129" i="5" s="1"/>
  <c r="K4125" i="5" a="1"/>
  <c r="K4125" i="5" s="1"/>
  <c r="K4121" i="5" a="1"/>
  <c r="K4121" i="5" s="1"/>
  <c r="K4117" i="5" a="1"/>
  <c r="K4117" i="5" s="1"/>
  <c r="K4114" i="5" a="1"/>
  <c r="K4114" i="5" s="1"/>
  <c r="K4110" i="5" a="1"/>
  <c r="K4110" i="5" s="1"/>
  <c r="K4106" i="5" a="1"/>
  <c r="K4106" i="5" s="1"/>
  <c r="K4102" i="5" a="1"/>
  <c r="K4102" i="5" s="1"/>
  <c r="K4099" i="5" a="1"/>
  <c r="K4099" i="5" s="1"/>
  <c r="K4095" i="5" a="1"/>
  <c r="K4095" i="5" s="1"/>
  <c r="K4091" i="5" a="1"/>
  <c r="K4091" i="5" s="1"/>
  <c r="K4087" i="5" a="1"/>
  <c r="K4087" i="5" s="1"/>
  <c r="K4084" i="5" a="1"/>
  <c r="K4084" i="5" s="1"/>
  <c r="K4080" i="5" a="1"/>
  <c r="K4080" i="5" s="1"/>
  <c r="K4076" i="5" a="1"/>
  <c r="K4076" i="5" s="1"/>
  <c r="K4072" i="5" a="1"/>
  <c r="K4072" i="5" s="1"/>
  <c r="K4065" i="5" a="1"/>
  <c r="K4065" i="5" s="1"/>
  <c r="K4061" i="5" a="1"/>
  <c r="K4061" i="5" s="1"/>
  <c r="K4392" i="5" a="1"/>
  <c r="K4392" i="5" s="1"/>
  <c r="K4379" i="5" a="1"/>
  <c r="K4379" i="5" s="1"/>
  <c r="K4371" i="5" a="1"/>
  <c r="K4371" i="5" s="1"/>
  <c r="K4366" i="5" a="1"/>
  <c r="K4366" i="5" s="1"/>
  <c r="K4362" i="5" a="1"/>
  <c r="K4362" i="5" s="1"/>
  <c r="K4358" i="5" a="1"/>
  <c r="K4358" i="5" s="1"/>
  <c r="K4354" i="5" a="1"/>
  <c r="K4354" i="5" s="1"/>
  <c r="K4350" i="5" a="1"/>
  <c r="K4350" i="5" s="1"/>
  <c r="K4346" i="5" a="1"/>
  <c r="K4346" i="5" s="1"/>
  <c r="K4342" i="5" a="1"/>
  <c r="K4342" i="5" s="1"/>
  <c r="K4338" i="5" a="1"/>
  <c r="K4338" i="5" s="1"/>
  <c r="K4335" i="5" a="1"/>
  <c r="K4335" i="5" s="1"/>
  <c r="K4331" i="5" a="1"/>
  <c r="K4331" i="5" s="1"/>
  <c r="K4327" i="5" a="1"/>
  <c r="K4327" i="5" s="1"/>
  <c r="K4324" i="5" a="1"/>
  <c r="K4324" i="5" s="1"/>
  <c r="K4320" i="5" a="1"/>
  <c r="K4320" i="5" s="1"/>
  <c r="K4316" i="5" a="1"/>
  <c r="K4316" i="5" s="1"/>
  <c r="K4312" i="5" a="1"/>
  <c r="K4312" i="5" s="1"/>
  <c r="K4305" i="5" a="1"/>
  <c r="K4305" i="5" s="1"/>
  <c r="K4301" i="5" a="1"/>
  <c r="K4301" i="5" s="1"/>
  <c r="K4298" i="5" a="1"/>
  <c r="K4298" i="5" s="1"/>
  <c r="K4294" i="5" a="1"/>
  <c r="K4294" i="5" s="1"/>
  <c r="K4291" i="5" a="1"/>
  <c r="K4291" i="5" s="1"/>
  <c r="K4287" i="5" a="1"/>
  <c r="K4287" i="5" s="1"/>
  <c r="K4284" i="5" a="1"/>
  <c r="K4284" i="5" s="1"/>
  <c r="K4280" i="5" a="1"/>
  <c r="K4280" i="5" s="1"/>
  <c r="K4273" i="5" a="1"/>
  <c r="K4273" i="5" s="1"/>
  <c r="K4269" i="5" a="1"/>
  <c r="K4269" i="5" s="1"/>
  <c r="K4266" i="5" a="1"/>
  <c r="K4266" i="5" s="1"/>
  <c r="K4262" i="5" a="1"/>
  <c r="K4262" i="5" s="1"/>
  <c r="K4258" i="5" a="1"/>
  <c r="K4258" i="5" s="1"/>
  <c r="K4254" i="5" a="1"/>
  <c r="K4254" i="5" s="1"/>
  <c r="K4251" i="5" a="1"/>
  <c r="K4251" i="5" s="1"/>
  <c r="K4247" i="5" a="1"/>
  <c r="K4247" i="5" s="1"/>
  <c r="K4243" i="5" a="1"/>
  <c r="K4243" i="5" s="1"/>
  <c r="K4239" i="5" a="1"/>
  <c r="K4239" i="5" s="1"/>
  <c r="K4236" i="5" a="1"/>
  <c r="K4236" i="5" s="1"/>
  <c r="K4232" i="5" a="1"/>
  <c r="K4232" i="5" s="1"/>
  <c r="K4228" i="5" a="1"/>
  <c r="K4228" i="5" s="1"/>
  <c r="K4224" i="5" a="1"/>
  <c r="K4224" i="5" s="1"/>
  <c r="K4217" i="5" a="1"/>
  <c r="K4217" i="5" s="1"/>
  <c r="K4213" i="5" a="1"/>
  <c r="K4213" i="5" s="1"/>
  <c r="K4209" i="5" a="1"/>
  <c r="K4209" i="5" s="1"/>
  <c r="K4205" i="5" a="1"/>
  <c r="K4205" i="5" s="1"/>
  <c r="K4202" i="5" a="1"/>
  <c r="K4202" i="5" s="1"/>
  <c r="K4198" i="5" a="1"/>
  <c r="K4198" i="5" s="1"/>
  <c r="K4194" i="5" a="1"/>
  <c r="K4194" i="5" s="1"/>
  <c r="K4190" i="5" a="1"/>
  <c r="K4190" i="5" s="1"/>
  <c r="K4187" i="5" a="1"/>
  <c r="K4187" i="5" s="1"/>
  <c r="K4183" i="5" a="1"/>
  <c r="K4183" i="5" s="1"/>
  <c r="K4179" i="5" a="1"/>
  <c r="K4179" i="5" s="1"/>
  <c r="K4176" i="5" a="1"/>
  <c r="K4176" i="5" s="1"/>
  <c r="K4172" i="5" a="1"/>
  <c r="K4172" i="5" s="1"/>
  <c r="K4169" i="5" a="1"/>
  <c r="K4169" i="5" s="1"/>
  <c r="K4165" i="5" a="1"/>
  <c r="K4165" i="5" s="1"/>
  <c r="K4162" i="5" a="1"/>
  <c r="K4162" i="5" s="1"/>
  <c r="K4158" i="5" a="1"/>
  <c r="K4158" i="5" s="1"/>
  <c r="K4151" i="5" a="1"/>
  <c r="K4151" i="5" s="1"/>
  <c r="K4147" i="5" a="1"/>
  <c r="K4147" i="5" s="1"/>
  <c r="K4143" i="5" a="1"/>
  <c r="K4143" i="5" s="1"/>
  <c r="K4139" i="5" a="1"/>
  <c r="K4139" i="5" s="1"/>
  <c r="K4136" i="5" a="1"/>
  <c r="K4136" i="5" s="1"/>
  <c r="K4132" i="5" a="1"/>
  <c r="K4132" i="5" s="1"/>
  <c r="K4128" i="5" a="1"/>
  <c r="K4128" i="5" s="1"/>
  <c r="K4124" i="5" a="1"/>
  <c r="K4124" i="5" s="1"/>
  <c r="K4120" i="5" a="1"/>
  <c r="K4120" i="5" s="1"/>
  <c r="K4113" i="5" a="1"/>
  <c r="K4113" i="5" s="1"/>
  <c r="K4109" i="5" a="1"/>
  <c r="K4109" i="5" s="1"/>
  <c r="K4105" i="5" a="1"/>
  <c r="K4105" i="5" s="1"/>
  <c r="K4101" i="5" a="1"/>
  <c r="K4101" i="5" s="1"/>
  <c r="K4098" i="5" a="1"/>
  <c r="K4098" i="5" s="1"/>
  <c r="K4094" i="5" a="1"/>
  <c r="K4094" i="5" s="1"/>
  <c r="K4090" i="5" a="1"/>
  <c r="K4090" i="5" s="1"/>
  <c r="K4086" i="5" a="1"/>
  <c r="K4086" i="5" s="1"/>
  <c r="K4083" i="5" a="1"/>
  <c r="K4083" i="5" s="1"/>
  <c r="K4079" i="5" a="1"/>
  <c r="K4079" i="5" s="1"/>
  <c r="K4075" i="5" a="1"/>
  <c r="K4075" i="5" s="1"/>
  <c r="K4071" i="5" a="1"/>
  <c r="K4071" i="5" s="1"/>
  <c r="K4068" i="5" a="1"/>
  <c r="K4068" i="5" s="1"/>
  <c r="K4388" i="5" a="1"/>
  <c r="K4388" i="5" s="1"/>
  <c r="K4377" i="5" a="1"/>
  <c r="K4377" i="5" s="1"/>
  <c r="K4369" i="5" a="1"/>
  <c r="K4369" i="5" s="1"/>
  <c r="K4365" i="5" a="1"/>
  <c r="K4365" i="5" s="1"/>
  <c r="K4361" i="5" a="1"/>
  <c r="K4361" i="5" s="1"/>
  <c r="K4357" i="5" a="1"/>
  <c r="K4357" i="5" s="1"/>
  <c r="K4353" i="5" a="1"/>
  <c r="K4353" i="5" s="1"/>
  <c r="K4349" i="5" a="1"/>
  <c r="K4349" i="5" s="1"/>
  <c r="K4345" i="5" a="1"/>
  <c r="K4345" i="5" s="1"/>
  <c r="K4341" i="5" a="1"/>
  <c r="K4341" i="5" s="1"/>
  <c r="K4337" i="5" a="1"/>
  <c r="K4337" i="5" s="1"/>
  <c r="K4334" i="5" a="1"/>
  <c r="K4334" i="5" s="1"/>
  <c r="K4330" i="5" a="1"/>
  <c r="K4330" i="5" s="1"/>
  <c r="K4326" i="5" a="1"/>
  <c r="K4326" i="5" s="1"/>
  <c r="K4323" i="5" a="1"/>
  <c r="K4323" i="5" s="1"/>
  <c r="K4319" i="5" a="1"/>
  <c r="K4319" i="5" s="1"/>
  <c r="K4315" i="5" a="1"/>
  <c r="K4315" i="5" s="1"/>
  <c r="K4311" i="5" a="1"/>
  <c r="K4311" i="5" s="1"/>
  <c r="K4308" i="5" a="1"/>
  <c r="K4308" i="5" s="1"/>
  <c r="K4304" i="5" a="1"/>
  <c r="K4304" i="5" s="1"/>
  <c r="K4297" i="5" a="1"/>
  <c r="K4297" i="5" s="1"/>
  <c r="K4293" i="5" a="1"/>
  <c r="K4293" i="5" s="1"/>
  <c r="K4290" i="5" a="1"/>
  <c r="K4290" i="5" s="1"/>
  <c r="K4286" i="5" a="1"/>
  <c r="K4286" i="5" s="1"/>
  <c r="K4283" i="5" a="1"/>
  <c r="K4283" i="5" s="1"/>
  <c r="K4279" i="5" a="1"/>
  <c r="K4279" i="5" s="1"/>
  <c r="K4276" i="5" a="1"/>
  <c r="K4276" i="5" s="1"/>
  <c r="K4272" i="5" a="1"/>
  <c r="K4272" i="5" s="1"/>
  <c r="K4265" i="5" a="1"/>
  <c r="K4265" i="5" s="1"/>
  <c r="K4261" i="5" a="1"/>
  <c r="K4261" i="5" s="1"/>
  <c r="K4257" i="5" a="1"/>
  <c r="K4257" i="5" s="1"/>
  <c r="K4253" i="5" a="1"/>
  <c r="K4253" i="5" s="1"/>
  <c r="K4250" i="5" a="1"/>
  <c r="K4250" i="5" s="1"/>
  <c r="K4246" i="5" a="1"/>
  <c r="K4246" i="5" s="1"/>
  <c r="K4242" i="5" a="1"/>
  <c r="K4242" i="5" s="1"/>
  <c r="K4238" i="5" a="1"/>
  <c r="K4238" i="5" s="1"/>
  <c r="K4235" i="5" a="1"/>
  <c r="K4235" i="5" s="1"/>
  <c r="K4231" i="5" a="1"/>
  <c r="K4231" i="5" s="1"/>
  <c r="K4227" i="5" a="1"/>
  <c r="K4227" i="5" s="1"/>
  <c r="K4223" i="5" a="1"/>
  <c r="K4223" i="5" s="1"/>
  <c r="K4220" i="5" a="1"/>
  <c r="K4220" i="5" s="1"/>
  <c r="K4216" i="5" a="1"/>
  <c r="K4216" i="5" s="1"/>
  <c r="K4212" i="5" a="1"/>
  <c r="K4212" i="5" s="1"/>
  <c r="K4208" i="5" a="1"/>
  <c r="K4208" i="5" s="1"/>
  <c r="K4201" i="5" a="1"/>
  <c r="K4201" i="5" s="1"/>
  <c r="K4197" i="5" a="1"/>
  <c r="K4197" i="5" s="1"/>
  <c r="K4193" i="5" a="1"/>
  <c r="K4193" i="5" s="1"/>
  <c r="K4189" i="5" a="1"/>
  <c r="K4189" i="5" s="1"/>
  <c r="K4186" i="5" a="1"/>
  <c r="K4186" i="5" s="1"/>
  <c r="K4182" i="5" a="1"/>
  <c r="K4182" i="5" s="1"/>
  <c r="K4175" i="5" a="1"/>
  <c r="K4175" i="5" s="1"/>
  <c r="K4171" i="5" a="1"/>
  <c r="K4171" i="5" s="1"/>
  <c r="K4168" i="5" a="1"/>
  <c r="K4168" i="5" s="1"/>
  <c r="K4164" i="5" a="1"/>
  <c r="K4164" i="5" s="1"/>
  <c r="K4161" i="5" a="1"/>
  <c r="K4161" i="5" s="1"/>
  <c r="K4157" i="5" a="1"/>
  <c r="K4157" i="5" s="1"/>
  <c r="K4154" i="5" a="1"/>
  <c r="K4154" i="5" s="1"/>
  <c r="K4150" i="5" a="1"/>
  <c r="K4150" i="5" s="1"/>
  <c r="K4146" i="5" a="1"/>
  <c r="K4146" i="5" s="1"/>
  <c r="K4142" i="5" a="1"/>
  <c r="K4142" i="5" s="1"/>
  <c r="K4135" i="5" a="1"/>
  <c r="K4135" i="5" s="1"/>
  <c r="K4131" i="5" a="1"/>
  <c r="K4131" i="5" s="1"/>
  <c r="K4127" i="5" a="1"/>
  <c r="K4127" i="5" s="1"/>
  <c r="K4123" i="5" a="1"/>
  <c r="K4123" i="5" s="1"/>
  <c r="K4119" i="5" a="1"/>
  <c r="K4119" i="5" s="1"/>
  <c r="K4116" i="5" a="1"/>
  <c r="K4116" i="5" s="1"/>
  <c r="K4112" i="5" a="1"/>
  <c r="K4112" i="5" s="1"/>
  <c r="K4108" i="5" a="1"/>
  <c r="K4108" i="5" s="1"/>
  <c r="K4104" i="5" a="1"/>
  <c r="K4104" i="5" s="1"/>
  <c r="K4097" i="5" a="1"/>
  <c r="K4097" i="5" s="1"/>
  <c r="K4093" i="5" a="1"/>
  <c r="K4093" i="5" s="1"/>
  <c r="K4089" i="5" a="1"/>
  <c r="K4089" i="5" s="1"/>
  <c r="K4085" i="5" a="1"/>
  <c r="K4085" i="5" s="1"/>
  <c r="K4082" i="5" a="1"/>
  <c r="K4082" i="5" s="1"/>
  <c r="K4078" i="5" a="1"/>
  <c r="K4078" i="5" s="1"/>
  <c r="K4074" i="5" a="1"/>
  <c r="K4074" i="5" s="1"/>
  <c r="K4070" i="5" a="1"/>
  <c r="K4070" i="5" s="1"/>
  <c r="K4067" i="5" a="1"/>
  <c r="K4067" i="5" s="1"/>
  <c r="K4063" i="5" a="1"/>
  <c r="K4063" i="5" s="1"/>
  <c r="K4060" i="5" a="1"/>
  <c r="K4060" i="5" s="1"/>
  <c r="K4056" i="5" a="1"/>
  <c r="K4056" i="5" s="1"/>
  <c r="K4049" i="5" a="1"/>
  <c r="K4049" i="5" s="1"/>
  <c r="K4045" i="5" a="1"/>
  <c r="K4045" i="5" s="1"/>
  <c r="K4042" i="5" a="1"/>
  <c r="K4042" i="5" s="1"/>
  <c r="K4038" i="5" a="1"/>
  <c r="K4038" i="5" s="1"/>
  <c r="K4035" i="5" a="1"/>
  <c r="K4035" i="5" s="1"/>
  <c r="K4031" i="5" a="1"/>
  <c r="K4031" i="5" s="1"/>
  <c r="K4027" i="5" a="1"/>
  <c r="K4027" i="5" s="1"/>
  <c r="K4023" i="5" a="1"/>
  <c r="K4023" i="5" s="1"/>
  <c r="K4019" i="5" a="1"/>
  <c r="K4019" i="5" s="1"/>
  <c r="K4015" i="5" a="1"/>
  <c r="K4015" i="5" s="1"/>
  <c r="K4011" i="5" a="1"/>
  <c r="K4011" i="5" s="1"/>
  <c r="K4007" i="5" a="1"/>
  <c r="K4007" i="5" s="1"/>
  <c r="K4003" i="5" a="1"/>
  <c r="K4003" i="5" s="1"/>
  <c r="K3999" i="5" a="1"/>
  <c r="K3999" i="5" s="1"/>
  <c r="K3996" i="5" a="1"/>
  <c r="K3996" i="5" s="1"/>
  <c r="K3992" i="5" a="1"/>
  <c r="K3992" i="5" s="1"/>
  <c r="K3988" i="5" a="1"/>
  <c r="K3988" i="5" s="1"/>
  <c r="K3984" i="5" a="1"/>
  <c r="K3984" i="5" s="1"/>
  <c r="K3980" i="5" a="1"/>
  <c r="K3980" i="5" s="1"/>
  <c r="K3976" i="5" a="1"/>
  <c r="K3976" i="5" s="1"/>
  <c r="K3972" i="5" a="1"/>
  <c r="K3972" i="5" s="1"/>
  <c r="K3968" i="5" a="1"/>
  <c r="K3968" i="5" s="1"/>
  <c r="K3965" i="5" a="1"/>
  <c r="K3965" i="5" s="1"/>
  <c r="K3961" i="5" a="1"/>
  <c r="K3961" i="5" s="1"/>
  <c r="K3957" i="5" a="1"/>
  <c r="K3957" i="5" s="1"/>
  <c r="K3953" i="5" a="1"/>
  <c r="K3953" i="5" s="1"/>
  <c r="K3949" i="5" a="1"/>
  <c r="K3949" i="5" s="1"/>
  <c r="K3945" i="5" a="1"/>
  <c r="K3945" i="5" s="1"/>
  <c r="K3941" i="5" a="1"/>
  <c r="K3941" i="5" s="1"/>
  <c r="K3937" i="5" a="1"/>
  <c r="K3937" i="5" s="1"/>
  <c r="K3934" i="5" a="1"/>
  <c r="K3934" i="5" s="1"/>
  <c r="K3930" i="5" a="1"/>
  <c r="K3930" i="5" s="1"/>
  <c r="K3926" i="5" a="1"/>
  <c r="K3926" i="5" s="1"/>
  <c r="K3922" i="5" a="1"/>
  <c r="K3922" i="5" s="1"/>
  <c r="K3918" i="5" a="1"/>
  <c r="K3918" i="5" s="1"/>
  <c r="K3914" i="5" a="1"/>
  <c r="K3914" i="5" s="1"/>
  <c r="K3910" i="5" a="1"/>
  <c r="K3910" i="5" s="1"/>
  <c r="K3906" i="5" a="1"/>
  <c r="K3906" i="5" s="1"/>
  <c r="K3903" i="5" a="1"/>
  <c r="K3903" i="5" s="1"/>
  <c r="K3899" i="5" a="1"/>
  <c r="K3899" i="5" s="1"/>
  <c r="K3895" i="5" a="1"/>
  <c r="K3895" i="5" s="1"/>
  <c r="K3891" i="5" a="1"/>
  <c r="K3891" i="5" s="1"/>
  <c r="K3887" i="5" a="1"/>
  <c r="K3887" i="5" s="1"/>
  <c r="K3883" i="5" a="1"/>
  <c r="K3883" i="5" s="1"/>
  <c r="K3879" i="5" a="1"/>
  <c r="K3879" i="5" s="1"/>
  <c r="K3875" i="5" a="1"/>
  <c r="K3875" i="5" s="1"/>
  <c r="K3872" i="5" a="1"/>
  <c r="K3872" i="5" s="1"/>
  <c r="K3868" i="5" a="1"/>
  <c r="K3868" i="5" s="1"/>
  <c r="K3864" i="5" a="1"/>
  <c r="K3864" i="5" s="1"/>
  <c r="K3860" i="5" a="1"/>
  <c r="K3860" i="5" s="1"/>
  <c r="K3856" i="5" a="1"/>
  <c r="K3856" i="5" s="1"/>
  <c r="K3852" i="5" a="1"/>
  <c r="K3852" i="5" s="1"/>
  <c r="K3848" i="5" a="1"/>
  <c r="K3848" i="5" s="1"/>
  <c r="K3841" i="5" a="1"/>
  <c r="K3841" i="5" s="1"/>
  <c r="K3837" i="5" a="1"/>
  <c r="K3837" i="5" s="1"/>
  <c r="K3834" i="5" a="1"/>
  <c r="K3834" i="5" s="1"/>
  <c r="K3830" i="5" a="1"/>
  <c r="K3830" i="5" s="1"/>
  <c r="K3823" i="5" a="1"/>
  <c r="K3823" i="5" s="1"/>
  <c r="K3819" i="5" a="1"/>
  <c r="K3819" i="5" s="1"/>
  <c r="K3815" i="5" a="1"/>
  <c r="K3815" i="5" s="1"/>
  <c r="K3811" i="5" a="1"/>
  <c r="K3811" i="5" s="1"/>
  <c r="K3807" i="5" a="1"/>
  <c r="K3807" i="5" s="1"/>
  <c r="K3803" i="5" a="1"/>
  <c r="K3803" i="5" s="1"/>
  <c r="K3800" i="5" a="1"/>
  <c r="K3800" i="5" s="1"/>
  <c r="K3796" i="5" a="1"/>
  <c r="K3796" i="5" s="1"/>
  <c r="K3792" i="5" a="1"/>
  <c r="K3792" i="5" s="1"/>
  <c r="K3788" i="5" a="1"/>
  <c r="K3788" i="5" s="1"/>
  <c r="K3784" i="5" a="1"/>
  <c r="K3784" i="5" s="1"/>
  <c r="K3780" i="5" a="1"/>
  <c r="K3780" i="5" s="1"/>
  <c r="K3776" i="5" a="1"/>
  <c r="K3776" i="5" s="1"/>
  <c r="K3773" i="5" a="1"/>
  <c r="K3773" i="5" s="1"/>
  <c r="K3770" i="5" a="1"/>
  <c r="K3770" i="5" s="1"/>
  <c r="K3766" i="5" a="1"/>
  <c r="K3766" i="5" s="1"/>
  <c r="K3762" i="5" a="1"/>
  <c r="K3762" i="5" s="1"/>
  <c r="K3758" i="5" a="1"/>
  <c r="K3758" i="5" s="1"/>
  <c r="K3754" i="5" a="1"/>
  <c r="K3754" i="5" s="1"/>
  <c r="K3750" i="5" a="1"/>
  <c r="K3750" i="5" s="1"/>
  <c r="K3743" i="5" a="1"/>
  <c r="K3743" i="5" s="1"/>
  <c r="K3739" i="5" a="1"/>
  <c r="K3739" i="5" s="1"/>
  <c r="K3735" i="5" a="1"/>
  <c r="K3735" i="5" s="1"/>
  <c r="K3731" i="5" a="1"/>
  <c r="K3731" i="5" s="1"/>
  <c r="K4059" i="5" a="1"/>
  <c r="K4059" i="5" s="1"/>
  <c r="K4055" i="5" a="1"/>
  <c r="K4055" i="5" s="1"/>
  <c r="K4052" i="5" a="1"/>
  <c r="K4052" i="5" s="1"/>
  <c r="K4048" i="5" a="1"/>
  <c r="K4048" i="5" s="1"/>
  <c r="K4041" i="5" a="1"/>
  <c r="K4041" i="5" s="1"/>
  <c r="K4037" i="5" a="1"/>
  <c r="K4037" i="5" s="1"/>
  <c r="K4034" i="5" a="1"/>
  <c r="K4034" i="5" s="1"/>
  <c r="K4030" i="5" a="1"/>
  <c r="K4030" i="5" s="1"/>
  <c r="K4026" i="5" a="1"/>
  <c r="K4026" i="5" s="1"/>
  <c r="K4022" i="5" a="1"/>
  <c r="K4022" i="5" s="1"/>
  <c r="K4018" i="5" a="1"/>
  <c r="K4018" i="5" s="1"/>
  <c r="K4014" i="5" a="1"/>
  <c r="K4014" i="5" s="1"/>
  <c r="K4010" i="5" a="1"/>
  <c r="K4010" i="5" s="1"/>
  <c r="K4006" i="5" a="1"/>
  <c r="K4006" i="5" s="1"/>
  <c r="K4002" i="5" a="1"/>
  <c r="K4002" i="5" s="1"/>
  <c r="K3995" i="5" a="1"/>
  <c r="K3995" i="5" s="1"/>
  <c r="K3991" i="5" a="1"/>
  <c r="K3991" i="5" s="1"/>
  <c r="K3987" i="5" a="1"/>
  <c r="K3987" i="5" s="1"/>
  <c r="K3983" i="5" a="1"/>
  <c r="K3983" i="5" s="1"/>
  <c r="K3979" i="5" a="1"/>
  <c r="K3979" i="5" s="1"/>
  <c r="K3975" i="5" a="1"/>
  <c r="K3975" i="5" s="1"/>
  <c r="K3971" i="5" a="1"/>
  <c r="K3971" i="5" s="1"/>
  <c r="K3967" i="5" a="1"/>
  <c r="K3967" i="5" s="1"/>
  <c r="K3964" i="5" a="1"/>
  <c r="K3964" i="5" s="1"/>
  <c r="K3960" i="5" a="1"/>
  <c r="K3960" i="5" s="1"/>
  <c r="K3956" i="5" a="1"/>
  <c r="K3956" i="5" s="1"/>
  <c r="K3952" i="5" a="1"/>
  <c r="K3952" i="5" s="1"/>
  <c r="K3948" i="5" a="1"/>
  <c r="K3948" i="5" s="1"/>
  <c r="K3944" i="5" a="1"/>
  <c r="K3944" i="5" s="1"/>
  <c r="K3940" i="5" a="1"/>
  <c r="K3940" i="5" s="1"/>
  <c r="K3936" i="5" a="1"/>
  <c r="K3936" i="5" s="1"/>
  <c r="K3933" i="5" a="1"/>
  <c r="K3933" i="5" s="1"/>
  <c r="K3929" i="5" a="1"/>
  <c r="K3929" i="5" s="1"/>
  <c r="K3925" i="5" a="1"/>
  <c r="K3925" i="5" s="1"/>
  <c r="K3921" i="5" a="1"/>
  <c r="K3921" i="5" s="1"/>
  <c r="K3917" i="5" a="1"/>
  <c r="K3917" i="5" s="1"/>
  <c r="K3913" i="5" a="1"/>
  <c r="K3913" i="5" s="1"/>
  <c r="K3909" i="5" a="1"/>
  <c r="K3909" i="5" s="1"/>
  <c r="K3905" i="5" a="1"/>
  <c r="K3905" i="5" s="1"/>
  <c r="K3902" i="5" a="1"/>
  <c r="K3902" i="5" s="1"/>
  <c r="K3898" i="5" a="1"/>
  <c r="K3898" i="5" s="1"/>
  <c r="K3894" i="5" a="1"/>
  <c r="K3894" i="5" s="1"/>
  <c r="K3890" i="5" a="1"/>
  <c r="K3890" i="5" s="1"/>
  <c r="K3886" i="5" a="1"/>
  <c r="K3886" i="5" s="1"/>
  <c r="K3882" i="5" a="1"/>
  <c r="K3882" i="5" s="1"/>
  <c r="K3878" i="5" a="1"/>
  <c r="K3878" i="5" s="1"/>
  <c r="K3874" i="5" a="1"/>
  <c r="K3874" i="5" s="1"/>
  <c r="K3871" i="5" a="1"/>
  <c r="K3871" i="5" s="1"/>
  <c r="K3867" i="5" a="1"/>
  <c r="K3867" i="5" s="1"/>
  <c r="K3863" i="5" a="1"/>
  <c r="K3863" i="5" s="1"/>
  <c r="K3859" i="5" a="1"/>
  <c r="K3859" i="5" s="1"/>
  <c r="K3855" i="5" a="1"/>
  <c r="K3855" i="5" s="1"/>
  <c r="K3851" i="5" a="1"/>
  <c r="K3851" i="5" s="1"/>
  <c r="K3847" i="5" a="1"/>
  <c r="K3847" i="5" s="1"/>
  <c r="K3844" i="5" a="1"/>
  <c r="K3844" i="5" s="1"/>
  <c r="K3840" i="5" a="1"/>
  <c r="K3840" i="5" s="1"/>
  <c r="K3833" i="5" a="1"/>
  <c r="K3833" i="5" s="1"/>
  <c r="K3829" i="5" a="1"/>
  <c r="K3829" i="5" s="1"/>
  <c r="K3826" i="5" a="1"/>
  <c r="K3826" i="5" s="1"/>
  <c r="K3822" i="5" a="1"/>
  <c r="K3822" i="5" s="1"/>
  <c r="K3818" i="5" a="1"/>
  <c r="K3818" i="5" s="1"/>
  <c r="K3814" i="5" a="1"/>
  <c r="K3814" i="5" s="1"/>
  <c r="K3810" i="5" a="1"/>
  <c r="K3810" i="5" s="1"/>
  <c r="K3806" i="5" a="1"/>
  <c r="K3806" i="5" s="1"/>
  <c r="K3799" i="5" a="1"/>
  <c r="K3799" i="5" s="1"/>
  <c r="K3795" i="5" a="1"/>
  <c r="K3795" i="5" s="1"/>
  <c r="K3791" i="5" a="1"/>
  <c r="K3791" i="5" s="1"/>
  <c r="K3787" i="5" a="1"/>
  <c r="K3787" i="5" s="1"/>
  <c r="K3783" i="5" a="1"/>
  <c r="K3783" i="5" s="1"/>
  <c r="K3779" i="5" a="1"/>
  <c r="K3779" i="5" s="1"/>
  <c r="K3775" i="5" a="1"/>
  <c r="K3775" i="5" s="1"/>
  <c r="K3772" i="5" a="1"/>
  <c r="K3772" i="5" s="1"/>
  <c r="K3769" i="5" a="1"/>
  <c r="K3769" i="5" s="1"/>
  <c r="K3765" i="5" a="1"/>
  <c r="K3765" i="5" s="1"/>
  <c r="K3761" i="5" a="1"/>
  <c r="K3761" i="5" s="1"/>
  <c r="K3757" i="5" a="1"/>
  <c r="K3757" i="5" s="1"/>
  <c r="K3753" i="5" a="1"/>
  <c r="K3753" i="5" s="1"/>
  <c r="K3749" i="5" a="1"/>
  <c r="K3749" i="5" s="1"/>
  <c r="K3746" i="5" a="1"/>
  <c r="K3746" i="5" s="1"/>
  <c r="K3742" i="5" a="1"/>
  <c r="K3742" i="5" s="1"/>
  <c r="K3738" i="5" a="1"/>
  <c r="K3738" i="5" s="1"/>
  <c r="K4064" i="5" a="1"/>
  <c r="K4064" i="5" s="1"/>
  <c r="K4058" i="5" a="1"/>
  <c r="K4058" i="5" s="1"/>
  <c r="K4054" i="5" a="1"/>
  <c r="K4054" i="5" s="1"/>
  <c r="K4051" i="5" a="1"/>
  <c r="K4051" i="5" s="1"/>
  <c r="K4047" i="5" a="1"/>
  <c r="K4047" i="5" s="1"/>
  <c r="K4044" i="5" a="1"/>
  <c r="K4044" i="5" s="1"/>
  <c r="K4040" i="5" a="1"/>
  <c r="K4040" i="5" s="1"/>
  <c r="K4033" i="5" a="1"/>
  <c r="K4033" i="5" s="1"/>
  <c r="K4029" i="5" a="1"/>
  <c r="K4029" i="5" s="1"/>
  <c r="K4025" i="5" a="1"/>
  <c r="K4025" i="5" s="1"/>
  <c r="K4021" i="5" a="1"/>
  <c r="K4021" i="5" s="1"/>
  <c r="K4017" i="5" a="1"/>
  <c r="K4017" i="5" s="1"/>
  <c r="K4013" i="5" a="1"/>
  <c r="K4013" i="5" s="1"/>
  <c r="K4009" i="5" a="1"/>
  <c r="K4009" i="5" s="1"/>
  <c r="K4005" i="5" a="1"/>
  <c r="K4005" i="5" s="1"/>
  <c r="K4001" i="5" a="1"/>
  <c r="K4001" i="5" s="1"/>
  <c r="K3998" i="5" a="1"/>
  <c r="K3998" i="5" s="1"/>
  <c r="K3994" i="5" a="1"/>
  <c r="K3994" i="5" s="1"/>
  <c r="K3990" i="5" a="1"/>
  <c r="K3990" i="5" s="1"/>
  <c r="K3986" i="5" a="1"/>
  <c r="K3986" i="5" s="1"/>
  <c r="K3982" i="5" a="1"/>
  <c r="K3982" i="5" s="1"/>
  <c r="K3978" i="5" a="1"/>
  <c r="K3978" i="5" s="1"/>
  <c r="K3974" i="5" a="1"/>
  <c r="K3974" i="5" s="1"/>
  <c r="K3970" i="5" a="1"/>
  <c r="K3970" i="5" s="1"/>
  <c r="K3963" i="5" a="1"/>
  <c r="K3963" i="5" s="1"/>
  <c r="K3959" i="5" a="1"/>
  <c r="K3959" i="5" s="1"/>
  <c r="K3955" i="5" a="1"/>
  <c r="K3955" i="5" s="1"/>
  <c r="K3951" i="5" a="1"/>
  <c r="K3951" i="5" s="1"/>
  <c r="K3947" i="5" a="1"/>
  <c r="K3947" i="5" s="1"/>
  <c r="K3943" i="5" a="1"/>
  <c r="K3943" i="5" s="1"/>
  <c r="K3939" i="5" a="1"/>
  <c r="K3939" i="5" s="1"/>
  <c r="K3935" i="5" a="1"/>
  <c r="K3935" i="5" s="1"/>
  <c r="K3932" i="5" a="1"/>
  <c r="K3932" i="5" s="1"/>
  <c r="K3928" i="5" a="1"/>
  <c r="K3928" i="5" s="1"/>
  <c r="K3924" i="5" a="1"/>
  <c r="K3924" i="5" s="1"/>
  <c r="K3920" i="5" a="1"/>
  <c r="K3920" i="5" s="1"/>
  <c r="K3916" i="5" a="1"/>
  <c r="K3916" i="5" s="1"/>
  <c r="K3912" i="5" a="1"/>
  <c r="K3912" i="5" s="1"/>
  <c r="K3908" i="5" a="1"/>
  <c r="K3908" i="5" s="1"/>
  <c r="K3901" i="5" a="1"/>
  <c r="K3901" i="5" s="1"/>
  <c r="K3897" i="5" a="1"/>
  <c r="K3897" i="5" s="1"/>
  <c r="K3893" i="5" a="1"/>
  <c r="K3893" i="5" s="1"/>
  <c r="K3889" i="5" a="1"/>
  <c r="K3889" i="5" s="1"/>
  <c r="K3885" i="5" a="1"/>
  <c r="K3885" i="5" s="1"/>
  <c r="K3881" i="5" a="1"/>
  <c r="K3881" i="5" s="1"/>
  <c r="K3877" i="5" a="1"/>
  <c r="K3877" i="5" s="1"/>
  <c r="K3873" i="5" a="1"/>
  <c r="K3873" i="5" s="1"/>
  <c r="K3870" i="5" a="1"/>
  <c r="K3870" i="5" s="1"/>
  <c r="K3866" i="5" a="1"/>
  <c r="K3866" i="5" s="1"/>
  <c r="K3862" i="5" a="1"/>
  <c r="K3862" i="5" s="1"/>
  <c r="K3858" i="5" a="1"/>
  <c r="K3858" i="5" s="1"/>
  <c r="K3854" i="5" a="1"/>
  <c r="K3854" i="5" s="1"/>
  <c r="K3850" i="5" a="1"/>
  <c r="K3850" i="5" s="1"/>
  <c r="K3846" i="5" a="1"/>
  <c r="K3846" i="5" s="1"/>
  <c r="K3843" i="5" a="1"/>
  <c r="K3843" i="5" s="1"/>
  <c r="K3839" i="5" a="1"/>
  <c r="K3839" i="5" s="1"/>
  <c r="K3836" i="5" a="1"/>
  <c r="K3836" i="5" s="1"/>
  <c r="K3832" i="5" a="1"/>
  <c r="K3832" i="5" s="1"/>
  <c r="K3828" i="5" a="1"/>
  <c r="K3828" i="5" s="1"/>
  <c r="K3825" i="5" a="1"/>
  <c r="K3825" i="5" s="1"/>
  <c r="K3821" i="5" a="1"/>
  <c r="K3821" i="5" s="1"/>
  <c r="K3817" i="5" a="1"/>
  <c r="K3817" i="5" s="1"/>
  <c r="K3813" i="5" a="1"/>
  <c r="K3813" i="5" s="1"/>
  <c r="K3809" i="5" a="1"/>
  <c r="K3809" i="5" s="1"/>
  <c r="K3805" i="5" a="1"/>
  <c r="K3805" i="5" s="1"/>
  <c r="K3802" i="5" a="1"/>
  <c r="K3802" i="5" s="1"/>
  <c r="K3798" i="5" a="1"/>
  <c r="K3798" i="5" s="1"/>
  <c r="K3794" i="5" a="1"/>
  <c r="K3794" i="5" s="1"/>
  <c r="K3790" i="5" a="1"/>
  <c r="K3790" i="5" s="1"/>
  <c r="K3786" i="5" a="1"/>
  <c r="K3786" i="5" s="1"/>
  <c r="K3782" i="5" a="1"/>
  <c r="K3782" i="5" s="1"/>
  <c r="K3778" i="5" a="1"/>
  <c r="K3778" i="5" s="1"/>
  <c r="K3771" i="5" a="1"/>
  <c r="K3771" i="5" s="1"/>
  <c r="K3768" i="5" a="1"/>
  <c r="K3768" i="5" s="1"/>
  <c r="K3764" i="5" a="1"/>
  <c r="K3764" i="5" s="1"/>
  <c r="K3760" i="5" a="1"/>
  <c r="K3760" i="5" s="1"/>
  <c r="K3756" i="5" a="1"/>
  <c r="K3756" i="5" s="1"/>
  <c r="K3752" i="5" a="1"/>
  <c r="K3752" i="5" s="1"/>
  <c r="K3748" i="5" a="1"/>
  <c r="K3748" i="5" s="1"/>
  <c r="K3745" i="5" a="1"/>
  <c r="K3745" i="5" s="1"/>
  <c r="K3741" i="5" a="1"/>
  <c r="K3741" i="5" s="1"/>
  <c r="K3737" i="5" a="1"/>
  <c r="K3737" i="5" s="1"/>
  <c r="K4057" i="5" a="1"/>
  <c r="K4057" i="5" s="1"/>
  <c r="K4053" i="5" a="1"/>
  <c r="K4053" i="5" s="1"/>
  <c r="K4050" i="5" a="1"/>
  <c r="K4050" i="5" s="1"/>
  <c r="K4046" i="5" a="1"/>
  <c r="K4046" i="5" s="1"/>
  <c r="K4043" i="5" a="1"/>
  <c r="K4043" i="5" s="1"/>
  <c r="K4039" i="5" a="1"/>
  <c r="K4039" i="5" s="1"/>
  <c r="K4036" i="5" a="1"/>
  <c r="K4036" i="5" s="1"/>
  <c r="K4032" i="5" a="1"/>
  <c r="K4032" i="5" s="1"/>
  <c r="K4028" i="5" a="1"/>
  <c r="K4028" i="5" s="1"/>
  <c r="K4024" i="5" a="1"/>
  <c r="K4024" i="5" s="1"/>
  <c r="K4020" i="5" a="1"/>
  <c r="K4020" i="5" s="1"/>
  <c r="K4016" i="5" a="1"/>
  <c r="K4016" i="5" s="1"/>
  <c r="K4012" i="5" a="1"/>
  <c r="K4012" i="5" s="1"/>
  <c r="K4008" i="5" a="1"/>
  <c r="K4008" i="5" s="1"/>
  <c r="K4004" i="5" a="1"/>
  <c r="K4004" i="5" s="1"/>
  <c r="K4000" i="5" a="1"/>
  <c r="K4000" i="5" s="1"/>
  <c r="K3997" i="5" a="1"/>
  <c r="K3997" i="5" s="1"/>
  <c r="K3993" i="5" a="1"/>
  <c r="K3993" i="5" s="1"/>
  <c r="K3989" i="5" a="1"/>
  <c r="K3989" i="5" s="1"/>
  <c r="K3985" i="5" a="1"/>
  <c r="K3985" i="5" s="1"/>
  <c r="K3981" i="5" a="1"/>
  <c r="K3981" i="5" s="1"/>
  <c r="K3977" i="5" a="1"/>
  <c r="K3977" i="5" s="1"/>
  <c r="K3973" i="5" a="1"/>
  <c r="K3973" i="5" s="1"/>
  <c r="K3969" i="5" a="1"/>
  <c r="K3969" i="5" s="1"/>
  <c r="K3966" i="5" a="1"/>
  <c r="K3966" i="5" s="1"/>
  <c r="K3962" i="5" a="1"/>
  <c r="K3962" i="5" s="1"/>
  <c r="K3958" i="5" a="1"/>
  <c r="K3958" i="5" s="1"/>
  <c r="K3954" i="5" a="1"/>
  <c r="K3954" i="5" s="1"/>
  <c r="K3950" i="5" a="1"/>
  <c r="K3950" i="5" s="1"/>
  <c r="K3946" i="5" a="1"/>
  <c r="K3946" i="5" s="1"/>
  <c r="K3942" i="5" a="1"/>
  <c r="K3942" i="5" s="1"/>
  <c r="K3938" i="5" a="1"/>
  <c r="K3938" i="5" s="1"/>
  <c r="K3931" i="5" a="1"/>
  <c r="K3931" i="5" s="1"/>
  <c r="K3927" i="5" a="1"/>
  <c r="K3927" i="5" s="1"/>
  <c r="K3923" i="5" a="1"/>
  <c r="K3923" i="5" s="1"/>
  <c r="K3919" i="5" a="1"/>
  <c r="K3919" i="5" s="1"/>
  <c r="K3915" i="5" a="1"/>
  <c r="K3915" i="5" s="1"/>
  <c r="K3911" i="5" a="1"/>
  <c r="K3911" i="5" s="1"/>
  <c r="K3907" i="5" a="1"/>
  <c r="K3907" i="5" s="1"/>
  <c r="K3904" i="5" a="1"/>
  <c r="K3904" i="5" s="1"/>
  <c r="K3900" i="5" a="1"/>
  <c r="K3900" i="5" s="1"/>
  <c r="K3896" i="5" a="1"/>
  <c r="K3896" i="5" s="1"/>
  <c r="K3892" i="5" a="1"/>
  <c r="K3892" i="5" s="1"/>
  <c r="K3888" i="5" a="1"/>
  <c r="K3888" i="5" s="1"/>
  <c r="K3884" i="5" a="1"/>
  <c r="K3884" i="5" s="1"/>
  <c r="K3880" i="5" a="1"/>
  <c r="K3880" i="5" s="1"/>
  <c r="K3876" i="5" a="1"/>
  <c r="K3876" i="5" s="1"/>
  <c r="K3869" i="5" a="1"/>
  <c r="K3869" i="5" s="1"/>
  <c r="K3865" i="5" a="1"/>
  <c r="K3865" i="5" s="1"/>
  <c r="K3861" i="5" a="1"/>
  <c r="K3861" i="5" s="1"/>
  <c r="K3857" i="5" a="1"/>
  <c r="K3857" i="5" s="1"/>
  <c r="K3853" i="5" a="1"/>
  <c r="K3853" i="5" s="1"/>
  <c r="K3849" i="5" a="1"/>
  <c r="K3849" i="5" s="1"/>
  <c r="K3845" i="5" a="1"/>
  <c r="K3845" i="5" s="1"/>
  <c r="K3842" i="5" a="1"/>
  <c r="K3842" i="5" s="1"/>
  <c r="K3838" i="5" a="1"/>
  <c r="K3838" i="5" s="1"/>
  <c r="K3835" i="5" a="1"/>
  <c r="K3835" i="5" s="1"/>
  <c r="K3831" i="5" a="1"/>
  <c r="K3831" i="5" s="1"/>
  <c r="K3827" i="5" a="1"/>
  <c r="K3827" i="5" s="1"/>
  <c r="K3824" i="5" a="1"/>
  <c r="K3824" i="5" s="1"/>
  <c r="K3820" i="5" a="1"/>
  <c r="K3820" i="5" s="1"/>
  <c r="K3816" i="5" a="1"/>
  <c r="K3816" i="5" s="1"/>
  <c r="K3812" i="5" a="1"/>
  <c r="K3812" i="5" s="1"/>
  <c r="K3808" i="5" a="1"/>
  <c r="K3808" i="5" s="1"/>
  <c r="K3804" i="5" a="1"/>
  <c r="K3804" i="5" s="1"/>
  <c r="K3801" i="5" a="1"/>
  <c r="K3801" i="5" s="1"/>
  <c r="K3797" i="5" a="1"/>
  <c r="K3797" i="5" s="1"/>
  <c r="K3793" i="5" a="1"/>
  <c r="K3793" i="5" s="1"/>
  <c r="K3789" i="5" a="1"/>
  <c r="K3789" i="5" s="1"/>
  <c r="K3785" i="5" a="1"/>
  <c r="K3785" i="5" s="1"/>
  <c r="K3781" i="5" a="1"/>
  <c r="K3781" i="5" s="1"/>
  <c r="K3777" i="5" a="1"/>
  <c r="K3777" i="5" s="1"/>
  <c r="K3774" i="5" a="1"/>
  <c r="K3774" i="5" s="1"/>
  <c r="K3767" i="5" a="1"/>
  <c r="K3767" i="5" s="1"/>
  <c r="K3763" i="5" a="1"/>
  <c r="K3763" i="5" s="1"/>
  <c r="K3759" i="5" a="1"/>
  <c r="K3759" i="5" s="1"/>
  <c r="K3755" i="5" a="1"/>
  <c r="K3755" i="5" s="1"/>
  <c r="K3751" i="5" a="1"/>
  <c r="K3751" i="5" s="1"/>
  <c r="K3747" i="5" a="1"/>
  <c r="K3747" i="5" s="1"/>
  <c r="K3744" i="5" a="1"/>
  <c r="K3744" i="5" s="1"/>
  <c r="K3734" i="5" a="1"/>
  <c r="K3734" i="5" s="1"/>
  <c r="K3729" i="5" a="1"/>
  <c r="K3729" i="5" s="1"/>
  <c r="K3725" i="5" a="1"/>
  <c r="K3725" i="5" s="1"/>
  <c r="K3721" i="5" a="1"/>
  <c r="K3721" i="5" s="1"/>
  <c r="K3717" i="5" a="1"/>
  <c r="K3717" i="5" s="1"/>
  <c r="K3713" i="5" a="1"/>
  <c r="K3713" i="5" s="1"/>
  <c r="K3709" i="5" a="1"/>
  <c r="K3709" i="5" s="1"/>
  <c r="K3705" i="5" a="1"/>
  <c r="K3705" i="5" s="1"/>
  <c r="K3701" i="5" a="1"/>
  <c r="K3701" i="5" s="1"/>
  <c r="K3697" i="5" a="1"/>
  <c r="K3697" i="5" s="1"/>
  <c r="K3693" i="5" a="1"/>
  <c r="K3693" i="5" s="1"/>
  <c r="K3689" i="5" a="1"/>
  <c r="K3689" i="5" s="1"/>
  <c r="K3685" i="5" a="1"/>
  <c r="K3685" i="5" s="1"/>
  <c r="K3681" i="5" a="1"/>
  <c r="K3681" i="5" s="1"/>
  <c r="K3677" i="5" a="1"/>
  <c r="K3677" i="5" s="1"/>
  <c r="K3673" i="5" a="1"/>
  <c r="K3673" i="5" s="1"/>
  <c r="K3669" i="5" a="1"/>
  <c r="K3669" i="5" s="1"/>
  <c r="K3665" i="5" a="1"/>
  <c r="K3665" i="5" s="1"/>
  <c r="K3661" i="5" a="1"/>
  <c r="K3661" i="5" s="1"/>
  <c r="K3657" i="5" a="1"/>
  <c r="K3657" i="5" s="1"/>
  <c r="K3653" i="5" a="1"/>
  <c r="K3653" i="5" s="1"/>
  <c r="K3649" i="5" a="1"/>
  <c r="K3649" i="5" s="1"/>
  <c r="K3645" i="5" a="1"/>
  <c r="K3645" i="5" s="1"/>
  <c r="K3641" i="5" a="1"/>
  <c r="K3641" i="5" s="1"/>
  <c r="K3637" i="5" a="1"/>
  <c r="K3637" i="5" s="1"/>
  <c r="K3633" i="5" a="1"/>
  <c r="K3633" i="5" s="1"/>
  <c r="K3629" i="5" a="1"/>
  <c r="K3629" i="5" s="1"/>
  <c r="K3625" i="5" a="1"/>
  <c r="K3625" i="5" s="1"/>
  <c r="K3621" i="5" a="1"/>
  <c r="K3621" i="5" s="1"/>
  <c r="K3617" i="5" a="1"/>
  <c r="K3617" i="5" s="1"/>
  <c r="K3613" i="5" a="1"/>
  <c r="K3613" i="5" s="1"/>
  <c r="K3609" i="5" a="1"/>
  <c r="K3609" i="5" s="1"/>
  <c r="K3605" i="5" a="1"/>
  <c r="K3605" i="5" s="1"/>
  <c r="K3601" i="5" a="1"/>
  <c r="K3601" i="5" s="1"/>
  <c r="K3597" i="5" a="1"/>
  <c r="K3597" i="5" s="1"/>
  <c r="K3590" i="5" a="1"/>
  <c r="K3590" i="5" s="1"/>
  <c r="K3586" i="5" a="1"/>
  <c r="K3586" i="5" s="1"/>
  <c r="K3583" i="5" a="1"/>
  <c r="K3583" i="5" s="1"/>
  <c r="K3579" i="5" a="1"/>
  <c r="K3579" i="5" s="1"/>
  <c r="K3575" i="5" a="1"/>
  <c r="K3575" i="5" s="1"/>
  <c r="K3571" i="5" a="1"/>
  <c r="K3571" i="5" s="1"/>
  <c r="K3568" i="5" a="1"/>
  <c r="K3568" i="5" s="1"/>
  <c r="K3564" i="5" a="1"/>
  <c r="K3564" i="5" s="1"/>
  <c r="K3561" i="5" a="1"/>
  <c r="K3561" i="5" s="1"/>
  <c r="K3557" i="5" a="1"/>
  <c r="K3557" i="5" s="1"/>
  <c r="K3554" i="5" a="1"/>
  <c r="K3554" i="5" s="1"/>
  <c r="K3551" i="5" a="1"/>
  <c r="K3551" i="5" s="1"/>
  <c r="K3547" i="5" a="1"/>
  <c r="K3547" i="5" s="1"/>
  <c r="K3544" i="5" a="1"/>
  <c r="K3544" i="5" s="1"/>
  <c r="K3540" i="5" a="1"/>
  <c r="K3540" i="5" s="1"/>
  <c r="K3534" i="5" a="1"/>
  <c r="K3534" i="5" s="1"/>
  <c r="K3530" i="5" a="1"/>
  <c r="K3530" i="5" s="1"/>
  <c r="K3527" i="5" a="1"/>
  <c r="K3527" i="5" s="1"/>
  <c r="K3521" i="5" a="1"/>
  <c r="K3521" i="5" s="1"/>
  <c r="K3517" i="5" a="1"/>
  <c r="K3517" i="5" s="1"/>
  <c r="K3510" i="5" a="1"/>
  <c r="K3510" i="5" s="1"/>
  <c r="K3507" i="5" a="1"/>
  <c r="K3507" i="5" s="1"/>
  <c r="K3504" i="5" a="1"/>
  <c r="K3504" i="5" s="1"/>
  <c r="K3500" i="5" a="1"/>
  <c r="K3500" i="5" s="1"/>
  <c r="K3497" i="5" a="1"/>
  <c r="K3497" i="5" s="1"/>
  <c r="K3493" i="5" a="1"/>
  <c r="K3493" i="5" s="1"/>
  <c r="K3490" i="5" a="1"/>
  <c r="K3490" i="5" s="1"/>
  <c r="K3487" i="5" a="1"/>
  <c r="K3487" i="5" s="1"/>
  <c r="K3483" i="5" a="1"/>
  <c r="K3483" i="5" s="1"/>
  <c r="K3480" i="5" a="1"/>
  <c r="K3480" i="5" s="1"/>
  <c r="K3476" i="5" a="1"/>
  <c r="K3476" i="5" s="1"/>
  <c r="K3470" i="5" a="1"/>
  <c r="K3470" i="5" s="1"/>
  <c r="K3466" i="5" a="1"/>
  <c r="K3466" i="5" s="1"/>
  <c r="K3463" i="5" a="1"/>
  <c r="K3463" i="5" s="1"/>
  <c r="K3457" i="5" a="1"/>
  <c r="K3457" i="5" s="1"/>
  <c r="K3453" i="5" a="1"/>
  <c r="K3453" i="5" s="1"/>
  <c r="K3446" i="5" a="1"/>
  <c r="K3446" i="5" s="1"/>
  <c r="K3442" i="5" a="1"/>
  <c r="K3442" i="5" s="1"/>
  <c r="K3438" i="5" a="1"/>
  <c r="K3438" i="5" s="1"/>
  <c r="K3434" i="5" a="1"/>
  <c r="K3434" i="5" s="1"/>
  <c r="K3431" i="5" a="1"/>
  <c r="K3431" i="5" s="1"/>
  <c r="K3428" i="5" a="1"/>
  <c r="K3428" i="5" s="1"/>
  <c r="K3425" i="5" a="1"/>
  <c r="K3425" i="5" s="1"/>
  <c r="K3421" i="5" a="1"/>
  <c r="K3421" i="5" s="1"/>
  <c r="K3418" i="5" a="1"/>
  <c r="K3418" i="5" s="1"/>
  <c r="K3733" i="5" a="1"/>
  <c r="K3733" i="5" s="1"/>
  <c r="K3728" i="5" a="1"/>
  <c r="K3728" i="5" s="1"/>
  <c r="K3724" i="5" a="1"/>
  <c r="K3724" i="5" s="1"/>
  <c r="K3720" i="5" a="1"/>
  <c r="K3720" i="5" s="1"/>
  <c r="K3716" i="5" a="1"/>
  <c r="K3716" i="5" s="1"/>
  <c r="K3712" i="5" a="1"/>
  <c r="K3712" i="5" s="1"/>
  <c r="K3708" i="5" a="1"/>
  <c r="K3708" i="5" s="1"/>
  <c r="K3704" i="5" a="1"/>
  <c r="K3704" i="5" s="1"/>
  <c r="K3700" i="5" a="1"/>
  <c r="K3700" i="5" s="1"/>
  <c r="K3696" i="5" a="1"/>
  <c r="K3696" i="5" s="1"/>
  <c r="K3692" i="5" a="1"/>
  <c r="K3692" i="5" s="1"/>
  <c r="K3688" i="5" a="1"/>
  <c r="K3688" i="5" s="1"/>
  <c r="K3684" i="5" a="1"/>
  <c r="K3684" i="5" s="1"/>
  <c r="K3680" i="5" a="1"/>
  <c r="K3680" i="5" s="1"/>
  <c r="K3676" i="5" a="1"/>
  <c r="K3676" i="5" s="1"/>
  <c r="K3672" i="5" a="1"/>
  <c r="K3672" i="5" s="1"/>
  <c r="K3668" i="5" a="1"/>
  <c r="K3668" i="5" s="1"/>
  <c r="K3664" i="5" a="1"/>
  <c r="K3664" i="5" s="1"/>
  <c r="K3660" i="5" a="1"/>
  <c r="K3660" i="5" s="1"/>
  <c r="K3656" i="5" a="1"/>
  <c r="K3656" i="5" s="1"/>
  <c r="K3652" i="5" a="1"/>
  <c r="K3652" i="5" s="1"/>
  <c r="K3648" i="5" a="1"/>
  <c r="K3648" i="5" s="1"/>
  <c r="K3644" i="5" a="1"/>
  <c r="K3644" i="5" s="1"/>
  <c r="K3640" i="5" a="1"/>
  <c r="K3640" i="5" s="1"/>
  <c r="K3636" i="5" a="1"/>
  <c r="K3636" i="5" s="1"/>
  <c r="K3632" i="5" a="1"/>
  <c r="K3632" i="5" s="1"/>
  <c r="K3628" i="5" a="1"/>
  <c r="K3628" i="5" s="1"/>
  <c r="K3624" i="5" a="1"/>
  <c r="K3624" i="5" s="1"/>
  <c r="K3620" i="5" a="1"/>
  <c r="K3620" i="5" s="1"/>
  <c r="K3616" i="5" a="1"/>
  <c r="K3616" i="5" s="1"/>
  <c r="K3612" i="5" a="1"/>
  <c r="K3612" i="5" s="1"/>
  <c r="K3608" i="5" a="1"/>
  <c r="K3608" i="5" s="1"/>
  <c r="K3604" i="5" a="1"/>
  <c r="K3604" i="5" s="1"/>
  <c r="K3600" i="5" a="1"/>
  <c r="K3600" i="5" s="1"/>
  <c r="K3596" i="5" a="1"/>
  <c r="K3596" i="5" s="1"/>
  <c r="K3593" i="5" a="1"/>
  <c r="K3593" i="5" s="1"/>
  <c r="K3589" i="5" a="1"/>
  <c r="K3589" i="5" s="1"/>
  <c r="K3582" i="5" a="1"/>
  <c r="K3582" i="5" s="1"/>
  <c r="K3578" i="5" a="1"/>
  <c r="K3578" i="5" s="1"/>
  <c r="K3574" i="5" a="1"/>
  <c r="K3574" i="5" s="1"/>
  <c r="K3570" i="5" a="1"/>
  <c r="K3570" i="5" s="1"/>
  <c r="K3567" i="5" a="1"/>
  <c r="K3567" i="5" s="1"/>
  <c r="K3563" i="5" a="1"/>
  <c r="K3563" i="5" s="1"/>
  <c r="K3560" i="5" a="1"/>
  <c r="K3560" i="5" s="1"/>
  <c r="K3556" i="5" a="1"/>
  <c r="K3556" i="5" s="1"/>
  <c r="K3550" i="5" a="1"/>
  <c r="K3550" i="5" s="1"/>
  <c r="K3546" i="5" a="1"/>
  <c r="K3546" i="5" s="1"/>
  <c r="K3543" i="5" a="1"/>
  <c r="K3543" i="5" s="1"/>
  <c r="K3537" i="5" a="1"/>
  <c r="K3537" i="5" s="1"/>
  <c r="K3533" i="5" a="1"/>
  <c r="K3533" i="5" s="1"/>
  <c r="K3526" i="5" a="1"/>
  <c r="K3526" i="5" s="1"/>
  <c r="K3523" i="5" a="1"/>
  <c r="K3523" i="5" s="1"/>
  <c r="K3520" i="5" a="1"/>
  <c r="K3520" i="5" s="1"/>
  <c r="K3516" i="5" a="1"/>
  <c r="K3516" i="5" s="1"/>
  <c r="K3513" i="5" a="1"/>
  <c r="K3513" i="5" s="1"/>
  <c r="K3509" i="5" a="1"/>
  <c r="K3509" i="5" s="1"/>
  <c r="K3506" i="5" a="1"/>
  <c r="K3506" i="5" s="1"/>
  <c r="K3503" i="5" a="1"/>
  <c r="K3503" i="5" s="1"/>
  <c r="K3499" i="5" a="1"/>
  <c r="K3499" i="5" s="1"/>
  <c r="K3496" i="5" a="1"/>
  <c r="K3496" i="5" s="1"/>
  <c r="K3492" i="5" a="1"/>
  <c r="K3492" i="5" s="1"/>
  <c r="K3486" i="5" a="1"/>
  <c r="K3486" i="5" s="1"/>
  <c r="K3482" i="5" a="1"/>
  <c r="K3482" i="5" s="1"/>
  <c r="K3479" i="5" a="1"/>
  <c r="K3479" i="5" s="1"/>
  <c r="K3473" i="5" a="1"/>
  <c r="K3473" i="5" s="1"/>
  <c r="K3469" i="5" a="1"/>
  <c r="K3469" i="5" s="1"/>
  <c r="K3462" i="5" a="1"/>
  <c r="K3462" i="5" s="1"/>
  <c r="K3459" i="5" a="1"/>
  <c r="K3459" i="5" s="1"/>
  <c r="K3456" i="5" a="1"/>
  <c r="K3456" i="5" s="1"/>
  <c r="K3452" i="5" a="1"/>
  <c r="K3452" i="5" s="1"/>
  <c r="K3449" i="5" a="1"/>
  <c r="K3449" i="5" s="1"/>
  <c r="K3445" i="5" a="1"/>
  <c r="K3445" i="5" s="1"/>
  <c r="K3441" i="5" a="1"/>
  <c r="K3441" i="5" s="1"/>
  <c r="K3437" i="5" a="1"/>
  <c r="K3437" i="5" s="1"/>
  <c r="K3433" i="5" a="1"/>
  <c r="K3433" i="5" s="1"/>
  <c r="K3430" i="5" a="1"/>
  <c r="K3430" i="5" s="1"/>
  <c r="K3427" i="5" a="1"/>
  <c r="K3427" i="5" s="1"/>
  <c r="K3424" i="5" a="1"/>
  <c r="K3424" i="5" s="1"/>
  <c r="K3417" i="5" a="1"/>
  <c r="K3417" i="5" s="1"/>
  <c r="K3740" i="5" a="1"/>
  <c r="K3740" i="5" s="1"/>
  <c r="K3732" i="5" a="1"/>
  <c r="K3732" i="5" s="1"/>
  <c r="K3727" i="5" a="1"/>
  <c r="K3727" i="5" s="1"/>
  <c r="K3723" i="5" a="1"/>
  <c r="K3723" i="5" s="1"/>
  <c r="K3719" i="5" a="1"/>
  <c r="K3719" i="5" s="1"/>
  <c r="K3715" i="5" a="1"/>
  <c r="K3715" i="5" s="1"/>
  <c r="K3711" i="5" a="1"/>
  <c r="K3711" i="5" s="1"/>
  <c r="K3707" i="5" a="1"/>
  <c r="K3707" i="5" s="1"/>
  <c r="K3703" i="5" a="1"/>
  <c r="K3703" i="5" s="1"/>
  <c r="K3699" i="5" a="1"/>
  <c r="K3699" i="5" s="1"/>
  <c r="K3695" i="5" a="1"/>
  <c r="K3695" i="5" s="1"/>
  <c r="K3691" i="5" a="1"/>
  <c r="K3691" i="5" s="1"/>
  <c r="K3687" i="5" a="1"/>
  <c r="K3687" i="5" s="1"/>
  <c r="K3683" i="5" a="1"/>
  <c r="K3683" i="5" s="1"/>
  <c r="K3679" i="5" a="1"/>
  <c r="K3679" i="5" s="1"/>
  <c r="K3675" i="5" a="1"/>
  <c r="K3675" i="5" s="1"/>
  <c r="K3671" i="5" a="1"/>
  <c r="K3671" i="5" s="1"/>
  <c r="K3667" i="5" a="1"/>
  <c r="K3667" i="5" s="1"/>
  <c r="K3663" i="5" a="1"/>
  <c r="K3663" i="5" s="1"/>
  <c r="K3659" i="5" a="1"/>
  <c r="K3659" i="5" s="1"/>
  <c r="K3655" i="5" a="1"/>
  <c r="K3655" i="5" s="1"/>
  <c r="K3651" i="5" a="1"/>
  <c r="K3651" i="5" s="1"/>
  <c r="K3647" i="5" a="1"/>
  <c r="K3647" i="5" s="1"/>
  <c r="K3643" i="5" a="1"/>
  <c r="K3643" i="5" s="1"/>
  <c r="K3639" i="5" a="1"/>
  <c r="K3639" i="5" s="1"/>
  <c r="K3635" i="5" a="1"/>
  <c r="K3635" i="5" s="1"/>
  <c r="K3631" i="5" a="1"/>
  <c r="K3631" i="5" s="1"/>
  <c r="K3627" i="5" a="1"/>
  <c r="K3627" i="5" s="1"/>
  <c r="K3623" i="5" a="1"/>
  <c r="K3623" i="5" s="1"/>
  <c r="K3619" i="5" a="1"/>
  <c r="K3619" i="5" s="1"/>
  <c r="K3615" i="5" a="1"/>
  <c r="K3615" i="5" s="1"/>
  <c r="K3611" i="5" a="1"/>
  <c r="K3611" i="5" s="1"/>
  <c r="K3607" i="5" a="1"/>
  <c r="K3607" i="5" s="1"/>
  <c r="K3603" i="5" a="1"/>
  <c r="K3603" i="5" s="1"/>
  <c r="K3599" i="5" a="1"/>
  <c r="K3599" i="5" s="1"/>
  <c r="K3595" i="5" a="1"/>
  <c r="K3595" i="5" s="1"/>
  <c r="K3592" i="5" a="1"/>
  <c r="K3592" i="5" s="1"/>
  <c r="K3588" i="5" a="1"/>
  <c r="K3588" i="5" s="1"/>
  <c r="K3585" i="5" a="1"/>
  <c r="K3585" i="5" s="1"/>
  <c r="K3581" i="5" a="1"/>
  <c r="K3581" i="5" s="1"/>
  <c r="K3577" i="5" a="1"/>
  <c r="K3577" i="5" s="1"/>
  <c r="K3573" i="5" a="1"/>
  <c r="K3573" i="5" s="1"/>
  <c r="K3566" i="5" a="1"/>
  <c r="K3566" i="5" s="1"/>
  <c r="K3562" i="5" a="1"/>
  <c r="K3562" i="5" s="1"/>
  <c r="K3559" i="5" a="1"/>
  <c r="K3559" i="5" s="1"/>
  <c r="K3553" i="5" a="1"/>
  <c r="K3553" i="5" s="1"/>
  <c r="K3549" i="5" a="1"/>
  <c r="K3549" i="5" s="1"/>
  <c r="K3542" i="5" a="1"/>
  <c r="K3542" i="5" s="1"/>
  <c r="K3539" i="5" a="1"/>
  <c r="K3539" i="5" s="1"/>
  <c r="K3536" i="5" a="1"/>
  <c r="K3536" i="5" s="1"/>
  <c r="K3532" i="5" a="1"/>
  <c r="K3532" i="5" s="1"/>
  <c r="K3529" i="5" a="1"/>
  <c r="K3529" i="5" s="1"/>
  <c r="K3525" i="5" a="1"/>
  <c r="K3525" i="5" s="1"/>
  <c r="K3522" i="5" a="1"/>
  <c r="K3522" i="5" s="1"/>
  <c r="K3519" i="5" a="1"/>
  <c r="K3519" i="5" s="1"/>
  <c r="K3515" i="5" a="1"/>
  <c r="K3515" i="5" s="1"/>
  <c r="K3512" i="5" a="1"/>
  <c r="K3512" i="5" s="1"/>
  <c r="K3508" i="5" a="1"/>
  <c r="K3508" i="5" s="1"/>
  <c r="K3502" i="5" a="1"/>
  <c r="K3502" i="5" s="1"/>
  <c r="K3498" i="5" a="1"/>
  <c r="K3498" i="5" s="1"/>
  <c r="K3495" i="5" a="1"/>
  <c r="K3495" i="5" s="1"/>
  <c r="K3489" i="5" a="1"/>
  <c r="K3489" i="5" s="1"/>
  <c r="K3485" i="5" a="1"/>
  <c r="K3485" i="5" s="1"/>
  <c r="K3478" i="5" a="1"/>
  <c r="K3478" i="5" s="1"/>
  <c r="K3475" i="5" a="1"/>
  <c r="K3475" i="5" s="1"/>
  <c r="K3472" i="5" a="1"/>
  <c r="K3472" i="5" s="1"/>
  <c r="K3468" i="5" a="1"/>
  <c r="K3468" i="5" s="1"/>
  <c r="K3465" i="5" a="1"/>
  <c r="K3465" i="5" s="1"/>
  <c r="K3461" i="5" a="1"/>
  <c r="K3461" i="5" s="1"/>
  <c r="K3458" i="5" a="1"/>
  <c r="K3458" i="5" s="1"/>
  <c r="K3455" i="5" a="1"/>
  <c r="K3455" i="5" s="1"/>
  <c r="K3451" i="5" a="1"/>
  <c r="K3451" i="5" s="1"/>
  <c r="K3448" i="5" a="1"/>
  <c r="K3448" i="5" s="1"/>
  <c r="K3444" i="5" a="1"/>
  <c r="K3444" i="5" s="1"/>
  <c r="K3440" i="5" a="1"/>
  <c r="K3440" i="5" s="1"/>
  <c r="K3436" i="5" a="1"/>
  <c r="K3436" i="5" s="1"/>
  <c r="K3432" i="5" a="1"/>
  <c r="K3432" i="5" s="1"/>
  <c r="K3423" i="5" a="1"/>
  <c r="K3423" i="5" s="1"/>
  <c r="K3420" i="5" a="1"/>
  <c r="K3420" i="5" s="1"/>
  <c r="K3416" i="5" a="1"/>
  <c r="K3416" i="5" s="1"/>
  <c r="K3736" i="5" a="1"/>
  <c r="K3736" i="5" s="1"/>
  <c r="K3730" i="5" a="1"/>
  <c r="K3730" i="5" s="1"/>
  <c r="K3726" i="5" a="1"/>
  <c r="K3726" i="5" s="1"/>
  <c r="K3722" i="5" a="1"/>
  <c r="K3722" i="5" s="1"/>
  <c r="K3718" i="5" a="1"/>
  <c r="K3718" i="5" s="1"/>
  <c r="K3714" i="5" a="1"/>
  <c r="K3714" i="5" s="1"/>
  <c r="K3710" i="5" a="1"/>
  <c r="K3710" i="5" s="1"/>
  <c r="K3706" i="5" a="1"/>
  <c r="K3706" i="5" s="1"/>
  <c r="K3702" i="5" a="1"/>
  <c r="K3702" i="5" s="1"/>
  <c r="K3698" i="5" a="1"/>
  <c r="K3698" i="5" s="1"/>
  <c r="K3694" i="5" a="1"/>
  <c r="K3694" i="5" s="1"/>
  <c r="K3690" i="5" a="1"/>
  <c r="K3690" i="5" s="1"/>
  <c r="K3686" i="5" a="1"/>
  <c r="K3686" i="5" s="1"/>
  <c r="K3682" i="5" a="1"/>
  <c r="K3682" i="5" s="1"/>
  <c r="K3678" i="5" a="1"/>
  <c r="K3678" i="5" s="1"/>
  <c r="K3674" i="5" a="1"/>
  <c r="K3674" i="5" s="1"/>
  <c r="K3670" i="5" a="1"/>
  <c r="K3670" i="5" s="1"/>
  <c r="K3666" i="5" a="1"/>
  <c r="K3666" i="5" s="1"/>
  <c r="K3662" i="5" a="1"/>
  <c r="K3662" i="5" s="1"/>
  <c r="K3658" i="5" a="1"/>
  <c r="K3658" i="5" s="1"/>
  <c r="K3654" i="5" a="1"/>
  <c r="K3654" i="5" s="1"/>
  <c r="K3650" i="5" a="1"/>
  <c r="K3650" i="5" s="1"/>
  <c r="K3646" i="5" a="1"/>
  <c r="K3646" i="5" s="1"/>
  <c r="K3642" i="5" a="1"/>
  <c r="K3642" i="5" s="1"/>
  <c r="K3638" i="5" a="1"/>
  <c r="K3638" i="5" s="1"/>
  <c r="K3634" i="5" a="1"/>
  <c r="K3634" i="5" s="1"/>
  <c r="K3630" i="5" a="1"/>
  <c r="K3630" i="5" s="1"/>
  <c r="K3626" i="5" a="1"/>
  <c r="K3626" i="5" s="1"/>
  <c r="K3622" i="5" a="1"/>
  <c r="K3622" i="5" s="1"/>
  <c r="K3618" i="5" a="1"/>
  <c r="K3618" i="5" s="1"/>
  <c r="K3614" i="5" a="1"/>
  <c r="K3614" i="5" s="1"/>
  <c r="K3610" i="5" a="1"/>
  <c r="K3610" i="5" s="1"/>
  <c r="K3606" i="5" a="1"/>
  <c r="K3606" i="5" s="1"/>
  <c r="K3602" i="5" a="1"/>
  <c r="K3602" i="5" s="1"/>
  <c r="K3598" i="5" a="1"/>
  <c r="K3598" i="5" s="1"/>
  <c r="K3594" i="5" a="1"/>
  <c r="K3594" i="5" s="1"/>
  <c r="K3591" i="5" a="1"/>
  <c r="K3591" i="5" s="1"/>
  <c r="K3587" i="5" a="1"/>
  <c r="K3587" i="5" s="1"/>
  <c r="K3584" i="5" a="1"/>
  <c r="K3584" i="5" s="1"/>
  <c r="K3580" i="5" a="1"/>
  <c r="K3580" i="5" s="1"/>
  <c r="K3576" i="5" a="1"/>
  <c r="K3576" i="5" s="1"/>
  <c r="K3572" i="5" a="1"/>
  <c r="K3572" i="5" s="1"/>
  <c r="K3569" i="5" a="1"/>
  <c r="K3569" i="5" s="1"/>
  <c r="K3565" i="5" a="1"/>
  <c r="K3565" i="5" s="1"/>
  <c r="K3558" i="5" a="1"/>
  <c r="K3558" i="5" s="1"/>
  <c r="K3555" i="5" a="1"/>
  <c r="K3555" i="5" s="1"/>
  <c r="K3552" i="5" a="1"/>
  <c r="K3552" i="5" s="1"/>
  <c r="K3548" i="5" a="1"/>
  <c r="K3548" i="5" s="1"/>
  <c r="K3545" i="5" a="1"/>
  <c r="K3545" i="5" s="1"/>
  <c r="K3541" i="5" a="1"/>
  <c r="K3541" i="5" s="1"/>
  <c r="K3538" i="5" a="1"/>
  <c r="K3538" i="5" s="1"/>
  <c r="K3535" i="5" a="1"/>
  <c r="K3535" i="5" s="1"/>
  <c r="K3531" i="5" a="1"/>
  <c r="K3531" i="5" s="1"/>
  <c r="K3528" i="5" a="1"/>
  <c r="K3528" i="5" s="1"/>
  <c r="K3524" i="5" a="1"/>
  <c r="K3524" i="5" s="1"/>
  <c r="K3518" i="5" a="1"/>
  <c r="K3518" i="5" s="1"/>
  <c r="K3514" i="5" a="1"/>
  <c r="K3514" i="5" s="1"/>
  <c r="K3511" i="5" a="1"/>
  <c r="K3511" i="5" s="1"/>
  <c r="K3505" i="5" a="1"/>
  <c r="K3505" i="5" s="1"/>
  <c r="K3501" i="5" a="1"/>
  <c r="K3501" i="5" s="1"/>
  <c r="K3494" i="5" a="1"/>
  <c r="K3494" i="5" s="1"/>
  <c r="K3491" i="5" a="1"/>
  <c r="K3491" i="5" s="1"/>
  <c r="K3488" i="5" a="1"/>
  <c r="K3488" i="5" s="1"/>
  <c r="K3484" i="5" a="1"/>
  <c r="K3484" i="5" s="1"/>
  <c r="K3481" i="5" a="1"/>
  <c r="K3481" i="5" s="1"/>
  <c r="K3477" i="5" a="1"/>
  <c r="K3477" i="5" s="1"/>
  <c r="K3474" i="5" a="1"/>
  <c r="K3474" i="5" s="1"/>
  <c r="K3471" i="5" a="1"/>
  <c r="K3471" i="5" s="1"/>
  <c r="K3467" i="5" a="1"/>
  <c r="K3467" i="5" s="1"/>
  <c r="K3464" i="5" a="1"/>
  <c r="K3464" i="5" s="1"/>
  <c r="K3460" i="5" a="1"/>
  <c r="K3460" i="5" s="1"/>
  <c r="K3454" i="5" a="1"/>
  <c r="K3454" i="5" s="1"/>
  <c r="K3450" i="5" a="1"/>
  <c r="K3450" i="5" s="1"/>
  <c r="K3447" i="5" a="1"/>
  <c r="K3447" i="5" s="1"/>
  <c r="K3443" i="5" a="1"/>
  <c r="K3443" i="5" s="1"/>
  <c r="K3439" i="5" a="1"/>
  <c r="K3439" i="5" s="1"/>
  <c r="K3435" i="5" a="1"/>
  <c r="K3435" i="5" s="1"/>
  <c r="K3429" i="5" a="1"/>
  <c r="K3429" i="5" s="1"/>
  <c r="K3426" i="5" a="1"/>
  <c r="K3426" i="5" s="1"/>
  <c r="K3415" i="5" a="1"/>
  <c r="K3415" i="5" s="1"/>
  <c r="K3412" i="5" a="1"/>
  <c r="K3412" i="5" s="1"/>
  <c r="K3409" i="5" a="1"/>
  <c r="K3409" i="5" s="1"/>
  <c r="K3405" i="5" a="1"/>
  <c r="K3405" i="5" s="1"/>
  <c r="K3402" i="5" a="1"/>
  <c r="K3402" i="5" s="1"/>
  <c r="K3398" i="5" a="1"/>
  <c r="K3398" i="5" s="1"/>
  <c r="K3395" i="5" a="1"/>
  <c r="K3395" i="5" s="1"/>
  <c r="K3392" i="5" a="1"/>
  <c r="K3392" i="5" s="1"/>
  <c r="K3385" i="5" a="1"/>
  <c r="K3385" i="5" s="1"/>
  <c r="K3381" i="5" a="1"/>
  <c r="K3381" i="5" s="1"/>
  <c r="K3375" i="5" a="1"/>
  <c r="K3375" i="5" s="1"/>
  <c r="K3372" i="5" a="1"/>
  <c r="K3372" i="5" s="1"/>
  <c r="K3368" i="5" a="1"/>
  <c r="K3368" i="5" s="1"/>
  <c r="K3362" i="5" a="1"/>
  <c r="K3362" i="5" s="1"/>
  <c r="K3358" i="5" a="1"/>
  <c r="K3358" i="5" s="1"/>
  <c r="K3355" i="5" a="1"/>
  <c r="K3355" i="5" s="1"/>
  <c r="K3351" i="5" a="1"/>
  <c r="K3351" i="5" s="1"/>
  <c r="K3348" i="5" a="1"/>
  <c r="K3348" i="5" s="1"/>
  <c r="K3345" i="5" a="1"/>
  <c r="K3345" i="5" s="1"/>
  <c r="K3342" i="5" a="1"/>
  <c r="K3342" i="5" s="1"/>
  <c r="K3339" i="5" a="1"/>
  <c r="K3339" i="5" s="1"/>
  <c r="K3336" i="5" a="1"/>
  <c r="K3336" i="5" s="1"/>
  <c r="K3329" i="5" a="1"/>
  <c r="K3329" i="5" s="1"/>
  <c r="K3326" i="5" a="1"/>
  <c r="K3326" i="5" s="1"/>
  <c r="K3319" i="5" a="1"/>
  <c r="K3319" i="5" s="1"/>
  <c r="K3316" i="5" a="1"/>
  <c r="K3316" i="5" s="1"/>
  <c r="K3313" i="5" a="1"/>
  <c r="K3313" i="5" s="1"/>
  <c r="K3309" i="5" a="1"/>
  <c r="K3309" i="5" s="1"/>
  <c r="K3306" i="5" a="1"/>
  <c r="K3306" i="5" s="1"/>
  <c r="K3302" i="5" a="1"/>
  <c r="K3302" i="5" s="1"/>
  <c r="K3299" i="5" a="1"/>
  <c r="K3299" i="5" s="1"/>
  <c r="K3296" i="5" a="1"/>
  <c r="K3296" i="5" s="1"/>
  <c r="K3292" i="5" a="1"/>
  <c r="K3292" i="5" s="1"/>
  <c r="K3289" i="5" a="1"/>
  <c r="K3289" i="5" s="1"/>
  <c r="K3285" i="5" a="1"/>
  <c r="K3285" i="5" s="1"/>
  <c r="K3279" i="5" a="1"/>
  <c r="K3279" i="5" s="1"/>
  <c r="K3275" i="5" a="1"/>
  <c r="K3275" i="5" s="1"/>
  <c r="K3272" i="5" a="1"/>
  <c r="K3272" i="5" s="1"/>
  <c r="K3266" i="5" a="1"/>
  <c r="K3266" i="5" s="1"/>
  <c r="K3262" i="5" a="1"/>
  <c r="K3262" i="5" s="1"/>
  <c r="K3255" i="5" a="1"/>
  <c r="K3255" i="5" s="1"/>
  <c r="K3252" i="5" a="1"/>
  <c r="K3252" i="5" s="1"/>
  <c r="K3249" i="5" a="1"/>
  <c r="K3249" i="5" s="1"/>
  <c r="K3245" i="5" a="1"/>
  <c r="K3245" i="5" s="1"/>
  <c r="K3242" i="5" a="1"/>
  <c r="K3242" i="5" s="1"/>
  <c r="K3238" i="5" a="1"/>
  <c r="K3238" i="5" s="1"/>
  <c r="K3235" i="5" a="1"/>
  <c r="K3235" i="5" s="1"/>
  <c r="K3232" i="5" a="1"/>
  <c r="K3232" i="5" s="1"/>
  <c r="K3228" i="5" a="1"/>
  <c r="K3228" i="5" s="1"/>
  <c r="K3225" i="5" a="1"/>
  <c r="K3225" i="5" s="1"/>
  <c r="K3221" i="5" a="1"/>
  <c r="K3221" i="5" s="1"/>
  <c r="K3215" i="5" a="1"/>
  <c r="K3215" i="5" s="1"/>
  <c r="K3211" i="5" a="1"/>
  <c r="K3211" i="5" s="1"/>
  <c r="K3208" i="5" a="1"/>
  <c r="K3208" i="5" s="1"/>
  <c r="K3202" i="5" a="1"/>
  <c r="K3202" i="5" s="1"/>
  <c r="K3198" i="5" a="1"/>
  <c r="K3198" i="5" s="1"/>
  <c r="K3191" i="5" a="1"/>
  <c r="K3191" i="5" s="1"/>
  <c r="K3188" i="5" a="1"/>
  <c r="K3188" i="5" s="1"/>
  <c r="K3185" i="5" a="1"/>
  <c r="K3185" i="5" s="1"/>
  <c r="K3181" i="5" a="1"/>
  <c r="K3181" i="5" s="1"/>
  <c r="K3178" i="5" a="1"/>
  <c r="K3178" i="5" s="1"/>
  <c r="K3174" i="5" a="1"/>
  <c r="K3174" i="5" s="1"/>
  <c r="K3171" i="5" a="1"/>
  <c r="K3171" i="5" s="1"/>
  <c r="K3168" i="5" a="1"/>
  <c r="K3168" i="5" s="1"/>
  <c r="K3164" i="5" a="1"/>
  <c r="K3164" i="5" s="1"/>
  <c r="K3161" i="5" a="1"/>
  <c r="K3161" i="5" s="1"/>
  <c r="K3158" i="5" a="1"/>
  <c r="K3158" i="5" s="1"/>
  <c r="K3155" i="5" a="1"/>
  <c r="K3155" i="5" s="1"/>
  <c r="K3149" i="5" a="1"/>
  <c r="K3149" i="5" s="1"/>
  <c r="K3143" i="5" a="1"/>
  <c r="K3143" i="5" s="1"/>
  <c r="K3140" i="5" a="1"/>
  <c r="K3140" i="5" s="1"/>
  <c r="K3133" i="5" a="1"/>
  <c r="K3133" i="5" s="1"/>
  <c r="K3130" i="5" a="1"/>
  <c r="K3130" i="5" s="1"/>
  <c r="K3127" i="5" a="1"/>
  <c r="K3127" i="5" s="1"/>
  <c r="K3124" i="5" a="1"/>
  <c r="K3124" i="5" s="1"/>
  <c r="K3121" i="5" a="1"/>
  <c r="K3121" i="5" s="1"/>
  <c r="K3118" i="5" a="1"/>
  <c r="K3118" i="5" s="1"/>
  <c r="K3115" i="5" a="1"/>
  <c r="K3115" i="5" s="1"/>
  <c r="K3112" i="5" a="1"/>
  <c r="K3112" i="5" s="1"/>
  <c r="K3105" i="5" a="1"/>
  <c r="K3105" i="5" s="1"/>
  <c r="K3101" i="5" a="1"/>
  <c r="K3101" i="5" s="1"/>
  <c r="K3098" i="5" a="1"/>
  <c r="K3098" i="5" s="1"/>
  <c r="K3092" i="5" a="1"/>
  <c r="K3092" i="5" s="1"/>
  <c r="K3089" i="5" a="1"/>
  <c r="K3089" i="5" s="1"/>
  <c r="K3085" i="5" a="1"/>
  <c r="K3085" i="5" s="1"/>
  <c r="K3081" i="5" a="1"/>
  <c r="K3081" i="5" s="1"/>
  <c r="K3077" i="5" a="1"/>
  <c r="K3077" i="5" s="1"/>
  <c r="K3073" i="5" a="1"/>
  <c r="K3073" i="5" s="1"/>
  <c r="K3069" i="5" a="1"/>
  <c r="K3069" i="5" s="1"/>
  <c r="K3065" i="5" a="1"/>
  <c r="K3065" i="5" s="1"/>
  <c r="K3061" i="5" a="1"/>
  <c r="K3061" i="5" s="1"/>
  <c r="K3057" i="5" a="1"/>
  <c r="K3057" i="5" s="1"/>
  <c r="K3054" i="5" a="1"/>
  <c r="K3054" i="5" s="1"/>
  <c r="K3050" i="5" a="1"/>
  <c r="K3050" i="5" s="1"/>
  <c r="K3046" i="5" a="1"/>
  <c r="K3046" i="5" s="1"/>
  <c r="K3042" i="5" a="1"/>
  <c r="K3042" i="5" s="1"/>
  <c r="K3039" i="5" a="1"/>
  <c r="K3039" i="5" s="1"/>
  <c r="K3035" i="5" a="1"/>
  <c r="K3035" i="5" s="1"/>
  <c r="K3031" i="5" a="1"/>
  <c r="K3031" i="5" s="1"/>
  <c r="K3027" i="5" a="1"/>
  <c r="K3027" i="5" s="1"/>
  <c r="K3024" i="5" a="1"/>
  <c r="K3024" i="5" s="1"/>
  <c r="K3020" i="5" a="1"/>
  <c r="K3020" i="5" s="1"/>
  <c r="K3016" i="5" a="1"/>
  <c r="K3016" i="5" s="1"/>
  <c r="K3012" i="5" a="1"/>
  <c r="K3012" i="5" s="1"/>
  <c r="K3008" i="5" a="1"/>
  <c r="K3008" i="5" s="1"/>
  <c r="K3004" i="5" a="1"/>
  <c r="K3004" i="5" s="1"/>
  <c r="K3000" i="5" a="1"/>
  <c r="K3000" i="5" s="1"/>
  <c r="K2996" i="5" a="1"/>
  <c r="K2996" i="5" s="1"/>
  <c r="K2989" i="5" a="1"/>
  <c r="K2989" i="5" s="1"/>
  <c r="K2985" i="5" a="1"/>
  <c r="K2985" i="5" s="1"/>
  <c r="K2981" i="5" a="1"/>
  <c r="K2981" i="5" s="1"/>
  <c r="K2977" i="5" a="1"/>
  <c r="K2977" i="5" s="1"/>
  <c r="K2974" i="5" a="1"/>
  <c r="K2974" i="5" s="1"/>
  <c r="K2970" i="5" a="1"/>
  <c r="K2970" i="5" s="1"/>
  <c r="K2966" i="5" a="1"/>
  <c r="K2966" i="5" s="1"/>
  <c r="K2962" i="5" a="1"/>
  <c r="K2962" i="5" s="1"/>
  <c r="K2959" i="5" a="1"/>
  <c r="K2959" i="5" s="1"/>
  <c r="K2955" i="5" a="1"/>
  <c r="K2955" i="5" s="1"/>
  <c r="K2951" i="5" a="1"/>
  <c r="K2951" i="5" s="1"/>
  <c r="K2947" i="5" a="1"/>
  <c r="K2947" i="5" s="1"/>
  <c r="K2943" i="5" a="1"/>
  <c r="K2943" i="5" s="1"/>
  <c r="K2939" i="5" a="1"/>
  <c r="K2939" i="5" s="1"/>
  <c r="K2935" i="5" a="1"/>
  <c r="K2935" i="5" s="1"/>
  <c r="K2931" i="5" a="1"/>
  <c r="K2931" i="5" s="1"/>
  <c r="K2928" i="5" a="1"/>
  <c r="K2928" i="5" s="1"/>
  <c r="K2924" i="5" a="1"/>
  <c r="K2924" i="5" s="1"/>
  <c r="K2920" i="5" a="1"/>
  <c r="K2920" i="5" s="1"/>
  <c r="K2916" i="5" a="1"/>
  <c r="K2916" i="5" s="1"/>
  <c r="K2909" i="5" a="1"/>
  <c r="K2909" i="5" s="1"/>
  <c r="K2905" i="5" a="1"/>
  <c r="K2905" i="5" s="1"/>
  <c r="K2901" i="5" a="1"/>
  <c r="K2901" i="5" s="1"/>
  <c r="K2897" i="5" a="1"/>
  <c r="K2897" i="5" s="1"/>
  <c r="K2894" i="5" a="1"/>
  <c r="K2894" i="5" s="1"/>
  <c r="K2890" i="5" a="1"/>
  <c r="K2890" i="5" s="1"/>
  <c r="K2886" i="5" a="1"/>
  <c r="K2886" i="5" s="1"/>
  <c r="K2882" i="5" a="1"/>
  <c r="K2882" i="5" s="1"/>
  <c r="K2878" i="5" a="1"/>
  <c r="K2878" i="5" s="1"/>
  <c r="K2874" i="5" a="1"/>
  <c r="K2874" i="5" s="1"/>
  <c r="K2870" i="5" a="1"/>
  <c r="K2870" i="5" s="1"/>
  <c r="K2866" i="5" a="1"/>
  <c r="K2866" i="5" s="1"/>
  <c r="K2863" i="5" a="1"/>
  <c r="K2863" i="5" s="1"/>
  <c r="K2859" i="5" a="1"/>
  <c r="K2859" i="5" s="1"/>
  <c r="K2855" i="5" a="1"/>
  <c r="K2855" i="5" s="1"/>
  <c r="K2851" i="5" a="1"/>
  <c r="K2851" i="5" s="1"/>
  <c r="K2848" i="5" a="1"/>
  <c r="K2848" i="5" s="1"/>
  <c r="K2844" i="5" a="1"/>
  <c r="K2844" i="5" s="1"/>
  <c r="K2840" i="5" a="1"/>
  <c r="K2840" i="5" s="1"/>
  <c r="K2836" i="5" a="1"/>
  <c r="K2836" i="5" s="1"/>
  <c r="K2829" i="5" a="1"/>
  <c r="K2829" i="5" s="1"/>
  <c r="K3414" i="5" a="1"/>
  <c r="K3414" i="5" s="1"/>
  <c r="K3411" i="5" a="1"/>
  <c r="K3411" i="5" s="1"/>
  <c r="K3408" i="5" a="1"/>
  <c r="K3408" i="5" s="1"/>
  <c r="K3401" i="5" a="1"/>
  <c r="K3401" i="5" s="1"/>
  <c r="K3397" i="5" a="1"/>
  <c r="K3397" i="5" s="1"/>
  <c r="K3391" i="5" a="1"/>
  <c r="K3391" i="5" s="1"/>
  <c r="K3388" i="5" a="1"/>
  <c r="K3388" i="5" s="1"/>
  <c r="K3384" i="5" a="1"/>
  <c r="K3384" i="5" s="1"/>
  <c r="K3378" i="5" a="1"/>
  <c r="K3378" i="5" s="1"/>
  <c r="K3374" i="5" a="1"/>
  <c r="K3374" i="5" s="1"/>
  <c r="K3371" i="5" a="1"/>
  <c r="K3371" i="5" s="1"/>
  <c r="K3367" i="5" a="1"/>
  <c r="K3367" i="5" s="1"/>
  <c r="K3364" i="5" a="1"/>
  <c r="K3364" i="5" s="1"/>
  <c r="K3361" i="5" a="1"/>
  <c r="K3361" i="5" s="1"/>
  <c r="K3357" i="5" a="1"/>
  <c r="K3357" i="5" s="1"/>
  <c r="K3354" i="5" a="1"/>
  <c r="K3354" i="5" s="1"/>
  <c r="K3350" i="5" a="1"/>
  <c r="K3350" i="5" s="1"/>
  <c r="K3347" i="5" a="1"/>
  <c r="K3347" i="5" s="1"/>
  <c r="K3341" i="5" a="1"/>
  <c r="K3341" i="5" s="1"/>
  <c r="K3335" i="5" a="1"/>
  <c r="K3335" i="5" s="1"/>
  <c r="K3332" i="5" a="1"/>
  <c r="K3332" i="5" s="1"/>
  <c r="K3325" i="5" a="1"/>
  <c r="K3325" i="5" s="1"/>
  <c r="K3322" i="5" a="1"/>
  <c r="K3322" i="5" s="1"/>
  <c r="K3318" i="5" a="1"/>
  <c r="K3318" i="5" s="1"/>
  <c r="K3315" i="5" a="1"/>
  <c r="K3315" i="5" s="1"/>
  <c r="K3312" i="5" a="1"/>
  <c r="K3312" i="5" s="1"/>
  <c r="K3308" i="5" a="1"/>
  <c r="K3308" i="5" s="1"/>
  <c r="K3305" i="5" a="1"/>
  <c r="K3305" i="5" s="1"/>
  <c r="K3301" i="5" a="1"/>
  <c r="K3301" i="5" s="1"/>
  <c r="K3295" i="5" a="1"/>
  <c r="K3295" i="5" s="1"/>
  <c r="K3291" i="5" a="1"/>
  <c r="K3291" i="5" s="1"/>
  <c r="K3288" i="5" a="1"/>
  <c r="K3288" i="5" s="1"/>
  <c r="K3282" i="5" a="1"/>
  <c r="K3282" i="5" s="1"/>
  <c r="K3278" i="5" a="1"/>
  <c r="K3278" i="5" s="1"/>
  <c r="K3271" i="5" a="1"/>
  <c r="K3271" i="5" s="1"/>
  <c r="K3268" i="5" a="1"/>
  <c r="K3268" i="5" s="1"/>
  <c r="K3265" i="5" a="1"/>
  <c r="K3265" i="5" s="1"/>
  <c r="K3261" i="5" a="1"/>
  <c r="K3261" i="5" s="1"/>
  <c r="K3258" i="5" a="1"/>
  <c r="K3258" i="5" s="1"/>
  <c r="K3254" i="5" a="1"/>
  <c r="K3254" i="5" s="1"/>
  <c r="K3251" i="5" a="1"/>
  <c r="K3251" i="5" s="1"/>
  <c r="K3248" i="5" a="1"/>
  <c r="K3248" i="5" s="1"/>
  <c r="K3244" i="5" a="1"/>
  <c r="K3244" i="5" s="1"/>
  <c r="K3241" i="5" a="1"/>
  <c r="K3241" i="5" s="1"/>
  <c r="K3237" i="5" a="1"/>
  <c r="K3237" i="5" s="1"/>
  <c r="K3231" i="5" a="1"/>
  <c r="K3231" i="5" s="1"/>
  <c r="K3227" i="5" a="1"/>
  <c r="K3227" i="5" s="1"/>
  <c r="K3224" i="5" a="1"/>
  <c r="K3224" i="5" s="1"/>
  <c r="K3218" i="5" a="1"/>
  <c r="K3218" i="5" s="1"/>
  <c r="K3214" i="5" a="1"/>
  <c r="K3214" i="5" s="1"/>
  <c r="K3207" i="5" a="1"/>
  <c r="K3207" i="5" s="1"/>
  <c r="K3204" i="5" a="1"/>
  <c r="K3204" i="5" s="1"/>
  <c r="K3201" i="5" a="1"/>
  <c r="K3201" i="5" s="1"/>
  <c r="K3197" i="5" a="1"/>
  <c r="K3197" i="5" s="1"/>
  <c r="K3194" i="5" a="1"/>
  <c r="K3194" i="5" s="1"/>
  <c r="K3190" i="5" a="1"/>
  <c r="K3190" i="5" s="1"/>
  <c r="K3187" i="5" a="1"/>
  <c r="K3187" i="5" s="1"/>
  <c r="K3184" i="5" a="1"/>
  <c r="K3184" i="5" s="1"/>
  <c r="K3180" i="5" a="1"/>
  <c r="K3180" i="5" s="1"/>
  <c r="K3177" i="5" a="1"/>
  <c r="K3177" i="5" s="1"/>
  <c r="K3173" i="5" a="1"/>
  <c r="K3173" i="5" s="1"/>
  <c r="K3167" i="5" a="1"/>
  <c r="K3167" i="5" s="1"/>
  <c r="K3163" i="5" a="1"/>
  <c r="K3163" i="5" s="1"/>
  <c r="K3157" i="5" a="1"/>
  <c r="K3157" i="5" s="1"/>
  <c r="K3152" i="5" a="1"/>
  <c r="K3152" i="5" s="1"/>
  <c r="K3146" i="5" a="1"/>
  <c r="K3146" i="5" s="1"/>
  <c r="K3142" i="5" a="1"/>
  <c r="K3142" i="5" s="1"/>
  <c r="K3139" i="5" a="1"/>
  <c r="K3139" i="5" s="1"/>
  <c r="K3136" i="5" a="1"/>
  <c r="K3136" i="5" s="1"/>
  <c r="K3132" i="5" a="1"/>
  <c r="K3132" i="5" s="1"/>
  <c r="K3129" i="5" a="1"/>
  <c r="K3129" i="5" s="1"/>
  <c r="K3126" i="5" a="1"/>
  <c r="K3126" i="5" s="1"/>
  <c r="K3123" i="5" a="1"/>
  <c r="K3123" i="5" s="1"/>
  <c r="K3117" i="5" a="1"/>
  <c r="K3117" i="5" s="1"/>
  <c r="K3111" i="5" a="1"/>
  <c r="K3111" i="5" s="1"/>
  <c r="K3108" i="5" a="1"/>
  <c r="K3108" i="5" s="1"/>
  <c r="K3104" i="5" a="1"/>
  <c r="K3104" i="5" s="1"/>
  <c r="K3097" i="5" a="1"/>
  <c r="K3097" i="5" s="1"/>
  <c r="K3094" i="5" a="1"/>
  <c r="K3094" i="5" s="1"/>
  <c r="K3091" i="5" a="1"/>
  <c r="K3091" i="5" s="1"/>
  <c r="K3088" i="5" a="1"/>
  <c r="K3088" i="5" s="1"/>
  <c r="K3084" i="5" a="1"/>
  <c r="K3084" i="5" s="1"/>
  <c r="K3080" i="5" a="1"/>
  <c r="K3080" i="5" s="1"/>
  <c r="K3076" i="5" a="1"/>
  <c r="K3076" i="5" s="1"/>
  <c r="K3072" i="5" a="1"/>
  <c r="K3072" i="5" s="1"/>
  <c r="K3068" i="5" a="1"/>
  <c r="K3068" i="5" s="1"/>
  <c r="K3064" i="5" a="1"/>
  <c r="K3064" i="5" s="1"/>
  <c r="K3060" i="5" a="1"/>
  <c r="K3060" i="5" s="1"/>
  <c r="K3053" i="5" a="1"/>
  <c r="K3053" i="5" s="1"/>
  <c r="K3049" i="5" a="1"/>
  <c r="K3049" i="5" s="1"/>
  <c r="K3045" i="5" a="1"/>
  <c r="K3045" i="5" s="1"/>
  <c r="K3041" i="5" a="1"/>
  <c r="K3041" i="5" s="1"/>
  <c r="K3038" i="5" a="1"/>
  <c r="K3038" i="5" s="1"/>
  <c r="K3034" i="5" a="1"/>
  <c r="K3034" i="5" s="1"/>
  <c r="K3030" i="5" a="1"/>
  <c r="K3030" i="5" s="1"/>
  <c r="K3026" i="5" a="1"/>
  <c r="K3026" i="5" s="1"/>
  <c r="K3023" i="5" a="1"/>
  <c r="K3023" i="5" s="1"/>
  <c r="K3019" i="5" a="1"/>
  <c r="K3019" i="5" s="1"/>
  <c r="K3015" i="5" a="1"/>
  <c r="K3015" i="5" s="1"/>
  <c r="K3011" i="5" a="1"/>
  <c r="K3011" i="5" s="1"/>
  <c r="K3007" i="5" a="1"/>
  <c r="K3007" i="5" s="1"/>
  <c r="K3003" i="5" a="1"/>
  <c r="K3003" i="5" s="1"/>
  <c r="K2999" i="5" a="1"/>
  <c r="K2999" i="5" s="1"/>
  <c r="K2995" i="5" a="1"/>
  <c r="K2995" i="5" s="1"/>
  <c r="K2992" i="5" a="1"/>
  <c r="K2992" i="5" s="1"/>
  <c r="K2988" i="5" a="1"/>
  <c r="K2988" i="5" s="1"/>
  <c r="K2984" i="5" a="1"/>
  <c r="K2984" i="5" s="1"/>
  <c r="K2980" i="5" a="1"/>
  <c r="K2980" i="5" s="1"/>
  <c r="K2973" i="5" a="1"/>
  <c r="K2973" i="5" s="1"/>
  <c r="K2969" i="5" a="1"/>
  <c r="K2969" i="5" s="1"/>
  <c r="K2965" i="5" a="1"/>
  <c r="K2965" i="5" s="1"/>
  <c r="K2961" i="5" a="1"/>
  <c r="K2961" i="5" s="1"/>
  <c r="K2958" i="5" a="1"/>
  <c r="K2958" i="5" s="1"/>
  <c r="K2954" i="5" a="1"/>
  <c r="K2954" i="5" s="1"/>
  <c r="K2950" i="5" a="1"/>
  <c r="K2950" i="5" s="1"/>
  <c r="K2946" i="5" a="1"/>
  <c r="K2946" i="5" s="1"/>
  <c r="K2942" i="5" a="1"/>
  <c r="K2942" i="5" s="1"/>
  <c r="K2938" i="5" a="1"/>
  <c r="K2938" i="5" s="1"/>
  <c r="K2934" i="5" a="1"/>
  <c r="K2934" i="5" s="1"/>
  <c r="K2930" i="5" a="1"/>
  <c r="K2930" i="5" s="1"/>
  <c r="K2927" i="5" a="1"/>
  <c r="K2927" i="5" s="1"/>
  <c r="K2923" i="5" a="1"/>
  <c r="K2923" i="5" s="1"/>
  <c r="K2919" i="5" a="1"/>
  <c r="K2919" i="5" s="1"/>
  <c r="K2915" i="5" a="1"/>
  <c r="K2915" i="5" s="1"/>
  <c r="K2912" i="5" a="1"/>
  <c r="K2912" i="5" s="1"/>
  <c r="K2908" i="5" a="1"/>
  <c r="K2908" i="5" s="1"/>
  <c r="K2904" i="5" a="1"/>
  <c r="K2904" i="5" s="1"/>
  <c r="K2900" i="5" a="1"/>
  <c r="K2900" i="5" s="1"/>
  <c r="K2893" i="5" a="1"/>
  <c r="K2893" i="5" s="1"/>
  <c r="K2889" i="5" a="1"/>
  <c r="K2889" i="5" s="1"/>
  <c r="K2885" i="5" a="1"/>
  <c r="K2885" i="5" s="1"/>
  <c r="K2881" i="5" a="1"/>
  <c r="K2881" i="5" s="1"/>
  <c r="K2877" i="5" a="1"/>
  <c r="K2877" i="5" s="1"/>
  <c r="K2873" i="5" a="1"/>
  <c r="K2873" i="5" s="1"/>
  <c r="K2869" i="5" a="1"/>
  <c r="K2869" i="5" s="1"/>
  <c r="K2865" i="5" a="1"/>
  <c r="K2865" i="5" s="1"/>
  <c r="K2862" i="5" a="1"/>
  <c r="K2862" i="5" s="1"/>
  <c r="K2858" i="5" a="1"/>
  <c r="K2858" i="5" s="1"/>
  <c r="K2854" i="5" a="1"/>
  <c r="K2854" i="5" s="1"/>
  <c r="K2850" i="5" a="1"/>
  <c r="K2850" i="5" s="1"/>
  <c r="K2847" i="5" a="1"/>
  <c r="K2847" i="5" s="1"/>
  <c r="K2843" i="5" a="1"/>
  <c r="K2843" i="5" s="1"/>
  <c r="K2839" i="5" a="1"/>
  <c r="K2839" i="5" s="1"/>
  <c r="K2835" i="5" a="1"/>
  <c r="K2835" i="5" s="1"/>
  <c r="K2832" i="5" a="1"/>
  <c r="K2832" i="5" s="1"/>
  <c r="K2828" i="5" a="1"/>
  <c r="K2828" i="5" s="1"/>
  <c r="K2824" i="5" a="1"/>
  <c r="K2824" i="5" s="1"/>
  <c r="K2820" i="5" a="1"/>
  <c r="K2820" i="5" s="1"/>
  <c r="K3422" i="5" a="1"/>
  <c r="K3422" i="5" s="1"/>
  <c r="K3413" i="5" a="1"/>
  <c r="K3413" i="5" s="1"/>
  <c r="K3407" i="5" a="1"/>
  <c r="K3407" i="5" s="1"/>
  <c r="K3404" i="5" a="1"/>
  <c r="K3404" i="5" s="1"/>
  <c r="K3400" i="5" a="1"/>
  <c r="K3400" i="5" s="1"/>
  <c r="K3394" i="5" a="1"/>
  <c r="K3394" i="5" s="1"/>
  <c r="K3390" i="5" a="1"/>
  <c r="K3390" i="5" s="1"/>
  <c r="K3387" i="5" a="1"/>
  <c r="K3387" i="5" s="1"/>
  <c r="K3383" i="5" a="1"/>
  <c r="K3383" i="5" s="1"/>
  <c r="K3380" i="5" a="1"/>
  <c r="K3380" i="5" s="1"/>
  <c r="K3377" i="5" a="1"/>
  <c r="K3377" i="5" s="1"/>
  <c r="K3373" i="5" a="1"/>
  <c r="K3373" i="5" s="1"/>
  <c r="K3370" i="5" a="1"/>
  <c r="K3370" i="5" s="1"/>
  <c r="K3366" i="5" a="1"/>
  <c r="K3366" i="5" s="1"/>
  <c r="K3363" i="5" a="1"/>
  <c r="K3363" i="5" s="1"/>
  <c r="K3360" i="5" a="1"/>
  <c r="K3360" i="5" s="1"/>
  <c r="K3353" i="5" a="1"/>
  <c r="K3353" i="5" s="1"/>
  <c r="K3349" i="5" a="1"/>
  <c r="K3349" i="5" s="1"/>
  <c r="K3344" i="5" a="1"/>
  <c r="K3344" i="5" s="1"/>
  <c r="K3338" i="5" a="1"/>
  <c r="K3338" i="5" s="1"/>
  <c r="K3334" i="5" a="1"/>
  <c r="K3334" i="5" s="1"/>
  <c r="K3331" i="5" a="1"/>
  <c r="K3331" i="5" s="1"/>
  <c r="K3328" i="5" a="1"/>
  <c r="K3328" i="5" s="1"/>
  <c r="K3324" i="5" a="1"/>
  <c r="K3324" i="5" s="1"/>
  <c r="K3321" i="5" a="1"/>
  <c r="K3321" i="5" s="1"/>
  <c r="K3317" i="5" a="1"/>
  <c r="K3317" i="5" s="1"/>
  <c r="K3311" i="5" a="1"/>
  <c r="K3311" i="5" s="1"/>
  <c r="K3307" i="5" a="1"/>
  <c r="K3307" i="5" s="1"/>
  <c r="K3304" i="5" a="1"/>
  <c r="K3304" i="5" s="1"/>
  <c r="K3298" i="5" a="1"/>
  <c r="K3298" i="5" s="1"/>
  <c r="K3294" i="5" a="1"/>
  <c r="K3294" i="5" s="1"/>
  <c r="K3287" i="5" a="1"/>
  <c r="K3287" i="5" s="1"/>
  <c r="K3284" i="5" a="1"/>
  <c r="K3284" i="5" s="1"/>
  <c r="K3281" i="5" a="1"/>
  <c r="K3281" i="5" s="1"/>
  <c r="K3277" i="5" a="1"/>
  <c r="K3277" i="5" s="1"/>
  <c r="K3274" i="5" a="1"/>
  <c r="K3274" i="5" s="1"/>
  <c r="K3270" i="5" a="1"/>
  <c r="K3270" i="5" s="1"/>
  <c r="K3267" i="5" a="1"/>
  <c r="K3267" i="5" s="1"/>
  <c r="K3264" i="5" a="1"/>
  <c r="K3264" i="5" s="1"/>
  <c r="K3260" i="5" a="1"/>
  <c r="K3260" i="5" s="1"/>
  <c r="K3257" i="5" a="1"/>
  <c r="K3257" i="5" s="1"/>
  <c r="K3253" i="5" a="1"/>
  <c r="K3253" i="5" s="1"/>
  <c r="K3247" i="5" a="1"/>
  <c r="K3247" i="5" s="1"/>
  <c r="K3243" i="5" a="1"/>
  <c r="K3243" i="5" s="1"/>
  <c r="K3240" i="5" a="1"/>
  <c r="K3240" i="5" s="1"/>
  <c r="K3234" i="5" a="1"/>
  <c r="K3234" i="5" s="1"/>
  <c r="K3230" i="5" a="1"/>
  <c r="K3230" i="5" s="1"/>
  <c r="K3223" i="5" a="1"/>
  <c r="K3223" i="5" s="1"/>
  <c r="K3220" i="5" a="1"/>
  <c r="K3220" i="5" s="1"/>
  <c r="K3217" i="5" a="1"/>
  <c r="K3217" i="5" s="1"/>
  <c r="K3213" i="5" a="1"/>
  <c r="K3213" i="5" s="1"/>
  <c r="K3210" i="5" a="1"/>
  <c r="K3210" i="5" s="1"/>
  <c r="K3206" i="5" a="1"/>
  <c r="K3206" i="5" s="1"/>
  <c r="K3203" i="5" a="1"/>
  <c r="K3203" i="5" s="1"/>
  <c r="K3200" i="5" a="1"/>
  <c r="K3200" i="5" s="1"/>
  <c r="K3196" i="5" a="1"/>
  <c r="K3196" i="5" s="1"/>
  <c r="K3193" i="5" a="1"/>
  <c r="K3193" i="5" s="1"/>
  <c r="K3189" i="5" a="1"/>
  <c r="K3189" i="5" s="1"/>
  <c r="K3183" i="5" a="1"/>
  <c r="K3183" i="5" s="1"/>
  <c r="K3179" i="5" a="1"/>
  <c r="K3179" i="5" s="1"/>
  <c r="K3176" i="5" a="1"/>
  <c r="K3176" i="5" s="1"/>
  <c r="K3170" i="5" a="1"/>
  <c r="K3170" i="5" s="1"/>
  <c r="K3166" i="5" a="1"/>
  <c r="K3166" i="5" s="1"/>
  <c r="K3160" i="5" a="1"/>
  <c r="K3160" i="5" s="1"/>
  <c r="K3154" i="5" a="1"/>
  <c r="K3154" i="5" s="1"/>
  <c r="K3151" i="5" a="1"/>
  <c r="K3151" i="5" s="1"/>
  <c r="K3148" i="5" a="1"/>
  <c r="K3148" i="5" s="1"/>
  <c r="K3145" i="5" a="1"/>
  <c r="K3145" i="5" s="1"/>
  <c r="K3141" i="5" a="1"/>
  <c r="K3141" i="5" s="1"/>
  <c r="K3138" i="5" a="1"/>
  <c r="K3138" i="5" s="1"/>
  <c r="K3135" i="5" a="1"/>
  <c r="K3135" i="5" s="1"/>
  <c r="K3131" i="5" a="1"/>
  <c r="K3131" i="5" s="1"/>
  <c r="K3125" i="5" a="1"/>
  <c r="K3125" i="5" s="1"/>
  <c r="K3120" i="5" a="1"/>
  <c r="K3120" i="5" s="1"/>
  <c r="K3114" i="5" a="1"/>
  <c r="K3114" i="5" s="1"/>
  <c r="K3110" i="5" a="1"/>
  <c r="K3110" i="5" s="1"/>
  <c r="K3107" i="5" a="1"/>
  <c r="K3107" i="5" s="1"/>
  <c r="K3103" i="5" a="1"/>
  <c r="K3103" i="5" s="1"/>
  <c r="K3100" i="5" a="1"/>
  <c r="K3100" i="5" s="1"/>
  <c r="K3096" i="5" a="1"/>
  <c r="K3096" i="5" s="1"/>
  <c r="K3093" i="5" a="1"/>
  <c r="K3093" i="5" s="1"/>
  <c r="K3087" i="5" a="1"/>
  <c r="K3087" i="5" s="1"/>
  <c r="K3083" i="5" a="1"/>
  <c r="K3083" i="5" s="1"/>
  <c r="K3079" i="5" a="1"/>
  <c r="K3079" i="5" s="1"/>
  <c r="K3075" i="5" a="1"/>
  <c r="K3075" i="5" s="1"/>
  <c r="K3071" i="5" a="1"/>
  <c r="K3071" i="5" s="1"/>
  <c r="K3067" i="5" a="1"/>
  <c r="K3067" i="5" s="1"/>
  <c r="K3063" i="5" a="1"/>
  <c r="K3063" i="5" s="1"/>
  <c r="K3059" i="5" a="1"/>
  <c r="K3059" i="5" s="1"/>
  <c r="K3056" i="5" a="1"/>
  <c r="K3056" i="5" s="1"/>
  <c r="K3052" i="5" a="1"/>
  <c r="K3052" i="5" s="1"/>
  <c r="K3048" i="5" a="1"/>
  <c r="K3048" i="5" s="1"/>
  <c r="K3044" i="5" a="1"/>
  <c r="K3044" i="5" s="1"/>
  <c r="K3037" i="5" a="1"/>
  <c r="K3037" i="5" s="1"/>
  <c r="K3033" i="5" a="1"/>
  <c r="K3033" i="5" s="1"/>
  <c r="K3029" i="5" a="1"/>
  <c r="K3029" i="5" s="1"/>
  <c r="K3025" i="5" a="1"/>
  <c r="K3025" i="5" s="1"/>
  <c r="K3022" i="5" a="1"/>
  <c r="K3022" i="5" s="1"/>
  <c r="K3018" i="5" a="1"/>
  <c r="K3018" i="5" s="1"/>
  <c r="K3014" i="5" a="1"/>
  <c r="K3014" i="5" s="1"/>
  <c r="K3010" i="5" a="1"/>
  <c r="K3010" i="5" s="1"/>
  <c r="K3006" i="5" a="1"/>
  <c r="K3006" i="5" s="1"/>
  <c r="K3002" i="5" a="1"/>
  <c r="K3002" i="5" s="1"/>
  <c r="K2998" i="5" a="1"/>
  <c r="K2998" i="5" s="1"/>
  <c r="K2994" i="5" a="1"/>
  <c r="K2994" i="5" s="1"/>
  <c r="K2991" i="5" a="1"/>
  <c r="K2991" i="5" s="1"/>
  <c r="K2987" i="5" a="1"/>
  <c r="K2987" i="5" s="1"/>
  <c r="K2983" i="5" a="1"/>
  <c r="K2983" i="5" s="1"/>
  <c r="K2979" i="5" a="1"/>
  <c r="K2979" i="5" s="1"/>
  <c r="K2976" i="5" a="1"/>
  <c r="K2976" i="5" s="1"/>
  <c r="K2972" i="5" a="1"/>
  <c r="K2972" i="5" s="1"/>
  <c r="K2968" i="5" a="1"/>
  <c r="K2968" i="5" s="1"/>
  <c r="K2964" i="5" a="1"/>
  <c r="K2964" i="5" s="1"/>
  <c r="K2957" i="5" a="1"/>
  <c r="K2957" i="5" s="1"/>
  <c r="K2953" i="5" a="1"/>
  <c r="K2953" i="5" s="1"/>
  <c r="K2949" i="5" a="1"/>
  <c r="K2949" i="5" s="1"/>
  <c r="K2945" i="5" a="1"/>
  <c r="K2945" i="5" s="1"/>
  <c r="K2941" i="5" a="1"/>
  <c r="K2941" i="5" s="1"/>
  <c r="K2937" i="5" a="1"/>
  <c r="K2937" i="5" s="1"/>
  <c r="K2933" i="5" a="1"/>
  <c r="K2933" i="5" s="1"/>
  <c r="K2929" i="5" a="1"/>
  <c r="K2929" i="5" s="1"/>
  <c r="K2926" i="5" a="1"/>
  <c r="K2926" i="5" s="1"/>
  <c r="K2922" i="5" a="1"/>
  <c r="K2922" i="5" s="1"/>
  <c r="K2918" i="5" a="1"/>
  <c r="K2918" i="5" s="1"/>
  <c r="K2914" i="5" a="1"/>
  <c r="K2914" i="5" s="1"/>
  <c r="K2911" i="5" a="1"/>
  <c r="K2911" i="5" s="1"/>
  <c r="K2907" i="5" a="1"/>
  <c r="K2907" i="5" s="1"/>
  <c r="K2903" i="5" a="1"/>
  <c r="K2903" i="5" s="1"/>
  <c r="K2899" i="5" a="1"/>
  <c r="K2899" i="5" s="1"/>
  <c r="K2896" i="5" a="1"/>
  <c r="K2896" i="5" s="1"/>
  <c r="K2892" i="5" a="1"/>
  <c r="K2892" i="5" s="1"/>
  <c r="K2888" i="5" a="1"/>
  <c r="K2888" i="5" s="1"/>
  <c r="K2884" i="5" a="1"/>
  <c r="K2884" i="5" s="1"/>
  <c r="K2880" i="5" a="1"/>
  <c r="K2880" i="5" s="1"/>
  <c r="K2876" i="5" a="1"/>
  <c r="K2876" i="5" s="1"/>
  <c r="K2872" i="5" a="1"/>
  <c r="K2872" i="5" s="1"/>
  <c r="K2868" i="5" a="1"/>
  <c r="K2868" i="5" s="1"/>
  <c r="K2861" i="5" a="1"/>
  <c r="K2861" i="5" s="1"/>
  <c r="K2857" i="5" a="1"/>
  <c r="K2857" i="5" s="1"/>
  <c r="K2853" i="5" a="1"/>
  <c r="K2853" i="5" s="1"/>
  <c r="K2849" i="5" a="1"/>
  <c r="K2849" i="5" s="1"/>
  <c r="K2846" i="5" a="1"/>
  <c r="K2846" i="5" s="1"/>
  <c r="K2842" i="5" a="1"/>
  <c r="K2842" i="5" s="1"/>
  <c r="K2838" i="5" a="1"/>
  <c r="K2838" i="5" s="1"/>
  <c r="K2834" i="5" a="1"/>
  <c r="K2834" i="5" s="1"/>
  <c r="K2831" i="5" a="1"/>
  <c r="K2831" i="5" s="1"/>
  <c r="K2827" i="5" a="1"/>
  <c r="K2827" i="5" s="1"/>
  <c r="K2823" i="5" a="1"/>
  <c r="K2823" i="5" s="1"/>
  <c r="K3419" i="5" a="1"/>
  <c r="K3419" i="5" s="1"/>
  <c r="K3410" i="5" a="1"/>
  <c r="K3410" i="5" s="1"/>
  <c r="K3406" i="5" a="1"/>
  <c r="K3406" i="5" s="1"/>
  <c r="K3403" i="5" a="1"/>
  <c r="K3403" i="5" s="1"/>
  <c r="K3399" i="5" a="1"/>
  <c r="K3399" i="5" s="1"/>
  <c r="K3396" i="5" a="1"/>
  <c r="K3396" i="5" s="1"/>
  <c r="K3393" i="5" a="1"/>
  <c r="K3393" i="5" s="1"/>
  <c r="K3389" i="5" a="1"/>
  <c r="K3389" i="5" s="1"/>
  <c r="K3386" i="5" a="1"/>
  <c r="K3386" i="5" s="1"/>
  <c r="K3382" i="5" a="1"/>
  <c r="K3382" i="5" s="1"/>
  <c r="K3379" i="5" a="1"/>
  <c r="K3379" i="5" s="1"/>
  <c r="K3376" i="5" a="1"/>
  <c r="K3376" i="5" s="1"/>
  <c r="K3369" i="5" a="1"/>
  <c r="K3369" i="5" s="1"/>
  <c r="K3365" i="5" a="1"/>
  <c r="K3365" i="5" s="1"/>
  <c r="K3359" i="5" a="1"/>
  <c r="K3359" i="5" s="1"/>
  <c r="K3356" i="5" a="1"/>
  <c r="K3356" i="5" s="1"/>
  <c r="K3352" i="5" a="1"/>
  <c r="K3352" i="5" s="1"/>
  <c r="K3346" i="5" a="1"/>
  <c r="K3346" i="5" s="1"/>
  <c r="K3343" i="5" a="1"/>
  <c r="K3343" i="5" s="1"/>
  <c r="K3340" i="5" a="1"/>
  <c r="K3340" i="5" s="1"/>
  <c r="K3337" i="5" a="1"/>
  <c r="K3337" i="5" s="1"/>
  <c r="K3333" i="5" a="1"/>
  <c r="K3333" i="5" s="1"/>
  <c r="K3330" i="5" a="1"/>
  <c r="K3330" i="5" s="1"/>
  <c r="K3327" i="5" a="1"/>
  <c r="K3327" i="5" s="1"/>
  <c r="K3323" i="5" a="1"/>
  <c r="K3323" i="5" s="1"/>
  <c r="K3320" i="5" a="1"/>
  <c r="K3320" i="5" s="1"/>
  <c r="K3314" i="5" a="1"/>
  <c r="K3314" i="5" s="1"/>
  <c r="K3310" i="5" a="1"/>
  <c r="K3310" i="5" s="1"/>
  <c r="K3303" i="5" a="1"/>
  <c r="K3303" i="5" s="1"/>
  <c r="K3300" i="5" a="1"/>
  <c r="K3300" i="5" s="1"/>
  <c r="K3297" i="5" a="1"/>
  <c r="K3297" i="5" s="1"/>
  <c r="K3293" i="5" a="1"/>
  <c r="K3293" i="5" s="1"/>
  <c r="K3290" i="5" a="1"/>
  <c r="K3290" i="5" s="1"/>
  <c r="K3286" i="5" a="1"/>
  <c r="K3286" i="5" s="1"/>
  <c r="K3283" i="5" a="1"/>
  <c r="K3283" i="5" s="1"/>
  <c r="K3280" i="5" a="1"/>
  <c r="K3280" i="5" s="1"/>
  <c r="K3276" i="5" a="1"/>
  <c r="K3276" i="5" s="1"/>
  <c r="K3273" i="5" a="1"/>
  <c r="K3273" i="5" s="1"/>
  <c r="K3269" i="5" a="1"/>
  <c r="K3269" i="5" s="1"/>
  <c r="K3263" i="5" a="1"/>
  <c r="K3263" i="5" s="1"/>
  <c r="K3259" i="5" a="1"/>
  <c r="K3259" i="5" s="1"/>
  <c r="K3256" i="5" a="1"/>
  <c r="K3256" i="5" s="1"/>
  <c r="K3250" i="5" a="1"/>
  <c r="K3250" i="5" s="1"/>
  <c r="K3246" i="5" a="1"/>
  <c r="K3246" i="5" s="1"/>
  <c r="K3239" i="5" a="1"/>
  <c r="K3239" i="5" s="1"/>
  <c r="K3236" i="5" a="1"/>
  <c r="K3236" i="5" s="1"/>
  <c r="K3233" i="5" a="1"/>
  <c r="K3233" i="5" s="1"/>
  <c r="K3229" i="5" a="1"/>
  <c r="K3229" i="5" s="1"/>
  <c r="K3226" i="5" a="1"/>
  <c r="K3226" i="5" s="1"/>
  <c r="K3222" i="5" a="1"/>
  <c r="K3222" i="5" s="1"/>
  <c r="K3219" i="5" a="1"/>
  <c r="K3219" i="5" s="1"/>
  <c r="K3216" i="5" a="1"/>
  <c r="K3216" i="5" s="1"/>
  <c r="K3212" i="5" a="1"/>
  <c r="K3212" i="5" s="1"/>
  <c r="K3209" i="5" a="1"/>
  <c r="K3209" i="5" s="1"/>
  <c r="K3205" i="5" a="1"/>
  <c r="K3205" i="5" s="1"/>
  <c r="K3199" i="5" a="1"/>
  <c r="K3199" i="5" s="1"/>
  <c r="K3195" i="5" a="1"/>
  <c r="K3195" i="5" s="1"/>
  <c r="K3192" i="5" a="1"/>
  <c r="K3192" i="5" s="1"/>
  <c r="K3186" i="5" a="1"/>
  <c r="K3186" i="5" s="1"/>
  <c r="K3182" i="5" a="1"/>
  <c r="K3182" i="5" s="1"/>
  <c r="K3175" i="5" a="1"/>
  <c r="K3175" i="5" s="1"/>
  <c r="K3172" i="5" a="1"/>
  <c r="K3172" i="5" s="1"/>
  <c r="K3169" i="5" a="1"/>
  <c r="K3169" i="5" s="1"/>
  <c r="K3165" i="5" a="1"/>
  <c r="K3165" i="5" s="1"/>
  <c r="K3162" i="5" a="1"/>
  <c r="K3162" i="5" s="1"/>
  <c r="K3159" i="5" a="1"/>
  <c r="K3159" i="5" s="1"/>
  <c r="K3156" i="5" a="1"/>
  <c r="K3156" i="5" s="1"/>
  <c r="K3153" i="5" a="1"/>
  <c r="K3153" i="5" s="1"/>
  <c r="K3150" i="5" a="1"/>
  <c r="K3150" i="5" s="1"/>
  <c r="K3147" i="5" a="1"/>
  <c r="K3147" i="5" s="1"/>
  <c r="K3144" i="5" a="1"/>
  <c r="K3144" i="5" s="1"/>
  <c r="K3137" i="5" a="1"/>
  <c r="K3137" i="5" s="1"/>
  <c r="K3134" i="5" a="1"/>
  <c r="K3134" i="5" s="1"/>
  <c r="K3128" i="5" a="1"/>
  <c r="K3128" i="5" s="1"/>
  <c r="K3122" i="5" a="1"/>
  <c r="K3122" i="5" s="1"/>
  <c r="K3119" i="5" a="1"/>
  <c r="K3119" i="5" s="1"/>
  <c r="K3116" i="5" a="1"/>
  <c r="K3116" i="5" s="1"/>
  <c r="K3113" i="5" a="1"/>
  <c r="K3113" i="5" s="1"/>
  <c r="K3109" i="5" a="1"/>
  <c r="K3109" i="5" s="1"/>
  <c r="K3106" i="5" a="1"/>
  <c r="K3106" i="5" s="1"/>
  <c r="K3102" i="5" a="1"/>
  <c r="K3102" i="5" s="1"/>
  <c r="K3099" i="5" a="1"/>
  <c r="K3099" i="5" s="1"/>
  <c r="K3095" i="5" a="1"/>
  <c r="K3095" i="5" s="1"/>
  <c r="K3090" i="5" a="1"/>
  <c r="K3090" i="5" s="1"/>
  <c r="K3086" i="5" a="1"/>
  <c r="K3086" i="5" s="1"/>
  <c r="K3082" i="5" a="1"/>
  <c r="K3082" i="5" s="1"/>
  <c r="K3078" i="5" a="1"/>
  <c r="K3078" i="5" s="1"/>
  <c r="K3074" i="5" a="1"/>
  <c r="K3074" i="5" s="1"/>
  <c r="K3070" i="5" a="1"/>
  <c r="K3070" i="5" s="1"/>
  <c r="K3066" i="5" a="1"/>
  <c r="K3066" i="5" s="1"/>
  <c r="K3062" i="5" a="1"/>
  <c r="K3062" i="5" s="1"/>
  <c r="K3058" i="5" a="1"/>
  <c r="K3058" i="5" s="1"/>
  <c r="K3055" i="5" a="1"/>
  <c r="K3055" i="5" s="1"/>
  <c r="K3051" i="5" a="1"/>
  <c r="K3051" i="5" s="1"/>
  <c r="K3047" i="5" a="1"/>
  <c r="K3047" i="5" s="1"/>
  <c r="K3043" i="5" a="1"/>
  <c r="K3043" i="5" s="1"/>
  <c r="K3040" i="5" a="1"/>
  <c r="K3040" i="5" s="1"/>
  <c r="K3036" i="5" a="1"/>
  <c r="K3036" i="5" s="1"/>
  <c r="K3032" i="5" a="1"/>
  <c r="K3032" i="5" s="1"/>
  <c r="K3028" i="5" a="1"/>
  <c r="K3028" i="5" s="1"/>
  <c r="K3021" i="5" a="1"/>
  <c r="K3021" i="5" s="1"/>
  <c r="K3017" i="5" a="1"/>
  <c r="K3017" i="5" s="1"/>
  <c r="K3013" i="5" a="1"/>
  <c r="K3013" i="5" s="1"/>
  <c r="K3009" i="5" a="1"/>
  <c r="K3009" i="5" s="1"/>
  <c r="K3005" i="5" a="1"/>
  <c r="K3005" i="5" s="1"/>
  <c r="K3001" i="5" a="1"/>
  <c r="K3001" i="5" s="1"/>
  <c r="K2997" i="5" a="1"/>
  <c r="K2997" i="5" s="1"/>
  <c r="K2993" i="5" a="1"/>
  <c r="K2993" i="5" s="1"/>
  <c r="K2990" i="5" a="1"/>
  <c r="K2990" i="5" s="1"/>
  <c r="K2986" i="5" a="1"/>
  <c r="K2986" i="5" s="1"/>
  <c r="K2982" i="5" a="1"/>
  <c r="K2982" i="5" s="1"/>
  <c r="K2978" i="5" a="1"/>
  <c r="K2978" i="5" s="1"/>
  <c r="K2975" i="5" a="1"/>
  <c r="K2975" i="5" s="1"/>
  <c r="K2971" i="5" a="1"/>
  <c r="K2971" i="5" s="1"/>
  <c r="K2967" i="5" a="1"/>
  <c r="K2967" i="5" s="1"/>
  <c r="K2963" i="5" a="1"/>
  <c r="K2963" i="5" s="1"/>
  <c r="K2960" i="5" a="1"/>
  <c r="K2960" i="5" s="1"/>
  <c r="K2956" i="5" a="1"/>
  <c r="K2956" i="5" s="1"/>
  <c r="K2952" i="5" a="1"/>
  <c r="K2952" i="5" s="1"/>
  <c r="K2948" i="5" a="1"/>
  <c r="K2948" i="5" s="1"/>
  <c r="K2944" i="5" a="1"/>
  <c r="K2944" i="5" s="1"/>
  <c r="K2940" i="5" a="1"/>
  <c r="K2940" i="5" s="1"/>
  <c r="K2936" i="5" a="1"/>
  <c r="K2936" i="5" s="1"/>
  <c r="K2932" i="5" a="1"/>
  <c r="K2932" i="5" s="1"/>
  <c r="K2925" i="5" a="1"/>
  <c r="K2925" i="5" s="1"/>
  <c r="K2921" i="5" a="1"/>
  <c r="K2921" i="5" s="1"/>
  <c r="K2917" i="5" a="1"/>
  <c r="K2917" i="5" s="1"/>
  <c r="K2913" i="5" a="1"/>
  <c r="K2913" i="5" s="1"/>
  <c r="K2910" i="5" a="1"/>
  <c r="K2910" i="5" s="1"/>
  <c r="K2906" i="5" a="1"/>
  <c r="K2906" i="5" s="1"/>
  <c r="K2902" i="5" a="1"/>
  <c r="K2902" i="5" s="1"/>
  <c r="K2898" i="5" a="1"/>
  <c r="K2898" i="5" s="1"/>
  <c r="K2895" i="5" a="1"/>
  <c r="K2895" i="5" s="1"/>
  <c r="K2891" i="5" a="1"/>
  <c r="K2891" i="5" s="1"/>
  <c r="K2887" i="5" a="1"/>
  <c r="K2887" i="5" s="1"/>
  <c r="K2883" i="5" a="1"/>
  <c r="K2883" i="5" s="1"/>
  <c r="K2879" i="5" a="1"/>
  <c r="K2879" i="5" s="1"/>
  <c r="K2875" i="5" a="1"/>
  <c r="K2875" i="5" s="1"/>
  <c r="K2871" i="5" a="1"/>
  <c r="K2871" i="5" s="1"/>
  <c r="K2867" i="5" a="1"/>
  <c r="K2867" i="5" s="1"/>
  <c r="K2864" i="5" a="1"/>
  <c r="K2864" i="5" s="1"/>
  <c r="K2860" i="5" a="1"/>
  <c r="K2860" i="5" s="1"/>
  <c r="K2856" i="5" a="1"/>
  <c r="K2856" i="5" s="1"/>
  <c r="K2852" i="5" a="1"/>
  <c r="K2852" i="5" s="1"/>
  <c r="K2845" i="5" a="1"/>
  <c r="K2845" i="5" s="1"/>
  <c r="K2841" i="5" a="1"/>
  <c r="K2841" i="5" s="1"/>
  <c r="K2837" i="5" a="1"/>
  <c r="K2837" i="5" s="1"/>
  <c r="K2833" i="5" a="1"/>
  <c r="K2833" i="5" s="1"/>
  <c r="K2830" i="5" a="1"/>
  <c r="K2830" i="5" s="1"/>
  <c r="K2822" i="5" a="1"/>
  <c r="K2822" i="5" s="1"/>
  <c r="K2817" i="5" a="1"/>
  <c r="K2817" i="5" s="1"/>
  <c r="K2813" i="5" a="1"/>
  <c r="K2813" i="5" s="1"/>
  <c r="K2809" i="5" a="1"/>
  <c r="K2809" i="5" s="1"/>
  <c r="K2805" i="5" a="1"/>
  <c r="K2805" i="5" s="1"/>
  <c r="K2801" i="5" a="1"/>
  <c r="K2801" i="5" s="1"/>
  <c r="K2798" i="5" a="1"/>
  <c r="K2798" i="5" s="1"/>
  <c r="K2794" i="5" a="1"/>
  <c r="K2794" i="5" s="1"/>
  <c r="K2790" i="5" a="1"/>
  <c r="K2790" i="5" s="1"/>
  <c r="K2786" i="5" a="1"/>
  <c r="K2786" i="5" s="1"/>
  <c r="K2783" i="5" a="1"/>
  <c r="K2783" i="5" s="1"/>
  <c r="K2779" i="5" a="1"/>
  <c r="K2779" i="5" s="1"/>
  <c r="K2775" i="5" a="1"/>
  <c r="K2775" i="5" s="1"/>
  <c r="K2771" i="5" a="1"/>
  <c r="K2771" i="5" s="1"/>
  <c r="K2768" i="5" a="1"/>
  <c r="K2768" i="5" s="1"/>
  <c r="K2764" i="5" a="1"/>
  <c r="K2764" i="5" s="1"/>
  <c r="K2760" i="5" a="1"/>
  <c r="K2760" i="5" s="1"/>
  <c r="K2756" i="5" a="1"/>
  <c r="K2756" i="5" s="1"/>
  <c r="K2752" i="5" a="1"/>
  <c r="K2752" i="5" s="1"/>
  <c r="K2748" i="5" a="1"/>
  <c r="K2748" i="5" s="1"/>
  <c r="K2744" i="5" a="1"/>
  <c r="K2744" i="5" s="1"/>
  <c r="K2740" i="5" a="1"/>
  <c r="K2740" i="5" s="1"/>
  <c r="K2736" i="5" a="1"/>
  <c r="K2736" i="5" s="1"/>
  <c r="K2732" i="5" a="1"/>
  <c r="K2732" i="5" s="1"/>
  <c r="K2728" i="5" a="1"/>
  <c r="K2728" i="5" s="1"/>
  <c r="K2724" i="5" a="1"/>
  <c r="K2724" i="5" s="1"/>
  <c r="K2720" i="5" a="1"/>
  <c r="K2720" i="5" s="1"/>
  <c r="K2716" i="5" a="1"/>
  <c r="K2716" i="5" s="1"/>
  <c r="K2712" i="5" a="1"/>
  <c r="K2712" i="5" s="1"/>
  <c r="K2709" i="5" a="1"/>
  <c r="K2709" i="5" s="1"/>
  <c r="K2705" i="5" a="1"/>
  <c r="K2705" i="5" s="1"/>
  <c r="K2701" i="5" a="1"/>
  <c r="K2701" i="5" s="1"/>
  <c r="K2697" i="5" a="1"/>
  <c r="K2697" i="5" s="1"/>
  <c r="K2693" i="5" a="1"/>
  <c r="K2693" i="5" s="1"/>
  <c r="K2689" i="5" a="1"/>
  <c r="K2689" i="5" s="1"/>
  <c r="K2685" i="5" a="1"/>
  <c r="K2685" i="5" s="1"/>
  <c r="K2681" i="5" a="1"/>
  <c r="K2681" i="5" s="1"/>
  <c r="K2677" i="5" a="1"/>
  <c r="K2677" i="5" s="1"/>
  <c r="K2673" i="5" a="1"/>
  <c r="K2673" i="5" s="1"/>
  <c r="K2669" i="5" a="1"/>
  <c r="K2669" i="5" s="1"/>
  <c r="K2665" i="5" a="1"/>
  <c r="K2665" i="5" s="1"/>
  <c r="K2661" i="5" a="1"/>
  <c r="K2661" i="5" s="1"/>
  <c r="K2657" i="5" a="1"/>
  <c r="K2657" i="5" s="1"/>
  <c r="K2653" i="5" a="1"/>
  <c r="K2653" i="5" s="1"/>
  <c r="K2649" i="5" a="1"/>
  <c r="K2649" i="5" s="1"/>
  <c r="K2645" i="5" a="1"/>
  <c r="K2645" i="5" s="1"/>
  <c r="K2641" i="5" a="1"/>
  <c r="K2641" i="5" s="1"/>
  <c r="K2637" i="5" a="1"/>
  <c r="K2637" i="5" s="1"/>
  <c r="K2630" i="5" a="1"/>
  <c r="K2630" i="5" s="1"/>
  <c r="K2626" i="5" a="1"/>
  <c r="K2626" i="5" s="1"/>
  <c r="K2623" i="5" a="1"/>
  <c r="K2623" i="5" s="1"/>
  <c r="K2619" i="5" a="1"/>
  <c r="K2619" i="5" s="1"/>
  <c r="K2615" i="5" a="1"/>
  <c r="K2615" i="5" s="1"/>
  <c r="K2611" i="5" a="1"/>
  <c r="K2611" i="5" s="1"/>
  <c r="K2608" i="5" a="1"/>
  <c r="K2608" i="5" s="1"/>
  <c r="K2604" i="5" a="1"/>
  <c r="K2604" i="5" s="1"/>
  <c r="K2600" i="5" a="1"/>
  <c r="K2600" i="5" s="1"/>
  <c r="K2596" i="5" a="1"/>
  <c r="K2596" i="5" s="1"/>
  <c r="K2593" i="5" a="1"/>
  <c r="K2593" i="5" s="1"/>
  <c r="K2589" i="5" a="1"/>
  <c r="K2589" i="5" s="1"/>
  <c r="K2585" i="5" a="1"/>
  <c r="K2585" i="5" s="1"/>
  <c r="K2581" i="5" a="1"/>
  <c r="K2581" i="5" s="1"/>
  <c r="K2574" i="5" a="1"/>
  <c r="K2574" i="5" s="1"/>
  <c r="K2570" i="5" a="1"/>
  <c r="K2570" i="5" s="1"/>
  <c r="K2566" i="5" a="1"/>
  <c r="K2566" i="5" s="1"/>
  <c r="K2562" i="5" a="1"/>
  <c r="K2562" i="5" s="1"/>
  <c r="K2558" i="5" a="1"/>
  <c r="K2558" i="5" s="1"/>
  <c r="K2554" i="5" a="1"/>
  <c r="K2554" i="5" s="1"/>
  <c r="K2550" i="5" a="1"/>
  <c r="K2550" i="5" s="1"/>
  <c r="K2546" i="5" a="1"/>
  <c r="K2546" i="5" s="1"/>
  <c r="K2543" i="5" a="1"/>
  <c r="K2543" i="5" s="1"/>
  <c r="K2539" i="5" a="1"/>
  <c r="K2539" i="5" s="1"/>
  <c r="K2532" i="5" a="1"/>
  <c r="K2532" i="5" s="1"/>
  <c r="K2528" i="5" a="1"/>
  <c r="K2528" i="5" s="1"/>
  <c r="K2524" i="5" a="1"/>
  <c r="K2524" i="5" s="1"/>
  <c r="K2520" i="5" a="1"/>
  <c r="K2520" i="5" s="1"/>
  <c r="K2516" i="5" a="1"/>
  <c r="K2516" i="5" s="1"/>
  <c r="K2512" i="5" a="1"/>
  <c r="K2512" i="5" s="1"/>
  <c r="K2508" i="5" a="1"/>
  <c r="K2508" i="5" s="1"/>
  <c r="K2504" i="5" a="1"/>
  <c r="K2504" i="5" s="1"/>
  <c r="K2498" i="5" a="1"/>
  <c r="K2498" i="5" s="1"/>
  <c r="K2494" i="5" a="1"/>
  <c r="K2494" i="5" s="1"/>
  <c r="K2490" i="5" a="1"/>
  <c r="K2490" i="5" s="1"/>
  <c r="K2486" i="5" a="1"/>
  <c r="K2486" i="5" s="1"/>
  <c r="K2483" i="5" a="1"/>
  <c r="K2483" i="5" s="1"/>
  <c r="K2480" i="5" a="1"/>
  <c r="K2480" i="5" s="1"/>
  <c r="K2476" i="5" a="1"/>
  <c r="K2476" i="5" s="1"/>
  <c r="K2472" i="5" a="1"/>
  <c r="K2472" i="5" s="1"/>
  <c r="K2466" i="5" a="1"/>
  <c r="K2466" i="5" s="1"/>
  <c r="K2462" i="5" a="1"/>
  <c r="K2462" i="5" s="1"/>
  <c r="K2458" i="5" a="1"/>
  <c r="K2458" i="5" s="1"/>
  <c r="K2454" i="5" a="1"/>
  <c r="K2454" i="5" s="1"/>
  <c r="K2451" i="5" a="1"/>
  <c r="K2451" i="5" s="1"/>
  <c r="K2448" i="5" a="1"/>
  <c r="K2448" i="5" s="1"/>
  <c r="K2444" i="5" a="1"/>
  <c r="K2444" i="5" s="1"/>
  <c r="K2440" i="5" a="1"/>
  <c r="K2440" i="5" s="1"/>
  <c r="K2434" i="5" a="1"/>
  <c r="K2434" i="5" s="1"/>
  <c r="K2430" i="5" a="1"/>
  <c r="K2430" i="5" s="1"/>
  <c r="K2426" i="5" a="1"/>
  <c r="K2426" i="5" s="1"/>
  <c r="K2422" i="5" a="1"/>
  <c r="K2422" i="5" s="1"/>
  <c r="K2419" i="5" a="1"/>
  <c r="K2419" i="5" s="1"/>
  <c r="K2416" i="5" a="1"/>
  <c r="K2416" i="5" s="1"/>
  <c r="K2412" i="5" a="1"/>
  <c r="K2412" i="5" s="1"/>
  <c r="K2408" i="5" a="1"/>
  <c r="K2408" i="5" s="1"/>
  <c r="K2402" i="5" a="1"/>
  <c r="K2402" i="5" s="1"/>
  <c r="K2398" i="5" a="1"/>
  <c r="K2398" i="5" s="1"/>
  <c r="K2394" i="5" a="1"/>
  <c r="K2394" i="5" s="1"/>
  <c r="K2390" i="5" a="1"/>
  <c r="K2390" i="5" s="1"/>
  <c r="K2387" i="5" a="1"/>
  <c r="K2387" i="5" s="1"/>
  <c r="K2384" i="5" a="1"/>
  <c r="K2384" i="5" s="1"/>
  <c r="K2380" i="5" a="1"/>
  <c r="K2380" i="5" s="1"/>
  <c r="K2376" i="5" a="1"/>
  <c r="K2376" i="5" s="1"/>
  <c r="K2370" i="5" a="1"/>
  <c r="K2370" i="5" s="1"/>
  <c r="K2366" i="5" a="1"/>
  <c r="K2366" i="5" s="1"/>
  <c r="K2362" i="5" a="1"/>
  <c r="K2362" i="5" s="1"/>
  <c r="K2358" i="5" a="1"/>
  <c r="K2358" i="5" s="1"/>
  <c r="K2355" i="5" a="1"/>
  <c r="K2355" i="5" s="1"/>
  <c r="K2352" i="5" a="1"/>
  <c r="K2352" i="5" s="1"/>
  <c r="K2348" i="5" a="1"/>
  <c r="K2348" i="5" s="1"/>
  <c r="K2344" i="5" a="1"/>
  <c r="K2344" i="5" s="1"/>
  <c r="K2338" i="5" a="1"/>
  <c r="K2338" i="5" s="1"/>
  <c r="K2334" i="5" a="1"/>
  <c r="K2334" i="5" s="1"/>
  <c r="K2330" i="5" a="1"/>
  <c r="K2330" i="5" s="1"/>
  <c r="K2326" i="5" a="1"/>
  <c r="K2326" i="5" s="1"/>
  <c r="K2323" i="5" a="1"/>
  <c r="K2323" i="5" s="1"/>
  <c r="K2320" i="5" a="1"/>
  <c r="K2320" i="5" s="1"/>
  <c r="K2316" i="5" a="1"/>
  <c r="K2316" i="5" s="1"/>
  <c r="K2312" i="5" a="1"/>
  <c r="K2312" i="5" s="1"/>
  <c r="K2305" i="5" a="1"/>
  <c r="K2305" i="5" s="1"/>
  <c r="K2301" i="5" a="1"/>
  <c r="K2301" i="5" s="1"/>
  <c r="K2297" i="5" a="1"/>
  <c r="K2297" i="5" s="1"/>
  <c r="K2293" i="5" a="1"/>
  <c r="K2293" i="5" s="1"/>
  <c r="K2290" i="5" a="1"/>
  <c r="K2290" i="5" s="1"/>
  <c r="K2286" i="5" a="1"/>
  <c r="K2286" i="5" s="1"/>
  <c r="K2282" i="5" a="1"/>
  <c r="K2282" i="5" s="1"/>
  <c r="K2278" i="5" a="1"/>
  <c r="K2278" i="5" s="1"/>
  <c r="K2275" i="5" a="1"/>
  <c r="K2275" i="5" s="1"/>
  <c r="K2271" i="5" a="1"/>
  <c r="K2271" i="5" s="1"/>
  <c r="K2268" i="5" a="1"/>
  <c r="K2268" i="5" s="1"/>
  <c r="K2264" i="5" a="1"/>
  <c r="K2264" i="5" s="1"/>
  <c r="K2260" i="5" a="1"/>
  <c r="K2260" i="5" s="1"/>
  <c r="K2257" i="5" a="1"/>
  <c r="K2257" i="5" s="1"/>
  <c r="K2253" i="5" a="1"/>
  <c r="K2253" i="5" s="1"/>
  <c r="K2250" i="5" a="1"/>
  <c r="K2250" i="5" s="1"/>
  <c r="K2243" i="5" a="1"/>
  <c r="K2243" i="5" s="1"/>
  <c r="K2239" i="5" a="1"/>
  <c r="K2239" i="5" s="1"/>
  <c r="K2235" i="5" a="1"/>
  <c r="K2235" i="5" s="1"/>
  <c r="K2231" i="5" a="1"/>
  <c r="K2231" i="5" s="1"/>
  <c r="K2227" i="5" a="1"/>
  <c r="K2227" i="5" s="1"/>
  <c r="K2224" i="5" a="1"/>
  <c r="K2224" i="5" s="1"/>
  <c r="K2217" i="5" a="1"/>
  <c r="K2217" i="5" s="1"/>
  <c r="K2214" i="5" a="1"/>
  <c r="K2214" i="5" s="1"/>
  <c r="K2207" i="5" a="1"/>
  <c r="K2207" i="5" s="1"/>
  <c r="K2204" i="5" a="1"/>
  <c r="K2204" i="5" s="1"/>
  <c r="K2200" i="5" a="1"/>
  <c r="K2200" i="5" s="1"/>
  <c r="K2196" i="5" a="1"/>
  <c r="K2196" i="5" s="1"/>
  <c r="K2193" i="5" a="1"/>
  <c r="K2193" i="5" s="1"/>
  <c r="K2821" i="5" a="1"/>
  <c r="K2821" i="5" s="1"/>
  <c r="K2816" i="5" a="1"/>
  <c r="K2816" i="5" s="1"/>
  <c r="K2812" i="5" a="1"/>
  <c r="K2812" i="5" s="1"/>
  <c r="K2808" i="5" a="1"/>
  <c r="K2808" i="5" s="1"/>
  <c r="K2804" i="5" a="1"/>
  <c r="K2804" i="5" s="1"/>
  <c r="K2797" i="5" a="1"/>
  <c r="K2797" i="5" s="1"/>
  <c r="K2793" i="5" a="1"/>
  <c r="K2793" i="5" s="1"/>
  <c r="K2789" i="5" a="1"/>
  <c r="K2789" i="5" s="1"/>
  <c r="K2785" i="5" a="1"/>
  <c r="K2785" i="5" s="1"/>
  <c r="K2782" i="5" a="1"/>
  <c r="K2782" i="5" s="1"/>
  <c r="K2778" i="5" a="1"/>
  <c r="K2778" i="5" s="1"/>
  <c r="K2774" i="5" a="1"/>
  <c r="K2774" i="5" s="1"/>
  <c r="K2770" i="5" a="1"/>
  <c r="K2770" i="5" s="1"/>
  <c r="K2767" i="5" a="1"/>
  <c r="K2767" i="5" s="1"/>
  <c r="K2763" i="5" a="1"/>
  <c r="K2763" i="5" s="1"/>
  <c r="K2759" i="5" a="1"/>
  <c r="K2759" i="5" s="1"/>
  <c r="K2755" i="5" a="1"/>
  <c r="K2755" i="5" s="1"/>
  <c r="K2751" i="5" a="1"/>
  <c r="K2751" i="5" s="1"/>
  <c r="K2747" i="5" a="1"/>
  <c r="K2747" i="5" s="1"/>
  <c r="K2743" i="5" a="1"/>
  <c r="K2743" i="5" s="1"/>
  <c r="K2739" i="5" a="1"/>
  <c r="K2739" i="5" s="1"/>
  <c r="K2735" i="5" a="1"/>
  <c r="K2735" i="5" s="1"/>
  <c r="K2731" i="5" a="1"/>
  <c r="K2731" i="5" s="1"/>
  <c r="K2727" i="5" a="1"/>
  <c r="K2727" i="5" s="1"/>
  <c r="K2723" i="5" a="1"/>
  <c r="K2723" i="5" s="1"/>
  <c r="K2719" i="5" a="1"/>
  <c r="K2719" i="5" s="1"/>
  <c r="K2715" i="5" a="1"/>
  <c r="K2715" i="5" s="1"/>
  <c r="K2711" i="5" a="1"/>
  <c r="K2711" i="5" s="1"/>
  <c r="K2708" i="5" a="1"/>
  <c r="K2708" i="5" s="1"/>
  <c r="K2704" i="5" a="1"/>
  <c r="K2704" i="5" s="1"/>
  <c r="K2700" i="5" a="1"/>
  <c r="K2700" i="5" s="1"/>
  <c r="K2696" i="5" a="1"/>
  <c r="K2696" i="5" s="1"/>
  <c r="K2692" i="5" a="1"/>
  <c r="K2692" i="5" s="1"/>
  <c r="K2688" i="5" a="1"/>
  <c r="K2688" i="5" s="1"/>
  <c r="K2684" i="5" a="1"/>
  <c r="K2684" i="5" s="1"/>
  <c r="K2680" i="5" a="1"/>
  <c r="K2680" i="5" s="1"/>
  <c r="K2676" i="5" a="1"/>
  <c r="K2676" i="5" s="1"/>
  <c r="K2672" i="5" a="1"/>
  <c r="K2672" i="5" s="1"/>
  <c r="K2668" i="5" a="1"/>
  <c r="K2668" i="5" s="1"/>
  <c r="K2664" i="5" a="1"/>
  <c r="K2664" i="5" s="1"/>
  <c r="K2660" i="5" a="1"/>
  <c r="K2660" i="5" s="1"/>
  <c r="K2656" i="5" a="1"/>
  <c r="K2656" i="5" s="1"/>
  <c r="K2652" i="5" a="1"/>
  <c r="K2652" i="5" s="1"/>
  <c r="K2648" i="5" a="1"/>
  <c r="K2648" i="5" s="1"/>
  <c r="K2644" i="5" a="1"/>
  <c r="K2644" i="5" s="1"/>
  <c r="K2640" i="5" a="1"/>
  <c r="K2640" i="5" s="1"/>
  <c r="K2636" i="5" a="1"/>
  <c r="K2636" i="5" s="1"/>
  <c r="K2633" i="5" a="1"/>
  <c r="K2633" i="5" s="1"/>
  <c r="K2629" i="5" a="1"/>
  <c r="K2629" i="5" s="1"/>
  <c r="K2625" i="5" a="1"/>
  <c r="K2625" i="5" s="1"/>
  <c r="K2622" i="5" a="1"/>
  <c r="K2622" i="5" s="1"/>
  <c r="K2618" i="5" a="1"/>
  <c r="K2618" i="5" s="1"/>
  <c r="K2614" i="5" a="1"/>
  <c r="K2614" i="5" s="1"/>
  <c r="K2610" i="5" a="1"/>
  <c r="K2610" i="5" s="1"/>
  <c r="K2607" i="5" a="1"/>
  <c r="K2607" i="5" s="1"/>
  <c r="K2603" i="5" a="1"/>
  <c r="K2603" i="5" s="1"/>
  <c r="K2599" i="5" a="1"/>
  <c r="K2599" i="5" s="1"/>
  <c r="K2595" i="5" a="1"/>
  <c r="K2595" i="5" s="1"/>
  <c r="K2592" i="5" a="1"/>
  <c r="K2592" i="5" s="1"/>
  <c r="K2588" i="5" a="1"/>
  <c r="K2588" i="5" s="1"/>
  <c r="K2584" i="5" a="1"/>
  <c r="K2584" i="5" s="1"/>
  <c r="K2580" i="5" a="1"/>
  <c r="K2580" i="5" s="1"/>
  <c r="K2577" i="5" a="1"/>
  <c r="K2577" i="5" s="1"/>
  <c r="K2573" i="5" a="1"/>
  <c r="K2573" i="5" s="1"/>
  <c r="K2569" i="5" a="1"/>
  <c r="K2569" i="5" s="1"/>
  <c r="K2565" i="5" a="1"/>
  <c r="K2565" i="5" s="1"/>
  <c r="K2561" i="5" a="1"/>
  <c r="K2561" i="5" s="1"/>
  <c r="K2557" i="5" a="1"/>
  <c r="K2557" i="5" s="1"/>
  <c r="K2553" i="5" a="1"/>
  <c r="K2553" i="5" s="1"/>
  <c r="K2549" i="5" a="1"/>
  <c r="K2549" i="5" s="1"/>
  <c r="K2542" i="5" a="1"/>
  <c r="K2542" i="5" s="1"/>
  <c r="K2538" i="5" a="1"/>
  <c r="K2538" i="5" s="1"/>
  <c r="K2535" i="5" a="1"/>
  <c r="K2535" i="5" s="1"/>
  <c r="K2531" i="5" a="1"/>
  <c r="K2531" i="5" s="1"/>
  <c r="K2527" i="5" a="1"/>
  <c r="K2527" i="5" s="1"/>
  <c r="K2523" i="5" a="1"/>
  <c r="K2523" i="5" s="1"/>
  <c r="K2519" i="5" a="1"/>
  <c r="K2519" i="5" s="1"/>
  <c r="K2515" i="5" a="1"/>
  <c r="K2515" i="5" s="1"/>
  <c r="K2511" i="5" a="1"/>
  <c r="K2511" i="5" s="1"/>
  <c r="K2507" i="5" a="1"/>
  <c r="K2507" i="5" s="1"/>
  <c r="K2503" i="5" a="1"/>
  <c r="K2503" i="5" s="1"/>
  <c r="K2500" i="5" a="1"/>
  <c r="K2500" i="5" s="1"/>
  <c r="K2497" i="5" a="1"/>
  <c r="K2497" i="5" s="1"/>
  <c r="K2493" i="5" a="1"/>
  <c r="K2493" i="5" s="1"/>
  <c r="K2489" i="5" a="1"/>
  <c r="K2489" i="5" s="1"/>
  <c r="K2485" i="5" a="1"/>
  <c r="K2485" i="5" s="1"/>
  <c r="K2479" i="5" a="1"/>
  <c r="K2479" i="5" s="1"/>
  <c r="K2475" i="5" a="1"/>
  <c r="K2475" i="5" s="1"/>
  <c r="K2471" i="5" a="1"/>
  <c r="K2471" i="5" s="1"/>
  <c r="K2468" i="5" a="1"/>
  <c r="K2468" i="5" s="1"/>
  <c r="K2465" i="5" a="1"/>
  <c r="K2465" i="5" s="1"/>
  <c r="K2461" i="5" a="1"/>
  <c r="K2461" i="5" s="1"/>
  <c r="K2457" i="5" a="1"/>
  <c r="K2457" i="5" s="1"/>
  <c r="K2453" i="5" a="1"/>
  <c r="K2453" i="5" s="1"/>
  <c r="K2447" i="5" a="1"/>
  <c r="K2447" i="5" s="1"/>
  <c r="K2443" i="5" a="1"/>
  <c r="K2443" i="5" s="1"/>
  <c r="K2439" i="5" a="1"/>
  <c r="K2439" i="5" s="1"/>
  <c r="K2436" i="5" a="1"/>
  <c r="K2436" i="5" s="1"/>
  <c r="K2433" i="5" a="1"/>
  <c r="K2433" i="5" s="1"/>
  <c r="K2429" i="5" a="1"/>
  <c r="K2429" i="5" s="1"/>
  <c r="K2425" i="5" a="1"/>
  <c r="K2425" i="5" s="1"/>
  <c r="K2421" i="5" a="1"/>
  <c r="K2421" i="5" s="1"/>
  <c r="K2415" i="5" a="1"/>
  <c r="K2415" i="5" s="1"/>
  <c r="K2411" i="5" a="1"/>
  <c r="K2411" i="5" s="1"/>
  <c r="K2407" i="5" a="1"/>
  <c r="K2407" i="5" s="1"/>
  <c r="K2404" i="5" a="1"/>
  <c r="K2404" i="5" s="1"/>
  <c r="K2401" i="5" a="1"/>
  <c r="K2401" i="5" s="1"/>
  <c r="K2397" i="5" a="1"/>
  <c r="K2397" i="5" s="1"/>
  <c r="K2393" i="5" a="1"/>
  <c r="K2393" i="5" s="1"/>
  <c r="K2389" i="5" a="1"/>
  <c r="K2389" i="5" s="1"/>
  <c r="K2383" i="5" a="1"/>
  <c r="K2383" i="5" s="1"/>
  <c r="K2379" i="5" a="1"/>
  <c r="K2379" i="5" s="1"/>
  <c r="K2375" i="5" a="1"/>
  <c r="K2375" i="5" s="1"/>
  <c r="K2372" i="5" a="1"/>
  <c r="K2372" i="5" s="1"/>
  <c r="K2369" i="5" a="1"/>
  <c r="K2369" i="5" s="1"/>
  <c r="K2365" i="5" a="1"/>
  <c r="K2365" i="5" s="1"/>
  <c r="K2361" i="5" a="1"/>
  <c r="K2361" i="5" s="1"/>
  <c r="K2357" i="5" a="1"/>
  <c r="K2357" i="5" s="1"/>
  <c r="K2351" i="5" a="1"/>
  <c r="K2351" i="5" s="1"/>
  <c r="K2347" i="5" a="1"/>
  <c r="K2347" i="5" s="1"/>
  <c r="K2343" i="5" a="1"/>
  <c r="K2343" i="5" s="1"/>
  <c r="K2340" i="5" a="1"/>
  <c r="K2340" i="5" s="1"/>
  <c r="K2337" i="5" a="1"/>
  <c r="K2337" i="5" s="1"/>
  <c r="K2333" i="5" a="1"/>
  <c r="K2333" i="5" s="1"/>
  <c r="K2329" i="5" a="1"/>
  <c r="K2329" i="5" s="1"/>
  <c r="K2325" i="5" a="1"/>
  <c r="K2325" i="5" s="1"/>
  <c r="K2319" i="5" a="1"/>
  <c r="K2319" i="5" s="1"/>
  <c r="K2315" i="5" a="1"/>
  <c r="K2315" i="5" s="1"/>
  <c r="K2311" i="5" a="1"/>
  <c r="K2311" i="5" s="1"/>
  <c r="K2308" i="5" a="1"/>
  <c r="K2308" i="5" s="1"/>
  <c r="K2304" i="5" a="1"/>
  <c r="K2304" i="5" s="1"/>
  <c r="K2300" i="5" a="1"/>
  <c r="K2300" i="5" s="1"/>
  <c r="K2296" i="5" a="1"/>
  <c r="K2296" i="5" s="1"/>
  <c r="K2289" i="5" a="1"/>
  <c r="K2289" i="5" s="1"/>
  <c r="K2285" i="5" a="1"/>
  <c r="K2285" i="5" s="1"/>
  <c r="K2281" i="5" a="1"/>
  <c r="K2281" i="5" s="1"/>
  <c r="K2277" i="5" a="1"/>
  <c r="K2277" i="5" s="1"/>
  <c r="K2274" i="5" a="1"/>
  <c r="K2274" i="5" s="1"/>
  <c r="K2270" i="5" a="1"/>
  <c r="K2270" i="5" s="1"/>
  <c r="K2267" i="5" a="1"/>
  <c r="K2267" i="5" s="1"/>
  <c r="K2263" i="5" a="1"/>
  <c r="K2263" i="5" s="1"/>
  <c r="K2259" i="5" a="1"/>
  <c r="K2259" i="5" s="1"/>
  <c r="K2256" i="5" a="1"/>
  <c r="K2256" i="5" s="1"/>
  <c r="K2249" i="5" a="1"/>
  <c r="K2249" i="5" s="1"/>
  <c r="K2246" i="5" a="1"/>
  <c r="K2246" i="5" s="1"/>
  <c r="K2242" i="5" a="1"/>
  <c r="K2242" i="5" s="1"/>
  <c r="K2238" i="5" a="1"/>
  <c r="K2238" i="5" s="1"/>
  <c r="K2234" i="5" a="1"/>
  <c r="K2234" i="5" s="1"/>
  <c r="K2230" i="5" a="1"/>
  <c r="K2230" i="5" s="1"/>
  <c r="K2223" i="5" a="1"/>
  <c r="K2223" i="5" s="1"/>
  <c r="K2220" i="5" a="1"/>
  <c r="K2220" i="5" s="1"/>
  <c r="K2216" i="5" a="1"/>
  <c r="K2216" i="5" s="1"/>
  <c r="K2213" i="5" a="1"/>
  <c r="K2213" i="5" s="1"/>
  <c r="K2210" i="5" a="1"/>
  <c r="K2210" i="5" s="1"/>
  <c r="K2206" i="5" a="1"/>
  <c r="K2206" i="5" s="1"/>
  <c r="K2203" i="5" a="1"/>
  <c r="K2203" i="5" s="1"/>
  <c r="K2826" i="5" a="1"/>
  <c r="K2826" i="5" s="1"/>
  <c r="K2819" i="5" a="1"/>
  <c r="K2819" i="5" s="1"/>
  <c r="K2815" i="5" a="1"/>
  <c r="K2815" i="5" s="1"/>
  <c r="K2811" i="5" a="1"/>
  <c r="K2811" i="5" s="1"/>
  <c r="K2807" i="5" a="1"/>
  <c r="K2807" i="5" s="1"/>
  <c r="K2803" i="5" a="1"/>
  <c r="K2803" i="5" s="1"/>
  <c r="K2800" i="5" a="1"/>
  <c r="K2800" i="5" s="1"/>
  <c r="K2796" i="5" a="1"/>
  <c r="K2796" i="5" s="1"/>
  <c r="K2792" i="5" a="1"/>
  <c r="K2792" i="5" s="1"/>
  <c r="K2788" i="5" a="1"/>
  <c r="K2788" i="5" s="1"/>
  <c r="K2781" i="5" a="1"/>
  <c r="K2781" i="5" s="1"/>
  <c r="K2777" i="5" a="1"/>
  <c r="K2777" i="5" s="1"/>
  <c r="K2773" i="5" a="1"/>
  <c r="K2773" i="5" s="1"/>
  <c r="K2769" i="5" a="1"/>
  <c r="K2769" i="5" s="1"/>
  <c r="K2766" i="5" a="1"/>
  <c r="K2766" i="5" s="1"/>
  <c r="K2762" i="5" a="1"/>
  <c r="K2762" i="5" s="1"/>
  <c r="K2758" i="5" a="1"/>
  <c r="K2758" i="5" s="1"/>
  <c r="K2754" i="5" a="1"/>
  <c r="K2754" i="5" s="1"/>
  <c r="K2750" i="5" a="1"/>
  <c r="K2750" i="5" s="1"/>
  <c r="K2746" i="5" a="1"/>
  <c r="K2746" i="5" s="1"/>
  <c r="K2742" i="5" a="1"/>
  <c r="K2742" i="5" s="1"/>
  <c r="K2738" i="5" a="1"/>
  <c r="K2738" i="5" s="1"/>
  <c r="K2734" i="5" a="1"/>
  <c r="K2734" i="5" s="1"/>
  <c r="K2730" i="5" a="1"/>
  <c r="K2730" i="5" s="1"/>
  <c r="K2726" i="5" a="1"/>
  <c r="K2726" i="5" s="1"/>
  <c r="K2722" i="5" a="1"/>
  <c r="K2722" i="5" s="1"/>
  <c r="K2718" i="5" a="1"/>
  <c r="K2718" i="5" s="1"/>
  <c r="K2714" i="5" a="1"/>
  <c r="K2714" i="5" s="1"/>
  <c r="K2710" i="5" a="1"/>
  <c r="K2710" i="5" s="1"/>
  <c r="K2707" i="5" a="1"/>
  <c r="K2707" i="5" s="1"/>
  <c r="K2703" i="5" a="1"/>
  <c r="K2703" i="5" s="1"/>
  <c r="K2699" i="5" a="1"/>
  <c r="K2699" i="5" s="1"/>
  <c r="K2695" i="5" a="1"/>
  <c r="K2695" i="5" s="1"/>
  <c r="K2691" i="5" a="1"/>
  <c r="K2691" i="5" s="1"/>
  <c r="K2687" i="5" a="1"/>
  <c r="K2687" i="5" s="1"/>
  <c r="K2683" i="5" a="1"/>
  <c r="K2683" i="5" s="1"/>
  <c r="K2679" i="5" a="1"/>
  <c r="K2679" i="5" s="1"/>
  <c r="K2675" i="5" a="1"/>
  <c r="K2675" i="5" s="1"/>
  <c r="K2671" i="5" a="1"/>
  <c r="K2671" i="5" s="1"/>
  <c r="K2667" i="5" a="1"/>
  <c r="K2667" i="5" s="1"/>
  <c r="K2663" i="5" a="1"/>
  <c r="K2663" i="5" s="1"/>
  <c r="K2659" i="5" a="1"/>
  <c r="K2659" i="5" s="1"/>
  <c r="K2655" i="5" a="1"/>
  <c r="K2655" i="5" s="1"/>
  <c r="K2651" i="5" a="1"/>
  <c r="K2651" i="5" s="1"/>
  <c r="K2647" i="5" a="1"/>
  <c r="K2647" i="5" s="1"/>
  <c r="K2643" i="5" a="1"/>
  <c r="K2643" i="5" s="1"/>
  <c r="K2639" i="5" a="1"/>
  <c r="K2639" i="5" s="1"/>
  <c r="K2635" i="5" a="1"/>
  <c r="K2635" i="5" s="1"/>
  <c r="K2632" i="5" a="1"/>
  <c r="K2632" i="5" s="1"/>
  <c r="K2628" i="5" a="1"/>
  <c r="K2628" i="5" s="1"/>
  <c r="K2624" i="5" a="1"/>
  <c r="K2624" i="5" s="1"/>
  <c r="K2621" i="5" a="1"/>
  <c r="K2621" i="5" s="1"/>
  <c r="K2617" i="5" a="1"/>
  <c r="K2617" i="5" s="1"/>
  <c r="K2613" i="5" a="1"/>
  <c r="K2613" i="5" s="1"/>
  <c r="K2606" i="5" a="1"/>
  <c r="K2606" i="5" s="1"/>
  <c r="K2602" i="5" a="1"/>
  <c r="K2602" i="5" s="1"/>
  <c r="K2598" i="5" a="1"/>
  <c r="K2598" i="5" s="1"/>
  <c r="K2594" i="5" a="1"/>
  <c r="K2594" i="5" s="1"/>
  <c r="K2591" i="5" a="1"/>
  <c r="K2591" i="5" s="1"/>
  <c r="K2587" i="5" a="1"/>
  <c r="K2587" i="5" s="1"/>
  <c r="K2583" i="5" a="1"/>
  <c r="K2583" i="5" s="1"/>
  <c r="K2579" i="5" a="1"/>
  <c r="K2579" i="5" s="1"/>
  <c r="K2576" i="5" a="1"/>
  <c r="K2576" i="5" s="1"/>
  <c r="K2572" i="5" a="1"/>
  <c r="K2572" i="5" s="1"/>
  <c r="K2568" i="5" a="1"/>
  <c r="K2568" i="5" s="1"/>
  <c r="K2564" i="5" a="1"/>
  <c r="K2564" i="5" s="1"/>
  <c r="K2560" i="5" a="1"/>
  <c r="K2560" i="5" s="1"/>
  <c r="K2556" i="5" a="1"/>
  <c r="K2556" i="5" s="1"/>
  <c r="K2552" i="5" a="1"/>
  <c r="K2552" i="5" s="1"/>
  <c r="K2548" i="5" a="1"/>
  <c r="K2548" i="5" s="1"/>
  <c r="K2545" i="5" a="1"/>
  <c r="K2545" i="5" s="1"/>
  <c r="K2541" i="5" a="1"/>
  <c r="K2541" i="5" s="1"/>
  <c r="K2537" i="5" a="1"/>
  <c r="K2537" i="5" s="1"/>
  <c r="K2534" i="5" a="1"/>
  <c r="K2534" i="5" s="1"/>
  <c r="K2530" i="5" a="1"/>
  <c r="K2530" i="5" s="1"/>
  <c r="K2526" i="5" a="1"/>
  <c r="K2526" i="5" s="1"/>
  <c r="K2522" i="5" a="1"/>
  <c r="K2522" i="5" s="1"/>
  <c r="K2518" i="5" a="1"/>
  <c r="K2518" i="5" s="1"/>
  <c r="K2514" i="5" a="1"/>
  <c r="K2514" i="5" s="1"/>
  <c r="K2510" i="5" a="1"/>
  <c r="K2510" i="5" s="1"/>
  <c r="K2506" i="5" a="1"/>
  <c r="K2506" i="5" s="1"/>
  <c r="K2502" i="5" a="1"/>
  <c r="K2502" i="5" s="1"/>
  <c r="K2499" i="5" a="1"/>
  <c r="K2499" i="5" s="1"/>
  <c r="K2496" i="5" a="1"/>
  <c r="K2496" i="5" s="1"/>
  <c r="K2492" i="5" a="1"/>
  <c r="K2492" i="5" s="1"/>
  <c r="K2488" i="5" a="1"/>
  <c r="K2488" i="5" s="1"/>
  <c r="K2482" i="5" a="1"/>
  <c r="K2482" i="5" s="1"/>
  <c r="K2478" i="5" a="1"/>
  <c r="K2478" i="5" s="1"/>
  <c r="K2474" i="5" a="1"/>
  <c r="K2474" i="5" s="1"/>
  <c r="K2470" i="5" a="1"/>
  <c r="K2470" i="5" s="1"/>
  <c r="K2467" i="5" a="1"/>
  <c r="K2467" i="5" s="1"/>
  <c r="K2464" i="5" a="1"/>
  <c r="K2464" i="5" s="1"/>
  <c r="K2460" i="5" a="1"/>
  <c r="K2460" i="5" s="1"/>
  <c r="K2456" i="5" a="1"/>
  <c r="K2456" i="5" s="1"/>
  <c r="K2450" i="5" a="1"/>
  <c r="K2450" i="5" s="1"/>
  <c r="K2446" i="5" a="1"/>
  <c r="K2446" i="5" s="1"/>
  <c r="K2442" i="5" a="1"/>
  <c r="K2442" i="5" s="1"/>
  <c r="K2438" i="5" a="1"/>
  <c r="K2438" i="5" s="1"/>
  <c r="K2435" i="5" a="1"/>
  <c r="K2435" i="5" s="1"/>
  <c r="K2432" i="5" a="1"/>
  <c r="K2432" i="5" s="1"/>
  <c r="K2428" i="5" a="1"/>
  <c r="K2428" i="5" s="1"/>
  <c r="K2424" i="5" a="1"/>
  <c r="K2424" i="5" s="1"/>
  <c r="K2418" i="5" a="1"/>
  <c r="K2418" i="5" s="1"/>
  <c r="K2414" i="5" a="1"/>
  <c r="K2414" i="5" s="1"/>
  <c r="K2410" i="5" a="1"/>
  <c r="K2410" i="5" s="1"/>
  <c r="K2406" i="5" a="1"/>
  <c r="K2406" i="5" s="1"/>
  <c r="K2403" i="5" a="1"/>
  <c r="K2403" i="5" s="1"/>
  <c r="K2400" i="5" a="1"/>
  <c r="K2400" i="5" s="1"/>
  <c r="K2396" i="5" a="1"/>
  <c r="K2396" i="5" s="1"/>
  <c r="K2392" i="5" a="1"/>
  <c r="K2392" i="5" s="1"/>
  <c r="K2386" i="5" a="1"/>
  <c r="K2386" i="5" s="1"/>
  <c r="K2382" i="5" a="1"/>
  <c r="K2382" i="5" s="1"/>
  <c r="K2378" i="5" a="1"/>
  <c r="K2378" i="5" s="1"/>
  <c r="K2374" i="5" a="1"/>
  <c r="K2374" i="5" s="1"/>
  <c r="K2371" i="5" a="1"/>
  <c r="K2371" i="5" s="1"/>
  <c r="K2368" i="5" a="1"/>
  <c r="K2368" i="5" s="1"/>
  <c r="K2364" i="5" a="1"/>
  <c r="K2364" i="5" s="1"/>
  <c r="K2360" i="5" a="1"/>
  <c r="K2360" i="5" s="1"/>
  <c r="K2354" i="5" a="1"/>
  <c r="K2354" i="5" s="1"/>
  <c r="K2350" i="5" a="1"/>
  <c r="K2350" i="5" s="1"/>
  <c r="K2346" i="5" a="1"/>
  <c r="K2346" i="5" s="1"/>
  <c r="K2342" i="5" a="1"/>
  <c r="K2342" i="5" s="1"/>
  <c r="K2339" i="5" a="1"/>
  <c r="K2339" i="5" s="1"/>
  <c r="K2336" i="5" a="1"/>
  <c r="K2336" i="5" s="1"/>
  <c r="K2332" i="5" a="1"/>
  <c r="K2332" i="5" s="1"/>
  <c r="K2328" i="5" a="1"/>
  <c r="K2328" i="5" s="1"/>
  <c r="K2322" i="5" a="1"/>
  <c r="K2322" i="5" s="1"/>
  <c r="K2318" i="5" a="1"/>
  <c r="K2318" i="5" s="1"/>
  <c r="K2314" i="5" a="1"/>
  <c r="K2314" i="5" s="1"/>
  <c r="K2310" i="5" a="1"/>
  <c r="K2310" i="5" s="1"/>
  <c r="K2307" i="5" a="1"/>
  <c r="K2307" i="5" s="1"/>
  <c r="K2303" i="5" a="1"/>
  <c r="K2303" i="5" s="1"/>
  <c r="K2299" i="5" a="1"/>
  <c r="K2299" i="5" s="1"/>
  <c r="K2295" i="5" a="1"/>
  <c r="K2295" i="5" s="1"/>
  <c r="K2292" i="5" a="1"/>
  <c r="K2292" i="5" s="1"/>
  <c r="K2288" i="5" a="1"/>
  <c r="K2288" i="5" s="1"/>
  <c r="K2284" i="5" a="1"/>
  <c r="K2284" i="5" s="1"/>
  <c r="K2280" i="5" a="1"/>
  <c r="K2280" i="5" s="1"/>
  <c r="K2273" i="5" a="1"/>
  <c r="K2273" i="5" s="1"/>
  <c r="K2269" i="5" a="1"/>
  <c r="K2269" i="5" s="1"/>
  <c r="K2266" i="5" a="1"/>
  <c r="K2266" i="5" s="1"/>
  <c r="K2262" i="5" a="1"/>
  <c r="K2262" i="5" s="1"/>
  <c r="K2255" i="5" a="1"/>
  <c r="K2255" i="5" s="1"/>
  <c r="K2252" i="5" a="1"/>
  <c r="K2252" i="5" s="1"/>
  <c r="K2248" i="5" a="1"/>
  <c r="K2248" i="5" s="1"/>
  <c r="K2245" i="5" a="1"/>
  <c r="K2245" i="5" s="1"/>
  <c r="K2241" i="5" a="1"/>
  <c r="K2241" i="5" s="1"/>
  <c r="K2237" i="5" a="1"/>
  <c r="K2237" i="5" s="1"/>
  <c r="K2233" i="5" a="1"/>
  <c r="K2233" i="5" s="1"/>
  <c r="K2229" i="5" a="1"/>
  <c r="K2229" i="5" s="1"/>
  <c r="K2226" i="5" a="1"/>
  <c r="K2226" i="5" s="1"/>
  <c r="K2222" i="5" a="1"/>
  <c r="K2222" i="5" s="1"/>
  <c r="K2219" i="5" a="1"/>
  <c r="K2219" i="5" s="1"/>
  <c r="K2215" i="5" a="1"/>
  <c r="K2215" i="5" s="1"/>
  <c r="K2212" i="5" a="1"/>
  <c r="K2212" i="5" s="1"/>
  <c r="K2825" i="5" a="1"/>
  <c r="K2825" i="5" s="1"/>
  <c r="K2818" i="5" a="1"/>
  <c r="K2818" i="5" s="1"/>
  <c r="K2814" i="5" a="1"/>
  <c r="K2814" i="5" s="1"/>
  <c r="K2810" i="5" a="1"/>
  <c r="K2810" i="5" s="1"/>
  <c r="K2806" i="5" a="1"/>
  <c r="K2806" i="5" s="1"/>
  <c r="K2802" i="5" a="1"/>
  <c r="K2802" i="5" s="1"/>
  <c r="K2799" i="5" a="1"/>
  <c r="K2799" i="5" s="1"/>
  <c r="K2795" i="5" a="1"/>
  <c r="K2795" i="5" s="1"/>
  <c r="K2791" i="5" a="1"/>
  <c r="K2791" i="5" s="1"/>
  <c r="K2787" i="5" a="1"/>
  <c r="K2787" i="5" s="1"/>
  <c r="K2784" i="5" a="1"/>
  <c r="K2784" i="5" s="1"/>
  <c r="K2780" i="5" a="1"/>
  <c r="K2780" i="5" s="1"/>
  <c r="K2776" i="5" a="1"/>
  <c r="K2776" i="5" s="1"/>
  <c r="K2772" i="5" a="1"/>
  <c r="K2772" i="5" s="1"/>
  <c r="K2765" i="5" a="1"/>
  <c r="K2765" i="5" s="1"/>
  <c r="K2761" i="5" a="1"/>
  <c r="K2761" i="5" s="1"/>
  <c r="K2757" i="5" a="1"/>
  <c r="K2757" i="5" s="1"/>
  <c r="K2753" i="5" a="1"/>
  <c r="K2753" i="5" s="1"/>
  <c r="K2749" i="5" a="1"/>
  <c r="K2749" i="5" s="1"/>
  <c r="K2745" i="5" a="1"/>
  <c r="K2745" i="5" s="1"/>
  <c r="K2741" i="5" a="1"/>
  <c r="K2741" i="5" s="1"/>
  <c r="K2737" i="5" a="1"/>
  <c r="K2737" i="5" s="1"/>
  <c r="K2733" i="5" a="1"/>
  <c r="K2733" i="5" s="1"/>
  <c r="K2729" i="5" a="1"/>
  <c r="K2729" i="5" s="1"/>
  <c r="K2725" i="5" a="1"/>
  <c r="K2725" i="5" s="1"/>
  <c r="K2721" i="5" a="1"/>
  <c r="K2721" i="5" s="1"/>
  <c r="K2717" i="5" a="1"/>
  <c r="K2717" i="5" s="1"/>
  <c r="K2713" i="5" a="1"/>
  <c r="K2713" i="5" s="1"/>
  <c r="K2706" i="5" a="1"/>
  <c r="K2706" i="5" s="1"/>
  <c r="K2702" i="5" a="1"/>
  <c r="K2702" i="5" s="1"/>
  <c r="K2698" i="5" a="1"/>
  <c r="K2698" i="5" s="1"/>
  <c r="K2694" i="5" a="1"/>
  <c r="K2694" i="5" s="1"/>
  <c r="K2690" i="5" a="1"/>
  <c r="K2690" i="5" s="1"/>
  <c r="K2686" i="5" a="1"/>
  <c r="K2686" i="5" s="1"/>
  <c r="K2682" i="5" a="1"/>
  <c r="K2682" i="5" s="1"/>
  <c r="K2678" i="5" a="1"/>
  <c r="K2678" i="5" s="1"/>
  <c r="K2674" i="5" a="1"/>
  <c r="K2674" i="5" s="1"/>
  <c r="K2670" i="5" a="1"/>
  <c r="K2670" i="5" s="1"/>
  <c r="K2666" i="5" a="1"/>
  <c r="K2666" i="5" s="1"/>
  <c r="K2662" i="5" a="1"/>
  <c r="K2662" i="5" s="1"/>
  <c r="K2658" i="5" a="1"/>
  <c r="K2658" i="5" s="1"/>
  <c r="K2654" i="5" a="1"/>
  <c r="K2654" i="5" s="1"/>
  <c r="K2650" i="5" a="1"/>
  <c r="K2650" i="5" s="1"/>
  <c r="K2646" i="5" a="1"/>
  <c r="K2646" i="5" s="1"/>
  <c r="K2642" i="5" a="1"/>
  <c r="K2642" i="5" s="1"/>
  <c r="K2638" i="5" a="1"/>
  <c r="K2638" i="5" s="1"/>
  <c r="K2634" i="5" a="1"/>
  <c r="K2634" i="5" s="1"/>
  <c r="K2631" i="5" a="1"/>
  <c r="K2631" i="5" s="1"/>
  <c r="K2627" i="5" a="1"/>
  <c r="K2627" i="5" s="1"/>
  <c r="K2620" i="5" a="1"/>
  <c r="K2620" i="5" s="1"/>
  <c r="K2616" i="5" a="1"/>
  <c r="K2616" i="5" s="1"/>
  <c r="K2612" i="5" a="1"/>
  <c r="K2612" i="5" s="1"/>
  <c r="K2609" i="5" a="1"/>
  <c r="K2609" i="5" s="1"/>
  <c r="K2605" i="5" a="1"/>
  <c r="K2605" i="5" s="1"/>
  <c r="K2601" i="5" a="1"/>
  <c r="K2601" i="5" s="1"/>
  <c r="K2597" i="5" a="1"/>
  <c r="K2597" i="5" s="1"/>
  <c r="K2590" i="5" a="1"/>
  <c r="K2590" i="5" s="1"/>
  <c r="K2586" i="5" a="1"/>
  <c r="K2586" i="5" s="1"/>
  <c r="K2582" i="5" a="1"/>
  <c r="K2582" i="5" s="1"/>
  <c r="K2578" i="5" a="1"/>
  <c r="K2578" i="5" s="1"/>
  <c r="K2575" i="5" a="1"/>
  <c r="K2575" i="5" s="1"/>
  <c r="K2571" i="5" a="1"/>
  <c r="K2571" i="5" s="1"/>
  <c r="K2567" i="5" a="1"/>
  <c r="K2567" i="5" s="1"/>
  <c r="K2563" i="5" a="1"/>
  <c r="K2563" i="5" s="1"/>
  <c r="K2559" i="5" a="1"/>
  <c r="K2559" i="5" s="1"/>
  <c r="K2555" i="5" a="1"/>
  <c r="K2555" i="5" s="1"/>
  <c r="K2551" i="5" a="1"/>
  <c r="K2551" i="5" s="1"/>
  <c r="K2547" i="5" a="1"/>
  <c r="K2547" i="5" s="1"/>
  <c r="K2544" i="5" a="1"/>
  <c r="K2544" i="5" s="1"/>
  <c r="K2540" i="5" a="1"/>
  <c r="K2540" i="5" s="1"/>
  <c r="K2536" i="5" a="1"/>
  <c r="K2536" i="5" s="1"/>
  <c r="K2533" i="5" a="1"/>
  <c r="K2533" i="5" s="1"/>
  <c r="K2529" i="5" a="1"/>
  <c r="K2529" i="5" s="1"/>
  <c r="K2525" i="5" a="1"/>
  <c r="K2525" i="5" s="1"/>
  <c r="K2521" i="5" a="1"/>
  <c r="K2521" i="5" s="1"/>
  <c r="K2517" i="5" a="1"/>
  <c r="K2517" i="5" s="1"/>
  <c r="K2513" i="5" a="1"/>
  <c r="K2513" i="5" s="1"/>
  <c r="K2509" i="5" a="1"/>
  <c r="K2509" i="5" s="1"/>
  <c r="K2505" i="5" a="1"/>
  <c r="K2505" i="5" s="1"/>
  <c r="K2501" i="5" a="1"/>
  <c r="K2501" i="5" s="1"/>
  <c r="K2495" i="5" a="1"/>
  <c r="K2495" i="5" s="1"/>
  <c r="K2491" i="5" a="1"/>
  <c r="K2491" i="5" s="1"/>
  <c r="K2487" i="5" a="1"/>
  <c r="K2487" i="5" s="1"/>
  <c r="K2484" i="5" a="1"/>
  <c r="K2484" i="5" s="1"/>
  <c r="K2481" i="5" a="1"/>
  <c r="K2481" i="5" s="1"/>
  <c r="K2477" i="5" a="1"/>
  <c r="K2477" i="5" s="1"/>
  <c r="K2473" i="5" a="1"/>
  <c r="K2473" i="5" s="1"/>
  <c r="K2469" i="5" a="1"/>
  <c r="K2469" i="5" s="1"/>
  <c r="K2463" i="5" a="1"/>
  <c r="K2463" i="5" s="1"/>
  <c r="K2459" i="5" a="1"/>
  <c r="K2459" i="5" s="1"/>
  <c r="K2455" i="5" a="1"/>
  <c r="K2455" i="5" s="1"/>
  <c r="K2452" i="5" a="1"/>
  <c r="K2452" i="5" s="1"/>
  <c r="K2449" i="5" a="1"/>
  <c r="K2449" i="5" s="1"/>
  <c r="K2445" i="5" a="1"/>
  <c r="K2445" i="5" s="1"/>
  <c r="K2441" i="5" a="1"/>
  <c r="K2441" i="5" s="1"/>
  <c r="K2437" i="5" a="1"/>
  <c r="K2437" i="5" s="1"/>
  <c r="K2431" i="5" a="1"/>
  <c r="K2431" i="5" s="1"/>
  <c r="K2427" i="5" a="1"/>
  <c r="K2427" i="5" s="1"/>
  <c r="K2423" i="5" a="1"/>
  <c r="K2423" i="5" s="1"/>
  <c r="K2420" i="5" a="1"/>
  <c r="K2420" i="5" s="1"/>
  <c r="K2417" i="5" a="1"/>
  <c r="K2417" i="5" s="1"/>
  <c r="K2413" i="5" a="1"/>
  <c r="K2413" i="5" s="1"/>
  <c r="K2409" i="5" a="1"/>
  <c r="K2409" i="5" s="1"/>
  <c r="K2405" i="5" a="1"/>
  <c r="K2405" i="5" s="1"/>
  <c r="K2399" i="5" a="1"/>
  <c r="K2399" i="5" s="1"/>
  <c r="K2395" i="5" a="1"/>
  <c r="K2395" i="5" s="1"/>
  <c r="K2391" i="5" a="1"/>
  <c r="K2391" i="5" s="1"/>
  <c r="K2388" i="5" a="1"/>
  <c r="K2388" i="5" s="1"/>
  <c r="K2385" i="5" a="1"/>
  <c r="K2385" i="5" s="1"/>
  <c r="K2381" i="5" a="1"/>
  <c r="K2381" i="5" s="1"/>
  <c r="K2377" i="5" a="1"/>
  <c r="K2377" i="5" s="1"/>
  <c r="K2373" i="5" a="1"/>
  <c r="K2373" i="5" s="1"/>
  <c r="K2367" i="5" a="1"/>
  <c r="K2367" i="5" s="1"/>
  <c r="K2363" i="5" a="1"/>
  <c r="K2363" i="5" s="1"/>
  <c r="K2359" i="5" a="1"/>
  <c r="K2359" i="5" s="1"/>
  <c r="K2356" i="5" a="1"/>
  <c r="K2356" i="5" s="1"/>
  <c r="K2353" i="5" a="1"/>
  <c r="K2353" i="5" s="1"/>
  <c r="K2349" i="5" a="1"/>
  <c r="K2349" i="5" s="1"/>
  <c r="K2345" i="5" a="1"/>
  <c r="K2345" i="5" s="1"/>
  <c r="K2341" i="5" a="1"/>
  <c r="K2341" i="5" s="1"/>
  <c r="K2335" i="5" a="1"/>
  <c r="K2335" i="5" s="1"/>
  <c r="K2331" i="5" a="1"/>
  <c r="K2331" i="5" s="1"/>
  <c r="K2327" i="5" a="1"/>
  <c r="K2327" i="5" s="1"/>
  <c r="K2324" i="5" a="1"/>
  <c r="K2324" i="5" s="1"/>
  <c r="K2321" i="5" a="1"/>
  <c r="K2321" i="5" s="1"/>
  <c r="K2317" i="5" a="1"/>
  <c r="K2317" i="5" s="1"/>
  <c r="K2313" i="5" a="1"/>
  <c r="K2313" i="5" s="1"/>
  <c r="K2309" i="5" a="1"/>
  <c r="K2309" i="5" s="1"/>
  <c r="K2306" i="5" a="1"/>
  <c r="K2306" i="5" s="1"/>
  <c r="K2302" i="5" a="1"/>
  <c r="K2302" i="5" s="1"/>
  <c r="K2298" i="5" a="1"/>
  <c r="K2298" i="5" s="1"/>
  <c r="K2294" i="5" a="1"/>
  <c r="K2294" i="5" s="1"/>
  <c r="K2291" i="5" a="1"/>
  <c r="K2291" i="5" s="1"/>
  <c r="K2287" i="5" a="1"/>
  <c r="K2287" i="5" s="1"/>
  <c r="K2283" i="5" a="1"/>
  <c r="K2283" i="5" s="1"/>
  <c r="K2279" i="5" a="1"/>
  <c r="K2279" i="5" s="1"/>
  <c r="K2276" i="5" a="1"/>
  <c r="K2276" i="5" s="1"/>
  <c r="K2272" i="5" a="1"/>
  <c r="K2272" i="5" s="1"/>
  <c r="K2265" i="5" a="1"/>
  <c r="K2265" i="5" s="1"/>
  <c r="K2261" i="5" a="1"/>
  <c r="K2261" i="5" s="1"/>
  <c r="K2258" i="5" a="1"/>
  <c r="K2258" i="5" s="1"/>
  <c r="K2254" i="5" a="1"/>
  <c r="K2254" i="5" s="1"/>
  <c r="K2251" i="5" a="1"/>
  <c r="K2251" i="5" s="1"/>
  <c r="K2247" i="5" a="1"/>
  <c r="K2247" i="5" s="1"/>
  <c r="K2244" i="5" a="1"/>
  <c r="K2244" i="5" s="1"/>
  <c r="K2240" i="5" a="1"/>
  <c r="K2240" i="5" s="1"/>
  <c r="K2236" i="5" a="1"/>
  <c r="K2236" i="5" s="1"/>
  <c r="K2232" i="5" a="1"/>
  <c r="K2232" i="5" s="1"/>
  <c r="K2228" i="5" a="1"/>
  <c r="K2228" i="5" s="1"/>
  <c r="K2225" i="5" a="1"/>
  <c r="K2225" i="5" s="1"/>
  <c r="K2221" i="5" a="1"/>
  <c r="K2221" i="5" s="1"/>
  <c r="K2218" i="5" a="1"/>
  <c r="K2218" i="5" s="1"/>
  <c r="K2211" i="5" a="1"/>
  <c r="K2211" i="5" s="1"/>
  <c r="K2208" i="5" a="1"/>
  <c r="K2208" i="5" s="1"/>
  <c r="K2201" i="5" a="1"/>
  <c r="K2201" i="5" s="1"/>
  <c r="K2197" i="5" a="1"/>
  <c r="K2197" i="5" s="1"/>
  <c r="K2194" i="5" a="1"/>
  <c r="K2194" i="5" s="1"/>
  <c r="K2202" i="5" a="1"/>
  <c r="K2202" i="5" s="1"/>
  <c r="K2189" i="5" a="1"/>
  <c r="K2189" i="5" s="1"/>
  <c r="K2186" i="5" a="1"/>
  <c r="K2186" i="5" s="1"/>
  <c r="K2179" i="5" a="1"/>
  <c r="K2179" i="5" s="1"/>
  <c r="K2176" i="5" a="1"/>
  <c r="K2176" i="5" s="1"/>
  <c r="K2169" i="5" a="1"/>
  <c r="K2169" i="5" s="1"/>
  <c r="K2165" i="5" a="1"/>
  <c r="K2165" i="5" s="1"/>
  <c r="K2162" i="5" a="1"/>
  <c r="K2162" i="5" s="1"/>
  <c r="K2158" i="5" a="1"/>
  <c r="K2158" i="5" s="1"/>
  <c r="K2154" i="5" a="1"/>
  <c r="K2154" i="5" s="1"/>
  <c r="K2150" i="5" a="1"/>
  <c r="K2150" i="5" s="1"/>
  <c r="K2143" i="5" a="1"/>
  <c r="K2143" i="5" s="1"/>
  <c r="K2139" i="5" a="1"/>
  <c r="K2139" i="5" s="1"/>
  <c r="K2135" i="5" a="1"/>
  <c r="K2135" i="5" s="1"/>
  <c r="K2131" i="5" a="1"/>
  <c r="K2131" i="5" s="1"/>
  <c r="K2128" i="5" a="1"/>
  <c r="K2128" i="5" s="1"/>
  <c r="K2124" i="5" a="1"/>
  <c r="K2124" i="5" s="1"/>
  <c r="K2120" i="5" a="1"/>
  <c r="K2120" i="5" s="1"/>
  <c r="K2116" i="5" a="1"/>
  <c r="K2116" i="5" s="1"/>
  <c r="K2112" i="5" a="1"/>
  <c r="K2112" i="5" s="1"/>
  <c r="K2108" i="5" a="1"/>
  <c r="K2108" i="5" s="1"/>
  <c r="K2105" i="5" a="1"/>
  <c r="K2105" i="5" s="1"/>
  <c r="K2101" i="5" a="1"/>
  <c r="K2101" i="5" s="1"/>
  <c r="K2098" i="5" a="1"/>
  <c r="K2098" i="5" s="1"/>
  <c r="K2091" i="5" a="1"/>
  <c r="K2091" i="5" s="1"/>
  <c r="K2087" i="5" a="1"/>
  <c r="K2087" i="5" s="1"/>
  <c r="K2083" i="5" a="1"/>
  <c r="K2083" i="5" s="1"/>
  <c r="K2080" i="5" a="1"/>
  <c r="K2080" i="5" s="1"/>
  <c r="K2076" i="5" a="1"/>
  <c r="K2076" i="5" s="1"/>
  <c r="K2072" i="5" a="1"/>
  <c r="K2072" i="5" s="1"/>
  <c r="K2068" i="5" a="1"/>
  <c r="K2068" i="5" s="1"/>
  <c r="K2065" i="5" a="1"/>
  <c r="K2065" i="5" s="1"/>
  <c r="K2061" i="5" a="1"/>
  <c r="K2061" i="5" s="1"/>
  <c r="K2057" i="5" a="1"/>
  <c r="K2057" i="5" s="1"/>
  <c r="K2053" i="5" a="1"/>
  <c r="K2053" i="5" s="1"/>
  <c r="K2050" i="5" a="1"/>
  <c r="K2050" i="5" s="1"/>
  <c r="K2046" i="5" a="1"/>
  <c r="K2046" i="5" s="1"/>
  <c r="K2042" i="5" a="1"/>
  <c r="K2042" i="5" s="1"/>
  <c r="K2038" i="5" a="1"/>
  <c r="K2038" i="5" s="1"/>
  <c r="K2031" i="5" a="1"/>
  <c r="K2031" i="5" s="1"/>
  <c r="K2027" i="5" a="1"/>
  <c r="K2027" i="5" s="1"/>
  <c r="K2023" i="5" a="1"/>
  <c r="K2023" i="5" s="1"/>
  <c r="K2019" i="5" a="1"/>
  <c r="K2019" i="5" s="1"/>
  <c r="K2016" i="5" a="1"/>
  <c r="K2016" i="5" s="1"/>
  <c r="K2012" i="5" a="1"/>
  <c r="K2012" i="5" s="1"/>
  <c r="K2008" i="5" a="1"/>
  <c r="K2008" i="5" s="1"/>
  <c r="K2004" i="5" a="1"/>
  <c r="K2004" i="5" s="1"/>
  <c r="K2001" i="5" a="1"/>
  <c r="K2001" i="5" s="1"/>
  <c r="K1997" i="5" a="1"/>
  <c r="K1997" i="5" s="1"/>
  <c r="K1994" i="5" a="1"/>
  <c r="K1994" i="5" s="1"/>
  <c r="K1990" i="5" a="1"/>
  <c r="K1990" i="5" s="1"/>
  <c r="K1983" i="5" a="1"/>
  <c r="K1983" i="5" s="1"/>
  <c r="K1979" i="5" a="1"/>
  <c r="K1979" i="5" s="1"/>
  <c r="K1976" i="5" a="1"/>
  <c r="K1976" i="5" s="1"/>
  <c r="K1972" i="5" a="1"/>
  <c r="K1972" i="5" s="1"/>
  <c r="K1969" i="5" a="1"/>
  <c r="K1969" i="5" s="1"/>
  <c r="K1965" i="5" a="1"/>
  <c r="K1965" i="5" s="1"/>
  <c r="K1962" i="5" a="1"/>
  <c r="K1962" i="5" s="1"/>
  <c r="K1958" i="5" a="1"/>
  <c r="K1958" i="5" s="1"/>
  <c r="K1951" i="5" a="1"/>
  <c r="K1951" i="5" s="1"/>
  <c r="K1947" i="5" a="1"/>
  <c r="K1947" i="5" s="1"/>
  <c r="K1943" i="5" a="1"/>
  <c r="K1943" i="5" s="1"/>
  <c r="K1939" i="5" a="1"/>
  <c r="K1939" i="5" s="1"/>
  <c r="K1936" i="5" a="1"/>
  <c r="K1936" i="5" s="1"/>
  <c r="K1932" i="5" a="1"/>
  <c r="K1932" i="5" s="1"/>
  <c r="K1929" i="5" a="1"/>
  <c r="K1929" i="5" s="1"/>
  <c r="K1925" i="5" a="1"/>
  <c r="K1925" i="5" s="1"/>
  <c r="K1922" i="5" a="1"/>
  <c r="K1922" i="5" s="1"/>
  <c r="K1918" i="5" a="1"/>
  <c r="K1918" i="5" s="1"/>
  <c r="K1914" i="5" a="1"/>
  <c r="K1914" i="5" s="1"/>
  <c r="K1910" i="5" a="1"/>
  <c r="K1910" i="5" s="1"/>
  <c r="K1903" i="5" a="1"/>
  <c r="K1903" i="5" s="1"/>
  <c r="K1899" i="5" a="1"/>
  <c r="K1899" i="5" s="1"/>
  <c r="K1896" i="5" a="1"/>
  <c r="K1896" i="5" s="1"/>
  <c r="K1892" i="5" a="1"/>
  <c r="K1892" i="5" s="1"/>
  <c r="K1889" i="5" a="1"/>
  <c r="K1889" i="5" s="1"/>
  <c r="K1885" i="5" a="1"/>
  <c r="K1885" i="5" s="1"/>
  <c r="K1881" i="5" a="1"/>
  <c r="K1881" i="5" s="1"/>
  <c r="K1877" i="5" a="1"/>
  <c r="K1877" i="5" s="1"/>
  <c r="K1874" i="5" a="1"/>
  <c r="K1874" i="5" s="1"/>
  <c r="K1870" i="5" a="1"/>
  <c r="K1870" i="5" s="1"/>
  <c r="K1863" i="5" a="1"/>
  <c r="K1863" i="5" s="1"/>
  <c r="K1859" i="5" a="1"/>
  <c r="K1859" i="5" s="1"/>
  <c r="K1856" i="5" a="1"/>
  <c r="K1856" i="5" s="1"/>
  <c r="K1852" i="5" a="1"/>
  <c r="K1852" i="5" s="1"/>
  <c r="K1849" i="5" a="1"/>
  <c r="K1849" i="5" s="1"/>
  <c r="K1845" i="5" a="1"/>
  <c r="K1845" i="5" s="1"/>
  <c r="K1841" i="5" a="1"/>
  <c r="K1841" i="5" s="1"/>
  <c r="K1838" i="5" a="1"/>
  <c r="K1838" i="5" s="1"/>
  <c r="K1834" i="5" a="1"/>
  <c r="K1834" i="5" s="1"/>
  <c r="K1830" i="5" a="1"/>
  <c r="K1830" i="5" s="1"/>
  <c r="K1826" i="5" a="1"/>
  <c r="K1826" i="5" s="1"/>
  <c r="K1822" i="5" a="1"/>
  <c r="K1822" i="5" s="1"/>
  <c r="K1819" i="5" a="1"/>
  <c r="K1819" i="5" s="1"/>
  <c r="K1815" i="5" a="1"/>
  <c r="K1815" i="5" s="1"/>
  <c r="K1811" i="5" a="1"/>
  <c r="K1811" i="5" s="1"/>
  <c r="K1807" i="5" a="1"/>
  <c r="K1807" i="5" s="1"/>
  <c r="K1803" i="5" a="1"/>
  <c r="K1803" i="5" s="1"/>
  <c r="K1799" i="5" a="1"/>
  <c r="K1799" i="5" s="1"/>
  <c r="K1795" i="5" a="1"/>
  <c r="K1795" i="5" s="1"/>
  <c r="K1791" i="5" a="1"/>
  <c r="K1791" i="5" s="1"/>
  <c r="K1787" i="5" a="1"/>
  <c r="K1787" i="5" s="1"/>
  <c r="K1783" i="5" a="1"/>
  <c r="K1783" i="5" s="1"/>
  <c r="K1779" i="5" a="1"/>
  <c r="K1779" i="5" s="1"/>
  <c r="K1775" i="5" a="1"/>
  <c r="K1775" i="5" s="1"/>
  <c r="K1771" i="5" a="1"/>
  <c r="K1771" i="5" s="1"/>
  <c r="K1767" i="5" a="1"/>
  <c r="K1767" i="5" s="1"/>
  <c r="K1763" i="5" a="1"/>
  <c r="K1763" i="5" s="1"/>
  <c r="K1760" i="5" a="1"/>
  <c r="K1760" i="5" s="1"/>
  <c r="K1756" i="5" a="1"/>
  <c r="K1756" i="5" s="1"/>
  <c r="K1752" i="5" a="1"/>
  <c r="K1752" i="5" s="1"/>
  <c r="K1748" i="5" a="1"/>
  <c r="K1748" i="5" s="1"/>
  <c r="K1744" i="5" a="1"/>
  <c r="K1744" i="5" s="1"/>
  <c r="K1740" i="5" a="1"/>
  <c r="K1740" i="5" s="1"/>
  <c r="K1736" i="5" a="1"/>
  <c r="K1736" i="5" s="1"/>
  <c r="K1732" i="5" a="1"/>
  <c r="K1732" i="5" s="1"/>
  <c r="K1725" i="5" a="1"/>
  <c r="K1725" i="5" s="1"/>
  <c r="K1721" i="5" a="1"/>
  <c r="K1721" i="5" s="1"/>
  <c r="K1717" i="5" a="1"/>
  <c r="K1717" i="5" s="1"/>
  <c r="K1713" i="5" a="1"/>
  <c r="K1713" i="5" s="1"/>
  <c r="K1709" i="5" a="1"/>
  <c r="K1709" i="5" s="1"/>
  <c r="K1705" i="5" a="1"/>
  <c r="K1705" i="5" s="1"/>
  <c r="K1701" i="5" a="1"/>
  <c r="K1701" i="5" s="1"/>
  <c r="K1697" i="5" a="1"/>
  <c r="K1697" i="5" s="1"/>
  <c r="K1694" i="5" a="1"/>
  <c r="K1694" i="5" s="1"/>
  <c r="K1690" i="5" a="1"/>
  <c r="K1690" i="5" s="1"/>
  <c r="K1686" i="5" a="1"/>
  <c r="K1686" i="5" s="1"/>
  <c r="K1682" i="5" a="1"/>
  <c r="K1682" i="5" s="1"/>
  <c r="K1678" i="5" a="1"/>
  <c r="K1678" i="5" s="1"/>
  <c r="K1674" i="5" a="1"/>
  <c r="K1674" i="5" s="1"/>
  <c r="K1670" i="5" a="1"/>
  <c r="K1670" i="5" s="1"/>
  <c r="K1666" i="5" a="1"/>
  <c r="K1666" i="5" s="1"/>
  <c r="K1663" i="5" a="1"/>
  <c r="K1663" i="5" s="1"/>
  <c r="K1659" i="5" a="1"/>
  <c r="K1659" i="5" s="1"/>
  <c r="K1655" i="5" a="1"/>
  <c r="K1655" i="5" s="1"/>
  <c r="K1651" i="5" a="1"/>
  <c r="K1651" i="5" s="1"/>
  <c r="K1647" i="5" a="1"/>
  <c r="K1647" i="5" s="1"/>
  <c r="K1643" i="5" a="1"/>
  <c r="K1643" i="5" s="1"/>
  <c r="K1640" i="5" a="1"/>
  <c r="K1640" i="5" s="1"/>
  <c r="K1636" i="5" a="1"/>
  <c r="K1636" i="5" s="1"/>
  <c r="K1632" i="5" a="1"/>
  <c r="K1632" i="5" s="1"/>
  <c r="K1628" i="5" a="1"/>
  <c r="K1628" i="5" s="1"/>
  <c r="K1624" i="5" a="1"/>
  <c r="K1624" i="5" s="1"/>
  <c r="K1620" i="5" a="1"/>
  <c r="K1620" i="5" s="1"/>
  <c r="K1616" i="5" a="1"/>
  <c r="K1616" i="5" s="1"/>
  <c r="K1612" i="5" a="1"/>
  <c r="K1612" i="5" s="1"/>
  <c r="K1608" i="5" a="1"/>
  <c r="K1608" i="5" s="1"/>
  <c r="K1604" i="5" a="1"/>
  <c r="K1604" i="5" s="1"/>
  <c r="K1600" i="5" a="1"/>
  <c r="K1600" i="5" s="1"/>
  <c r="K1596" i="5" a="1"/>
  <c r="K1596" i="5" s="1"/>
  <c r="K1592" i="5" a="1"/>
  <c r="K1592" i="5" s="1"/>
  <c r="K1588" i="5" a="1"/>
  <c r="K1588" i="5" s="1"/>
  <c r="K1584" i="5" a="1"/>
  <c r="K1584" i="5" s="1"/>
  <c r="K1580" i="5" a="1"/>
  <c r="K1580" i="5" s="1"/>
  <c r="K1576" i="5" a="1"/>
  <c r="K1576" i="5" s="1"/>
  <c r="K1573" i="5" a="1"/>
  <c r="K1573" i="5" s="1"/>
  <c r="K1569" i="5" a="1"/>
  <c r="K1569" i="5" s="1"/>
  <c r="K1565" i="5" a="1"/>
  <c r="K1565" i="5" s="1"/>
  <c r="K1561" i="5" a="1"/>
  <c r="K1561" i="5" s="1"/>
  <c r="K2199" i="5" a="1"/>
  <c r="K2199" i="5" s="1"/>
  <c r="K2192" i="5" a="1"/>
  <c r="K2192" i="5" s="1"/>
  <c r="K2185" i="5" a="1"/>
  <c r="K2185" i="5" s="1"/>
  <c r="K2182" i="5" a="1"/>
  <c r="K2182" i="5" s="1"/>
  <c r="K2175" i="5" a="1"/>
  <c r="K2175" i="5" s="1"/>
  <c r="K2172" i="5" a="1"/>
  <c r="K2172" i="5" s="1"/>
  <c r="K2168" i="5" a="1"/>
  <c r="K2168" i="5" s="1"/>
  <c r="K2164" i="5" a="1"/>
  <c r="K2164" i="5" s="1"/>
  <c r="K2161" i="5" a="1"/>
  <c r="K2161" i="5" s="1"/>
  <c r="K2157" i="5" a="1"/>
  <c r="K2157" i="5" s="1"/>
  <c r="K2153" i="5" a="1"/>
  <c r="K2153" i="5" s="1"/>
  <c r="K2149" i="5" a="1"/>
  <c r="K2149" i="5" s="1"/>
  <c r="K2146" i="5" a="1"/>
  <c r="K2146" i="5" s="1"/>
  <c r="K2142" i="5" a="1"/>
  <c r="K2142" i="5" s="1"/>
  <c r="K2138" i="5" a="1"/>
  <c r="K2138" i="5" s="1"/>
  <c r="K2134" i="5" a="1"/>
  <c r="K2134" i="5" s="1"/>
  <c r="K2127" i="5" a="1"/>
  <c r="K2127" i="5" s="1"/>
  <c r="K2123" i="5" a="1"/>
  <c r="K2123" i="5" s="1"/>
  <c r="K2119" i="5" a="1"/>
  <c r="K2119" i="5" s="1"/>
  <c r="K2115" i="5" a="1"/>
  <c r="K2115" i="5" s="1"/>
  <c r="K2111" i="5" a="1"/>
  <c r="K2111" i="5" s="1"/>
  <c r="K2107" i="5" a="1"/>
  <c r="K2107" i="5" s="1"/>
  <c r="K2104" i="5" a="1"/>
  <c r="K2104" i="5" s="1"/>
  <c r="K2097" i="5" a="1"/>
  <c r="K2097" i="5" s="1"/>
  <c r="K2094" i="5" a="1"/>
  <c r="K2094" i="5" s="1"/>
  <c r="K2090" i="5" a="1"/>
  <c r="K2090" i="5" s="1"/>
  <c r="K2086" i="5" a="1"/>
  <c r="K2086" i="5" s="1"/>
  <c r="K2079" i="5" a="1"/>
  <c r="K2079" i="5" s="1"/>
  <c r="K2075" i="5" a="1"/>
  <c r="K2075" i="5" s="1"/>
  <c r="K2071" i="5" a="1"/>
  <c r="K2071" i="5" s="1"/>
  <c r="K2067" i="5" a="1"/>
  <c r="K2067" i="5" s="1"/>
  <c r="K2064" i="5" a="1"/>
  <c r="K2064" i="5" s="1"/>
  <c r="K2060" i="5" a="1"/>
  <c r="K2060" i="5" s="1"/>
  <c r="K2056" i="5" a="1"/>
  <c r="K2056" i="5" s="1"/>
  <c r="K2052" i="5" a="1"/>
  <c r="K2052" i="5" s="1"/>
  <c r="K2049" i="5" a="1"/>
  <c r="K2049" i="5" s="1"/>
  <c r="K2045" i="5" a="1"/>
  <c r="K2045" i="5" s="1"/>
  <c r="K2041" i="5" a="1"/>
  <c r="K2041" i="5" s="1"/>
  <c r="K2037" i="5" a="1"/>
  <c r="K2037" i="5" s="1"/>
  <c r="K2034" i="5" a="1"/>
  <c r="K2034" i="5" s="1"/>
  <c r="K2030" i="5" a="1"/>
  <c r="K2030" i="5" s="1"/>
  <c r="K2026" i="5" a="1"/>
  <c r="K2026" i="5" s="1"/>
  <c r="K2022" i="5" a="1"/>
  <c r="K2022" i="5" s="1"/>
  <c r="K2015" i="5" a="1"/>
  <c r="K2015" i="5" s="1"/>
  <c r="K2011" i="5" a="1"/>
  <c r="K2011" i="5" s="1"/>
  <c r="K2007" i="5" a="1"/>
  <c r="K2007" i="5" s="1"/>
  <c r="K2003" i="5" a="1"/>
  <c r="K2003" i="5" s="1"/>
  <c r="K2000" i="5" a="1"/>
  <c r="K2000" i="5" s="1"/>
  <c r="K1996" i="5" a="1"/>
  <c r="K1996" i="5" s="1"/>
  <c r="K1993" i="5" a="1"/>
  <c r="K1993" i="5" s="1"/>
  <c r="K1989" i="5" a="1"/>
  <c r="K1989" i="5" s="1"/>
  <c r="K1986" i="5" a="1"/>
  <c r="K1986" i="5" s="1"/>
  <c r="K1982" i="5" a="1"/>
  <c r="K1982" i="5" s="1"/>
  <c r="K1975" i="5" a="1"/>
  <c r="K1975" i="5" s="1"/>
  <c r="K1971" i="5" a="1"/>
  <c r="K1971" i="5" s="1"/>
  <c r="K1968" i="5" a="1"/>
  <c r="K1968" i="5" s="1"/>
  <c r="K1964" i="5" a="1"/>
  <c r="K1964" i="5" s="1"/>
  <c r="K1961" i="5" a="1"/>
  <c r="K1961" i="5" s="1"/>
  <c r="K1957" i="5" a="1"/>
  <c r="K1957" i="5" s="1"/>
  <c r="K1954" i="5" a="1"/>
  <c r="K1954" i="5" s="1"/>
  <c r="K1950" i="5" a="1"/>
  <c r="K1950" i="5" s="1"/>
  <c r="K1946" i="5" a="1"/>
  <c r="K1946" i="5" s="1"/>
  <c r="K1942" i="5" a="1"/>
  <c r="K1942" i="5" s="1"/>
  <c r="K1935" i="5" a="1"/>
  <c r="K1935" i="5" s="1"/>
  <c r="K1931" i="5" a="1"/>
  <c r="K1931" i="5" s="1"/>
  <c r="K1928" i="5" a="1"/>
  <c r="K1928" i="5" s="1"/>
  <c r="K1924" i="5" a="1"/>
  <c r="K1924" i="5" s="1"/>
  <c r="K1921" i="5" a="1"/>
  <c r="K1921" i="5" s="1"/>
  <c r="K1917" i="5" a="1"/>
  <c r="K1917" i="5" s="1"/>
  <c r="K1913" i="5" a="1"/>
  <c r="K1913" i="5" s="1"/>
  <c r="K1909" i="5" a="1"/>
  <c r="K1909" i="5" s="1"/>
  <c r="K1906" i="5" a="1"/>
  <c r="K1906" i="5" s="1"/>
  <c r="K1902" i="5" a="1"/>
  <c r="K1902" i="5" s="1"/>
  <c r="K1895" i="5" a="1"/>
  <c r="K1895" i="5" s="1"/>
  <c r="K1891" i="5" a="1"/>
  <c r="K1891" i="5" s="1"/>
  <c r="K1888" i="5" a="1"/>
  <c r="K1888" i="5" s="1"/>
  <c r="K1884" i="5" a="1"/>
  <c r="K1884" i="5" s="1"/>
  <c r="K1880" i="5" a="1"/>
  <c r="K1880" i="5" s="1"/>
  <c r="K1876" i="5" a="1"/>
  <c r="K1876" i="5" s="1"/>
  <c r="K1873" i="5" a="1"/>
  <c r="K1873" i="5" s="1"/>
  <c r="K1869" i="5" a="1"/>
  <c r="K1869" i="5" s="1"/>
  <c r="K1866" i="5" a="1"/>
  <c r="K1866" i="5" s="1"/>
  <c r="K1862" i="5" a="1"/>
  <c r="K1862" i="5" s="1"/>
  <c r="K1855" i="5" a="1"/>
  <c r="K1855" i="5" s="1"/>
  <c r="K1851" i="5" a="1"/>
  <c r="K1851" i="5" s="1"/>
  <c r="K1848" i="5" a="1"/>
  <c r="K1848" i="5" s="1"/>
  <c r="K1844" i="5" a="1"/>
  <c r="K1844" i="5" s="1"/>
  <c r="K1837" i="5" a="1"/>
  <c r="K1837" i="5" s="1"/>
  <c r="K1833" i="5" a="1"/>
  <c r="K1833" i="5" s="1"/>
  <c r="K1829" i="5" a="1"/>
  <c r="K1829" i="5" s="1"/>
  <c r="K1825" i="5" a="1"/>
  <c r="K1825" i="5" s="1"/>
  <c r="K1821" i="5" a="1"/>
  <c r="K1821" i="5" s="1"/>
  <c r="K1818" i="5" a="1"/>
  <c r="K1818" i="5" s="1"/>
  <c r="K1814" i="5" a="1"/>
  <c r="K1814" i="5" s="1"/>
  <c r="K1810" i="5" a="1"/>
  <c r="K1810" i="5" s="1"/>
  <c r="K1806" i="5" a="1"/>
  <c r="K1806" i="5" s="1"/>
  <c r="K1802" i="5" a="1"/>
  <c r="K1802" i="5" s="1"/>
  <c r="K1798" i="5" a="1"/>
  <c r="K1798" i="5" s="1"/>
  <c r="K1794" i="5" a="1"/>
  <c r="K1794" i="5" s="1"/>
  <c r="K1790" i="5" a="1"/>
  <c r="K1790" i="5" s="1"/>
  <c r="K1786" i="5" a="1"/>
  <c r="K1786" i="5" s="1"/>
  <c r="K1782" i="5" a="1"/>
  <c r="K1782" i="5" s="1"/>
  <c r="K1778" i="5" a="1"/>
  <c r="K1778" i="5" s="1"/>
  <c r="K1774" i="5" a="1"/>
  <c r="K1774" i="5" s="1"/>
  <c r="K1770" i="5" a="1"/>
  <c r="K1770" i="5" s="1"/>
  <c r="K1766" i="5" a="1"/>
  <c r="K1766" i="5" s="1"/>
  <c r="K1762" i="5" a="1"/>
  <c r="K1762" i="5" s="1"/>
  <c r="K1759" i="5" a="1"/>
  <c r="K1759" i="5" s="1"/>
  <c r="K1755" i="5" a="1"/>
  <c r="K1755" i="5" s="1"/>
  <c r="K1751" i="5" a="1"/>
  <c r="K1751" i="5" s="1"/>
  <c r="K1747" i="5" a="1"/>
  <c r="K1747" i="5" s="1"/>
  <c r="K1743" i="5" a="1"/>
  <c r="K1743" i="5" s="1"/>
  <c r="K1739" i="5" a="1"/>
  <c r="K1739" i="5" s="1"/>
  <c r="K1735" i="5" a="1"/>
  <c r="K1735" i="5" s="1"/>
  <c r="K1731" i="5" a="1"/>
  <c r="K1731" i="5" s="1"/>
  <c r="K1728" i="5" a="1"/>
  <c r="K1728" i="5" s="1"/>
  <c r="K1724" i="5" a="1"/>
  <c r="K1724" i="5" s="1"/>
  <c r="K1720" i="5" a="1"/>
  <c r="K1720" i="5" s="1"/>
  <c r="K1716" i="5" a="1"/>
  <c r="K1716" i="5" s="1"/>
  <c r="K1712" i="5" a="1"/>
  <c r="K1712" i="5" s="1"/>
  <c r="K1708" i="5" a="1"/>
  <c r="K1708" i="5" s="1"/>
  <c r="K1704" i="5" a="1"/>
  <c r="K1704" i="5" s="1"/>
  <c r="K1700" i="5" a="1"/>
  <c r="K1700" i="5" s="1"/>
  <c r="K1693" i="5" a="1"/>
  <c r="K1693" i="5" s="1"/>
  <c r="K1689" i="5" a="1"/>
  <c r="K1689" i="5" s="1"/>
  <c r="K1685" i="5" a="1"/>
  <c r="K1685" i="5" s="1"/>
  <c r="K1681" i="5" a="1"/>
  <c r="K1681" i="5" s="1"/>
  <c r="K1677" i="5" a="1"/>
  <c r="K1677" i="5" s="1"/>
  <c r="K1673" i="5" a="1"/>
  <c r="K1673" i="5" s="1"/>
  <c r="K1669" i="5" a="1"/>
  <c r="K1669" i="5" s="1"/>
  <c r="K1665" i="5" a="1"/>
  <c r="K1665" i="5" s="1"/>
  <c r="K1662" i="5" a="1"/>
  <c r="K1662" i="5" s="1"/>
  <c r="K1658" i="5" a="1"/>
  <c r="K1658" i="5" s="1"/>
  <c r="K1654" i="5" a="1"/>
  <c r="K1654" i="5" s="1"/>
  <c r="K1650" i="5" a="1"/>
  <c r="K1650" i="5" s="1"/>
  <c r="K1646" i="5" a="1"/>
  <c r="K1646" i="5" s="1"/>
  <c r="K1642" i="5" a="1"/>
  <c r="K1642" i="5" s="1"/>
  <c r="K1639" i="5" a="1"/>
  <c r="K1639" i="5" s="1"/>
  <c r="K1635" i="5" a="1"/>
  <c r="K1635" i="5" s="1"/>
  <c r="K1631" i="5" a="1"/>
  <c r="K1631" i="5" s="1"/>
  <c r="K1627" i="5" a="1"/>
  <c r="K1627" i="5" s="1"/>
  <c r="K1623" i="5" a="1"/>
  <c r="K1623" i="5" s="1"/>
  <c r="K1619" i="5" a="1"/>
  <c r="K1619" i="5" s="1"/>
  <c r="K1615" i="5" a="1"/>
  <c r="K1615" i="5" s="1"/>
  <c r="K1611" i="5" a="1"/>
  <c r="K1611" i="5" s="1"/>
  <c r="K1607" i="5" a="1"/>
  <c r="K1607" i="5" s="1"/>
  <c r="K1603" i="5" a="1"/>
  <c r="K1603" i="5" s="1"/>
  <c r="K1599" i="5" a="1"/>
  <c r="K1599" i="5" s="1"/>
  <c r="K1595" i="5" a="1"/>
  <c r="K1595" i="5" s="1"/>
  <c r="K1591" i="5" a="1"/>
  <c r="K1591" i="5" s="1"/>
  <c r="K1587" i="5" a="1"/>
  <c r="K1587" i="5" s="1"/>
  <c r="K1583" i="5" a="1"/>
  <c r="K1583" i="5" s="1"/>
  <c r="K1579" i="5" a="1"/>
  <c r="K1579" i="5" s="1"/>
  <c r="K1575" i="5" a="1"/>
  <c r="K1575" i="5" s="1"/>
  <c r="K1572" i="5" a="1"/>
  <c r="K1572" i="5" s="1"/>
  <c r="K1568" i="5" a="1"/>
  <c r="K1568" i="5" s="1"/>
  <c r="K1564" i="5" a="1"/>
  <c r="K1564" i="5" s="1"/>
  <c r="K1560" i="5" a="1"/>
  <c r="K1560" i="5" s="1"/>
  <c r="K2209" i="5" a="1"/>
  <c r="K2209" i="5" s="1"/>
  <c r="K2198" i="5" a="1"/>
  <c r="K2198" i="5" s="1"/>
  <c r="K2191" i="5" a="1"/>
  <c r="K2191" i="5" s="1"/>
  <c r="K2188" i="5" a="1"/>
  <c r="K2188" i="5" s="1"/>
  <c r="K2184" i="5" a="1"/>
  <c r="K2184" i="5" s="1"/>
  <c r="K2181" i="5" a="1"/>
  <c r="K2181" i="5" s="1"/>
  <c r="K2178" i="5" a="1"/>
  <c r="K2178" i="5" s="1"/>
  <c r="K2174" i="5" a="1"/>
  <c r="K2174" i="5" s="1"/>
  <c r="K2171" i="5" a="1"/>
  <c r="K2171" i="5" s="1"/>
  <c r="K2167" i="5" a="1"/>
  <c r="K2167" i="5" s="1"/>
  <c r="K2163" i="5" a="1"/>
  <c r="K2163" i="5" s="1"/>
  <c r="K2160" i="5" a="1"/>
  <c r="K2160" i="5" s="1"/>
  <c r="K2156" i="5" a="1"/>
  <c r="K2156" i="5" s="1"/>
  <c r="K2152" i="5" a="1"/>
  <c r="K2152" i="5" s="1"/>
  <c r="K2148" i="5" a="1"/>
  <c r="K2148" i="5" s="1"/>
  <c r="K2145" i="5" a="1"/>
  <c r="K2145" i="5" s="1"/>
  <c r="K2141" i="5" a="1"/>
  <c r="K2141" i="5" s="1"/>
  <c r="K2137" i="5" a="1"/>
  <c r="K2137" i="5" s="1"/>
  <c r="K2133" i="5" a="1"/>
  <c r="K2133" i="5" s="1"/>
  <c r="K2130" i="5" a="1"/>
  <c r="K2130" i="5" s="1"/>
  <c r="K2126" i="5" a="1"/>
  <c r="K2126" i="5" s="1"/>
  <c r="K2122" i="5" a="1"/>
  <c r="K2122" i="5" s="1"/>
  <c r="K2118" i="5" a="1"/>
  <c r="K2118" i="5" s="1"/>
  <c r="K2114" i="5" a="1"/>
  <c r="K2114" i="5" s="1"/>
  <c r="K2110" i="5" a="1"/>
  <c r="K2110" i="5" s="1"/>
  <c r="K2103" i="5" a="1"/>
  <c r="K2103" i="5" s="1"/>
  <c r="K2100" i="5" a="1"/>
  <c r="K2100" i="5" s="1"/>
  <c r="K2096" i="5" a="1"/>
  <c r="K2096" i="5" s="1"/>
  <c r="K2093" i="5" a="1"/>
  <c r="K2093" i="5" s="1"/>
  <c r="K2089" i="5" a="1"/>
  <c r="K2089" i="5" s="1"/>
  <c r="K2085" i="5" a="1"/>
  <c r="K2085" i="5" s="1"/>
  <c r="K2082" i="5" a="1"/>
  <c r="K2082" i="5" s="1"/>
  <c r="K2078" i="5" a="1"/>
  <c r="K2078" i="5" s="1"/>
  <c r="K2074" i="5" a="1"/>
  <c r="K2074" i="5" s="1"/>
  <c r="K2070" i="5" a="1"/>
  <c r="K2070" i="5" s="1"/>
  <c r="K2063" i="5" a="1"/>
  <c r="K2063" i="5" s="1"/>
  <c r="K2059" i="5" a="1"/>
  <c r="K2059" i="5" s="1"/>
  <c r="K2055" i="5" a="1"/>
  <c r="K2055" i="5" s="1"/>
  <c r="K2051" i="5" a="1"/>
  <c r="K2051" i="5" s="1"/>
  <c r="K2048" i="5" a="1"/>
  <c r="K2048" i="5" s="1"/>
  <c r="K2044" i="5" a="1"/>
  <c r="K2044" i="5" s="1"/>
  <c r="K2040" i="5" a="1"/>
  <c r="K2040" i="5" s="1"/>
  <c r="K2036" i="5" a="1"/>
  <c r="K2036" i="5" s="1"/>
  <c r="K2033" i="5" a="1"/>
  <c r="K2033" i="5" s="1"/>
  <c r="K2029" i="5" a="1"/>
  <c r="K2029" i="5" s="1"/>
  <c r="K2025" i="5" a="1"/>
  <c r="K2025" i="5" s="1"/>
  <c r="K2021" i="5" a="1"/>
  <c r="K2021" i="5" s="1"/>
  <c r="K2018" i="5" a="1"/>
  <c r="K2018" i="5" s="1"/>
  <c r="K2014" i="5" a="1"/>
  <c r="K2014" i="5" s="1"/>
  <c r="K2010" i="5" a="1"/>
  <c r="K2010" i="5" s="1"/>
  <c r="K2006" i="5" a="1"/>
  <c r="K2006" i="5" s="1"/>
  <c r="K1999" i="5" a="1"/>
  <c r="K1999" i="5" s="1"/>
  <c r="K1995" i="5" a="1"/>
  <c r="K1995" i="5" s="1"/>
  <c r="K1992" i="5" a="1"/>
  <c r="K1992" i="5" s="1"/>
  <c r="K1988" i="5" a="1"/>
  <c r="K1988" i="5" s="1"/>
  <c r="K1985" i="5" a="1"/>
  <c r="K1985" i="5" s="1"/>
  <c r="K1981" i="5" a="1"/>
  <c r="K1981" i="5" s="1"/>
  <c r="K1978" i="5" a="1"/>
  <c r="K1978" i="5" s="1"/>
  <c r="K1974" i="5" a="1"/>
  <c r="K1974" i="5" s="1"/>
  <c r="K1967" i="5" a="1"/>
  <c r="K1967" i="5" s="1"/>
  <c r="K1963" i="5" a="1"/>
  <c r="K1963" i="5" s="1"/>
  <c r="K1960" i="5" a="1"/>
  <c r="K1960" i="5" s="1"/>
  <c r="K1956" i="5" a="1"/>
  <c r="K1956" i="5" s="1"/>
  <c r="K1953" i="5" a="1"/>
  <c r="K1953" i="5" s="1"/>
  <c r="K1949" i="5" a="1"/>
  <c r="K1949" i="5" s="1"/>
  <c r="K1945" i="5" a="1"/>
  <c r="K1945" i="5" s="1"/>
  <c r="K1941" i="5" a="1"/>
  <c r="K1941" i="5" s="1"/>
  <c r="K1938" i="5" a="1"/>
  <c r="K1938" i="5" s="1"/>
  <c r="K1934" i="5" a="1"/>
  <c r="K1934" i="5" s="1"/>
  <c r="K1927" i="5" a="1"/>
  <c r="K1927" i="5" s="1"/>
  <c r="K1923" i="5" a="1"/>
  <c r="K1923" i="5" s="1"/>
  <c r="K1920" i="5" a="1"/>
  <c r="K1920" i="5" s="1"/>
  <c r="K1916" i="5" a="1"/>
  <c r="K1916" i="5" s="1"/>
  <c r="K1912" i="5" a="1"/>
  <c r="K1912" i="5" s="1"/>
  <c r="K1908" i="5" a="1"/>
  <c r="K1908" i="5" s="1"/>
  <c r="K1905" i="5" a="1"/>
  <c r="K1905" i="5" s="1"/>
  <c r="K1901" i="5" a="1"/>
  <c r="K1901" i="5" s="1"/>
  <c r="K1898" i="5" a="1"/>
  <c r="K1898" i="5" s="1"/>
  <c r="K1894" i="5" a="1"/>
  <c r="K1894" i="5" s="1"/>
  <c r="K1887" i="5" a="1"/>
  <c r="K1887" i="5" s="1"/>
  <c r="K1883" i="5" a="1"/>
  <c r="K1883" i="5" s="1"/>
  <c r="K1879" i="5" a="1"/>
  <c r="K1879" i="5" s="1"/>
  <c r="K1875" i="5" a="1"/>
  <c r="K1875" i="5" s="1"/>
  <c r="K1872" i="5" a="1"/>
  <c r="K1872" i="5" s="1"/>
  <c r="K1868" i="5" a="1"/>
  <c r="K1868" i="5" s="1"/>
  <c r="K1865" i="5" a="1"/>
  <c r="K1865" i="5" s="1"/>
  <c r="K1861" i="5" a="1"/>
  <c r="K1861" i="5" s="1"/>
  <c r="K1858" i="5" a="1"/>
  <c r="K1858" i="5" s="1"/>
  <c r="K1854" i="5" a="1"/>
  <c r="K1854" i="5" s="1"/>
  <c r="K1847" i="5" a="1"/>
  <c r="K1847" i="5" s="1"/>
  <c r="K1843" i="5" a="1"/>
  <c r="K1843" i="5" s="1"/>
  <c r="K1840" i="5" a="1"/>
  <c r="K1840" i="5" s="1"/>
  <c r="K1836" i="5" a="1"/>
  <c r="K1836" i="5" s="1"/>
  <c r="K1832" i="5" a="1"/>
  <c r="K1832" i="5" s="1"/>
  <c r="K1828" i="5" a="1"/>
  <c r="K1828" i="5" s="1"/>
  <c r="K1824" i="5" a="1"/>
  <c r="K1824" i="5" s="1"/>
  <c r="K1817" i="5" a="1"/>
  <c r="K1817" i="5" s="1"/>
  <c r="K1813" i="5" a="1"/>
  <c r="K1813" i="5" s="1"/>
  <c r="K1809" i="5" a="1"/>
  <c r="K1809" i="5" s="1"/>
  <c r="K1805" i="5" a="1"/>
  <c r="K1805" i="5" s="1"/>
  <c r="K1801" i="5" a="1"/>
  <c r="K1801" i="5" s="1"/>
  <c r="K1797" i="5" a="1"/>
  <c r="K1797" i="5" s="1"/>
  <c r="K1793" i="5" a="1"/>
  <c r="K1793" i="5" s="1"/>
  <c r="K1789" i="5" a="1"/>
  <c r="K1789" i="5" s="1"/>
  <c r="K1785" i="5" a="1"/>
  <c r="K1785" i="5" s="1"/>
  <c r="K1781" i="5" a="1"/>
  <c r="K1781" i="5" s="1"/>
  <c r="K1777" i="5" a="1"/>
  <c r="K1777" i="5" s="1"/>
  <c r="K1773" i="5" a="1"/>
  <c r="K1773" i="5" s="1"/>
  <c r="K1769" i="5" a="1"/>
  <c r="K1769" i="5" s="1"/>
  <c r="K1765" i="5" a="1"/>
  <c r="K1765" i="5" s="1"/>
  <c r="K1761" i="5" a="1"/>
  <c r="K1761" i="5" s="1"/>
  <c r="K1758" i="5" a="1"/>
  <c r="K1758" i="5" s="1"/>
  <c r="K1754" i="5" a="1"/>
  <c r="K1754" i="5" s="1"/>
  <c r="K1750" i="5" a="1"/>
  <c r="K1750" i="5" s="1"/>
  <c r="K1746" i="5" a="1"/>
  <c r="K1746" i="5" s="1"/>
  <c r="K1742" i="5" a="1"/>
  <c r="K1742" i="5" s="1"/>
  <c r="K1738" i="5" a="1"/>
  <c r="K1738" i="5" s="1"/>
  <c r="K1734" i="5" a="1"/>
  <c r="K1734" i="5" s="1"/>
  <c r="K1730" i="5" a="1"/>
  <c r="K1730" i="5" s="1"/>
  <c r="K1727" i="5" a="1"/>
  <c r="K1727" i="5" s="1"/>
  <c r="K1723" i="5" a="1"/>
  <c r="K1723" i="5" s="1"/>
  <c r="K1719" i="5" a="1"/>
  <c r="K1719" i="5" s="1"/>
  <c r="K1715" i="5" a="1"/>
  <c r="K1715" i="5" s="1"/>
  <c r="K1711" i="5" a="1"/>
  <c r="K1711" i="5" s="1"/>
  <c r="K1707" i="5" a="1"/>
  <c r="K1707" i="5" s="1"/>
  <c r="K1703" i="5" a="1"/>
  <c r="K1703" i="5" s="1"/>
  <c r="K1699" i="5" a="1"/>
  <c r="K1699" i="5" s="1"/>
  <c r="K1696" i="5" a="1"/>
  <c r="K1696" i="5" s="1"/>
  <c r="K1692" i="5" a="1"/>
  <c r="K1692" i="5" s="1"/>
  <c r="K1688" i="5" a="1"/>
  <c r="K1688" i="5" s="1"/>
  <c r="K1684" i="5" a="1"/>
  <c r="K1684" i="5" s="1"/>
  <c r="K1680" i="5" a="1"/>
  <c r="K1680" i="5" s="1"/>
  <c r="K1676" i="5" a="1"/>
  <c r="K1676" i="5" s="1"/>
  <c r="K1672" i="5" a="1"/>
  <c r="K1672" i="5" s="1"/>
  <c r="K1668" i="5" a="1"/>
  <c r="K1668" i="5" s="1"/>
  <c r="K1661" i="5" a="1"/>
  <c r="K1661" i="5" s="1"/>
  <c r="K1657" i="5" a="1"/>
  <c r="K1657" i="5" s="1"/>
  <c r="K1653" i="5" a="1"/>
  <c r="K1653" i="5" s="1"/>
  <c r="K1649" i="5" a="1"/>
  <c r="K1649" i="5" s="1"/>
  <c r="K1645" i="5" a="1"/>
  <c r="K1645" i="5" s="1"/>
  <c r="K1641" i="5" a="1"/>
  <c r="K1641" i="5" s="1"/>
  <c r="K1638" i="5" a="1"/>
  <c r="K1638" i="5" s="1"/>
  <c r="K1634" i="5" a="1"/>
  <c r="K1634" i="5" s="1"/>
  <c r="K1630" i="5" a="1"/>
  <c r="K1630" i="5" s="1"/>
  <c r="K1626" i="5" a="1"/>
  <c r="K1626" i="5" s="1"/>
  <c r="K1622" i="5" a="1"/>
  <c r="K1622" i="5" s="1"/>
  <c r="K1618" i="5" a="1"/>
  <c r="K1618" i="5" s="1"/>
  <c r="K1614" i="5" a="1"/>
  <c r="K1614" i="5" s="1"/>
  <c r="K1610" i="5" a="1"/>
  <c r="K1610" i="5" s="1"/>
  <c r="K1606" i="5" a="1"/>
  <c r="K1606" i="5" s="1"/>
  <c r="K1602" i="5" a="1"/>
  <c r="K1602" i="5" s="1"/>
  <c r="K1598" i="5" a="1"/>
  <c r="K1598" i="5" s="1"/>
  <c r="K1594" i="5" a="1"/>
  <c r="K1594" i="5" s="1"/>
  <c r="K1590" i="5" a="1"/>
  <c r="K1590" i="5" s="1"/>
  <c r="K1586" i="5" a="1"/>
  <c r="K1586" i="5" s="1"/>
  <c r="K1582" i="5" a="1"/>
  <c r="K1582" i="5" s="1"/>
  <c r="K1578" i="5" a="1"/>
  <c r="K1578" i="5" s="1"/>
  <c r="K1571" i="5" a="1"/>
  <c r="K1571" i="5" s="1"/>
  <c r="K2205" i="5" a="1"/>
  <c r="K2205" i="5" s="1"/>
  <c r="K2195" i="5" a="1"/>
  <c r="K2195" i="5" s="1"/>
  <c r="K2190" i="5" a="1"/>
  <c r="K2190" i="5" s="1"/>
  <c r="K2187" i="5" a="1"/>
  <c r="K2187" i="5" s="1"/>
  <c r="K2183" i="5" a="1"/>
  <c r="K2183" i="5" s="1"/>
  <c r="K2180" i="5" a="1"/>
  <c r="K2180" i="5" s="1"/>
  <c r="K2177" i="5" a="1"/>
  <c r="K2177" i="5" s="1"/>
  <c r="K2173" i="5" a="1"/>
  <c r="K2173" i="5" s="1"/>
  <c r="K2170" i="5" a="1"/>
  <c r="K2170" i="5" s="1"/>
  <c r="K2166" i="5" a="1"/>
  <c r="K2166" i="5" s="1"/>
  <c r="K2159" i="5" a="1"/>
  <c r="K2159" i="5" s="1"/>
  <c r="K2155" i="5" a="1"/>
  <c r="K2155" i="5" s="1"/>
  <c r="K2151" i="5" a="1"/>
  <c r="K2151" i="5" s="1"/>
  <c r="K2147" i="5" a="1"/>
  <c r="K2147" i="5" s="1"/>
  <c r="K2144" i="5" a="1"/>
  <c r="K2144" i="5" s="1"/>
  <c r="K2140" i="5" a="1"/>
  <c r="K2140" i="5" s="1"/>
  <c r="K2136" i="5" a="1"/>
  <c r="K2136" i="5" s="1"/>
  <c r="K2132" i="5" a="1"/>
  <c r="K2132" i="5" s="1"/>
  <c r="K2129" i="5" a="1"/>
  <c r="K2129" i="5" s="1"/>
  <c r="K2125" i="5" a="1"/>
  <c r="K2125" i="5" s="1"/>
  <c r="K2121" i="5" a="1"/>
  <c r="K2121" i="5" s="1"/>
  <c r="K2117" i="5" a="1"/>
  <c r="K2117" i="5" s="1"/>
  <c r="K2113" i="5" a="1"/>
  <c r="K2113" i="5" s="1"/>
  <c r="K2109" i="5" a="1"/>
  <c r="K2109" i="5" s="1"/>
  <c r="K2106" i="5" a="1"/>
  <c r="K2106" i="5" s="1"/>
  <c r="K2102" i="5" a="1"/>
  <c r="K2102" i="5" s="1"/>
  <c r="K2099" i="5" a="1"/>
  <c r="K2099" i="5" s="1"/>
  <c r="K2095" i="5" a="1"/>
  <c r="K2095" i="5" s="1"/>
  <c r="K2092" i="5" a="1"/>
  <c r="K2092" i="5" s="1"/>
  <c r="K2088" i="5" a="1"/>
  <c r="K2088" i="5" s="1"/>
  <c r="K2084" i="5" a="1"/>
  <c r="K2084" i="5" s="1"/>
  <c r="K2081" i="5" a="1"/>
  <c r="K2081" i="5" s="1"/>
  <c r="K2077" i="5" a="1"/>
  <c r="K2077" i="5" s="1"/>
  <c r="K2073" i="5" a="1"/>
  <c r="K2073" i="5" s="1"/>
  <c r="K2069" i="5" a="1"/>
  <c r="K2069" i="5" s="1"/>
  <c r="K2066" i="5" a="1"/>
  <c r="K2066" i="5" s="1"/>
  <c r="K2062" i="5" a="1"/>
  <c r="K2062" i="5" s="1"/>
  <c r="K2058" i="5" a="1"/>
  <c r="K2058" i="5" s="1"/>
  <c r="K2054" i="5" a="1"/>
  <c r="K2054" i="5" s="1"/>
  <c r="K2047" i="5" a="1"/>
  <c r="K2047" i="5" s="1"/>
  <c r="K2043" i="5" a="1"/>
  <c r="K2043" i="5" s="1"/>
  <c r="K2039" i="5" a="1"/>
  <c r="K2039" i="5" s="1"/>
  <c r="K2035" i="5" a="1"/>
  <c r="K2035" i="5" s="1"/>
  <c r="K2032" i="5" a="1"/>
  <c r="K2032" i="5" s="1"/>
  <c r="K2028" i="5" a="1"/>
  <c r="K2028" i="5" s="1"/>
  <c r="K2024" i="5" a="1"/>
  <c r="K2024" i="5" s="1"/>
  <c r="K2020" i="5" a="1"/>
  <c r="K2020" i="5" s="1"/>
  <c r="K2017" i="5" a="1"/>
  <c r="K2017" i="5" s="1"/>
  <c r="K2013" i="5" a="1"/>
  <c r="K2013" i="5" s="1"/>
  <c r="K2009" i="5" a="1"/>
  <c r="K2009" i="5" s="1"/>
  <c r="K2005" i="5" a="1"/>
  <c r="K2005" i="5" s="1"/>
  <c r="K2002" i="5" a="1"/>
  <c r="K2002" i="5" s="1"/>
  <c r="K1998" i="5" a="1"/>
  <c r="K1998" i="5" s="1"/>
  <c r="K1991" i="5" a="1"/>
  <c r="K1991" i="5" s="1"/>
  <c r="K1987" i="5" a="1"/>
  <c r="K1987" i="5" s="1"/>
  <c r="K1984" i="5" a="1"/>
  <c r="K1984" i="5" s="1"/>
  <c r="K1980" i="5" a="1"/>
  <c r="K1980" i="5" s="1"/>
  <c r="K1977" i="5" a="1"/>
  <c r="K1977" i="5" s="1"/>
  <c r="K1973" i="5" a="1"/>
  <c r="K1973" i="5" s="1"/>
  <c r="K1970" i="5" a="1"/>
  <c r="K1970" i="5" s="1"/>
  <c r="K1966" i="5" a="1"/>
  <c r="K1966" i="5" s="1"/>
  <c r="K1959" i="5" a="1"/>
  <c r="K1959" i="5" s="1"/>
  <c r="K1955" i="5" a="1"/>
  <c r="K1955" i="5" s="1"/>
  <c r="K1952" i="5" a="1"/>
  <c r="K1952" i="5" s="1"/>
  <c r="K1948" i="5" a="1"/>
  <c r="K1948" i="5" s="1"/>
  <c r="K1944" i="5" a="1"/>
  <c r="K1944" i="5" s="1"/>
  <c r="K1940" i="5" a="1"/>
  <c r="K1940" i="5" s="1"/>
  <c r="K1937" i="5" a="1"/>
  <c r="K1937" i="5" s="1"/>
  <c r="K1933" i="5" a="1"/>
  <c r="K1933" i="5" s="1"/>
  <c r="K1930" i="5" a="1"/>
  <c r="K1930" i="5" s="1"/>
  <c r="K1926" i="5" a="1"/>
  <c r="K1926" i="5" s="1"/>
  <c r="K1919" i="5" a="1"/>
  <c r="K1919" i="5" s="1"/>
  <c r="K1915" i="5" a="1"/>
  <c r="K1915" i="5" s="1"/>
  <c r="K1911" i="5" a="1"/>
  <c r="K1911" i="5" s="1"/>
  <c r="K1907" i="5" a="1"/>
  <c r="K1907" i="5" s="1"/>
  <c r="K1904" i="5" a="1"/>
  <c r="K1904" i="5" s="1"/>
  <c r="K1900" i="5" a="1"/>
  <c r="K1900" i="5" s="1"/>
  <c r="K1897" i="5" a="1"/>
  <c r="K1897" i="5" s="1"/>
  <c r="K1893" i="5" a="1"/>
  <c r="K1893" i="5" s="1"/>
  <c r="K1890" i="5" a="1"/>
  <c r="K1890" i="5" s="1"/>
  <c r="K1886" i="5" a="1"/>
  <c r="K1886" i="5" s="1"/>
  <c r="K1882" i="5" a="1"/>
  <c r="K1882" i="5" s="1"/>
  <c r="K1878" i="5" a="1"/>
  <c r="K1878" i="5" s="1"/>
  <c r="K1871" i="5" a="1"/>
  <c r="K1871" i="5" s="1"/>
  <c r="K1867" i="5" a="1"/>
  <c r="K1867" i="5" s="1"/>
  <c r="K1864" i="5" a="1"/>
  <c r="K1864" i="5" s="1"/>
  <c r="K1860" i="5" a="1"/>
  <c r="K1860" i="5" s="1"/>
  <c r="K1857" i="5" a="1"/>
  <c r="K1857" i="5" s="1"/>
  <c r="K1853" i="5" a="1"/>
  <c r="K1853" i="5" s="1"/>
  <c r="K1850" i="5" a="1"/>
  <c r="K1850" i="5" s="1"/>
  <c r="K1846" i="5" a="1"/>
  <c r="K1846" i="5" s="1"/>
  <c r="K1842" i="5" a="1"/>
  <c r="K1842" i="5" s="1"/>
  <c r="K1839" i="5" a="1"/>
  <c r="K1839" i="5" s="1"/>
  <c r="K1835" i="5" a="1"/>
  <c r="K1835" i="5" s="1"/>
  <c r="K1831" i="5" a="1"/>
  <c r="K1831" i="5" s="1"/>
  <c r="K1827" i="5" a="1"/>
  <c r="K1827" i="5" s="1"/>
  <c r="K1823" i="5" a="1"/>
  <c r="K1823" i="5" s="1"/>
  <c r="K1820" i="5" a="1"/>
  <c r="K1820" i="5" s="1"/>
  <c r="K1816" i="5" a="1"/>
  <c r="K1816" i="5" s="1"/>
  <c r="K1812" i="5" a="1"/>
  <c r="K1812" i="5" s="1"/>
  <c r="K1808" i="5" a="1"/>
  <c r="K1808" i="5" s="1"/>
  <c r="K1804" i="5" a="1"/>
  <c r="K1804" i="5" s="1"/>
  <c r="K1800" i="5" a="1"/>
  <c r="K1800" i="5" s="1"/>
  <c r="K1796" i="5" a="1"/>
  <c r="K1796" i="5" s="1"/>
  <c r="K1792" i="5" a="1"/>
  <c r="K1792" i="5" s="1"/>
  <c r="K1788" i="5" a="1"/>
  <c r="K1788" i="5" s="1"/>
  <c r="K1784" i="5" a="1"/>
  <c r="K1784" i="5" s="1"/>
  <c r="K1780" i="5" a="1"/>
  <c r="K1780" i="5" s="1"/>
  <c r="K1776" i="5" a="1"/>
  <c r="K1776" i="5" s="1"/>
  <c r="K1772" i="5" a="1"/>
  <c r="K1772" i="5" s="1"/>
  <c r="K1768" i="5" a="1"/>
  <c r="K1768" i="5" s="1"/>
  <c r="K1764" i="5" a="1"/>
  <c r="K1764" i="5" s="1"/>
  <c r="K1757" i="5" a="1"/>
  <c r="K1757" i="5" s="1"/>
  <c r="K1753" i="5" a="1"/>
  <c r="K1753" i="5" s="1"/>
  <c r="K1749" i="5" a="1"/>
  <c r="K1749" i="5" s="1"/>
  <c r="K1745" i="5" a="1"/>
  <c r="K1745" i="5" s="1"/>
  <c r="K1741" i="5" a="1"/>
  <c r="K1741" i="5" s="1"/>
  <c r="K1737" i="5" a="1"/>
  <c r="K1737" i="5" s="1"/>
  <c r="K1733" i="5" a="1"/>
  <c r="K1733" i="5" s="1"/>
  <c r="K1729" i="5" a="1"/>
  <c r="K1729" i="5" s="1"/>
  <c r="K1726" i="5" a="1"/>
  <c r="K1726" i="5" s="1"/>
  <c r="K1722" i="5" a="1"/>
  <c r="K1722" i="5" s="1"/>
  <c r="K1718" i="5" a="1"/>
  <c r="K1718" i="5" s="1"/>
  <c r="K1714" i="5" a="1"/>
  <c r="K1714" i="5" s="1"/>
  <c r="K1710" i="5" a="1"/>
  <c r="K1710" i="5" s="1"/>
  <c r="K1706" i="5" a="1"/>
  <c r="K1706" i="5" s="1"/>
  <c r="K1702" i="5" a="1"/>
  <c r="K1702" i="5" s="1"/>
  <c r="K1698" i="5" a="1"/>
  <c r="K1698" i="5" s="1"/>
  <c r="K1695" i="5" a="1"/>
  <c r="K1695" i="5" s="1"/>
  <c r="K1691" i="5" a="1"/>
  <c r="K1691" i="5" s="1"/>
  <c r="K1687" i="5" a="1"/>
  <c r="K1687" i="5" s="1"/>
  <c r="K1683" i="5" a="1"/>
  <c r="K1683" i="5" s="1"/>
  <c r="K1679" i="5" a="1"/>
  <c r="K1679" i="5" s="1"/>
  <c r="K1675" i="5" a="1"/>
  <c r="K1675" i="5" s="1"/>
  <c r="K1671" i="5" a="1"/>
  <c r="K1671" i="5" s="1"/>
  <c r="K1667" i="5" a="1"/>
  <c r="K1667" i="5" s="1"/>
  <c r="K1664" i="5" a="1"/>
  <c r="K1664" i="5" s="1"/>
  <c r="K1660" i="5" a="1"/>
  <c r="K1660" i="5" s="1"/>
  <c r="K1656" i="5" a="1"/>
  <c r="K1656" i="5" s="1"/>
  <c r="K1652" i="5" a="1"/>
  <c r="K1652" i="5" s="1"/>
  <c r="K1648" i="5" a="1"/>
  <c r="K1648" i="5" s="1"/>
  <c r="K1644" i="5" a="1"/>
  <c r="K1644" i="5" s="1"/>
  <c r="K1637" i="5" a="1"/>
  <c r="K1637" i="5" s="1"/>
  <c r="K1633" i="5" a="1"/>
  <c r="K1633" i="5" s="1"/>
  <c r="K1629" i="5" a="1"/>
  <c r="K1629" i="5" s="1"/>
  <c r="K1625" i="5" a="1"/>
  <c r="K1625" i="5" s="1"/>
  <c r="K1621" i="5" a="1"/>
  <c r="K1621" i="5" s="1"/>
  <c r="K1617" i="5" a="1"/>
  <c r="K1617" i="5" s="1"/>
  <c r="K1613" i="5" a="1"/>
  <c r="K1613" i="5" s="1"/>
  <c r="K1609" i="5" a="1"/>
  <c r="K1609" i="5" s="1"/>
  <c r="K1605" i="5" a="1"/>
  <c r="K1605" i="5" s="1"/>
  <c r="K1601" i="5" a="1"/>
  <c r="K1601" i="5" s="1"/>
  <c r="K1597" i="5" a="1"/>
  <c r="K1597" i="5" s="1"/>
  <c r="K1593" i="5" a="1"/>
  <c r="K1593" i="5" s="1"/>
  <c r="K1589" i="5" a="1"/>
  <c r="K1589" i="5" s="1"/>
  <c r="K1585" i="5" a="1"/>
  <c r="K1585" i="5" s="1"/>
  <c r="K1581" i="5" a="1"/>
  <c r="K1581" i="5" s="1"/>
  <c r="K1577" i="5" a="1"/>
  <c r="K1577" i="5" s="1"/>
  <c r="K1574" i="5" a="1"/>
  <c r="K1574" i="5" s="1"/>
  <c r="K1566" i="5" a="1"/>
  <c r="K1566" i="5" s="1"/>
  <c r="K1558" i="5" a="1"/>
  <c r="K1558" i="5" s="1"/>
  <c r="K1554" i="5" a="1"/>
  <c r="K1554" i="5" s="1"/>
  <c r="K1550" i="5" a="1"/>
  <c r="K1550" i="5" s="1"/>
  <c r="K1546" i="5" a="1"/>
  <c r="K1546" i="5" s="1"/>
  <c r="K1539" i="5" a="1"/>
  <c r="K1539" i="5" s="1"/>
  <c r="K1535" i="5" a="1"/>
  <c r="K1535" i="5" s="1"/>
  <c r="K1531" i="5" a="1"/>
  <c r="K1531" i="5" s="1"/>
  <c r="K1528" i="5" a="1"/>
  <c r="K1528" i="5" s="1"/>
  <c r="K1524" i="5" a="1"/>
  <c r="K1524" i="5" s="1"/>
  <c r="K1520" i="5" a="1"/>
  <c r="K1520" i="5" s="1"/>
  <c r="K1516" i="5" a="1"/>
  <c r="K1516" i="5" s="1"/>
  <c r="K1512" i="5" a="1"/>
  <c r="K1512" i="5" s="1"/>
  <c r="K1508" i="5" a="1"/>
  <c r="K1508" i="5" s="1"/>
  <c r="K1505" i="5" a="1"/>
  <c r="K1505" i="5" s="1"/>
  <c r="K1501" i="5" a="1"/>
  <c r="K1501" i="5" s="1"/>
  <c r="K1497" i="5" a="1"/>
  <c r="K1497" i="5" s="1"/>
  <c r="K1493" i="5" a="1"/>
  <c r="K1493" i="5" s="1"/>
  <c r="K1489" i="5" a="1"/>
  <c r="K1489" i="5" s="1"/>
  <c r="K1485" i="5" a="1"/>
  <c r="K1485" i="5" s="1"/>
  <c r="K1481" i="5" a="1"/>
  <c r="K1481" i="5" s="1"/>
  <c r="K1477" i="5" a="1"/>
  <c r="K1477" i="5" s="1"/>
  <c r="K1474" i="5" a="1"/>
  <c r="K1474" i="5" s="1"/>
  <c r="K1470" i="5" a="1"/>
  <c r="K1470" i="5" s="1"/>
  <c r="K1466" i="5" a="1"/>
  <c r="K1466" i="5" s="1"/>
  <c r="K1462" i="5" a="1"/>
  <c r="K1462" i="5" s="1"/>
  <c r="K1458" i="5" a="1"/>
  <c r="K1458" i="5" s="1"/>
  <c r="K1454" i="5" a="1"/>
  <c r="K1454" i="5" s="1"/>
  <c r="K1450" i="5" a="1"/>
  <c r="K1450" i="5" s="1"/>
  <c r="K1446" i="5" a="1"/>
  <c r="K1446" i="5" s="1"/>
  <c r="K1442" i="5" a="1"/>
  <c r="K1442" i="5" s="1"/>
  <c r="K1438" i="5" a="1"/>
  <c r="K1438" i="5" s="1"/>
  <c r="K1434" i="5" a="1"/>
  <c r="K1434" i="5" s="1"/>
  <c r="K1430" i="5" a="1"/>
  <c r="K1430" i="5" s="1"/>
  <c r="K1426" i="5" a="1"/>
  <c r="K1426" i="5" s="1"/>
  <c r="K1422" i="5" a="1"/>
  <c r="K1422" i="5" s="1"/>
  <c r="K1415" i="5" a="1"/>
  <c r="K1415" i="5" s="1"/>
  <c r="K1411" i="5" a="1"/>
  <c r="K1411" i="5" s="1"/>
  <c r="K1407" i="5" a="1"/>
  <c r="K1407" i="5" s="1"/>
  <c r="K1403" i="5" a="1"/>
  <c r="K1403" i="5" s="1"/>
  <c r="K1399" i="5" a="1"/>
  <c r="K1399" i="5" s="1"/>
  <c r="K1395" i="5" a="1"/>
  <c r="K1395" i="5" s="1"/>
  <c r="K1391" i="5" a="1"/>
  <c r="K1391" i="5" s="1"/>
  <c r="K1387" i="5" a="1"/>
  <c r="K1387" i="5" s="1"/>
  <c r="K1383" i="5" a="1"/>
  <c r="K1383" i="5" s="1"/>
  <c r="K1379" i="5" a="1"/>
  <c r="K1379" i="5" s="1"/>
  <c r="K1375" i="5" a="1"/>
  <c r="K1375" i="5" s="1"/>
  <c r="K1371" i="5" a="1"/>
  <c r="K1371" i="5" s="1"/>
  <c r="K1367" i="5" a="1"/>
  <c r="K1367" i="5" s="1"/>
  <c r="K1363" i="5" a="1"/>
  <c r="K1363" i="5" s="1"/>
  <c r="K1359" i="5" a="1"/>
  <c r="K1359" i="5" s="1"/>
  <c r="K1355" i="5" a="1"/>
  <c r="K1355" i="5" s="1"/>
  <c r="K1351" i="5" a="1"/>
  <c r="K1351" i="5" s="1"/>
  <c r="K1347" i="5" a="1"/>
  <c r="K1347" i="5" s="1"/>
  <c r="K1343" i="5" a="1"/>
  <c r="K1343" i="5" s="1"/>
  <c r="K1340" i="5" a="1"/>
  <c r="K1340" i="5" s="1"/>
  <c r="K1336" i="5" a="1"/>
  <c r="K1336" i="5" s="1"/>
  <c r="K1332" i="5" a="1"/>
  <c r="K1332" i="5" s="1"/>
  <c r="K1328" i="5" a="1"/>
  <c r="K1328" i="5" s="1"/>
  <c r="K1324" i="5" a="1"/>
  <c r="K1324" i="5" s="1"/>
  <c r="K1320" i="5" a="1"/>
  <c r="K1320" i="5" s="1"/>
  <c r="K1316" i="5" a="1"/>
  <c r="K1316" i="5" s="1"/>
  <c r="K1312" i="5" a="1"/>
  <c r="K1312" i="5" s="1"/>
  <c r="K1308" i="5" a="1"/>
  <c r="K1308" i="5" s="1"/>
  <c r="K1305" i="5" a="1"/>
  <c r="K1305" i="5" s="1"/>
  <c r="K1301" i="5" a="1"/>
  <c r="K1301" i="5" s="1"/>
  <c r="K1297" i="5" a="1"/>
  <c r="K1297" i="5" s="1"/>
  <c r="K1293" i="5" a="1"/>
  <c r="K1293" i="5" s="1"/>
  <c r="K1289" i="5" a="1"/>
  <c r="K1289" i="5" s="1"/>
  <c r="K1285" i="5" a="1"/>
  <c r="K1285" i="5" s="1"/>
  <c r="K1281" i="5" a="1"/>
  <c r="K1281" i="5" s="1"/>
  <c r="K1277" i="5" a="1"/>
  <c r="K1277" i="5" s="1"/>
  <c r="K1274" i="5" a="1"/>
  <c r="K1274" i="5" s="1"/>
  <c r="K1270" i="5" a="1"/>
  <c r="K1270" i="5" s="1"/>
  <c r="K1266" i="5" a="1"/>
  <c r="K1266" i="5" s="1"/>
  <c r="K1262" i="5" a="1"/>
  <c r="K1262" i="5" s="1"/>
  <c r="K1258" i="5" a="1"/>
  <c r="K1258" i="5" s="1"/>
  <c r="K1254" i="5" a="1"/>
  <c r="K1254" i="5" s="1"/>
  <c r="K1250" i="5" a="1"/>
  <c r="K1250" i="5" s="1"/>
  <c r="K1246" i="5" a="1"/>
  <c r="K1246" i="5" s="1"/>
  <c r="K1242" i="5" a="1"/>
  <c r="K1242" i="5" s="1"/>
  <c r="K1238" i="5" a="1"/>
  <c r="K1238" i="5" s="1"/>
  <c r="K1234" i="5" a="1"/>
  <c r="K1234" i="5" s="1"/>
  <c r="K1230" i="5" a="1"/>
  <c r="K1230" i="5" s="1"/>
  <c r="K1226" i="5" a="1"/>
  <c r="K1226" i="5" s="1"/>
  <c r="K1222" i="5" a="1"/>
  <c r="K1222" i="5" s="1"/>
  <c r="K1219" i="5" a="1"/>
  <c r="K1219" i="5" s="1"/>
  <c r="K1215" i="5" a="1"/>
  <c r="K1215" i="5" s="1"/>
  <c r="K1211" i="5" a="1"/>
  <c r="K1211" i="5" s="1"/>
  <c r="K1207" i="5" a="1"/>
  <c r="K1207" i="5" s="1"/>
  <c r="K1203" i="5" a="1"/>
  <c r="K1203" i="5" s="1"/>
  <c r="K1199" i="5" a="1"/>
  <c r="K1199" i="5" s="1"/>
  <c r="K1195" i="5" a="1"/>
  <c r="K1195" i="5" s="1"/>
  <c r="K1191" i="5" a="1"/>
  <c r="K1191" i="5" s="1"/>
  <c r="K1184" i="5" a="1"/>
  <c r="K1184" i="5" s="1"/>
  <c r="K1180" i="5" a="1"/>
  <c r="K1180" i="5" s="1"/>
  <c r="K1176" i="5" a="1"/>
  <c r="K1176" i="5" s="1"/>
  <c r="K1172" i="5" a="1"/>
  <c r="K1172" i="5" s="1"/>
  <c r="K1168" i="5" a="1"/>
  <c r="K1168" i="5" s="1"/>
  <c r="K1164" i="5" a="1"/>
  <c r="K1164" i="5" s="1"/>
  <c r="K1160" i="5" a="1"/>
  <c r="K1160" i="5" s="1"/>
  <c r="K1156" i="5" a="1"/>
  <c r="K1156" i="5" s="1"/>
  <c r="K1152" i="5" a="1"/>
  <c r="K1152" i="5" s="1"/>
  <c r="K1148" i="5" a="1"/>
  <c r="K1148" i="5" s="1"/>
  <c r="K1144" i="5" a="1"/>
  <c r="K1144" i="5" s="1"/>
  <c r="K1140" i="5" a="1"/>
  <c r="K1140" i="5" s="1"/>
  <c r="K1137" i="5" a="1"/>
  <c r="K1137" i="5" s="1"/>
  <c r="K1133" i="5" a="1"/>
  <c r="K1133" i="5" s="1"/>
  <c r="K1129" i="5" a="1"/>
  <c r="K1129" i="5" s="1"/>
  <c r="K1125" i="5" a="1"/>
  <c r="K1125" i="5" s="1"/>
  <c r="K1121" i="5" a="1"/>
  <c r="K1121" i="5" s="1"/>
  <c r="K1117" i="5" a="1"/>
  <c r="K1117" i="5" s="1"/>
  <c r="K1113" i="5" a="1"/>
  <c r="K1113" i="5" s="1"/>
  <c r="K1109" i="5" a="1"/>
  <c r="K1109" i="5" s="1"/>
  <c r="K1105" i="5" a="1"/>
  <c r="K1105" i="5" s="1"/>
  <c r="K1101" i="5" a="1"/>
  <c r="K1101" i="5" s="1"/>
  <c r="K1098" i="5" a="1"/>
  <c r="K1098" i="5" s="1"/>
  <c r="K1094" i="5" a="1"/>
  <c r="K1094" i="5" s="1"/>
  <c r="K1090" i="5" a="1"/>
  <c r="K1090" i="5" s="1"/>
  <c r="K1086" i="5" a="1"/>
  <c r="K1086" i="5" s="1"/>
  <c r="K1082" i="5" a="1"/>
  <c r="K1082" i="5" s="1"/>
  <c r="K1078" i="5" a="1"/>
  <c r="K1078" i="5" s="1"/>
  <c r="K1074" i="5" a="1"/>
  <c r="K1074" i="5" s="1"/>
  <c r="K1070" i="5" a="1"/>
  <c r="K1070" i="5" s="1"/>
  <c r="K1066" i="5" a="1"/>
  <c r="K1066" i="5" s="1"/>
  <c r="K1063" i="5" a="1"/>
  <c r="K1063" i="5" s="1"/>
  <c r="K1059" i="5" a="1"/>
  <c r="K1059" i="5" s="1"/>
  <c r="K1055" i="5" a="1"/>
  <c r="K1055" i="5" s="1"/>
  <c r="K1048" i="5" a="1"/>
  <c r="K1048" i="5" s="1"/>
  <c r="K1044" i="5" a="1"/>
  <c r="K1044" i="5" s="1"/>
  <c r="K1040" i="5" a="1"/>
  <c r="K1040" i="5" s="1"/>
  <c r="K1036" i="5" a="1"/>
  <c r="K1036" i="5" s="1"/>
  <c r="K1033" i="5" a="1"/>
  <c r="K1033" i="5" s="1"/>
  <c r="K1029" i="5" a="1"/>
  <c r="K1029" i="5" s="1"/>
  <c r="K1025" i="5" a="1"/>
  <c r="K1025" i="5" s="1"/>
  <c r="K1021" i="5" a="1"/>
  <c r="K1021" i="5" s="1"/>
  <c r="K1018" i="5" a="1"/>
  <c r="K1018" i="5" s="1"/>
  <c r="K1014" i="5" a="1"/>
  <c r="K1014" i="5" s="1"/>
  <c r="K1010" i="5" a="1"/>
  <c r="K1010" i="5" s="1"/>
  <c r="K1006" i="5" a="1"/>
  <c r="K1006" i="5" s="1"/>
  <c r="K1002" i="5" a="1"/>
  <c r="K1002" i="5" s="1"/>
  <c r="K999" i="5" a="1"/>
  <c r="K999" i="5" s="1"/>
  <c r="K995" i="5" a="1"/>
  <c r="K995" i="5" s="1"/>
  <c r="K991" i="5" a="1"/>
  <c r="K991" i="5" s="1"/>
  <c r="K987" i="5" a="1"/>
  <c r="K987" i="5" s="1"/>
  <c r="K980" i="5" a="1"/>
  <c r="K980" i="5" s="1"/>
  <c r="K976" i="5" a="1"/>
  <c r="K976" i="5" s="1"/>
  <c r="K972" i="5" a="1"/>
  <c r="K972" i="5" s="1"/>
  <c r="K968" i="5" a="1"/>
  <c r="K968" i="5" s="1"/>
  <c r="K964" i="5" a="1"/>
  <c r="K964" i="5" s="1"/>
  <c r="K960" i="5" a="1"/>
  <c r="K960" i="5" s="1"/>
  <c r="K956" i="5" a="1"/>
  <c r="K956" i="5" s="1"/>
  <c r="K952" i="5" a="1"/>
  <c r="K952" i="5" s="1"/>
  <c r="K948" i="5" a="1"/>
  <c r="K948" i="5" s="1"/>
  <c r="K944" i="5" a="1"/>
  <c r="K944" i="5" s="1"/>
  <c r="K941" i="5" a="1"/>
  <c r="K941" i="5" s="1"/>
  <c r="K937" i="5" a="1"/>
  <c r="K937" i="5" s="1"/>
  <c r="K933" i="5" a="1"/>
  <c r="K933" i="5" s="1"/>
  <c r="K929" i="5" a="1"/>
  <c r="K929" i="5" s="1"/>
  <c r="K925" i="5" a="1"/>
  <c r="K925" i="5" s="1"/>
  <c r="K921" i="5" a="1"/>
  <c r="K921" i="5" s="1"/>
  <c r="K917" i="5" a="1"/>
  <c r="K917" i="5" s="1"/>
  <c r="K913" i="5" a="1"/>
  <c r="K913" i="5" s="1"/>
  <c r="K910" i="5" a="1"/>
  <c r="K910" i="5" s="1"/>
  <c r="K906" i="5" a="1"/>
  <c r="K906" i="5" s="1"/>
  <c r="K1563" i="5" a="1"/>
  <c r="K1563" i="5" s="1"/>
  <c r="K1557" i="5" a="1"/>
  <c r="K1557" i="5" s="1"/>
  <c r="K1553" i="5" a="1"/>
  <c r="K1553" i="5" s="1"/>
  <c r="K1549" i="5" a="1"/>
  <c r="K1549" i="5" s="1"/>
  <c r="K1545" i="5" a="1"/>
  <c r="K1545" i="5" s="1"/>
  <c r="K1542" i="5" a="1"/>
  <c r="K1542" i="5" s="1"/>
  <c r="K1538" i="5" a="1"/>
  <c r="K1538" i="5" s="1"/>
  <c r="K1534" i="5" a="1"/>
  <c r="K1534" i="5" s="1"/>
  <c r="K1530" i="5" a="1"/>
  <c r="K1530" i="5" s="1"/>
  <c r="K1527" i="5" a="1"/>
  <c r="K1527" i="5" s="1"/>
  <c r="K1523" i="5" a="1"/>
  <c r="K1523" i="5" s="1"/>
  <c r="K1519" i="5" a="1"/>
  <c r="K1519" i="5" s="1"/>
  <c r="K1515" i="5" a="1"/>
  <c r="K1515" i="5" s="1"/>
  <c r="K1511" i="5" a="1"/>
  <c r="K1511" i="5" s="1"/>
  <c r="K1507" i="5" a="1"/>
  <c r="K1507" i="5" s="1"/>
  <c r="K1504" i="5" a="1"/>
  <c r="K1504" i="5" s="1"/>
  <c r="K1500" i="5" a="1"/>
  <c r="K1500" i="5" s="1"/>
  <c r="K1496" i="5" a="1"/>
  <c r="K1496" i="5" s="1"/>
  <c r="K1492" i="5" a="1"/>
  <c r="K1492" i="5" s="1"/>
  <c r="K1488" i="5" a="1"/>
  <c r="K1488" i="5" s="1"/>
  <c r="K1484" i="5" a="1"/>
  <c r="K1484" i="5" s="1"/>
  <c r="K1480" i="5" a="1"/>
  <c r="K1480" i="5" s="1"/>
  <c r="K1476" i="5" a="1"/>
  <c r="K1476" i="5" s="1"/>
  <c r="K1473" i="5" a="1"/>
  <c r="K1473" i="5" s="1"/>
  <c r="K1469" i="5" a="1"/>
  <c r="K1469" i="5" s="1"/>
  <c r="K1465" i="5" a="1"/>
  <c r="K1465" i="5" s="1"/>
  <c r="K1461" i="5" a="1"/>
  <c r="K1461" i="5" s="1"/>
  <c r="K1457" i="5" a="1"/>
  <c r="K1457" i="5" s="1"/>
  <c r="K1453" i="5" a="1"/>
  <c r="K1453" i="5" s="1"/>
  <c r="K1449" i="5" a="1"/>
  <c r="K1449" i="5" s="1"/>
  <c r="K1445" i="5" a="1"/>
  <c r="K1445" i="5" s="1"/>
  <c r="K1441" i="5" a="1"/>
  <c r="K1441" i="5" s="1"/>
  <c r="K1437" i="5" a="1"/>
  <c r="K1437" i="5" s="1"/>
  <c r="K1433" i="5" a="1"/>
  <c r="K1433" i="5" s="1"/>
  <c r="K1429" i="5" a="1"/>
  <c r="K1429" i="5" s="1"/>
  <c r="K1425" i="5" a="1"/>
  <c r="K1425" i="5" s="1"/>
  <c r="K1421" i="5" a="1"/>
  <c r="K1421" i="5" s="1"/>
  <c r="K1418" i="5" a="1"/>
  <c r="K1418" i="5" s="1"/>
  <c r="K1414" i="5" a="1"/>
  <c r="K1414" i="5" s="1"/>
  <c r="K1410" i="5" a="1"/>
  <c r="K1410" i="5" s="1"/>
  <c r="K1406" i="5" a="1"/>
  <c r="K1406" i="5" s="1"/>
  <c r="K1402" i="5" a="1"/>
  <c r="K1402" i="5" s="1"/>
  <c r="K1398" i="5" a="1"/>
  <c r="K1398" i="5" s="1"/>
  <c r="K1394" i="5" a="1"/>
  <c r="K1394" i="5" s="1"/>
  <c r="K1390" i="5" a="1"/>
  <c r="K1390" i="5" s="1"/>
  <c r="K1386" i="5" a="1"/>
  <c r="K1386" i="5" s="1"/>
  <c r="K1382" i="5" a="1"/>
  <c r="K1382" i="5" s="1"/>
  <c r="K1378" i="5" a="1"/>
  <c r="K1378" i="5" s="1"/>
  <c r="K1374" i="5" a="1"/>
  <c r="K1374" i="5" s="1"/>
  <c r="K1370" i="5" a="1"/>
  <c r="K1370" i="5" s="1"/>
  <c r="K1366" i="5" a="1"/>
  <c r="K1366" i="5" s="1"/>
  <c r="K1362" i="5" a="1"/>
  <c r="K1362" i="5" s="1"/>
  <c r="K1358" i="5" a="1"/>
  <c r="K1358" i="5" s="1"/>
  <c r="K1354" i="5" a="1"/>
  <c r="K1354" i="5" s="1"/>
  <c r="K1350" i="5" a="1"/>
  <c r="K1350" i="5" s="1"/>
  <c r="K1346" i="5" a="1"/>
  <c r="K1346" i="5" s="1"/>
  <c r="K1339" i="5" a="1"/>
  <c r="K1339" i="5" s="1"/>
  <c r="K1335" i="5" a="1"/>
  <c r="K1335" i="5" s="1"/>
  <c r="K1331" i="5" a="1"/>
  <c r="K1331" i="5" s="1"/>
  <c r="K1327" i="5" a="1"/>
  <c r="K1327" i="5" s="1"/>
  <c r="K1323" i="5" a="1"/>
  <c r="K1323" i="5" s="1"/>
  <c r="K1319" i="5" a="1"/>
  <c r="K1319" i="5" s="1"/>
  <c r="K1315" i="5" a="1"/>
  <c r="K1315" i="5" s="1"/>
  <c r="K1311" i="5" a="1"/>
  <c r="K1311" i="5" s="1"/>
  <c r="K1307" i="5" a="1"/>
  <c r="K1307" i="5" s="1"/>
  <c r="K1304" i="5" a="1"/>
  <c r="K1304" i="5" s="1"/>
  <c r="K1300" i="5" a="1"/>
  <c r="K1300" i="5" s="1"/>
  <c r="K1296" i="5" a="1"/>
  <c r="K1296" i="5" s="1"/>
  <c r="K1292" i="5" a="1"/>
  <c r="K1292" i="5" s="1"/>
  <c r="K1288" i="5" a="1"/>
  <c r="K1288" i="5" s="1"/>
  <c r="K1284" i="5" a="1"/>
  <c r="K1284" i="5" s="1"/>
  <c r="K1280" i="5" a="1"/>
  <c r="K1280" i="5" s="1"/>
  <c r="K1276" i="5" a="1"/>
  <c r="K1276" i="5" s="1"/>
  <c r="K1273" i="5" a="1"/>
  <c r="K1273" i="5" s="1"/>
  <c r="K1269" i="5" a="1"/>
  <c r="K1269" i="5" s="1"/>
  <c r="K1265" i="5" a="1"/>
  <c r="K1265" i="5" s="1"/>
  <c r="K1261" i="5" a="1"/>
  <c r="K1261" i="5" s="1"/>
  <c r="K1257" i="5" a="1"/>
  <c r="K1257" i="5" s="1"/>
  <c r="K1253" i="5" a="1"/>
  <c r="K1253" i="5" s="1"/>
  <c r="K1249" i="5" a="1"/>
  <c r="K1249" i="5" s="1"/>
  <c r="K1245" i="5" a="1"/>
  <c r="K1245" i="5" s="1"/>
  <c r="K1241" i="5" a="1"/>
  <c r="K1241" i="5" s="1"/>
  <c r="K1237" i="5" a="1"/>
  <c r="K1237" i="5" s="1"/>
  <c r="K1233" i="5" a="1"/>
  <c r="K1233" i="5" s="1"/>
  <c r="K1229" i="5" a="1"/>
  <c r="K1229" i="5" s="1"/>
  <c r="K1225" i="5" a="1"/>
  <c r="K1225" i="5" s="1"/>
  <c r="K1221" i="5" a="1"/>
  <c r="K1221" i="5" s="1"/>
  <c r="K1218" i="5" a="1"/>
  <c r="K1218" i="5" s="1"/>
  <c r="K1214" i="5" a="1"/>
  <c r="K1214" i="5" s="1"/>
  <c r="K1210" i="5" a="1"/>
  <c r="K1210" i="5" s="1"/>
  <c r="K1206" i="5" a="1"/>
  <c r="K1206" i="5" s="1"/>
  <c r="K1202" i="5" a="1"/>
  <c r="K1202" i="5" s="1"/>
  <c r="K1198" i="5" a="1"/>
  <c r="K1198" i="5" s="1"/>
  <c r="K1194" i="5" a="1"/>
  <c r="K1194" i="5" s="1"/>
  <c r="K1190" i="5" a="1"/>
  <c r="K1190" i="5" s="1"/>
  <c r="K1187" i="5" a="1"/>
  <c r="K1187" i="5" s="1"/>
  <c r="K1183" i="5" a="1"/>
  <c r="K1183" i="5" s="1"/>
  <c r="K1179" i="5" a="1"/>
  <c r="K1179" i="5" s="1"/>
  <c r="K1175" i="5" a="1"/>
  <c r="K1175" i="5" s="1"/>
  <c r="K1171" i="5" a="1"/>
  <c r="K1171" i="5" s="1"/>
  <c r="K1167" i="5" a="1"/>
  <c r="K1167" i="5" s="1"/>
  <c r="K1163" i="5" a="1"/>
  <c r="K1163" i="5" s="1"/>
  <c r="K1159" i="5" a="1"/>
  <c r="K1159" i="5" s="1"/>
  <c r="K1155" i="5" a="1"/>
  <c r="K1155" i="5" s="1"/>
  <c r="K1151" i="5" a="1"/>
  <c r="K1151" i="5" s="1"/>
  <c r="K1147" i="5" a="1"/>
  <c r="K1147" i="5" s="1"/>
  <c r="K1143" i="5" a="1"/>
  <c r="K1143" i="5" s="1"/>
  <c r="K1136" i="5" a="1"/>
  <c r="K1136" i="5" s="1"/>
  <c r="K1132" i="5" a="1"/>
  <c r="K1132" i="5" s="1"/>
  <c r="K1128" i="5" a="1"/>
  <c r="K1128" i="5" s="1"/>
  <c r="K1124" i="5" a="1"/>
  <c r="K1124" i="5" s="1"/>
  <c r="K1120" i="5" a="1"/>
  <c r="K1120" i="5" s="1"/>
  <c r="K1116" i="5" a="1"/>
  <c r="K1116" i="5" s="1"/>
  <c r="K1112" i="5" a="1"/>
  <c r="K1112" i="5" s="1"/>
  <c r="K1108" i="5" a="1"/>
  <c r="K1108" i="5" s="1"/>
  <c r="K1104" i="5" a="1"/>
  <c r="K1104" i="5" s="1"/>
  <c r="K1100" i="5" a="1"/>
  <c r="K1100" i="5" s="1"/>
  <c r="K1097" i="5" a="1"/>
  <c r="K1097" i="5" s="1"/>
  <c r="K1093" i="5" a="1"/>
  <c r="K1093" i="5" s="1"/>
  <c r="K1089" i="5" a="1"/>
  <c r="K1089" i="5" s="1"/>
  <c r="K1085" i="5" a="1"/>
  <c r="K1085" i="5" s="1"/>
  <c r="K1081" i="5" a="1"/>
  <c r="K1081" i="5" s="1"/>
  <c r="K1077" i="5" a="1"/>
  <c r="K1077" i="5" s="1"/>
  <c r="K1073" i="5" a="1"/>
  <c r="K1073" i="5" s="1"/>
  <c r="K1069" i="5" a="1"/>
  <c r="K1069" i="5" s="1"/>
  <c r="K1065" i="5" a="1"/>
  <c r="K1065" i="5" s="1"/>
  <c r="K1062" i="5" a="1"/>
  <c r="K1062" i="5" s="1"/>
  <c r="K1058" i="5" a="1"/>
  <c r="K1058" i="5" s="1"/>
  <c r="K1054" i="5" a="1"/>
  <c r="K1054" i="5" s="1"/>
  <c r="K1051" i="5" a="1"/>
  <c r="K1051" i="5" s="1"/>
  <c r="K1047" i="5" a="1"/>
  <c r="K1047" i="5" s="1"/>
  <c r="K1043" i="5" a="1"/>
  <c r="K1043" i="5" s="1"/>
  <c r="K1039" i="5" a="1"/>
  <c r="K1039" i="5" s="1"/>
  <c r="K1032" i="5" a="1"/>
  <c r="K1032" i="5" s="1"/>
  <c r="K1028" i="5" a="1"/>
  <c r="K1028" i="5" s="1"/>
  <c r="K1024" i="5" a="1"/>
  <c r="K1024" i="5" s="1"/>
  <c r="K1020" i="5" a="1"/>
  <c r="K1020" i="5" s="1"/>
  <c r="K1017" i="5" a="1"/>
  <c r="K1017" i="5" s="1"/>
  <c r="K1013" i="5" a="1"/>
  <c r="K1013" i="5" s="1"/>
  <c r="K1009" i="5" a="1"/>
  <c r="K1009" i="5" s="1"/>
  <c r="K1005" i="5" a="1"/>
  <c r="K1005" i="5" s="1"/>
  <c r="K1001" i="5" a="1"/>
  <c r="K1001" i="5" s="1"/>
  <c r="K998" i="5" a="1"/>
  <c r="K998" i="5" s="1"/>
  <c r="K994" i="5" a="1"/>
  <c r="K994" i="5" s="1"/>
  <c r="K990" i="5" a="1"/>
  <c r="K990" i="5" s="1"/>
  <c r="K986" i="5" a="1"/>
  <c r="K986" i="5" s="1"/>
  <c r="K983" i="5" a="1"/>
  <c r="K983" i="5" s="1"/>
  <c r="K979" i="5" a="1"/>
  <c r="K979" i="5" s="1"/>
  <c r="K975" i="5" a="1"/>
  <c r="K975" i="5" s="1"/>
  <c r="K971" i="5" a="1"/>
  <c r="K971" i="5" s="1"/>
  <c r="K967" i="5" a="1"/>
  <c r="K967" i="5" s="1"/>
  <c r="K963" i="5" a="1"/>
  <c r="K963" i="5" s="1"/>
  <c r="K959" i="5" a="1"/>
  <c r="K959" i="5" s="1"/>
  <c r="K955" i="5" a="1"/>
  <c r="K955" i="5" s="1"/>
  <c r="K951" i="5" a="1"/>
  <c r="K951" i="5" s="1"/>
  <c r="K947" i="5" a="1"/>
  <c r="K947" i="5" s="1"/>
  <c r="K940" i="5" a="1"/>
  <c r="K940" i="5" s="1"/>
  <c r="K936" i="5" a="1"/>
  <c r="K936" i="5" s="1"/>
  <c r="K932" i="5" a="1"/>
  <c r="K932" i="5" s="1"/>
  <c r="K928" i="5" a="1"/>
  <c r="K928" i="5" s="1"/>
  <c r="K924" i="5" a="1"/>
  <c r="K924" i="5" s="1"/>
  <c r="K920" i="5" a="1"/>
  <c r="K920" i="5" s="1"/>
  <c r="K916" i="5" a="1"/>
  <c r="K916" i="5" s="1"/>
  <c r="K912" i="5" a="1"/>
  <c r="K912" i="5" s="1"/>
  <c r="K1570" i="5" a="1"/>
  <c r="K1570" i="5" s="1"/>
  <c r="K1562" i="5" a="1"/>
  <c r="K1562" i="5" s="1"/>
  <c r="K1556" i="5" a="1"/>
  <c r="K1556" i="5" s="1"/>
  <c r="K1552" i="5" a="1"/>
  <c r="K1552" i="5" s="1"/>
  <c r="K1548" i="5" a="1"/>
  <c r="K1548" i="5" s="1"/>
  <c r="K1544" i="5" a="1"/>
  <c r="K1544" i="5" s="1"/>
  <c r="K1541" i="5" a="1"/>
  <c r="K1541" i="5" s="1"/>
  <c r="K1537" i="5" a="1"/>
  <c r="K1537" i="5" s="1"/>
  <c r="K1533" i="5" a="1"/>
  <c r="K1533" i="5" s="1"/>
  <c r="K1529" i="5" a="1"/>
  <c r="K1529" i="5" s="1"/>
  <c r="K1526" i="5" a="1"/>
  <c r="K1526" i="5" s="1"/>
  <c r="K1522" i="5" a="1"/>
  <c r="K1522" i="5" s="1"/>
  <c r="K1518" i="5" a="1"/>
  <c r="K1518" i="5" s="1"/>
  <c r="K1514" i="5" a="1"/>
  <c r="K1514" i="5" s="1"/>
  <c r="K1510" i="5" a="1"/>
  <c r="K1510" i="5" s="1"/>
  <c r="K1503" i="5" a="1"/>
  <c r="K1503" i="5" s="1"/>
  <c r="K1499" i="5" a="1"/>
  <c r="K1499" i="5" s="1"/>
  <c r="K1495" i="5" a="1"/>
  <c r="K1495" i="5" s="1"/>
  <c r="K1491" i="5" a="1"/>
  <c r="K1491" i="5" s="1"/>
  <c r="K1487" i="5" a="1"/>
  <c r="K1487" i="5" s="1"/>
  <c r="K1483" i="5" a="1"/>
  <c r="K1483" i="5" s="1"/>
  <c r="K1479" i="5" a="1"/>
  <c r="K1479" i="5" s="1"/>
  <c r="K1475" i="5" a="1"/>
  <c r="K1475" i="5" s="1"/>
  <c r="K1472" i="5" a="1"/>
  <c r="K1472" i="5" s="1"/>
  <c r="K1468" i="5" a="1"/>
  <c r="K1468" i="5" s="1"/>
  <c r="K1464" i="5" a="1"/>
  <c r="K1464" i="5" s="1"/>
  <c r="K1460" i="5" a="1"/>
  <c r="K1460" i="5" s="1"/>
  <c r="K1456" i="5" a="1"/>
  <c r="K1456" i="5" s="1"/>
  <c r="K1452" i="5" a="1"/>
  <c r="K1452" i="5" s="1"/>
  <c r="K1448" i="5" a="1"/>
  <c r="K1448" i="5" s="1"/>
  <c r="K1444" i="5" a="1"/>
  <c r="K1444" i="5" s="1"/>
  <c r="K1440" i="5" a="1"/>
  <c r="K1440" i="5" s="1"/>
  <c r="K1436" i="5" a="1"/>
  <c r="K1436" i="5" s="1"/>
  <c r="K1432" i="5" a="1"/>
  <c r="K1432" i="5" s="1"/>
  <c r="K1428" i="5" a="1"/>
  <c r="K1428" i="5" s="1"/>
  <c r="K1424" i="5" a="1"/>
  <c r="K1424" i="5" s="1"/>
  <c r="K1420" i="5" a="1"/>
  <c r="K1420" i="5" s="1"/>
  <c r="K1417" i="5" a="1"/>
  <c r="K1417" i="5" s="1"/>
  <c r="K1413" i="5" a="1"/>
  <c r="K1413" i="5" s="1"/>
  <c r="K1409" i="5" a="1"/>
  <c r="K1409" i="5" s="1"/>
  <c r="K1405" i="5" a="1"/>
  <c r="K1405" i="5" s="1"/>
  <c r="K1401" i="5" a="1"/>
  <c r="K1401" i="5" s="1"/>
  <c r="K1397" i="5" a="1"/>
  <c r="K1397" i="5" s="1"/>
  <c r="K1393" i="5" a="1"/>
  <c r="K1393" i="5" s="1"/>
  <c r="K1389" i="5" a="1"/>
  <c r="K1389" i="5" s="1"/>
  <c r="K1385" i="5" a="1"/>
  <c r="K1385" i="5" s="1"/>
  <c r="K1381" i="5" a="1"/>
  <c r="K1381" i="5" s="1"/>
  <c r="K1377" i="5" a="1"/>
  <c r="K1377" i="5" s="1"/>
  <c r="K1373" i="5" a="1"/>
  <c r="K1373" i="5" s="1"/>
  <c r="K1369" i="5" a="1"/>
  <c r="K1369" i="5" s="1"/>
  <c r="K1365" i="5" a="1"/>
  <c r="K1365" i="5" s="1"/>
  <c r="K1361" i="5" a="1"/>
  <c r="K1361" i="5" s="1"/>
  <c r="K1357" i="5" a="1"/>
  <c r="K1357" i="5" s="1"/>
  <c r="K1353" i="5" a="1"/>
  <c r="K1353" i="5" s="1"/>
  <c r="K1349" i="5" a="1"/>
  <c r="K1349" i="5" s="1"/>
  <c r="K1345" i="5" a="1"/>
  <c r="K1345" i="5" s="1"/>
  <c r="K1342" i="5" a="1"/>
  <c r="K1342" i="5" s="1"/>
  <c r="K1338" i="5" a="1"/>
  <c r="K1338" i="5" s="1"/>
  <c r="K1334" i="5" a="1"/>
  <c r="K1334" i="5" s="1"/>
  <c r="K1330" i="5" a="1"/>
  <c r="K1330" i="5" s="1"/>
  <c r="K1326" i="5" a="1"/>
  <c r="K1326" i="5" s="1"/>
  <c r="K1322" i="5" a="1"/>
  <c r="K1322" i="5" s="1"/>
  <c r="K1318" i="5" a="1"/>
  <c r="K1318" i="5" s="1"/>
  <c r="K1314" i="5" a="1"/>
  <c r="K1314" i="5" s="1"/>
  <c r="K1310" i="5" a="1"/>
  <c r="K1310" i="5" s="1"/>
  <c r="K1303" i="5" a="1"/>
  <c r="K1303" i="5" s="1"/>
  <c r="K1299" i="5" a="1"/>
  <c r="K1299" i="5" s="1"/>
  <c r="K1295" i="5" a="1"/>
  <c r="K1295" i="5" s="1"/>
  <c r="K1291" i="5" a="1"/>
  <c r="K1291" i="5" s="1"/>
  <c r="K1287" i="5" a="1"/>
  <c r="K1287" i="5" s="1"/>
  <c r="K1283" i="5" a="1"/>
  <c r="K1283" i="5" s="1"/>
  <c r="K1279" i="5" a="1"/>
  <c r="K1279" i="5" s="1"/>
  <c r="K1275" i="5" a="1"/>
  <c r="K1275" i="5" s="1"/>
  <c r="K1272" i="5" a="1"/>
  <c r="K1272" i="5" s="1"/>
  <c r="K1268" i="5" a="1"/>
  <c r="K1268" i="5" s="1"/>
  <c r="K1264" i="5" a="1"/>
  <c r="K1264" i="5" s="1"/>
  <c r="K1260" i="5" a="1"/>
  <c r="K1260" i="5" s="1"/>
  <c r="K1256" i="5" a="1"/>
  <c r="K1256" i="5" s="1"/>
  <c r="K1252" i="5" a="1"/>
  <c r="K1252" i="5" s="1"/>
  <c r="K1248" i="5" a="1"/>
  <c r="K1248" i="5" s="1"/>
  <c r="K1244" i="5" a="1"/>
  <c r="K1244" i="5" s="1"/>
  <c r="K1240" i="5" a="1"/>
  <c r="K1240" i="5" s="1"/>
  <c r="K1236" i="5" a="1"/>
  <c r="K1236" i="5" s="1"/>
  <c r="K1232" i="5" a="1"/>
  <c r="K1232" i="5" s="1"/>
  <c r="K1228" i="5" a="1"/>
  <c r="K1228" i="5" s="1"/>
  <c r="K1224" i="5" a="1"/>
  <c r="K1224" i="5" s="1"/>
  <c r="K1220" i="5" a="1"/>
  <c r="K1220" i="5" s="1"/>
  <c r="K1217" i="5" a="1"/>
  <c r="K1217" i="5" s="1"/>
  <c r="K1213" i="5" a="1"/>
  <c r="K1213" i="5" s="1"/>
  <c r="K1209" i="5" a="1"/>
  <c r="K1209" i="5" s="1"/>
  <c r="K1205" i="5" a="1"/>
  <c r="K1205" i="5" s="1"/>
  <c r="K1201" i="5" a="1"/>
  <c r="K1201" i="5" s="1"/>
  <c r="K1197" i="5" a="1"/>
  <c r="K1197" i="5" s="1"/>
  <c r="K1193" i="5" a="1"/>
  <c r="K1193" i="5" s="1"/>
  <c r="K1189" i="5" a="1"/>
  <c r="K1189" i="5" s="1"/>
  <c r="K1186" i="5" a="1"/>
  <c r="K1186" i="5" s="1"/>
  <c r="K1182" i="5" a="1"/>
  <c r="K1182" i="5" s="1"/>
  <c r="K1178" i="5" a="1"/>
  <c r="K1178" i="5" s="1"/>
  <c r="K1174" i="5" a="1"/>
  <c r="K1174" i="5" s="1"/>
  <c r="K1170" i="5" a="1"/>
  <c r="K1170" i="5" s="1"/>
  <c r="K1166" i="5" a="1"/>
  <c r="K1166" i="5" s="1"/>
  <c r="K1162" i="5" a="1"/>
  <c r="K1162" i="5" s="1"/>
  <c r="K1158" i="5" a="1"/>
  <c r="K1158" i="5" s="1"/>
  <c r="K1154" i="5" a="1"/>
  <c r="K1154" i="5" s="1"/>
  <c r="K1150" i="5" a="1"/>
  <c r="K1150" i="5" s="1"/>
  <c r="K1146" i="5" a="1"/>
  <c r="K1146" i="5" s="1"/>
  <c r="K1142" i="5" a="1"/>
  <c r="K1142" i="5" s="1"/>
  <c r="K1139" i="5" a="1"/>
  <c r="K1139" i="5" s="1"/>
  <c r="K1135" i="5" a="1"/>
  <c r="K1135" i="5" s="1"/>
  <c r="K1131" i="5" a="1"/>
  <c r="K1131" i="5" s="1"/>
  <c r="K1127" i="5" a="1"/>
  <c r="K1127" i="5" s="1"/>
  <c r="K1123" i="5" a="1"/>
  <c r="K1123" i="5" s="1"/>
  <c r="K1119" i="5" a="1"/>
  <c r="K1119" i="5" s="1"/>
  <c r="K1115" i="5" a="1"/>
  <c r="K1115" i="5" s="1"/>
  <c r="K1111" i="5" a="1"/>
  <c r="K1111" i="5" s="1"/>
  <c r="K1107" i="5" a="1"/>
  <c r="K1107" i="5" s="1"/>
  <c r="K1103" i="5" a="1"/>
  <c r="K1103" i="5" s="1"/>
  <c r="K1096" i="5" a="1"/>
  <c r="K1096" i="5" s="1"/>
  <c r="K1092" i="5" a="1"/>
  <c r="K1092" i="5" s="1"/>
  <c r="K1088" i="5" a="1"/>
  <c r="K1088" i="5" s="1"/>
  <c r="K1084" i="5" a="1"/>
  <c r="K1084" i="5" s="1"/>
  <c r="K1080" i="5" a="1"/>
  <c r="K1080" i="5" s="1"/>
  <c r="K1076" i="5" a="1"/>
  <c r="K1076" i="5" s="1"/>
  <c r="K1072" i="5" a="1"/>
  <c r="K1072" i="5" s="1"/>
  <c r="K1068" i="5" a="1"/>
  <c r="K1068" i="5" s="1"/>
  <c r="K1064" i="5" a="1"/>
  <c r="K1064" i="5" s="1"/>
  <c r="K1061" i="5" a="1"/>
  <c r="K1061" i="5" s="1"/>
  <c r="K1057" i="5" a="1"/>
  <c r="K1057" i="5" s="1"/>
  <c r="K1053" i="5" a="1"/>
  <c r="K1053" i="5" s="1"/>
  <c r="K1050" i="5" a="1"/>
  <c r="K1050" i="5" s="1"/>
  <c r="K1046" i="5" a="1"/>
  <c r="K1046" i="5" s="1"/>
  <c r="K1042" i="5" a="1"/>
  <c r="K1042" i="5" s="1"/>
  <c r="K1038" i="5" a="1"/>
  <c r="K1038" i="5" s="1"/>
  <c r="K1035" i="5" a="1"/>
  <c r="K1035" i="5" s="1"/>
  <c r="K1031" i="5" a="1"/>
  <c r="K1031" i="5" s="1"/>
  <c r="K1027" i="5" a="1"/>
  <c r="K1027" i="5" s="1"/>
  <c r="K1023" i="5" a="1"/>
  <c r="K1023" i="5" s="1"/>
  <c r="K1016" i="5" a="1"/>
  <c r="K1016" i="5" s="1"/>
  <c r="K1012" i="5" a="1"/>
  <c r="K1012" i="5" s="1"/>
  <c r="K1008" i="5" a="1"/>
  <c r="K1008" i="5" s="1"/>
  <c r="K1004" i="5" a="1"/>
  <c r="K1004" i="5" s="1"/>
  <c r="K1000" i="5" a="1"/>
  <c r="K1000" i="5" s="1"/>
  <c r="K997" i="5" a="1"/>
  <c r="K997" i="5" s="1"/>
  <c r="K993" i="5" a="1"/>
  <c r="K993" i="5" s="1"/>
  <c r="K989" i="5" a="1"/>
  <c r="K989" i="5" s="1"/>
  <c r="K985" i="5" a="1"/>
  <c r="K985" i="5" s="1"/>
  <c r="K982" i="5" a="1"/>
  <c r="K982" i="5" s="1"/>
  <c r="K978" i="5" a="1"/>
  <c r="K978" i="5" s="1"/>
  <c r="K974" i="5" a="1"/>
  <c r="K974" i="5" s="1"/>
  <c r="K970" i="5" a="1"/>
  <c r="K970" i="5" s="1"/>
  <c r="K966" i="5" a="1"/>
  <c r="K966" i="5" s="1"/>
  <c r="K962" i="5" a="1"/>
  <c r="K962" i="5" s="1"/>
  <c r="K958" i="5" a="1"/>
  <c r="K958" i="5" s="1"/>
  <c r="K954" i="5" a="1"/>
  <c r="K954" i="5" s="1"/>
  <c r="K950" i="5" a="1"/>
  <c r="K950" i="5" s="1"/>
  <c r="K946" i="5" a="1"/>
  <c r="K946" i="5" s="1"/>
  <c r="K943" i="5" a="1"/>
  <c r="K943" i="5" s="1"/>
  <c r="K939" i="5" a="1"/>
  <c r="K939" i="5" s="1"/>
  <c r="K935" i="5" a="1"/>
  <c r="K935" i="5" s="1"/>
  <c r="K931" i="5" a="1"/>
  <c r="K931" i="5" s="1"/>
  <c r="K927" i="5" a="1"/>
  <c r="K927" i="5" s="1"/>
  <c r="K923" i="5" a="1"/>
  <c r="K923" i="5" s="1"/>
  <c r="K919" i="5" a="1"/>
  <c r="K919" i="5" s="1"/>
  <c r="K915" i="5" a="1"/>
  <c r="K915" i="5" s="1"/>
  <c r="K1567" i="5" a="1"/>
  <c r="K1567" i="5" s="1"/>
  <c r="K1559" i="5" a="1"/>
  <c r="K1559" i="5" s="1"/>
  <c r="K1555" i="5" a="1"/>
  <c r="K1555" i="5" s="1"/>
  <c r="K1551" i="5" a="1"/>
  <c r="K1551" i="5" s="1"/>
  <c r="K1547" i="5" a="1"/>
  <c r="K1547" i="5" s="1"/>
  <c r="K1543" i="5" a="1"/>
  <c r="K1543" i="5" s="1"/>
  <c r="K1540" i="5" a="1"/>
  <c r="K1540" i="5" s="1"/>
  <c r="K1536" i="5" a="1"/>
  <c r="K1536" i="5" s="1"/>
  <c r="K1532" i="5" a="1"/>
  <c r="K1532" i="5" s="1"/>
  <c r="K1525" i="5" a="1"/>
  <c r="K1525" i="5" s="1"/>
  <c r="K1521" i="5" a="1"/>
  <c r="K1521" i="5" s="1"/>
  <c r="K1517" i="5" a="1"/>
  <c r="K1517" i="5" s="1"/>
  <c r="K1513" i="5" a="1"/>
  <c r="K1513" i="5" s="1"/>
  <c r="K1509" i="5" a="1"/>
  <c r="K1509" i="5" s="1"/>
  <c r="K1506" i="5" a="1"/>
  <c r="K1506" i="5" s="1"/>
  <c r="K1502" i="5" a="1"/>
  <c r="K1502" i="5" s="1"/>
  <c r="K1498" i="5" a="1"/>
  <c r="K1498" i="5" s="1"/>
  <c r="K1494" i="5" a="1"/>
  <c r="K1494" i="5" s="1"/>
  <c r="K1490" i="5" a="1"/>
  <c r="K1490" i="5" s="1"/>
  <c r="K1486" i="5" a="1"/>
  <c r="K1486" i="5" s="1"/>
  <c r="K1482" i="5" a="1"/>
  <c r="K1482" i="5" s="1"/>
  <c r="K1478" i="5" a="1"/>
  <c r="K1478" i="5" s="1"/>
  <c r="K1471" i="5" a="1"/>
  <c r="K1471" i="5" s="1"/>
  <c r="K1467" i="5" a="1"/>
  <c r="K1467" i="5" s="1"/>
  <c r="K1463" i="5" a="1"/>
  <c r="K1463" i="5" s="1"/>
  <c r="K1459" i="5" a="1"/>
  <c r="K1459" i="5" s="1"/>
  <c r="K1455" i="5" a="1"/>
  <c r="K1455" i="5" s="1"/>
  <c r="K1451" i="5" a="1"/>
  <c r="K1451" i="5" s="1"/>
  <c r="K1447" i="5" a="1"/>
  <c r="K1447" i="5" s="1"/>
  <c r="K1443" i="5" a="1"/>
  <c r="K1443" i="5" s="1"/>
  <c r="K1439" i="5" a="1"/>
  <c r="K1439" i="5" s="1"/>
  <c r="K1435" i="5" a="1"/>
  <c r="K1435" i="5" s="1"/>
  <c r="K1431" i="5" a="1"/>
  <c r="K1431" i="5" s="1"/>
  <c r="K1427" i="5" a="1"/>
  <c r="K1427" i="5" s="1"/>
  <c r="K1423" i="5" a="1"/>
  <c r="K1423" i="5" s="1"/>
  <c r="K1419" i="5" a="1"/>
  <c r="K1419" i="5" s="1"/>
  <c r="K1416" i="5" a="1"/>
  <c r="K1416" i="5" s="1"/>
  <c r="K1412" i="5" a="1"/>
  <c r="K1412" i="5" s="1"/>
  <c r="K1408" i="5" a="1"/>
  <c r="K1408" i="5" s="1"/>
  <c r="K1404" i="5" a="1"/>
  <c r="K1404" i="5" s="1"/>
  <c r="K1400" i="5" a="1"/>
  <c r="K1400" i="5" s="1"/>
  <c r="K1396" i="5" a="1"/>
  <c r="K1396" i="5" s="1"/>
  <c r="K1392" i="5" a="1"/>
  <c r="K1392" i="5" s="1"/>
  <c r="K1388" i="5" a="1"/>
  <c r="K1388" i="5" s="1"/>
  <c r="K1384" i="5" a="1"/>
  <c r="K1384" i="5" s="1"/>
  <c r="K1380" i="5" a="1"/>
  <c r="K1380" i="5" s="1"/>
  <c r="K1376" i="5" a="1"/>
  <c r="K1376" i="5" s="1"/>
  <c r="K1372" i="5" a="1"/>
  <c r="K1372" i="5" s="1"/>
  <c r="K1368" i="5" a="1"/>
  <c r="K1368" i="5" s="1"/>
  <c r="K1364" i="5" a="1"/>
  <c r="K1364" i="5" s="1"/>
  <c r="K1360" i="5" a="1"/>
  <c r="K1360" i="5" s="1"/>
  <c r="K1356" i="5" a="1"/>
  <c r="K1356" i="5" s="1"/>
  <c r="K1352" i="5" a="1"/>
  <c r="K1352" i="5" s="1"/>
  <c r="K1348" i="5" a="1"/>
  <c r="K1348" i="5" s="1"/>
  <c r="K1344" i="5" a="1"/>
  <c r="K1344" i="5" s="1"/>
  <c r="K1341" i="5" a="1"/>
  <c r="K1341" i="5" s="1"/>
  <c r="K1337" i="5" a="1"/>
  <c r="K1337" i="5" s="1"/>
  <c r="K1333" i="5" a="1"/>
  <c r="K1333" i="5" s="1"/>
  <c r="K1329" i="5" a="1"/>
  <c r="K1329" i="5" s="1"/>
  <c r="K1325" i="5" a="1"/>
  <c r="K1325" i="5" s="1"/>
  <c r="K1321" i="5" a="1"/>
  <c r="K1321" i="5" s="1"/>
  <c r="K1317" i="5" a="1"/>
  <c r="K1317" i="5" s="1"/>
  <c r="K1313" i="5" a="1"/>
  <c r="K1313" i="5" s="1"/>
  <c r="K1309" i="5" a="1"/>
  <c r="K1309" i="5" s="1"/>
  <c r="K1306" i="5" a="1"/>
  <c r="K1306" i="5" s="1"/>
  <c r="K1302" i="5" a="1"/>
  <c r="K1302" i="5" s="1"/>
  <c r="K1298" i="5" a="1"/>
  <c r="K1298" i="5" s="1"/>
  <c r="K1294" i="5" a="1"/>
  <c r="K1294" i="5" s="1"/>
  <c r="K1290" i="5" a="1"/>
  <c r="K1290" i="5" s="1"/>
  <c r="K1286" i="5" a="1"/>
  <c r="K1286" i="5" s="1"/>
  <c r="K1282" i="5" a="1"/>
  <c r="K1282" i="5" s="1"/>
  <c r="K1278" i="5" a="1"/>
  <c r="K1278" i="5" s="1"/>
  <c r="K1271" i="5" a="1"/>
  <c r="K1271" i="5" s="1"/>
  <c r="K1267" i="5" a="1"/>
  <c r="K1267" i="5" s="1"/>
  <c r="K1263" i="5" a="1"/>
  <c r="K1263" i="5" s="1"/>
  <c r="K1259" i="5" a="1"/>
  <c r="K1259" i="5" s="1"/>
  <c r="K1255" i="5" a="1"/>
  <c r="K1255" i="5" s="1"/>
  <c r="K1251" i="5" a="1"/>
  <c r="K1251" i="5" s="1"/>
  <c r="K1247" i="5" a="1"/>
  <c r="K1247" i="5" s="1"/>
  <c r="K1243" i="5" a="1"/>
  <c r="K1243" i="5" s="1"/>
  <c r="K1239" i="5" a="1"/>
  <c r="K1239" i="5" s="1"/>
  <c r="K1235" i="5" a="1"/>
  <c r="K1235" i="5" s="1"/>
  <c r="K1231" i="5" a="1"/>
  <c r="K1231" i="5" s="1"/>
  <c r="K1227" i="5" a="1"/>
  <c r="K1227" i="5" s="1"/>
  <c r="K1223" i="5" a="1"/>
  <c r="K1223" i="5" s="1"/>
  <c r="K1216" i="5" a="1"/>
  <c r="K1216" i="5" s="1"/>
  <c r="K1212" i="5" a="1"/>
  <c r="K1212" i="5" s="1"/>
  <c r="K1208" i="5" a="1"/>
  <c r="K1208" i="5" s="1"/>
  <c r="K1204" i="5" a="1"/>
  <c r="K1204" i="5" s="1"/>
  <c r="K1200" i="5" a="1"/>
  <c r="K1200" i="5" s="1"/>
  <c r="K1196" i="5" a="1"/>
  <c r="K1196" i="5" s="1"/>
  <c r="K1192" i="5" a="1"/>
  <c r="K1192" i="5" s="1"/>
  <c r="K1188" i="5" a="1"/>
  <c r="K1188" i="5" s="1"/>
  <c r="K1185" i="5" a="1"/>
  <c r="K1185" i="5" s="1"/>
  <c r="K1181" i="5" a="1"/>
  <c r="K1181" i="5" s="1"/>
  <c r="K1177" i="5" a="1"/>
  <c r="K1177" i="5" s="1"/>
  <c r="K1173" i="5" a="1"/>
  <c r="K1173" i="5" s="1"/>
  <c r="K1169" i="5" a="1"/>
  <c r="K1169" i="5" s="1"/>
  <c r="K1165" i="5" a="1"/>
  <c r="K1165" i="5" s="1"/>
  <c r="K1161" i="5" a="1"/>
  <c r="K1161" i="5" s="1"/>
  <c r="K1157" i="5" a="1"/>
  <c r="K1157" i="5" s="1"/>
  <c r="K1153" i="5" a="1"/>
  <c r="K1153" i="5" s="1"/>
  <c r="K1149" i="5" a="1"/>
  <c r="K1149" i="5" s="1"/>
  <c r="K1145" i="5" a="1"/>
  <c r="K1145" i="5" s="1"/>
  <c r="K1141" i="5" a="1"/>
  <c r="K1141" i="5" s="1"/>
  <c r="K1138" i="5" a="1"/>
  <c r="K1138" i="5" s="1"/>
  <c r="K1134" i="5" a="1"/>
  <c r="K1134" i="5" s="1"/>
  <c r="K1130" i="5" a="1"/>
  <c r="K1130" i="5" s="1"/>
  <c r="K1126" i="5" a="1"/>
  <c r="K1126" i="5" s="1"/>
  <c r="K1122" i="5" a="1"/>
  <c r="K1122" i="5" s="1"/>
  <c r="K1118" i="5" a="1"/>
  <c r="K1118" i="5" s="1"/>
  <c r="K1114" i="5" a="1"/>
  <c r="K1114" i="5" s="1"/>
  <c r="K1110" i="5" a="1"/>
  <c r="K1110" i="5" s="1"/>
  <c r="K1106" i="5" a="1"/>
  <c r="K1106" i="5" s="1"/>
  <c r="K1102" i="5" a="1"/>
  <c r="K1102" i="5" s="1"/>
  <c r="K1099" i="5" a="1"/>
  <c r="K1099" i="5" s="1"/>
  <c r="K1095" i="5" a="1"/>
  <c r="K1095" i="5" s="1"/>
  <c r="K1091" i="5" a="1"/>
  <c r="K1091" i="5" s="1"/>
  <c r="K1087" i="5" a="1"/>
  <c r="K1087" i="5" s="1"/>
  <c r="K1083" i="5" a="1"/>
  <c r="K1083" i="5" s="1"/>
  <c r="K1079" i="5" a="1"/>
  <c r="K1079" i="5" s="1"/>
  <c r="K1075" i="5" a="1"/>
  <c r="K1075" i="5" s="1"/>
  <c r="K1071" i="5" a="1"/>
  <c r="K1071" i="5" s="1"/>
  <c r="K1067" i="5" a="1"/>
  <c r="K1067" i="5" s="1"/>
  <c r="K1060" i="5" a="1"/>
  <c r="K1060" i="5" s="1"/>
  <c r="K1056" i="5" a="1"/>
  <c r="K1056" i="5" s="1"/>
  <c r="K1052" i="5" a="1"/>
  <c r="K1052" i="5" s="1"/>
  <c r="K1049" i="5" a="1"/>
  <c r="K1049" i="5" s="1"/>
  <c r="K1045" i="5" a="1"/>
  <c r="K1045" i="5" s="1"/>
  <c r="K1041" i="5" a="1"/>
  <c r="K1041" i="5" s="1"/>
  <c r="K1037" i="5" a="1"/>
  <c r="K1037" i="5" s="1"/>
  <c r="K1034" i="5" a="1"/>
  <c r="K1034" i="5" s="1"/>
  <c r="K1030" i="5" a="1"/>
  <c r="K1030" i="5" s="1"/>
  <c r="K1026" i="5" a="1"/>
  <c r="K1026" i="5" s="1"/>
  <c r="K1022" i="5" a="1"/>
  <c r="K1022" i="5" s="1"/>
  <c r="K1019" i="5" a="1"/>
  <c r="K1019" i="5" s="1"/>
  <c r="K1015" i="5" a="1"/>
  <c r="K1015" i="5" s="1"/>
  <c r="K1011" i="5" a="1"/>
  <c r="K1011" i="5" s="1"/>
  <c r="K1007" i="5" a="1"/>
  <c r="K1007" i="5" s="1"/>
  <c r="K1003" i="5" a="1"/>
  <c r="K1003" i="5" s="1"/>
  <c r="K996" i="5" a="1"/>
  <c r="K996" i="5" s="1"/>
  <c r="K992" i="5" a="1"/>
  <c r="K992" i="5" s="1"/>
  <c r="K988" i="5" a="1"/>
  <c r="K988" i="5" s="1"/>
  <c r="K984" i="5" a="1"/>
  <c r="K984" i="5" s="1"/>
  <c r="K981" i="5" a="1"/>
  <c r="K981" i="5" s="1"/>
  <c r="K977" i="5" a="1"/>
  <c r="K977" i="5" s="1"/>
  <c r="K973" i="5" a="1"/>
  <c r="K973" i="5" s="1"/>
  <c r="K969" i="5" a="1"/>
  <c r="K969" i="5" s="1"/>
  <c r="K965" i="5" a="1"/>
  <c r="K965" i="5" s="1"/>
  <c r="K961" i="5" a="1"/>
  <c r="K961" i="5" s="1"/>
  <c r="K957" i="5" a="1"/>
  <c r="K957" i="5" s="1"/>
  <c r="K953" i="5" a="1"/>
  <c r="K953" i="5" s="1"/>
  <c r="K949" i="5" a="1"/>
  <c r="K949" i="5" s="1"/>
  <c r="K945" i="5" a="1"/>
  <c r="K945" i="5" s="1"/>
  <c r="K942" i="5" a="1"/>
  <c r="K942" i="5" s="1"/>
  <c r="K938" i="5" a="1"/>
  <c r="K938" i="5" s="1"/>
  <c r="K934" i="5" a="1"/>
  <c r="K934" i="5" s="1"/>
  <c r="K930" i="5" a="1"/>
  <c r="K930" i="5" s="1"/>
  <c r="K926" i="5" a="1"/>
  <c r="K926" i="5" s="1"/>
  <c r="K922" i="5" a="1"/>
  <c r="K922" i="5" s="1"/>
  <c r="K918" i="5" a="1"/>
  <c r="K918" i="5" s="1"/>
  <c r="K914" i="5" a="1"/>
  <c r="K914" i="5" s="1"/>
  <c r="K911" i="5" a="1"/>
  <c r="K911" i="5" s="1"/>
  <c r="K907" i="5" a="1"/>
  <c r="K907" i="5" s="1"/>
  <c r="K16" i="5" a="1"/>
  <c r="K16" i="5" s="1"/>
  <c r="K20" i="5" a="1"/>
  <c r="K20" i="5" s="1"/>
  <c r="K24" i="5" a="1"/>
  <c r="K24" i="5" s="1"/>
  <c r="K28" i="5" a="1"/>
  <c r="K28" i="5" s="1"/>
  <c r="K32" i="5" a="1"/>
  <c r="K32" i="5" s="1"/>
  <c r="K36" i="5" a="1"/>
  <c r="K36" i="5" s="1"/>
  <c r="K40" i="5" a="1"/>
  <c r="K40" i="5" s="1"/>
  <c r="K44" i="5" a="1"/>
  <c r="K44" i="5" s="1"/>
  <c r="K48" i="5" a="1"/>
  <c r="K48" i="5" s="1"/>
  <c r="K52" i="5" a="1"/>
  <c r="K52" i="5" s="1"/>
  <c r="K56" i="5" a="1"/>
  <c r="K56" i="5" s="1"/>
  <c r="K60" i="5" a="1"/>
  <c r="K60" i="5" s="1"/>
  <c r="K64" i="5" a="1"/>
  <c r="K64" i="5" s="1"/>
  <c r="K68" i="5" a="1"/>
  <c r="K68" i="5" s="1"/>
  <c r="K72" i="5" a="1"/>
  <c r="K72" i="5" s="1"/>
  <c r="K76" i="5" a="1"/>
  <c r="K76" i="5" s="1"/>
  <c r="K80" i="5" a="1"/>
  <c r="K80" i="5" s="1"/>
  <c r="K84" i="5" a="1"/>
  <c r="K84" i="5" s="1"/>
  <c r="K90" i="5" a="1"/>
  <c r="K90" i="5" s="1"/>
  <c r="K94" i="5" a="1"/>
  <c r="K94" i="5" s="1"/>
  <c r="K98" i="5" a="1"/>
  <c r="K98" i="5" s="1"/>
  <c r="K102" i="5" a="1"/>
  <c r="K102" i="5" s="1"/>
  <c r="K106" i="5" a="1"/>
  <c r="K106" i="5" s="1"/>
  <c r="K110" i="5" a="1"/>
  <c r="K110" i="5" s="1"/>
  <c r="K114" i="5" a="1"/>
  <c r="K114" i="5" s="1"/>
  <c r="K118" i="5" a="1"/>
  <c r="K118" i="5" s="1"/>
  <c r="K122" i="5" a="1"/>
  <c r="K122" i="5" s="1"/>
  <c r="K126" i="5" a="1"/>
  <c r="K126" i="5" s="1"/>
  <c r="K130" i="5" a="1"/>
  <c r="K130" i="5" s="1"/>
  <c r="K134" i="5" a="1"/>
  <c r="K134" i="5" s="1"/>
  <c r="K138" i="5" a="1"/>
  <c r="K138" i="5" s="1"/>
  <c r="K142" i="5" a="1"/>
  <c r="K142" i="5" s="1"/>
  <c r="K146" i="5" a="1"/>
  <c r="K146" i="5" s="1"/>
  <c r="K150" i="5" a="1"/>
  <c r="K150" i="5" s="1"/>
  <c r="K154" i="5" a="1"/>
  <c r="K154" i="5" s="1"/>
  <c r="K158" i="5" a="1"/>
  <c r="K158" i="5" s="1"/>
  <c r="K162" i="5" a="1"/>
  <c r="K162" i="5" s="1"/>
  <c r="K166" i="5" a="1"/>
  <c r="K166" i="5" s="1"/>
  <c r="K170" i="5" a="1"/>
  <c r="K170" i="5" s="1"/>
  <c r="K174" i="5" a="1"/>
  <c r="K174" i="5" s="1"/>
  <c r="K177" i="5" a="1"/>
  <c r="K177" i="5" s="1"/>
  <c r="K181" i="5" a="1"/>
  <c r="K181" i="5" s="1"/>
  <c r="K185" i="5" a="1"/>
  <c r="K185" i="5" s="1"/>
  <c r="K189" i="5" a="1"/>
  <c r="K189" i="5" s="1"/>
  <c r="K193" i="5" a="1"/>
  <c r="K193" i="5" s="1"/>
  <c r="K200" i="5" a="1"/>
  <c r="K200" i="5" s="1"/>
  <c r="K204" i="5" a="1"/>
  <c r="K204" i="5" s="1"/>
  <c r="K208" i="5" a="1"/>
  <c r="K208" i="5" s="1"/>
  <c r="K212" i="5" a="1"/>
  <c r="K212" i="5" s="1"/>
  <c r="K216" i="5" a="1"/>
  <c r="K216" i="5" s="1"/>
  <c r="K220" i="5" a="1"/>
  <c r="K220" i="5" s="1"/>
  <c r="K224" i="5" a="1"/>
  <c r="K224" i="5" s="1"/>
  <c r="K228" i="5" a="1"/>
  <c r="K228" i="5" s="1"/>
  <c r="K231" i="5" a="1"/>
  <c r="K231" i="5" s="1"/>
  <c r="K235" i="5" a="1"/>
  <c r="K235" i="5" s="1"/>
  <c r="K239" i="5" a="1"/>
  <c r="K239" i="5" s="1"/>
  <c r="K243" i="5" a="1"/>
  <c r="K243" i="5" s="1"/>
  <c r="K247" i="5" a="1"/>
  <c r="K247" i="5" s="1"/>
  <c r="K251" i="5" a="1"/>
  <c r="K251" i="5" s="1"/>
  <c r="K255" i="5" a="1"/>
  <c r="K255" i="5" s="1"/>
  <c r="K259" i="5" a="1"/>
  <c r="K259" i="5" s="1"/>
  <c r="K262" i="5" a="1"/>
  <c r="K262" i="5" s="1"/>
  <c r="K266" i="5" a="1"/>
  <c r="K266" i="5" s="1"/>
  <c r="K270" i="5" a="1"/>
  <c r="K270" i="5" s="1"/>
  <c r="K274" i="5" a="1"/>
  <c r="K274" i="5" s="1"/>
  <c r="K278" i="5" a="1"/>
  <c r="K278" i="5" s="1"/>
  <c r="K282" i="5" a="1"/>
  <c r="K282" i="5" s="1"/>
  <c r="K286" i="5" a="1"/>
  <c r="K286" i="5" s="1"/>
  <c r="K290" i="5" a="1"/>
  <c r="K290" i="5" s="1"/>
  <c r="K293" i="5" a="1"/>
  <c r="K293" i="5" s="1"/>
  <c r="K297" i="5" a="1"/>
  <c r="K297" i="5" s="1"/>
  <c r="K301" i="5" a="1"/>
  <c r="K301" i="5" s="1"/>
  <c r="K305" i="5" a="1"/>
  <c r="K305" i="5" s="1"/>
  <c r="K309" i="5" a="1"/>
  <c r="K309" i="5" s="1"/>
  <c r="K313" i="5" a="1"/>
  <c r="K313" i="5" s="1"/>
  <c r="K317" i="5" a="1"/>
  <c r="K317" i="5" s="1"/>
  <c r="K321" i="5" a="1"/>
  <c r="K321" i="5" s="1"/>
  <c r="K328" i="5" a="1"/>
  <c r="K328" i="5" s="1"/>
  <c r="K332" i="5" a="1"/>
  <c r="K332" i="5" s="1"/>
  <c r="K336" i="5" a="1"/>
  <c r="K336" i="5" s="1"/>
  <c r="K340" i="5" a="1"/>
  <c r="K340" i="5" s="1"/>
  <c r="K344" i="5" a="1"/>
  <c r="K344" i="5" s="1"/>
  <c r="K348" i="5" a="1"/>
  <c r="K348" i="5" s="1"/>
  <c r="K352" i="5" a="1"/>
  <c r="K352" i="5" s="1"/>
  <c r="K356" i="5" a="1"/>
  <c r="K356" i="5" s="1"/>
  <c r="K359" i="5" a="1"/>
  <c r="K359" i="5" s="1"/>
  <c r="K363" i="5" a="1"/>
  <c r="K363" i="5" s="1"/>
  <c r="K367" i="5" a="1"/>
  <c r="K367" i="5" s="1"/>
  <c r="K371" i="5" a="1"/>
  <c r="K371" i="5" s="1"/>
  <c r="K375" i="5" a="1"/>
  <c r="K375" i="5" s="1"/>
  <c r="K379" i="5" a="1"/>
  <c r="K379" i="5" s="1"/>
  <c r="K383" i="5" a="1"/>
  <c r="K383" i="5" s="1"/>
  <c r="K387" i="5" a="1"/>
  <c r="K387" i="5" s="1"/>
  <c r="K390" i="5" a="1"/>
  <c r="K390" i="5" s="1"/>
  <c r="K394" i="5" a="1"/>
  <c r="K394" i="5" s="1"/>
  <c r="K398" i="5" a="1"/>
  <c r="K398" i="5" s="1"/>
  <c r="K402" i="5" a="1"/>
  <c r="K402" i="5" s="1"/>
  <c r="K406" i="5" a="1"/>
  <c r="K406" i="5" s="1"/>
  <c r="K410" i="5" a="1"/>
  <c r="K410" i="5" s="1"/>
  <c r="K414" i="5" a="1"/>
  <c r="K414" i="5" s="1"/>
  <c r="K418" i="5" a="1"/>
  <c r="K418" i="5" s="1"/>
  <c r="K421" i="5" a="1"/>
  <c r="K421" i="5" s="1"/>
  <c r="K425" i="5" a="1"/>
  <c r="K425" i="5" s="1"/>
  <c r="K429" i="5" a="1"/>
  <c r="K429" i="5" s="1"/>
  <c r="K433" i="5" a="1"/>
  <c r="K433" i="5" s="1"/>
  <c r="K437" i="5" a="1"/>
  <c r="K437" i="5" s="1"/>
  <c r="K441" i="5" a="1"/>
  <c r="K441" i="5" s="1"/>
  <c r="K445" i="5" a="1"/>
  <c r="K445" i="5" s="1"/>
  <c r="K449" i="5" a="1"/>
  <c r="K449" i="5" s="1"/>
  <c r="K456" i="5" a="1"/>
  <c r="K456" i="5" s="1"/>
  <c r="K460" i="5" a="1"/>
  <c r="K460" i="5" s="1"/>
  <c r="K464" i="5" a="1"/>
  <c r="K464" i="5" s="1"/>
  <c r="K468" i="5" a="1"/>
  <c r="K468" i="5" s="1"/>
  <c r="K472" i="5" a="1"/>
  <c r="K472" i="5" s="1"/>
  <c r="K476" i="5" a="1"/>
  <c r="K476" i="5" s="1"/>
  <c r="K480" i="5" a="1"/>
  <c r="K480" i="5" s="1"/>
  <c r="K484" i="5" a="1"/>
  <c r="K484" i="5" s="1"/>
  <c r="K487" i="5" a="1"/>
  <c r="K487" i="5" s="1"/>
  <c r="K491" i="5" a="1"/>
  <c r="K491" i="5" s="1"/>
  <c r="K495" i="5" a="1"/>
  <c r="K495" i="5" s="1"/>
  <c r="K499" i="5" a="1"/>
  <c r="K499" i="5" s="1"/>
  <c r="K503" i="5" a="1"/>
  <c r="K503" i="5" s="1"/>
  <c r="K507" i="5" a="1"/>
  <c r="K507" i="5" s="1"/>
  <c r="K511" i="5" a="1"/>
  <c r="K511" i="5" s="1"/>
  <c r="K515" i="5" a="1"/>
  <c r="K515" i="5" s="1"/>
  <c r="K518" i="5" a="1"/>
  <c r="K518" i="5" s="1"/>
  <c r="K522" i="5" a="1"/>
  <c r="K522" i="5" s="1"/>
  <c r="K526" i="5" a="1"/>
  <c r="K526" i="5" s="1"/>
  <c r="K530" i="5" a="1"/>
  <c r="K530" i="5" s="1"/>
  <c r="K534" i="5" a="1"/>
  <c r="K534" i="5" s="1"/>
  <c r="K538" i="5" a="1"/>
  <c r="K538" i="5" s="1"/>
  <c r="K542" i="5" a="1"/>
  <c r="K542" i="5" s="1"/>
  <c r="K546" i="5" a="1"/>
  <c r="K546" i="5" s="1"/>
  <c r="K550" i="5" a="1"/>
  <c r="K550" i="5" s="1"/>
  <c r="K553" i="5" a="1"/>
  <c r="K553" i="5" s="1"/>
  <c r="K557" i="5" a="1"/>
  <c r="K557" i="5" s="1"/>
  <c r="K561" i="5" a="1"/>
  <c r="K561" i="5" s="1"/>
  <c r="K565" i="5" a="1"/>
  <c r="K565" i="5" s="1"/>
  <c r="K569" i="5" a="1"/>
  <c r="K569" i="5" s="1"/>
  <c r="K573" i="5" a="1"/>
  <c r="K573" i="5" s="1"/>
  <c r="K577" i="5" a="1"/>
  <c r="K577" i="5" s="1"/>
  <c r="K581" i="5" a="1"/>
  <c r="K581" i="5" s="1"/>
  <c r="K584" i="5" a="1"/>
  <c r="K584" i="5" s="1"/>
  <c r="K588" i="5" a="1"/>
  <c r="K588" i="5" s="1"/>
  <c r="K592" i="5" a="1"/>
  <c r="K592" i="5" s="1"/>
  <c r="K596" i="5" a="1"/>
  <c r="K596" i="5" s="1"/>
  <c r="K600" i="5" a="1"/>
  <c r="K600" i="5" s="1"/>
  <c r="K604" i="5" a="1"/>
  <c r="K604" i="5" s="1"/>
  <c r="K608" i="5" a="1"/>
  <c r="K608" i="5" s="1"/>
  <c r="K612" i="5" a="1"/>
  <c r="K612" i="5" s="1"/>
  <c r="K616" i="5" a="1"/>
  <c r="K616" i="5" s="1"/>
  <c r="K620" i="5" a="1"/>
  <c r="K620" i="5" s="1"/>
  <c r="K624" i="5" a="1"/>
  <c r="K624" i="5" s="1"/>
  <c r="K628" i="5" a="1"/>
  <c r="K628" i="5" s="1"/>
  <c r="K632" i="5" a="1"/>
  <c r="K632" i="5" s="1"/>
  <c r="K636" i="5" a="1"/>
  <c r="K636" i="5" s="1"/>
  <c r="K640" i="5" a="1"/>
  <c r="K640" i="5" s="1"/>
  <c r="K644" i="5" a="1"/>
  <c r="K644" i="5" s="1"/>
  <c r="K647" i="5" a="1"/>
  <c r="K647" i="5" s="1"/>
  <c r="K651" i="5" a="1"/>
  <c r="K651" i="5" s="1"/>
  <c r="K655" i="5" a="1"/>
  <c r="K655" i="5" s="1"/>
  <c r="K659" i="5" a="1"/>
  <c r="K659" i="5" s="1"/>
  <c r="K663" i="5" a="1"/>
  <c r="K663" i="5" s="1"/>
  <c r="K667" i="5" a="1"/>
  <c r="K667" i="5" s="1"/>
  <c r="K674" i="5" a="1"/>
  <c r="K674" i="5" s="1"/>
  <c r="K678" i="5" a="1"/>
  <c r="K678" i="5" s="1"/>
  <c r="K682" i="5" a="1"/>
  <c r="K682" i="5" s="1"/>
  <c r="K686" i="5" a="1"/>
  <c r="K686" i="5" s="1"/>
  <c r="K690" i="5" a="1"/>
  <c r="K690" i="5" s="1"/>
  <c r="K694" i="5" a="1"/>
  <c r="K694" i="5" s="1"/>
  <c r="K698" i="5" a="1"/>
  <c r="K698" i="5" s="1"/>
  <c r="K702" i="5" a="1"/>
  <c r="K702" i="5" s="1"/>
  <c r="K706" i="5" a="1"/>
  <c r="K706" i="5" s="1"/>
  <c r="K710" i="5" a="1"/>
  <c r="K710" i="5" s="1"/>
  <c r="K714" i="5" a="1"/>
  <c r="K714" i="5" s="1"/>
  <c r="K718" i="5" a="1"/>
  <c r="K718" i="5" s="1"/>
  <c r="K721" i="5" a="1"/>
  <c r="K721" i="5" s="1"/>
  <c r="K725" i="5" a="1"/>
  <c r="K725" i="5" s="1"/>
  <c r="K729" i="5" a="1"/>
  <c r="K729" i="5" s="1"/>
  <c r="K733" i="5" a="1"/>
  <c r="K733" i="5" s="1"/>
  <c r="K737" i="5" a="1"/>
  <c r="K737" i="5" s="1"/>
  <c r="K741" i="5" a="1"/>
  <c r="K741" i="5" s="1"/>
  <c r="K745" i="5" a="1"/>
  <c r="K745" i="5" s="1"/>
  <c r="K749" i="5" a="1"/>
  <c r="K749" i="5" s="1"/>
  <c r="K752" i="5" a="1"/>
  <c r="K752" i="5" s="1"/>
  <c r="K756" i="5" a="1"/>
  <c r="K756" i="5" s="1"/>
  <c r="K760" i="5" a="1"/>
  <c r="K760" i="5" s="1"/>
  <c r="K764" i="5" a="1"/>
  <c r="K764" i="5" s="1"/>
  <c r="K768" i="5" a="1"/>
  <c r="K768" i="5" s="1"/>
  <c r="K772" i="5" a="1"/>
  <c r="K772" i="5" s="1"/>
  <c r="K779" i="5" a="1"/>
  <c r="K779" i="5" s="1"/>
  <c r="K783" i="5" a="1"/>
  <c r="K783" i="5" s="1"/>
  <c r="K787" i="5" a="1"/>
  <c r="K787" i="5" s="1"/>
  <c r="K791" i="5" a="1"/>
  <c r="K791" i="5" s="1"/>
  <c r="K794" i="5" a="1"/>
  <c r="K794" i="5" s="1"/>
  <c r="K798" i="5" a="1"/>
  <c r="K798" i="5" s="1"/>
  <c r="K801" i="5" a="1"/>
  <c r="K801" i="5" s="1"/>
  <c r="K805" i="5" a="1"/>
  <c r="K805" i="5" s="1"/>
  <c r="K809" i="5" a="1"/>
  <c r="K809" i="5" s="1"/>
  <c r="K812" i="5" a="1"/>
  <c r="K812" i="5" s="1"/>
  <c r="K816" i="5" a="1"/>
  <c r="K816" i="5" s="1"/>
  <c r="K820" i="5" a="1"/>
  <c r="K820" i="5" s="1"/>
  <c r="K824" i="5" a="1"/>
  <c r="K824" i="5" s="1"/>
  <c r="K831" i="5" a="1"/>
  <c r="K831" i="5" s="1"/>
  <c r="K835" i="5" a="1"/>
  <c r="K835" i="5" s="1"/>
  <c r="K839" i="5" a="1"/>
  <c r="K839" i="5" s="1"/>
  <c r="K843" i="5" a="1"/>
  <c r="K843" i="5" s="1"/>
  <c r="K847" i="5" a="1"/>
  <c r="K847" i="5" s="1"/>
  <c r="K850" i="5" a="1"/>
  <c r="K850" i="5" s="1"/>
  <c r="K854" i="5" a="1"/>
  <c r="K854" i="5" s="1"/>
  <c r="K858" i="5" a="1"/>
  <c r="K858" i="5" s="1"/>
  <c r="K862" i="5" a="1"/>
  <c r="K862" i="5" s="1"/>
  <c r="K865" i="5" a="1"/>
  <c r="K865" i="5" s="1"/>
  <c r="K869" i="5" a="1"/>
  <c r="K869" i="5" s="1"/>
  <c r="K872" i="5" a="1"/>
  <c r="K872" i="5" s="1"/>
  <c r="K876" i="5" a="1"/>
  <c r="K876" i="5" s="1"/>
  <c r="K880" i="5" a="1"/>
  <c r="K880" i="5" s="1"/>
  <c r="K884" i="5" a="1"/>
  <c r="K884" i="5" s="1"/>
  <c r="K891" i="5" a="1"/>
  <c r="K891" i="5" s="1"/>
  <c r="K895" i="5" a="1"/>
  <c r="K895" i="5" s="1"/>
  <c r="K899" i="5" a="1"/>
  <c r="K899" i="5" s="1"/>
  <c r="K903" i="5" a="1"/>
  <c r="K903" i="5" s="1"/>
  <c r="K909" i="5" a="1"/>
  <c r="K909" i="5" s="1"/>
  <c r="K17" i="5" a="1"/>
  <c r="K17" i="5" s="1"/>
  <c r="K21" i="5" a="1"/>
  <c r="K21" i="5" s="1"/>
  <c r="K25" i="5" a="1"/>
  <c r="K25" i="5" s="1"/>
  <c r="K29" i="5" a="1"/>
  <c r="K29" i="5" s="1"/>
  <c r="K33" i="5" a="1"/>
  <c r="K33" i="5" s="1"/>
  <c r="K37" i="5" a="1"/>
  <c r="K37" i="5" s="1"/>
  <c r="K41" i="5" a="1"/>
  <c r="K41" i="5" s="1"/>
  <c r="K45" i="5" a="1"/>
  <c r="K45" i="5" s="1"/>
  <c r="K49" i="5" a="1"/>
  <c r="K49" i="5" s="1"/>
  <c r="K53" i="5" a="1"/>
  <c r="K53" i="5" s="1"/>
  <c r="K57" i="5" a="1"/>
  <c r="K57" i="5" s="1"/>
  <c r="K61" i="5" a="1"/>
  <c r="K61" i="5" s="1"/>
  <c r="K65" i="5" a="1"/>
  <c r="K65" i="5" s="1"/>
  <c r="K69" i="5" a="1"/>
  <c r="K69" i="5" s="1"/>
  <c r="K73" i="5" a="1"/>
  <c r="K73" i="5" s="1"/>
  <c r="K77" i="5" a="1"/>
  <c r="K77" i="5" s="1"/>
  <c r="K81" i="5" a="1"/>
  <c r="K81" i="5" s="1"/>
  <c r="K85" i="5" a="1"/>
  <c r="K85" i="5" s="1"/>
  <c r="K91" i="5" a="1"/>
  <c r="K91" i="5" s="1"/>
  <c r="K95" i="5" a="1"/>
  <c r="K95" i="5" s="1"/>
  <c r="K99" i="5" a="1"/>
  <c r="K99" i="5" s="1"/>
  <c r="K103" i="5" a="1"/>
  <c r="K103" i="5" s="1"/>
  <c r="K107" i="5" a="1"/>
  <c r="K107" i="5" s="1"/>
  <c r="K111" i="5" a="1"/>
  <c r="K111" i="5" s="1"/>
  <c r="K115" i="5" a="1"/>
  <c r="K115" i="5" s="1"/>
  <c r="K119" i="5" a="1"/>
  <c r="K119" i="5" s="1"/>
  <c r="K123" i="5" a="1"/>
  <c r="K123" i="5" s="1"/>
  <c r="K127" i="5" a="1"/>
  <c r="K127" i="5" s="1"/>
  <c r="K131" i="5" a="1"/>
  <c r="K131" i="5" s="1"/>
  <c r="K135" i="5" a="1"/>
  <c r="K135" i="5" s="1"/>
  <c r="K139" i="5" a="1"/>
  <c r="K139" i="5" s="1"/>
  <c r="K143" i="5" a="1"/>
  <c r="K143" i="5" s="1"/>
  <c r="K147" i="5" a="1"/>
  <c r="K147" i="5" s="1"/>
  <c r="K151" i="5" a="1"/>
  <c r="K151" i="5" s="1"/>
  <c r="K155" i="5" a="1"/>
  <c r="K155" i="5" s="1"/>
  <c r="K159" i="5" a="1"/>
  <c r="K159" i="5" s="1"/>
  <c r="K163" i="5" a="1"/>
  <c r="K163" i="5" s="1"/>
  <c r="K167" i="5" a="1"/>
  <c r="K167" i="5" s="1"/>
  <c r="K171" i="5" a="1"/>
  <c r="K171" i="5" s="1"/>
  <c r="K175" i="5" a="1"/>
  <c r="K175" i="5" s="1"/>
  <c r="K178" i="5" a="1"/>
  <c r="K178" i="5" s="1"/>
  <c r="K182" i="5" a="1"/>
  <c r="K182" i="5" s="1"/>
  <c r="K186" i="5" a="1"/>
  <c r="K186" i="5" s="1"/>
  <c r="K190" i="5" a="1"/>
  <c r="K190" i="5" s="1"/>
  <c r="K194" i="5" a="1"/>
  <c r="K194" i="5" s="1"/>
  <c r="K197" i="5" a="1"/>
  <c r="K197" i="5" s="1"/>
  <c r="K201" i="5" a="1"/>
  <c r="K201" i="5" s="1"/>
  <c r="K205" i="5" a="1"/>
  <c r="K205" i="5" s="1"/>
  <c r="K209" i="5" a="1"/>
  <c r="K209" i="5" s="1"/>
  <c r="K213" i="5" a="1"/>
  <c r="K213" i="5" s="1"/>
  <c r="K217" i="5" a="1"/>
  <c r="K217" i="5" s="1"/>
  <c r="K221" i="5" a="1"/>
  <c r="K221" i="5" s="1"/>
  <c r="K225" i="5" a="1"/>
  <c r="K225" i="5" s="1"/>
  <c r="K232" i="5" a="1"/>
  <c r="K232" i="5" s="1"/>
  <c r="K236" i="5" a="1"/>
  <c r="K236" i="5" s="1"/>
  <c r="K240" i="5" a="1"/>
  <c r="K240" i="5" s="1"/>
  <c r="K244" i="5" a="1"/>
  <c r="K244" i="5" s="1"/>
  <c r="K248" i="5" a="1"/>
  <c r="K248" i="5" s="1"/>
  <c r="K252" i="5" a="1"/>
  <c r="K252" i="5" s="1"/>
  <c r="K256" i="5" a="1"/>
  <c r="K256" i="5" s="1"/>
  <c r="K260" i="5" a="1"/>
  <c r="K260" i="5" s="1"/>
  <c r="K263" i="5" a="1"/>
  <c r="K263" i="5" s="1"/>
  <c r="K267" i="5" a="1"/>
  <c r="K267" i="5" s="1"/>
  <c r="K271" i="5" a="1"/>
  <c r="K271" i="5" s="1"/>
  <c r="K275" i="5" a="1"/>
  <c r="K275" i="5" s="1"/>
  <c r="K279" i="5" a="1"/>
  <c r="K279" i="5" s="1"/>
  <c r="K283" i="5" a="1"/>
  <c r="K283" i="5" s="1"/>
  <c r="K287" i="5" a="1"/>
  <c r="K287" i="5" s="1"/>
  <c r="K291" i="5" a="1"/>
  <c r="K291" i="5" s="1"/>
  <c r="K294" i="5" a="1"/>
  <c r="K294" i="5" s="1"/>
  <c r="K298" i="5" a="1"/>
  <c r="K298" i="5" s="1"/>
  <c r="K302" i="5" a="1"/>
  <c r="K302" i="5" s="1"/>
  <c r="K306" i="5" a="1"/>
  <c r="K306" i="5" s="1"/>
  <c r="K310" i="5" a="1"/>
  <c r="K310" i="5" s="1"/>
  <c r="K314" i="5" a="1"/>
  <c r="K314" i="5" s="1"/>
  <c r="K318" i="5" a="1"/>
  <c r="K318" i="5" s="1"/>
  <c r="K322" i="5" a="1"/>
  <c r="K322" i="5" s="1"/>
  <c r="K325" i="5" a="1"/>
  <c r="K325" i="5" s="1"/>
  <c r="K329" i="5" a="1"/>
  <c r="K329" i="5" s="1"/>
  <c r="K333" i="5" a="1"/>
  <c r="K333" i="5" s="1"/>
  <c r="K337" i="5" a="1"/>
  <c r="K337" i="5" s="1"/>
  <c r="K341" i="5" a="1"/>
  <c r="K341" i="5" s="1"/>
  <c r="K345" i="5" a="1"/>
  <c r="K345" i="5" s="1"/>
  <c r="K349" i="5" a="1"/>
  <c r="K349" i="5" s="1"/>
  <c r="K353" i="5" a="1"/>
  <c r="K353" i="5" s="1"/>
  <c r="K360" i="5" a="1"/>
  <c r="K360" i="5" s="1"/>
  <c r="K364" i="5" a="1"/>
  <c r="K364" i="5" s="1"/>
  <c r="K368" i="5" a="1"/>
  <c r="K368" i="5" s="1"/>
  <c r="K372" i="5" a="1"/>
  <c r="K372" i="5" s="1"/>
  <c r="K376" i="5" a="1"/>
  <c r="K376" i="5" s="1"/>
  <c r="K380" i="5" a="1"/>
  <c r="K380" i="5" s="1"/>
  <c r="K384" i="5" a="1"/>
  <c r="K384" i="5" s="1"/>
  <c r="K388" i="5" a="1"/>
  <c r="K388" i="5" s="1"/>
  <c r="K391" i="5" a="1"/>
  <c r="K391" i="5" s="1"/>
  <c r="K395" i="5" a="1"/>
  <c r="K395" i="5" s="1"/>
  <c r="K399" i="5" a="1"/>
  <c r="K399" i="5" s="1"/>
  <c r="K403" i="5" a="1"/>
  <c r="K403" i="5" s="1"/>
  <c r="K407" i="5" a="1"/>
  <c r="K407" i="5" s="1"/>
  <c r="K411" i="5" a="1"/>
  <c r="K411" i="5" s="1"/>
  <c r="K415" i="5" a="1"/>
  <c r="K415" i="5" s="1"/>
  <c r="K419" i="5" a="1"/>
  <c r="K419" i="5" s="1"/>
  <c r="K422" i="5" a="1"/>
  <c r="K422" i="5" s="1"/>
  <c r="K426" i="5" a="1"/>
  <c r="K426" i="5" s="1"/>
  <c r="K430" i="5" a="1"/>
  <c r="K430" i="5" s="1"/>
  <c r="K434" i="5" a="1"/>
  <c r="K434" i="5" s="1"/>
  <c r="K438" i="5" a="1"/>
  <c r="K438" i="5" s="1"/>
  <c r="K442" i="5" a="1"/>
  <c r="K442" i="5" s="1"/>
  <c r="K446" i="5" a="1"/>
  <c r="K446" i="5" s="1"/>
  <c r="K450" i="5" a="1"/>
  <c r="K450" i="5" s="1"/>
  <c r="K453" i="5" a="1"/>
  <c r="K453" i="5" s="1"/>
  <c r="K457" i="5" a="1"/>
  <c r="K457" i="5" s="1"/>
  <c r="K461" i="5" a="1"/>
  <c r="K461" i="5" s="1"/>
  <c r="K465" i="5" a="1"/>
  <c r="K465" i="5" s="1"/>
  <c r="K469" i="5" a="1"/>
  <c r="K469" i="5" s="1"/>
  <c r="K473" i="5" a="1"/>
  <c r="K473" i="5" s="1"/>
  <c r="K477" i="5" a="1"/>
  <c r="K477" i="5" s="1"/>
  <c r="K481" i="5" a="1"/>
  <c r="K481" i="5" s="1"/>
  <c r="K488" i="5" a="1"/>
  <c r="K488" i="5" s="1"/>
  <c r="K492" i="5" a="1"/>
  <c r="K492" i="5" s="1"/>
  <c r="K496" i="5" a="1"/>
  <c r="K496" i="5" s="1"/>
  <c r="K500" i="5" a="1"/>
  <c r="K500" i="5" s="1"/>
  <c r="K504" i="5" a="1"/>
  <c r="K504" i="5" s="1"/>
  <c r="K508" i="5" a="1"/>
  <c r="K508" i="5" s="1"/>
  <c r="K512" i="5" a="1"/>
  <c r="K512" i="5" s="1"/>
  <c r="K516" i="5" a="1"/>
  <c r="K516" i="5" s="1"/>
  <c r="K519" i="5" a="1"/>
  <c r="K519" i="5" s="1"/>
  <c r="K523" i="5" a="1"/>
  <c r="K523" i="5" s="1"/>
  <c r="K527" i="5" a="1"/>
  <c r="K527" i="5" s="1"/>
  <c r="K531" i="5" a="1"/>
  <c r="K531" i="5" s="1"/>
  <c r="K535" i="5" a="1"/>
  <c r="K535" i="5" s="1"/>
  <c r="K539" i="5" a="1"/>
  <c r="K539" i="5" s="1"/>
  <c r="K543" i="5" a="1"/>
  <c r="K543" i="5" s="1"/>
  <c r="K547" i="5" a="1"/>
  <c r="K547" i="5" s="1"/>
  <c r="K554" i="5" a="1"/>
  <c r="K554" i="5" s="1"/>
  <c r="K558" i="5" a="1"/>
  <c r="K558" i="5" s="1"/>
  <c r="K562" i="5" a="1"/>
  <c r="K562" i="5" s="1"/>
  <c r="K566" i="5" a="1"/>
  <c r="K566" i="5" s="1"/>
  <c r="K570" i="5" a="1"/>
  <c r="K570" i="5" s="1"/>
  <c r="K574" i="5" a="1"/>
  <c r="K574" i="5" s="1"/>
  <c r="K578" i="5" a="1"/>
  <c r="K578" i="5" s="1"/>
  <c r="K582" i="5" a="1"/>
  <c r="K582" i="5" s="1"/>
  <c r="K585" i="5" a="1"/>
  <c r="K585" i="5" s="1"/>
  <c r="K589" i="5" a="1"/>
  <c r="K589" i="5" s="1"/>
  <c r="K593" i="5" a="1"/>
  <c r="K593" i="5" s="1"/>
  <c r="K597" i="5" a="1"/>
  <c r="K597" i="5" s="1"/>
  <c r="K601" i="5" a="1"/>
  <c r="K601" i="5" s="1"/>
  <c r="K605" i="5" a="1"/>
  <c r="K605" i="5" s="1"/>
  <c r="K609" i="5" a="1"/>
  <c r="K609" i="5" s="1"/>
  <c r="K613" i="5" a="1"/>
  <c r="K613" i="5" s="1"/>
  <c r="K617" i="5" a="1"/>
  <c r="K617" i="5" s="1"/>
  <c r="K621" i="5" a="1"/>
  <c r="K621" i="5" s="1"/>
  <c r="K625" i="5" a="1"/>
  <c r="K625" i="5" s="1"/>
  <c r="K629" i="5" a="1"/>
  <c r="K629" i="5" s="1"/>
  <c r="K633" i="5" a="1"/>
  <c r="K633" i="5" s="1"/>
  <c r="K637" i="5" a="1"/>
  <c r="K637" i="5" s="1"/>
  <c r="K641" i="5" a="1"/>
  <c r="K641" i="5" s="1"/>
  <c r="K648" i="5" a="1"/>
  <c r="K648" i="5" s="1"/>
  <c r="K652" i="5" a="1"/>
  <c r="K652" i="5" s="1"/>
  <c r="K656" i="5" a="1"/>
  <c r="K656" i="5" s="1"/>
  <c r="K660" i="5" a="1"/>
  <c r="K660" i="5" s="1"/>
  <c r="K664" i="5" a="1"/>
  <c r="K664" i="5" s="1"/>
  <c r="K668" i="5" a="1"/>
  <c r="K668" i="5" s="1"/>
  <c r="K671" i="5" a="1"/>
  <c r="K671" i="5" s="1"/>
  <c r="K675" i="5" a="1"/>
  <c r="K675" i="5" s="1"/>
  <c r="K679" i="5" a="1"/>
  <c r="K679" i="5" s="1"/>
  <c r="K683" i="5" a="1"/>
  <c r="K683" i="5" s="1"/>
  <c r="K687" i="5" a="1"/>
  <c r="K687" i="5" s="1"/>
  <c r="K691" i="5" a="1"/>
  <c r="K691" i="5" s="1"/>
  <c r="K695" i="5" a="1"/>
  <c r="K695" i="5" s="1"/>
  <c r="K699" i="5" a="1"/>
  <c r="K699" i="5" s="1"/>
  <c r="K703" i="5" a="1"/>
  <c r="K703" i="5" s="1"/>
  <c r="K707" i="5" a="1"/>
  <c r="K707" i="5" s="1"/>
  <c r="K711" i="5" a="1"/>
  <c r="K711" i="5" s="1"/>
  <c r="K715" i="5" a="1"/>
  <c r="K715" i="5" s="1"/>
  <c r="K722" i="5" a="1"/>
  <c r="K722" i="5" s="1"/>
  <c r="K726" i="5" a="1"/>
  <c r="K726" i="5" s="1"/>
  <c r="K730" i="5" a="1"/>
  <c r="K730" i="5" s="1"/>
  <c r="K734" i="5" a="1"/>
  <c r="K734" i="5" s="1"/>
  <c r="K738" i="5" a="1"/>
  <c r="K738" i="5" s="1"/>
  <c r="K742" i="5" a="1"/>
  <c r="K742" i="5" s="1"/>
  <c r="K746" i="5" a="1"/>
  <c r="K746" i="5" s="1"/>
  <c r="K750" i="5" a="1"/>
  <c r="K750" i="5" s="1"/>
  <c r="K753" i="5" a="1"/>
  <c r="K753" i="5" s="1"/>
  <c r="K757" i="5" a="1"/>
  <c r="K757" i="5" s="1"/>
  <c r="K761" i="5" a="1"/>
  <c r="K761" i="5" s="1"/>
  <c r="K765" i="5" a="1"/>
  <c r="K765" i="5" s="1"/>
  <c r="K769" i="5" a="1"/>
  <c r="K769" i="5" s="1"/>
  <c r="K773" i="5" a="1"/>
  <c r="K773" i="5" s="1"/>
  <c r="K776" i="5" a="1"/>
  <c r="K776" i="5" s="1"/>
  <c r="K780" i="5" a="1"/>
  <c r="K780" i="5" s="1"/>
  <c r="K784" i="5" a="1"/>
  <c r="K784" i="5" s="1"/>
  <c r="K788" i="5" a="1"/>
  <c r="K788" i="5" s="1"/>
  <c r="K795" i="5" a="1"/>
  <c r="K795" i="5" s="1"/>
  <c r="K799" i="5" a="1"/>
  <c r="K799" i="5" s="1"/>
  <c r="K802" i="5" a="1"/>
  <c r="K802" i="5" s="1"/>
  <c r="K806" i="5" a="1"/>
  <c r="K806" i="5" s="1"/>
  <c r="K810" i="5" a="1"/>
  <c r="K810" i="5" s="1"/>
  <c r="K813" i="5" a="1"/>
  <c r="K813" i="5" s="1"/>
  <c r="K817" i="5" a="1"/>
  <c r="K817" i="5" s="1"/>
  <c r="K821" i="5" a="1"/>
  <c r="K821" i="5" s="1"/>
  <c r="K825" i="5" a="1"/>
  <c r="K825" i="5" s="1"/>
  <c r="K828" i="5" a="1"/>
  <c r="K828" i="5" s="1"/>
  <c r="K832" i="5" a="1"/>
  <c r="K832" i="5" s="1"/>
  <c r="K836" i="5" a="1"/>
  <c r="K836" i="5" s="1"/>
  <c r="K840" i="5" a="1"/>
  <c r="K840" i="5" s="1"/>
  <c r="K844" i="5" a="1"/>
  <c r="K844" i="5" s="1"/>
  <c r="K851" i="5" a="1"/>
  <c r="K851" i="5" s="1"/>
  <c r="K855" i="5" a="1"/>
  <c r="K855" i="5" s="1"/>
  <c r="K859" i="5" a="1"/>
  <c r="K859" i="5" s="1"/>
  <c r="K863" i="5" a="1"/>
  <c r="K863" i="5" s="1"/>
  <c r="K866" i="5" a="1"/>
  <c r="K866" i="5" s="1"/>
  <c r="K870" i="5" a="1"/>
  <c r="K870" i="5" s="1"/>
  <c r="K873" i="5" a="1"/>
  <c r="K873" i="5" s="1"/>
  <c r="K877" i="5" a="1"/>
  <c r="K877" i="5" s="1"/>
  <c r="K881" i="5" a="1"/>
  <c r="K881" i="5" s="1"/>
  <c r="K885" i="5" a="1"/>
  <c r="K885" i="5" s="1"/>
  <c r="K888" i="5" a="1"/>
  <c r="K888" i="5" s="1"/>
  <c r="K892" i="5" a="1"/>
  <c r="K892" i="5" s="1"/>
  <c r="K896" i="5" a="1"/>
  <c r="K896" i="5" s="1"/>
  <c r="K900" i="5" a="1"/>
  <c r="K900" i="5" s="1"/>
  <c r="K904" i="5" a="1"/>
  <c r="K904" i="5" s="1"/>
  <c r="K18" i="5" a="1"/>
  <c r="K18" i="5" s="1"/>
  <c r="K22" i="5" a="1"/>
  <c r="K22" i="5" s="1"/>
  <c r="K26" i="5" a="1"/>
  <c r="K26" i="5" s="1"/>
  <c r="K30" i="5" a="1"/>
  <c r="K30" i="5" s="1"/>
  <c r="K34" i="5" a="1"/>
  <c r="K34" i="5" s="1"/>
  <c r="K38" i="5" a="1"/>
  <c r="K38" i="5" s="1"/>
  <c r="K42" i="5" a="1"/>
  <c r="K42" i="5" s="1"/>
  <c r="K46" i="5" a="1"/>
  <c r="K46" i="5" s="1"/>
  <c r="K50" i="5" a="1"/>
  <c r="K50" i="5" s="1"/>
  <c r="K54" i="5" a="1"/>
  <c r="K54" i="5" s="1"/>
  <c r="K58" i="5" a="1"/>
  <c r="K58" i="5" s="1"/>
  <c r="K62" i="5" a="1"/>
  <c r="K62" i="5" s="1"/>
  <c r="K66" i="5" a="1"/>
  <c r="K66" i="5" s="1"/>
  <c r="K70" i="5" a="1"/>
  <c r="K70" i="5" s="1"/>
  <c r="K74" i="5" a="1"/>
  <c r="K74" i="5" s="1"/>
  <c r="K78" i="5" a="1"/>
  <c r="K78" i="5" s="1"/>
  <c r="K82" i="5" a="1"/>
  <c r="K82" i="5" s="1"/>
  <c r="K86" i="5" a="1"/>
  <c r="K86" i="5" s="1"/>
  <c r="K92" i="5" a="1"/>
  <c r="K92" i="5" s="1"/>
  <c r="K96" i="5" a="1"/>
  <c r="K96" i="5" s="1"/>
  <c r="K100" i="5" a="1"/>
  <c r="K100" i="5" s="1"/>
  <c r="K104" i="5" a="1"/>
  <c r="K104" i="5" s="1"/>
  <c r="K108" i="5" a="1"/>
  <c r="K108" i="5" s="1"/>
  <c r="K112" i="5" a="1"/>
  <c r="K112" i="5" s="1"/>
  <c r="K116" i="5" a="1"/>
  <c r="K116" i="5" s="1"/>
  <c r="K120" i="5" a="1"/>
  <c r="K120" i="5" s="1"/>
  <c r="K124" i="5" a="1"/>
  <c r="K124" i="5" s="1"/>
  <c r="K128" i="5" a="1"/>
  <c r="K128" i="5" s="1"/>
  <c r="K132" i="5" a="1"/>
  <c r="K132" i="5" s="1"/>
  <c r="K136" i="5" a="1"/>
  <c r="K136" i="5" s="1"/>
  <c r="K140" i="5" a="1"/>
  <c r="K140" i="5" s="1"/>
  <c r="K144" i="5" a="1"/>
  <c r="K144" i="5" s="1"/>
  <c r="K148" i="5" a="1"/>
  <c r="K148" i="5" s="1"/>
  <c r="K152" i="5" a="1"/>
  <c r="K152" i="5" s="1"/>
  <c r="K156" i="5" a="1"/>
  <c r="K156" i="5" s="1"/>
  <c r="K160" i="5" a="1"/>
  <c r="K160" i="5" s="1"/>
  <c r="K164" i="5" a="1"/>
  <c r="K164" i="5" s="1"/>
  <c r="K168" i="5" a="1"/>
  <c r="K168" i="5" s="1"/>
  <c r="K172" i="5" a="1"/>
  <c r="K172" i="5" s="1"/>
  <c r="K176" i="5" a="1"/>
  <c r="K176" i="5" s="1"/>
  <c r="K179" i="5" a="1"/>
  <c r="K179" i="5" s="1"/>
  <c r="K183" i="5" a="1"/>
  <c r="K183" i="5" s="1"/>
  <c r="K187" i="5" a="1"/>
  <c r="K187" i="5" s="1"/>
  <c r="K191" i="5" a="1"/>
  <c r="K191" i="5" s="1"/>
  <c r="K195" i="5" a="1"/>
  <c r="K195" i="5" s="1"/>
  <c r="K198" i="5" a="1"/>
  <c r="K198" i="5" s="1"/>
  <c r="K202" i="5" a="1"/>
  <c r="K202" i="5" s="1"/>
  <c r="K206" i="5" a="1"/>
  <c r="K206" i="5" s="1"/>
  <c r="K210" i="5" a="1"/>
  <c r="K210" i="5" s="1"/>
  <c r="K214" i="5" a="1"/>
  <c r="K214" i="5" s="1"/>
  <c r="K218" i="5" a="1"/>
  <c r="K218" i="5" s="1"/>
  <c r="K222" i="5" a="1"/>
  <c r="K222" i="5" s="1"/>
  <c r="K226" i="5" a="1"/>
  <c r="K226" i="5" s="1"/>
  <c r="K229" i="5" a="1"/>
  <c r="K229" i="5" s="1"/>
  <c r="K233" i="5" a="1"/>
  <c r="K233" i="5" s="1"/>
  <c r="K237" i="5" a="1"/>
  <c r="K237" i="5" s="1"/>
  <c r="K241" i="5" a="1"/>
  <c r="K241" i="5" s="1"/>
  <c r="K245" i="5" a="1"/>
  <c r="K245" i="5" s="1"/>
  <c r="K249" i="5" a="1"/>
  <c r="K249" i="5" s="1"/>
  <c r="K253" i="5" a="1"/>
  <c r="K253" i="5" s="1"/>
  <c r="K257" i="5" a="1"/>
  <c r="K257" i="5" s="1"/>
  <c r="K264" i="5" a="1"/>
  <c r="K264" i="5" s="1"/>
  <c r="K268" i="5" a="1"/>
  <c r="K268" i="5" s="1"/>
  <c r="K272" i="5" a="1"/>
  <c r="K272" i="5" s="1"/>
  <c r="K276" i="5" a="1"/>
  <c r="K276" i="5" s="1"/>
  <c r="K280" i="5" a="1"/>
  <c r="K280" i="5" s="1"/>
  <c r="K284" i="5" a="1"/>
  <c r="K284" i="5" s="1"/>
  <c r="K288" i="5" a="1"/>
  <c r="K288" i="5" s="1"/>
  <c r="K292" i="5" a="1"/>
  <c r="K292" i="5" s="1"/>
  <c r="K295" i="5" a="1"/>
  <c r="K295" i="5" s="1"/>
  <c r="K299" i="5" a="1"/>
  <c r="K299" i="5" s="1"/>
  <c r="K303" i="5" a="1"/>
  <c r="K303" i="5" s="1"/>
  <c r="K307" i="5" a="1"/>
  <c r="K307" i="5" s="1"/>
  <c r="K311" i="5" a="1"/>
  <c r="K311" i="5" s="1"/>
  <c r="K315" i="5" a="1"/>
  <c r="K315" i="5" s="1"/>
  <c r="K319" i="5" a="1"/>
  <c r="K319" i="5" s="1"/>
  <c r="K323" i="5" a="1"/>
  <c r="K323" i="5" s="1"/>
  <c r="K326" i="5" a="1"/>
  <c r="K326" i="5" s="1"/>
  <c r="K330" i="5" a="1"/>
  <c r="K330" i="5" s="1"/>
  <c r="K334" i="5" a="1"/>
  <c r="K334" i="5" s="1"/>
  <c r="K338" i="5" a="1"/>
  <c r="K338" i="5" s="1"/>
  <c r="K342" i="5" a="1"/>
  <c r="K342" i="5" s="1"/>
  <c r="K346" i="5" a="1"/>
  <c r="K346" i="5" s="1"/>
  <c r="K350" i="5" a="1"/>
  <c r="K350" i="5" s="1"/>
  <c r="K354" i="5" a="1"/>
  <c r="K354" i="5" s="1"/>
  <c r="K357" i="5" a="1"/>
  <c r="K357" i="5" s="1"/>
  <c r="K361" i="5" a="1"/>
  <c r="K361" i="5" s="1"/>
  <c r="K365" i="5" a="1"/>
  <c r="K365" i="5" s="1"/>
  <c r="K369" i="5" a="1"/>
  <c r="K369" i="5" s="1"/>
  <c r="K373" i="5" a="1"/>
  <c r="K373" i="5" s="1"/>
  <c r="K377" i="5" a="1"/>
  <c r="K377" i="5" s="1"/>
  <c r="K381" i="5" a="1"/>
  <c r="K381" i="5" s="1"/>
  <c r="K385" i="5" a="1"/>
  <c r="K385" i="5" s="1"/>
  <c r="K392" i="5" a="1"/>
  <c r="K392" i="5" s="1"/>
  <c r="K396" i="5" a="1"/>
  <c r="K396" i="5" s="1"/>
  <c r="K400" i="5" a="1"/>
  <c r="K400" i="5" s="1"/>
  <c r="K404" i="5" a="1"/>
  <c r="K404" i="5" s="1"/>
  <c r="K408" i="5" a="1"/>
  <c r="K408" i="5" s="1"/>
  <c r="K412" i="5" a="1"/>
  <c r="K412" i="5" s="1"/>
  <c r="K416" i="5" a="1"/>
  <c r="K416" i="5" s="1"/>
  <c r="K420" i="5" a="1"/>
  <c r="K420" i="5" s="1"/>
  <c r="K423" i="5" a="1"/>
  <c r="K423" i="5" s="1"/>
  <c r="K427" i="5" a="1"/>
  <c r="K427" i="5" s="1"/>
  <c r="K431" i="5" a="1"/>
  <c r="K431" i="5" s="1"/>
  <c r="K435" i="5" a="1"/>
  <c r="K435" i="5" s="1"/>
  <c r="K439" i="5" a="1"/>
  <c r="K439" i="5" s="1"/>
  <c r="K443" i="5" a="1"/>
  <c r="K443" i="5" s="1"/>
  <c r="K447" i="5" a="1"/>
  <c r="K447" i="5" s="1"/>
  <c r="K451" i="5" a="1"/>
  <c r="K451" i="5" s="1"/>
  <c r="K454" i="5" a="1"/>
  <c r="K454" i="5" s="1"/>
  <c r="K458" i="5" a="1"/>
  <c r="K458" i="5" s="1"/>
  <c r="K462" i="5" a="1"/>
  <c r="K462" i="5" s="1"/>
  <c r="K466" i="5" a="1"/>
  <c r="K466" i="5" s="1"/>
  <c r="K470" i="5" a="1"/>
  <c r="K470" i="5" s="1"/>
  <c r="K474" i="5" a="1"/>
  <c r="K474" i="5" s="1"/>
  <c r="K478" i="5" a="1"/>
  <c r="K478" i="5" s="1"/>
  <c r="K482" i="5" a="1"/>
  <c r="K482" i="5" s="1"/>
  <c r="K485" i="5" a="1"/>
  <c r="K485" i="5" s="1"/>
  <c r="K489" i="5" a="1"/>
  <c r="K489" i="5" s="1"/>
  <c r="K493" i="5" a="1"/>
  <c r="K493" i="5" s="1"/>
  <c r="K497" i="5" a="1"/>
  <c r="K497" i="5" s="1"/>
  <c r="K501" i="5" a="1"/>
  <c r="K501" i="5" s="1"/>
  <c r="K505" i="5" a="1"/>
  <c r="K505" i="5" s="1"/>
  <c r="K509" i="5" a="1"/>
  <c r="K509" i="5" s="1"/>
  <c r="K513" i="5" a="1"/>
  <c r="K513" i="5" s="1"/>
  <c r="K520" i="5" a="1"/>
  <c r="K520" i="5" s="1"/>
  <c r="K524" i="5" a="1"/>
  <c r="K524" i="5" s="1"/>
  <c r="K528" i="5" a="1"/>
  <c r="K528" i="5" s="1"/>
  <c r="K532" i="5" a="1"/>
  <c r="K532" i="5" s="1"/>
  <c r="K536" i="5" a="1"/>
  <c r="K536" i="5" s="1"/>
  <c r="K540" i="5" a="1"/>
  <c r="K540" i="5" s="1"/>
  <c r="K544" i="5" a="1"/>
  <c r="K544" i="5" s="1"/>
  <c r="K548" i="5" a="1"/>
  <c r="K548" i="5" s="1"/>
  <c r="K551" i="5" a="1"/>
  <c r="K551" i="5" s="1"/>
  <c r="K555" i="5" a="1"/>
  <c r="K555" i="5" s="1"/>
  <c r="K559" i="5" a="1"/>
  <c r="K559" i="5" s="1"/>
  <c r="K563" i="5" a="1"/>
  <c r="K563" i="5" s="1"/>
  <c r="K567" i="5" a="1"/>
  <c r="K567" i="5" s="1"/>
  <c r="K571" i="5" a="1"/>
  <c r="K571" i="5" s="1"/>
  <c r="K575" i="5" a="1"/>
  <c r="K575" i="5" s="1"/>
  <c r="K579" i="5" a="1"/>
  <c r="K579" i="5" s="1"/>
  <c r="K586" i="5" a="1"/>
  <c r="K586" i="5" s="1"/>
  <c r="K590" i="5" a="1"/>
  <c r="K590" i="5" s="1"/>
  <c r="K594" i="5" a="1"/>
  <c r="K594" i="5" s="1"/>
  <c r="K598" i="5" a="1"/>
  <c r="K598" i="5" s="1"/>
  <c r="K602" i="5" a="1"/>
  <c r="K602" i="5" s="1"/>
  <c r="K606" i="5" a="1"/>
  <c r="K606" i="5" s="1"/>
  <c r="K610" i="5" a="1"/>
  <c r="K610" i="5" s="1"/>
  <c r="K614" i="5" a="1"/>
  <c r="K614" i="5" s="1"/>
  <c r="K618" i="5" a="1"/>
  <c r="K618" i="5" s="1"/>
  <c r="K622" i="5" a="1"/>
  <c r="K622" i="5" s="1"/>
  <c r="K626" i="5" a="1"/>
  <c r="K626" i="5" s="1"/>
  <c r="K630" i="5" a="1"/>
  <c r="K630" i="5" s="1"/>
  <c r="K634" i="5" a="1"/>
  <c r="K634" i="5" s="1"/>
  <c r="K638" i="5" a="1"/>
  <c r="K638" i="5" s="1"/>
  <c r="K642" i="5" a="1"/>
  <c r="K642" i="5" s="1"/>
  <c r="K645" i="5" a="1"/>
  <c r="K645" i="5" s="1"/>
  <c r="K649" i="5" a="1"/>
  <c r="K649" i="5" s="1"/>
  <c r="K653" i="5" a="1"/>
  <c r="K653" i="5" s="1"/>
  <c r="K657" i="5" a="1"/>
  <c r="K657" i="5" s="1"/>
  <c r="K661" i="5" a="1"/>
  <c r="K661" i="5" s="1"/>
  <c r="K665" i="5" a="1"/>
  <c r="K665" i="5" s="1"/>
  <c r="K669" i="5" a="1"/>
  <c r="K669" i="5" s="1"/>
  <c r="K672" i="5" a="1"/>
  <c r="K672" i="5" s="1"/>
  <c r="K676" i="5" a="1"/>
  <c r="K676" i="5" s="1"/>
  <c r="K680" i="5" a="1"/>
  <c r="K680" i="5" s="1"/>
  <c r="K684" i="5" a="1"/>
  <c r="K684" i="5" s="1"/>
  <c r="K688" i="5" a="1"/>
  <c r="K688" i="5" s="1"/>
  <c r="K692" i="5" a="1"/>
  <c r="K692" i="5" s="1"/>
  <c r="K696" i="5" a="1"/>
  <c r="K696" i="5" s="1"/>
  <c r="K700" i="5" a="1"/>
  <c r="K700" i="5" s="1"/>
  <c r="K704" i="5" a="1"/>
  <c r="K704" i="5" s="1"/>
  <c r="K708" i="5" a="1"/>
  <c r="K708" i="5" s="1"/>
  <c r="K712" i="5" a="1"/>
  <c r="K712" i="5" s="1"/>
  <c r="K716" i="5" a="1"/>
  <c r="K716" i="5" s="1"/>
  <c r="K719" i="5" a="1"/>
  <c r="K719" i="5" s="1"/>
  <c r="K723" i="5" a="1"/>
  <c r="K723" i="5" s="1"/>
  <c r="K727" i="5" a="1"/>
  <c r="K727" i="5" s="1"/>
  <c r="K731" i="5" a="1"/>
  <c r="K731" i="5" s="1"/>
  <c r="K735" i="5" a="1"/>
  <c r="K735" i="5" s="1"/>
  <c r="K739" i="5" a="1"/>
  <c r="K739" i="5" s="1"/>
  <c r="K743" i="5" a="1"/>
  <c r="K743" i="5" s="1"/>
  <c r="K747" i="5" a="1"/>
  <c r="K747" i="5" s="1"/>
  <c r="K754" i="5" a="1"/>
  <c r="K754" i="5" s="1"/>
  <c r="K758" i="5" a="1"/>
  <c r="K758" i="5" s="1"/>
  <c r="K762" i="5" a="1"/>
  <c r="K762" i="5" s="1"/>
  <c r="K766" i="5" a="1"/>
  <c r="K766" i="5" s="1"/>
  <c r="K770" i="5" a="1"/>
  <c r="K770" i="5" s="1"/>
  <c r="K774" i="5" a="1"/>
  <c r="K774" i="5" s="1"/>
  <c r="K777" i="5" a="1"/>
  <c r="K777" i="5" s="1"/>
  <c r="K781" i="5" a="1"/>
  <c r="K781" i="5" s="1"/>
  <c r="K785" i="5" a="1"/>
  <c r="K785" i="5" s="1"/>
  <c r="K789" i="5" a="1"/>
  <c r="K789" i="5" s="1"/>
  <c r="K792" i="5" a="1"/>
  <c r="K792" i="5" s="1"/>
  <c r="K796" i="5" a="1"/>
  <c r="K796" i="5" s="1"/>
  <c r="K803" i="5" a="1"/>
  <c r="K803" i="5" s="1"/>
  <c r="K807" i="5" a="1"/>
  <c r="K807" i="5" s="1"/>
  <c r="K811" i="5" a="1"/>
  <c r="K811" i="5" s="1"/>
  <c r="K814" i="5" a="1"/>
  <c r="K814" i="5" s="1"/>
  <c r="K818" i="5" a="1"/>
  <c r="K818" i="5" s="1"/>
  <c r="K822" i="5" a="1"/>
  <c r="K822" i="5" s="1"/>
  <c r="K826" i="5" a="1"/>
  <c r="K826" i="5" s="1"/>
  <c r="K829" i="5" a="1"/>
  <c r="K829" i="5" s="1"/>
  <c r="K833" i="5" a="1"/>
  <c r="K833" i="5" s="1"/>
  <c r="K837" i="5" a="1"/>
  <c r="K837" i="5" s="1"/>
  <c r="K841" i="5" a="1"/>
  <c r="K841" i="5" s="1"/>
  <c r="K845" i="5" a="1"/>
  <c r="K845" i="5" s="1"/>
  <c r="K848" i="5" a="1"/>
  <c r="K848" i="5" s="1"/>
  <c r="K852" i="5" a="1"/>
  <c r="K852" i="5" s="1"/>
  <c r="K856" i="5" a="1"/>
  <c r="K856" i="5" s="1"/>
  <c r="K860" i="5" a="1"/>
  <c r="K860" i="5" s="1"/>
  <c r="K867" i="5" a="1"/>
  <c r="K867" i="5" s="1"/>
  <c r="K871" i="5" a="1"/>
  <c r="K871" i="5" s="1"/>
  <c r="K874" i="5" a="1"/>
  <c r="K874" i="5" s="1"/>
  <c r="K878" i="5" a="1"/>
  <c r="K878" i="5" s="1"/>
  <c r="K882" i="5" a="1"/>
  <c r="K882" i="5" s="1"/>
  <c r="K886" i="5" a="1"/>
  <c r="K886" i="5" s="1"/>
  <c r="K889" i="5" a="1"/>
  <c r="K889" i="5" s="1"/>
  <c r="K893" i="5" a="1"/>
  <c r="K893" i="5" s="1"/>
  <c r="K897" i="5" a="1"/>
  <c r="K897" i="5" s="1"/>
  <c r="K901" i="5" a="1"/>
  <c r="K901" i="5" s="1"/>
  <c r="K905" i="5" a="1"/>
  <c r="K905" i="5" s="1"/>
  <c r="K88" i="5" a="1"/>
  <c r="K88" i="5" s="1"/>
  <c r="K19" i="5" a="1"/>
  <c r="K19" i="5" s="1"/>
  <c r="K23" i="5" a="1"/>
  <c r="K23" i="5" s="1"/>
  <c r="K27" i="5" a="1"/>
  <c r="K27" i="5" s="1"/>
  <c r="K31" i="5" a="1"/>
  <c r="K31" i="5" s="1"/>
  <c r="K35" i="5" a="1"/>
  <c r="K35" i="5" s="1"/>
  <c r="K39" i="5" a="1"/>
  <c r="K39" i="5" s="1"/>
  <c r="K43" i="5" a="1"/>
  <c r="K43" i="5" s="1"/>
  <c r="K47" i="5" a="1"/>
  <c r="K47" i="5" s="1"/>
  <c r="K51" i="5" a="1"/>
  <c r="K51" i="5" s="1"/>
  <c r="K55" i="5" a="1"/>
  <c r="K55" i="5" s="1"/>
  <c r="K59" i="5" a="1"/>
  <c r="K59" i="5" s="1"/>
  <c r="K63" i="5" a="1"/>
  <c r="K63" i="5" s="1"/>
  <c r="K67" i="5" a="1"/>
  <c r="K67" i="5" s="1"/>
  <c r="K71" i="5" a="1"/>
  <c r="K71" i="5" s="1"/>
  <c r="K75" i="5" a="1"/>
  <c r="K75" i="5" s="1"/>
  <c r="K79" i="5" a="1"/>
  <c r="K79" i="5" s="1"/>
  <c r="K83" i="5" a="1"/>
  <c r="K83" i="5" s="1"/>
  <c r="K87" i="5" a="1"/>
  <c r="K87" i="5" s="1"/>
  <c r="K93" i="5" a="1"/>
  <c r="K93" i="5" s="1"/>
  <c r="K97" i="5" a="1"/>
  <c r="K97" i="5" s="1"/>
  <c r="K101" i="5" a="1"/>
  <c r="K101" i="5" s="1"/>
  <c r="K105" i="5" a="1"/>
  <c r="K105" i="5" s="1"/>
  <c r="K109" i="5" a="1"/>
  <c r="K109" i="5" s="1"/>
  <c r="K113" i="5" a="1"/>
  <c r="K113" i="5" s="1"/>
  <c r="K117" i="5" a="1"/>
  <c r="K117" i="5" s="1"/>
  <c r="K121" i="5" a="1"/>
  <c r="K121" i="5" s="1"/>
  <c r="K125" i="5" a="1"/>
  <c r="K125" i="5" s="1"/>
  <c r="K129" i="5" a="1"/>
  <c r="K129" i="5" s="1"/>
  <c r="K133" i="5" a="1"/>
  <c r="K133" i="5" s="1"/>
  <c r="K137" i="5" a="1"/>
  <c r="K137" i="5" s="1"/>
  <c r="K141" i="5" a="1"/>
  <c r="K141" i="5" s="1"/>
  <c r="K145" i="5" a="1"/>
  <c r="K145" i="5" s="1"/>
  <c r="K149" i="5" a="1"/>
  <c r="K149" i="5" s="1"/>
  <c r="K153" i="5" a="1"/>
  <c r="K153" i="5" s="1"/>
  <c r="K157" i="5" a="1"/>
  <c r="K157" i="5" s="1"/>
  <c r="K161" i="5" a="1"/>
  <c r="K161" i="5" s="1"/>
  <c r="K165" i="5" a="1"/>
  <c r="K165" i="5" s="1"/>
  <c r="K169" i="5" a="1"/>
  <c r="K169" i="5" s="1"/>
  <c r="K173" i="5" a="1"/>
  <c r="K173" i="5" s="1"/>
  <c r="K180" i="5" a="1"/>
  <c r="K180" i="5" s="1"/>
  <c r="K184" i="5" a="1"/>
  <c r="K184" i="5" s="1"/>
  <c r="K188" i="5" a="1"/>
  <c r="K188" i="5" s="1"/>
  <c r="K192" i="5" a="1"/>
  <c r="K192" i="5" s="1"/>
  <c r="K196" i="5" a="1"/>
  <c r="K196" i="5" s="1"/>
  <c r="K199" i="5" a="1"/>
  <c r="K199" i="5" s="1"/>
  <c r="K203" i="5" a="1"/>
  <c r="K203" i="5" s="1"/>
  <c r="K207" i="5" a="1"/>
  <c r="K207" i="5" s="1"/>
  <c r="K211" i="5" a="1"/>
  <c r="K211" i="5" s="1"/>
  <c r="K215" i="5" a="1"/>
  <c r="K215" i="5" s="1"/>
  <c r="K219" i="5" a="1"/>
  <c r="K219" i="5" s="1"/>
  <c r="K223" i="5" a="1"/>
  <c r="K223" i="5" s="1"/>
  <c r="K227" i="5" a="1"/>
  <c r="K227" i="5" s="1"/>
  <c r="K230" i="5" a="1"/>
  <c r="K230" i="5" s="1"/>
  <c r="K234" i="5" a="1"/>
  <c r="K234" i="5" s="1"/>
  <c r="K238" i="5" a="1"/>
  <c r="K238" i="5" s="1"/>
  <c r="K242" i="5" a="1"/>
  <c r="K242" i="5" s="1"/>
  <c r="K246" i="5" a="1"/>
  <c r="K246" i="5" s="1"/>
  <c r="K250" i="5" a="1"/>
  <c r="K250" i="5" s="1"/>
  <c r="K254" i="5" a="1"/>
  <c r="K254" i="5" s="1"/>
  <c r="K258" i="5" a="1"/>
  <c r="K258" i="5" s="1"/>
  <c r="K261" i="5" a="1"/>
  <c r="K261" i="5" s="1"/>
  <c r="K265" i="5" a="1"/>
  <c r="K265" i="5" s="1"/>
  <c r="K269" i="5" a="1"/>
  <c r="K269" i="5" s="1"/>
  <c r="K273" i="5" a="1"/>
  <c r="K273" i="5" s="1"/>
  <c r="K277" i="5" a="1"/>
  <c r="K277" i="5" s="1"/>
  <c r="K281" i="5" a="1"/>
  <c r="K281" i="5" s="1"/>
  <c r="K285" i="5" a="1"/>
  <c r="K285" i="5" s="1"/>
  <c r="K289" i="5" a="1"/>
  <c r="K289" i="5" s="1"/>
  <c r="K296" i="5" a="1"/>
  <c r="K296" i="5" s="1"/>
  <c r="K300" i="5" a="1"/>
  <c r="K300" i="5" s="1"/>
  <c r="K304" i="5" a="1"/>
  <c r="K304" i="5" s="1"/>
  <c r="K308" i="5" a="1"/>
  <c r="K308" i="5" s="1"/>
  <c r="K312" i="5" a="1"/>
  <c r="K312" i="5" s="1"/>
  <c r="K316" i="5" a="1"/>
  <c r="K316" i="5" s="1"/>
  <c r="K320" i="5" a="1"/>
  <c r="K320" i="5" s="1"/>
  <c r="K324" i="5" a="1"/>
  <c r="K324" i="5" s="1"/>
  <c r="K327" i="5" a="1"/>
  <c r="K327" i="5" s="1"/>
  <c r="K331" i="5" a="1"/>
  <c r="K331" i="5" s="1"/>
  <c r="K335" i="5" a="1"/>
  <c r="K335" i="5" s="1"/>
  <c r="K339" i="5" a="1"/>
  <c r="K339" i="5" s="1"/>
  <c r="K343" i="5" a="1"/>
  <c r="K343" i="5" s="1"/>
  <c r="K347" i="5" a="1"/>
  <c r="K347" i="5" s="1"/>
  <c r="K351" i="5" a="1"/>
  <c r="K351" i="5" s="1"/>
  <c r="K355" i="5" a="1"/>
  <c r="K355" i="5" s="1"/>
  <c r="K358" i="5" a="1"/>
  <c r="K358" i="5" s="1"/>
  <c r="K362" i="5" a="1"/>
  <c r="K362" i="5" s="1"/>
  <c r="K366" i="5" a="1"/>
  <c r="K366" i="5" s="1"/>
  <c r="K370" i="5" a="1"/>
  <c r="K370" i="5" s="1"/>
  <c r="K374" i="5" a="1"/>
  <c r="K374" i="5" s="1"/>
  <c r="K378" i="5" a="1"/>
  <c r="K378" i="5" s="1"/>
  <c r="K382" i="5" a="1"/>
  <c r="K382" i="5" s="1"/>
  <c r="K386" i="5" a="1"/>
  <c r="K386" i="5" s="1"/>
  <c r="K389" i="5" a="1"/>
  <c r="K389" i="5" s="1"/>
  <c r="K393" i="5" a="1"/>
  <c r="K393" i="5" s="1"/>
  <c r="K397" i="5" a="1"/>
  <c r="K397" i="5" s="1"/>
  <c r="K401" i="5" a="1"/>
  <c r="K401" i="5" s="1"/>
  <c r="K405" i="5" a="1"/>
  <c r="K405" i="5" s="1"/>
  <c r="K409" i="5" a="1"/>
  <c r="K409" i="5" s="1"/>
  <c r="K413" i="5" a="1"/>
  <c r="K413" i="5" s="1"/>
  <c r="K417" i="5" a="1"/>
  <c r="K417" i="5" s="1"/>
  <c r="K424" i="5" a="1"/>
  <c r="K424" i="5" s="1"/>
  <c r="K428" i="5" a="1"/>
  <c r="K428" i="5" s="1"/>
  <c r="K432" i="5" a="1"/>
  <c r="K432" i="5" s="1"/>
  <c r="K436" i="5" a="1"/>
  <c r="K436" i="5" s="1"/>
  <c r="K440" i="5" a="1"/>
  <c r="K440" i="5" s="1"/>
  <c r="K444" i="5" a="1"/>
  <c r="K444" i="5" s="1"/>
  <c r="K448" i="5" a="1"/>
  <c r="K448" i="5" s="1"/>
  <c r="K452" i="5" a="1"/>
  <c r="K452" i="5" s="1"/>
  <c r="K455" i="5" a="1"/>
  <c r="K455" i="5" s="1"/>
  <c r="K459" i="5" a="1"/>
  <c r="K459" i="5" s="1"/>
  <c r="K463" i="5" a="1"/>
  <c r="K463" i="5" s="1"/>
  <c r="K467" i="5" a="1"/>
  <c r="K467" i="5" s="1"/>
  <c r="K471" i="5" a="1"/>
  <c r="K471" i="5" s="1"/>
  <c r="K475" i="5" a="1"/>
  <c r="K475" i="5" s="1"/>
  <c r="K479" i="5" a="1"/>
  <c r="K479" i="5" s="1"/>
  <c r="K483" i="5" a="1"/>
  <c r="K483" i="5" s="1"/>
  <c r="K486" i="5" a="1"/>
  <c r="K486" i="5" s="1"/>
  <c r="K490" i="5" a="1"/>
  <c r="K490" i="5" s="1"/>
  <c r="K494" i="5" a="1"/>
  <c r="K494" i="5" s="1"/>
  <c r="K498" i="5" a="1"/>
  <c r="K498" i="5" s="1"/>
  <c r="K502" i="5" a="1"/>
  <c r="K502" i="5" s="1"/>
  <c r="K506" i="5" a="1"/>
  <c r="K506" i="5" s="1"/>
  <c r="K510" i="5" a="1"/>
  <c r="K510" i="5" s="1"/>
  <c r="K514" i="5" a="1"/>
  <c r="K514" i="5" s="1"/>
  <c r="K517" i="5" a="1"/>
  <c r="K517" i="5" s="1"/>
  <c r="K521" i="5" a="1"/>
  <c r="K521" i="5" s="1"/>
  <c r="K525" i="5" a="1"/>
  <c r="K525" i="5" s="1"/>
  <c r="K529" i="5" a="1"/>
  <c r="K529" i="5" s="1"/>
  <c r="K533" i="5" a="1"/>
  <c r="K533" i="5" s="1"/>
  <c r="K537" i="5" a="1"/>
  <c r="K537" i="5" s="1"/>
  <c r="K541" i="5" a="1"/>
  <c r="K541" i="5" s="1"/>
  <c r="K545" i="5" a="1"/>
  <c r="K545" i="5" s="1"/>
  <c r="K549" i="5" a="1"/>
  <c r="K549" i="5" s="1"/>
  <c r="K552" i="5" a="1"/>
  <c r="K552" i="5" s="1"/>
  <c r="K556" i="5" a="1"/>
  <c r="K556" i="5" s="1"/>
  <c r="K560" i="5" a="1"/>
  <c r="K560" i="5" s="1"/>
  <c r="K564" i="5" a="1"/>
  <c r="K564" i="5" s="1"/>
  <c r="K568" i="5" a="1"/>
  <c r="K568" i="5" s="1"/>
  <c r="K572" i="5" a="1"/>
  <c r="K572" i="5" s="1"/>
  <c r="K576" i="5" a="1"/>
  <c r="K576" i="5" s="1"/>
  <c r="K580" i="5" a="1"/>
  <c r="K580" i="5" s="1"/>
  <c r="K583" i="5" a="1"/>
  <c r="K583" i="5" s="1"/>
  <c r="K587" i="5" a="1"/>
  <c r="K587" i="5" s="1"/>
  <c r="K591" i="5" a="1"/>
  <c r="K591" i="5" s="1"/>
  <c r="K595" i="5" a="1"/>
  <c r="K595" i="5" s="1"/>
  <c r="K599" i="5" a="1"/>
  <c r="K599" i="5" s="1"/>
  <c r="K603" i="5" a="1"/>
  <c r="K603" i="5" s="1"/>
  <c r="K607" i="5" a="1"/>
  <c r="K607" i="5" s="1"/>
  <c r="K611" i="5" a="1"/>
  <c r="K611" i="5" s="1"/>
  <c r="K615" i="5" a="1"/>
  <c r="K615" i="5" s="1"/>
  <c r="K619" i="5" a="1"/>
  <c r="K619" i="5" s="1"/>
  <c r="K623" i="5" a="1"/>
  <c r="K623" i="5" s="1"/>
  <c r="K627" i="5" a="1"/>
  <c r="K627" i="5" s="1"/>
  <c r="K631" i="5" a="1"/>
  <c r="K631" i="5" s="1"/>
  <c r="K635" i="5" a="1"/>
  <c r="K635" i="5" s="1"/>
  <c r="K639" i="5" a="1"/>
  <c r="K639" i="5" s="1"/>
  <c r="K643" i="5" a="1"/>
  <c r="K643" i="5" s="1"/>
  <c r="K646" i="5" a="1"/>
  <c r="K646" i="5" s="1"/>
  <c r="K650" i="5" a="1"/>
  <c r="K650" i="5" s="1"/>
  <c r="K654" i="5" a="1"/>
  <c r="K654" i="5" s="1"/>
  <c r="K658" i="5" a="1"/>
  <c r="K658" i="5" s="1"/>
  <c r="K662" i="5" a="1"/>
  <c r="K662" i="5" s="1"/>
  <c r="K666" i="5" a="1"/>
  <c r="K666" i="5" s="1"/>
  <c r="K670" i="5" a="1"/>
  <c r="K670" i="5" s="1"/>
  <c r="K673" i="5" a="1"/>
  <c r="K673" i="5" s="1"/>
  <c r="K677" i="5" a="1"/>
  <c r="K677" i="5" s="1"/>
  <c r="K681" i="5" a="1"/>
  <c r="K681" i="5" s="1"/>
  <c r="K685" i="5" a="1"/>
  <c r="K685" i="5" s="1"/>
  <c r="K689" i="5" a="1"/>
  <c r="K689" i="5" s="1"/>
  <c r="K693" i="5" a="1"/>
  <c r="K693" i="5" s="1"/>
  <c r="K697" i="5" a="1"/>
  <c r="K697" i="5" s="1"/>
  <c r="K701" i="5" a="1"/>
  <c r="K701" i="5" s="1"/>
  <c r="K705" i="5" a="1"/>
  <c r="K705" i="5" s="1"/>
  <c r="K709" i="5" a="1"/>
  <c r="K709" i="5" s="1"/>
  <c r="K713" i="5" a="1"/>
  <c r="K713" i="5" s="1"/>
  <c r="K717" i="5" a="1"/>
  <c r="K717" i="5" s="1"/>
  <c r="K720" i="5" a="1"/>
  <c r="K720" i="5" s="1"/>
  <c r="K724" i="5" a="1"/>
  <c r="K724" i="5" s="1"/>
  <c r="K728" i="5" a="1"/>
  <c r="K728" i="5" s="1"/>
  <c r="K732" i="5" a="1"/>
  <c r="K732" i="5" s="1"/>
  <c r="K736" i="5" a="1"/>
  <c r="K736" i="5" s="1"/>
  <c r="K740" i="5" a="1"/>
  <c r="K740" i="5" s="1"/>
  <c r="K744" i="5" a="1"/>
  <c r="K744" i="5" s="1"/>
  <c r="K748" i="5" a="1"/>
  <c r="K748" i="5" s="1"/>
  <c r="K751" i="5" a="1"/>
  <c r="K751" i="5" s="1"/>
  <c r="K755" i="5" a="1"/>
  <c r="K755" i="5" s="1"/>
  <c r="K759" i="5" a="1"/>
  <c r="K759" i="5" s="1"/>
  <c r="K763" i="5" a="1"/>
  <c r="K763" i="5" s="1"/>
  <c r="K767" i="5" a="1"/>
  <c r="K767" i="5" s="1"/>
  <c r="K771" i="5" a="1"/>
  <c r="K771" i="5" s="1"/>
  <c r="K775" i="5" a="1"/>
  <c r="K775" i="5" s="1"/>
  <c r="K778" i="5" a="1"/>
  <c r="K778" i="5" s="1"/>
  <c r="K782" i="5" a="1"/>
  <c r="K782" i="5" s="1"/>
  <c r="K786" i="5" a="1"/>
  <c r="K786" i="5" s="1"/>
  <c r="K790" i="5" a="1"/>
  <c r="K790" i="5" s="1"/>
  <c r="K793" i="5" a="1"/>
  <c r="K793" i="5" s="1"/>
  <c r="K797" i="5" a="1"/>
  <c r="K797" i="5" s="1"/>
  <c r="K800" i="5" a="1"/>
  <c r="K800" i="5" s="1"/>
  <c r="K804" i="5" a="1"/>
  <c r="K804" i="5" s="1"/>
  <c r="K808" i="5" a="1"/>
  <c r="K808" i="5" s="1"/>
  <c r="K815" i="5" a="1"/>
  <c r="K815" i="5" s="1"/>
  <c r="K819" i="5" a="1"/>
  <c r="K819" i="5" s="1"/>
  <c r="K823" i="5" a="1"/>
  <c r="K823" i="5" s="1"/>
  <c r="K827" i="5" a="1"/>
  <c r="K827" i="5" s="1"/>
  <c r="K830" i="5" a="1"/>
  <c r="K830" i="5" s="1"/>
  <c r="K834" i="5" a="1"/>
  <c r="K834" i="5" s="1"/>
  <c r="K838" i="5" a="1"/>
  <c r="K838" i="5" s="1"/>
  <c r="K842" i="5" a="1"/>
  <c r="K842" i="5" s="1"/>
  <c r="K846" i="5" a="1"/>
  <c r="K846" i="5" s="1"/>
  <c r="K849" i="5" a="1"/>
  <c r="K849" i="5" s="1"/>
  <c r="K853" i="5" a="1"/>
  <c r="K853" i="5" s="1"/>
  <c r="K857" i="5" a="1"/>
  <c r="K857" i="5" s="1"/>
  <c r="K861" i="5" a="1"/>
  <c r="K861" i="5" s="1"/>
  <c r="K864" i="5" a="1"/>
  <c r="K864" i="5" s="1"/>
  <c r="K868" i="5" a="1"/>
  <c r="K868" i="5" s="1"/>
  <c r="K875" i="5" a="1"/>
  <c r="K875" i="5" s="1"/>
  <c r="K879" i="5" a="1"/>
  <c r="K879" i="5" s="1"/>
  <c r="K883" i="5" a="1"/>
  <c r="K883" i="5" s="1"/>
  <c r="K887" i="5" a="1"/>
  <c r="K887" i="5" s="1"/>
  <c r="K890" i="5" a="1"/>
  <c r="K890" i="5" s="1"/>
  <c r="K894" i="5" a="1"/>
  <c r="K894" i="5" s="1"/>
  <c r="K898" i="5" a="1"/>
  <c r="K898" i="5" s="1"/>
  <c r="K902" i="5" a="1"/>
  <c r="K902" i="5" s="1"/>
  <c r="K908" i="5" a="1"/>
  <c r="K908" i="5" s="1"/>
  <c r="K5620" i="5" a="1"/>
  <c r="K5620" i="5" s="1"/>
  <c r="K5605" i="5" a="1"/>
  <c r="K5605" i="5" s="1"/>
  <c r="K5590" i="5" a="1"/>
  <c r="K5590" i="5" s="1"/>
  <c r="K5581" i="5" a="1"/>
  <c r="K5581" i="5" s="1"/>
  <c r="K5577" i="5" a="1"/>
  <c r="K5577" i="5" s="1"/>
  <c r="K5573" i="5" a="1"/>
  <c r="K5573" i="5" s="1"/>
  <c r="K5570" i="5" a="1"/>
  <c r="K5570" i="5" s="1"/>
  <c r="K5566" i="5" a="1"/>
  <c r="K5566" i="5" s="1"/>
  <c r="K5563" i="5" a="1"/>
  <c r="K5563" i="5" s="1"/>
  <c r="K5559" i="5" a="1"/>
  <c r="K5559" i="5" s="1"/>
  <c r="K5552" i="5" a="1"/>
  <c r="K5552" i="5" s="1"/>
  <c r="K5548" i="5" a="1"/>
  <c r="K5548" i="5" s="1"/>
  <c r="K5545" i="5" a="1"/>
  <c r="K5545" i="5" s="1"/>
  <c r="K5541" i="5" a="1"/>
  <c r="K5541" i="5" s="1"/>
  <c r="K5538" i="5" a="1"/>
  <c r="K5538" i="5" s="1"/>
  <c r="K5534" i="5" a="1"/>
  <c r="K5534" i="5" s="1"/>
  <c r="K5531" i="5" a="1"/>
  <c r="K5531" i="5" s="1"/>
  <c r="K5527" i="5" a="1"/>
  <c r="K5527" i="5" s="1"/>
  <c r="K5520" i="5" a="1"/>
  <c r="K5520" i="5" s="1"/>
  <c r="K5516" i="5" a="1"/>
  <c r="K5516" i="5" s="1"/>
  <c r="K5513" i="5" a="1"/>
  <c r="K5513" i="5" s="1"/>
  <c r="K5509" i="5" a="1"/>
  <c r="K5509" i="5" s="1"/>
  <c r="K5506" i="5" a="1"/>
  <c r="K5506" i="5" s="1"/>
  <c r="K5502" i="5" a="1"/>
  <c r="K5502" i="5" s="1"/>
  <c r="K5499" i="5" a="1"/>
  <c r="K5499" i="5" s="1"/>
  <c r="K5495" i="5" a="1"/>
  <c r="K5495" i="5" s="1"/>
  <c r="K5488" i="5" a="1"/>
  <c r="K5488" i="5" s="1"/>
  <c r="K5484" i="5" a="1"/>
  <c r="K5484" i="5" s="1"/>
  <c r="K5481" i="5" a="1"/>
  <c r="K5481" i="5" s="1"/>
  <c r="K5477" i="5" a="1"/>
  <c r="K5477" i="5" s="1"/>
  <c r="K5474" i="5" a="1"/>
  <c r="K5474" i="5" s="1"/>
  <c r="K5470" i="5" a="1"/>
  <c r="K5470" i="5" s="1"/>
  <c r="K5467" i="5" a="1"/>
  <c r="K5467" i="5" s="1"/>
  <c r="K5463" i="5" a="1"/>
  <c r="K5463" i="5" s="1"/>
  <c r="K5456" i="5" a="1"/>
  <c r="K5456" i="5" s="1"/>
  <c r="K5452" i="5" a="1"/>
  <c r="K5452" i="5" s="1"/>
  <c r="K5449" i="5" a="1"/>
  <c r="K5449" i="5" s="1"/>
  <c r="K5445" i="5" a="1"/>
  <c r="K5445" i="5" s="1"/>
  <c r="K5442" i="5" a="1"/>
  <c r="K5442" i="5" s="1"/>
  <c r="K5438" i="5" a="1"/>
  <c r="K5438" i="5" s="1"/>
  <c r="K5435" i="5" a="1"/>
  <c r="K5435" i="5" s="1"/>
  <c r="K5431" i="5" a="1"/>
  <c r="K5431" i="5" s="1"/>
  <c r="K5424" i="5" a="1"/>
  <c r="K5424" i="5" s="1"/>
  <c r="K5420" i="5" a="1"/>
  <c r="K5420" i="5" s="1"/>
  <c r="K5417" i="5" a="1"/>
  <c r="K5417" i="5" s="1"/>
  <c r="K5413" i="5" a="1"/>
  <c r="K5413" i="5" s="1"/>
  <c r="K5410" i="5" a="1"/>
  <c r="K5410" i="5" s="1"/>
  <c r="K5406" i="5" a="1"/>
  <c r="K5406" i="5" s="1"/>
  <c r="K5403" i="5" a="1"/>
  <c r="K5403" i="5" s="1"/>
  <c r="K5399" i="5" a="1"/>
  <c r="K5399" i="5" s="1"/>
  <c r="K5392" i="5" a="1"/>
  <c r="K5392" i="5" s="1"/>
  <c r="K5388" i="5" a="1"/>
  <c r="K5388" i="5" s="1"/>
  <c r="K5385" i="5" a="1"/>
  <c r="K5385" i="5" s="1"/>
  <c r="K5381" i="5" a="1"/>
  <c r="K5381" i="5" s="1"/>
  <c r="K5378" i="5" a="1"/>
  <c r="K5378" i="5" s="1"/>
  <c r="K5374" i="5" a="1"/>
  <c r="K5374" i="5" s="1"/>
  <c r="K5371" i="5" a="1"/>
  <c r="K5371" i="5" s="1"/>
  <c r="K5367" i="5" a="1"/>
  <c r="K5367" i="5" s="1"/>
  <c r="K5360" i="5" a="1"/>
  <c r="K5360" i="5" s="1"/>
  <c r="K5356" i="5" a="1"/>
  <c r="K5356" i="5" s="1"/>
  <c r="K5353" i="5" a="1"/>
  <c r="K5353" i="5" s="1"/>
  <c r="K5349" i="5" a="1"/>
  <c r="K5349" i="5" s="1"/>
  <c r="K5346" i="5" a="1"/>
  <c r="K5346" i="5" s="1"/>
  <c r="K5342" i="5" a="1"/>
  <c r="K5342" i="5" s="1"/>
  <c r="K5339" i="5" a="1"/>
  <c r="K5339" i="5" s="1"/>
  <c r="K5335" i="5" a="1"/>
  <c r="K5335" i="5" s="1"/>
  <c r="K5328" i="5" a="1"/>
  <c r="K5328" i="5" s="1"/>
  <c r="K5324" i="5" a="1"/>
  <c r="K5324" i="5" s="1"/>
  <c r="K5321" i="5" a="1"/>
  <c r="K5321" i="5" s="1"/>
  <c r="K5317" i="5" a="1"/>
  <c r="K5317" i="5" s="1"/>
  <c r="K5314" i="5" a="1"/>
  <c r="K5314" i="5" s="1"/>
  <c r="K5310" i="5" a="1"/>
  <c r="K5310" i="5" s="1"/>
  <c r="K5307" i="5" a="1"/>
  <c r="K5307" i="5" s="1"/>
  <c r="K5303" i="5" a="1"/>
  <c r="K5303" i="5" s="1"/>
  <c r="K5601" i="5" a="1"/>
  <c r="K5601" i="5" s="1"/>
  <c r="K5587" i="5" a="1"/>
  <c r="K5587" i="5" s="1"/>
  <c r="K5576" i="5" a="1"/>
  <c r="K5576" i="5" s="1"/>
  <c r="K5572" i="5" a="1"/>
  <c r="K5572" i="5" s="1"/>
  <c r="K5569" i="5" a="1"/>
  <c r="K5569" i="5" s="1"/>
  <c r="K5565" i="5" a="1"/>
  <c r="K5565" i="5" s="1"/>
  <c r="K5562" i="5" a="1"/>
  <c r="K5562" i="5" s="1"/>
  <c r="K5558" i="5" a="1"/>
  <c r="K5558" i="5" s="1"/>
  <c r="K5555" i="5" a="1"/>
  <c r="K5555" i="5" s="1"/>
  <c r="K5551" i="5" a="1"/>
  <c r="K5551" i="5" s="1"/>
  <c r="K5544" i="5" a="1"/>
  <c r="K5544" i="5" s="1"/>
  <c r="K5540" i="5" a="1"/>
  <c r="K5540" i="5" s="1"/>
  <c r="K5537" i="5" a="1"/>
  <c r="K5537" i="5" s="1"/>
  <c r="K5533" i="5" a="1"/>
  <c r="K5533" i="5" s="1"/>
  <c r="K5530" i="5" a="1"/>
  <c r="K5530" i="5" s="1"/>
  <c r="K5526" i="5" a="1"/>
  <c r="K5526" i="5" s="1"/>
  <c r="K5523" i="5" a="1"/>
  <c r="K5523" i="5" s="1"/>
  <c r="K5519" i="5" a="1"/>
  <c r="K5519" i="5" s="1"/>
  <c r="K5512" i="5" a="1"/>
  <c r="K5512" i="5" s="1"/>
  <c r="K5508" i="5" a="1"/>
  <c r="K5508" i="5" s="1"/>
  <c r="K5505" i="5" a="1"/>
  <c r="K5505" i="5" s="1"/>
  <c r="K5501" i="5" a="1"/>
  <c r="K5501" i="5" s="1"/>
  <c r="K5498" i="5" a="1"/>
  <c r="K5498" i="5" s="1"/>
  <c r="K5494" i="5" a="1"/>
  <c r="K5494" i="5" s="1"/>
  <c r="K5491" i="5" a="1"/>
  <c r="K5491" i="5" s="1"/>
  <c r="K5487" i="5" a="1"/>
  <c r="K5487" i="5" s="1"/>
  <c r="K5480" i="5" a="1"/>
  <c r="K5480" i="5" s="1"/>
  <c r="K5476" i="5" a="1"/>
  <c r="K5476" i="5" s="1"/>
  <c r="K5473" i="5" a="1"/>
  <c r="K5473" i="5" s="1"/>
  <c r="K5469" i="5" a="1"/>
  <c r="K5469" i="5" s="1"/>
  <c r="K5466" i="5" a="1"/>
  <c r="K5466" i="5" s="1"/>
  <c r="K5462" i="5" a="1"/>
  <c r="K5462" i="5" s="1"/>
  <c r="K5459" i="5" a="1"/>
  <c r="K5459" i="5" s="1"/>
  <c r="K5455" i="5" a="1"/>
  <c r="K5455" i="5" s="1"/>
  <c r="K5448" i="5" a="1"/>
  <c r="K5448" i="5" s="1"/>
  <c r="K5444" i="5" a="1"/>
  <c r="K5444" i="5" s="1"/>
  <c r="K5441" i="5" a="1"/>
  <c r="K5441" i="5" s="1"/>
  <c r="K5437" i="5" a="1"/>
  <c r="K5437" i="5" s="1"/>
  <c r="K5434" i="5" a="1"/>
  <c r="K5434" i="5" s="1"/>
  <c r="K5430" i="5" a="1"/>
  <c r="K5430" i="5" s="1"/>
  <c r="K5427" i="5" a="1"/>
  <c r="K5427" i="5" s="1"/>
  <c r="K5423" i="5" a="1"/>
  <c r="K5423" i="5" s="1"/>
  <c r="K5416" i="5" a="1"/>
  <c r="K5416" i="5" s="1"/>
  <c r="K5412" i="5" a="1"/>
  <c r="K5412" i="5" s="1"/>
  <c r="K5409" i="5" a="1"/>
  <c r="K5409" i="5" s="1"/>
  <c r="K5405" i="5" a="1"/>
  <c r="K5405" i="5" s="1"/>
  <c r="K5402" i="5" a="1"/>
  <c r="K5402" i="5" s="1"/>
  <c r="K5398" i="5" a="1"/>
  <c r="K5398" i="5" s="1"/>
  <c r="K5395" i="5" a="1"/>
  <c r="K5395" i="5" s="1"/>
  <c r="K5391" i="5" a="1"/>
  <c r="K5391" i="5" s="1"/>
  <c r="K5384" i="5" a="1"/>
  <c r="K5384" i="5" s="1"/>
  <c r="K5380" i="5" a="1"/>
  <c r="K5380" i="5" s="1"/>
  <c r="K5377" i="5" a="1"/>
  <c r="K5377" i="5" s="1"/>
  <c r="K5373" i="5" a="1"/>
  <c r="K5373" i="5" s="1"/>
  <c r="K5370" i="5" a="1"/>
  <c r="K5370" i="5" s="1"/>
  <c r="K5366" i="5" a="1"/>
  <c r="K5366" i="5" s="1"/>
  <c r="K5363" i="5" a="1"/>
  <c r="K5363" i="5" s="1"/>
  <c r="K5359" i="5" a="1"/>
  <c r="K5359" i="5" s="1"/>
  <c r="K5352" i="5" a="1"/>
  <c r="K5352" i="5" s="1"/>
  <c r="K5348" i="5" a="1"/>
  <c r="K5348" i="5" s="1"/>
  <c r="K5345" i="5" a="1"/>
  <c r="K5345" i="5" s="1"/>
  <c r="K5341" i="5" a="1"/>
  <c r="K5341" i="5" s="1"/>
  <c r="K5338" i="5" a="1"/>
  <c r="K5338" i="5" s="1"/>
  <c r="K5334" i="5" a="1"/>
  <c r="K5334" i="5" s="1"/>
  <c r="K5331" i="5" a="1"/>
  <c r="K5331" i="5" s="1"/>
  <c r="K5327" i="5" a="1"/>
  <c r="K5327" i="5" s="1"/>
  <c r="K5320" i="5" a="1"/>
  <c r="K5320" i="5" s="1"/>
  <c r="K5316" i="5" a="1"/>
  <c r="K5316" i="5" s="1"/>
  <c r="K5313" i="5" a="1"/>
  <c r="K5313" i="5" s="1"/>
  <c r="K5309" i="5" a="1"/>
  <c r="K5309" i="5" s="1"/>
  <c r="K5306" i="5" a="1"/>
  <c r="K5306" i="5" s="1"/>
  <c r="K5302" i="5" a="1"/>
  <c r="K5302" i="5" s="1"/>
  <c r="K5299" i="5" a="1"/>
  <c r="K5299" i="5" s="1"/>
  <c r="K5628" i="5" a="1"/>
  <c r="K5628" i="5" s="1"/>
  <c r="K5613" i="5" a="1"/>
  <c r="K5613" i="5" s="1"/>
  <c r="K5597" i="5" a="1"/>
  <c r="K5597" i="5" s="1"/>
  <c r="K5583" i="5" a="1"/>
  <c r="K5583" i="5" s="1"/>
  <c r="K5579" i="5" a="1"/>
  <c r="K5579" i="5" s="1"/>
  <c r="K5575" i="5" a="1"/>
  <c r="K5575" i="5" s="1"/>
  <c r="K5568" i="5" a="1"/>
  <c r="K5568" i="5" s="1"/>
  <c r="K5564" i="5" a="1"/>
  <c r="K5564" i="5" s="1"/>
  <c r="K5561" i="5" a="1"/>
  <c r="K5561" i="5" s="1"/>
  <c r="K5557" i="5" a="1"/>
  <c r="K5557" i="5" s="1"/>
  <c r="K5554" i="5" a="1"/>
  <c r="K5554" i="5" s="1"/>
  <c r="K5550" i="5" a="1"/>
  <c r="K5550" i="5" s="1"/>
  <c r="K5547" i="5" a="1"/>
  <c r="K5547" i="5" s="1"/>
  <c r="K5543" i="5" a="1"/>
  <c r="K5543" i="5" s="1"/>
  <c r="K5536" i="5" a="1"/>
  <c r="K5536" i="5" s="1"/>
  <c r="K5532" i="5" a="1"/>
  <c r="K5532" i="5" s="1"/>
  <c r="K5529" i="5" a="1"/>
  <c r="K5529" i="5" s="1"/>
  <c r="K5525" i="5" a="1"/>
  <c r="K5525" i="5" s="1"/>
  <c r="K5522" i="5" a="1"/>
  <c r="K5522" i="5" s="1"/>
  <c r="K5518" i="5" a="1"/>
  <c r="K5518" i="5" s="1"/>
  <c r="K5515" i="5" a="1"/>
  <c r="K5515" i="5" s="1"/>
  <c r="K5511" i="5" a="1"/>
  <c r="K5511" i="5" s="1"/>
  <c r="K5504" i="5" a="1"/>
  <c r="K5504" i="5" s="1"/>
  <c r="K5500" i="5" a="1"/>
  <c r="K5500" i="5" s="1"/>
  <c r="K5497" i="5" a="1"/>
  <c r="K5497" i="5" s="1"/>
  <c r="K5493" i="5" a="1"/>
  <c r="K5493" i="5" s="1"/>
  <c r="K5490" i="5" a="1"/>
  <c r="K5490" i="5" s="1"/>
  <c r="K5486" i="5" a="1"/>
  <c r="K5486" i="5" s="1"/>
  <c r="K5483" i="5" a="1"/>
  <c r="K5483" i="5" s="1"/>
  <c r="K5479" i="5" a="1"/>
  <c r="K5479" i="5" s="1"/>
  <c r="K5472" i="5" a="1"/>
  <c r="K5472" i="5" s="1"/>
  <c r="K5468" i="5" a="1"/>
  <c r="K5468" i="5" s="1"/>
  <c r="K5465" i="5" a="1"/>
  <c r="K5465" i="5" s="1"/>
  <c r="K5461" i="5" a="1"/>
  <c r="K5461" i="5" s="1"/>
  <c r="K5458" i="5" a="1"/>
  <c r="K5458" i="5" s="1"/>
  <c r="K5454" i="5" a="1"/>
  <c r="K5454" i="5" s="1"/>
  <c r="K5451" i="5" a="1"/>
  <c r="K5451" i="5" s="1"/>
  <c r="K5447" i="5" a="1"/>
  <c r="K5447" i="5" s="1"/>
  <c r="K5440" i="5" a="1"/>
  <c r="K5440" i="5" s="1"/>
  <c r="K5436" i="5" a="1"/>
  <c r="K5436" i="5" s="1"/>
  <c r="K5433" i="5" a="1"/>
  <c r="K5433" i="5" s="1"/>
  <c r="K5429" i="5" a="1"/>
  <c r="K5429" i="5" s="1"/>
  <c r="K5426" i="5" a="1"/>
  <c r="K5426" i="5" s="1"/>
  <c r="K5422" i="5" a="1"/>
  <c r="K5422" i="5" s="1"/>
  <c r="K5419" i="5" a="1"/>
  <c r="K5419" i="5" s="1"/>
  <c r="K5415" i="5" a="1"/>
  <c r="K5415" i="5" s="1"/>
  <c r="K5408" i="5" a="1"/>
  <c r="K5408" i="5" s="1"/>
  <c r="K5404" i="5" a="1"/>
  <c r="K5404" i="5" s="1"/>
  <c r="K5401" i="5" a="1"/>
  <c r="K5401" i="5" s="1"/>
  <c r="K5397" i="5" a="1"/>
  <c r="K5397" i="5" s="1"/>
  <c r="K5394" i="5" a="1"/>
  <c r="K5394" i="5" s="1"/>
  <c r="K5390" i="5" a="1"/>
  <c r="K5390" i="5" s="1"/>
  <c r="K5387" i="5" a="1"/>
  <c r="K5387" i="5" s="1"/>
  <c r="K5383" i="5" a="1"/>
  <c r="K5383" i="5" s="1"/>
  <c r="K5376" i="5" a="1"/>
  <c r="K5376" i="5" s="1"/>
  <c r="K5372" i="5" a="1"/>
  <c r="K5372" i="5" s="1"/>
  <c r="K5369" i="5" a="1"/>
  <c r="K5369" i="5" s="1"/>
  <c r="K5365" i="5" a="1"/>
  <c r="K5365" i="5" s="1"/>
  <c r="K5362" i="5" a="1"/>
  <c r="K5362" i="5" s="1"/>
  <c r="K5358" i="5" a="1"/>
  <c r="K5358" i="5" s="1"/>
  <c r="K5355" i="5" a="1"/>
  <c r="K5355" i="5" s="1"/>
  <c r="K5351" i="5" a="1"/>
  <c r="K5351" i="5" s="1"/>
  <c r="K5344" i="5" a="1"/>
  <c r="K5344" i="5" s="1"/>
  <c r="K5340" i="5" a="1"/>
  <c r="K5340" i="5" s="1"/>
  <c r="K5337" i="5" a="1"/>
  <c r="K5337" i="5" s="1"/>
  <c r="K5333" i="5" a="1"/>
  <c r="K5333" i="5" s="1"/>
  <c r="K5330" i="5" a="1"/>
  <c r="K5330" i="5" s="1"/>
  <c r="K5326" i="5" a="1"/>
  <c r="K5326" i="5" s="1"/>
  <c r="K5323" i="5" a="1"/>
  <c r="K5323" i="5" s="1"/>
  <c r="K5319" i="5" a="1"/>
  <c r="K5319" i="5" s="1"/>
  <c r="K5312" i="5" a="1"/>
  <c r="K5312" i="5" s="1"/>
  <c r="K5308" i="5" a="1"/>
  <c r="K5308" i="5" s="1"/>
  <c r="K5305" i="5" a="1"/>
  <c r="K5305" i="5" s="1"/>
  <c r="K5301" i="5" a="1"/>
  <c r="K5301" i="5" s="1"/>
  <c r="K5298" i="5" a="1"/>
  <c r="K5298" i="5" s="1"/>
  <c r="K5294" i="5" a="1"/>
  <c r="K5294" i="5" s="1"/>
  <c r="K5624" i="5" a="1"/>
  <c r="K5624" i="5" s="1"/>
  <c r="K5609" i="5" a="1"/>
  <c r="K5609" i="5" s="1"/>
  <c r="K5593" i="5" a="1"/>
  <c r="K5593" i="5" s="1"/>
  <c r="K5582" i="5" a="1"/>
  <c r="K5582" i="5" s="1"/>
  <c r="K5578" i="5" a="1"/>
  <c r="K5578" i="5" s="1"/>
  <c r="K5574" i="5" a="1"/>
  <c r="K5574" i="5" s="1"/>
  <c r="K5571" i="5" a="1"/>
  <c r="K5571" i="5" s="1"/>
  <c r="K5567" i="5" a="1"/>
  <c r="K5567" i="5" s="1"/>
  <c r="K5560" i="5" a="1"/>
  <c r="K5560" i="5" s="1"/>
  <c r="K5556" i="5" a="1"/>
  <c r="K5556" i="5" s="1"/>
  <c r="K5553" i="5" a="1"/>
  <c r="K5553" i="5" s="1"/>
  <c r="K5549" i="5" a="1"/>
  <c r="K5549" i="5" s="1"/>
  <c r="K5546" i="5" a="1"/>
  <c r="K5546" i="5" s="1"/>
  <c r="K5542" i="5" a="1"/>
  <c r="K5542" i="5" s="1"/>
  <c r="K5539" i="5" a="1"/>
  <c r="K5539" i="5" s="1"/>
  <c r="K5535" i="5" a="1"/>
  <c r="K5535" i="5" s="1"/>
  <c r="K5528" i="5" a="1"/>
  <c r="K5528" i="5" s="1"/>
  <c r="K5524" i="5" a="1"/>
  <c r="K5524" i="5" s="1"/>
  <c r="K5521" i="5" a="1"/>
  <c r="K5521" i="5" s="1"/>
  <c r="K5517" i="5" a="1"/>
  <c r="K5517" i="5" s="1"/>
  <c r="K5514" i="5" a="1"/>
  <c r="K5514" i="5" s="1"/>
  <c r="K5510" i="5" a="1"/>
  <c r="K5510" i="5" s="1"/>
  <c r="K5507" i="5" a="1"/>
  <c r="K5507" i="5" s="1"/>
  <c r="K5503" i="5" a="1"/>
  <c r="K5503" i="5" s="1"/>
  <c r="K5496" i="5" a="1"/>
  <c r="K5496" i="5" s="1"/>
  <c r="K5492" i="5" a="1"/>
  <c r="K5492" i="5" s="1"/>
  <c r="K5489" i="5" a="1"/>
  <c r="K5489" i="5" s="1"/>
  <c r="K5485" i="5" a="1"/>
  <c r="K5485" i="5" s="1"/>
  <c r="K5482" i="5" a="1"/>
  <c r="K5482" i="5" s="1"/>
  <c r="K5478" i="5" a="1"/>
  <c r="K5478" i="5" s="1"/>
  <c r="K5475" i="5" a="1"/>
  <c r="K5475" i="5" s="1"/>
  <c r="K5471" i="5" a="1"/>
  <c r="K5471" i="5" s="1"/>
  <c r="K5464" i="5" a="1"/>
  <c r="K5464" i="5" s="1"/>
  <c r="K5460" i="5" a="1"/>
  <c r="K5460" i="5" s="1"/>
  <c r="K5457" i="5" a="1"/>
  <c r="K5457" i="5" s="1"/>
  <c r="K5453" i="5" a="1"/>
  <c r="K5453" i="5" s="1"/>
  <c r="K5450" i="5" a="1"/>
  <c r="K5450" i="5" s="1"/>
  <c r="K5446" i="5" a="1"/>
  <c r="K5446" i="5" s="1"/>
  <c r="K5443" i="5" a="1"/>
  <c r="K5443" i="5" s="1"/>
  <c r="K5439" i="5" a="1"/>
  <c r="K5439" i="5" s="1"/>
  <c r="K5432" i="5" a="1"/>
  <c r="K5432" i="5" s="1"/>
  <c r="K5428" i="5" a="1"/>
  <c r="K5428" i="5" s="1"/>
  <c r="K5425" i="5" a="1"/>
  <c r="K5425" i="5" s="1"/>
  <c r="K5421" i="5" a="1"/>
  <c r="K5421" i="5" s="1"/>
  <c r="K5418" i="5" a="1"/>
  <c r="K5418" i="5" s="1"/>
  <c r="K5414" i="5" a="1"/>
  <c r="K5414" i="5" s="1"/>
  <c r="K5411" i="5" a="1"/>
  <c r="K5411" i="5" s="1"/>
  <c r="K5407" i="5" a="1"/>
  <c r="K5407" i="5" s="1"/>
  <c r="K5400" i="5" a="1"/>
  <c r="K5400" i="5" s="1"/>
  <c r="K5396" i="5" a="1"/>
  <c r="K5396" i="5" s="1"/>
  <c r="K5393" i="5" a="1"/>
  <c r="K5393" i="5" s="1"/>
  <c r="K5389" i="5" a="1"/>
  <c r="K5389" i="5" s="1"/>
  <c r="K5386" i="5" a="1"/>
  <c r="K5386" i="5" s="1"/>
  <c r="K5382" i="5" a="1"/>
  <c r="K5382" i="5" s="1"/>
  <c r="K5379" i="5" a="1"/>
  <c r="K5379" i="5" s="1"/>
  <c r="K5375" i="5" a="1"/>
  <c r="K5375" i="5" s="1"/>
  <c r="K5368" i="5" a="1"/>
  <c r="K5368" i="5" s="1"/>
  <c r="K5364" i="5" a="1"/>
  <c r="K5364" i="5" s="1"/>
  <c r="K5361" i="5" a="1"/>
  <c r="K5361" i="5" s="1"/>
  <c r="K5357" i="5" a="1"/>
  <c r="K5357" i="5" s="1"/>
  <c r="K5354" i="5" a="1"/>
  <c r="K5354" i="5" s="1"/>
  <c r="K5350" i="5" a="1"/>
  <c r="K5350" i="5" s="1"/>
  <c r="K5347" i="5" a="1"/>
  <c r="K5347" i="5" s="1"/>
  <c r="K5343" i="5" a="1"/>
  <c r="K5343" i="5" s="1"/>
  <c r="K5336" i="5" a="1"/>
  <c r="K5336" i="5" s="1"/>
  <c r="K5332" i="5" a="1"/>
  <c r="K5332" i="5" s="1"/>
  <c r="K5329" i="5" a="1"/>
  <c r="K5329" i="5" s="1"/>
  <c r="K5325" i="5" a="1"/>
  <c r="K5325" i="5" s="1"/>
  <c r="K5322" i="5" a="1"/>
  <c r="K5322" i="5" s="1"/>
  <c r="K5318" i="5" a="1"/>
  <c r="K5318" i="5" s="1"/>
  <c r="K5315" i="5" a="1"/>
  <c r="K5315" i="5" s="1"/>
  <c r="K5311" i="5" a="1"/>
  <c r="K5311" i="5" s="1"/>
  <c r="K5304" i="5" a="1"/>
  <c r="K5304" i="5" s="1"/>
  <c r="K5300" i="5" a="1"/>
  <c r="K5300" i="5" s="1"/>
  <c r="K5296" i="5" a="1"/>
  <c r="K5296" i="5" s="1"/>
  <c r="K5288" i="5" a="1"/>
  <c r="K5288" i="5" s="1"/>
  <c r="K5284" i="5" a="1"/>
  <c r="K5284" i="5" s="1"/>
  <c r="K5281" i="5" a="1"/>
  <c r="K5281" i="5" s="1"/>
  <c r="K5277" i="5" a="1"/>
  <c r="K5277" i="5" s="1"/>
  <c r="K5274" i="5" a="1"/>
  <c r="K5274" i="5" s="1"/>
  <c r="K5270" i="5" a="1"/>
  <c r="K5270" i="5" s="1"/>
  <c r="K5267" i="5" a="1"/>
  <c r="K5267" i="5" s="1"/>
  <c r="K5263" i="5" a="1"/>
  <c r="K5263" i="5" s="1"/>
  <c r="K5256" i="5" a="1"/>
  <c r="K5256" i="5" s="1"/>
  <c r="K5252" i="5" a="1"/>
  <c r="K5252" i="5" s="1"/>
  <c r="K5249" i="5" a="1"/>
  <c r="K5249" i="5" s="1"/>
  <c r="K5245" i="5" a="1"/>
  <c r="K5245" i="5" s="1"/>
  <c r="K5242" i="5" a="1"/>
  <c r="K5242" i="5" s="1"/>
  <c r="K5238" i="5" a="1"/>
  <c r="K5238" i="5" s="1"/>
  <c r="K5235" i="5" a="1"/>
  <c r="K5235" i="5" s="1"/>
  <c r="K5231" i="5" a="1"/>
  <c r="K5231" i="5" s="1"/>
  <c r="K5224" i="5" a="1"/>
  <c r="K5224" i="5" s="1"/>
  <c r="K5220" i="5" a="1"/>
  <c r="K5220" i="5" s="1"/>
  <c r="K5217" i="5" a="1"/>
  <c r="K5217" i="5" s="1"/>
  <c r="K5213" i="5" a="1"/>
  <c r="K5213" i="5" s="1"/>
  <c r="K5210" i="5" a="1"/>
  <c r="K5210" i="5" s="1"/>
  <c r="K5206" i="5" a="1"/>
  <c r="K5206" i="5" s="1"/>
  <c r="K5203" i="5" a="1"/>
  <c r="K5203" i="5" s="1"/>
  <c r="K5199" i="5" a="1"/>
  <c r="K5199" i="5" s="1"/>
  <c r="K5192" i="5" a="1"/>
  <c r="K5192" i="5" s="1"/>
  <c r="K5188" i="5" a="1"/>
  <c r="K5188" i="5" s="1"/>
  <c r="K5185" i="5" a="1"/>
  <c r="K5185" i="5" s="1"/>
  <c r="K5181" i="5" a="1"/>
  <c r="K5181" i="5" s="1"/>
  <c r="K5178" i="5" a="1"/>
  <c r="K5178" i="5" s="1"/>
  <c r="K5174" i="5" a="1"/>
  <c r="K5174" i="5" s="1"/>
  <c r="K5171" i="5" a="1"/>
  <c r="K5171" i="5" s="1"/>
  <c r="K5167" i="5" a="1"/>
  <c r="K5167" i="5" s="1"/>
  <c r="K5160" i="5" a="1"/>
  <c r="K5160" i="5" s="1"/>
  <c r="K5156" i="5" a="1"/>
  <c r="K5156" i="5" s="1"/>
  <c r="K5153" i="5" a="1"/>
  <c r="K5153" i="5" s="1"/>
  <c r="K5149" i="5" a="1"/>
  <c r="K5149" i="5" s="1"/>
  <c r="K5146" i="5" a="1"/>
  <c r="K5146" i="5" s="1"/>
  <c r="K5142" i="5" a="1"/>
  <c r="K5142" i="5" s="1"/>
  <c r="K5139" i="5" a="1"/>
  <c r="K5139" i="5" s="1"/>
  <c r="K5135" i="5" a="1"/>
  <c r="K5135" i="5" s="1"/>
  <c r="K5128" i="5" a="1"/>
  <c r="K5128" i="5" s="1"/>
  <c r="K5124" i="5" a="1"/>
  <c r="K5124" i="5" s="1"/>
  <c r="K5121" i="5" a="1"/>
  <c r="K5121" i="5" s="1"/>
  <c r="K5117" i="5" a="1"/>
  <c r="K5117" i="5" s="1"/>
  <c r="K5114" i="5" a="1"/>
  <c r="K5114" i="5" s="1"/>
  <c r="K5111" i="5" a="1"/>
  <c r="K5111" i="5" s="1"/>
  <c r="K5105" i="5" a="1"/>
  <c r="K5105" i="5" s="1"/>
  <c r="K5102" i="5" a="1"/>
  <c r="K5102" i="5" s="1"/>
  <c r="K5098" i="5" a="1"/>
  <c r="K5098" i="5" s="1"/>
  <c r="K5095" i="5" a="1"/>
  <c r="K5095" i="5" s="1"/>
  <c r="K5091" i="5" a="1"/>
  <c r="K5091" i="5" s="1"/>
  <c r="K5088" i="5" a="1"/>
  <c r="K5088" i="5" s="1"/>
  <c r="K5084" i="5" a="1"/>
  <c r="K5084" i="5" s="1"/>
  <c r="K5081" i="5" a="1"/>
  <c r="K5081" i="5" s="1"/>
  <c r="K5077" i="5" a="1"/>
  <c r="K5077" i="5" s="1"/>
  <c r="K5070" i="5" a="1"/>
  <c r="K5070" i="5" s="1"/>
  <c r="K5066" i="5" a="1"/>
  <c r="K5066" i="5" s="1"/>
  <c r="K5063" i="5" a="1"/>
  <c r="K5063" i="5" s="1"/>
  <c r="K5059" i="5" a="1"/>
  <c r="K5059" i="5" s="1"/>
  <c r="K5056" i="5" a="1"/>
  <c r="K5056" i="5" s="1"/>
  <c r="K5052" i="5" a="1"/>
  <c r="K5052" i="5" s="1"/>
  <c r="K5049" i="5" a="1"/>
  <c r="K5049" i="5" s="1"/>
  <c r="K5045" i="5" a="1"/>
  <c r="K5045" i="5" s="1"/>
  <c r="K5038" i="5" a="1"/>
  <c r="K5038" i="5" s="1"/>
  <c r="K5034" i="5" a="1"/>
  <c r="K5034" i="5" s="1"/>
  <c r="K5031" i="5" a="1"/>
  <c r="K5031" i="5" s="1"/>
  <c r="K5027" i="5" a="1"/>
  <c r="K5027" i="5" s="1"/>
  <c r="K5024" i="5" a="1"/>
  <c r="K5024" i="5" s="1"/>
  <c r="K5020" i="5" a="1"/>
  <c r="K5020" i="5" s="1"/>
  <c r="K5017" i="5" a="1"/>
  <c r="K5017" i="5" s="1"/>
  <c r="K5013" i="5" a="1"/>
  <c r="K5013" i="5" s="1"/>
  <c r="K5006" i="5" a="1"/>
  <c r="K5006" i="5" s="1"/>
  <c r="K5003" i="5" a="1"/>
  <c r="K5003" i="5" s="1"/>
  <c r="K5295" i="5" a="1"/>
  <c r="K5295" i="5" s="1"/>
  <c r="K5291" i="5" a="1"/>
  <c r="K5291" i="5" s="1"/>
  <c r="K5287" i="5" a="1"/>
  <c r="K5287" i="5" s="1"/>
  <c r="K5280" i="5" a="1"/>
  <c r="K5280" i="5" s="1"/>
  <c r="K5276" i="5" a="1"/>
  <c r="K5276" i="5" s="1"/>
  <c r="K5273" i="5" a="1"/>
  <c r="K5273" i="5" s="1"/>
  <c r="K5269" i="5" a="1"/>
  <c r="K5269" i="5" s="1"/>
  <c r="K5266" i="5" a="1"/>
  <c r="K5266" i="5" s="1"/>
  <c r="K5262" i="5" a="1"/>
  <c r="K5262" i="5" s="1"/>
  <c r="K5259" i="5" a="1"/>
  <c r="K5259" i="5" s="1"/>
  <c r="K5255" i="5" a="1"/>
  <c r="K5255" i="5" s="1"/>
  <c r="K5248" i="5" a="1"/>
  <c r="K5248" i="5" s="1"/>
  <c r="K5244" i="5" a="1"/>
  <c r="K5244" i="5" s="1"/>
  <c r="K5241" i="5" a="1"/>
  <c r="K5241" i="5" s="1"/>
  <c r="K5237" i="5" a="1"/>
  <c r="K5237" i="5" s="1"/>
  <c r="K5234" i="5" a="1"/>
  <c r="K5234" i="5" s="1"/>
  <c r="K5230" i="5" a="1"/>
  <c r="K5230" i="5" s="1"/>
  <c r="K5227" i="5" a="1"/>
  <c r="K5227" i="5" s="1"/>
  <c r="K5223" i="5" a="1"/>
  <c r="K5223" i="5" s="1"/>
  <c r="K5216" i="5" a="1"/>
  <c r="K5216" i="5" s="1"/>
  <c r="K5212" i="5" a="1"/>
  <c r="K5212" i="5" s="1"/>
  <c r="K5209" i="5" a="1"/>
  <c r="K5209" i="5" s="1"/>
  <c r="K5205" i="5" a="1"/>
  <c r="K5205" i="5" s="1"/>
  <c r="K5202" i="5" a="1"/>
  <c r="K5202" i="5" s="1"/>
  <c r="K5198" i="5" a="1"/>
  <c r="K5198" i="5" s="1"/>
  <c r="K5195" i="5" a="1"/>
  <c r="K5195" i="5" s="1"/>
  <c r="K5191" i="5" a="1"/>
  <c r="K5191" i="5" s="1"/>
  <c r="K5184" i="5" a="1"/>
  <c r="K5184" i="5" s="1"/>
  <c r="K5180" i="5" a="1"/>
  <c r="K5180" i="5" s="1"/>
  <c r="K5177" i="5" a="1"/>
  <c r="K5177" i="5" s="1"/>
  <c r="K5173" i="5" a="1"/>
  <c r="K5173" i="5" s="1"/>
  <c r="K5170" i="5" a="1"/>
  <c r="K5170" i="5" s="1"/>
  <c r="K5166" i="5" a="1"/>
  <c r="K5166" i="5" s="1"/>
  <c r="K5163" i="5" a="1"/>
  <c r="K5163" i="5" s="1"/>
  <c r="K5159" i="5" a="1"/>
  <c r="K5159" i="5" s="1"/>
  <c r="K5152" i="5" a="1"/>
  <c r="K5152" i="5" s="1"/>
  <c r="K5148" i="5" a="1"/>
  <c r="K5148" i="5" s="1"/>
  <c r="K5145" i="5" a="1"/>
  <c r="K5145" i="5" s="1"/>
  <c r="K5141" i="5" a="1"/>
  <c r="K5141" i="5" s="1"/>
  <c r="K5138" i="5" a="1"/>
  <c r="K5138" i="5" s="1"/>
  <c r="K5134" i="5" a="1"/>
  <c r="K5134" i="5" s="1"/>
  <c r="K5131" i="5" a="1"/>
  <c r="K5131" i="5" s="1"/>
  <c r="K5127" i="5" a="1"/>
  <c r="K5127" i="5" s="1"/>
  <c r="K5120" i="5" a="1"/>
  <c r="K5120" i="5" s="1"/>
  <c r="K5116" i="5" a="1"/>
  <c r="K5116" i="5" s="1"/>
  <c r="K5113" i="5" a="1"/>
  <c r="K5113" i="5" s="1"/>
  <c r="K5110" i="5" a="1"/>
  <c r="K5110" i="5" s="1"/>
  <c r="K5107" i="5" a="1"/>
  <c r="K5107" i="5" s="1"/>
  <c r="K5104" i="5" a="1"/>
  <c r="K5104" i="5" s="1"/>
  <c r="K5101" i="5" a="1"/>
  <c r="K5101" i="5" s="1"/>
  <c r="K5094" i="5" a="1"/>
  <c r="K5094" i="5" s="1"/>
  <c r="K5090" i="5" a="1"/>
  <c r="K5090" i="5" s="1"/>
  <c r="K5087" i="5" a="1"/>
  <c r="K5087" i="5" s="1"/>
  <c r="K5083" i="5" a="1"/>
  <c r="K5083" i="5" s="1"/>
  <c r="K5080" i="5" a="1"/>
  <c r="K5080" i="5" s="1"/>
  <c r="K5076" i="5" a="1"/>
  <c r="K5076" i="5" s="1"/>
  <c r="K5073" i="5" a="1"/>
  <c r="K5073" i="5" s="1"/>
  <c r="K5069" i="5" a="1"/>
  <c r="K5069" i="5" s="1"/>
  <c r="K5062" i="5" a="1"/>
  <c r="K5062" i="5" s="1"/>
  <c r="K5058" i="5" a="1"/>
  <c r="K5058" i="5" s="1"/>
  <c r="K5055" i="5" a="1"/>
  <c r="K5055" i="5" s="1"/>
  <c r="K5051" i="5" a="1"/>
  <c r="K5051" i="5" s="1"/>
  <c r="K5048" i="5" a="1"/>
  <c r="K5048" i="5" s="1"/>
  <c r="K5044" i="5" a="1"/>
  <c r="K5044" i="5" s="1"/>
  <c r="K5041" i="5" a="1"/>
  <c r="K5041" i="5" s="1"/>
  <c r="K5037" i="5" a="1"/>
  <c r="K5037" i="5" s="1"/>
  <c r="K5030" i="5" a="1"/>
  <c r="K5030" i="5" s="1"/>
  <c r="K5026" i="5" a="1"/>
  <c r="K5026" i="5" s="1"/>
  <c r="K5023" i="5" a="1"/>
  <c r="K5023" i="5" s="1"/>
  <c r="K5019" i="5" a="1"/>
  <c r="K5019" i="5" s="1"/>
  <c r="K5016" i="5" a="1"/>
  <c r="K5016" i="5" s="1"/>
  <c r="K5012" i="5" a="1"/>
  <c r="K5012" i="5" s="1"/>
  <c r="K5293" i="5" a="1"/>
  <c r="K5293" i="5" s="1"/>
  <c r="K5290" i="5" a="1"/>
  <c r="K5290" i="5" s="1"/>
  <c r="K5286" i="5" a="1"/>
  <c r="K5286" i="5" s="1"/>
  <c r="K5283" i="5" a="1"/>
  <c r="K5283" i="5" s="1"/>
  <c r="K5279" i="5" a="1"/>
  <c r="K5279" i="5" s="1"/>
  <c r="K5272" i="5" a="1"/>
  <c r="K5272" i="5" s="1"/>
  <c r="K5268" i="5" a="1"/>
  <c r="K5268" i="5" s="1"/>
  <c r="K5265" i="5" a="1"/>
  <c r="K5265" i="5" s="1"/>
  <c r="K5261" i="5" a="1"/>
  <c r="K5261" i="5" s="1"/>
  <c r="K5258" i="5" a="1"/>
  <c r="K5258" i="5" s="1"/>
  <c r="K5254" i="5" a="1"/>
  <c r="K5254" i="5" s="1"/>
  <c r="K5251" i="5" a="1"/>
  <c r="K5251" i="5" s="1"/>
  <c r="K5247" i="5" a="1"/>
  <c r="K5247" i="5" s="1"/>
  <c r="K5240" i="5" a="1"/>
  <c r="K5240" i="5" s="1"/>
  <c r="K5236" i="5" a="1"/>
  <c r="K5236" i="5" s="1"/>
  <c r="K5233" i="5" a="1"/>
  <c r="K5233" i="5" s="1"/>
  <c r="K5229" i="5" a="1"/>
  <c r="K5229" i="5" s="1"/>
  <c r="K5226" i="5" a="1"/>
  <c r="K5226" i="5" s="1"/>
  <c r="K5222" i="5" a="1"/>
  <c r="K5222" i="5" s="1"/>
  <c r="K5219" i="5" a="1"/>
  <c r="K5219" i="5" s="1"/>
  <c r="K5215" i="5" a="1"/>
  <c r="K5215" i="5" s="1"/>
  <c r="K5208" i="5" a="1"/>
  <c r="K5208" i="5" s="1"/>
  <c r="K5204" i="5" a="1"/>
  <c r="K5204" i="5" s="1"/>
  <c r="K5201" i="5" a="1"/>
  <c r="K5201" i="5" s="1"/>
  <c r="K5197" i="5" a="1"/>
  <c r="K5197" i="5" s="1"/>
  <c r="K5194" i="5" a="1"/>
  <c r="K5194" i="5" s="1"/>
  <c r="K5190" i="5" a="1"/>
  <c r="K5190" i="5" s="1"/>
  <c r="K5187" i="5" a="1"/>
  <c r="K5187" i="5" s="1"/>
  <c r="K5183" i="5" a="1"/>
  <c r="K5183" i="5" s="1"/>
  <c r="K5176" i="5" a="1"/>
  <c r="K5176" i="5" s="1"/>
  <c r="K5172" i="5" a="1"/>
  <c r="K5172" i="5" s="1"/>
  <c r="K5169" i="5" a="1"/>
  <c r="K5169" i="5" s="1"/>
  <c r="K5165" i="5" a="1"/>
  <c r="K5165" i="5" s="1"/>
  <c r="K5162" i="5" a="1"/>
  <c r="K5162" i="5" s="1"/>
  <c r="K5158" i="5" a="1"/>
  <c r="K5158" i="5" s="1"/>
  <c r="K5155" i="5" a="1"/>
  <c r="K5155" i="5" s="1"/>
  <c r="K5151" i="5" a="1"/>
  <c r="K5151" i="5" s="1"/>
  <c r="K5144" i="5" a="1"/>
  <c r="K5144" i="5" s="1"/>
  <c r="K5140" i="5" a="1"/>
  <c r="K5140" i="5" s="1"/>
  <c r="K5137" i="5" a="1"/>
  <c r="K5137" i="5" s="1"/>
  <c r="K5133" i="5" a="1"/>
  <c r="K5133" i="5" s="1"/>
  <c r="K5130" i="5" a="1"/>
  <c r="K5130" i="5" s="1"/>
  <c r="K5126" i="5" a="1"/>
  <c r="K5126" i="5" s="1"/>
  <c r="K5123" i="5" a="1"/>
  <c r="K5123" i="5" s="1"/>
  <c r="K5119" i="5" a="1"/>
  <c r="K5119" i="5" s="1"/>
  <c r="K5112" i="5" a="1"/>
  <c r="K5112" i="5" s="1"/>
  <c r="K5109" i="5" a="1"/>
  <c r="K5109" i="5" s="1"/>
  <c r="K5106" i="5" a="1"/>
  <c r="K5106" i="5" s="1"/>
  <c r="K5100" i="5" a="1"/>
  <c r="K5100" i="5" s="1"/>
  <c r="K5097" i="5" a="1"/>
  <c r="K5097" i="5" s="1"/>
  <c r="K5093" i="5" a="1"/>
  <c r="K5093" i="5" s="1"/>
  <c r="K5086" i="5" a="1"/>
  <c r="K5086" i="5" s="1"/>
  <c r="K5082" i="5" a="1"/>
  <c r="K5082" i="5" s="1"/>
  <c r="K5079" i="5" a="1"/>
  <c r="K5079" i="5" s="1"/>
  <c r="K5075" i="5" a="1"/>
  <c r="K5075" i="5" s="1"/>
  <c r="K5072" i="5" a="1"/>
  <c r="K5072" i="5" s="1"/>
  <c r="K5068" i="5" a="1"/>
  <c r="K5068" i="5" s="1"/>
  <c r="K5065" i="5" a="1"/>
  <c r="K5065" i="5" s="1"/>
  <c r="K5061" i="5" a="1"/>
  <c r="K5061" i="5" s="1"/>
  <c r="K5054" i="5" a="1"/>
  <c r="K5054" i="5" s="1"/>
  <c r="K5050" i="5" a="1"/>
  <c r="K5050" i="5" s="1"/>
  <c r="K5047" i="5" a="1"/>
  <c r="K5047" i="5" s="1"/>
  <c r="K5043" i="5" a="1"/>
  <c r="K5043" i="5" s="1"/>
  <c r="K5040" i="5" a="1"/>
  <c r="K5040" i="5" s="1"/>
  <c r="K5036" i="5" a="1"/>
  <c r="K5036" i="5" s="1"/>
  <c r="K5033" i="5" a="1"/>
  <c r="K5033" i="5" s="1"/>
  <c r="K5029" i="5" a="1"/>
  <c r="K5029" i="5" s="1"/>
  <c r="K5022" i="5" a="1"/>
  <c r="K5022" i="5" s="1"/>
  <c r="K5018" i="5" a="1"/>
  <c r="K5018" i="5" s="1"/>
  <c r="K5015" i="5" a="1"/>
  <c r="K5015" i="5" s="1"/>
  <c r="K5011" i="5" a="1"/>
  <c r="K5011" i="5" s="1"/>
  <c r="K5008" i="5" a="1"/>
  <c r="K5008" i="5" s="1"/>
  <c r="K5297" i="5" a="1"/>
  <c r="K5297" i="5" s="1"/>
  <c r="K5292" i="5" a="1"/>
  <c r="K5292" i="5" s="1"/>
  <c r="K5289" i="5" a="1"/>
  <c r="K5289" i="5" s="1"/>
  <c r="K5285" i="5" a="1"/>
  <c r="K5285" i="5" s="1"/>
  <c r="K5282" i="5" a="1"/>
  <c r="K5282" i="5" s="1"/>
  <c r="K5278" i="5" a="1"/>
  <c r="K5278" i="5" s="1"/>
  <c r="K5275" i="5" a="1"/>
  <c r="K5275" i="5" s="1"/>
  <c r="K5271" i="5" a="1"/>
  <c r="K5271" i="5" s="1"/>
  <c r="K5264" i="5" a="1"/>
  <c r="K5264" i="5" s="1"/>
  <c r="K5260" i="5" a="1"/>
  <c r="K5260" i="5" s="1"/>
  <c r="K5257" i="5" a="1"/>
  <c r="K5257" i="5" s="1"/>
  <c r="K5253" i="5" a="1"/>
  <c r="K5253" i="5" s="1"/>
  <c r="K5250" i="5" a="1"/>
  <c r="K5250" i="5" s="1"/>
  <c r="K5246" i="5" a="1"/>
  <c r="K5246" i="5" s="1"/>
  <c r="K5243" i="5" a="1"/>
  <c r="K5243" i="5" s="1"/>
  <c r="K5239" i="5" a="1"/>
  <c r="K5239" i="5" s="1"/>
  <c r="K5232" i="5" a="1"/>
  <c r="K5232" i="5" s="1"/>
  <c r="K5228" i="5" a="1"/>
  <c r="K5228" i="5" s="1"/>
  <c r="K5225" i="5" a="1"/>
  <c r="K5225" i="5" s="1"/>
  <c r="K5221" i="5" a="1"/>
  <c r="K5221" i="5" s="1"/>
  <c r="K5218" i="5" a="1"/>
  <c r="K5218" i="5" s="1"/>
  <c r="K5214" i="5" a="1"/>
  <c r="K5214" i="5" s="1"/>
  <c r="K5211" i="5" a="1"/>
  <c r="K5211" i="5" s="1"/>
  <c r="K5207" i="5" a="1"/>
  <c r="K5207" i="5" s="1"/>
  <c r="K5200" i="5" a="1"/>
  <c r="K5200" i="5" s="1"/>
  <c r="K5196" i="5" a="1"/>
  <c r="K5196" i="5" s="1"/>
  <c r="K5193" i="5" a="1"/>
  <c r="K5193" i="5" s="1"/>
  <c r="K5189" i="5" a="1"/>
  <c r="K5189" i="5" s="1"/>
  <c r="K5186" i="5" a="1"/>
  <c r="K5186" i="5" s="1"/>
  <c r="K5182" i="5" a="1"/>
  <c r="K5182" i="5" s="1"/>
  <c r="K5179" i="5" a="1"/>
  <c r="K5179" i="5" s="1"/>
  <c r="K5175" i="5" a="1"/>
  <c r="K5175" i="5" s="1"/>
  <c r="K5168" i="5" a="1"/>
  <c r="K5168" i="5" s="1"/>
  <c r="K5164" i="5" a="1"/>
  <c r="K5164" i="5" s="1"/>
  <c r="K5161" i="5" a="1"/>
  <c r="K5161" i="5" s="1"/>
  <c r="K5157" i="5" a="1"/>
  <c r="K5157" i="5" s="1"/>
  <c r="K5154" i="5" a="1"/>
  <c r="K5154" i="5" s="1"/>
  <c r="K5150" i="5" a="1"/>
  <c r="K5150" i="5" s="1"/>
  <c r="K5147" i="5" a="1"/>
  <c r="K5147" i="5" s="1"/>
  <c r="K5143" i="5" a="1"/>
  <c r="K5143" i="5" s="1"/>
  <c r="K5136" i="5" a="1"/>
  <c r="K5136" i="5" s="1"/>
  <c r="K5132" i="5" a="1"/>
  <c r="K5132" i="5" s="1"/>
  <c r="K5129" i="5" a="1"/>
  <c r="K5129" i="5" s="1"/>
  <c r="K5125" i="5" a="1"/>
  <c r="K5125" i="5" s="1"/>
  <c r="K5122" i="5" a="1"/>
  <c r="K5122" i="5" s="1"/>
  <c r="K5118" i="5" a="1"/>
  <c r="K5118" i="5" s="1"/>
  <c r="K5115" i="5" a="1"/>
  <c r="K5115" i="5" s="1"/>
  <c r="K5108" i="5" a="1"/>
  <c r="K5108" i="5" s="1"/>
  <c r="K5103" i="5" a="1"/>
  <c r="K5103" i="5" s="1"/>
  <c r="K5099" i="5" a="1"/>
  <c r="K5099" i="5" s="1"/>
  <c r="K5096" i="5" a="1"/>
  <c r="K5096" i="5" s="1"/>
  <c r="K5092" i="5" a="1"/>
  <c r="K5092" i="5" s="1"/>
  <c r="K5089" i="5" a="1"/>
  <c r="K5089" i="5" s="1"/>
  <c r="K5085" i="5" a="1"/>
  <c r="K5085" i="5" s="1"/>
  <c r="K5078" i="5" a="1"/>
  <c r="K5078" i="5" s="1"/>
  <c r="K5074" i="5" a="1"/>
  <c r="K5074" i="5" s="1"/>
  <c r="K5071" i="5" a="1"/>
  <c r="K5071" i="5" s="1"/>
  <c r="K5067" i="5" a="1"/>
  <c r="K5067" i="5" s="1"/>
  <c r="K5064" i="5" a="1"/>
  <c r="K5064" i="5" s="1"/>
  <c r="K5060" i="5" a="1"/>
  <c r="K5060" i="5" s="1"/>
  <c r="K5057" i="5" a="1"/>
  <c r="K5057" i="5" s="1"/>
  <c r="K5053" i="5" a="1"/>
  <c r="K5053" i="5" s="1"/>
  <c r="K5046" i="5" a="1"/>
  <c r="K5046" i="5" s="1"/>
  <c r="K5042" i="5" a="1"/>
  <c r="K5042" i="5" s="1"/>
  <c r="K5039" i="5" a="1"/>
  <c r="K5039" i="5" s="1"/>
  <c r="K5035" i="5" a="1"/>
  <c r="K5035" i="5" s="1"/>
  <c r="K5032" i="5" a="1"/>
  <c r="K5032" i="5" s="1"/>
  <c r="K5028" i="5" a="1"/>
  <c r="K5028" i="5" s="1"/>
  <c r="K5025" i="5" a="1"/>
  <c r="K5025" i="5" s="1"/>
  <c r="K5021" i="5" a="1"/>
  <c r="K5021" i="5" s="1"/>
  <c r="K5014" i="5" a="1"/>
  <c r="K5014" i="5" s="1"/>
  <c r="K5010" i="5" a="1"/>
  <c r="K5010" i="5" s="1"/>
  <c r="K5007" i="5" a="1"/>
  <c r="K5007" i="5" s="1"/>
  <c r="K5001" i="5" a="1"/>
  <c r="K5001" i="5" s="1"/>
  <c r="K5004" i="5" a="1"/>
  <c r="K5004" i="5" s="1"/>
  <c r="K4999" i="5" a="1"/>
  <c r="K4999" i="5" s="1"/>
  <c r="K4993" i="5" a="1"/>
  <c r="K4993" i="5" s="1"/>
  <c r="K4989" i="5" a="1"/>
  <c r="K4989" i="5" s="1"/>
  <c r="K4985" i="5" a="1"/>
  <c r="K4985" i="5" s="1"/>
  <c r="K4978" i="5" a="1"/>
  <c r="K4978" i="5" s="1"/>
  <c r="K4974" i="5" a="1"/>
  <c r="K4974" i="5" s="1"/>
  <c r="K4970" i="5" a="1"/>
  <c r="K4970" i="5" s="1"/>
  <c r="K4966" i="5" a="1"/>
  <c r="K4966" i="5" s="1"/>
  <c r="K4962" i="5" a="1"/>
  <c r="K4962" i="5" s="1"/>
  <c r="K4958" i="5" a="1"/>
  <c r="K4958" i="5" s="1"/>
  <c r="K4954" i="5" a="1"/>
  <c r="K4954" i="5" s="1"/>
  <c r="K4950" i="5" a="1"/>
  <c r="K4950" i="5" s="1"/>
  <c r="K4946" i="5" a="1"/>
  <c r="K4946" i="5" s="1"/>
  <c r="K4942" i="5" a="1"/>
  <c r="K4942" i="5" s="1"/>
  <c r="K4938" i="5" a="1"/>
  <c r="K4938" i="5" s="1"/>
  <c r="K4934" i="5" a="1"/>
  <c r="K4934" i="5" s="1"/>
  <c r="K4930" i="5" a="1"/>
  <c r="K4930" i="5" s="1"/>
  <c r="K4926" i="5" a="1"/>
  <c r="K4926" i="5" s="1"/>
  <c r="K4922" i="5" a="1"/>
  <c r="K4922" i="5" s="1"/>
  <c r="K4918" i="5" a="1"/>
  <c r="K4918" i="5" s="1"/>
  <c r="K4914" i="5" a="1"/>
  <c r="K4914" i="5" s="1"/>
  <c r="K4910" i="5" a="1"/>
  <c r="K4910" i="5" s="1"/>
  <c r="K4906" i="5" a="1"/>
  <c r="K4906" i="5" s="1"/>
  <c r="K4902" i="5" a="1"/>
  <c r="K4902" i="5" s="1"/>
  <c r="K4898" i="5" a="1"/>
  <c r="K4898" i="5" s="1"/>
  <c r="K4894" i="5" a="1"/>
  <c r="K4894" i="5" s="1"/>
  <c r="K4890" i="5" a="1"/>
  <c r="K4890" i="5" s="1"/>
  <c r="K4886" i="5" a="1"/>
  <c r="K4886" i="5" s="1"/>
  <c r="K4882" i="5" a="1"/>
  <c r="K4882" i="5" s="1"/>
  <c r="K4878" i="5" a="1"/>
  <c r="K4878" i="5" s="1"/>
  <c r="K4874" i="5" a="1"/>
  <c r="K4874" i="5" s="1"/>
  <c r="K4870" i="5" a="1"/>
  <c r="K4870" i="5" s="1"/>
  <c r="K4866" i="5" a="1"/>
  <c r="K4866" i="5" s="1"/>
  <c r="K4862" i="5" a="1"/>
  <c r="K4862" i="5" s="1"/>
  <c r="K4858" i="5" a="1"/>
  <c r="K4858" i="5" s="1"/>
  <c r="K4854" i="5" a="1"/>
  <c r="K4854" i="5" s="1"/>
  <c r="K4850" i="5" a="1"/>
  <c r="K4850" i="5" s="1"/>
  <c r="K4846" i="5" a="1"/>
  <c r="K4846" i="5" s="1"/>
  <c r="K4842" i="5" a="1"/>
  <c r="K4842" i="5" s="1"/>
  <c r="K4838" i="5" a="1"/>
  <c r="K4838" i="5" s="1"/>
  <c r="K4834" i="5" a="1"/>
  <c r="K4834" i="5" s="1"/>
  <c r="K4830" i="5" a="1"/>
  <c r="K4830" i="5" s="1"/>
  <c r="K4826" i="5" a="1"/>
  <c r="K4826" i="5" s="1"/>
  <c r="K4822" i="5" a="1"/>
  <c r="K4822" i="5" s="1"/>
  <c r="K4818" i="5" a="1"/>
  <c r="K4818" i="5" s="1"/>
  <c r="K4814" i="5" a="1"/>
  <c r="K4814" i="5" s="1"/>
  <c r="K4811" i="5" a="1"/>
  <c r="K4811" i="5" s="1"/>
  <c r="K4808" i="5" a="1"/>
  <c r="K4808" i="5" s="1"/>
  <c r="K4804" i="5" a="1"/>
  <c r="K4804" i="5" s="1"/>
  <c r="K4801" i="5" a="1"/>
  <c r="K4801" i="5" s="1"/>
  <c r="K4798" i="5" a="1"/>
  <c r="K4798" i="5" s="1"/>
  <c r="K4794" i="5" a="1"/>
  <c r="K4794" i="5" s="1"/>
  <c r="K4791" i="5" a="1"/>
  <c r="K4791" i="5" s="1"/>
  <c r="K4787" i="5" a="1"/>
  <c r="K4787" i="5" s="1"/>
  <c r="K4784" i="5" a="1"/>
  <c r="K4784" i="5" s="1"/>
  <c r="K4780" i="5" a="1"/>
  <c r="K4780" i="5" s="1"/>
  <c r="K4773" i="5" a="1"/>
  <c r="K4773" i="5" s="1"/>
  <c r="K4769" i="5" a="1"/>
  <c r="K4769" i="5" s="1"/>
  <c r="K4766" i="5" a="1"/>
  <c r="K4766" i="5" s="1"/>
  <c r="K4762" i="5" a="1"/>
  <c r="K4762" i="5" s="1"/>
  <c r="K4759" i="5" a="1"/>
  <c r="K4759" i="5" s="1"/>
  <c r="K4755" i="5" a="1"/>
  <c r="K4755" i="5" s="1"/>
  <c r="K4749" i="5" a="1"/>
  <c r="K4749" i="5" s="1"/>
  <c r="K4746" i="5" a="1"/>
  <c r="K4746" i="5" s="1"/>
  <c r="K4743" i="5" a="1"/>
  <c r="K4743" i="5" s="1"/>
  <c r="K4739" i="5" a="1"/>
  <c r="K4739" i="5" s="1"/>
  <c r="K4733" i="5" a="1"/>
  <c r="K4733" i="5" s="1"/>
  <c r="K4730" i="5" a="1"/>
  <c r="K4730" i="5" s="1"/>
  <c r="K4727" i="5" a="1"/>
  <c r="K4727" i="5" s="1"/>
  <c r="K4723" i="5" a="1"/>
  <c r="K4723" i="5" s="1"/>
  <c r="K4717" i="5" a="1"/>
  <c r="K4717" i="5" s="1"/>
  <c r="K4714" i="5" a="1"/>
  <c r="K4714" i="5" s="1"/>
  <c r="K4711" i="5" a="1"/>
  <c r="K4711" i="5" s="1"/>
  <c r="K4707" i="5" a="1"/>
  <c r="K4707" i="5" s="1"/>
  <c r="K4701" i="5" a="1"/>
  <c r="K4701" i="5" s="1"/>
  <c r="K4698" i="5" a="1"/>
  <c r="K4698" i="5" s="1"/>
  <c r="K4695" i="5" a="1"/>
  <c r="K4695" i="5" s="1"/>
  <c r="K5002" i="5" a="1"/>
  <c r="K5002" i="5" s="1"/>
  <c r="K4998" i="5" a="1"/>
  <c r="K4998" i="5" s="1"/>
  <c r="K4995" i="5" a="1"/>
  <c r="K4995" i="5" s="1"/>
  <c r="K4992" i="5" a="1"/>
  <c r="K4992" i="5" s="1"/>
  <c r="K4988" i="5" a="1"/>
  <c r="K4988" i="5" s="1"/>
  <c r="K4984" i="5" a="1"/>
  <c r="K4984" i="5" s="1"/>
  <c r="K4981" i="5" a="1"/>
  <c r="K4981" i="5" s="1"/>
  <c r="K4977" i="5" a="1"/>
  <c r="K4977" i="5" s="1"/>
  <c r="K4973" i="5" a="1"/>
  <c r="K4973" i="5" s="1"/>
  <c r="K4969" i="5" a="1"/>
  <c r="K4969" i="5" s="1"/>
  <c r="K4965" i="5" a="1"/>
  <c r="K4965" i="5" s="1"/>
  <c r="K4961" i="5" a="1"/>
  <c r="K4961" i="5" s="1"/>
  <c r="K4957" i="5" a="1"/>
  <c r="K4957" i="5" s="1"/>
  <c r="K4953" i="5" a="1"/>
  <c r="K4953" i="5" s="1"/>
  <c r="K4949" i="5" a="1"/>
  <c r="K4949" i="5" s="1"/>
  <c r="K4945" i="5" a="1"/>
  <c r="K4945" i="5" s="1"/>
  <c r="K4941" i="5" a="1"/>
  <c r="K4941" i="5" s="1"/>
  <c r="K4937" i="5" a="1"/>
  <c r="K4937" i="5" s="1"/>
  <c r="K4933" i="5" a="1"/>
  <c r="K4933" i="5" s="1"/>
  <c r="K4929" i="5" a="1"/>
  <c r="K4929" i="5" s="1"/>
  <c r="K4925" i="5" a="1"/>
  <c r="K4925" i="5" s="1"/>
  <c r="K4921" i="5" a="1"/>
  <c r="K4921" i="5" s="1"/>
  <c r="K4917" i="5" a="1"/>
  <c r="K4917" i="5" s="1"/>
  <c r="K4913" i="5" a="1"/>
  <c r="K4913" i="5" s="1"/>
  <c r="K4909" i="5" a="1"/>
  <c r="K4909" i="5" s="1"/>
  <c r="K4905" i="5" a="1"/>
  <c r="K4905" i="5" s="1"/>
  <c r="K4901" i="5" a="1"/>
  <c r="K4901" i="5" s="1"/>
  <c r="K4897" i="5" a="1"/>
  <c r="K4897" i="5" s="1"/>
  <c r="K4893" i="5" a="1"/>
  <c r="K4893" i="5" s="1"/>
  <c r="K4889" i="5" a="1"/>
  <c r="K4889" i="5" s="1"/>
  <c r="K4885" i="5" a="1"/>
  <c r="K4885" i="5" s="1"/>
  <c r="K4881" i="5" a="1"/>
  <c r="K4881" i="5" s="1"/>
  <c r="K4877" i="5" a="1"/>
  <c r="K4877" i="5" s="1"/>
  <c r="K4873" i="5" a="1"/>
  <c r="K4873" i="5" s="1"/>
  <c r="K4869" i="5" a="1"/>
  <c r="K4869" i="5" s="1"/>
  <c r="K4865" i="5" a="1"/>
  <c r="K4865" i="5" s="1"/>
  <c r="K4861" i="5" a="1"/>
  <c r="K4861" i="5" s="1"/>
  <c r="K4857" i="5" a="1"/>
  <c r="K4857" i="5" s="1"/>
  <c r="K4853" i="5" a="1"/>
  <c r="K4853" i="5" s="1"/>
  <c r="K4849" i="5" a="1"/>
  <c r="K4849" i="5" s="1"/>
  <c r="K4845" i="5" a="1"/>
  <c r="K4845" i="5" s="1"/>
  <c r="K4841" i="5" a="1"/>
  <c r="K4841" i="5" s="1"/>
  <c r="K4837" i="5" a="1"/>
  <c r="K4837" i="5" s="1"/>
  <c r="K4833" i="5" a="1"/>
  <c r="K4833" i="5" s="1"/>
  <c r="K4829" i="5" a="1"/>
  <c r="K4829" i="5" s="1"/>
  <c r="K4825" i="5" a="1"/>
  <c r="K4825" i="5" s="1"/>
  <c r="K4821" i="5" a="1"/>
  <c r="K4821" i="5" s="1"/>
  <c r="K4817" i="5" a="1"/>
  <c r="K4817" i="5" s="1"/>
  <c r="K4813" i="5" a="1"/>
  <c r="K4813" i="5" s="1"/>
  <c r="K4810" i="5" a="1"/>
  <c r="K4810" i="5" s="1"/>
  <c r="K4807" i="5" a="1"/>
  <c r="K4807" i="5" s="1"/>
  <c r="K4803" i="5" a="1"/>
  <c r="K4803" i="5" s="1"/>
  <c r="K4797" i="5" a="1"/>
  <c r="K4797" i="5" s="1"/>
  <c r="K4793" i="5" a="1"/>
  <c r="K4793" i="5" s="1"/>
  <c r="K4790" i="5" a="1"/>
  <c r="K4790" i="5" s="1"/>
  <c r="K4786" i="5" a="1"/>
  <c r="K4786" i="5" s="1"/>
  <c r="K4783" i="5" a="1"/>
  <c r="K4783" i="5" s="1"/>
  <c r="K4779" i="5" a="1"/>
  <c r="K4779" i="5" s="1"/>
  <c r="K4776" i="5" a="1"/>
  <c r="K4776" i="5" s="1"/>
  <c r="K4772" i="5" a="1"/>
  <c r="K4772" i="5" s="1"/>
  <c r="K4765" i="5" a="1"/>
  <c r="K4765" i="5" s="1"/>
  <c r="K4761" i="5" a="1"/>
  <c r="K4761" i="5" s="1"/>
  <c r="K4758" i="5" a="1"/>
  <c r="K4758" i="5" s="1"/>
  <c r="K4752" i="5" a="1"/>
  <c r="K4752" i="5" s="1"/>
  <c r="K4748" i="5" a="1"/>
  <c r="K4748" i="5" s="1"/>
  <c r="K4745" i="5" a="1"/>
  <c r="K4745" i="5" s="1"/>
  <c r="K4742" i="5" a="1"/>
  <c r="K4742" i="5" s="1"/>
  <c r="K4736" i="5" a="1"/>
  <c r="K4736" i="5" s="1"/>
  <c r="K4732" i="5" a="1"/>
  <c r="K4732" i="5" s="1"/>
  <c r="K4729" i="5" a="1"/>
  <c r="K4729" i="5" s="1"/>
  <c r="K4726" i="5" a="1"/>
  <c r="K4726" i="5" s="1"/>
  <c r="K4720" i="5" a="1"/>
  <c r="K4720" i="5" s="1"/>
  <c r="K4716" i="5" a="1"/>
  <c r="K4716" i="5" s="1"/>
  <c r="K4713" i="5" a="1"/>
  <c r="K4713" i="5" s="1"/>
  <c r="K4710" i="5" a="1"/>
  <c r="K4710" i="5" s="1"/>
  <c r="K4704" i="5" a="1"/>
  <c r="K4704" i="5" s="1"/>
  <c r="K4700" i="5" a="1"/>
  <c r="K4700" i="5" s="1"/>
  <c r="K4697" i="5" a="1"/>
  <c r="K4697" i="5" s="1"/>
  <c r="K5009" i="5" a="1"/>
  <c r="K5009" i="5" s="1"/>
  <c r="K4997" i="5" a="1"/>
  <c r="K4997" i="5" s="1"/>
  <c r="K4994" i="5" a="1"/>
  <c r="K4994" i="5" s="1"/>
  <c r="K4991" i="5" a="1"/>
  <c r="K4991" i="5" s="1"/>
  <c r="K4987" i="5" a="1"/>
  <c r="K4987" i="5" s="1"/>
  <c r="K4983" i="5" a="1"/>
  <c r="K4983" i="5" s="1"/>
  <c r="K4980" i="5" a="1"/>
  <c r="K4980" i="5" s="1"/>
  <c r="K4976" i="5" a="1"/>
  <c r="K4976" i="5" s="1"/>
  <c r="K4972" i="5" a="1"/>
  <c r="K4972" i="5" s="1"/>
  <c r="K4968" i="5" a="1"/>
  <c r="K4968" i="5" s="1"/>
  <c r="K4964" i="5" a="1"/>
  <c r="K4964" i="5" s="1"/>
  <c r="K4960" i="5" a="1"/>
  <c r="K4960" i="5" s="1"/>
  <c r="K4956" i="5" a="1"/>
  <c r="K4956" i="5" s="1"/>
  <c r="K4952" i="5" a="1"/>
  <c r="K4952" i="5" s="1"/>
  <c r="K4948" i="5" a="1"/>
  <c r="K4948" i="5" s="1"/>
  <c r="K4944" i="5" a="1"/>
  <c r="K4944" i="5" s="1"/>
  <c r="K4940" i="5" a="1"/>
  <c r="K4940" i="5" s="1"/>
  <c r="K4936" i="5" a="1"/>
  <c r="K4936" i="5" s="1"/>
  <c r="K4932" i="5" a="1"/>
  <c r="K4932" i="5" s="1"/>
  <c r="K4928" i="5" a="1"/>
  <c r="K4928" i="5" s="1"/>
  <c r="K4924" i="5" a="1"/>
  <c r="K4924" i="5" s="1"/>
  <c r="K4920" i="5" a="1"/>
  <c r="K4920" i="5" s="1"/>
  <c r="K4916" i="5" a="1"/>
  <c r="K4916" i="5" s="1"/>
  <c r="K4912" i="5" a="1"/>
  <c r="K4912" i="5" s="1"/>
  <c r="K4908" i="5" a="1"/>
  <c r="K4908" i="5" s="1"/>
  <c r="K4904" i="5" a="1"/>
  <c r="K4904" i="5" s="1"/>
  <c r="K4900" i="5" a="1"/>
  <c r="K4900" i="5" s="1"/>
  <c r="K4896" i="5" a="1"/>
  <c r="K4896" i="5" s="1"/>
  <c r="K4892" i="5" a="1"/>
  <c r="K4892" i="5" s="1"/>
  <c r="K4888" i="5" a="1"/>
  <c r="K4888" i="5" s="1"/>
  <c r="K4884" i="5" a="1"/>
  <c r="K4884" i="5" s="1"/>
  <c r="K4880" i="5" a="1"/>
  <c r="K4880" i="5" s="1"/>
  <c r="K4876" i="5" a="1"/>
  <c r="K4876" i="5" s="1"/>
  <c r="K4872" i="5" a="1"/>
  <c r="K4872" i="5" s="1"/>
  <c r="K4868" i="5" a="1"/>
  <c r="K4868" i="5" s="1"/>
  <c r="K4864" i="5" a="1"/>
  <c r="K4864" i="5" s="1"/>
  <c r="K4860" i="5" a="1"/>
  <c r="K4860" i="5" s="1"/>
  <c r="K4856" i="5" a="1"/>
  <c r="K4856" i="5" s="1"/>
  <c r="K4852" i="5" a="1"/>
  <c r="K4852" i="5" s="1"/>
  <c r="K4848" i="5" a="1"/>
  <c r="K4848" i="5" s="1"/>
  <c r="K4844" i="5" a="1"/>
  <c r="K4844" i="5" s="1"/>
  <c r="K4840" i="5" a="1"/>
  <c r="K4840" i="5" s="1"/>
  <c r="K4836" i="5" a="1"/>
  <c r="K4836" i="5" s="1"/>
  <c r="K4832" i="5" a="1"/>
  <c r="K4832" i="5" s="1"/>
  <c r="K4828" i="5" a="1"/>
  <c r="K4828" i="5" s="1"/>
  <c r="K4824" i="5" a="1"/>
  <c r="K4824" i="5" s="1"/>
  <c r="K4820" i="5" a="1"/>
  <c r="K4820" i="5" s="1"/>
  <c r="K4816" i="5" a="1"/>
  <c r="K4816" i="5" s="1"/>
  <c r="K4812" i="5" a="1"/>
  <c r="K4812" i="5" s="1"/>
  <c r="K4809" i="5" a="1"/>
  <c r="K4809" i="5" s="1"/>
  <c r="K4806" i="5" a="1"/>
  <c r="K4806" i="5" s="1"/>
  <c r="K4800" i="5" a="1"/>
  <c r="K4800" i="5" s="1"/>
  <c r="K4796" i="5" a="1"/>
  <c r="K4796" i="5" s="1"/>
  <c r="K4789" i="5" a="1"/>
  <c r="K4789" i="5" s="1"/>
  <c r="K4785" i="5" a="1"/>
  <c r="K4785" i="5" s="1"/>
  <c r="K4782" i="5" a="1"/>
  <c r="K4782" i="5" s="1"/>
  <c r="K4778" i="5" a="1"/>
  <c r="K4778" i="5" s="1"/>
  <c r="K4775" i="5" a="1"/>
  <c r="K4775" i="5" s="1"/>
  <c r="K4771" i="5" a="1"/>
  <c r="K4771" i="5" s="1"/>
  <c r="K4768" i="5" a="1"/>
  <c r="K4768" i="5" s="1"/>
  <c r="K4764" i="5" a="1"/>
  <c r="K4764" i="5" s="1"/>
  <c r="K4757" i="5" a="1"/>
  <c r="K4757" i="5" s="1"/>
  <c r="K4754" i="5" a="1"/>
  <c r="K4754" i="5" s="1"/>
  <c r="K4751" i="5" a="1"/>
  <c r="K4751" i="5" s="1"/>
  <c r="K4747" i="5" a="1"/>
  <c r="K4747" i="5" s="1"/>
  <c r="K4741" i="5" a="1"/>
  <c r="K4741" i="5" s="1"/>
  <c r="K4738" i="5" a="1"/>
  <c r="K4738" i="5" s="1"/>
  <c r="K4735" i="5" a="1"/>
  <c r="K4735" i="5" s="1"/>
  <c r="K4731" i="5" a="1"/>
  <c r="K4731" i="5" s="1"/>
  <c r="K4725" i="5" a="1"/>
  <c r="K4725" i="5" s="1"/>
  <c r="K4722" i="5" a="1"/>
  <c r="K4722" i="5" s="1"/>
  <c r="K4719" i="5" a="1"/>
  <c r="K4719" i="5" s="1"/>
  <c r="K4715" i="5" a="1"/>
  <c r="K4715" i="5" s="1"/>
  <c r="K4709" i="5" a="1"/>
  <c r="K4709" i="5" s="1"/>
  <c r="K4706" i="5" a="1"/>
  <c r="K4706" i="5" s="1"/>
  <c r="K4703" i="5" a="1"/>
  <c r="K4703" i="5" s="1"/>
  <c r="K4699" i="5" a="1"/>
  <c r="K4699" i="5" s="1"/>
  <c r="K4693" i="5" a="1"/>
  <c r="K4693" i="5" s="1"/>
  <c r="K4690" i="5" a="1"/>
  <c r="K4690" i="5" s="1"/>
  <c r="K5005" i="5" a="1"/>
  <c r="K5005" i="5" s="1"/>
  <c r="K5000" i="5" a="1"/>
  <c r="K5000" i="5" s="1"/>
  <c r="K4996" i="5" a="1"/>
  <c r="K4996" i="5" s="1"/>
  <c r="K4990" i="5" a="1"/>
  <c r="K4990" i="5" s="1"/>
  <c r="K4986" i="5" a="1"/>
  <c r="K4986" i="5" s="1"/>
  <c r="K4982" i="5" a="1"/>
  <c r="K4982" i="5" s="1"/>
  <c r="K4979" i="5" a="1"/>
  <c r="K4979" i="5" s="1"/>
  <c r="K4975" i="5" a="1"/>
  <c r="K4975" i="5" s="1"/>
  <c r="K4971" i="5" a="1"/>
  <c r="K4971" i="5" s="1"/>
  <c r="K4967" i="5" a="1"/>
  <c r="K4967" i="5" s="1"/>
  <c r="K4963" i="5" a="1"/>
  <c r="K4963" i="5" s="1"/>
  <c r="K4959" i="5" a="1"/>
  <c r="K4959" i="5" s="1"/>
  <c r="K4955" i="5" a="1"/>
  <c r="K4955" i="5" s="1"/>
  <c r="K4951" i="5" a="1"/>
  <c r="K4951" i="5" s="1"/>
  <c r="K4947" i="5" a="1"/>
  <c r="K4947" i="5" s="1"/>
  <c r="K4943" i="5" a="1"/>
  <c r="K4943" i="5" s="1"/>
  <c r="K4939" i="5" a="1"/>
  <c r="K4939" i="5" s="1"/>
  <c r="K4935" i="5" a="1"/>
  <c r="K4935" i="5" s="1"/>
  <c r="K4931" i="5" a="1"/>
  <c r="K4931" i="5" s="1"/>
  <c r="K4927" i="5" a="1"/>
  <c r="K4927" i="5" s="1"/>
  <c r="K4923" i="5" a="1"/>
  <c r="K4923" i="5" s="1"/>
  <c r="K4919" i="5" a="1"/>
  <c r="K4919" i="5" s="1"/>
  <c r="K4915" i="5" a="1"/>
  <c r="K4915" i="5" s="1"/>
  <c r="K4911" i="5" a="1"/>
  <c r="K4911" i="5" s="1"/>
  <c r="K4907" i="5" a="1"/>
  <c r="K4907" i="5" s="1"/>
  <c r="K4903" i="5" a="1"/>
  <c r="K4903" i="5" s="1"/>
  <c r="K4899" i="5" a="1"/>
  <c r="K4899" i="5" s="1"/>
  <c r="K4895" i="5" a="1"/>
  <c r="K4895" i="5" s="1"/>
  <c r="K4891" i="5" a="1"/>
  <c r="K4891" i="5" s="1"/>
  <c r="K4887" i="5" a="1"/>
  <c r="K4887" i="5" s="1"/>
  <c r="K4883" i="5" a="1"/>
  <c r="K4883" i="5" s="1"/>
  <c r="K4879" i="5" a="1"/>
  <c r="K4879" i="5" s="1"/>
  <c r="K4875" i="5" a="1"/>
  <c r="K4875" i="5" s="1"/>
  <c r="K4871" i="5" a="1"/>
  <c r="K4871" i="5" s="1"/>
  <c r="K4867" i="5" a="1"/>
  <c r="K4867" i="5" s="1"/>
  <c r="K4863" i="5" a="1"/>
  <c r="K4863" i="5" s="1"/>
  <c r="K4859" i="5" a="1"/>
  <c r="K4859" i="5" s="1"/>
  <c r="K4855" i="5" a="1"/>
  <c r="K4855" i="5" s="1"/>
  <c r="K4851" i="5" a="1"/>
  <c r="K4851" i="5" s="1"/>
  <c r="K4847" i="5" a="1"/>
  <c r="K4847" i="5" s="1"/>
  <c r="K4843" i="5" a="1"/>
  <c r="K4843" i="5" s="1"/>
  <c r="K4839" i="5" a="1"/>
  <c r="K4839" i="5" s="1"/>
  <c r="K4835" i="5" a="1"/>
  <c r="K4835" i="5" s="1"/>
  <c r="K4831" i="5" a="1"/>
  <c r="K4831" i="5" s="1"/>
  <c r="K4827" i="5" a="1"/>
  <c r="K4827" i="5" s="1"/>
  <c r="K4823" i="5" a="1"/>
  <c r="K4823" i="5" s="1"/>
  <c r="K4819" i="5" a="1"/>
  <c r="K4819" i="5" s="1"/>
  <c r="K4815" i="5" a="1"/>
  <c r="K4815" i="5" s="1"/>
  <c r="K4805" i="5" a="1"/>
  <c r="K4805" i="5" s="1"/>
  <c r="K4802" i="5" a="1"/>
  <c r="K4802" i="5" s="1"/>
  <c r="K4799" i="5" a="1"/>
  <c r="K4799" i="5" s="1"/>
  <c r="K4795" i="5" a="1"/>
  <c r="K4795" i="5" s="1"/>
  <c r="K4792" i="5" a="1"/>
  <c r="K4792" i="5" s="1"/>
  <c r="K4788" i="5" a="1"/>
  <c r="K4788" i="5" s="1"/>
  <c r="K4781" i="5" a="1"/>
  <c r="K4781" i="5" s="1"/>
  <c r="K4777" i="5" a="1"/>
  <c r="K4777" i="5" s="1"/>
  <c r="K4774" i="5" a="1"/>
  <c r="K4774" i="5" s="1"/>
  <c r="K4770" i="5" a="1"/>
  <c r="K4770" i="5" s="1"/>
  <c r="K4767" i="5" a="1"/>
  <c r="K4767" i="5" s="1"/>
  <c r="K4763" i="5" a="1"/>
  <c r="K4763" i="5" s="1"/>
  <c r="K4760" i="5" a="1"/>
  <c r="K4760" i="5" s="1"/>
  <c r="K4756" i="5" a="1"/>
  <c r="K4756" i="5" s="1"/>
  <c r="K4753" i="5" a="1"/>
  <c r="K4753" i="5" s="1"/>
  <c r="K4750" i="5" a="1"/>
  <c r="K4750" i="5" s="1"/>
  <c r="K4744" i="5" a="1"/>
  <c r="K4744" i="5" s="1"/>
  <c r="K4740" i="5" a="1"/>
  <c r="K4740" i="5" s="1"/>
  <c r="K4737" i="5" a="1"/>
  <c r="K4737" i="5" s="1"/>
  <c r="K4734" i="5" a="1"/>
  <c r="K4734" i="5" s="1"/>
  <c r="K4728" i="5" a="1"/>
  <c r="K4728" i="5" s="1"/>
  <c r="K4724" i="5" a="1"/>
  <c r="K4724" i="5" s="1"/>
  <c r="K4721" i="5" a="1"/>
  <c r="K4721" i="5" s="1"/>
  <c r="K4718" i="5" a="1"/>
  <c r="K4718" i="5" s="1"/>
  <c r="K4712" i="5" a="1"/>
  <c r="K4712" i="5" s="1"/>
  <c r="K4708" i="5" a="1"/>
  <c r="K4708" i="5" s="1"/>
  <c r="K4705" i="5" a="1"/>
  <c r="K4705" i="5" s="1"/>
  <c r="K4702" i="5" a="1"/>
  <c r="K4702" i="5" s="1"/>
  <c r="K4696" i="5" a="1"/>
  <c r="K4696" i="5" s="1"/>
  <c r="K4692" i="5" a="1"/>
  <c r="K4692" i="5" s="1"/>
  <c r="K4689" i="5" a="1"/>
  <c r="K4689" i="5" s="1"/>
  <c r="K6218" i="5" a="1"/>
  <c r="K6218" i="5" s="1"/>
  <c r="K6214" i="5" a="1"/>
  <c r="K6214" i="5" s="1"/>
  <c r="K6210" i="5" a="1"/>
  <c r="K6210" i="5" s="1"/>
  <c r="K6206" i="5" a="1"/>
  <c r="K6206" i="5" s="1"/>
  <c r="K6202" i="5" a="1"/>
  <c r="K6202" i="5" s="1"/>
  <c r="K6198" i="5" a="1"/>
  <c r="K6198" i="5" s="1"/>
  <c r="K6194" i="5" a="1"/>
  <c r="K6194" i="5" s="1"/>
  <c r="K6190" i="5" a="1"/>
  <c r="K6190" i="5" s="1"/>
  <c r="K6186" i="5" a="1"/>
  <c r="K6186" i="5" s="1"/>
  <c r="K6182" i="5" a="1"/>
  <c r="K6182" i="5" s="1"/>
  <c r="K6178" i="5" a="1"/>
  <c r="K6178" i="5" s="1"/>
  <c r="K6174" i="5" a="1"/>
  <c r="K6174" i="5" s="1"/>
  <c r="K6170" i="5" a="1"/>
  <c r="K6170" i="5" s="1"/>
  <c r="K6166" i="5" a="1"/>
  <c r="K6166" i="5" s="1"/>
  <c r="K6162" i="5" a="1"/>
  <c r="K6162" i="5" s="1"/>
  <c r="K6158" i="5" a="1"/>
  <c r="K6158" i="5" s="1"/>
  <c r="K6154" i="5" a="1"/>
  <c r="K6154" i="5" s="1"/>
  <c r="K6150" i="5" a="1"/>
  <c r="K6150" i="5" s="1"/>
  <c r="K6146" i="5" a="1"/>
  <c r="K6146" i="5" s="1"/>
  <c r="K6142" i="5" a="1"/>
  <c r="K6142" i="5" s="1"/>
  <c r="K6138" i="5" a="1"/>
  <c r="K6138" i="5" s="1"/>
  <c r="K6134" i="5" a="1"/>
  <c r="K6134" i="5" s="1"/>
  <c r="K6130" i="5" a="1"/>
  <c r="K6130" i="5" s="1"/>
  <c r="K6126" i="5" a="1"/>
  <c r="K6126" i="5" s="1"/>
  <c r="K6122" i="5" a="1"/>
  <c r="K6122" i="5" s="1"/>
  <c r="K6118" i="5" a="1"/>
  <c r="K6118" i="5" s="1"/>
  <c r="K6114" i="5" a="1"/>
  <c r="K6114" i="5" s="1"/>
  <c r="K6110" i="5" a="1"/>
  <c r="K6110" i="5" s="1"/>
  <c r="K6106" i="5" a="1"/>
  <c r="K6106" i="5" s="1"/>
  <c r="K6102" i="5" a="1"/>
  <c r="K6102" i="5" s="1"/>
  <c r="K6098" i="5" a="1"/>
  <c r="K6098" i="5" s="1"/>
  <c r="K6094" i="5" a="1"/>
  <c r="K6094" i="5" s="1"/>
  <c r="K6090" i="5" a="1"/>
  <c r="K6090" i="5" s="1"/>
  <c r="K6086" i="5" a="1"/>
  <c r="K6086" i="5" s="1"/>
  <c r="K6082" i="5" a="1"/>
  <c r="K6082" i="5" s="1"/>
  <c r="K6078" i="5" a="1"/>
  <c r="K6078" i="5" s="1"/>
  <c r="K6074" i="5" a="1"/>
  <c r="K6074" i="5" s="1"/>
  <c r="K6067" i="5" a="1"/>
  <c r="K6067" i="5" s="1"/>
  <c r="K6063" i="5" a="1"/>
  <c r="K6063" i="5" s="1"/>
  <c r="K6059" i="5" a="1"/>
  <c r="K6059" i="5" s="1"/>
  <c r="K6055" i="5" a="1"/>
  <c r="K6055" i="5" s="1"/>
  <c r="K6051" i="5" a="1"/>
  <c r="K6051" i="5" s="1"/>
  <c r="K6047" i="5" a="1"/>
  <c r="K6047" i="5" s="1"/>
  <c r="K6043" i="5" a="1"/>
  <c r="K6043" i="5" s="1"/>
  <c r="K6039" i="5" a="1"/>
  <c r="K6039" i="5" s="1"/>
  <c r="K6032" i="5" a="1"/>
  <c r="K6032" i="5" s="1"/>
  <c r="K6028" i="5" a="1"/>
  <c r="K6028" i="5" s="1"/>
  <c r="K6024" i="5" a="1"/>
  <c r="K6024" i="5" s="1"/>
  <c r="K6021" i="5" a="1"/>
  <c r="K6021" i="5" s="1"/>
  <c r="K6017" i="5" a="1"/>
  <c r="K6017" i="5" s="1"/>
  <c r="K6013" i="5" a="1"/>
  <c r="K6013" i="5" s="1"/>
  <c r="K6009" i="5" a="1"/>
  <c r="K6009" i="5" s="1"/>
  <c r="K6005" i="5" a="1"/>
  <c r="K6005" i="5" s="1"/>
  <c r="K6001" i="5" a="1"/>
  <c r="K6001" i="5" s="1"/>
  <c r="K5994" i="5" a="1"/>
  <c r="K5994" i="5" s="1"/>
  <c r="K5990" i="5" a="1"/>
  <c r="K5990" i="5" s="1"/>
  <c r="K5987" i="5" a="1"/>
  <c r="K5987" i="5" s="1"/>
  <c r="K5983" i="5" a="1"/>
  <c r="K5983" i="5" s="1"/>
  <c r="K5979" i="5" a="1"/>
  <c r="K5979" i="5" s="1"/>
  <c r="K5975" i="5" a="1"/>
  <c r="K5975" i="5" s="1"/>
  <c r="K5968" i="5" a="1"/>
  <c r="K5968" i="5" s="1"/>
  <c r="K5964" i="5" a="1"/>
  <c r="K5964" i="5" s="1"/>
  <c r="K5960" i="5" a="1"/>
  <c r="K5960" i="5" s="1"/>
  <c r="K5956" i="5" a="1"/>
  <c r="K5956" i="5" s="1"/>
  <c r="K5953" i="5" a="1"/>
  <c r="K5953" i="5" s="1"/>
  <c r="K5949" i="5" a="1"/>
  <c r="K5949" i="5" s="1"/>
  <c r="K5945" i="5" a="1"/>
  <c r="K5945" i="5" s="1"/>
  <c r="K5941" i="5" a="1"/>
  <c r="K5941" i="5" s="1"/>
  <c r="K5938" i="5" a="1"/>
  <c r="K5938" i="5" s="1"/>
  <c r="K5934" i="5" a="1"/>
  <c r="K5934" i="5" s="1"/>
  <c r="K5930" i="5" a="1"/>
  <c r="K5930" i="5" s="1"/>
  <c r="K5926" i="5" a="1"/>
  <c r="K5926" i="5" s="1"/>
  <c r="K5923" i="5" a="1"/>
  <c r="K5923" i="5" s="1"/>
  <c r="K5919" i="5" a="1"/>
  <c r="K5919" i="5" s="1"/>
  <c r="K5915" i="5" a="1"/>
  <c r="K5915" i="5" s="1"/>
  <c r="K5911" i="5" a="1"/>
  <c r="K5911" i="5" s="1"/>
  <c r="K6217" i="5" a="1"/>
  <c r="K6217" i="5" s="1"/>
  <c r="K6213" i="5" a="1"/>
  <c r="K6213" i="5" s="1"/>
  <c r="K6209" i="5" a="1"/>
  <c r="K6209" i="5" s="1"/>
  <c r="K6205" i="5" a="1"/>
  <c r="K6205" i="5" s="1"/>
  <c r="K6201" i="5" a="1"/>
  <c r="K6201" i="5" s="1"/>
  <c r="K6197" i="5" a="1"/>
  <c r="K6197" i="5" s="1"/>
  <c r="K6193" i="5" a="1"/>
  <c r="K6193" i="5" s="1"/>
  <c r="K6189" i="5" a="1"/>
  <c r="K6189" i="5" s="1"/>
  <c r="K6185" i="5" a="1"/>
  <c r="K6185" i="5" s="1"/>
  <c r="K6181" i="5" a="1"/>
  <c r="K6181" i="5" s="1"/>
  <c r="K6177" i="5" a="1"/>
  <c r="K6177" i="5" s="1"/>
  <c r="K6173" i="5" a="1"/>
  <c r="K6173" i="5" s="1"/>
  <c r="K6169" i="5" a="1"/>
  <c r="K6169" i="5" s="1"/>
  <c r="K6165" i="5" a="1"/>
  <c r="K6165" i="5" s="1"/>
  <c r="K6161" i="5" a="1"/>
  <c r="K6161" i="5" s="1"/>
  <c r="K6157" i="5" a="1"/>
  <c r="K6157" i="5" s="1"/>
  <c r="K6153" i="5" a="1"/>
  <c r="K6153" i="5" s="1"/>
  <c r="K6149" i="5" a="1"/>
  <c r="K6149" i="5" s="1"/>
  <c r="K6145" i="5" a="1"/>
  <c r="K6145" i="5" s="1"/>
  <c r="K6141" i="5" a="1"/>
  <c r="K6141" i="5" s="1"/>
  <c r="K6137" i="5" a="1"/>
  <c r="K6137" i="5" s="1"/>
  <c r="K6133" i="5" a="1"/>
  <c r="K6133" i="5" s="1"/>
  <c r="K6129" i="5" a="1"/>
  <c r="K6129" i="5" s="1"/>
  <c r="K6125" i="5" a="1"/>
  <c r="K6125" i="5" s="1"/>
  <c r="K6121" i="5" a="1"/>
  <c r="K6121" i="5" s="1"/>
  <c r="K6117" i="5" a="1"/>
  <c r="K6117" i="5" s="1"/>
  <c r="K6113" i="5" a="1"/>
  <c r="K6113" i="5" s="1"/>
  <c r="K6109" i="5" a="1"/>
  <c r="K6109" i="5" s="1"/>
  <c r="K6105" i="5" a="1"/>
  <c r="K6105" i="5" s="1"/>
  <c r="K6101" i="5" a="1"/>
  <c r="K6101" i="5" s="1"/>
  <c r="K6097" i="5" a="1"/>
  <c r="K6097" i="5" s="1"/>
  <c r="K6093" i="5" a="1"/>
  <c r="K6093" i="5" s="1"/>
  <c r="K6089" i="5" a="1"/>
  <c r="K6089" i="5" s="1"/>
  <c r="K6085" i="5" a="1"/>
  <c r="K6085" i="5" s="1"/>
  <c r="K6081" i="5" a="1"/>
  <c r="K6081" i="5" s="1"/>
  <c r="K6077" i="5" a="1"/>
  <c r="K6077" i="5" s="1"/>
  <c r="K6073" i="5" a="1"/>
  <c r="K6073" i="5" s="1"/>
  <c r="K6070" i="5" a="1"/>
  <c r="K6070" i="5" s="1"/>
  <c r="K6066" i="5" a="1"/>
  <c r="K6066" i="5" s="1"/>
  <c r="K6062" i="5" a="1"/>
  <c r="K6062" i="5" s="1"/>
  <c r="K6058" i="5" a="1"/>
  <c r="K6058" i="5" s="1"/>
  <c r="K6054" i="5" a="1"/>
  <c r="K6054" i="5" s="1"/>
  <c r="K6050" i="5" a="1"/>
  <c r="K6050" i="5" s="1"/>
  <c r="K6046" i="5" a="1"/>
  <c r="K6046" i="5" s="1"/>
  <c r="K6042" i="5" a="1"/>
  <c r="K6042" i="5" s="1"/>
  <c r="K6038" i="5" a="1"/>
  <c r="K6038" i="5" s="1"/>
  <c r="K6035" i="5" a="1"/>
  <c r="K6035" i="5" s="1"/>
  <c r="K6031" i="5" a="1"/>
  <c r="K6031" i="5" s="1"/>
  <c r="K6027" i="5" a="1"/>
  <c r="K6027" i="5" s="1"/>
  <c r="K6023" i="5" a="1"/>
  <c r="K6023" i="5" s="1"/>
  <c r="K6020" i="5" a="1"/>
  <c r="K6020" i="5" s="1"/>
  <c r="K6016" i="5" a="1"/>
  <c r="K6016" i="5" s="1"/>
  <c r="K6012" i="5" a="1"/>
  <c r="K6012" i="5" s="1"/>
  <c r="K6008" i="5" a="1"/>
  <c r="K6008" i="5" s="1"/>
  <c r="K6004" i="5" a="1"/>
  <c r="K6004" i="5" s="1"/>
  <c r="K6000" i="5" a="1"/>
  <c r="K6000" i="5" s="1"/>
  <c r="K5997" i="5" a="1"/>
  <c r="K5997" i="5" s="1"/>
  <c r="K5993" i="5" a="1"/>
  <c r="K5993" i="5" s="1"/>
  <c r="K5989" i="5" a="1"/>
  <c r="K5989" i="5" s="1"/>
  <c r="K5986" i="5" a="1"/>
  <c r="K5986" i="5" s="1"/>
  <c r="K5982" i="5" a="1"/>
  <c r="K5982" i="5" s="1"/>
  <c r="K5978" i="5" a="1"/>
  <c r="K5978" i="5" s="1"/>
  <c r="K5974" i="5" a="1"/>
  <c r="K5974" i="5" s="1"/>
  <c r="K5971" i="5" a="1"/>
  <c r="K5971" i="5" s="1"/>
  <c r="K5967" i="5" a="1"/>
  <c r="K5967" i="5" s="1"/>
  <c r="K5963" i="5" a="1"/>
  <c r="K5963" i="5" s="1"/>
  <c r="K5959" i="5" a="1"/>
  <c r="K5959" i="5" s="1"/>
  <c r="K5952" i="5" a="1"/>
  <c r="K5952" i="5" s="1"/>
  <c r="K5948" i="5" a="1"/>
  <c r="K5948" i="5" s="1"/>
  <c r="K5944" i="5" a="1"/>
  <c r="K5944" i="5" s="1"/>
  <c r="K5940" i="5" a="1"/>
  <c r="K5940" i="5" s="1"/>
  <c r="K5937" i="5" a="1"/>
  <c r="K5937" i="5" s="1"/>
  <c r="K5933" i="5" a="1"/>
  <c r="K5933" i="5" s="1"/>
  <c r="K5929" i="5" a="1"/>
  <c r="K5929" i="5" s="1"/>
  <c r="K5925" i="5" a="1"/>
  <c r="K5925" i="5" s="1"/>
  <c r="K5922" i="5" a="1"/>
  <c r="K5922" i="5" s="1"/>
  <c r="K5918" i="5" a="1"/>
  <c r="K5918" i="5" s="1"/>
  <c r="K5914" i="5" a="1"/>
  <c r="K5914" i="5" s="1"/>
  <c r="K5910" i="5" a="1"/>
  <c r="K5910" i="5" s="1"/>
  <c r="K5907" i="5" a="1"/>
  <c r="K5907" i="5" s="1"/>
  <c r="K5903" i="5" a="1"/>
  <c r="K5903" i="5" s="1"/>
  <c r="K5899" i="5" a="1"/>
  <c r="K5899" i="5" s="1"/>
  <c r="K5895" i="5" a="1"/>
  <c r="K5895" i="5" s="1"/>
  <c r="K5891" i="5" a="1"/>
  <c r="K5891" i="5" s="1"/>
  <c r="K6216" i="5" a="1"/>
  <c r="K6216" i="5" s="1"/>
  <c r="K6212" i="5" a="1"/>
  <c r="K6212" i="5" s="1"/>
  <c r="K6208" i="5" a="1"/>
  <c r="K6208" i="5" s="1"/>
  <c r="K6204" i="5" a="1"/>
  <c r="K6204" i="5" s="1"/>
  <c r="K6200" i="5" a="1"/>
  <c r="K6200" i="5" s="1"/>
  <c r="K6196" i="5" a="1"/>
  <c r="K6196" i="5" s="1"/>
  <c r="K6192" i="5" a="1"/>
  <c r="K6192" i="5" s="1"/>
  <c r="K6188" i="5" a="1"/>
  <c r="K6188" i="5" s="1"/>
  <c r="K6184" i="5" a="1"/>
  <c r="K6184" i="5" s="1"/>
  <c r="K6180" i="5" a="1"/>
  <c r="K6180" i="5" s="1"/>
  <c r="K6176" i="5" a="1"/>
  <c r="K6176" i="5" s="1"/>
  <c r="K6172" i="5" a="1"/>
  <c r="K6172" i="5" s="1"/>
  <c r="K6168" i="5" a="1"/>
  <c r="K6168" i="5" s="1"/>
  <c r="K6164" i="5" a="1"/>
  <c r="K6164" i="5" s="1"/>
  <c r="K6160" i="5" a="1"/>
  <c r="K6160" i="5" s="1"/>
  <c r="K6156" i="5" a="1"/>
  <c r="K6156" i="5" s="1"/>
  <c r="K6152" i="5" a="1"/>
  <c r="K6152" i="5" s="1"/>
  <c r="K6148" i="5" a="1"/>
  <c r="K6148" i="5" s="1"/>
  <c r="K6144" i="5" a="1"/>
  <c r="K6144" i="5" s="1"/>
  <c r="K6140" i="5" a="1"/>
  <c r="K6140" i="5" s="1"/>
  <c r="K6136" i="5" a="1"/>
  <c r="K6136" i="5" s="1"/>
  <c r="K6132" i="5" a="1"/>
  <c r="K6132" i="5" s="1"/>
  <c r="K6128" i="5" a="1"/>
  <c r="K6128" i="5" s="1"/>
  <c r="K6124" i="5" a="1"/>
  <c r="K6124" i="5" s="1"/>
  <c r="K6120" i="5" a="1"/>
  <c r="K6120" i="5" s="1"/>
  <c r="K6116" i="5" a="1"/>
  <c r="K6116" i="5" s="1"/>
  <c r="K6112" i="5" a="1"/>
  <c r="K6112" i="5" s="1"/>
  <c r="K6108" i="5" a="1"/>
  <c r="K6108" i="5" s="1"/>
  <c r="K6104" i="5" a="1"/>
  <c r="K6104" i="5" s="1"/>
  <c r="K6100" i="5" a="1"/>
  <c r="K6100" i="5" s="1"/>
  <c r="K6096" i="5" a="1"/>
  <c r="K6096" i="5" s="1"/>
  <c r="K6092" i="5" a="1"/>
  <c r="K6092" i="5" s="1"/>
  <c r="K6088" i="5" a="1"/>
  <c r="K6088" i="5" s="1"/>
  <c r="K6084" i="5" a="1"/>
  <c r="K6084" i="5" s="1"/>
  <c r="K6080" i="5" a="1"/>
  <c r="K6080" i="5" s="1"/>
  <c r="K6076" i="5" a="1"/>
  <c r="K6076" i="5" s="1"/>
  <c r="K6072" i="5" a="1"/>
  <c r="K6072" i="5" s="1"/>
  <c r="K6069" i="5" a="1"/>
  <c r="K6069" i="5" s="1"/>
  <c r="K6065" i="5" a="1"/>
  <c r="K6065" i="5" s="1"/>
  <c r="K6061" i="5" a="1"/>
  <c r="K6061" i="5" s="1"/>
  <c r="K6057" i="5" a="1"/>
  <c r="K6057" i="5" s="1"/>
  <c r="K6053" i="5" a="1"/>
  <c r="K6053" i="5" s="1"/>
  <c r="K6049" i="5" a="1"/>
  <c r="K6049" i="5" s="1"/>
  <c r="K6045" i="5" a="1"/>
  <c r="K6045" i="5" s="1"/>
  <c r="K6041" i="5" a="1"/>
  <c r="K6041" i="5" s="1"/>
  <c r="K6037" i="5" a="1"/>
  <c r="K6037" i="5" s="1"/>
  <c r="K6034" i="5" a="1"/>
  <c r="K6034" i="5" s="1"/>
  <c r="K6030" i="5" a="1"/>
  <c r="K6030" i="5" s="1"/>
  <c r="K6026" i="5" a="1"/>
  <c r="K6026" i="5" s="1"/>
  <c r="K6022" i="5" a="1"/>
  <c r="K6022" i="5" s="1"/>
  <c r="K6019" i="5" a="1"/>
  <c r="K6019" i="5" s="1"/>
  <c r="K6015" i="5" a="1"/>
  <c r="K6015" i="5" s="1"/>
  <c r="K6011" i="5" a="1"/>
  <c r="K6011" i="5" s="1"/>
  <c r="K6007" i="5" a="1"/>
  <c r="K6007" i="5" s="1"/>
  <c r="K6003" i="5" a="1"/>
  <c r="K6003" i="5" s="1"/>
  <c r="K5999" i="5" a="1"/>
  <c r="K5999" i="5" s="1"/>
  <c r="K5996" i="5" a="1"/>
  <c r="K5996" i="5" s="1"/>
  <c r="K5992" i="5" a="1"/>
  <c r="K5992" i="5" s="1"/>
  <c r="K5988" i="5" a="1"/>
  <c r="K5988" i="5" s="1"/>
  <c r="K5985" i="5" a="1"/>
  <c r="K5985" i="5" s="1"/>
  <c r="K5981" i="5" a="1"/>
  <c r="K5981" i="5" s="1"/>
  <c r="K5977" i="5" a="1"/>
  <c r="K5977" i="5" s="1"/>
  <c r="K5973" i="5" a="1"/>
  <c r="K5973" i="5" s="1"/>
  <c r="K5970" i="5" a="1"/>
  <c r="K5970" i="5" s="1"/>
  <c r="K5966" i="5" a="1"/>
  <c r="K5966" i="5" s="1"/>
  <c r="K5962" i="5" a="1"/>
  <c r="K5962" i="5" s="1"/>
  <c r="K5958" i="5" a="1"/>
  <c r="K5958" i="5" s="1"/>
  <c r="K5955" i="5" a="1"/>
  <c r="K5955" i="5" s="1"/>
  <c r="K5951" i="5" a="1"/>
  <c r="K5951" i="5" s="1"/>
  <c r="K5947" i="5" a="1"/>
  <c r="K5947" i="5" s="1"/>
  <c r="K5943" i="5" a="1"/>
  <c r="K5943" i="5" s="1"/>
  <c r="K5936" i="5" a="1"/>
  <c r="K5936" i="5" s="1"/>
  <c r="K5932" i="5" a="1"/>
  <c r="K5932" i="5" s="1"/>
  <c r="K6219" i="5" a="1"/>
  <c r="K6219" i="5" s="1"/>
  <c r="K6215" i="5" a="1"/>
  <c r="K6215" i="5" s="1"/>
  <c r="K6211" i="5" a="1"/>
  <c r="K6211" i="5" s="1"/>
  <c r="K6207" i="5" a="1"/>
  <c r="K6207" i="5" s="1"/>
  <c r="K6203" i="5" a="1"/>
  <c r="K6203" i="5" s="1"/>
  <c r="K6199" i="5" a="1"/>
  <c r="K6199" i="5" s="1"/>
  <c r="K6195" i="5" a="1"/>
  <c r="K6195" i="5" s="1"/>
  <c r="K6191" i="5" a="1"/>
  <c r="K6191" i="5" s="1"/>
  <c r="K6187" i="5" a="1"/>
  <c r="K6187" i="5" s="1"/>
  <c r="K6183" i="5" a="1"/>
  <c r="K6183" i="5" s="1"/>
  <c r="K6179" i="5" a="1"/>
  <c r="K6179" i="5" s="1"/>
  <c r="K6175" i="5" a="1"/>
  <c r="K6175" i="5" s="1"/>
  <c r="K6171" i="5" a="1"/>
  <c r="K6171" i="5" s="1"/>
  <c r="K6167" i="5" a="1"/>
  <c r="K6167" i="5" s="1"/>
  <c r="K6163" i="5" a="1"/>
  <c r="K6163" i="5" s="1"/>
  <c r="K6159" i="5" a="1"/>
  <c r="K6159" i="5" s="1"/>
  <c r="K6155" i="5" a="1"/>
  <c r="K6155" i="5" s="1"/>
  <c r="K6151" i="5" a="1"/>
  <c r="K6151" i="5" s="1"/>
  <c r="K6147" i="5" a="1"/>
  <c r="K6147" i="5" s="1"/>
  <c r="K6143" i="5" a="1"/>
  <c r="K6143" i="5" s="1"/>
  <c r="K6139" i="5" a="1"/>
  <c r="K6139" i="5" s="1"/>
  <c r="K6135" i="5" a="1"/>
  <c r="K6135" i="5" s="1"/>
  <c r="K6131" i="5" a="1"/>
  <c r="K6131" i="5" s="1"/>
  <c r="K6127" i="5" a="1"/>
  <c r="K6127" i="5" s="1"/>
  <c r="K6123" i="5" a="1"/>
  <c r="K6123" i="5" s="1"/>
  <c r="K6119" i="5" a="1"/>
  <c r="K6119" i="5" s="1"/>
  <c r="K6115" i="5" a="1"/>
  <c r="K6115" i="5" s="1"/>
  <c r="K6111" i="5" a="1"/>
  <c r="K6111" i="5" s="1"/>
  <c r="K6107" i="5" a="1"/>
  <c r="K6107" i="5" s="1"/>
  <c r="K6103" i="5" a="1"/>
  <c r="K6103" i="5" s="1"/>
  <c r="K6099" i="5" a="1"/>
  <c r="K6099" i="5" s="1"/>
  <c r="K6095" i="5" a="1"/>
  <c r="K6095" i="5" s="1"/>
  <c r="K6091" i="5" a="1"/>
  <c r="K6091" i="5" s="1"/>
  <c r="K6087" i="5" a="1"/>
  <c r="K6087" i="5" s="1"/>
  <c r="K6083" i="5" a="1"/>
  <c r="K6083" i="5" s="1"/>
  <c r="K6079" i="5" a="1"/>
  <c r="K6079" i="5" s="1"/>
  <c r="K6075" i="5" a="1"/>
  <c r="K6075" i="5" s="1"/>
  <c r="K6071" i="5" a="1"/>
  <c r="K6071" i="5" s="1"/>
  <c r="K6068" i="5" a="1"/>
  <c r="K6068" i="5" s="1"/>
  <c r="K6064" i="5" a="1"/>
  <c r="K6064" i="5" s="1"/>
  <c r="K6060" i="5" a="1"/>
  <c r="K6060" i="5" s="1"/>
  <c r="K6056" i="5" a="1"/>
  <c r="K6056" i="5" s="1"/>
  <c r="K6052" i="5" a="1"/>
  <c r="K6052" i="5" s="1"/>
  <c r="K6048" i="5" a="1"/>
  <c r="K6048" i="5" s="1"/>
  <c r="K6044" i="5" a="1"/>
  <c r="K6044" i="5" s="1"/>
  <c r="K6040" i="5" a="1"/>
  <c r="K6040" i="5" s="1"/>
  <c r="K6036" i="5" a="1"/>
  <c r="K6036" i="5" s="1"/>
  <c r="K6033" i="5" a="1"/>
  <c r="K6033" i="5" s="1"/>
  <c r="K6029" i="5" a="1"/>
  <c r="K6029" i="5" s="1"/>
  <c r="K6025" i="5" a="1"/>
  <c r="K6025" i="5" s="1"/>
  <c r="K6018" i="5" a="1"/>
  <c r="K6018" i="5" s="1"/>
  <c r="K6014" i="5" a="1"/>
  <c r="K6014" i="5" s="1"/>
  <c r="K6010" i="5" a="1"/>
  <c r="K6010" i="5" s="1"/>
  <c r="K6006" i="5" a="1"/>
  <c r="K6006" i="5" s="1"/>
  <c r="K6002" i="5" a="1"/>
  <c r="K6002" i="5" s="1"/>
  <c r="K5998" i="5" a="1"/>
  <c r="K5998" i="5" s="1"/>
  <c r="K5995" i="5" a="1"/>
  <c r="K5995" i="5" s="1"/>
  <c r="K5991" i="5" a="1"/>
  <c r="K5991" i="5" s="1"/>
  <c r="K5984" i="5" a="1"/>
  <c r="K5984" i="5" s="1"/>
  <c r="K5980" i="5" a="1"/>
  <c r="K5980" i="5" s="1"/>
  <c r="K5976" i="5" a="1"/>
  <c r="K5976" i="5" s="1"/>
  <c r="K5972" i="5" a="1"/>
  <c r="K5972" i="5" s="1"/>
  <c r="K5969" i="5" a="1"/>
  <c r="K5969" i="5" s="1"/>
  <c r="K5965" i="5" a="1"/>
  <c r="K5965" i="5" s="1"/>
  <c r="K5961" i="5" a="1"/>
  <c r="K5961" i="5" s="1"/>
  <c r="K5957" i="5" a="1"/>
  <c r="K5957" i="5" s="1"/>
  <c r="K5954" i="5" a="1"/>
  <c r="K5954" i="5" s="1"/>
  <c r="K5950" i="5" a="1"/>
  <c r="K5950" i="5" s="1"/>
  <c r="K5946" i="5" a="1"/>
  <c r="K5946" i="5" s="1"/>
  <c r="K5942" i="5" a="1"/>
  <c r="K5942" i="5" s="1"/>
  <c r="K5939" i="5" a="1"/>
  <c r="K5939" i="5" s="1"/>
  <c r="K5935" i="5" a="1"/>
  <c r="K5935" i="5" s="1"/>
  <c r="K5931" i="5" a="1"/>
  <c r="K5931" i="5" s="1"/>
  <c r="K5927" i="5" a="1"/>
  <c r="K5927" i="5" s="1"/>
  <c r="K5920" i="5" a="1"/>
  <c r="K5920" i="5" s="1"/>
  <c r="K5916" i="5" a="1"/>
  <c r="K5916" i="5" s="1"/>
  <c r="K5912" i="5" a="1"/>
  <c r="K5912" i="5" s="1"/>
  <c r="K5908" i="5" a="1"/>
  <c r="K5908" i="5" s="1"/>
  <c r="K5905" i="5" a="1"/>
  <c r="K5905" i="5" s="1"/>
  <c r="K5901" i="5" a="1"/>
  <c r="K5901" i="5" s="1"/>
  <c r="K5897" i="5" a="1"/>
  <c r="K5897" i="5" s="1"/>
  <c r="K5893" i="5" a="1"/>
  <c r="K5893" i="5" s="1"/>
  <c r="K5921" i="5" a="1"/>
  <c r="K5921" i="5" s="1"/>
  <c r="K5900" i="5" a="1"/>
  <c r="K5900" i="5" s="1"/>
  <c r="K5892" i="5" a="1"/>
  <c r="K5892" i="5" s="1"/>
  <c r="K5887" i="5" a="1"/>
  <c r="K5887" i="5" s="1"/>
  <c r="K5883" i="5" a="1"/>
  <c r="K5883" i="5" s="1"/>
  <c r="K5879" i="5" a="1"/>
  <c r="K5879" i="5" s="1"/>
  <c r="K5875" i="5" a="1"/>
  <c r="K5875" i="5" s="1"/>
  <c r="K5871" i="5" a="1"/>
  <c r="K5871" i="5" s="1"/>
  <c r="K5867" i="5" a="1"/>
  <c r="K5867" i="5" s="1"/>
  <c r="K5864" i="5" a="1"/>
  <c r="K5864" i="5" s="1"/>
  <c r="K5860" i="5" a="1"/>
  <c r="K5860" i="5" s="1"/>
  <c r="K5856" i="5" a="1"/>
  <c r="K5856" i="5" s="1"/>
  <c r="K5852" i="5" a="1"/>
  <c r="K5852" i="5" s="1"/>
  <c r="K5848" i="5" a="1"/>
  <c r="K5848" i="5" s="1"/>
  <c r="K5844" i="5" a="1"/>
  <c r="K5844" i="5" s="1"/>
  <c r="K5837" i="5" a="1"/>
  <c r="K5837" i="5" s="1"/>
  <c r="K5833" i="5" a="1"/>
  <c r="K5833" i="5" s="1"/>
  <c r="K5829" i="5" a="1"/>
  <c r="K5829" i="5" s="1"/>
  <c r="K5825" i="5" a="1"/>
  <c r="K5825" i="5" s="1"/>
  <c r="K5821" i="5" a="1"/>
  <c r="K5821" i="5" s="1"/>
  <c r="K5817" i="5" a="1"/>
  <c r="K5817" i="5" s="1"/>
  <c r="K5813" i="5" a="1"/>
  <c r="K5813" i="5" s="1"/>
  <c r="K5809" i="5" a="1"/>
  <c r="K5809" i="5" s="1"/>
  <c r="K5806" i="5" a="1"/>
  <c r="K5806" i="5" s="1"/>
  <c r="K5802" i="5" a="1"/>
  <c r="K5802" i="5" s="1"/>
  <c r="K5798" i="5" a="1"/>
  <c r="K5798" i="5" s="1"/>
  <c r="K5794" i="5" a="1"/>
  <c r="K5794" i="5" s="1"/>
  <c r="K5790" i="5" a="1"/>
  <c r="K5790" i="5" s="1"/>
  <c r="K5786" i="5" a="1"/>
  <c r="K5786" i="5" s="1"/>
  <c r="K5782" i="5" a="1"/>
  <c r="K5782" i="5" s="1"/>
  <c r="K5778" i="5" a="1"/>
  <c r="K5778" i="5" s="1"/>
  <c r="K5775" i="5" a="1"/>
  <c r="K5775" i="5" s="1"/>
  <c r="K5771" i="5" a="1"/>
  <c r="K5771" i="5" s="1"/>
  <c r="K5767" i="5" a="1"/>
  <c r="K5767" i="5" s="1"/>
  <c r="K5763" i="5" a="1"/>
  <c r="K5763" i="5" s="1"/>
  <c r="K5759" i="5" a="1"/>
  <c r="K5759" i="5" s="1"/>
  <c r="K5755" i="5" a="1"/>
  <c r="K5755" i="5" s="1"/>
  <c r="K5751" i="5" a="1"/>
  <c r="K5751" i="5" s="1"/>
  <c r="K5747" i="5" a="1"/>
  <c r="K5747" i="5" s="1"/>
  <c r="K5744" i="5" a="1"/>
  <c r="K5744" i="5" s="1"/>
  <c r="K5740" i="5" a="1"/>
  <c r="K5740" i="5" s="1"/>
  <c r="K5736" i="5" a="1"/>
  <c r="K5736" i="5" s="1"/>
  <c r="K5732" i="5" a="1"/>
  <c r="K5732" i="5" s="1"/>
  <c r="K5728" i="5" a="1"/>
  <c r="K5728" i="5" s="1"/>
  <c r="K5724" i="5" a="1"/>
  <c r="K5724" i="5" s="1"/>
  <c r="K5720" i="5" a="1"/>
  <c r="K5720" i="5" s="1"/>
  <c r="K5716" i="5" a="1"/>
  <c r="K5716" i="5" s="1"/>
  <c r="K5709" i="5" a="1"/>
  <c r="K5709" i="5" s="1"/>
  <c r="K5705" i="5" a="1"/>
  <c r="K5705" i="5" s="1"/>
  <c r="K5701" i="5" a="1"/>
  <c r="K5701" i="5" s="1"/>
  <c r="K5697" i="5" a="1"/>
  <c r="K5697" i="5" s="1"/>
  <c r="K5693" i="5" a="1"/>
  <c r="K5693" i="5" s="1"/>
  <c r="K5689" i="5" a="1"/>
  <c r="K5689" i="5" s="1"/>
  <c r="K5685" i="5" a="1"/>
  <c r="K5685" i="5" s="1"/>
  <c r="K5681" i="5" a="1"/>
  <c r="K5681" i="5" s="1"/>
  <c r="K5678" i="5" a="1"/>
  <c r="K5678" i="5" s="1"/>
  <c r="K5674" i="5" a="1"/>
  <c r="K5674" i="5" s="1"/>
  <c r="K5670" i="5" a="1"/>
  <c r="K5670" i="5" s="1"/>
  <c r="K5666" i="5" a="1"/>
  <c r="K5666" i="5" s="1"/>
  <c r="K5662" i="5" a="1"/>
  <c r="K5662" i="5" s="1"/>
  <c r="K5658" i="5" a="1"/>
  <c r="K5658" i="5" s="1"/>
  <c r="K5654" i="5" a="1"/>
  <c r="K5654" i="5" s="1"/>
  <c r="K5650" i="5" a="1"/>
  <c r="K5650" i="5" s="1"/>
  <c r="K5647" i="5" a="1"/>
  <c r="K5647" i="5" s="1"/>
  <c r="K5643" i="5" a="1"/>
  <c r="K5643" i="5" s="1"/>
  <c r="K5639" i="5" a="1"/>
  <c r="K5639" i="5" s="1"/>
  <c r="K5635" i="5" a="1"/>
  <c r="K5635" i="5" s="1"/>
  <c r="K5631" i="5" a="1"/>
  <c r="K5631" i="5" s="1"/>
  <c r="K5627" i="5" a="1"/>
  <c r="K5627" i="5" s="1"/>
  <c r="K5623" i="5" a="1"/>
  <c r="K5623" i="5" s="1"/>
  <c r="K5619" i="5" a="1"/>
  <c r="K5619" i="5" s="1"/>
  <c r="K5616" i="5" a="1"/>
  <c r="K5616" i="5" s="1"/>
  <c r="K5612" i="5" a="1"/>
  <c r="K5612" i="5" s="1"/>
  <c r="K5608" i="5" a="1"/>
  <c r="K5608" i="5" s="1"/>
  <c r="K5604" i="5" a="1"/>
  <c r="K5604" i="5" s="1"/>
  <c r="K5600" i="5" a="1"/>
  <c r="K5600" i="5" s="1"/>
  <c r="K5596" i="5" a="1"/>
  <c r="K5596" i="5" s="1"/>
  <c r="K5592" i="5" a="1"/>
  <c r="K5592" i="5" s="1"/>
  <c r="K5589" i="5" a="1"/>
  <c r="K5589" i="5" s="1"/>
  <c r="K5586" i="5" a="1"/>
  <c r="K5586" i="5" s="1"/>
  <c r="K5917" i="5" a="1"/>
  <c r="K5917" i="5" s="1"/>
  <c r="K5906" i="5" a="1"/>
  <c r="K5906" i="5" s="1"/>
  <c r="K5898" i="5" a="1"/>
  <c r="K5898" i="5" s="1"/>
  <c r="K5890" i="5" a="1"/>
  <c r="K5890" i="5" s="1"/>
  <c r="K5886" i="5" a="1"/>
  <c r="K5886" i="5" s="1"/>
  <c r="K5882" i="5" a="1"/>
  <c r="K5882" i="5" s="1"/>
  <c r="K5878" i="5" a="1"/>
  <c r="K5878" i="5" s="1"/>
  <c r="K5874" i="5" a="1"/>
  <c r="K5874" i="5" s="1"/>
  <c r="K5870" i="5" a="1"/>
  <c r="K5870" i="5" s="1"/>
  <c r="K5866" i="5" a="1"/>
  <c r="K5866" i="5" s="1"/>
  <c r="K5863" i="5" a="1"/>
  <c r="K5863" i="5" s="1"/>
  <c r="K5859" i="5" a="1"/>
  <c r="K5859" i="5" s="1"/>
  <c r="K5855" i="5" a="1"/>
  <c r="K5855" i="5" s="1"/>
  <c r="K5851" i="5" a="1"/>
  <c r="K5851" i="5" s="1"/>
  <c r="K5847" i="5" a="1"/>
  <c r="K5847" i="5" s="1"/>
  <c r="K5843" i="5" a="1"/>
  <c r="K5843" i="5" s="1"/>
  <c r="K5840" i="5" a="1"/>
  <c r="K5840" i="5" s="1"/>
  <c r="K5836" i="5" a="1"/>
  <c r="K5836" i="5" s="1"/>
  <c r="K5832" i="5" a="1"/>
  <c r="K5832" i="5" s="1"/>
  <c r="K5828" i="5" a="1"/>
  <c r="K5828" i="5" s="1"/>
  <c r="K5824" i="5" a="1"/>
  <c r="K5824" i="5" s="1"/>
  <c r="K5820" i="5" a="1"/>
  <c r="K5820" i="5" s="1"/>
  <c r="K5816" i="5" a="1"/>
  <c r="K5816" i="5" s="1"/>
  <c r="K5812" i="5" a="1"/>
  <c r="K5812" i="5" s="1"/>
  <c r="K5805" i="5" a="1"/>
  <c r="K5805" i="5" s="1"/>
  <c r="K5801" i="5" a="1"/>
  <c r="K5801" i="5" s="1"/>
  <c r="K5797" i="5" a="1"/>
  <c r="K5797" i="5" s="1"/>
  <c r="K5793" i="5" a="1"/>
  <c r="K5793" i="5" s="1"/>
  <c r="K5789" i="5" a="1"/>
  <c r="K5789" i="5" s="1"/>
  <c r="K5785" i="5" a="1"/>
  <c r="K5785" i="5" s="1"/>
  <c r="K5781" i="5" a="1"/>
  <c r="K5781" i="5" s="1"/>
  <c r="K5777" i="5" a="1"/>
  <c r="K5777" i="5" s="1"/>
  <c r="K5774" i="5" a="1"/>
  <c r="K5774" i="5" s="1"/>
  <c r="K5770" i="5" a="1"/>
  <c r="K5770" i="5" s="1"/>
  <c r="K5766" i="5" a="1"/>
  <c r="K5766" i="5" s="1"/>
  <c r="K5762" i="5" a="1"/>
  <c r="K5762" i="5" s="1"/>
  <c r="K5758" i="5" a="1"/>
  <c r="K5758" i="5" s="1"/>
  <c r="K5754" i="5" a="1"/>
  <c r="K5754" i="5" s="1"/>
  <c r="K5750" i="5" a="1"/>
  <c r="K5750" i="5" s="1"/>
  <c r="K5746" i="5" a="1"/>
  <c r="K5746" i="5" s="1"/>
  <c r="K5743" i="5" a="1"/>
  <c r="K5743" i="5" s="1"/>
  <c r="K5739" i="5" a="1"/>
  <c r="K5739" i="5" s="1"/>
  <c r="K5735" i="5" a="1"/>
  <c r="K5735" i="5" s="1"/>
  <c r="K5731" i="5" a="1"/>
  <c r="K5731" i="5" s="1"/>
  <c r="K5727" i="5" a="1"/>
  <c r="K5727" i="5" s="1"/>
  <c r="K5723" i="5" a="1"/>
  <c r="K5723" i="5" s="1"/>
  <c r="K5719" i="5" a="1"/>
  <c r="K5719" i="5" s="1"/>
  <c r="K5715" i="5" a="1"/>
  <c r="K5715" i="5" s="1"/>
  <c r="K5712" i="5" a="1"/>
  <c r="K5712" i="5" s="1"/>
  <c r="K5708" i="5" a="1"/>
  <c r="K5708" i="5" s="1"/>
  <c r="K5704" i="5" a="1"/>
  <c r="K5704" i="5" s="1"/>
  <c r="K5700" i="5" a="1"/>
  <c r="K5700" i="5" s="1"/>
  <c r="K5696" i="5" a="1"/>
  <c r="K5696" i="5" s="1"/>
  <c r="K5692" i="5" a="1"/>
  <c r="K5692" i="5" s="1"/>
  <c r="K5688" i="5" a="1"/>
  <c r="K5688" i="5" s="1"/>
  <c r="K5684" i="5" a="1"/>
  <c r="K5684" i="5" s="1"/>
  <c r="K5677" i="5" a="1"/>
  <c r="K5677" i="5" s="1"/>
  <c r="K5673" i="5" a="1"/>
  <c r="K5673" i="5" s="1"/>
  <c r="K5669" i="5" a="1"/>
  <c r="K5669" i="5" s="1"/>
  <c r="K5665" i="5" a="1"/>
  <c r="K5665" i="5" s="1"/>
  <c r="K5661" i="5" a="1"/>
  <c r="K5661" i="5" s="1"/>
  <c r="K5657" i="5" a="1"/>
  <c r="K5657" i="5" s="1"/>
  <c r="K5653" i="5" a="1"/>
  <c r="K5653" i="5" s="1"/>
  <c r="K5649" i="5" a="1"/>
  <c r="K5649" i="5" s="1"/>
  <c r="K5646" i="5" a="1"/>
  <c r="K5646" i="5" s="1"/>
  <c r="K5642" i="5" a="1"/>
  <c r="K5642" i="5" s="1"/>
  <c r="K5638" i="5" a="1"/>
  <c r="K5638" i="5" s="1"/>
  <c r="K5634" i="5" a="1"/>
  <c r="K5634" i="5" s="1"/>
  <c r="K5630" i="5" a="1"/>
  <c r="K5630" i="5" s="1"/>
  <c r="K5626" i="5" a="1"/>
  <c r="K5626" i="5" s="1"/>
  <c r="K5622" i="5" a="1"/>
  <c r="K5622" i="5" s="1"/>
  <c r="K5618" i="5" a="1"/>
  <c r="K5618" i="5" s="1"/>
  <c r="K5615" i="5" a="1"/>
  <c r="K5615" i="5" s="1"/>
  <c r="K5611" i="5" a="1"/>
  <c r="K5611" i="5" s="1"/>
  <c r="K5607" i="5" a="1"/>
  <c r="K5607" i="5" s="1"/>
  <c r="K5603" i="5" a="1"/>
  <c r="K5603" i="5" s="1"/>
  <c r="K5599" i="5" a="1"/>
  <c r="K5599" i="5" s="1"/>
  <c r="K5595" i="5" a="1"/>
  <c r="K5595" i="5" s="1"/>
  <c r="K5591" i="5" a="1"/>
  <c r="K5591" i="5" s="1"/>
  <c r="K5588" i="5" a="1"/>
  <c r="K5588" i="5" s="1"/>
  <c r="K5585" i="5" a="1"/>
  <c r="K5585" i="5" s="1"/>
  <c r="K5928" i="5" a="1"/>
  <c r="K5928" i="5" s="1"/>
  <c r="K5913" i="5" a="1"/>
  <c r="K5913" i="5" s="1"/>
  <c r="K5904" i="5" a="1"/>
  <c r="K5904" i="5" s="1"/>
  <c r="K5896" i="5" a="1"/>
  <c r="K5896" i="5" s="1"/>
  <c r="K5889" i="5" a="1"/>
  <c r="K5889" i="5" s="1"/>
  <c r="K5885" i="5" a="1"/>
  <c r="K5885" i="5" s="1"/>
  <c r="K5881" i="5" a="1"/>
  <c r="K5881" i="5" s="1"/>
  <c r="K5877" i="5" a="1"/>
  <c r="K5877" i="5" s="1"/>
  <c r="K5873" i="5" a="1"/>
  <c r="K5873" i="5" s="1"/>
  <c r="K5869" i="5" a="1"/>
  <c r="K5869" i="5" s="1"/>
  <c r="K5865" i="5" a="1"/>
  <c r="K5865" i="5" s="1"/>
  <c r="K5862" i="5" a="1"/>
  <c r="K5862" i="5" s="1"/>
  <c r="K5858" i="5" a="1"/>
  <c r="K5858" i="5" s="1"/>
  <c r="K5854" i="5" a="1"/>
  <c r="K5854" i="5" s="1"/>
  <c r="K5850" i="5" a="1"/>
  <c r="K5850" i="5" s="1"/>
  <c r="K5846" i="5" a="1"/>
  <c r="K5846" i="5" s="1"/>
  <c r="K5842" i="5" a="1"/>
  <c r="K5842" i="5" s="1"/>
  <c r="K5839" i="5" a="1"/>
  <c r="K5839" i="5" s="1"/>
  <c r="K5835" i="5" a="1"/>
  <c r="K5835" i="5" s="1"/>
  <c r="K5831" i="5" a="1"/>
  <c r="K5831" i="5" s="1"/>
  <c r="K5827" i="5" a="1"/>
  <c r="K5827" i="5" s="1"/>
  <c r="K5823" i="5" a="1"/>
  <c r="K5823" i="5" s="1"/>
  <c r="K5819" i="5" a="1"/>
  <c r="K5819" i="5" s="1"/>
  <c r="K5815" i="5" a="1"/>
  <c r="K5815" i="5" s="1"/>
  <c r="K5811" i="5" a="1"/>
  <c r="K5811" i="5" s="1"/>
  <c r="K5808" i="5" a="1"/>
  <c r="K5808" i="5" s="1"/>
  <c r="K5804" i="5" a="1"/>
  <c r="K5804" i="5" s="1"/>
  <c r="K5800" i="5" a="1"/>
  <c r="K5800" i="5" s="1"/>
  <c r="K5796" i="5" a="1"/>
  <c r="K5796" i="5" s="1"/>
  <c r="K5792" i="5" a="1"/>
  <c r="K5792" i="5" s="1"/>
  <c r="K5788" i="5" a="1"/>
  <c r="K5788" i="5" s="1"/>
  <c r="K5784" i="5" a="1"/>
  <c r="K5784" i="5" s="1"/>
  <c r="K5780" i="5" a="1"/>
  <c r="K5780" i="5" s="1"/>
  <c r="K5773" i="5" a="1"/>
  <c r="K5773" i="5" s="1"/>
  <c r="K5769" i="5" a="1"/>
  <c r="K5769" i="5" s="1"/>
  <c r="K5765" i="5" a="1"/>
  <c r="K5765" i="5" s="1"/>
  <c r="K5761" i="5" a="1"/>
  <c r="K5761" i="5" s="1"/>
  <c r="K5757" i="5" a="1"/>
  <c r="K5757" i="5" s="1"/>
  <c r="K5753" i="5" a="1"/>
  <c r="K5753" i="5" s="1"/>
  <c r="K5749" i="5" a="1"/>
  <c r="K5749" i="5" s="1"/>
  <c r="K5745" i="5" a="1"/>
  <c r="K5745" i="5" s="1"/>
  <c r="K5742" i="5" a="1"/>
  <c r="K5742" i="5" s="1"/>
  <c r="K5738" i="5" a="1"/>
  <c r="K5738" i="5" s="1"/>
  <c r="K5734" i="5" a="1"/>
  <c r="K5734" i="5" s="1"/>
  <c r="K5730" i="5" a="1"/>
  <c r="K5730" i="5" s="1"/>
  <c r="K5726" i="5" a="1"/>
  <c r="K5726" i="5" s="1"/>
  <c r="K5722" i="5" a="1"/>
  <c r="K5722" i="5" s="1"/>
  <c r="K5718" i="5" a="1"/>
  <c r="K5718" i="5" s="1"/>
  <c r="K5714" i="5" a="1"/>
  <c r="K5714" i="5" s="1"/>
  <c r="K5711" i="5" a="1"/>
  <c r="K5711" i="5" s="1"/>
  <c r="K5707" i="5" a="1"/>
  <c r="K5707" i="5" s="1"/>
  <c r="K5703" i="5" a="1"/>
  <c r="K5703" i="5" s="1"/>
  <c r="K5699" i="5" a="1"/>
  <c r="K5699" i="5" s="1"/>
  <c r="K5695" i="5" a="1"/>
  <c r="K5695" i="5" s="1"/>
  <c r="K5691" i="5" a="1"/>
  <c r="K5691" i="5" s="1"/>
  <c r="K5687" i="5" a="1"/>
  <c r="K5687" i="5" s="1"/>
  <c r="K5683" i="5" a="1"/>
  <c r="K5683" i="5" s="1"/>
  <c r="K5680" i="5" a="1"/>
  <c r="K5680" i="5" s="1"/>
  <c r="K5676" i="5" a="1"/>
  <c r="K5676" i="5" s="1"/>
  <c r="K5672" i="5" a="1"/>
  <c r="K5672" i="5" s="1"/>
  <c r="K5668" i="5" a="1"/>
  <c r="K5668" i="5" s="1"/>
  <c r="K5664" i="5" a="1"/>
  <c r="K5664" i="5" s="1"/>
  <c r="K5660" i="5" a="1"/>
  <c r="K5660" i="5" s="1"/>
  <c r="K5656" i="5" a="1"/>
  <c r="K5656" i="5" s="1"/>
  <c r="K5652" i="5" a="1"/>
  <c r="K5652" i="5" s="1"/>
  <c r="K5645" i="5" a="1"/>
  <c r="K5645" i="5" s="1"/>
  <c r="K5641" i="5" a="1"/>
  <c r="K5641" i="5" s="1"/>
  <c r="K5637" i="5" a="1"/>
  <c r="K5637" i="5" s="1"/>
  <c r="K5633" i="5" a="1"/>
  <c r="K5633" i="5" s="1"/>
  <c r="K5629" i="5" a="1"/>
  <c r="K5629" i="5" s="1"/>
  <c r="K5625" i="5" a="1"/>
  <c r="K5625" i="5" s="1"/>
  <c r="K5621" i="5" a="1"/>
  <c r="K5621" i="5" s="1"/>
  <c r="K5617" i="5" a="1"/>
  <c r="K5617" i="5" s="1"/>
  <c r="K5614" i="5" a="1"/>
  <c r="K5614" i="5" s="1"/>
  <c r="K5610" i="5" a="1"/>
  <c r="K5610" i="5" s="1"/>
  <c r="K5606" i="5" a="1"/>
  <c r="K5606" i="5" s="1"/>
  <c r="K5602" i="5" a="1"/>
  <c r="K5602" i="5" s="1"/>
  <c r="K5598" i="5" a="1"/>
  <c r="K5598" i="5" s="1"/>
  <c r="K5594" i="5" a="1"/>
  <c r="K5594" i="5" s="1"/>
  <c r="K5584" i="5" a="1"/>
  <c r="K5584" i="5" s="1"/>
  <c r="K5580" i="5" a="1"/>
  <c r="K5580" i="5" s="1"/>
  <c r="K5924" i="5" a="1"/>
  <c r="K5924" i="5" s="1"/>
  <c r="K5909" i="5" a="1"/>
  <c r="K5909" i="5" s="1"/>
  <c r="K5902" i="5" a="1"/>
  <c r="K5902" i="5" s="1"/>
  <c r="K5894" i="5" a="1"/>
  <c r="K5894" i="5" s="1"/>
  <c r="K5888" i="5" a="1"/>
  <c r="K5888" i="5" s="1"/>
  <c r="K5884" i="5" a="1"/>
  <c r="K5884" i="5" s="1"/>
  <c r="K5880" i="5" a="1"/>
  <c r="K5880" i="5" s="1"/>
  <c r="K5876" i="5" a="1"/>
  <c r="K5876" i="5" s="1"/>
  <c r="K5872" i="5" a="1"/>
  <c r="K5872" i="5" s="1"/>
  <c r="K5868" i="5" a="1"/>
  <c r="K5868" i="5" s="1"/>
  <c r="K5861" i="5" a="1"/>
  <c r="K5861" i="5" s="1"/>
  <c r="K5857" i="5" a="1"/>
  <c r="K5857" i="5" s="1"/>
  <c r="K5853" i="5" a="1"/>
  <c r="K5853" i="5" s="1"/>
  <c r="K5849" i="5" a="1"/>
  <c r="K5849" i="5" s="1"/>
  <c r="K5845" i="5" a="1"/>
  <c r="K5845" i="5" s="1"/>
  <c r="K5841" i="5" a="1"/>
  <c r="K5841" i="5" s="1"/>
  <c r="K5838" i="5" a="1"/>
  <c r="K5838" i="5" s="1"/>
  <c r="K5834" i="5" a="1"/>
  <c r="K5834" i="5" s="1"/>
  <c r="K5830" i="5" a="1"/>
  <c r="K5830" i="5" s="1"/>
  <c r="K5826" i="5" a="1"/>
  <c r="K5826" i="5" s="1"/>
  <c r="K5822" i="5" a="1"/>
  <c r="K5822" i="5" s="1"/>
  <c r="K5818" i="5" a="1"/>
  <c r="K5818" i="5" s="1"/>
  <c r="K5814" i="5" a="1"/>
  <c r="K5814" i="5" s="1"/>
  <c r="K5810" i="5" a="1"/>
  <c r="K5810" i="5" s="1"/>
  <c r="K5807" i="5" a="1"/>
  <c r="K5807" i="5" s="1"/>
  <c r="K5803" i="5" a="1"/>
  <c r="K5803" i="5" s="1"/>
  <c r="K5799" i="5" a="1"/>
  <c r="K5799" i="5" s="1"/>
  <c r="K5795" i="5" a="1"/>
  <c r="K5795" i="5" s="1"/>
  <c r="K5791" i="5" a="1"/>
  <c r="K5791" i="5" s="1"/>
  <c r="K5787" i="5" a="1"/>
  <c r="K5787" i="5" s="1"/>
  <c r="K5783" i="5" a="1"/>
  <c r="K5783" i="5" s="1"/>
  <c r="K5779" i="5" a="1"/>
  <c r="K5779" i="5" s="1"/>
  <c r="K5776" i="5" a="1"/>
  <c r="K5776" i="5" s="1"/>
  <c r="K5772" i="5" a="1"/>
  <c r="K5772" i="5" s="1"/>
  <c r="K5768" i="5" a="1"/>
  <c r="K5768" i="5" s="1"/>
  <c r="K5764" i="5" a="1"/>
  <c r="K5764" i="5" s="1"/>
  <c r="K5760" i="5" a="1"/>
  <c r="K5760" i="5" s="1"/>
  <c r="K5756" i="5" a="1"/>
  <c r="K5756" i="5" s="1"/>
  <c r="K5752" i="5" a="1"/>
  <c r="K5752" i="5" s="1"/>
  <c r="K5748" i="5" a="1"/>
  <c r="K5748" i="5" s="1"/>
  <c r="K5741" i="5" a="1"/>
  <c r="K5741" i="5" s="1"/>
  <c r="K5737" i="5" a="1"/>
  <c r="K5737" i="5" s="1"/>
  <c r="K5733" i="5" a="1"/>
  <c r="K5733" i="5" s="1"/>
  <c r="K5729" i="5" a="1"/>
  <c r="K5729" i="5" s="1"/>
  <c r="K5725" i="5" a="1"/>
  <c r="K5725" i="5" s="1"/>
  <c r="K5721" i="5" a="1"/>
  <c r="K5721" i="5" s="1"/>
  <c r="K5717" i="5" a="1"/>
  <c r="K5717" i="5" s="1"/>
  <c r="K5713" i="5" a="1"/>
  <c r="K5713" i="5" s="1"/>
  <c r="K5710" i="5" a="1"/>
  <c r="K5710" i="5" s="1"/>
  <c r="K5706" i="5" a="1"/>
  <c r="K5706" i="5" s="1"/>
  <c r="K5702" i="5" a="1"/>
  <c r="K5702" i="5" s="1"/>
  <c r="K5698" i="5" a="1"/>
  <c r="K5698" i="5" s="1"/>
  <c r="K5694" i="5" a="1"/>
  <c r="K5694" i="5" s="1"/>
  <c r="K5690" i="5" a="1"/>
  <c r="K5690" i="5" s="1"/>
  <c r="K5686" i="5" a="1"/>
  <c r="K5686" i="5" s="1"/>
  <c r="K5682" i="5" a="1"/>
  <c r="K5682" i="5" s="1"/>
  <c r="K5679" i="5" a="1"/>
  <c r="K5679" i="5" s="1"/>
  <c r="K5675" i="5" a="1"/>
  <c r="K5675" i="5" s="1"/>
  <c r="K5671" i="5" a="1"/>
  <c r="K5671" i="5" s="1"/>
  <c r="K5667" i="5" a="1"/>
  <c r="K5667" i="5" s="1"/>
  <c r="K5663" i="5" a="1"/>
  <c r="K5663" i="5" s="1"/>
  <c r="K5659" i="5" a="1"/>
  <c r="K5659" i="5" s="1"/>
  <c r="K5655" i="5" a="1"/>
  <c r="K5655" i="5" s="1"/>
  <c r="K5651" i="5" a="1"/>
  <c r="K5651" i="5" s="1"/>
  <c r="K5648" i="5" a="1"/>
  <c r="K5648" i="5" s="1"/>
  <c r="K5644" i="5" a="1"/>
  <c r="K5644" i="5" s="1"/>
  <c r="K5640" i="5" a="1"/>
  <c r="K5640" i="5" s="1"/>
  <c r="K5636" i="5" a="1"/>
  <c r="K5636" i="5" s="1"/>
  <c r="K5632" i="5" a="1"/>
  <c r="K5632" i="5" s="1"/>
  <c r="J17" i="5"/>
  <c r="K89" i="5" a="1"/>
  <c r="K89" i="5" s="1"/>
  <c r="K15" i="5" a="1"/>
  <c r="K15" i="5" s="1"/>
  <c r="O135" i="6"/>
  <c r="N135" i="6"/>
  <c r="O134" i="6"/>
  <c r="N134" i="6"/>
  <c r="O133" i="6"/>
  <c r="N133" i="6"/>
  <c r="O132" i="6"/>
  <c r="N132" i="6"/>
  <c r="O131" i="6"/>
  <c r="N131" i="6"/>
  <c r="O130" i="6"/>
  <c r="N130" i="6"/>
  <c r="O129" i="6"/>
  <c r="N129" i="6"/>
  <c r="O128" i="6"/>
  <c r="N128" i="6"/>
  <c r="O127" i="6"/>
  <c r="N127" i="6"/>
  <c r="O126" i="6"/>
  <c r="N126" i="6"/>
  <c r="O125" i="6"/>
  <c r="N125" i="6"/>
  <c r="O124" i="6"/>
  <c r="N124" i="6"/>
  <c r="O123" i="6"/>
  <c r="N123" i="6"/>
  <c r="O122" i="6"/>
  <c r="N122" i="6"/>
  <c r="O121" i="6"/>
  <c r="N121" i="6"/>
  <c r="O120" i="6"/>
  <c r="N120" i="6"/>
  <c r="O119" i="6"/>
  <c r="N119" i="6"/>
  <c r="O118" i="6"/>
  <c r="N118" i="6"/>
  <c r="O117" i="6"/>
  <c r="N117" i="6"/>
  <c r="O116" i="6"/>
  <c r="N116" i="6"/>
  <c r="O115" i="6"/>
  <c r="N115" i="6"/>
  <c r="O114" i="6"/>
  <c r="N114" i="6"/>
  <c r="O113" i="6"/>
  <c r="N113" i="6"/>
  <c r="O112" i="6"/>
  <c r="N112" i="6"/>
  <c r="O111" i="6"/>
  <c r="N111" i="6"/>
  <c r="O110" i="6"/>
  <c r="N110" i="6"/>
  <c r="O109" i="6"/>
  <c r="N109" i="6"/>
  <c r="O108" i="6"/>
  <c r="N108" i="6"/>
  <c r="O107" i="6"/>
  <c r="N107" i="6"/>
  <c r="O106" i="6"/>
  <c r="N106" i="6"/>
  <c r="O105" i="6"/>
  <c r="N105" i="6"/>
  <c r="O104" i="6"/>
  <c r="N104" i="6"/>
  <c r="O103" i="6"/>
  <c r="N103" i="6"/>
  <c r="O102" i="6"/>
  <c r="N102" i="6"/>
  <c r="O101" i="6"/>
  <c r="N101" i="6"/>
  <c r="O100" i="6"/>
  <c r="N100" i="6"/>
  <c r="O99" i="6"/>
  <c r="N99" i="6"/>
  <c r="O98" i="6"/>
  <c r="N98" i="6"/>
  <c r="O97" i="6"/>
  <c r="N97" i="6"/>
  <c r="O96" i="6"/>
  <c r="N96" i="6"/>
  <c r="O95" i="6"/>
  <c r="N95" i="6"/>
  <c r="O94" i="6"/>
  <c r="N94" i="6"/>
  <c r="O93" i="6"/>
  <c r="N93" i="6"/>
  <c r="O92" i="6"/>
  <c r="N92" i="6"/>
  <c r="O91" i="6"/>
  <c r="N91" i="6"/>
  <c r="O90" i="6"/>
  <c r="N90" i="6"/>
  <c r="O89" i="6"/>
  <c r="N89" i="6"/>
  <c r="O88" i="6"/>
  <c r="N88" i="6"/>
  <c r="O87" i="6"/>
  <c r="N87" i="6"/>
  <c r="O86" i="6"/>
  <c r="N86" i="6"/>
  <c r="O85" i="6"/>
  <c r="N85" i="6"/>
  <c r="O84" i="6"/>
  <c r="N84" i="6"/>
  <c r="O83" i="6"/>
  <c r="N83" i="6"/>
  <c r="O82" i="6"/>
  <c r="N82" i="6"/>
  <c r="O81" i="6"/>
  <c r="N81" i="6"/>
  <c r="O80" i="6"/>
  <c r="N80" i="6"/>
  <c r="O79" i="6"/>
  <c r="N79" i="6"/>
  <c r="O78" i="6"/>
  <c r="N78" i="6"/>
  <c r="O77" i="6"/>
  <c r="N77" i="6"/>
  <c r="O76" i="6"/>
  <c r="N76" i="6"/>
  <c r="O75" i="6"/>
  <c r="N75" i="6"/>
  <c r="O74" i="6"/>
  <c r="N74" i="6"/>
  <c r="O73" i="6"/>
  <c r="N73" i="6"/>
  <c r="O72" i="6"/>
  <c r="N72" i="6"/>
  <c r="O71" i="6"/>
  <c r="N71" i="6"/>
  <c r="O70" i="6"/>
  <c r="N70" i="6"/>
  <c r="O69" i="6"/>
  <c r="N69" i="6"/>
  <c r="O68" i="6"/>
  <c r="N68" i="6"/>
  <c r="O67" i="6"/>
  <c r="N67" i="6"/>
  <c r="O66" i="6"/>
  <c r="N66" i="6"/>
  <c r="O65" i="6"/>
  <c r="N65" i="6"/>
  <c r="O64" i="6"/>
  <c r="N64" i="6"/>
  <c r="O63" i="6"/>
  <c r="N63" i="6"/>
  <c r="O62" i="6"/>
  <c r="N62" i="6"/>
  <c r="O61" i="6"/>
  <c r="N61" i="6"/>
  <c r="O60" i="6"/>
  <c r="N60" i="6"/>
  <c r="O59" i="6"/>
  <c r="N59" i="6"/>
  <c r="O58" i="6"/>
  <c r="N58" i="6"/>
  <c r="O57" i="6"/>
  <c r="N57" i="6"/>
  <c r="O56" i="6"/>
  <c r="N56" i="6"/>
  <c r="O55" i="6"/>
  <c r="N55" i="6"/>
  <c r="O54" i="6"/>
  <c r="N54" i="6"/>
  <c r="O53" i="6"/>
  <c r="N53" i="6"/>
  <c r="O52" i="6"/>
  <c r="N52" i="6"/>
  <c r="O51" i="6"/>
  <c r="N51" i="6"/>
  <c r="O50" i="6"/>
  <c r="N50" i="6"/>
  <c r="O49" i="6"/>
  <c r="N49" i="6"/>
  <c r="O48" i="6"/>
  <c r="N48" i="6"/>
  <c r="O47" i="6"/>
  <c r="N47" i="6"/>
  <c r="O46" i="6"/>
  <c r="N46" i="6"/>
  <c r="O45" i="6"/>
  <c r="N45" i="6"/>
  <c r="O44" i="6"/>
  <c r="N44" i="6"/>
  <c r="O43" i="6"/>
  <c r="N43" i="6"/>
  <c r="O42" i="6"/>
  <c r="N42" i="6"/>
  <c r="O41" i="6"/>
  <c r="N41" i="6"/>
  <c r="O40" i="6"/>
  <c r="N40" i="6"/>
  <c r="O39" i="6"/>
  <c r="N39" i="6"/>
  <c r="O38" i="6"/>
  <c r="N38" i="6"/>
  <c r="O37" i="6"/>
  <c r="N37" i="6"/>
  <c r="O36" i="6"/>
  <c r="N36" i="6"/>
  <c r="O35" i="6"/>
  <c r="N35" i="6"/>
  <c r="O34" i="6"/>
  <c r="N34" i="6"/>
  <c r="O33" i="6"/>
  <c r="N33" i="6"/>
  <c r="O32" i="6"/>
  <c r="N32" i="6"/>
  <c r="O31" i="6"/>
  <c r="N31" i="6"/>
  <c r="O30" i="6"/>
  <c r="N30" i="6"/>
  <c r="O29" i="6"/>
  <c r="N29" i="6"/>
  <c r="O28" i="6"/>
  <c r="N28" i="6"/>
  <c r="O27" i="6"/>
  <c r="N27" i="6"/>
  <c r="O26" i="6"/>
  <c r="N26" i="6"/>
  <c r="O25" i="6"/>
  <c r="N25" i="6"/>
  <c r="O24" i="6"/>
  <c r="N24" i="6"/>
  <c r="O23" i="6"/>
  <c r="N23" i="6"/>
  <c r="O22" i="6"/>
  <c r="N22" i="6"/>
  <c r="O21" i="6"/>
  <c r="N21" i="6"/>
  <c r="O20" i="6"/>
  <c r="N20" i="6"/>
  <c r="O19" i="6"/>
  <c r="N19" i="6"/>
  <c r="O18" i="6"/>
  <c r="N18" i="6"/>
  <c r="O17" i="6"/>
  <c r="N17"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C2" i="8"/>
  <c r="C1" i="8" s="1"/>
  <c r="I98" i="5" l="1"/>
  <c r="I239" i="5"/>
  <c r="D129" i="6"/>
  <c r="D62" i="6"/>
  <c r="F62" i="6" s="1"/>
  <c r="D61" i="6"/>
  <c r="D123" i="6"/>
  <c r="J1039" i="5"/>
  <c r="J1090" i="5"/>
  <c r="J578" i="5"/>
  <c r="D91" i="6"/>
  <c r="D83" i="6"/>
  <c r="D82" i="6"/>
  <c r="F82" i="6" s="1"/>
  <c r="D80" i="6"/>
  <c r="D69" i="6"/>
  <c r="D135" i="6"/>
  <c r="D131" i="6"/>
  <c r="D130" i="6"/>
  <c r="D67" i="6"/>
  <c r="F67" i="6" s="1"/>
  <c r="D21" i="6"/>
  <c r="F21" i="6" s="1"/>
  <c r="D102" i="6"/>
  <c r="D96" i="6"/>
  <c r="D90" i="6"/>
  <c r="F90" i="6" s="1"/>
  <c r="D89" i="6"/>
  <c r="D88" i="6"/>
  <c r="D86" i="6"/>
  <c r="D81" i="6"/>
  <c r="D79" i="6"/>
  <c r="F79" i="6" s="1"/>
  <c r="D74" i="6"/>
  <c r="F74" i="6" s="1"/>
  <c r="D59" i="6"/>
  <c r="F59" i="6" s="1"/>
  <c r="I164" i="5"/>
  <c r="D95" i="6"/>
  <c r="D76" i="6"/>
  <c r="D72" i="6"/>
  <c r="D66" i="6"/>
  <c r="D64" i="6"/>
  <c r="D58" i="6"/>
  <c r="F58" i="6" s="1"/>
  <c r="D127" i="6"/>
  <c r="E127" i="6" s="1"/>
  <c r="D87" i="6"/>
  <c r="F87" i="6" s="1"/>
  <c r="D75" i="6"/>
  <c r="F75" i="6" s="1"/>
  <c r="J1548" i="5"/>
  <c r="F91" i="6"/>
  <c r="E91" i="6"/>
  <c r="F102" i="6"/>
  <c r="E102" i="6"/>
  <c r="F89" i="6"/>
  <c r="E89" i="6"/>
  <c r="F86" i="6"/>
  <c r="E86" i="6"/>
  <c r="F81" i="6"/>
  <c r="E81" i="6"/>
  <c r="E74" i="6"/>
  <c r="F83" i="6"/>
  <c r="E83" i="6"/>
  <c r="F69" i="6"/>
  <c r="E69" i="6"/>
  <c r="F95" i="6"/>
  <c r="E95" i="6"/>
  <c r="F66" i="6"/>
  <c r="E66" i="6"/>
  <c r="F129" i="6"/>
  <c r="E129" i="6"/>
  <c r="F61" i="6"/>
  <c r="E61" i="6"/>
  <c r="F123" i="6"/>
  <c r="E123" i="6"/>
  <c r="F135" i="6"/>
  <c r="E135" i="6"/>
  <c r="F131" i="6"/>
  <c r="E131" i="6"/>
  <c r="F130" i="6"/>
  <c r="E130" i="6"/>
  <c r="D128" i="6"/>
  <c r="D126" i="6"/>
  <c r="D111" i="6"/>
  <c r="F111" i="6" s="1"/>
  <c r="D101" i="6"/>
  <c r="F101" i="6" s="1"/>
  <c r="D98" i="6"/>
  <c r="F98" i="6" s="1"/>
  <c r="D100" i="6"/>
  <c r="D94" i="6"/>
  <c r="F94" i="6" s="1"/>
  <c r="D92" i="6"/>
  <c r="D112" i="6"/>
  <c r="D105" i="6"/>
  <c r="F105" i="6" s="1"/>
  <c r="D104" i="6"/>
  <c r="D85" i="6"/>
  <c r="F85" i="6" s="1"/>
  <c r="D71" i="6"/>
  <c r="F71" i="6" s="1"/>
  <c r="D70" i="6"/>
  <c r="F70" i="6" s="1"/>
  <c r="D55" i="6"/>
  <c r="F55" i="6" s="1"/>
  <c r="D133" i="6"/>
  <c r="D110" i="6"/>
  <c r="F110" i="6" s="1"/>
  <c r="D78" i="6"/>
  <c r="F78" i="6" s="1"/>
  <c r="D73" i="6"/>
  <c r="F73" i="6" s="1"/>
  <c r="D124" i="6"/>
  <c r="D119" i="6"/>
  <c r="D115" i="6"/>
  <c r="F115" i="6" s="1"/>
  <c r="D134" i="6"/>
  <c r="D121" i="6"/>
  <c r="D116" i="6"/>
  <c r="D68" i="6"/>
  <c r="D99" i="6"/>
  <c r="F99" i="6" s="1"/>
  <c r="D125" i="6"/>
  <c r="D113" i="6"/>
  <c r="F113" i="6" s="1"/>
  <c r="D117" i="6"/>
  <c r="F117" i="6" s="1"/>
  <c r="D108" i="6"/>
  <c r="D93" i="6"/>
  <c r="F93" i="6" s="1"/>
  <c r="D77" i="6"/>
  <c r="F77" i="6" s="1"/>
  <c r="D63" i="6"/>
  <c r="F63" i="6" s="1"/>
  <c r="D57" i="6"/>
  <c r="F57" i="6" s="1"/>
  <c r="D120" i="6"/>
  <c r="D84" i="6"/>
  <c r="E84" i="6" s="1"/>
  <c r="D65" i="6"/>
  <c r="F65" i="6" s="1"/>
  <c r="D114" i="6"/>
  <c r="D107" i="6"/>
  <c r="F107" i="6" s="1"/>
  <c r="D97" i="6"/>
  <c r="F97" i="6" s="1"/>
  <c r="I1149" i="5"/>
  <c r="I1255" i="5"/>
  <c r="I215" i="5"/>
  <c r="D106" i="6"/>
  <c r="F106" i="6" s="1"/>
  <c r="D103" i="6"/>
  <c r="F103" i="6" s="1"/>
  <c r="D60" i="6"/>
  <c r="E60" i="6" s="1"/>
  <c r="D56" i="6"/>
  <c r="D54" i="6"/>
  <c r="F54" i="6" s="1"/>
  <c r="D132" i="6"/>
  <c r="D118" i="6"/>
  <c r="D109" i="6"/>
  <c r="F109" i="6" s="1"/>
  <c r="D122" i="6"/>
  <c r="E79" i="6"/>
  <c r="E59" i="6"/>
  <c r="E21" i="6"/>
  <c r="E67" i="6"/>
  <c r="E87" i="6"/>
  <c r="E80" i="6"/>
  <c r="F80" i="6"/>
  <c r="E116" i="6"/>
  <c r="F116" i="6"/>
  <c r="E68" i="6"/>
  <c r="F68" i="6"/>
  <c r="E107" i="6"/>
  <c r="E73" i="6"/>
  <c r="E105" i="6"/>
  <c r="E82" i="6"/>
  <c r="E72" i="6"/>
  <c r="F72" i="6"/>
  <c r="E88" i="6"/>
  <c r="F88" i="6"/>
  <c r="E76" i="6"/>
  <c r="F76" i="6"/>
  <c r="E112" i="6"/>
  <c r="F112" i="6"/>
  <c r="E108" i="6"/>
  <c r="F108" i="6"/>
  <c r="F84" i="6"/>
  <c r="E56" i="6"/>
  <c r="F56" i="6"/>
  <c r="E90" i="6"/>
  <c r="E100" i="6"/>
  <c r="F100" i="6"/>
  <c r="E98" i="6"/>
  <c r="E92" i="6"/>
  <c r="F92" i="6"/>
  <c r="E96" i="6"/>
  <c r="F96" i="6"/>
  <c r="E104" i="6"/>
  <c r="F104" i="6"/>
  <c r="E64" i="6"/>
  <c r="F64" i="6"/>
  <c r="E111" i="6"/>
  <c r="E93" i="6"/>
  <c r="E70" i="6"/>
  <c r="E99" i="6"/>
  <c r="E115" i="6"/>
  <c r="E65" i="6"/>
  <c r="E58" i="6"/>
  <c r="E55" i="6"/>
  <c r="E71" i="6"/>
  <c r="E85" i="6"/>
  <c r="E101" i="6"/>
  <c r="E62" i="6"/>
  <c r="E78" i="6"/>
  <c r="E94" i="6"/>
  <c r="E110" i="6"/>
  <c r="E57" i="6"/>
  <c r="J1961" i="5"/>
  <c r="I1961" i="5"/>
  <c r="J1916" i="5"/>
  <c r="I1916" i="5"/>
  <c r="I1204" i="5"/>
  <c r="J1204" i="5"/>
  <c r="J1970" i="5"/>
  <c r="I1970" i="5"/>
  <c r="J1914" i="5"/>
  <c r="I1914" i="5"/>
  <c r="J1965" i="5"/>
  <c r="I1965" i="5"/>
  <c r="J1960" i="5"/>
  <c r="I1960" i="5"/>
  <c r="J1917" i="5"/>
  <c r="I1917" i="5"/>
  <c r="J1912" i="5"/>
  <c r="I1912" i="5"/>
  <c r="J1869" i="5"/>
  <c r="I1869" i="5"/>
  <c r="J1822" i="5"/>
  <c r="I1822" i="5"/>
  <c r="J1865" i="5"/>
  <c r="I1865" i="5"/>
  <c r="J1864" i="5"/>
  <c r="I1864" i="5"/>
  <c r="J1862" i="5"/>
  <c r="I1862" i="5"/>
  <c r="J1820" i="5"/>
  <c r="I1820" i="5"/>
  <c r="J1821" i="5"/>
  <c r="I1821" i="5"/>
  <c r="J1817" i="5"/>
  <c r="I1817" i="5"/>
  <c r="J1766" i="5"/>
  <c r="I1766" i="5"/>
  <c r="J1657" i="5"/>
  <c r="I1657" i="5"/>
  <c r="J1656" i="5"/>
  <c r="I1656" i="5"/>
  <c r="J1646" i="5"/>
  <c r="I1646" i="5"/>
  <c r="J1645" i="5"/>
  <c r="I1645" i="5"/>
  <c r="I1616" i="5"/>
  <c r="J1616" i="5"/>
  <c r="J1606" i="5"/>
  <c r="I1606" i="5"/>
  <c r="J1668" i="5"/>
  <c r="I1668" i="5"/>
  <c r="J1612" i="5"/>
  <c r="I1612" i="5"/>
  <c r="I1660" i="5"/>
  <c r="J1660" i="5"/>
  <c r="J1662" i="5"/>
  <c r="I1662" i="5"/>
  <c r="J1661" i="5"/>
  <c r="I1661" i="5"/>
  <c r="J1614" i="5"/>
  <c r="I1614" i="5"/>
  <c r="J1613" i="5"/>
  <c r="I1613" i="5"/>
  <c r="J1818" i="5"/>
  <c r="I1818" i="5"/>
  <c r="J1816" i="5"/>
  <c r="I1816" i="5"/>
  <c r="J1812" i="5"/>
  <c r="I1812" i="5"/>
  <c r="J1770" i="5"/>
  <c r="I1770" i="5"/>
  <c r="J1769" i="5"/>
  <c r="I1769" i="5"/>
  <c r="J1768" i="5"/>
  <c r="I1768" i="5"/>
  <c r="J1764" i="5"/>
  <c r="I1764" i="5"/>
  <c r="J1760" i="5"/>
  <c r="I1760" i="5"/>
  <c r="J1762" i="5"/>
  <c r="I1762" i="5"/>
  <c r="J1758" i="5"/>
  <c r="I1758" i="5"/>
  <c r="J1756" i="5"/>
  <c r="I1756" i="5"/>
  <c r="J1757" i="5"/>
  <c r="I1757" i="5"/>
  <c r="J1754" i="5"/>
  <c r="I1754" i="5"/>
  <c r="J1752" i="5"/>
  <c r="I1752" i="5"/>
  <c r="J1716" i="5"/>
  <c r="I1716" i="5"/>
  <c r="J1714" i="5"/>
  <c r="I1714" i="5"/>
  <c r="J1708" i="5"/>
  <c r="I1708" i="5"/>
  <c r="J1710" i="5"/>
  <c r="I1710" i="5"/>
  <c r="J1709" i="5"/>
  <c r="I1709" i="5"/>
  <c r="J1705" i="5"/>
  <c r="I1705" i="5"/>
  <c r="J1704" i="5"/>
  <c r="I1704" i="5"/>
  <c r="J1664" i="5"/>
  <c r="I1664" i="5"/>
  <c r="J1666" i="5"/>
  <c r="I1666" i="5"/>
  <c r="J1648" i="5"/>
  <c r="I1648" i="5"/>
  <c r="J1650" i="5"/>
  <c r="I1650" i="5"/>
  <c r="J1652" i="5"/>
  <c r="I1652" i="5"/>
  <c r="J1654" i="5"/>
  <c r="I1654" i="5"/>
  <c r="J1610" i="5"/>
  <c r="I1610" i="5"/>
  <c r="J1609" i="5"/>
  <c r="I1609" i="5"/>
  <c r="J1608" i="5"/>
  <c r="I1608" i="5"/>
  <c r="J1360" i="5"/>
  <c r="I1360" i="5"/>
  <c r="J1552" i="5"/>
  <c r="I1552" i="5"/>
  <c r="J1554" i="5"/>
  <c r="I1554" i="5"/>
  <c r="J1500" i="5"/>
  <c r="I1500" i="5"/>
  <c r="J1501" i="5"/>
  <c r="I1501" i="5"/>
  <c r="J1502" i="5"/>
  <c r="I1502" i="5"/>
  <c r="I1468" i="5"/>
  <c r="J1468" i="5"/>
  <c r="J1469" i="5"/>
  <c r="I1469" i="5"/>
  <c r="J1470" i="5"/>
  <c r="I1470" i="5"/>
  <c r="J1452" i="5"/>
  <c r="I1452" i="5"/>
  <c r="J1453" i="5"/>
  <c r="I1453" i="5"/>
  <c r="J1454" i="5"/>
  <c r="I1454" i="5"/>
  <c r="J1405" i="5"/>
  <c r="I1405" i="5"/>
  <c r="J1404" i="5"/>
  <c r="I1404" i="5"/>
  <c r="J1406" i="5"/>
  <c r="I1406" i="5"/>
  <c r="J1362" i="5"/>
  <c r="I1362" i="5"/>
  <c r="J1293" i="5"/>
  <c r="I1293" i="5"/>
  <c r="J1291" i="5"/>
  <c r="I1291" i="5"/>
  <c r="J1199" i="5"/>
  <c r="I1199" i="5"/>
  <c r="J1556" i="5"/>
  <c r="I1556" i="5"/>
  <c r="J1558" i="5"/>
  <c r="I1558" i="5"/>
  <c r="J1538" i="5"/>
  <c r="I1538" i="5"/>
  <c r="J1504" i="5"/>
  <c r="I1504" i="5"/>
  <c r="J1506" i="5"/>
  <c r="I1506" i="5"/>
  <c r="J1465" i="5"/>
  <c r="I1465" i="5"/>
  <c r="J1464" i="5"/>
  <c r="I1464" i="5"/>
  <c r="J1466" i="5"/>
  <c r="I1466" i="5"/>
  <c r="J1450" i="5"/>
  <c r="I1450" i="5"/>
  <c r="J1417" i="5"/>
  <c r="I1417" i="5"/>
  <c r="J1416" i="5"/>
  <c r="I1416" i="5"/>
  <c r="J1418" i="5"/>
  <c r="I1418" i="5"/>
  <c r="J1401" i="5"/>
  <c r="I1401" i="5"/>
  <c r="J1402" i="5"/>
  <c r="I1402" i="5"/>
  <c r="J1353" i="5"/>
  <c r="I1353" i="5"/>
  <c r="J1352" i="5"/>
  <c r="I1352" i="5"/>
  <c r="J1354" i="5"/>
  <c r="I1354" i="5"/>
  <c r="J1564" i="5"/>
  <c r="I1564" i="5"/>
  <c r="J1565" i="5"/>
  <c r="I1565" i="5"/>
  <c r="J1549" i="5"/>
  <c r="I1549" i="5"/>
  <c r="J1550" i="5"/>
  <c r="I1550" i="5"/>
  <c r="J1540" i="5"/>
  <c r="I1540" i="5"/>
  <c r="J1542" i="5"/>
  <c r="I1542" i="5"/>
  <c r="J1494" i="5"/>
  <c r="I1494" i="5"/>
  <c r="J1472" i="5"/>
  <c r="I1472" i="5"/>
  <c r="J1456" i="5"/>
  <c r="I1456" i="5"/>
  <c r="J1458" i="5"/>
  <c r="I1458" i="5"/>
  <c r="J1408" i="5"/>
  <c r="I1408" i="5"/>
  <c r="J1410" i="5"/>
  <c r="I1410" i="5"/>
  <c r="J1356" i="5"/>
  <c r="I1356" i="5"/>
  <c r="J1357" i="5"/>
  <c r="I1357" i="5"/>
  <c r="J1358" i="5"/>
  <c r="I1358" i="5"/>
  <c r="J1345" i="5"/>
  <c r="I1345" i="5"/>
  <c r="J1343" i="5"/>
  <c r="I1343" i="5"/>
  <c r="J1560" i="5"/>
  <c r="I1560" i="5"/>
  <c r="J1561" i="5"/>
  <c r="I1561" i="5"/>
  <c r="J1562" i="5"/>
  <c r="I1562" i="5"/>
  <c r="J1545" i="5"/>
  <c r="I1545" i="5"/>
  <c r="J1544" i="5"/>
  <c r="I1544" i="5"/>
  <c r="J1546" i="5"/>
  <c r="I1546" i="5"/>
  <c r="J1497" i="5"/>
  <c r="I1497" i="5"/>
  <c r="J1496" i="5"/>
  <c r="I1496" i="5"/>
  <c r="J1498" i="5"/>
  <c r="I1498" i="5"/>
  <c r="I1460" i="5"/>
  <c r="J1460" i="5"/>
  <c r="J1462" i="5"/>
  <c r="I1462" i="5"/>
  <c r="J1412" i="5"/>
  <c r="I1412" i="5"/>
  <c r="J1414" i="5"/>
  <c r="I1414" i="5"/>
  <c r="J1364" i="5"/>
  <c r="I1364" i="5"/>
  <c r="J1366" i="5"/>
  <c r="I1366" i="5"/>
  <c r="J1350" i="5"/>
  <c r="I1350" i="5"/>
  <c r="J1235" i="5"/>
  <c r="I1235" i="5"/>
  <c r="J1187" i="5"/>
  <c r="I1187" i="5"/>
  <c r="D16" i="6"/>
  <c r="J1250" i="5"/>
  <c r="I1250" i="5"/>
  <c r="J1151" i="5"/>
  <c r="I1151" i="5"/>
  <c r="J687" i="5"/>
  <c r="I687" i="5"/>
  <c r="J686" i="5"/>
  <c r="I686" i="5"/>
  <c r="J894" i="5"/>
  <c r="I894" i="5"/>
  <c r="J830" i="5"/>
  <c r="I830" i="5"/>
  <c r="J579" i="5"/>
  <c r="I579" i="5"/>
  <c r="J1346" i="5"/>
  <c r="I1346" i="5"/>
  <c r="J1254" i="5"/>
  <c r="I1254" i="5"/>
  <c r="J1194" i="5"/>
  <c r="I1194" i="5"/>
  <c r="J1347" i="5"/>
  <c r="I1347" i="5"/>
  <c r="J1299" i="5"/>
  <c r="I1299" i="5"/>
  <c r="J1262" i="5"/>
  <c r="I1262" i="5"/>
  <c r="J1251" i="5"/>
  <c r="I1251" i="5"/>
  <c r="J1241" i="5"/>
  <c r="I1241" i="5"/>
  <c r="J1198" i="5"/>
  <c r="I1198" i="5"/>
  <c r="J1155" i="5"/>
  <c r="I1155" i="5"/>
  <c r="J838" i="5"/>
  <c r="I838" i="5"/>
  <c r="J790" i="5"/>
  <c r="I790" i="5"/>
  <c r="J690" i="5"/>
  <c r="I690" i="5"/>
  <c r="I583" i="5"/>
  <c r="J583" i="5"/>
  <c r="J950" i="5"/>
  <c r="I950" i="5"/>
  <c r="J833" i="5"/>
  <c r="I833" i="5"/>
  <c r="J685" i="5"/>
  <c r="I685" i="5"/>
  <c r="J1051" i="5"/>
  <c r="I1051" i="5"/>
  <c r="J1038" i="5"/>
  <c r="I1038" i="5"/>
  <c r="J992" i="5"/>
  <c r="I992" i="5"/>
  <c r="J897" i="5"/>
  <c r="I897" i="5"/>
  <c r="I839" i="5"/>
  <c r="J839" i="5"/>
  <c r="J789" i="5"/>
  <c r="I789" i="5"/>
  <c r="J544" i="5"/>
  <c r="I544" i="5"/>
  <c r="J433" i="5"/>
  <c r="I433" i="5"/>
  <c r="J377" i="5"/>
  <c r="I377" i="5"/>
  <c r="J1144" i="5"/>
  <c r="I1144" i="5"/>
  <c r="J1132" i="5"/>
  <c r="I1132" i="5"/>
  <c r="J1055" i="5"/>
  <c r="I1055" i="5"/>
  <c r="J1041" i="5"/>
  <c r="I1041" i="5"/>
  <c r="J999" i="5"/>
  <c r="I999" i="5"/>
  <c r="J951" i="5"/>
  <c r="I951" i="5"/>
  <c r="J900" i="5"/>
  <c r="I900" i="5"/>
  <c r="J842" i="5"/>
  <c r="I842" i="5"/>
  <c r="J828" i="5"/>
  <c r="I828" i="5"/>
  <c r="I740" i="5"/>
  <c r="J740" i="5"/>
  <c r="J374" i="5"/>
  <c r="I374" i="5"/>
  <c r="J277" i="5"/>
  <c r="I277" i="5"/>
  <c r="J1141" i="5"/>
  <c r="I1141" i="5"/>
  <c r="J1137" i="5"/>
  <c r="I1137" i="5"/>
  <c r="J1085" i="5"/>
  <c r="I1085" i="5"/>
  <c r="J1044" i="5"/>
  <c r="I1044" i="5"/>
  <c r="J991" i="5"/>
  <c r="I991" i="5"/>
  <c r="J952" i="5"/>
  <c r="I952" i="5"/>
  <c r="J895" i="5"/>
  <c r="I895" i="5"/>
  <c r="J844" i="5"/>
  <c r="I844" i="5"/>
  <c r="J784" i="5"/>
  <c r="I784" i="5"/>
  <c r="J744" i="5"/>
  <c r="I744" i="5"/>
  <c r="I540" i="5"/>
  <c r="J540" i="5"/>
  <c r="J1306" i="5"/>
  <c r="I1306" i="5"/>
  <c r="J1243" i="5"/>
  <c r="I1243" i="5"/>
  <c r="J834" i="5"/>
  <c r="I834" i="5"/>
  <c r="J627" i="5"/>
  <c r="I627" i="5"/>
  <c r="J851" i="5"/>
  <c r="I851" i="5"/>
  <c r="J782" i="5"/>
  <c r="I782" i="5"/>
  <c r="J1302" i="5"/>
  <c r="I1302" i="5"/>
  <c r="J1247" i="5"/>
  <c r="I1247" i="5"/>
  <c r="J1154" i="5"/>
  <c r="I1154" i="5"/>
  <c r="J1344" i="5"/>
  <c r="I1344" i="5"/>
  <c r="J1296" i="5"/>
  <c r="I1296" i="5"/>
  <c r="I1260" i="5"/>
  <c r="J1260" i="5"/>
  <c r="J1248" i="5"/>
  <c r="I1248" i="5"/>
  <c r="J1240" i="5"/>
  <c r="I1240" i="5"/>
  <c r="J1196" i="5"/>
  <c r="I1196" i="5"/>
  <c r="J1152" i="5"/>
  <c r="I1152" i="5"/>
  <c r="J831" i="5"/>
  <c r="I831" i="5"/>
  <c r="I783" i="5"/>
  <c r="J783" i="5"/>
  <c r="J683" i="5"/>
  <c r="I683" i="5"/>
  <c r="J487" i="5"/>
  <c r="I487" i="5"/>
  <c r="J279" i="5"/>
  <c r="I279" i="5"/>
  <c r="J781" i="5"/>
  <c r="I781" i="5"/>
  <c r="J1049" i="5"/>
  <c r="I1049" i="5"/>
  <c r="J1036" i="5"/>
  <c r="I1036" i="5"/>
  <c r="J945" i="5"/>
  <c r="I945" i="5"/>
  <c r="I896" i="5"/>
  <c r="J896" i="5"/>
  <c r="J836" i="5"/>
  <c r="I836" i="5"/>
  <c r="J788" i="5"/>
  <c r="I788" i="5"/>
  <c r="J432" i="5"/>
  <c r="I432" i="5"/>
  <c r="J376" i="5"/>
  <c r="I376" i="5"/>
  <c r="J682" i="5"/>
  <c r="I682" i="5"/>
  <c r="J1135" i="5"/>
  <c r="I1135" i="5"/>
  <c r="J1089" i="5"/>
  <c r="I1089" i="5"/>
  <c r="J1054" i="5"/>
  <c r="I1054" i="5"/>
  <c r="J1043" i="5"/>
  <c r="I1043" i="5"/>
  <c r="J998" i="5"/>
  <c r="I998" i="5"/>
  <c r="J948" i="5"/>
  <c r="I948" i="5"/>
  <c r="J891" i="5"/>
  <c r="I891" i="5"/>
  <c r="J841" i="5"/>
  <c r="I841" i="5"/>
  <c r="J681" i="5"/>
  <c r="I681" i="5"/>
  <c r="J637" i="5"/>
  <c r="I637" i="5"/>
  <c r="J582" i="5"/>
  <c r="I582" i="5"/>
  <c r="J373" i="5"/>
  <c r="I373" i="5"/>
  <c r="J276" i="5"/>
  <c r="I276" i="5"/>
  <c r="J1143" i="5"/>
  <c r="I1143" i="5"/>
  <c r="J1139" i="5"/>
  <c r="I1139" i="5"/>
  <c r="J1093" i="5"/>
  <c r="I1093" i="5"/>
  <c r="J1086" i="5"/>
  <c r="I1086" i="5"/>
  <c r="J1046" i="5"/>
  <c r="I1046" i="5"/>
  <c r="J1002" i="5"/>
  <c r="I1002" i="5"/>
  <c r="J990" i="5"/>
  <c r="I990" i="5"/>
  <c r="J943" i="5"/>
  <c r="I943" i="5"/>
  <c r="J893" i="5"/>
  <c r="I893" i="5"/>
  <c r="J774" i="5"/>
  <c r="I774" i="5"/>
  <c r="J733" i="5"/>
  <c r="I733" i="5"/>
  <c r="J629" i="5"/>
  <c r="I629" i="5"/>
  <c r="J490" i="5"/>
  <c r="I490" i="5"/>
  <c r="J1298" i="5"/>
  <c r="I1298" i="5"/>
  <c r="J1197" i="5"/>
  <c r="I1197" i="5"/>
  <c r="J786" i="5"/>
  <c r="I786" i="5"/>
  <c r="J787" i="5"/>
  <c r="I787" i="5"/>
  <c r="J942" i="5"/>
  <c r="I942" i="5"/>
  <c r="J846" i="5"/>
  <c r="I846" i="5"/>
  <c r="J739" i="5"/>
  <c r="I739" i="5"/>
  <c r="J1295" i="5"/>
  <c r="I1295" i="5"/>
  <c r="J1239" i="5"/>
  <c r="I1239" i="5"/>
  <c r="J1305" i="5"/>
  <c r="I1305" i="5"/>
  <c r="J1294" i="5"/>
  <c r="I1294" i="5"/>
  <c r="J1257" i="5"/>
  <c r="I1257" i="5"/>
  <c r="J1246" i="5"/>
  <c r="I1246" i="5"/>
  <c r="J1203" i="5"/>
  <c r="I1203" i="5"/>
  <c r="J1193" i="5"/>
  <c r="I1193" i="5"/>
  <c r="J1150" i="5"/>
  <c r="I1150" i="5"/>
  <c r="J779" i="5"/>
  <c r="I779" i="5"/>
  <c r="J742" i="5"/>
  <c r="I742" i="5"/>
  <c r="J635" i="5"/>
  <c r="I635" i="5"/>
  <c r="J375" i="5"/>
  <c r="I375" i="5"/>
  <c r="J1053" i="5"/>
  <c r="I1053" i="5"/>
  <c r="J1048" i="5"/>
  <c r="I1048" i="5"/>
  <c r="J994" i="5"/>
  <c r="I994" i="5"/>
  <c r="J947" i="5"/>
  <c r="I947" i="5"/>
  <c r="J849" i="5"/>
  <c r="I849" i="5"/>
  <c r="J777" i="5"/>
  <c r="I777" i="5"/>
  <c r="J689" i="5"/>
  <c r="I689" i="5"/>
  <c r="J633" i="5"/>
  <c r="I633" i="5"/>
  <c r="J577" i="5"/>
  <c r="I577" i="5"/>
  <c r="J546" i="5"/>
  <c r="I546" i="5"/>
  <c r="J1094" i="5"/>
  <c r="I1094" i="5"/>
  <c r="J1147" i="5"/>
  <c r="I1147" i="5"/>
  <c r="J1133" i="5"/>
  <c r="I1133" i="5"/>
  <c r="J1091" i="5"/>
  <c r="I1091" i="5"/>
  <c r="I1052" i="5"/>
  <c r="J1052" i="5"/>
  <c r="J1040" i="5"/>
  <c r="I1040" i="5"/>
  <c r="I996" i="5"/>
  <c r="J996" i="5"/>
  <c r="J901" i="5"/>
  <c r="I901" i="5"/>
  <c r="J888" i="5"/>
  <c r="I888" i="5"/>
  <c r="J840" i="5"/>
  <c r="I840" i="5"/>
  <c r="J680" i="5"/>
  <c r="I680" i="5"/>
  <c r="J636" i="5"/>
  <c r="I636" i="5"/>
  <c r="J581" i="5"/>
  <c r="I581" i="5"/>
  <c r="J372" i="5"/>
  <c r="I372" i="5"/>
  <c r="J847" i="5"/>
  <c r="I847" i="5"/>
  <c r="J1140" i="5"/>
  <c r="I1140" i="5"/>
  <c r="J1136" i="5"/>
  <c r="I1136" i="5"/>
  <c r="J1092" i="5"/>
  <c r="I1092" i="5"/>
  <c r="J1084" i="5"/>
  <c r="I1084" i="5"/>
  <c r="J1047" i="5"/>
  <c r="I1047" i="5"/>
  <c r="J1001" i="5"/>
  <c r="I1001" i="5"/>
  <c r="J988" i="5"/>
  <c r="I988" i="5"/>
  <c r="J941" i="5"/>
  <c r="I941" i="5"/>
  <c r="J892" i="5"/>
  <c r="I892" i="5"/>
  <c r="J772" i="5"/>
  <c r="I772" i="5"/>
  <c r="J732" i="5"/>
  <c r="I732" i="5"/>
  <c r="J628" i="5"/>
  <c r="I628" i="5"/>
  <c r="J489" i="5"/>
  <c r="I489" i="5"/>
  <c r="I95" i="5"/>
  <c r="J1258" i="5"/>
  <c r="I1258" i="5"/>
  <c r="J1190" i="5"/>
  <c r="I1190" i="5"/>
  <c r="J735" i="5"/>
  <c r="I735" i="5"/>
  <c r="J734" i="5"/>
  <c r="I734" i="5"/>
  <c r="J899" i="5"/>
  <c r="I899" i="5"/>
  <c r="J835" i="5"/>
  <c r="I835" i="5"/>
  <c r="J691" i="5"/>
  <c r="I691" i="5"/>
  <c r="J1261" i="5"/>
  <c r="I1261" i="5"/>
  <c r="J1201" i="5"/>
  <c r="I1201" i="5"/>
  <c r="J1304" i="5"/>
  <c r="I1304" i="5"/>
  <c r="J1292" i="5"/>
  <c r="I1292" i="5"/>
  <c r="J1256" i="5"/>
  <c r="I1256" i="5"/>
  <c r="J1244" i="5"/>
  <c r="I1244" i="5"/>
  <c r="J1200" i="5"/>
  <c r="I1200" i="5"/>
  <c r="J1192" i="5"/>
  <c r="I1192" i="5"/>
  <c r="J1148" i="5"/>
  <c r="I1148" i="5"/>
  <c r="J775" i="5"/>
  <c r="I775" i="5"/>
  <c r="J738" i="5"/>
  <c r="I738" i="5"/>
  <c r="J631" i="5"/>
  <c r="I631" i="5"/>
  <c r="J993" i="5"/>
  <c r="I993" i="5"/>
  <c r="J898" i="5"/>
  <c r="I898" i="5"/>
  <c r="J630" i="5"/>
  <c r="I630" i="5"/>
  <c r="J1037" i="5"/>
  <c r="I1037" i="5"/>
  <c r="J995" i="5"/>
  <c r="I995" i="5"/>
  <c r="J944" i="5"/>
  <c r="I944" i="5"/>
  <c r="J848" i="5"/>
  <c r="I848" i="5"/>
  <c r="J776" i="5"/>
  <c r="I776" i="5"/>
  <c r="J688" i="5"/>
  <c r="I688" i="5"/>
  <c r="J632" i="5"/>
  <c r="I632" i="5"/>
  <c r="J576" i="5"/>
  <c r="I576" i="5"/>
  <c r="J545" i="5"/>
  <c r="I545" i="5"/>
  <c r="J434" i="5"/>
  <c r="I434" i="5"/>
  <c r="J1145" i="5"/>
  <c r="I1145" i="5"/>
  <c r="J1134" i="5"/>
  <c r="I1134" i="5"/>
  <c r="J1088" i="5"/>
  <c r="I1088" i="5"/>
  <c r="J1042" i="5"/>
  <c r="I1042" i="5"/>
  <c r="J997" i="5"/>
  <c r="I997" i="5"/>
  <c r="J949" i="5"/>
  <c r="I949" i="5"/>
  <c r="J903" i="5"/>
  <c r="I903" i="5"/>
  <c r="J843" i="5"/>
  <c r="I843" i="5"/>
  <c r="J829" i="5"/>
  <c r="I829" i="5"/>
  <c r="J743" i="5"/>
  <c r="I743" i="5"/>
  <c r="J580" i="5"/>
  <c r="I580" i="5"/>
  <c r="J278" i="5"/>
  <c r="I278" i="5"/>
  <c r="J1138" i="5"/>
  <c r="I1138" i="5"/>
  <c r="J1087" i="5"/>
  <c r="I1087" i="5"/>
  <c r="J1045" i="5"/>
  <c r="I1045" i="5"/>
  <c r="J1000" i="5"/>
  <c r="I1000" i="5"/>
  <c r="J953" i="5"/>
  <c r="I953" i="5"/>
  <c r="J940" i="5"/>
  <c r="I940" i="5"/>
  <c r="J845" i="5"/>
  <c r="I845" i="5"/>
  <c r="J785" i="5"/>
  <c r="I785" i="5"/>
  <c r="J745" i="5"/>
  <c r="I745" i="5"/>
  <c r="J543" i="5"/>
  <c r="I543" i="5"/>
  <c r="J488" i="5"/>
  <c r="I488" i="5"/>
  <c r="I155" i="5"/>
  <c r="I238" i="5"/>
  <c r="I106" i="5"/>
  <c r="I90" i="5"/>
  <c r="I99" i="5"/>
  <c r="I159" i="5"/>
  <c r="I236" i="5"/>
  <c r="I219" i="5"/>
  <c r="I107" i="5"/>
  <c r="I103" i="5"/>
  <c r="J214" i="5"/>
  <c r="I214" i="5"/>
  <c r="J165" i="5"/>
  <c r="I165" i="5"/>
  <c r="J101" i="5"/>
  <c r="I101" i="5"/>
  <c r="J220" i="5"/>
  <c r="I220" i="5"/>
  <c r="J108" i="5"/>
  <c r="I108" i="5"/>
  <c r="J92" i="5"/>
  <c r="I92" i="5"/>
  <c r="J162" i="5"/>
  <c r="I162" i="5"/>
  <c r="J161" i="5"/>
  <c r="I161" i="5"/>
  <c r="J97" i="5"/>
  <c r="I97" i="5"/>
  <c r="J216" i="5"/>
  <c r="I216" i="5"/>
  <c r="J104" i="5"/>
  <c r="I104" i="5"/>
  <c r="J217" i="5"/>
  <c r="I217" i="5"/>
  <c r="J222" i="5"/>
  <c r="I222" i="5"/>
  <c r="J158" i="5"/>
  <c r="I158" i="5"/>
  <c r="J157" i="5"/>
  <c r="I157" i="5"/>
  <c r="J93" i="5"/>
  <c r="I93" i="5"/>
  <c r="J160" i="5"/>
  <c r="I160" i="5"/>
  <c r="J100" i="5"/>
  <c r="I100" i="5"/>
  <c r="J153" i="5"/>
  <c r="I153" i="5"/>
  <c r="J218" i="5"/>
  <c r="I218" i="5"/>
  <c r="J154" i="5"/>
  <c r="I154" i="5"/>
  <c r="J221" i="5"/>
  <c r="I221" i="5"/>
  <c r="J105" i="5"/>
  <c r="I105" i="5"/>
  <c r="J89" i="5"/>
  <c r="I89" i="5"/>
  <c r="J156" i="5"/>
  <c r="I156" i="5"/>
  <c r="J96" i="5"/>
  <c r="I96" i="5"/>
  <c r="J94" i="5"/>
  <c r="I94" i="5"/>
  <c r="M454" i="1"/>
  <c r="N454" i="1"/>
  <c r="O454" i="1"/>
  <c r="P454" i="1"/>
  <c r="Q454" i="1"/>
  <c r="R454" i="1"/>
  <c r="P453" i="1" s="1"/>
  <c r="F127" i="6" l="1"/>
  <c r="E117" i="6"/>
  <c r="F60" i="6"/>
  <c r="E103" i="6"/>
  <c r="E63" i="6"/>
  <c r="E97" i="6"/>
  <c r="E113" i="6"/>
  <c r="E77" i="6"/>
  <c r="E75" i="6"/>
  <c r="D33" i="6"/>
  <c r="F33" i="6" s="1"/>
  <c r="D26" i="6"/>
  <c r="F26" i="6" s="1"/>
  <c r="D41" i="6"/>
  <c r="F41" i="6" s="1"/>
  <c r="D48" i="6"/>
  <c r="F48" i="6" s="1"/>
  <c r="D50" i="6"/>
  <c r="F50" i="6" s="1"/>
  <c r="D51" i="6"/>
  <c r="F51" i="6" s="1"/>
  <c r="F122" i="6"/>
  <c r="E122" i="6"/>
  <c r="E120" i="6"/>
  <c r="F120" i="6"/>
  <c r="F125" i="6"/>
  <c r="E125" i="6"/>
  <c r="F121" i="6"/>
  <c r="E121" i="6"/>
  <c r="E124" i="6"/>
  <c r="F124" i="6"/>
  <c r="F133" i="6"/>
  <c r="E133" i="6"/>
  <c r="F118" i="6"/>
  <c r="E118" i="6"/>
  <c r="F114" i="6"/>
  <c r="E114" i="6"/>
  <c r="F134" i="6"/>
  <c r="E134" i="6"/>
  <c r="D52" i="6"/>
  <c r="F52" i="6" s="1"/>
  <c r="E54" i="6"/>
  <c r="E106" i="6"/>
  <c r="E109" i="6"/>
  <c r="E132" i="6"/>
  <c r="F132" i="6"/>
  <c r="F126" i="6"/>
  <c r="E126" i="6"/>
  <c r="F119" i="6"/>
  <c r="E119" i="6"/>
  <c r="E128" i="6"/>
  <c r="F128" i="6"/>
  <c r="D25" i="6"/>
  <c r="F25" i="6" s="1"/>
  <c r="D38" i="6"/>
  <c r="F38" i="6" s="1"/>
  <c r="D44" i="6"/>
  <c r="F44" i="6" s="1"/>
  <c r="D36" i="6"/>
  <c r="F36" i="6" s="1"/>
  <c r="D32" i="6"/>
  <c r="F32" i="6" s="1"/>
  <c r="D35" i="6"/>
  <c r="F35" i="6" s="1"/>
  <c r="D24" i="6"/>
  <c r="F24" i="6" s="1"/>
  <c r="D27" i="6"/>
  <c r="F27" i="6" s="1"/>
  <c r="D31" i="6"/>
  <c r="F31" i="6" s="1"/>
  <c r="D46" i="6"/>
  <c r="F46" i="6" s="1"/>
  <c r="D47" i="6"/>
  <c r="F47" i="6" s="1"/>
  <c r="D29" i="6"/>
  <c r="F29" i="6" s="1"/>
  <c r="D34" i="6"/>
  <c r="F34" i="6" s="1"/>
  <c r="D22" i="6"/>
  <c r="F22" i="6" s="1"/>
  <c r="D37" i="6"/>
  <c r="F37" i="6" s="1"/>
  <c r="D17" i="6"/>
  <c r="F17" i="6" s="1"/>
  <c r="D43" i="6"/>
  <c r="D45" i="6"/>
  <c r="F45" i="6" s="1"/>
  <c r="D40" i="6"/>
  <c r="F40" i="6" s="1"/>
  <c r="D53" i="6"/>
  <c r="E26" i="6"/>
  <c r="E41" i="6"/>
  <c r="E44" i="6"/>
  <c r="E29" i="6"/>
  <c r="E34" i="6"/>
  <c r="E22" i="6"/>
  <c r="E37" i="6"/>
  <c r="E33" i="6"/>
  <c r="E25" i="6"/>
  <c r="E45" i="6"/>
  <c r="E32" i="6"/>
  <c r="E35" i="6"/>
  <c r="E24" i="6"/>
  <c r="E38" i="6"/>
  <c r="E50" i="6"/>
  <c r="E51" i="6"/>
  <c r="E52" i="6"/>
  <c r="E48" i="6"/>
  <c r="D18" i="6"/>
  <c r="F18" i="6" s="1"/>
  <c r="D19" i="6"/>
  <c r="F19" i="6" s="1"/>
  <c r="D39" i="6"/>
  <c r="F39" i="6" s="1"/>
  <c r="D42" i="6"/>
  <c r="F42" i="6" s="1"/>
  <c r="D49" i="6"/>
  <c r="F49" i="6" s="1"/>
  <c r="D23" i="6"/>
  <c r="F23" i="6" s="1"/>
  <c r="D20" i="6"/>
  <c r="D30" i="6"/>
  <c r="F30" i="6" s="1"/>
  <c r="D28" i="6"/>
  <c r="F28" i="6" s="1"/>
  <c r="E19" i="6"/>
  <c r="J29" i="6"/>
  <c r="L29" i="6" s="1"/>
  <c r="M29" i="6" s="1"/>
  <c r="J117" i="6"/>
  <c r="L117" i="6" s="1"/>
  <c r="M117" i="6" s="1"/>
  <c r="J83" i="6"/>
  <c r="L83" i="6" s="1"/>
  <c r="M83" i="6" s="1"/>
  <c r="J115" i="6"/>
  <c r="L115" i="6" s="1"/>
  <c r="M115" i="6" s="1"/>
  <c r="J109" i="6"/>
  <c r="L109" i="6" s="1"/>
  <c r="M109" i="6" s="1"/>
  <c r="J95" i="6"/>
  <c r="L95" i="6" s="1"/>
  <c r="M95" i="6" s="1"/>
  <c r="J33" i="6"/>
  <c r="L33" i="6" s="1"/>
  <c r="M33" i="6" s="1"/>
  <c r="L21" i="6"/>
  <c r="M21" i="6" s="1"/>
  <c r="J19" i="6"/>
  <c r="L19" i="6" s="1"/>
  <c r="M19" i="6" s="1"/>
  <c r="J99" i="6"/>
  <c r="L99" i="6" s="1"/>
  <c r="M99" i="6" s="1"/>
  <c r="J37" i="6"/>
  <c r="L37" i="6" s="1"/>
  <c r="M37" i="6" s="1"/>
  <c r="J81" i="6"/>
  <c r="L81" i="6" s="1"/>
  <c r="M81" i="6" s="1"/>
  <c r="J57" i="6"/>
  <c r="L57" i="6" s="1"/>
  <c r="M57" i="6" s="1"/>
  <c r="J65" i="6"/>
  <c r="L65" i="6" s="1"/>
  <c r="M65" i="6" s="1"/>
  <c r="J30" i="6"/>
  <c r="L30" i="6" s="1"/>
  <c r="M30" i="6" s="1"/>
  <c r="J129" i="6"/>
  <c r="L129" i="6" s="1"/>
  <c r="M129" i="6" s="1"/>
  <c r="J125" i="6"/>
  <c r="L125" i="6" s="1"/>
  <c r="M125" i="6" s="1"/>
  <c r="J107" i="6"/>
  <c r="L107" i="6" s="1"/>
  <c r="M107" i="6" s="1"/>
  <c r="J69" i="6"/>
  <c r="L69" i="6" s="1"/>
  <c r="M69" i="6" s="1"/>
  <c r="J56" i="6"/>
  <c r="L56" i="6" s="1"/>
  <c r="M56" i="6" s="1"/>
  <c r="J94" i="6"/>
  <c r="L94" i="6" s="1"/>
  <c r="M94" i="6" s="1"/>
  <c r="J42" i="6"/>
  <c r="L42" i="6" s="1"/>
  <c r="M42" i="6" s="1"/>
  <c r="J84" i="6"/>
  <c r="L84" i="6" s="1"/>
  <c r="M84" i="6" s="1"/>
  <c r="J89" i="6"/>
  <c r="L89" i="6" s="1"/>
  <c r="M89" i="6" s="1"/>
  <c r="J88" i="6"/>
  <c r="L88" i="6" s="1"/>
  <c r="M88" i="6" s="1"/>
  <c r="J54" i="6"/>
  <c r="L54" i="6" s="1"/>
  <c r="M54" i="6" s="1"/>
  <c r="J50" i="6"/>
  <c r="L50" i="6" s="1"/>
  <c r="M50" i="6" s="1"/>
  <c r="J112" i="6"/>
  <c r="L112" i="6" s="1"/>
  <c r="M112" i="6" s="1"/>
  <c r="J121" i="6"/>
  <c r="L121" i="6" s="1"/>
  <c r="M121" i="6" s="1"/>
  <c r="J98" i="6"/>
  <c r="L98" i="6" s="1"/>
  <c r="M98" i="6" s="1"/>
  <c r="J72" i="6"/>
  <c r="L72" i="6" s="1"/>
  <c r="M72" i="6" s="1"/>
  <c r="J110" i="6"/>
  <c r="L110" i="6" s="1"/>
  <c r="M110" i="6" s="1"/>
  <c r="J93" i="6"/>
  <c r="L93" i="6" s="1"/>
  <c r="M93" i="6" s="1"/>
  <c r="J59" i="6"/>
  <c r="L59" i="6" s="1"/>
  <c r="M59" i="6" s="1"/>
  <c r="J49" i="6"/>
  <c r="L49" i="6" s="1"/>
  <c r="M49" i="6" s="1"/>
  <c r="J113" i="6"/>
  <c r="L113" i="6" s="1"/>
  <c r="M113" i="6" s="1"/>
  <c r="J77" i="6"/>
  <c r="L77" i="6" s="1"/>
  <c r="M77" i="6" s="1"/>
  <c r="J104" i="6"/>
  <c r="L104" i="6" s="1"/>
  <c r="M104" i="6" s="1"/>
  <c r="J74" i="6"/>
  <c r="L74" i="6" s="1"/>
  <c r="M74" i="6" s="1"/>
  <c r="J130" i="6"/>
  <c r="L130" i="6" s="1"/>
  <c r="M130" i="6" s="1"/>
  <c r="J86" i="6"/>
  <c r="L86" i="6" s="1"/>
  <c r="M86" i="6" s="1"/>
  <c r="J18" i="6"/>
  <c r="L18" i="6" s="1"/>
  <c r="M18" i="6" s="1"/>
  <c r="J60" i="6"/>
  <c r="L60" i="6" s="1"/>
  <c r="M60" i="6" s="1"/>
  <c r="J124" i="6"/>
  <c r="L124" i="6" s="1"/>
  <c r="M124" i="6" s="1"/>
  <c r="J40" i="6"/>
  <c r="L40" i="6" s="1"/>
  <c r="M40" i="6" s="1"/>
  <c r="J78" i="6"/>
  <c r="L78" i="6" s="1"/>
  <c r="M78" i="6" s="1"/>
  <c r="J92" i="6"/>
  <c r="L92" i="6" s="1"/>
  <c r="M92" i="6" s="1"/>
  <c r="J58" i="6"/>
  <c r="L58" i="6" s="1"/>
  <c r="M58" i="6" s="1"/>
  <c r="J118" i="6"/>
  <c r="L118" i="6" s="1"/>
  <c r="M118" i="6" s="1"/>
  <c r="J101" i="6"/>
  <c r="L101" i="6" s="1"/>
  <c r="M101" i="6" s="1"/>
  <c r="J70" i="6"/>
  <c r="L70" i="6" s="1"/>
  <c r="M70" i="6" s="1"/>
  <c r="J44" i="6"/>
  <c r="L44" i="6" s="1"/>
  <c r="M44" i="6" s="1"/>
  <c r="J135" i="6"/>
  <c r="L135" i="6" s="1"/>
  <c r="M135" i="6" s="1"/>
  <c r="J47" i="6"/>
  <c r="L47" i="6" s="1"/>
  <c r="M47" i="6" s="1"/>
  <c r="J38" i="6"/>
  <c r="L38" i="6" s="1"/>
  <c r="M38" i="6" s="1"/>
  <c r="J80" i="6"/>
  <c r="L80" i="6" s="1"/>
  <c r="M80" i="6" s="1"/>
  <c r="J120" i="6"/>
  <c r="L120" i="6" s="1"/>
  <c r="M120" i="6" s="1"/>
  <c r="J53" i="6"/>
  <c r="L53" i="6" s="1"/>
  <c r="M53" i="6" s="1"/>
  <c r="J85" i="6"/>
  <c r="L85" i="6" s="1"/>
  <c r="M85" i="6" s="1"/>
  <c r="J51" i="6"/>
  <c r="L51" i="6" s="1"/>
  <c r="M51" i="6" s="1"/>
  <c r="J133" i="6"/>
  <c r="L133" i="6" s="1"/>
  <c r="M133" i="6" s="1"/>
  <c r="J31" i="6"/>
  <c r="L31" i="6" s="1"/>
  <c r="M31" i="6" s="1"/>
  <c r="J43" i="6"/>
  <c r="L43" i="6" s="1"/>
  <c r="M43" i="6" s="1"/>
  <c r="J123" i="6"/>
  <c r="L123" i="6" s="1"/>
  <c r="M123" i="6" s="1"/>
  <c r="J90" i="6"/>
  <c r="L90" i="6" s="1"/>
  <c r="M90" i="6" s="1"/>
  <c r="J27" i="6"/>
  <c r="L27" i="6" s="1"/>
  <c r="M27" i="6" s="1"/>
  <c r="J87" i="6"/>
  <c r="L87" i="6" s="1"/>
  <c r="M87" i="6" s="1"/>
  <c r="J61" i="6"/>
  <c r="L61" i="6" s="1"/>
  <c r="M61" i="6" s="1"/>
  <c r="J96" i="6"/>
  <c r="L96" i="6" s="1"/>
  <c r="M96" i="6" s="1"/>
  <c r="J20" i="6"/>
  <c r="L20" i="6" s="1"/>
  <c r="M20" i="6" s="1"/>
  <c r="J122" i="6"/>
  <c r="L122" i="6" s="1"/>
  <c r="M122" i="6" s="1"/>
  <c r="J105" i="6"/>
  <c r="L105" i="6" s="1"/>
  <c r="M105" i="6" s="1"/>
  <c r="J32" i="6"/>
  <c r="L32" i="6" s="1"/>
  <c r="M32" i="6" s="1"/>
  <c r="J28" i="6"/>
  <c r="L28" i="6" s="1"/>
  <c r="M28" i="6" s="1"/>
  <c r="J132" i="6"/>
  <c r="L132" i="6" s="1"/>
  <c r="M132" i="6" s="1"/>
  <c r="J116" i="6"/>
  <c r="L116" i="6" s="1"/>
  <c r="M116" i="6" s="1"/>
  <c r="J35" i="6"/>
  <c r="L35" i="6" s="1"/>
  <c r="M35" i="6" s="1"/>
  <c r="J100" i="6"/>
  <c r="L100" i="6" s="1"/>
  <c r="M100" i="6" s="1"/>
  <c r="J26" i="6"/>
  <c r="L26" i="6" s="1"/>
  <c r="M26" i="6" s="1"/>
  <c r="J68" i="6"/>
  <c r="L68" i="6" s="1"/>
  <c r="M68" i="6" s="1"/>
  <c r="J126" i="6"/>
  <c r="L126" i="6" s="1"/>
  <c r="M126" i="6" s="1"/>
  <c r="J119" i="6"/>
  <c r="L119" i="6" s="1"/>
  <c r="M119" i="6" s="1"/>
  <c r="J55" i="6"/>
  <c r="L55" i="6" s="1"/>
  <c r="M55" i="6" s="1"/>
  <c r="J41" i="6"/>
  <c r="L41" i="6" s="1"/>
  <c r="M41" i="6" s="1"/>
  <c r="J62" i="6"/>
  <c r="L62" i="6" s="1"/>
  <c r="M62" i="6" s="1"/>
  <c r="J45" i="6"/>
  <c r="L45" i="6" s="1"/>
  <c r="M45" i="6" s="1"/>
  <c r="J52" i="6"/>
  <c r="L52" i="6" s="1"/>
  <c r="M52" i="6" s="1"/>
  <c r="J114" i="6"/>
  <c r="L114" i="6" s="1"/>
  <c r="M114" i="6" s="1"/>
  <c r="J97" i="6"/>
  <c r="L97" i="6" s="1"/>
  <c r="M97" i="6" s="1"/>
  <c r="J22" i="6"/>
  <c r="L22" i="6" s="1"/>
  <c r="M22" i="6" s="1"/>
  <c r="J64" i="6"/>
  <c r="L64" i="6" s="1"/>
  <c r="M64" i="6" s="1"/>
  <c r="J82" i="6"/>
  <c r="L82" i="6" s="1"/>
  <c r="M82" i="6" s="1"/>
  <c r="J17" i="6"/>
  <c r="L17" i="6" s="1"/>
  <c r="M17" i="6" s="1"/>
  <c r="J127" i="6"/>
  <c r="L127" i="6" s="1"/>
  <c r="M127" i="6" s="1"/>
  <c r="J108" i="6"/>
  <c r="L108" i="6" s="1"/>
  <c r="M108" i="6" s="1"/>
  <c r="J36" i="6"/>
  <c r="L36" i="6" s="1"/>
  <c r="M36" i="6" s="1"/>
  <c r="J134" i="6"/>
  <c r="L134" i="6" s="1"/>
  <c r="M134" i="6" s="1"/>
  <c r="J48" i="6"/>
  <c r="L48" i="6" s="1"/>
  <c r="M48" i="6" s="1"/>
  <c r="J66" i="6"/>
  <c r="L66" i="6" s="1"/>
  <c r="M66" i="6" s="1"/>
  <c r="J128" i="6"/>
  <c r="L128" i="6" s="1"/>
  <c r="M128" i="6" s="1"/>
  <c r="J24" i="6"/>
  <c r="L24" i="6" s="1"/>
  <c r="M24" i="6" s="1"/>
  <c r="J63" i="6"/>
  <c r="L63" i="6" s="1"/>
  <c r="M63" i="6" s="1"/>
  <c r="J75" i="6"/>
  <c r="L75" i="6" s="1"/>
  <c r="M75" i="6" s="1"/>
  <c r="J71" i="6"/>
  <c r="L71" i="6" s="1"/>
  <c r="M71" i="6" s="1"/>
  <c r="J111" i="6"/>
  <c r="L111" i="6" s="1"/>
  <c r="M111" i="6" s="1"/>
  <c r="J46" i="6"/>
  <c r="L46" i="6" s="1"/>
  <c r="M46" i="6" s="1"/>
  <c r="J34" i="6"/>
  <c r="L34" i="6" s="1"/>
  <c r="M34" i="6" s="1"/>
  <c r="J76" i="6"/>
  <c r="L76" i="6" s="1"/>
  <c r="M76" i="6" s="1"/>
  <c r="J25" i="6"/>
  <c r="L25" i="6" s="1"/>
  <c r="M25" i="6" s="1"/>
  <c r="J73" i="6"/>
  <c r="L73" i="6" s="1"/>
  <c r="M73" i="6" s="1"/>
  <c r="J103" i="6"/>
  <c r="L103" i="6" s="1"/>
  <c r="M103" i="6" s="1"/>
  <c r="J39" i="6"/>
  <c r="L39" i="6" s="1"/>
  <c r="M39" i="6" s="1"/>
  <c r="J102" i="6"/>
  <c r="L102" i="6" s="1"/>
  <c r="M102" i="6" s="1"/>
  <c r="J106" i="6"/>
  <c r="L106" i="6" s="1"/>
  <c r="M106" i="6" s="1"/>
  <c r="J67" i="6"/>
  <c r="L67" i="6" s="1"/>
  <c r="M67" i="6" s="1"/>
  <c r="J79" i="6"/>
  <c r="L79" i="6" s="1"/>
  <c r="M79" i="6" s="1"/>
  <c r="J91" i="6"/>
  <c r="L91" i="6" s="1"/>
  <c r="M91" i="6" s="1"/>
  <c r="J131" i="6"/>
  <c r="L131" i="6" s="1"/>
  <c r="M131" i="6" s="1"/>
  <c r="J23" i="6"/>
  <c r="L23" i="6" s="1"/>
  <c r="M23" i="6" s="1"/>
  <c r="N453" i="1"/>
  <c r="O453" i="1"/>
  <c r="M453" i="1"/>
  <c r="Q453" i="1" s="1"/>
  <c r="S423" i="1"/>
  <c r="S407" i="1"/>
  <c r="S391" i="1"/>
  <c r="S375" i="1"/>
  <c r="S359" i="1"/>
  <c r="S327" i="1"/>
  <c r="S311" i="1"/>
  <c r="S295" i="1"/>
  <c r="K454" i="1"/>
  <c r="J454" i="1"/>
  <c r="L454" i="1" s="1"/>
  <c r="I454" i="1"/>
  <c r="K453" i="1"/>
  <c r="J453" i="1"/>
  <c r="I453" i="1"/>
  <c r="K452" i="1"/>
  <c r="J452" i="1"/>
  <c r="L452" i="1" s="1"/>
  <c r="I452" i="1"/>
  <c r="K451" i="1"/>
  <c r="J451" i="1"/>
  <c r="I451" i="1"/>
  <c r="K450" i="1"/>
  <c r="J450" i="1"/>
  <c r="L450" i="1" s="1"/>
  <c r="I450" i="1"/>
  <c r="K449" i="1"/>
  <c r="J449" i="1"/>
  <c r="I449" i="1"/>
  <c r="K448" i="1"/>
  <c r="J448" i="1"/>
  <c r="L448" i="1" s="1"/>
  <c r="I448" i="1"/>
  <c r="K447" i="1"/>
  <c r="J447" i="1"/>
  <c r="L447" i="1" s="1"/>
  <c r="I447" i="1"/>
  <c r="K446" i="1"/>
  <c r="J446" i="1"/>
  <c r="L446" i="1" s="1"/>
  <c r="I446" i="1"/>
  <c r="K445" i="1"/>
  <c r="J445" i="1"/>
  <c r="I445" i="1"/>
  <c r="K444" i="1"/>
  <c r="J444" i="1"/>
  <c r="L444" i="1" s="1"/>
  <c r="I444" i="1"/>
  <c r="K443" i="1"/>
  <c r="J443" i="1"/>
  <c r="I443" i="1"/>
  <c r="K442" i="1"/>
  <c r="J442" i="1"/>
  <c r="L442" i="1" s="1"/>
  <c r="I442" i="1"/>
  <c r="K441" i="1"/>
  <c r="J441" i="1"/>
  <c r="I441" i="1"/>
  <c r="K440" i="1"/>
  <c r="J440" i="1"/>
  <c r="L440" i="1" s="1"/>
  <c r="I440" i="1"/>
  <c r="K439" i="1"/>
  <c r="J439" i="1"/>
  <c r="I439" i="1"/>
  <c r="K438" i="1"/>
  <c r="J438" i="1"/>
  <c r="L438" i="1" s="1"/>
  <c r="I438" i="1"/>
  <c r="K437" i="1"/>
  <c r="J437" i="1"/>
  <c r="I437" i="1"/>
  <c r="K436" i="1"/>
  <c r="J436" i="1"/>
  <c r="L436" i="1" s="1"/>
  <c r="I436" i="1"/>
  <c r="K435" i="1"/>
  <c r="J435" i="1"/>
  <c r="L435" i="1" s="1"/>
  <c r="I435" i="1"/>
  <c r="K434" i="1"/>
  <c r="J434" i="1"/>
  <c r="L434" i="1" s="1"/>
  <c r="I434" i="1"/>
  <c r="K433" i="1"/>
  <c r="J433" i="1"/>
  <c r="I433" i="1"/>
  <c r="K432" i="1"/>
  <c r="J432" i="1"/>
  <c r="L432" i="1" s="1"/>
  <c r="I432" i="1"/>
  <c r="K431" i="1"/>
  <c r="J431" i="1"/>
  <c r="I431" i="1"/>
  <c r="K430" i="1"/>
  <c r="J430" i="1"/>
  <c r="L430" i="1" s="1"/>
  <c r="I430" i="1"/>
  <c r="K429" i="1"/>
  <c r="J429" i="1"/>
  <c r="I429" i="1"/>
  <c r="K428" i="1"/>
  <c r="J428" i="1"/>
  <c r="L428" i="1" s="1"/>
  <c r="I428" i="1"/>
  <c r="K427" i="1"/>
  <c r="J427" i="1"/>
  <c r="L427" i="1" s="1"/>
  <c r="I427" i="1"/>
  <c r="K426" i="1"/>
  <c r="J426" i="1"/>
  <c r="L426" i="1" s="1"/>
  <c r="I426" i="1"/>
  <c r="K425" i="1"/>
  <c r="J425" i="1"/>
  <c r="I425" i="1"/>
  <c r="K424" i="1"/>
  <c r="J424" i="1"/>
  <c r="L424" i="1" s="1"/>
  <c r="I424" i="1"/>
  <c r="K423" i="1"/>
  <c r="J423" i="1"/>
  <c r="L423" i="1" s="1"/>
  <c r="I423" i="1"/>
  <c r="K422" i="1"/>
  <c r="J422" i="1"/>
  <c r="L422" i="1" s="1"/>
  <c r="I422" i="1"/>
  <c r="K421" i="1"/>
  <c r="J421" i="1"/>
  <c r="I421" i="1"/>
  <c r="K420" i="1"/>
  <c r="J420" i="1"/>
  <c r="L420" i="1" s="1"/>
  <c r="I420" i="1"/>
  <c r="K419" i="1"/>
  <c r="J419" i="1"/>
  <c r="I419" i="1"/>
  <c r="K418" i="1"/>
  <c r="J418" i="1"/>
  <c r="L418" i="1" s="1"/>
  <c r="I418" i="1"/>
  <c r="K417" i="1"/>
  <c r="J417" i="1"/>
  <c r="I417" i="1"/>
  <c r="K416" i="1"/>
  <c r="J416" i="1"/>
  <c r="L416" i="1" s="1"/>
  <c r="I416" i="1"/>
  <c r="K415" i="1"/>
  <c r="J415" i="1"/>
  <c r="I415" i="1"/>
  <c r="K414" i="1"/>
  <c r="J414" i="1"/>
  <c r="L414" i="1" s="1"/>
  <c r="I414" i="1"/>
  <c r="K413" i="1"/>
  <c r="J413" i="1"/>
  <c r="I413" i="1"/>
  <c r="K412" i="1"/>
  <c r="J412" i="1"/>
  <c r="L412" i="1" s="1"/>
  <c r="I412" i="1"/>
  <c r="K411" i="1"/>
  <c r="J411" i="1"/>
  <c r="L411" i="1" s="1"/>
  <c r="I411" i="1"/>
  <c r="K410" i="1"/>
  <c r="J410" i="1"/>
  <c r="I410" i="1"/>
  <c r="K409" i="1"/>
  <c r="J409" i="1"/>
  <c r="I409" i="1"/>
  <c r="K408" i="1"/>
  <c r="J408" i="1"/>
  <c r="I408" i="1"/>
  <c r="K407" i="1"/>
  <c r="J407" i="1"/>
  <c r="L407" i="1" s="1"/>
  <c r="I407" i="1"/>
  <c r="K406" i="1"/>
  <c r="J406" i="1"/>
  <c r="L406" i="1" s="1"/>
  <c r="I406" i="1"/>
  <c r="K405" i="1"/>
  <c r="J405" i="1"/>
  <c r="I405" i="1"/>
  <c r="K404" i="1"/>
  <c r="J404" i="1"/>
  <c r="I404" i="1"/>
  <c r="K403" i="1"/>
  <c r="J403" i="1"/>
  <c r="L403" i="1" s="1"/>
  <c r="I403" i="1"/>
  <c r="K402" i="1"/>
  <c r="J402" i="1"/>
  <c r="L402" i="1" s="1"/>
  <c r="I402" i="1"/>
  <c r="K401" i="1"/>
  <c r="J401" i="1"/>
  <c r="I401" i="1"/>
  <c r="K400" i="1"/>
  <c r="J400" i="1"/>
  <c r="I400" i="1"/>
  <c r="K399" i="1"/>
  <c r="J399" i="1"/>
  <c r="L399" i="1" s="1"/>
  <c r="I399" i="1"/>
  <c r="K398" i="1"/>
  <c r="J398" i="1"/>
  <c r="L398" i="1" s="1"/>
  <c r="I398" i="1"/>
  <c r="K397" i="1"/>
  <c r="J397" i="1"/>
  <c r="I397" i="1"/>
  <c r="K396" i="1"/>
  <c r="J396" i="1"/>
  <c r="I396" i="1"/>
  <c r="K395" i="1"/>
  <c r="J395" i="1"/>
  <c r="L395" i="1" s="1"/>
  <c r="I395" i="1"/>
  <c r="K394" i="1"/>
  <c r="J394" i="1"/>
  <c r="L394" i="1" s="1"/>
  <c r="I394" i="1"/>
  <c r="K393" i="1"/>
  <c r="J393" i="1"/>
  <c r="I393" i="1"/>
  <c r="K392" i="1"/>
  <c r="J392" i="1"/>
  <c r="I392" i="1"/>
  <c r="K391" i="1"/>
  <c r="J391" i="1"/>
  <c r="L391" i="1" s="1"/>
  <c r="I391" i="1"/>
  <c r="K390" i="1"/>
  <c r="J390" i="1"/>
  <c r="L390" i="1" s="1"/>
  <c r="I390" i="1"/>
  <c r="K389" i="1"/>
  <c r="J389" i="1"/>
  <c r="I389" i="1"/>
  <c r="K388" i="1"/>
  <c r="J388" i="1"/>
  <c r="I388" i="1"/>
  <c r="K387" i="1"/>
  <c r="J387" i="1"/>
  <c r="L387" i="1" s="1"/>
  <c r="I387" i="1"/>
  <c r="K386" i="1"/>
  <c r="J386" i="1"/>
  <c r="L386" i="1" s="1"/>
  <c r="I386" i="1"/>
  <c r="K385" i="1"/>
  <c r="J385" i="1"/>
  <c r="I385" i="1"/>
  <c r="K384" i="1"/>
  <c r="J384" i="1"/>
  <c r="L384" i="1" s="1"/>
  <c r="I384" i="1"/>
  <c r="K383" i="1"/>
  <c r="J383" i="1"/>
  <c r="L383" i="1" s="1"/>
  <c r="I383" i="1"/>
  <c r="K382" i="1"/>
  <c r="J382" i="1"/>
  <c r="L382" i="1" s="1"/>
  <c r="I382" i="1"/>
  <c r="K381" i="1"/>
  <c r="J381" i="1"/>
  <c r="I381" i="1"/>
  <c r="K380" i="1"/>
  <c r="J380" i="1"/>
  <c r="L380" i="1" s="1"/>
  <c r="I380" i="1"/>
  <c r="K379" i="1"/>
  <c r="J379" i="1"/>
  <c r="L379" i="1" s="1"/>
  <c r="I379" i="1"/>
  <c r="K378" i="1"/>
  <c r="J378" i="1"/>
  <c r="L378" i="1" s="1"/>
  <c r="I378" i="1"/>
  <c r="K377" i="1"/>
  <c r="J377" i="1"/>
  <c r="I377" i="1"/>
  <c r="K376" i="1"/>
  <c r="J376" i="1"/>
  <c r="L376" i="1" s="1"/>
  <c r="I376" i="1"/>
  <c r="K375" i="1"/>
  <c r="J375" i="1"/>
  <c r="L375" i="1" s="1"/>
  <c r="I375" i="1"/>
  <c r="K374" i="1"/>
  <c r="J374" i="1"/>
  <c r="L374" i="1" s="1"/>
  <c r="I374" i="1"/>
  <c r="K373" i="1"/>
  <c r="J373" i="1"/>
  <c r="I373" i="1"/>
  <c r="K372" i="1"/>
  <c r="J372" i="1"/>
  <c r="L372" i="1" s="1"/>
  <c r="I372" i="1"/>
  <c r="K371" i="1"/>
  <c r="J371" i="1"/>
  <c r="I371" i="1"/>
  <c r="K370" i="1"/>
  <c r="J370" i="1"/>
  <c r="L370" i="1" s="1"/>
  <c r="I370" i="1"/>
  <c r="K369" i="1"/>
  <c r="J369" i="1"/>
  <c r="I369" i="1"/>
  <c r="K368" i="1"/>
  <c r="J368" i="1"/>
  <c r="L368" i="1" s="1"/>
  <c r="I368" i="1"/>
  <c r="K367" i="1"/>
  <c r="J367" i="1"/>
  <c r="L367" i="1" s="1"/>
  <c r="I367" i="1"/>
  <c r="K366" i="1"/>
  <c r="J366" i="1"/>
  <c r="L366" i="1" s="1"/>
  <c r="I366" i="1"/>
  <c r="K365" i="1"/>
  <c r="J365" i="1"/>
  <c r="I365" i="1"/>
  <c r="K364" i="1"/>
  <c r="J364" i="1"/>
  <c r="I364" i="1"/>
  <c r="K363" i="1"/>
  <c r="J363" i="1"/>
  <c r="I363" i="1"/>
  <c r="K362" i="1"/>
  <c r="J362" i="1"/>
  <c r="L362" i="1" s="1"/>
  <c r="I362" i="1"/>
  <c r="K361" i="1"/>
  <c r="J361" i="1"/>
  <c r="I361" i="1"/>
  <c r="K360" i="1"/>
  <c r="J360" i="1"/>
  <c r="L360" i="1" s="1"/>
  <c r="I360" i="1"/>
  <c r="K359" i="1"/>
  <c r="J359" i="1"/>
  <c r="L359" i="1" s="1"/>
  <c r="I359" i="1"/>
  <c r="K358" i="1"/>
  <c r="J358" i="1"/>
  <c r="L358" i="1" s="1"/>
  <c r="I358" i="1"/>
  <c r="K357" i="1"/>
  <c r="J357" i="1"/>
  <c r="I357" i="1"/>
  <c r="K356" i="1"/>
  <c r="J356" i="1"/>
  <c r="L356" i="1" s="1"/>
  <c r="I356" i="1"/>
  <c r="K355" i="1"/>
  <c r="J355" i="1"/>
  <c r="L355" i="1" s="1"/>
  <c r="I355" i="1"/>
  <c r="K354" i="1"/>
  <c r="J354" i="1"/>
  <c r="L354" i="1" s="1"/>
  <c r="I354" i="1"/>
  <c r="K353" i="1"/>
  <c r="J353" i="1"/>
  <c r="I353" i="1"/>
  <c r="K352" i="1"/>
  <c r="J352" i="1"/>
  <c r="L352" i="1" s="1"/>
  <c r="I352" i="1"/>
  <c r="K351" i="1"/>
  <c r="J351" i="1"/>
  <c r="L351" i="1" s="1"/>
  <c r="I351" i="1"/>
  <c r="K350" i="1"/>
  <c r="J350" i="1"/>
  <c r="L350" i="1" s="1"/>
  <c r="I350" i="1"/>
  <c r="K349" i="1"/>
  <c r="J349" i="1"/>
  <c r="I349" i="1"/>
  <c r="K348" i="1"/>
  <c r="J348" i="1"/>
  <c r="I348" i="1"/>
  <c r="K347" i="1"/>
  <c r="J347" i="1"/>
  <c r="L347" i="1" s="1"/>
  <c r="I347" i="1"/>
  <c r="K346" i="1"/>
  <c r="J346" i="1"/>
  <c r="L346" i="1" s="1"/>
  <c r="I346" i="1"/>
  <c r="K345" i="1"/>
  <c r="J345" i="1"/>
  <c r="I345" i="1"/>
  <c r="K344" i="1"/>
  <c r="J344" i="1"/>
  <c r="L344" i="1" s="1"/>
  <c r="I344" i="1"/>
  <c r="K343" i="1"/>
  <c r="J343" i="1"/>
  <c r="L343" i="1" s="1"/>
  <c r="I343" i="1"/>
  <c r="K342" i="1"/>
  <c r="J342" i="1"/>
  <c r="L342" i="1" s="1"/>
  <c r="I342" i="1"/>
  <c r="K341" i="1"/>
  <c r="J341" i="1"/>
  <c r="I341" i="1"/>
  <c r="K340" i="1"/>
  <c r="J340" i="1"/>
  <c r="L340" i="1" s="1"/>
  <c r="I340" i="1"/>
  <c r="K339" i="1"/>
  <c r="J339" i="1"/>
  <c r="L339" i="1" s="1"/>
  <c r="I339" i="1"/>
  <c r="K338" i="1"/>
  <c r="J338" i="1"/>
  <c r="L338" i="1" s="1"/>
  <c r="I338" i="1"/>
  <c r="K337" i="1"/>
  <c r="J337" i="1"/>
  <c r="I337" i="1"/>
  <c r="K336" i="1"/>
  <c r="J336" i="1"/>
  <c r="L336" i="1" s="1"/>
  <c r="I336" i="1"/>
  <c r="K335" i="1"/>
  <c r="J335" i="1"/>
  <c r="L335" i="1" s="1"/>
  <c r="I335" i="1"/>
  <c r="K334" i="1"/>
  <c r="J334" i="1"/>
  <c r="L334" i="1" s="1"/>
  <c r="I334" i="1"/>
  <c r="K333" i="1"/>
  <c r="J333" i="1"/>
  <c r="I333" i="1"/>
  <c r="K332" i="1"/>
  <c r="J332" i="1"/>
  <c r="L332" i="1" s="1"/>
  <c r="I332" i="1"/>
  <c r="K331" i="1"/>
  <c r="J331" i="1"/>
  <c r="L331" i="1" s="1"/>
  <c r="I331" i="1"/>
  <c r="K330" i="1"/>
  <c r="J330" i="1"/>
  <c r="L330" i="1" s="1"/>
  <c r="I330" i="1"/>
  <c r="K329" i="1"/>
  <c r="J329" i="1"/>
  <c r="I329" i="1"/>
  <c r="K328" i="1"/>
  <c r="J328" i="1"/>
  <c r="L328" i="1" s="1"/>
  <c r="I328" i="1"/>
  <c r="K327" i="1"/>
  <c r="J327" i="1"/>
  <c r="L327" i="1" s="1"/>
  <c r="I327" i="1"/>
  <c r="K326" i="1"/>
  <c r="J326" i="1"/>
  <c r="L326" i="1" s="1"/>
  <c r="I326" i="1"/>
  <c r="K325" i="1"/>
  <c r="J325" i="1"/>
  <c r="I325" i="1"/>
  <c r="K324" i="1"/>
  <c r="J324" i="1"/>
  <c r="I324" i="1"/>
  <c r="K323" i="1"/>
  <c r="J323" i="1"/>
  <c r="L323" i="1" s="1"/>
  <c r="I323" i="1"/>
  <c r="K322" i="1"/>
  <c r="J322" i="1"/>
  <c r="L322" i="1" s="1"/>
  <c r="I322" i="1"/>
  <c r="K321" i="1"/>
  <c r="J321" i="1"/>
  <c r="I321" i="1"/>
  <c r="K320" i="1"/>
  <c r="J320" i="1"/>
  <c r="I320" i="1"/>
  <c r="K319" i="1"/>
  <c r="J319" i="1"/>
  <c r="L319" i="1" s="1"/>
  <c r="I319" i="1"/>
  <c r="K318" i="1"/>
  <c r="J318" i="1"/>
  <c r="L318" i="1" s="1"/>
  <c r="I318" i="1"/>
  <c r="K317" i="1"/>
  <c r="J317" i="1"/>
  <c r="I317" i="1"/>
  <c r="K316" i="1"/>
  <c r="J316" i="1"/>
  <c r="I316" i="1"/>
  <c r="K315" i="1"/>
  <c r="J315" i="1"/>
  <c r="L315" i="1" s="1"/>
  <c r="I315" i="1"/>
  <c r="K314" i="1"/>
  <c r="J314" i="1"/>
  <c r="L314" i="1" s="1"/>
  <c r="I314" i="1"/>
  <c r="K313" i="1"/>
  <c r="J313" i="1"/>
  <c r="I313" i="1"/>
  <c r="K312" i="1"/>
  <c r="J312" i="1"/>
  <c r="I312" i="1"/>
  <c r="K311" i="1"/>
  <c r="J311" i="1"/>
  <c r="L311" i="1" s="1"/>
  <c r="I311" i="1"/>
  <c r="K310" i="1"/>
  <c r="J310" i="1"/>
  <c r="L310" i="1" s="1"/>
  <c r="I310" i="1"/>
  <c r="K309" i="1"/>
  <c r="J309" i="1"/>
  <c r="I309" i="1"/>
  <c r="K308" i="1"/>
  <c r="J308" i="1"/>
  <c r="L308" i="1" s="1"/>
  <c r="I308" i="1"/>
  <c r="K307" i="1"/>
  <c r="J307" i="1"/>
  <c r="L307" i="1" s="1"/>
  <c r="I307" i="1"/>
  <c r="K306" i="1"/>
  <c r="J306" i="1"/>
  <c r="L306" i="1" s="1"/>
  <c r="I306" i="1"/>
  <c r="K305" i="1"/>
  <c r="J305" i="1"/>
  <c r="I305" i="1"/>
  <c r="K304" i="1"/>
  <c r="J304" i="1"/>
  <c r="L304" i="1" s="1"/>
  <c r="I304" i="1"/>
  <c r="K303" i="1"/>
  <c r="J303" i="1"/>
  <c r="L303" i="1" s="1"/>
  <c r="I303" i="1"/>
  <c r="K302" i="1"/>
  <c r="J302" i="1"/>
  <c r="L302" i="1" s="1"/>
  <c r="I302" i="1"/>
  <c r="K301" i="1"/>
  <c r="J301" i="1"/>
  <c r="I301" i="1"/>
  <c r="K300" i="1"/>
  <c r="J300" i="1"/>
  <c r="I300" i="1"/>
  <c r="K299" i="1"/>
  <c r="J299" i="1"/>
  <c r="L299" i="1" s="1"/>
  <c r="I299" i="1"/>
  <c r="K298" i="1"/>
  <c r="J298" i="1"/>
  <c r="L298" i="1" s="1"/>
  <c r="I298" i="1"/>
  <c r="K297" i="1"/>
  <c r="J297" i="1"/>
  <c r="I297" i="1"/>
  <c r="K296" i="1"/>
  <c r="J296" i="1"/>
  <c r="I296" i="1"/>
  <c r="K295" i="1"/>
  <c r="J295" i="1"/>
  <c r="L295" i="1" s="1"/>
  <c r="I295" i="1"/>
  <c r="K294" i="1"/>
  <c r="J294" i="1"/>
  <c r="L294" i="1" s="1"/>
  <c r="I294" i="1"/>
  <c r="K293" i="1"/>
  <c r="J293" i="1"/>
  <c r="I293" i="1"/>
  <c r="K292" i="1"/>
  <c r="J292" i="1"/>
  <c r="I292" i="1"/>
  <c r="K291" i="1"/>
  <c r="J291" i="1"/>
  <c r="I291" i="1"/>
  <c r="K290" i="1"/>
  <c r="J290" i="1"/>
  <c r="L290" i="1" s="1"/>
  <c r="I290" i="1"/>
  <c r="K289" i="1"/>
  <c r="J289" i="1"/>
  <c r="I289" i="1"/>
  <c r="K288" i="1"/>
  <c r="J288" i="1"/>
  <c r="L288" i="1" s="1"/>
  <c r="I288"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I300" i="3"/>
  <c r="H300" i="3"/>
  <c r="G300" i="3"/>
  <c r="I299" i="3"/>
  <c r="H299" i="3"/>
  <c r="G299" i="3"/>
  <c r="I298" i="3"/>
  <c r="H298" i="3"/>
  <c r="G298" i="3"/>
  <c r="I297" i="3"/>
  <c r="H297" i="3"/>
  <c r="G297" i="3"/>
  <c r="I296" i="3"/>
  <c r="H296" i="3"/>
  <c r="G296" i="3"/>
  <c r="I295" i="3"/>
  <c r="H295" i="3"/>
  <c r="G295" i="3"/>
  <c r="I294" i="3"/>
  <c r="H294" i="3"/>
  <c r="G294" i="3"/>
  <c r="I293" i="3"/>
  <c r="H293" i="3"/>
  <c r="G293" i="3"/>
  <c r="I292" i="3"/>
  <c r="H292" i="3"/>
  <c r="G292" i="3"/>
  <c r="I291" i="3"/>
  <c r="H291" i="3"/>
  <c r="G291" i="3"/>
  <c r="I290" i="3"/>
  <c r="H290" i="3"/>
  <c r="G290" i="3"/>
  <c r="I289" i="3"/>
  <c r="H289" i="3"/>
  <c r="G289" i="3"/>
  <c r="I288" i="3"/>
  <c r="H288" i="3"/>
  <c r="G288" i="3"/>
  <c r="I287" i="3"/>
  <c r="H287" i="3"/>
  <c r="G287" i="3"/>
  <c r="I286" i="3"/>
  <c r="H286" i="3"/>
  <c r="G286" i="3"/>
  <c r="I285" i="3"/>
  <c r="H285" i="3"/>
  <c r="G285" i="3"/>
  <c r="I284" i="3"/>
  <c r="H284" i="3"/>
  <c r="G284" i="3"/>
  <c r="I283" i="3"/>
  <c r="H283" i="3"/>
  <c r="G283" i="3"/>
  <c r="I282" i="3"/>
  <c r="H282" i="3"/>
  <c r="G282" i="3"/>
  <c r="I281" i="3"/>
  <c r="H281" i="3"/>
  <c r="G281" i="3"/>
  <c r="I280" i="3"/>
  <c r="H280" i="3"/>
  <c r="G280" i="3"/>
  <c r="I279" i="3"/>
  <c r="H279" i="3"/>
  <c r="G279" i="3"/>
  <c r="I278" i="3"/>
  <c r="H278" i="3"/>
  <c r="G278" i="3"/>
  <c r="I277" i="3"/>
  <c r="H277" i="3"/>
  <c r="G277" i="3"/>
  <c r="I276" i="3"/>
  <c r="H276" i="3"/>
  <c r="G276" i="3"/>
  <c r="I275" i="3"/>
  <c r="H275" i="3"/>
  <c r="G275" i="3"/>
  <c r="I274" i="3"/>
  <c r="H274" i="3"/>
  <c r="G274" i="3"/>
  <c r="I273" i="3"/>
  <c r="H273" i="3"/>
  <c r="G273" i="3"/>
  <c r="I272" i="3"/>
  <c r="H272" i="3"/>
  <c r="G272" i="3"/>
  <c r="I271" i="3"/>
  <c r="H271" i="3"/>
  <c r="G271" i="3"/>
  <c r="I270" i="3"/>
  <c r="H270" i="3"/>
  <c r="G270" i="3"/>
  <c r="I269" i="3"/>
  <c r="H269" i="3"/>
  <c r="G269" i="3"/>
  <c r="I268" i="3"/>
  <c r="H268" i="3"/>
  <c r="G268" i="3"/>
  <c r="I267" i="3"/>
  <c r="H267" i="3"/>
  <c r="G267" i="3"/>
  <c r="I266" i="3"/>
  <c r="H266" i="3"/>
  <c r="G266" i="3"/>
  <c r="I265" i="3"/>
  <c r="H265" i="3"/>
  <c r="G265" i="3"/>
  <c r="I264" i="3"/>
  <c r="H264" i="3"/>
  <c r="G264" i="3"/>
  <c r="I263" i="3"/>
  <c r="H263" i="3"/>
  <c r="G263" i="3"/>
  <c r="I262" i="3"/>
  <c r="H262" i="3"/>
  <c r="G262" i="3"/>
  <c r="I261" i="3"/>
  <c r="H261" i="3"/>
  <c r="G261" i="3"/>
  <c r="I260" i="3"/>
  <c r="H260" i="3"/>
  <c r="G260" i="3"/>
  <c r="I259" i="3"/>
  <c r="H259" i="3"/>
  <c r="G259" i="3"/>
  <c r="I258" i="3"/>
  <c r="H258" i="3"/>
  <c r="G258" i="3"/>
  <c r="I257" i="3"/>
  <c r="H257" i="3"/>
  <c r="G257" i="3"/>
  <c r="I256" i="3"/>
  <c r="H256" i="3"/>
  <c r="G256" i="3"/>
  <c r="I255" i="3"/>
  <c r="H255" i="3"/>
  <c r="G255" i="3"/>
  <c r="I254" i="3"/>
  <c r="H254" i="3"/>
  <c r="G254" i="3"/>
  <c r="I253" i="3"/>
  <c r="H253" i="3"/>
  <c r="G253" i="3"/>
  <c r="I252" i="3"/>
  <c r="H252" i="3"/>
  <c r="G252" i="3"/>
  <c r="I251" i="3"/>
  <c r="H251" i="3"/>
  <c r="G251" i="3"/>
  <c r="I250" i="3"/>
  <c r="H250" i="3"/>
  <c r="G250" i="3"/>
  <c r="I249" i="3"/>
  <c r="H249" i="3"/>
  <c r="G249" i="3"/>
  <c r="I248" i="3"/>
  <c r="H248" i="3"/>
  <c r="G248" i="3"/>
  <c r="I247" i="3"/>
  <c r="H247" i="3"/>
  <c r="G247" i="3"/>
  <c r="I246" i="3"/>
  <c r="H246" i="3"/>
  <c r="G246" i="3"/>
  <c r="I245" i="3"/>
  <c r="H245" i="3"/>
  <c r="G245" i="3"/>
  <c r="I244" i="3"/>
  <c r="H244" i="3"/>
  <c r="G244" i="3"/>
  <c r="I243" i="3"/>
  <c r="H243" i="3"/>
  <c r="G243" i="3"/>
  <c r="I242" i="3"/>
  <c r="H242" i="3"/>
  <c r="G242" i="3"/>
  <c r="I241" i="3"/>
  <c r="H241" i="3"/>
  <c r="G241" i="3"/>
  <c r="I240" i="3"/>
  <c r="H240" i="3"/>
  <c r="G240" i="3"/>
  <c r="I239" i="3"/>
  <c r="H239" i="3"/>
  <c r="G239" i="3"/>
  <c r="I238" i="3"/>
  <c r="H238" i="3"/>
  <c r="G238" i="3"/>
  <c r="I237" i="3"/>
  <c r="H237" i="3"/>
  <c r="G237" i="3"/>
  <c r="I236" i="3"/>
  <c r="H236" i="3"/>
  <c r="G236" i="3"/>
  <c r="I235" i="3"/>
  <c r="H235" i="3"/>
  <c r="G235" i="3"/>
  <c r="I234" i="3"/>
  <c r="H234" i="3"/>
  <c r="G234" i="3"/>
  <c r="I233" i="3"/>
  <c r="H233" i="3"/>
  <c r="G233" i="3"/>
  <c r="I232" i="3"/>
  <c r="H232" i="3"/>
  <c r="G232" i="3"/>
  <c r="I231" i="3"/>
  <c r="H231" i="3"/>
  <c r="G231" i="3"/>
  <c r="I230" i="3"/>
  <c r="H230" i="3"/>
  <c r="G230" i="3"/>
  <c r="I229" i="3"/>
  <c r="H229" i="3"/>
  <c r="G229" i="3"/>
  <c r="I228" i="3"/>
  <c r="H228" i="3"/>
  <c r="G228" i="3"/>
  <c r="I227" i="3"/>
  <c r="H227" i="3"/>
  <c r="G227" i="3"/>
  <c r="I226" i="3"/>
  <c r="H226" i="3"/>
  <c r="G226" i="3"/>
  <c r="I225" i="3"/>
  <c r="H225" i="3"/>
  <c r="G225" i="3"/>
  <c r="I224" i="3"/>
  <c r="H224" i="3"/>
  <c r="G224" i="3"/>
  <c r="I223" i="3"/>
  <c r="H223" i="3"/>
  <c r="G223" i="3"/>
  <c r="I222" i="3"/>
  <c r="H222" i="3"/>
  <c r="G222" i="3"/>
  <c r="I221" i="3"/>
  <c r="H221" i="3"/>
  <c r="G221" i="3"/>
  <c r="I220" i="3"/>
  <c r="H220" i="3"/>
  <c r="G220" i="3"/>
  <c r="I219" i="3"/>
  <c r="H219" i="3"/>
  <c r="G219" i="3"/>
  <c r="I218" i="3"/>
  <c r="H218" i="3"/>
  <c r="G218" i="3"/>
  <c r="I217" i="3"/>
  <c r="H217" i="3"/>
  <c r="G217" i="3"/>
  <c r="I216" i="3"/>
  <c r="H216" i="3"/>
  <c r="G216" i="3"/>
  <c r="I215" i="3"/>
  <c r="H215" i="3"/>
  <c r="G215" i="3"/>
  <c r="I214" i="3"/>
  <c r="H214" i="3"/>
  <c r="G214" i="3"/>
  <c r="I213" i="3"/>
  <c r="H213" i="3"/>
  <c r="G213" i="3"/>
  <c r="I212" i="3"/>
  <c r="H212" i="3"/>
  <c r="G212" i="3"/>
  <c r="I211" i="3"/>
  <c r="H211" i="3"/>
  <c r="G211" i="3"/>
  <c r="I210" i="3"/>
  <c r="H210" i="3"/>
  <c r="G210" i="3"/>
  <c r="I209" i="3"/>
  <c r="H209" i="3"/>
  <c r="G209" i="3"/>
  <c r="I208" i="3"/>
  <c r="H208" i="3"/>
  <c r="G208" i="3"/>
  <c r="I207" i="3"/>
  <c r="H207" i="3"/>
  <c r="G207" i="3"/>
  <c r="I206" i="3"/>
  <c r="H206" i="3"/>
  <c r="G206" i="3"/>
  <c r="I205" i="3"/>
  <c r="H205" i="3"/>
  <c r="G205" i="3"/>
  <c r="I204" i="3"/>
  <c r="H204" i="3"/>
  <c r="G204" i="3"/>
  <c r="I203" i="3"/>
  <c r="H203" i="3"/>
  <c r="G203" i="3"/>
  <c r="I202" i="3"/>
  <c r="H202" i="3"/>
  <c r="G202" i="3"/>
  <c r="I201" i="3"/>
  <c r="H201" i="3"/>
  <c r="G201" i="3"/>
  <c r="I200" i="3"/>
  <c r="H200" i="3"/>
  <c r="G200" i="3"/>
  <c r="I199" i="3"/>
  <c r="H199" i="3"/>
  <c r="G199" i="3"/>
  <c r="I198" i="3"/>
  <c r="H198" i="3"/>
  <c r="G198" i="3"/>
  <c r="I197" i="3"/>
  <c r="H197" i="3"/>
  <c r="G197" i="3"/>
  <c r="I196" i="3"/>
  <c r="H196" i="3"/>
  <c r="G196" i="3"/>
  <c r="I195" i="3"/>
  <c r="H195" i="3"/>
  <c r="G195" i="3"/>
  <c r="I194" i="3"/>
  <c r="H194" i="3"/>
  <c r="G194" i="3"/>
  <c r="I193" i="3"/>
  <c r="H193" i="3"/>
  <c r="G193" i="3"/>
  <c r="I192" i="3"/>
  <c r="H192" i="3"/>
  <c r="G192" i="3"/>
  <c r="I191" i="3"/>
  <c r="H191" i="3"/>
  <c r="G191" i="3"/>
  <c r="I190" i="3"/>
  <c r="H190" i="3"/>
  <c r="G190" i="3"/>
  <c r="I189" i="3"/>
  <c r="H189" i="3"/>
  <c r="G189" i="3"/>
  <c r="I188" i="3"/>
  <c r="H188" i="3"/>
  <c r="G188" i="3"/>
  <c r="I187" i="3"/>
  <c r="H187" i="3"/>
  <c r="G187" i="3"/>
  <c r="I186" i="3"/>
  <c r="H186" i="3"/>
  <c r="G186" i="3"/>
  <c r="I185" i="3"/>
  <c r="H185" i="3"/>
  <c r="G185" i="3"/>
  <c r="I184" i="3"/>
  <c r="H184" i="3"/>
  <c r="G184" i="3"/>
  <c r="I183" i="3"/>
  <c r="H183" i="3"/>
  <c r="G183" i="3"/>
  <c r="I182" i="3"/>
  <c r="H182" i="3"/>
  <c r="G182" i="3"/>
  <c r="I181" i="3"/>
  <c r="H181" i="3"/>
  <c r="G181" i="3"/>
  <c r="I180" i="3"/>
  <c r="H180" i="3"/>
  <c r="G180" i="3"/>
  <c r="I179" i="3"/>
  <c r="H179" i="3"/>
  <c r="G179" i="3"/>
  <c r="I178" i="3"/>
  <c r="H178" i="3"/>
  <c r="G178" i="3"/>
  <c r="I177" i="3"/>
  <c r="H177" i="3"/>
  <c r="G177" i="3"/>
  <c r="I176" i="3"/>
  <c r="H176" i="3"/>
  <c r="G176" i="3"/>
  <c r="I175" i="3"/>
  <c r="H175" i="3"/>
  <c r="G175" i="3"/>
  <c r="I174" i="3"/>
  <c r="H174" i="3"/>
  <c r="G174" i="3"/>
  <c r="I173" i="3"/>
  <c r="H173" i="3"/>
  <c r="G173" i="3"/>
  <c r="I172" i="3"/>
  <c r="H172" i="3"/>
  <c r="G172" i="3"/>
  <c r="I171" i="3"/>
  <c r="H171" i="3"/>
  <c r="G171" i="3"/>
  <c r="I170" i="3"/>
  <c r="H170" i="3"/>
  <c r="G170" i="3"/>
  <c r="I169" i="3"/>
  <c r="H169" i="3"/>
  <c r="G169" i="3"/>
  <c r="I168" i="3"/>
  <c r="H168" i="3"/>
  <c r="G168" i="3"/>
  <c r="I167" i="3"/>
  <c r="H167" i="3"/>
  <c r="G167" i="3"/>
  <c r="I166" i="3"/>
  <c r="H166" i="3"/>
  <c r="G166" i="3"/>
  <c r="I165" i="3"/>
  <c r="H165" i="3"/>
  <c r="G165" i="3"/>
  <c r="I164" i="3"/>
  <c r="H164" i="3"/>
  <c r="G164" i="3"/>
  <c r="I163" i="3"/>
  <c r="H163" i="3"/>
  <c r="G163" i="3"/>
  <c r="I162" i="3"/>
  <c r="H162" i="3"/>
  <c r="G162" i="3"/>
  <c r="I161" i="3"/>
  <c r="H161" i="3"/>
  <c r="G161" i="3"/>
  <c r="I160" i="3"/>
  <c r="H160" i="3"/>
  <c r="G160" i="3"/>
  <c r="I159" i="3"/>
  <c r="H159" i="3"/>
  <c r="G159" i="3"/>
  <c r="I158" i="3"/>
  <c r="H158" i="3"/>
  <c r="G158" i="3"/>
  <c r="I157" i="3"/>
  <c r="H157" i="3"/>
  <c r="G157" i="3"/>
  <c r="I156" i="3"/>
  <c r="H156" i="3"/>
  <c r="G156" i="3"/>
  <c r="I155" i="3"/>
  <c r="H155" i="3"/>
  <c r="G155" i="3"/>
  <c r="I154" i="3"/>
  <c r="H154" i="3"/>
  <c r="G154" i="3"/>
  <c r="I153" i="3"/>
  <c r="H153" i="3"/>
  <c r="G153" i="3"/>
  <c r="I152" i="3"/>
  <c r="H152" i="3"/>
  <c r="G152" i="3"/>
  <c r="I151" i="3"/>
  <c r="H151" i="3"/>
  <c r="G151" i="3"/>
  <c r="I150" i="3"/>
  <c r="H150" i="3"/>
  <c r="G150" i="3"/>
  <c r="I149" i="3"/>
  <c r="H149" i="3"/>
  <c r="G149" i="3"/>
  <c r="I148" i="3"/>
  <c r="H148" i="3"/>
  <c r="G148" i="3"/>
  <c r="I147" i="3"/>
  <c r="H147" i="3"/>
  <c r="G147" i="3"/>
  <c r="I146" i="3"/>
  <c r="H146" i="3"/>
  <c r="G146" i="3"/>
  <c r="I145" i="3"/>
  <c r="H145" i="3"/>
  <c r="G145" i="3"/>
  <c r="I144" i="3"/>
  <c r="H144" i="3"/>
  <c r="G144" i="3"/>
  <c r="I143" i="3"/>
  <c r="H143" i="3"/>
  <c r="G143" i="3"/>
  <c r="I142" i="3"/>
  <c r="H142" i="3"/>
  <c r="G142" i="3"/>
  <c r="I141" i="3"/>
  <c r="H141" i="3"/>
  <c r="G141" i="3"/>
  <c r="I140" i="3"/>
  <c r="H140" i="3"/>
  <c r="G140" i="3"/>
  <c r="I139" i="3"/>
  <c r="H139" i="3"/>
  <c r="G139" i="3"/>
  <c r="I138" i="3"/>
  <c r="H138" i="3"/>
  <c r="G138" i="3"/>
  <c r="I137" i="3"/>
  <c r="H137" i="3"/>
  <c r="G137" i="3"/>
  <c r="I136" i="3"/>
  <c r="H136" i="3"/>
  <c r="G136" i="3"/>
  <c r="I135" i="3"/>
  <c r="H135" i="3"/>
  <c r="G135" i="3"/>
  <c r="I134" i="3"/>
  <c r="H134" i="3"/>
  <c r="G134" i="3"/>
  <c r="I133" i="3"/>
  <c r="H133" i="3"/>
  <c r="G133" i="3"/>
  <c r="I132" i="3"/>
  <c r="H132" i="3"/>
  <c r="G132" i="3"/>
  <c r="I131" i="3"/>
  <c r="H131" i="3"/>
  <c r="G131" i="3"/>
  <c r="I130" i="3"/>
  <c r="H130" i="3"/>
  <c r="G130" i="3"/>
  <c r="I129" i="3"/>
  <c r="H129" i="3"/>
  <c r="G129" i="3"/>
  <c r="I128" i="3"/>
  <c r="H128" i="3"/>
  <c r="G128" i="3"/>
  <c r="I127" i="3"/>
  <c r="H127" i="3"/>
  <c r="G127" i="3"/>
  <c r="I126" i="3"/>
  <c r="H126" i="3"/>
  <c r="G126" i="3"/>
  <c r="I125" i="3"/>
  <c r="H125" i="3"/>
  <c r="G125" i="3"/>
  <c r="I124" i="3"/>
  <c r="H124" i="3"/>
  <c r="G124" i="3"/>
  <c r="I123" i="3"/>
  <c r="H123" i="3"/>
  <c r="G123" i="3"/>
  <c r="I122" i="3"/>
  <c r="H122" i="3"/>
  <c r="G122" i="3"/>
  <c r="I121" i="3"/>
  <c r="H121" i="3"/>
  <c r="G121" i="3"/>
  <c r="I120" i="3"/>
  <c r="H120" i="3"/>
  <c r="G120" i="3"/>
  <c r="I119" i="3"/>
  <c r="H119" i="3"/>
  <c r="G119" i="3"/>
  <c r="I118" i="3"/>
  <c r="H118" i="3"/>
  <c r="G118" i="3"/>
  <c r="I117" i="3"/>
  <c r="H117" i="3"/>
  <c r="G117" i="3"/>
  <c r="I116" i="3"/>
  <c r="H116" i="3"/>
  <c r="G116" i="3"/>
  <c r="I115" i="3"/>
  <c r="H115" i="3"/>
  <c r="G115" i="3"/>
  <c r="I114" i="3"/>
  <c r="H114" i="3"/>
  <c r="G114" i="3"/>
  <c r="I113" i="3"/>
  <c r="H113" i="3"/>
  <c r="G113" i="3"/>
  <c r="I112" i="3"/>
  <c r="H112" i="3"/>
  <c r="G112" i="3"/>
  <c r="I111" i="3"/>
  <c r="H111" i="3"/>
  <c r="G111" i="3"/>
  <c r="I110" i="3"/>
  <c r="H110" i="3"/>
  <c r="G110" i="3"/>
  <c r="I109" i="3"/>
  <c r="H109" i="3"/>
  <c r="G109" i="3"/>
  <c r="I108" i="3"/>
  <c r="H108" i="3"/>
  <c r="G108" i="3"/>
  <c r="I107" i="3"/>
  <c r="H107" i="3"/>
  <c r="G107" i="3"/>
  <c r="I106" i="3"/>
  <c r="H106" i="3"/>
  <c r="G106" i="3"/>
  <c r="I105" i="3"/>
  <c r="H105" i="3"/>
  <c r="G105" i="3"/>
  <c r="I104" i="3"/>
  <c r="H104" i="3"/>
  <c r="G104" i="3"/>
  <c r="I103" i="3"/>
  <c r="H103" i="3"/>
  <c r="G103" i="3"/>
  <c r="I102" i="3"/>
  <c r="H102" i="3"/>
  <c r="G102" i="3"/>
  <c r="I101" i="3"/>
  <c r="H101" i="3"/>
  <c r="G101" i="3"/>
  <c r="I100" i="3"/>
  <c r="H100" i="3"/>
  <c r="G100" i="3"/>
  <c r="I99" i="3"/>
  <c r="H99" i="3"/>
  <c r="G99" i="3"/>
  <c r="I98" i="3"/>
  <c r="H98" i="3"/>
  <c r="G98" i="3"/>
  <c r="I97" i="3"/>
  <c r="H97" i="3"/>
  <c r="G97" i="3"/>
  <c r="I96" i="3"/>
  <c r="H96" i="3"/>
  <c r="G96" i="3"/>
  <c r="I95" i="3"/>
  <c r="H95" i="3"/>
  <c r="G95" i="3"/>
  <c r="I94" i="3"/>
  <c r="H94" i="3"/>
  <c r="G94" i="3"/>
  <c r="I93" i="3"/>
  <c r="H93" i="3"/>
  <c r="G93" i="3"/>
  <c r="I92" i="3"/>
  <c r="H92" i="3"/>
  <c r="G92" i="3"/>
  <c r="I91" i="3"/>
  <c r="H91" i="3"/>
  <c r="G91" i="3"/>
  <c r="I90" i="3"/>
  <c r="H90" i="3"/>
  <c r="G90" i="3"/>
  <c r="I89" i="3"/>
  <c r="H89" i="3"/>
  <c r="G89" i="3"/>
  <c r="I88" i="3"/>
  <c r="H88" i="3"/>
  <c r="G88" i="3"/>
  <c r="I87" i="3"/>
  <c r="H87" i="3"/>
  <c r="G87" i="3"/>
  <c r="I86" i="3"/>
  <c r="H86" i="3"/>
  <c r="G86" i="3"/>
  <c r="I85" i="3"/>
  <c r="H85" i="3"/>
  <c r="G85" i="3"/>
  <c r="I84" i="3"/>
  <c r="H84" i="3"/>
  <c r="G84" i="3"/>
  <c r="I83" i="3"/>
  <c r="H83" i="3"/>
  <c r="G83" i="3"/>
  <c r="I82" i="3"/>
  <c r="H82" i="3"/>
  <c r="G82" i="3"/>
  <c r="I81" i="3"/>
  <c r="H81" i="3"/>
  <c r="G81" i="3"/>
  <c r="I80" i="3"/>
  <c r="H80" i="3"/>
  <c r="G80" i="3"/>
  <c r="I79" i="3"/>
  <c r="H79" i="3"/>
  <c r="G79" i="3"/>
  <c r="I78" i="3"/>
  <c r="H78" i="3"/>
  <c r="G78" i="3"/>
  <c r="I77" i="3"/>
  <c r="H77" i="3"/>
  <c r="G77" i="3"/>
  <c r="I76" i="3"/>
  <c r="H76" i="3"/>
  <c r="G76" i="3"/>
  <c r="I75" i="3"/>
  <c r="H75" i="3"/>
  <c r="G75" i="3"/>
  <c r="I74" i="3"/>
  <c r="H74" i="3"/>
  <c r="G74" i="3"/>
  <c r="I73" i="3"/>
  <c r="H73" i="3"/>
  <c r="G73" i="3"/>
  <c r="I72" i="3"/>
  <c r="H72" i="3"/>
  <c r="G72" i="3"/>
  <c r="I71" i="3"/>
  <c r="H71" i="3"/>
  <c r="G71" i="3"/>
  <c r="I70" i="3"/>
  <c r="H70" i="3"/>
  <c r="G70" i="3"/>
  <c r="I69" i="3"/>
  <c r="H69" i="3"/>
  <c r="G69" i="3"/>
  <c r="I68" i="3"/>
  <c r="H68" i="3"/>
  <c r="G68" i="3"/>
  <c r="I67" i="3"/>
  <c r="H67" i="3"/>
  <c r="G67" i="3"/>
  <c r="I66" i="3"/>
  <c r="H66" i="3"/>
  <c r="G66" i="3"/>
  <c r="I65" i="3"/>
  <c r="H65" i="3"/>
  <c r="G65" i="3"/>
  <c r="I64" i="3"/>
  <c r="H64" i="3"/>
  <c r="G64" i="3"/>
  <c r="I63" i="3"/>
  <c r="H63" i="3"/>
  <c r="G63" i="3"/>
  <c r="I62" i="3"/>
  <c r="H62" i="3"/>
  <c r="G62" i="3"/>
  <c r="I61" i="3"/>
  <c r="H61" i="3"/>
  <c r="G61" i="3"/>
  <c r="I60" i="3"/>
  <c r="H60" i="3"/>
  <c r="G60" i="3"/>
  <c r="I59" i="3"/>
  <c r="H59" i="3"/>
  <c r="G59" i="3"/>
  <c r="I58" i="3"/>
  <c r="H58" i="3"/>
  <c r="G58" i="3"/>
  <c r="I57" i="3"/>
  <c r="H57" i="3"/>
  <c r="G57" i="3"/>
  <c r="I56" i="3"/>
  <c r="H56" i="3"/>
  <c r="G56" i="3"/>
  <c r="I55" i="3"/>
  <c r="H55" i="3"/>
  <c r="G55" i="3"/>
  <c r="I54" i="3"/>
  <c r="H54" i="3"/>
  <c r="G54" i="3"/>
  <c r="I53" i="3"/>
  <c r="H53" i="3"/>
  <c r="G53" i="3"/>
  <c r="I52" i="3"/>
  <c r="H52" i="3"/>
  <c r="G52" i="3"/>
  <c r="I51" i="3"/>
  <c r="H51" i="3"/>
  <c r="G51" i="3"/>
  <c r="I50" i="3"/>
  <c r="H50" i="3"/>
  <c r="G50" i="3"/>
  <c r="I49" i="3"/>
  <c r="H49" i="3"/>
  <c r="G49" i="3"/>
  <c r="I48" i="3"/>
  <c r="H48" i="3"/>
  <c r="G48" i="3"/>
  <c r="I47" i="3"/>
  <c r="H47" i="3"/>
  <c r="G47" i="3"/>
  <c r="I46" i="3"/>
  <c r="H46" i="3"/>
  <c r="G46" i="3"/>
  <c r="I45" i="3"/>
  <c r="H45" i="3"/>
  <c r="G45" i="3"/>
  <c r="I44" i="3"/>
  <c r="H44" i="3"/>
  <c r="G44" i="3"/>
  <c r="I43" i="3"/>
  <c r="H43" i="3"/>
  <c r="G43" i="3"/>
  <c r="I42" i="3"/>
  <c r="H42" i="3"/>
  <c r="G42" i="3"/>
  <c r="I41" i="3"/>
  <c r="H41" i="3"/>
  <c r="G41" i="3"/>
  <c r="I40" i="3"/>
  <c r="H40" i="3"/>
  <c r="G40" i="3"/>
  <c r="I39" i="3"/>
  <c r="H39" i="3"/>
  <c r="G39" i="3"/>
  <c r="I38" i="3"/>
  <c r="H38" i="3"/>
  <c r="G38" i="3"/>
  <c r="I37" i="3"/>
  <c r="H37" i="3"/>
  <c r="G37" i="3"/>
  <c r="I36" i="3"/>
  <c r="H36" i="3"/>
  <c r="G36" i="3"/>
  <c r="I35" i="3"/>
  <c r="H35" i="3"/>
  <c r="G35" i="3"/>
  <c r="I34" i="3"/>
  <c r="H34" i="3"/>
  <c r="G34" i="3"/>
  <c r="I33" i="3"/>
  <c r="H33" i="3"/>
  <c r="G33" i="3"/>
  <c r="I32" i="3"/>
  <c r="H32" i="3"/>
  <c r="G32" i="3"/>
  <c r="I31" i="3"/>
  <c r="H31" i="3"/>
  <c r="G31" i="3"/>
  <c r="I30" i="3"/>
  <c r="H30" i="3"/>
  <c r="G30" i="3"/>
  <c r="I29" i="3"/>
  <c r="H29" i="3"/>
  <c r="G29" i="3"/>
  <c r="I28" i="3"/>
  <c r="H28" i="3"/>
  <c r="G28" i="3"/>
  <c r="I27" i="3"/>
  <c r="H27" i="3"/>
  <c r="G27" i="3"/>
  <c r="I26" i="3"/>
  <c r="H26" i="3"/>
  <c r="G26" i="3"/>
  <c r="I25" i="3"/>
  <c r="H25" i="3"/>
  <c r="G25" i="3"/>
  <c r="I24" i="3"/>
  <c r="H24" i="3"/>
  <c r="G24" i="3"/>
  <c r="I23" i="3"/>
  <c r="H23" i="3"/>
  <c r="G23" i="3"/>
  <c r="I22" i="3"/>
  <c r="H22" i="3"/>
  <c r="G22" i="3"/>
  <c r="I21" i="3"/>
  <c r="H21" i="3"/>
  <c r="G21" i="3"/>
  <c r="I20" i="3"/>
  <c r="H20" i="3"/>
  <c r="G20" i="3"/>
  <c r="I19" i="3"/>
  <c r="H19" i="3"/>
  <c r="G19" i="3"/>
  <c r="I18" i="3"/>
  <c r="H18" i="3"/>
  <c r="G18" i="3"/>
  <c r="I17" i="3"/>
  <c r="H17" i="3"/>
  <c r="G17" i="3"/>
  <c r="I16" i="3"/>
  <c r="H16" i="3"/>
  <c r="G16" i="3"/>
  <c r="I15" i="3"/>
  <c r="H15" i="3"/>
  <c r="G15"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AF300" i="3"/>
  <c r="AE300" i="3"/>
  <c r="AD300" i="3"/>
  <c r="AC300" i="3"/>
  <c r="AB300" i="3"/>
  <c r="AA300" i="3"/>
  <c r="Z300" i="3"/>
  <c r="Y300" i="3"/>
  <c r="X300" i="3"/>
  <c r="W300" i="3"/>
  <c r="V300" i="3"/>
  <c r="U300" i="3"/>
  <c r="T300" i="3"/>
  <c r="S300" i="3"/>
  <c r="R300" i="3"/>
  <c r="Q300" i="3"/>
  <c r="P300" i="3"/>
  <c r="O300" i="3"/>
  <c r="N300" i="3"/>
  <c r="M300" i="3"/>
  <c r="L300" i="3"/>
  <c r="K300" i="3"/>
  <c r="J300" i="3"/>
  <c r="E300" i="3"/>
  <c r="D300" i="3"/>
  <c r="D287" i="1" s="1"/>
  <c r="C300" i="3"/>
  <c r="B300" i="3"/>
  <c r="AF299" i="3"/>
  <c r="AE299" i="3"/>
  <c r="AD299" i="3"/>
  <c r="AC299" i="3"/>
  <c r="AB299" i="3"/>
  <c r="AA299" i="3"/>
  <c r="Z299" i="3"/>
  <c r="Y299" i="3"/>
  <c r="X299" i="3"/>
  <c r="W299" i="3"/>
  <c r="V299" i="3"/>
  <c r="U299" i="3"/>
  <c r="T299" i="3"/>
  <c r="S299" i="3"/>
  <c r="R299" i="3"/>
  <c r="Q299" i="3"/>
  <c r="K286" i="1" s="1"/>
  <c r="P299" i="3"/>
  <c r="O299" i="3"/>
  <c r="N299" i="3"/>
  <c r="M299" i="3"/>
  <c r="L299" i="3"/>
  <c r="K299" i="3"/>
  <c r="J299" i="3"/>
  <c r="E299" i="3"/>
  <c r="D299" i="3"/>
  <c r="D286" i="1" s="1"/>
  <c r="C299" i="3"/>
  <c r="C286" i="1" s="1"/>
  <c r="B299" i="3"/>
  <c r="AF298" i="3"/>
  <c r="AE298" i="3"/>
  <c r="AD298" i="3"/>
  <c r="AC298" i="3"/>
  <c r="AB298" i="3"/>
  <c r="AA298" i="3"/>
  <c r="Z298" i="3"/>
  <c r="Y298" i="3"/>
  <c r="X298" i="3"/>
  <c r="W298" i="3"/>
  <c r="V298" i="3"/>
  <c r="U298" i="3"/>
  <c r="T298" i="3"/>
  <c r="S298" i="3"/>
  <c r="R298" i="3"/>
  <c r="Q298" i="3"/>
  <c r="J285" i="1" s="1"/>
  <c r="L285" i="1" s="1"/>
  <c r="P298" i="3"/>
  <c r="O298" i="3"/>
  <c r="N298" i="3"/>
  <c r="M298" i="3"/>
  <c r="L298" i="3"/>
  <c r="K298" i="3"/>
  <c r="J298" i="3"/>
  <c r="E298" i="3"/>
  <c r="D298" i="3"/>
  <c r="D285" i="1" s="1"/>
  <c r="C298" i="3"/>
  <c r="C285" i="1" s="1"/>
  <c r="B298" i="3"/>
  <c r="B285" i="1" s="1"/>
  <c r="AF297" i="3"/>
  <c r="AE297" i="3"/>
  <c r="AD297" i="3"/>
  <c r="AC297" i="3"/>
  <c r="AB297" i="3"/>
  <c r="AA297" i="3"/>
  <c r="Z297" i="3"/>
  <c r="Y297" i="3"/>
  <c r="X297" i="3"/>
  <c r="W297" i="3"/>
  <c r="V297" i="3"/>
  <c r="U297" i="3"/>
  <c r="T297" i="3"/>
  <c r="S297" i="3"/>
  <c r="R297" i="3"/>
  <c r="Q297" i="3"/>
  <c r="I284" i="1" s="1"/>
  <c r="P297" i="3"/>
  <c r="O297" i="3"/>
  <c r="N297" i="3"/>
  <c r="M297" i="3"/>
  <c r="L297" i="3"/>
  <c r="K297" i="3"/>
  <c r="J297" i="3"/>
  <c r="E297" i="3"/>
  <c r="D297" i="3"/>
  <c r="C297" i="3"/>
  <c r="C284" i="1" s="1"/>
  <c r="B297" i="3"/>
  <c r="B284" i="1" s="1"/>
  <c r="AF296" i="3"/>
  <c r="AE296" i="3"/>
  <c r="AD296" i="3"/>
  <c r="AC296" i="3"/>
  <c r="AB296" i="3"/>
  <c r="AA296" i="3"/>
  <c r="Z296" i="3"/>
  <c r="Y296" i="3"/>
  <c r="X296" i="3"/>
  <c r="W296" i="3"/>
  <c r="V296" i="3"/>
  <c r="U296" i="3"/>
  <c r="T296" i="3"/>
  <c r="S296" i="3"/>
  <c r="R296" i="3"/>
  <c r="Q296" i="3"/>
  <c r="K283" i="1" s="1"/>
  <c r="P296" i="3"/>
  <c r="O296" i="3"/>
  <c r="N296" i="3"/>
  <c r="M296" i="3"/>
  <c r="L296" i="3"/>
  <c r="K296" i="3"/>
  <c r="J296" i="3"/>
  <c r="E296" i="3"/>
  <c r="D296" i="3"/>
  <c r="D283" i="1" s="1"/>
  <c r="C296" i="3"/>
  <c r="B296" i="3"/>
  <c r="AF295" i="3"/>
  <c r="AE295" i="3"/>
  <c r="AD295" i="3"/>
  <c r="AC295" i="3"/>
  <c r="AB295" i="3"/>
  <c r="AA295" i="3"/>
  <c r="Z295" i="3"/>
  <c r="Y295" i="3"/>
  <c r="X295" i="3"/>
  <c r="W295" i="3"/>
  <c r="V295" i="3"/>
  <c r="U295" i="3"/>
  <c r="T295" i="3"/>
  <c r="S295" i="3"/>
  <c r="R295" i="3"/>
  <c r="Q295" i="3"/>
  <c r="K282" i="1" s="1"/>
  <c r="P295" i="3"/>
  <c r="O295" i="3"/>
  <c r="N295" i="3"/>
  <c r="M295" i="3"/>
  <c r="L295" i="3"/>
  <c r="K295" i="3"/>
  <c r="J295" i="3"/>
  <c r="E295" i="3"/>
  <c r="D295" i="3"/>
  <c r="D282" i="1" s="1"/>
  <c r="C295" i="3"/>
  <c r="C282" i="1" s="1"/>
  <c r="B295" i="3"/>
  <c r="AF294" i="3"/>
  <c r="AE294" i="3"/>
  <c r="AD294" i="3"/>
  <c r="AC294" i="3"/>
  <c r="AB294" i="3"/>
  <c r="AA294" i="3"/>
  <c r="Z294" i="3"/>
  <c r="Y294" i="3"/>
  <c r="X294" i="3"/>
  <c r="W294" i="3"/>
  <c r="V294" i="3"/>
  <c r="U294" i="3"/>
  <c r="T294" i="3"/>
  <c r="S294" i="3"/>
  <c r="R294" i="3"/>
  <c r="Q294" i="3"/>
  <c r="J281" i="1" s="1"/>
  <c r="L281" i="1" s="1"/>
  <c r="P294" i="3"/>
  <c r="O294" i="3"/>
  <c r="N294" i="3"/>
  <c r="M294" i="3"/>
  <c r="L294" i="3"/>
  <c r="K294" i="3"/>
  <c r="J294" i="3"/>
  <c r="E294" i="3"/>
  <c r="D294" i="3"/>
  <c r="C294" i="3"/>
  <c r="C281" i="1" s="1"/>
  <c r="B294" i="3"/>
  <c r="B281" i="1" s="1"/>
  <c r="AF293" i="3"/>
  <c r="AE293" i="3"/>
  <c r="AD293" i="3"/>
  <c r="AC293" i="3"/>
  <c r="AB293" i="3"/>
  <c r="AA293" i="3"/>
  <c r="Z293" i="3"/>
  <c r="Y293" i="3"/>
  <c r="X293" i="3"/>
  <c r="W293" i="3"/>
  <c r="V293" i="3"/>
  <c r="U293" i="3"/>
  <c r="T293" i="3"/>
  <c r="S293" i="3"/>
  <c r="R293" i="3"/>
  <c r="Q293" i="3"/>
  <c r="I280" i="1" s="1"/>
  <c r="P293" i="3"/>
  <c r="O293" i="3"/>
  <c r="N293" i="3"/>
  <c r="M293" i="3"/>
  <c r="L293" i="3"/>
  <c r="K293" i="3"/>
  <c r="J293" i="3"/>
  <c r="E293" i="3"/>
  <c r="D293" i="3"/>
  <c r="C293" i="3"/>
  <c r="B293" i="3"/>
  <c r="B280" i="1" s="1"/>
  <c r="AF292" i="3"/>
  <c r="AE292" i="3"/>
  <c r="AD292" i="3"/>
  <c r="AC292" i="3"/>
  <c r="AB292" i="3"/>
  <c r="AA292" i="3"/>
  <c r="Z292" i="3"/>
  <c r="Y292" i="3"/>
  <c r="X292" i="3"/>
  <c r="W292" i="3"/>
  <c r="V292" i="3"/>
  <c r="U292" i="3"/>
  <c r="T292" i="3"/>
  <c r="S292" i="3"/>
  <c r="R292" i="3"/>
  <c r="Q292" i="3"/>
  <c r="K279" i="1" s="1"/>
  <c r="P292" i="3"/>
  <c r="O292" i="3"/>
  <c r="N292" i="3"/>
  <c r="M292" i="3"/>
  <c r="L292" i="3"/>
  <c r="K292" i="3"/>
  <c r="J292" i="3"/>
  <c r="E292" i="3"/>
  <c r="D292" i="3"/>
  <c r="C292" i="3"/>
  <c r="B292" i="3"/>
  <c r="B279" i="1" s="1"/>
  <c r="AF291" i="3"/>
  <c r="AE291" i="3"/>
  <c r="AD291" i="3"/>
  <c r="AC291" i="3"/>
  <c r="AB291" i="3"/>
  <c r="AA291" i="3"/>
  <c r="Z291" i="3"/>
  <c r="Y291" i="3"/>
  <c r="X291" i="3"/>
  <c r="W291" i="3"/>
  <c r="V291" i="3"/>
  <c r="U291" i="3"/>
  <c r="T291" i="3"/>
  <c r="S291" i="3"/>
  <c r="R291" i="3"/>
  <c r="Q291" i="3"/>
  <c r="K278" i="1" s="1"/>
  <c r="P291" i="3"/>
  <c r="O291" i="3"/>
  <c r="N291" i="3"/>
  <c r="M291" i="3"/>
  <c r="L291" i="3"/>
  <c r="K291" i="3"/>
  <c r="J291" i="3"/>
  <c r="E291" i="3"/>
  <c r="D291" i="3"/>
  <c r="D278" i="1" s="1"/>
  <c r="C291" i="3"/>
  <c r="C278" i="1" s="1"/>
  <c r="B291" i="3"/>
  <c r="AF290" i="3"/>
  <c r="AE290" i="3"/>
  <c r="AD290" i="3"/>
  <c r="AC290" i="3"/>
  <c r="AB290" i="3"/>
  <c r="AA290" i="3"/>
  <c r="Z290" i="3"/>
  <c r="Y290" i="3"/>
  <c r="X290" i="3"/>
  <c r="W290" i="3"/>
  <c r="V290" i="3"/>
  <c r="U290" i="3"/>
  <c r="T290" i="3"/>
  <c r="S290" i="3"/>
  <c r="R290" i="3"/>
  <c r="Q290" i="3"/>
  <c r="J277" i="1" s="1"/>
  <c r="L277" i="1" s="1"/>
  <c r="P290" i="3"/>
  <c r="O290" i="3"/>
  <c r="N290" i="3"/>
  <c r="M290" i="3"/>
  <c r="L290" i="3"/>
  <c r="K290" i="3"/>
  <c r="J290" i="3"/>
  <c r="E290" i="3"/>
  <c r="D290" i="3"/>
  <c r="C290" i="3"/>
  <c r="C277" i="1" s="1"/>
  <c r="B290" i="3"/>
  <c r="B277" i="1" s="1"/>
  <c r="AF289" i="3"/>
  <c r="AE289" i="3"/>
  <c r="AD289" i="3"/>
  <c r="AC289" i="3"/>
  <c r="AB289" i="3"/>
  <c r="AA289" i="3"/>
  <c r="Z289" i="3"/>
  <c r="Y289" i="3"/>
  <c r="X289" i="3"/>
  <c r="W289" i="3"/>
  <c r="V289" i="3"/>
  <c r="U289" i="3"/>
  <c r="T289" i="3"/>
  <c r="S289" i="3"/>
  <c r="R289" i="3"/>
  <c r="Q289" i="3"/>
  <c r="I276" i="1" s="1"/>
  <c r="P289" i="3"/>
  <c r="O289" i="3"/>
  <c r="N289" i="3"/>
  <c r="M289" i="3"/>
  <c r="L289" i="3"/>
  <c r="K289" i="3"/>
  <c r="J289" i="3"/>
  <c r="E289" i="3"/>
  <c r="D289" i="3"/>
  <c r="C289" i="3"/>
  <c r="B289" i="3"/>
  <c r="B276" i="1" s="1"/>
  <c r="AF288" i="3"/>
  <c r="AE288" i="3"/>
  <c r="AD288" i="3"/>
  <c r="AC288" i="3"/>
  <c r="AB288" i="3"/>
  <c r="AA288" i="3"/>
  <c r="Z288" i="3"/>
  <c r="Y288" i="3"/>
  <c r="X288" i="3"/>
  <c r="W288" i="3"/>
  <c r="V288" i="3"/>
  <c r="U288" i="3"/>
  <c r="T288" i="3"/>
  <c r="S288" i="3"/>
  <c r="R288" i="3"/>
  <c r="Q288" i="3"/>
  <c r="K275" i="1" s="1"/>
  <c r="P288" i="3"/>
  <c r="O288" i="3"/>
  <c r="N288" i="3"/>
  <c r="M288" i="3"/>
  <c r="L288" i="3"/>
  <c r="K288" i="3"/>
  <c r="J288" i="3"/>
  <c r="E288" i="3"/>
  <c r="D288" i="3"/>
  <c r="C288" i="3"/>
  <c r="B288" i="3"/>
  <c r="AF287" i="3"/>
  <c r="AE287" i="3"/>
  <c r="AD287" i="3"/>
  <c r="AC287" i="3"/>
  <c r="AB287" i="3"/>
  <c r="AA287" i="3"/>
  <c r="Z287" i="3"/>
  <c r="Y287" i="3"/>
  <c r="X287" i="3"/>
  <c r="W287" i="3"/>
  <c r="V287" i="3"/>
  <c r="U287" i="3"/>
  <c r="T287" i="3"/>
  <c r="S287" i="3"/>
  <c r="R287" i="3"/>
  <c r="Q287" i="3"/>
  <c r="K274" i="1" s="1"/>
  <c r="P287" i="3"/>
  <c r="O287" i="3"/>
  <c r="N287" i="3"/>
  <c r="M287" i="3"/>
  <c r="L287" i="3"/>
  <c r="K287" i="3"/>
  <c r="J287" i="3"/>
  <c r="E287" i="3"/>
  <c r="D287" i="3"/>
  <c r="D274" i="1" s="1"/>
  <c r="C287" i="3"/>
  <c r="B287" i="3"/>
  <c r="AF286" i="3"/>
  <c r="AE286" i="3"/>
  <c r="AD286" i="3"/>
  <c r="AC286" i="3"/>
  <c r="AB286" i="3"/>
  <c r="AA286" i="3"/>
  <c r="Z286" i="3"/>
  <c r="Y286" i="3"/>
  <c r="X286" i="3"/>
  <c r="W286" i="3"/>
  <c r="V286" i="3"/>
  <c r="U286" i="3"/>
  <c r="T286" i="3"/>
  <c r="S286" i="3"/>
  <c r="R286" i="3"/>
  <c r="Q286" i="3"/>
  <c r="J273" i="1" s="1"/>
  <c r="L273" i="1" s="1"/>
  <c r="P286" i="3"/>
  <c r="O286" i="3"/>
  <c r="N286" i="3"/>
  <c r="M286" i="3"/>
  <c r="L286" i="3"/>
  <c r="K286" i="3"/>
  <c r="J286" i="3"/>
  <c r="E286" i="3"/>
  <c r="D286" i="3"/>
  <c r="D273" i="1" s="1"/>
  <c r="C286" i="3"/>
  <c r="C273" i="1" s="1"/>
  <c r="B286" i="3"/>
  <c r="B273" i="1" s="1"/>
  <c r="AF285" i="3"/>
  <c r="AE285" i="3"/>
  <c r="AD285" i="3"/>
  <c r="AC285" i="3"/>
  <c r="AB285" i="3"/>
  <c r="AA285" i="3"/>
  <c r="Z285" i="3"/>
  <c r="Y285" i="3"/>
  <c r="X285" i="3"/>
  <c r="W285" i="3"/>
  <c r="V285" i="3"/>
  <c r="U285" i="3"/>
  <c r="T285" i="3"/>
  <c r="S285" i="3"/>
  <c r="R285" i="3"/>
  <c r="Q285" i="3"/>
  <c r="I272" i="1" s="1"/>
  <c r="P285" i="3"/>
  <c r="O285" i="3"/>
  <c r="N285" i="3"/>
  <c r="M285" i="3"/>
  <c r="L285" i="3"/>
  <c r="K285" i="3"/>
  <c r="J285" i="3"/>
  <c r="E285" i="3"/>
  <c r="D285" i="3"/>
  <c r="C285" i="3"/>
  <c r="C272" i="1" s="1"/>
  <c r="B285" i="3"/>
  <c r="B272" i="1" s="1"/>
  <c r="AF284" i="3"/>
  <c r="AE284" i="3"/>
  <c r="AD284" i="3"/>
  <c r="AC284" i="3"/>
  <c r="AB284" i="3"/>
  <c r="AA284" i="3"/>
  <c r="Z284" i="3"/>
  <c r="Y284" i="3"/>
  <c r="X284" i="3"/>
  <c r="W284" i="3"/>
  <c r="V284" i="3"/>
  <c r="U284" i="3"/>
  <c r="T284" i="3"/>
  <c r="S284" i="3"/>
  <c r="R284" i="3"/>
  <c r="Q284" i="3"/>
  <c r="K271" i="1" s="1"/>
  <c r="P284" i="3"/>
  <c r="O284" i="3"/>
  <c r="N284" i="3"/>
  <c r="M284" i="3"/>
  <c r="L284" i="3"/>
  <c r="K284" i="3"/>
  <c r="J284" i="3"/>
  <c r="E284" i="3"/>
  <c r="D284" i="3"/>
  <c r="C284" i="3"/>
  <c r="B284" i="3"/>
  <c r="B271" i="1" s="1"/>
  <c r="AF283" i="3"/>
  <c r="AE283" i="3"/>
  <c r="AD283" i="3"/>
  <c r="AC283" i="3"/>
  <c r="AB283" i="3"/>
  <c r="AA283" i="3"/>
  <c r="Z283" i="3"/>
  <c r="Y283" i="3"/>
  <c r="X283" i="3"/>
  <c r="W283" i="3"/>
  <c r="V283" i="3"/>
  <c r="U283" i="3"/>
  <c r="T283" i="3"/>
  <c r="S283" i="3"/>
  <c r="R283" i="3"/>
  <c r="Q283" i="3"/>
  <c r="P283" i="3"/>
  <c r="O283" i="3"/>
  <c r="N283" i="3"/>
  <c r="M283" i="3"/>
  <c r="L283" i="3"/>
  <c r="K283" i="3"/>
  <c r="J283" i="3"/>
  <c r="E283" i="3"/>
  <c r="D283" i="3"/>
  <c r="D270" i="1" s="1"/>
  <c r="C283" i="3"/>
  <c r="C270" i="1" s="1"/>
  <c r="B283" i="3"/>
  <c r="AF282" i="3"/>
  <c r="AE282" i="3"/>
  <c r="AD282" i="3"/>
  <c r="AC282" i="3"/>
  <c r="AB282" i="3"/>
  <c r="AA282" i="3"/>
  <c r="Z282" i="3"/>
  <c r="Y282" i="3"/>
  <c r="X282" i="3"/>
  <c r="W282" i="3"/>
  <c r="V282" i="3"/>
  <c r="U282" i="3"/>
  <c r="T282" i="3"/>
  <c r="S282" i="3"/>
  <c r="R282" i="3"/>
  <c r="Q282" i="3"/>
  <c r="J269" i="1" s="1"/>
  <c r="L269" i="1" s="1"/>
  <c r="P282" i="3"/>
  <c r="O282" i="3"/>
  <c r="N282" i="3"/>
  <c r="M282" i="3"/>
  <c r="L282" i="3"/>
  <c r="K282" i="3"/>
  <c r="J282" i="3"/>
  <c r="E282" i="3"/>
  <c r="D282" i="3"/>
  <c r="C282" i="3"/>
  <c r="C269" i="1" s="1"/>
  <c r="B282" i="3"/>
  <c r="B269" i="1" s="1"/>
  <c r="AF281" i="3"/>
  <c r="AE281" i="3"/>
  <c r="AD281" i="3"/>
  <c r="AC281" i="3"/>
  <c r="AB281" i="3"/>
  <c r="AA281" i="3"/>
  <c r="Z281" i="3"/>
  <c r="Y281" i="3"/>
  <c r="X281" i="3"/>
  <c r="W281" i="3"/>
  <c r="V281" i="3"/>
  <c r="U281" i="3"/>
  <c r="T281" i="3"/>
  <c r="S281" i="3"/>
  <c r="R281" i="3"/>
  <c r="Q281" i="3"/>
  <c r="I268" i="1" s="1"/>
  <c r="P281" i="3"/>
  <c r="O281" i="3"/>
  <c r="N281" i="3"/>
  <c r="M281" i="3"/>
  <c r="L281" i="3"/>
  <c r="K281" i="3"/>
  <c r="J281" i="3"/>
  <c r="E281" i="3"/>
  <c r="D281" i="3"/>
  <c r="C281" i="3"/>
  <c r="B281" i="3"/>
  <c r="B268" i="1" s="1"/>
  <c r="AF280" i="3"/>
  <c r="AE280" i="3"/>
  <c r="AD280" i="3"/>
  <c r="AC280" i="3"/>
  <c r="AB280" i="3"/>
  <c r="AA280" i="3"/>
  <c r="Z280" i="3"/>
  <c r="Y280" i="3"/>
  <c r="X280" i="3"/>
  <c r="W280" i="3"/>
  <c r="V280" i="3"/>
  <c r="U280" i="3"/>
  <c r="T280" i="3"/>
  <c r="S280" i="3"/>
  <c r="R280" i="3"/>
  <c r="Q280" i="3"/>
  <c r="K267" i="1" s="1"/>
  <c r="P280" i="3"/>
  <c r="O280" i="3"/>
  <c r="N280" i="3"/>
  <c r="M280" i="3"/>
  <c r="L280" i="3"/>
  <c r="K280" i="3"/>
  <c r="J280" i="3"/>
  <c r="E280" i="3"/>
  <c r="D280" i="3"/>
  <c r="C280" i="3"/>
  <c r="B280" i="3"/>
  <c r="B267" i="1" s="1"/>
  <c r="AF279" i="3"/>
  <c r="AE279" i="3"/>
  <c r="AD279" i="3"/>
  <c r="AC279" i="3"/>
  <c r="AB279" i="3"/>
  <c r="AA279" i="3"/>
  <c r="Z279" i="3"/>
  <c r="Y279" i="3"/>
  <c r="X279" i="3"/>
  <c r="W279" i="3"/>
  <c r="V279" i="3"/>
  <c r="U279" i="3"/>
  <c r="T279" i="3"/>
  <c r="S279" i="3"/>
  <c r="R279" i="3"/>
  <c r="Q279" i="3"/>
  <c r="K266" i="1" s="1"/>
  <c r="P279" i="3"/>
  <c r="O279" i="3"/>
  <c r="N279" i="3"/>
  <c r="M279" i="3"/>
  <c r="L279" i="3"/>
  <c r="K279" i="3"/>
  <c r="J279" i="3"/>
  <c r="E279" i="3"/>
  <c r="D279" i="3"/>
  <c r="D266" i="1" s="1"/>
  <c r="C279" i="3"/>
  <c r="C266" i="1" s="1"/>
  <c r="B279" i="3"/>
  <c r="AF278" i="3"/>
  <c r="AE278" i="3"/>
  <c r="AD278" i="3"/>
  <c r="AC278" i="3"/>
  <c r="AB278" i="3"/>
  <c r="AA278" i="3"/>
  <c r="Z278" i="3"/>
  <c r="Y278" i="3"/>
  <c r="X278" i="3"/>
  <c r="W278" i="3"/>
  <c r="V278" i="3"/>
  <c r="U278" i="3"/>
  <c r="T278" i="3"/>
  <c r="S278" i="3"/>
  <c r="R278" i="3"/>
  <c r="Q278" i="3"/>
  <c r="J265" i="1" s="1"/>
  <c r="L265" i="1" s="1"/>
  <c r="P278" i="3"/>
  <c r="O278" i="3"/>
  <c r="N278" i="3"/>
  <c r="M278" i="3"/>
  <c r="L278" i="3"/>
  <c r="K278" i="3"/>
  <c r="J278" i="3"/>
  <c r="E278" i="3"/>
  <c r="D278" i="3"/>
  <c r="C278" i="3"/>
  <c r="C265" i="1" s="1"/>
  <c r="B278" i="3"/>
  <c r="B265" i="1" s="1"/>
  <c r="AF277" i="3"/>
  <c r="AE277" i="3"/>
  <c r="AD277" i="3"/>
  <c r="AC277" i="3"/>
  <c r="AB277" i="3"/>
  <c r="AA277" i="3"/>
  <c r="Z277" i="3"/>
  <c r="Y277" i="3"/>
  <c r="X277" i="3"/>
  <c r="W277" i="3"/>
  <c r="V277" i="3"/>
  <c r="U277" i="3"/>
  <c r="T277" i="3"/>
  <c r="S277" i="3"/>
  <c r="R277" i="3"/>
  <c r="Q277" i="3"/>
  <c r="I264" i="1" s="1"/>
  <c r="P277" i="3"/>
  <c r="O277" i="3"/>
  <c r="N277" i="3"/>
  <c r="M277" i="3"/>
  <c r="L277" i="3"/>
  <c r="K277" i="3"/>
  <c r="J277" i="3"/>
  <c r="E277" i="3"/>
  <c r="D277" i="3"/>
  <c r="C277" i="3"/>
  <c r="B277" i="3"/>
  <c r="B264" i="1" s="1"/>
  <c r="AF276" i="3"/>
  <c r="AE276" i="3"/>
  <c r="AD276" i="3"/>
  <c r="AC276" i="3"/>
  <c r="AB276" i="3"/>
  <c r="AA276" i="3"/>
  <c r="Z276" i="3"/>
  <c r="Y276" i="3"/>
  <c r="X276" i="3"/>
  <c r="W276" i="3"/>
  <c r="V276" i="3"/>
  <c r="U276" i="3"/>
  <c r="T276" i="3"/>
  <c r="S276" i="3"/>
  <c r="R276" i="3"/>
  <c r="Q276" i="3"/>
  <c r="K263" i="1" s="1"/>
  <c r="P276" i="3"/>
  <c r="O276" i="3"/>
  <c r="N276" i="3"/>
  <c r="M276" i="3"/>
  <c r="L276" i="3"/>
  <c r="K276" i="3"/>
  <c r="J276" i="3"/>
  <c r="E276" i="3"/>
  <c r="D276" i="3"/>
  <c r="C276" i="3"/>
  <c r="B276" i="3"/>
  <c r="AF275" i="3"/>
  <c r="AE275" i="3"/>
  <c r="AD275" i="3"/>
  <c r="AC275" i="3"/>
  <c r="AB275" i="3"/>
  <c r="AA275" i="3"/>
  <c r="Z275" i="3"/>
  <c r="Y275" i="3"/>
  <c r="X275" i="3"/>
  <c r="W275" i="3"/>
  <c r="V275" i="3"/>
  <c r="U275" i="3"/>
  <c r="T275" i="3"/>
  <c r="S275" i="3"/>
  <c r="R275" i="3"/>
  <c r="Q275" i="3"/>
  <c r="K262" i="1" s="1"/>
  <c r="P275" i="3"/>
  <c r="O275" i="3"/>
  <c r="N275" i="3"/>
  <c r="M275" i="3"/>
  <c r="L275" i="3"/>
  <c r="K275" i="3"/>
  <c r="J275" i="3"/>
  <c r="E275" i="3"/>
  <c r="D275" i="3"/>
  <c r="D262" i="1" s="1"/>
  <c r="C275" i="3"/>
  <c r="C262" i="1" s="1"/>
  <c r="B275" i="3"/>
  <c r="AF274" i="3"/>
  <c r="AE274" i="3"/>
  <c r="AD274" i="3"/>
  <c r="AC274" i="3"/>
  <c r="AB274" i="3"/>
  <c r="AA274" i="3"/>
  <c r="Z274" i="3"/>
  <c r="Y274" i="3"/>
  <c r="X274" i="3"/>
  <c r="W274" i="3"/>
  <c r="V274" i="3"/>
  <c r="U274" i="3"/>
  <c r="T274" i="3"/>
  <c r="S274" i="3"/>
  <c r="R274" i="3"/>
  <c r="Q274" i="3"/>
  <c r="J261" i="1" s="1"/>
  <c r="L261" i="1" s="1"/>
  <c r="P274" i="3"/>
  <c r="O274" i="3"/>
  <c r="N274" i="3"/>
  <c r="M274" i="3"/>
  <c r="L274" i="3"/>
  <c r="K274" i="3"/>
  <c r="J274" i="3"/>
  <c r="E274" i="3"/>
  <c r="D274" i="3"/>
  <c r="C274" i="3"/>
  <c r="C261" i="1" s="1"/>
  <c r="B274" i="3"/>
  <c r="B261" i="1" s="1"/>
  <c r="AF273" i="3"/>
  <c r="AE273" i="3"/>
  <c r="AD273" i="3"/>
  <c r="AC273" i="3"/>
  <c r="AB273" i="3"/>
  <c r="AA273" i="3"/>
  <c r="Z273" i="3"/>
  <c r="Y273" i="3"/>
  <c r="X273" i="3"/>
  <c r="W273" i="3"/>
  <c r="V273" i="3"/>
  <c r="U273" i="3"/>
  <c r="T273" i="3"/>
  <c r="S273" i="3"/>
  <c r="R273" i="3"/>
  <c r="Q273" i="3"/>
  <c r="I260" i="1" s="1"/>
  <c r="P273" i="3"/>
  <c r="O273" i="3"/>
  <c r="N273" i="3"/>
  <c r="M273" i="3"/>
  <c r="L273" i="3"/>
  <c r="K273" i="3"/>
  <c r="J273" i="3"/>
  <c r="E273" i="3"/>
  <c r="D273" i="3"/>
  <c r="C273" i="3"/>
  <c r="C260" i="1" s="1"/>
  <c r="B273" i="3"/>
  <c r="B260" i="1" s="1"/>
  <c r="AF272" i="3"/>
  <c r="AE272" i="3"/>
  <c r="AD272" i="3"/>
  <c r="AC272" i="3"/>
  <c r="AB272" i="3"/>
  <c r="AA272" i="3"/>
  <c r="Z272" i="3"/>
  <c r="Y272" i="3"/>
  <c r="X272" i="3"/>
  <c r="W272" i="3"/>
  <c r="V272" i="3"/>
  <c r="U272" i="3"/>
  <c r="T272" i="3"/>
  <c r="S272" i="3"/>
  <c r="R272" i="3"/>
  <c r="Q272" i="3"/>
  <c r="K259" i="1" s="1"/>
  <c r="P272" i="3"/>
  <c r="O272" i="3"/>
  <c r="N272" i="3"/>
  <c r="M272" i="3"/>
  <c r="L272" i="3"/>
  <c r="K272" i="3"/>
  <c r="J272" i="3"/>
  <c r="E272" i="3"/>
  <c r="D272" i="3"/>
  <c r="D259" i="1" s="1"/>
  <c r="C272" i="3"/>
  <c r="B272" i="3"/>
  <c r="AF271" i="3"/>
  <c r="AE271" i="3"/>
  <c r="AD271" i="3"/>
  <c r="AC271" i="3"/>
  <c r="AB271" i="3"/>
  <c r="AA271" i="3"/>
  <c r="Z271" i="3"/>
  <c r="Y271" i="3"/>
  <c r="X271" i="3"/>
  <c r="W271" i="3"/>
  <c r="V271" i="3"/>
  <c r="U271" i="3"/>
  <c r="T271" i="3"/>
  <c r="S271" i="3"/>
  <c r="R271" i="3"/>
  <c r="Q271" i="3"/>
  <c r="K258" i="1" s="1"/>
  <c r="P271" i="3"/>
  <c r="O271" i="3"/>
  <c r="N271" i="3"/>
  <c r="M271" i="3"/>
  <c r="L271" i="3"/>
  <c r="K271" i="3"/>
  <c r="J271" i="3"/>
  <c r="E271" i="3"/>
  <c r="D271" i="3"/>
  <c r="D258" i="1" s="1"/>
  <c r="C271" i="3"/>
  <c r="B271" i="3"/>
  <c r="AF270" i="3"/>
  <c r="AE270" i="3"/>
  <c r="AD270" i="3"/>
  <c r="AC270" i="3"/>
  <c r="AB270" i="3"/>
  <c r="AA270" i="3"/>
  <c r="Z270" i="3"/>
  <c r="Y270" i="3"/>
  <c r="X270" i="3"/>
  <c r="W270" i="3"/>
  <c r="V270" i="3"/>
  <c r="U270" i="3"/>
  <c r="T270" i="3"/>
  <c r="S270" i="3"/>
  <c r="R270" i="3"/>
  <c r="Q270" i="3"/>
  <c r="J257" i="1" s="1"/>
  <c r="L257" i="1" s="1"/>
  <c r="P270" i="3"/>
  <c r="O270" i="3"/>
  <c r="N270" i="3"/>
  <c r="M270" i="3"/>
  <c r="L270" i="3"/>
  <c r="K270" i="3"/>
  <c r="J270" i="3"/>
  <c r="E270" i="3"/>
  <c r="D270" i="3"/>
  <c r="C270" i="3"/>
  <c r="C257" i="1" s="1"/>
  <c r="B270" i="3"/>
  <c r="B257" i="1" s="1"/>
  <c r="AF269" i="3"/>
  <c r="AE269" i="3"/>
  <c r="AD269" i="3"/>
  <c r="AC269" i="3"/>
  <c r="AB269" i="3"/>
  <c r="AA269" i="3"/>
  <c r="Z269" i="3"/>
  <c r="Y269" i="3"/>
  <c r="X269" i="3"/>
  <c r="W269" i="3"/>
  <c r="V269" i="3"/>
  <c r="U269" i="3"/>
  <c r="T269" i="3"/>
  <c r="S269" i="3"/>
  <c r="R269" i="3"/>
  <c r="Q269" i="3"/>
  <c r="I256" i="1" s="1"/>
  <c r="P269" i="3"/>
  <c r="O269" i="3"/>
  <c r="N269" i="3"/>
  <c r="M269" i="3"/>
  <c r="L269" i="3"/>
  <c r="K269" i="3"/>
  <c r="J269" i="3"/>
  <c r="E269" i="3"/>
  <c r="D269" i="3"/>
  <c r="C269" i="3"/>
  <c r="C256" i="1" s="1"/>
  <c r="B269" i="3"/>
  <c r="B256" i="1" s="1"/>
  <c r="AF268" i="3"/>
  <c r="AE268" i="3"/>
  <c r="AD268" i="3"/>
  <c r="AC268" i="3"/>
  <c r="AB268" i="3"/>
  <c r="AA268" i="3"/>
  <c r="Z268" i="3"/>
  <c r="Y268" i="3"/>
  <c r="X268" i="3"/>
  <c r="W268" i="3"/>
  <c r="V268" i="3"/>
  <c r="U268" i="3"/>
  <c r="T268" i="3"/>
  <c r="S268" i="3"/>
  <c r="R268" i="3"/>
  <c r="Q268" i="3"/>
  <c r="K255" i="1" s="1"/>
  <c r="P268" i="3"/>
  <c r="O268" i="3"/>
  <c r="N268" i="3"/>
  <c r="M268" i="3"/>
  <c r="L268" i="3"/>
  <c r="K268" i="3"/>
  <c r="J268" i="3"/>
  <c r="E268" i="3"/>
  <c r="D268" i="3"/>
  <c r="D255" i="1" s="1"/>
  <c r="C268" i="3"/>
  <c r="B268" i="3"/>
  <c r="AF267" i="3"/>
  <c r="AE267" i="3"/>
  <c r="AD267" i="3"/>
  <c r="AC267" i="3"/>
  <c r="AB267" i="3"/>
  <c r="AA267" i="3"/>
  <c r="Z267" i="3"/>
  <c r="Y267" i="3"/>
  <c r="X267" i="3"/>
  <c r="W267" i="3"/>
  <c r="V267" i="3"/>
  <c r="U267" i="3"/>
  <c r="T267" i="3"/>
  <c r="S267" i="3"/>
  <c r="R267" i="3"/>
  <c r="Q267" i="3"/>
  <c r="K254" i="1" s="1"/>
  <c r="P267" i="3"/>
  <c r="O267" i="3"/>
  <c r="N267" i="3"/>
  <c r="M267" i="3"/>
  <c r="L267" i="3"/>
  <c r="K267" i="3"/>
  <c r="J267" i="3"/>
  <c r="E267" i="3"/>
  <c r="D267" i="3"/>
  <c r="D254" i="1" s="1"/>
  <c r="C267" i="3"/>
  <c r="B267" i="3"/>
  <c r="AF266" i="3"/>
  <c r="AE266" i="3"/>
  <c r="AD266" i="3"/>
  <c r="AC266" i="3"/>
  <c r="AB266" i="3"/>
  <c r="AA266" i="3"/>
  <c r="Z266" i="3"/>
  <c r="Y266" i="3"/>
  <c r="X266" i="3"/>
  <c r="W266" i="3"/>
  <c r="V266" i="3"/>
  <c r="U266" i="3"/>
  <c r="T266" i="3"/>
  <c r="S266" i="3"/>
  <c r="R266" i="3"/>
  <c r="Q266" i="3"/>
  <c r="J253" i="1" s="1"/>
  <c r="L253" i="1" s="1"/>
  <c r="P266" i="3"/>
  <c r="O266" i="3"/>
  <c r="N266" i="3"/>
  <c r="M266" i="3"/>
  <c r="L266" i="3"/>
  <c r="K266" i="3"/>
  <c r="J266" i="3"/>
  <c r="E266" i="3"/>
  <c r="D266" i="3"/>
  <c r="C266" i="3"/>
  <c r="C253" i="1" s="1"/>
  <c r="B266" i="3"/>
  <c r="B253" i="1" s="1"/>
  <c r="AF265" i="3"/>
  <c r="AE265" i="3"/>
  <c r="AD265" i="3"/>
  <c r="AC265" i="3"/>
  <c r="AB265" i="3"/>
  <c r="AA265" i="3"/>
  <c r="Z265" i="3"/>
  <c r="Y265" i="3"/>
  <c r="X265" i="3"/>
  <c r="W265" i="3"/>
  <c r="V265" i="3"/>
  <c r="U265" i="3"/>
  <c r="T265" i="3"/>
  <c r="S265" i="3"/>
  <c r="R265" i="3"/>
  <c r="Q265" i="3"/>
  <c r="P265" i="3"/>
  <c r="O265" i="3"/>
  <c r="N265" i="3"/>
  <c r="M265" i="3"/>
  <c r="L265" i="3"/>
  <c r="K265" i="3"/>
  <c r="J265" i="3"/>
  <c r="E265" i="3"/>
  <c r="D265" i="3"/>
  <c r="C265" i="3"/>
  <c r="B265" i="3"/>
  <c r="B252" i="1" s="1"/>
  <c r="AF264" i="3"/>
  <c r="AE264" i="3"/>
  <c r="AD264" i="3"/>
  <c r="AC264" i="3"/>
  <c r="AB264" i="3"/>
  <c r="AA264" i="3"/>
  <c r="Z264" i="3"/>
  <c r="Y264" i="3"/>
  <c r="X264" i="3"/>
  <c r="W264" i="3"/>
  <c r="V264" i="3"/>
  <c r="U264" i="3"/>
  <c r="T264" i="3"/>
  <c r="S264" i="3"/>
  <c r="R264" i="3"/>
  <c r="Q264" i="3"/>
  <c r="K251" i="1" s="1"/>
  <c r="P264" i="3"/>
  <c r="O264" i="3"/>
  <c r="N264" i="3"/>
  <c r="M264" i="3"/>
  <c r="L264" i="3"/>
  <c r="K264" i="3"/>
  <c r="J264" i="3"/>
  <c r="E264" i="3"/>
  <c r="D264" i="3"/>
  <c r="D251" i="1" s="1"/>
  <c r="C264" i="3"/>
  <c r="B264" i="3"/>
  <c r="B251" i="1" s="1"/>
  <c r="AF263" i="3"/>
  <c r="AE263" i="3"/>
  <c r="AD263" i="3"/>
  <c r="AC263" i="3"/>
  <c r="AB263" i="3"/>
  <c r="AA263" i="3"/>
  <c r="Z263" i="3"/>
  <c r="Y263" i="3"/>
  <c r="X263" i="3"/>
  <c r="W263" i="3"/>
  <c r="V263" i="3"/>
  <c r="U263" i="3"/>
  <c r="T263" i="3"/>
  <c r="S263" i="3"/>
  <c r="R263" i="3"/>
  <c r="Q263" i="3"/>
  <c r="K250" i="1" s="1"/>
  <c r="P263" i="3"/>
  <c r="O263" i="3"/>
  <c r="N263" i="3"/>
  <c r="M263" i="3"/>
  <c r="L263" i="3"/>
  <c r="K263" i="3"/>
  <c r="J263" i="3"/>
  <c r="E263" i="3"/>
  <c r="D263" i="3"/>
  <c r="D250" i="1" s="1"/>
  <c r="C263" i="3"/>
  <c r="B263" i="3"/>
  <c r="AF262" i="3"/>
  <c r="AE262" i="3"/>
  <c r="AD262" i="3"/>
  <c r="AC262" i="3"/>
  <c r="AB262" i="3"/>
  <c r="AA262" i="3"/>
  <c r="Z262" i="3"/>
  <c r="Y262" i="3"/>
  <c r="X262" i="3"/>
  <c r="W262" i="3"/>
  <c r="V262" i="3"/>
  <c r="U262" i="3"/>
  <c r="T262" i="3"/>
  <c r="S262" i="3"/>
  <c r="R262" i="3"/>
  <c r="Q262" i="3"/>
  <c r="J249" i="1" s="1"/>
  <c r="L249" i="1" s="1"/>
  <c r="P262" i="3"/>
  <c r="O262" i="3"/>
  <c r="N262" i="3"/>
  <c r="M262" i="3"/>
  <c r="L262" i="3"/>
  <c r="K262" i="3"/>
  <c r="J262" i="3"/>
  <c r="E262" i="3"/>
  <c r="D262" i="3"/>
  <c r="C262" i="3"/>
  <c r="C249" i="1" s="1"/>
  <c r="B262" i="3"/>
  <c r="B249" i="1" s="1"/>
  <c r="AF261" i="3"/>
  <c r="AE261" i="3"/>
  <c r="AD261" i="3"/>
  <c r="AC261" i="3"/>
  <c r="AB261" i="3"/>
  <c r="AA261" i="3"/>
  <c r="Z261" i="3"/>
  <c r="Y261" i="3"/>
  <c r="X261" i="3"/>
  <c r="W261" i="3"/>
  <c r="V261" i="3"/>
  <c r="U261" i="3"/>
  <c r="T261" i="3"/>
  <c r="S261" i="3"/>
  <c r="R261" i="3"/>
  <c r="Q261" i="3"/>
  <c r="I248" i="1" s="1"/>
  <c r="P261" i="3"/>
  <c r="O261" i="3"/>
  <c r="N261" i="3"/>
  <c r="M261" i="3"/>
  <c r="L261" i="3"/>
  <c r="K261" i="3"/>
  <c r="J261" i="3"/>
  <c r="E261" i="3"/>
  <c r="D261" i="3"/>
  <c r="C261" i="3"/>
  <c r="B261" i="3"/>
  <c r="B248" i="1" s="1"/>
  <c r="AF260" i="3"/>
  <c r="AE260" i="3"/>
  <c r="AD260" i="3"/>
  <c r="AC260" i="3"/>
  <c r="AB260" i="3"/>
  <c r="AA260" i="3"/>
  <c r="Z260" i="3"/>
  <c r="Y260" i="3"/>
  <c r="X260" i="3"/>
  <c r="W260" i="3"/>
  <c r="V260" i="3"/>
  <c r="U260" i="3"/>
  <c r="T260" i="3"/>
  <c r="S260" i="3"/>
  <c r="R260" i="3"/>
  <c r="Q260" i="3"/>
  <c r="K247" i="1" s="1"/>
  <c r="P260" i="3"/>
  <c r="O260" i="3"/>
  <c r="N260" i="3"/>
  <c r="M260" i="3"/>
  <c r="L260" i="3"/>
  <c r="K260" i="3"/>
  <c r="J260" i="3"/>
  <c r="E260" i="3"/>
  <c r="D260" i="3"/>
  <c r="D247" i="1" s="1"/>
  <c r="C260" i="3"/>
  <c r="B260" i="3"/>
  <c r="B247" i="1" s="1"/>
  <c r="AF259" i="3"/>
  <c r="AE259" i="3"/>
  <c r="AD259" i="3"/>
  <c r="AC259" i="3"/>
  <c r="AB259" i="3"/>
  <c r="AA259" i="3"/>
  <c r="Z259" i="3"/>
  <c r="Y259" i="3"/>
  <c r="X259" i="3"/>
  <c r="W259" i="3"/>
  <c r="V259" i="3"/>
  <c r="U259" i="3"/>
  <c r="T259" i="3"/>
  <c r="S259" i="3"/>
  <c r="R259" i="3"/>
  <c r="Q259" i="3"/>
  <c r="K246" i="1" s="1"/>
  <c r="P259" i="3"/>
  <c r="O259" i="3"/>
  <c r="N259" i="3"/>
  <c r="M259" i="3"/>
  <c r="L259" i="3"/>
  <c r="K259" i="3"/>
  <c r="J259" i="3"/>
  <c r="E259" i="3"/>
  <c r="D259" i="3"/>
  <c r="D246" i="1" s="1"/>
  <c r="C259" i="3"/>
  <c r="C246" i="1" s="1"/>
  <c r="B259" i="3"/>
  <c r="AF258" i="3"/>
  <c r="AE258" i="3"/>
  <c r="AD258" i="3"/>
  <c r="AC258" i="3"/>
  <c r="AB258" i="3"/>
  <c r="AA258" i="3"/>
  <c r="Z258" i="3"/>
  <c r="Y258" i="3"/>
  <c r="X258" i="3"/>
  <c r="W258" i="3"/>
  <c r="V258" i="3"/>
  <c r="U258" i="3"/>
  <c r="T258" i="3"/>
  <c r="S258" i="3"/>
  <c r="R258" i="3"/>
  <c r="Q258" i="3"/>
  <c r="J245" i="1" s="1"/>
  <c r="L245" i="1" s="1"/>
  <c r="P258" i="3"/>
  <c r="O258" i="3"/>
  <c r="N258" i="3"/>
  <c r="M258" i="3"/>
  <c r="L258" i="3"/>
  <c r="K258" i="3"/>
  <c r="J258" i="3"/>
  <c r="E258" i="3"/>
  <c r="D258" i="3"/>
  <c r="D245" i="1" s="1"/>
  <c r="C258" i="3"/>
  <c r="C245" i="1" s="1"/>
  <c r="B258" i="3"/>
  <c r="AF257" i="3"/>
  <c r="AE257" i="3"/>
  <c r="AD257" i="3"/>
  <c r="AC257" i="3"/>
  <c r="AB257" i="3"/>
  <c r="AA257" i="3"/>
  <c r="Z257" i="3"/>
  <c r="Y257" i="3"/>
  <c r="X257" i="3"/>
  <c r="W257" i="3"/>
  <c r="V257" i="3"/>
  <c r="U257" i="3"/>
  <c r="T257" i="3"/>
  <c r="S257" i="3"/>
  <c r="R257" i="3"/>
  <c r="Q257" i="3"/>
  <c r="I244" i="1" s="1"/>
  <c r="P257" i="3"/>
  <c r="O257" i="3"/>
  <c r="N257" i="3"/>
  <c r="M257" i="3"/>
  <c r="L257" i="3"/>
  <c r="K257" i="3"/>
  <c r="J257" i="3"/>
  <c r="E257" i="3"/>
  <c r="D257" i="3"/>
  <c r="C257" i="3"/>
  <c r="C244" i="1" s="1"/>
  <c r="B257" i="3"/>
  <c r="B244" i="1" s="1"/>
  <c r="AF256" i="3"/>
  <c r="AE256" i="3"/>
  <c r="AD256" i="3"/>
  <c r="AC256" i="3"/>
  <c r="AB256" i="3"/>
  <c r="AA256" i="3"/>
  <c r="Z256" i="3"/>
  <c r="Y256" i="3"/>
  <c r="X256" i="3"/>
  <c r="W256" i="3"/>
  <c r="V256" i="3"/>
  <c r="U256" i="3"/>
  <c r="T256" i="3"/>
  <c r="S256" i="3"/>
  <c r="R256" i="3"/>
  <c r="Q256" i="3"/>
  <c r="K243" i="1" s="1"/>
  <c r="P256" i="3"/>
  <c r="O256" i="3"/>
  <c r="N256" i="3"/>
  <c r="M256" i="3"/>
  <c r="L256" i="3"/>
  <c r="K256" i="3"/>
  <c r="J256" i="3"/>
  <c r="E256" i="3"/>
  <c r="D256" i="3"/>
  <c r="D243" i="1" s="1"/>
  <c r="C256" i="3"/>
  <c r="B256" i="3"/>
  <c r="AF255" i="3"/>
  <c r="AE255" i="3"/>
  <c r="AD255" i="3"/>
  <c r="AC255" i="3"/>
  <c r="AB255" i="3"/>
  <c r="AA255" i="3"/>
  <c r="Z255" i="3"/>
  <c r="Y255" i="3"/>
  <c r="X255" i="3"/>
  <c r="W255" i="3"/>
  <c r="V255" i="3"/>
  <c r="U255" i="3"/>
  <c r="T255" i="3"/>
  <c r="S255" i="3"/>
  <c r="R255" i="3"/>
  <c r="Q255" i="3"/>
  <c r="P255" i="3"/>
  <c r="O255" i="3"/>
  <c r="N255" i="3"/>
  <c r="M255" i="3"/>
  <c r="L255" i="3"/>
  <c r="K255" i="3"/>
  <c r="J255" i="3"/>
  <c r="E255" i="3"/>
  <c r="D255" i="3"/>
  <c r="D242" i="1" s="1"/>
  <c r="C255" i="3"/>
  <c r="C242" i="1" s="1"/>
  <c r="B255" i="3"/>
  <c r="AF254" i="3"/>
  <c r="AE254" i="3"/>
  <c r="AD254" i="3"/>
  <c r="AC254" i="3"/>
  <c r="AB254" i="3"/>
  <c r="AA254" i="3"/>
  <c r="Z254" i="3"/>
  <c r="Y254" i="3"/>
  <c r="X254" i="3"/>
  <c r="W254" i="3"/>
  <c r="V254" i="3"/>
  <c r="U254" i="3"/>
  <c r="T254" i="3"/>
  <c r="S254" i="3"/>
  <c r="R254" i="3"/>
  <c r="Q254" i="3"/>
  <c r="P254" i="3"/>
  <c r="O254" i="3"/>
  <c r="N254" i="3"/>
  <c r="M254" i="3"/>
  <c r="L254" i="3"/>
  <c r="K254" i="3"/>
  <c r="J254" i="3"/>
  <c r="E254" i="3"/>
  <c r="D254" i="3"/>
  <c r="C254" i="3"/>
  <c r="C241" i="1" s="1"/>
  <c r="B254" i="3"/>
  <c r="AF253" i="3"/>
  <c r="AE253" i="3"/>
  <c r="AD253" i="3"/>
  <c r="AC253" i="3"/>
  <c r="AB253" i="3"/>
  <c r="AA253" i="3"/>
  <c r="Z253" i="3"/>
  <c r="Y253" i="3"/>
  <c r="X253" i="3"/>
  <c r="W253" i="3"/>
  <c r="V253" i="3"/>
  <c r="U253" i="3"/>
  <c r="T253" i="3"/>
  <c r="S253" i="3"/>
  <c r="R253" i="3"/>
  <c r="Q253" i="3"/>
  <c r="P253" i="3"/>
  <c r="O253" i="3"/>
  <c r="N253" i="3"/>
  <c r="M253" i="3"/>
  <c r="L253" i="3"/>
  <c r="K253" i="3"/>
  <c r="J253" i="3"/>
  <c r="E253" i="3"/>
  <c r="D253" i="3"/>
  <c r="C253" i="3"/>
  <c r="C240" i="1" s="1"/>
  <c r="B253" i="3"/>
  <c r="B240" i="1" s="1"/>
  <c r="AF252" i="3"/>
  <c r="AE252" i="3"/>
  <c r="AD252" i="3"/>
  <c r="AC252" i="3"/>
  <c r="AB252" i="3"/>
  <c r="AA252" i="3"/>
  <c r="Z252" i="3"/>
  <c r="Y252" i="3"/>
  <c r="X252" i="3"/>
  <c r="W252" i="3"/>
  <c r="V252" i="3"/>
  <c r="U252" i="3"/>
  <c r="T252" i="3"/>
  <c r="S252" i="3"/>
  <c r="R252" i="3"/>
  <c r="Q252" i="3"/>
  <c r="P252" i="3"/>
  <c r="O252" i="3"/>
  <c r="N252" i="3"/>
  <c r="M252" i="3"/>
  <c r="L252" i="3"/>
  <c r="K252" i="3"/>
  <c r="J252" i="3"/>
  <c r="E252" i="3"/>
  <c r="D252" i="3"/>
  <c r="D239" i="1" s="1"/>
  <c r="C252" i="3"/>
  <c r="B252" i="3"/>
  <c r="B239" i="1" s="1"/>
  <c r="AF251" i="3"/>
  <c r="AE251" i="3"/>
  <c r="AD251" i="3"/>
  <c r="AC251" i="3"/>
  <c r="AB251" i="3"/>
  <c r="AA251" i="3"/>
  <c r="Z251" i="3"/>
  <c r="Y251" i="3"/>
  <c r="X251" i="3"/>
  <c r="W251" i="3"/>
  <c r="V251" i="3"/>
  <c r="U251" i="3"/>
  <c r="T251" i="3"/>
  <c r="S251" i="3"/>
  <c r="R251" i="3"/>
  <c r="Q251" i="3"/>
  <c r="P251" i="3"/>
  <c r="O251" i="3"/>
  <c r="N251" i="3"/>
  <c r="M251" i="3"/>
  <c r="L251" i="3"/>
  <c r="K251" i="3"/>
  <c r="J251" i="3"/>
  <c r="E251" i="3"/>
  <c r="D251" i="3"/>
  <c r="D238" i="1" s="1"/>
  <c r="C251" i="3"/>
  <c r="B251" i="3"/>
  <c r="AF250" i="3"/>
  <c r="AE250" i="3"/>
  <c r="AD250" i="3"/>
  <c r="AC250" i="3"/>
  <c r="AB250" i="3"/>
  <c r="AA250" i="3"/>
  <c r="Z250" i="3"/>
  <c r="Y250" i="3"/>
  <c r="X250" i="3"/>
  <c r="W250" i="3"/>
  <c r="V250" i="3"/>
  <c r="U250" i="3"/>
  <c r="T250" i="3"/>
  <c r="S250" i="3"/>
  <c r="R250" i="3"/>
  <c r="Q250" i="3"/>
  <c r="P250" i="3"/>
  <c r="O250" i="3"/>
  <c r="N250" i="3"/>
  <c r="M250" i="3"/>
  <c r="L250" i="3"/>
  <c r="K250" i="3"/>
  <c r="J250" i="3"/>
  <c r="E250" i="3"/>
  <c r="D250" i="3"/>
  <c r="C250" i="3"/>
  <c r="C237" i="1" s="1"/>
  <c r="B250" i="3"/>
  <c r="B237" i="1" s="1"/>
  <c r="AF249" i="3"/>
  <c r="AE249" i="3"/>
  <c r="AD249" i="3"/>
  <c r="AC249" i="3"/>
  <c r="AB249" i="3"/>
  <c r="AA249" i="3"/>
  <c r="Z249" i="3"/>
  <c r="Y249" i="3"/>
  <c r="X249" i="3"/>
  <c r="W249" i="3"/>
  <c r="V249" i="3"/>
  <c r="U249" i="3"/>
  <c r="T249" i="3"/>
  <c r="S249" i="3"/>
  <c r="R249" i="3"/>
  <c r="Q249" i="3"/>
  <c r="P249" i="3"/>
  <c r="O249" i="3"/>
  <c r="N249" i="3"/>
  <c r="M249" i="3"/>
  <c r="L249" i="3"/>
  <c r="K249" i="3"/>
  <c r="J249" i="3"/>
  <c r="E249" i="3"/>
  <c r="D249" i="3"/>
  <c r="C249" i="3"/>
  <c r="B249" i="3"/>
  <c r="B236" i="1" s="1"/>
  <c r="AF248" i="3"/>
  <c r="AE248" i="3"/>
  <c r="AD248" i="3"/>
  <c r="AC248" i="3"/>
  <c r="AB248" i="3"/>
  <c r="AA248" i="3"/>
  <c r="Z248" i="3"/>
  <c r="Y248" i="3"/>
  <c r="X248" i="3"/>
  <c r="W248" i="3"/>
  <c r="V248" i="3"/>
  <c r="U248" i="3"/>
  <c r="T248" i="3"/>
  <c r="S248" i="3"/>
  <c r="R248" i="3"/>
  <c r="Q248" i="3"/>
  <c r="H235" i="1" s="1"/>
  <c r="P248" i="3"/>
  <c r="O248" i="3"/>
  <c r="N248" i="3"/>
  <c r="M248" i="3"/>
  <c r="L248" i="3"/>
  <c r="K248" i="3"/>
  <c r="J248" i="3"/>
  <c r="E248" i="3"/>
  <c r="D248" i="3"/>
  <c r="D235" i="1" s="1"/>
  <c r="C248" i="3"/>
  <c r="B248" i="3"/>
  <c r="B235" i="1" s="1"/>
  <c r="AF247" i="3"/>
  <c r="AE247" i="3"/>
  <c r="AD247" i="3"/>
  <c r="AC247" i="3"/>
  <c r="AB247" i="3"/>
  <c r="AA247" i="3"/>
  <c r="Z247" i="3"/>
  <c r="Y247" i="3"/>
  <c r="X247" i="3"/>
  <c r="W247" i="3"/>
  <c r="V247" i="3"/>
  <c r="U247" i="3"/>
  <c r="T247" i="3"/>
  <c r="S247" i="3"/>
  <c r="R247" i="3"/>
  <c r="Q247" i="3"/>
  <c r="P247" i="3"/>
  <c r="O247" i="3"/>
  <c r="N247" i="3"/>
  <c r="M247" i="3"/>
  <c r="L247" i="3"/>
  <c r="K247" i="3"/>
  <c r="J247" i="3"/>
  <c r="E247" i="3"/>
  <c r="D247" i="3"/>
  <c r="D234" i="1" s="1"/>
  <c r="C247" i="3"/>
  <c r="B247" i="3"/>
  <c r="AF246" i="3"/>
  <c r="AE246" i="3"/>
  <c r="AD246" i="3"/>
  <c r="AC246" i="3"/>
  <c r="AB246" i="3"/>
  <c r="AA246" i="3"/>
  <c r="Z246" i="3"/>
  <c r="Y246" i="3"/>
  <c r="X246" i="3"/>
  <c r="W246" i="3"/>
  <c r="V246" i="3"/>
  <c r="U246" i="3"/>
  <c r="T246" i="3"/>
  <c r="S246" i="3"/>
  <c r="R246" i="3"/>
  <c r="Q246" i="3"/>
  <c r="P246" i="3"/>
  <c r="O246" i="3"/>
  <c r="N246" i="3"/>
  <c r="M246" i="3"/>
  <c r="L246" i="3"/>
  <c r="K246" i="3"/>
  <c r="J246" i="3"/>
  <c r="E246" i="3"/>
  <c r="D246" i="3"/>
  <c r="C246" i="3"/>
  <c r="C233" i="1" s="1"/>
  <c r="B246" i="3"/>
  <c r="B233" i="1" s="1"/>
  <c r="AF245" i="3"/>
  <c r="AE245" i="3"/>
  <c r="AD245" i="3"/>
  <c r="AC245" i="3"/>
  <c r="AB245" i="3"/>
  <c r="AA245" i="3"/>
  <c r="Z245" i="3"/>
  <c r="Y245" i="3"/>
  <c r="X245" i="3"/>
  <c r="W245" i="3"/>
  <c r="V245" i="3"/>
  <c r="U245" i="3"/>
  <c r="T245" i="3"/>
  <c r="S245" i="3"/>
  <c r="R245" i="3"/>
  <c r="Q245" i="3"/>
  <c r="P245" i="3"/>
  <c r="O245" i="3"/>
  <c r="N245" i="3"/>
  <c r="M245" i="3"/>
  <c r="L245" i="3"/>
  <c r="K245" i="3"/>
  <c r="J245" i="3"/>
  <c r="E245" i="3"/>
  <c r="D245" i="3"/>
  <c r="C245" i="3"/>
  <c r="C232" i="1" s="1"/>
  <c r="B245" i="3"/>
  <c r="B232" i="1" s="1"/>
  <c r="AF244" i="3"/>
  <c r="AE244" i="3"/>
  <c r="AD244" i="3"/>
  <c r="AC244" i="3"/>
  <c r="AB244" i="3"/>
  <c r="AA244" i="3"/>
  <c r="Z244" i="3"/>
  <c r="Y244" i="3"/>
  <c r="X244" i="3"/>
  <c r="W244" i="3"/>
  <c r="V244" i="3"/>
  <c r="U244" i="3"/>
  <c r="T244" i="3"/>
  <c r="S244" i="3"/>
  <c r="R244" i="3"/>
  <c r="Q244" i="3"/>
  <c r="P244" i="3"/>
  <c r="O244" i="3"/>
  <c r="N244" i="3"/>
  <c r="M244" i="3"/>
  <c r="L244" i="3"/>
  <c r="K244" i="3"/>
  <c r="J244" i="3"/>
  <c r="E244" i="3"/>
  <c r="D244" i="3"/>
  <c r="D231" i="1" s="1"/>
  <c r="C244" i="3"/>
  <c r="B244" i="3"/>
  <c r="B231" i="1" s="1"/>
  <c r="AF243" i="3"/>
  <c r="AE243" i="3"/>
  <c r="AD243" i="3"/>
  <c r="AC243" i="3"/>
  <c r="AB243" i="3"/>
  <c r="AA243" i="3"/>
  <c r="Z243" i="3"/>
  <c r="Y243" i="3"/>
  <c r="X243" i="3"/>
  <c r="W243" i="3"/>
  <c r="V243" i="3"/>
  <c r="U243" i="3"/>
  <c r="T243" i="3"/>
  <c r="S243" i="3"/>
  <c r="R243" i="3"/>
  <c r="Q243" i="3"/>
  <c r="P243" i="3"/>
  <c r="O243" i="3"/>
  <c r="N243" i="3"/>
  <c r="M243" i="3"/>
  <c r="L243" i="3"/>
  <c r="K243" i="3"/>
  <c r="J243" i="3"/>
  <c r="E243" i="3"/>
  <c r="D243" i="3"/>
  <c r="D230" i="1" s="1"/>
  <c r="C243" i="3"/>
  <c r="C230" i="1" s="1"/>
  <c r="B243" i="3"/>
  <c r="AF242" i="3"/>
  <c r="AE242" i="3"/>
  <c r="AD242" i="3"/>
  <c r="AC242" i="3"/>
  <c r="AB242" i="3"/>
  <c r="AA242" i="3"/>
  <c r="Z242" i="3"/>
  <c r="Y242" i="3"/>
  <c r="X242" i="3"/>
  <c r="W242" i="3"/>
  <c r="V242" i="3"/>
  <c r="U242" i="3"/>
  <c r="T242" i="3"/>
  <c r="S242" i="3"/>
  <c r="R242" i="3"/>
  <c r="Q242" i="3"/>
  <c r="P242" i="3"/>
  <c r="O242" i="3"/>
  <c r="N242" i="3"/>
  <c r="M242" i="3"/>
  <c r="L242" i="3"/>
  <c r="K242" i="3"/>
  <c r="J242" i="3"/>
  <c r="E242" i="3"/>
  <c r="D242" i="3"/>
  <c r="C242" i="3"/>
  <c r="C229" i="1" s="1"/>
  <c r="B242" i="3"/>
  <c r="B229" i="1" s="1"/>
  <c r="AF241" i="3"/>
  <c r="AE241" i="3"/>
  <c r="AD241" i="3"/>
  <c r="AC241" i="3"/>
  <c r="AB241" i="3"/>
  <c r="AA241" i="3"/>
  <c r="Z241" i="3"/>
  <c r="Y241" i="3"/>
  <c r="X241" i="3"/>
  <c r="W241" i="3"/>
  <c r="V241" i="3"/>
  <c r="U241" i="3"/>
  <c r="T241" i="3"/>
  <c r="S241" i="3"/>
  <c r="R241" i="3"/>
  <c r="Q241" i="3"/>
  <c r="P241" i="3"/>
  <c r="O241" i="3"/>
  <c r="N241" i="3"/>
  <c r="M241" i="3"/>
  <c r="L241" i="3"/>
  <c r="K241" i="3"/>
  <c r="J241" i="3"/>
  <c r="E241" i="3"/>
  <c r="D241" i="3"/>
  <c r="C241" i="3"/>
  <c r="B241" i="3"/>
  <c r="B228" i="1" s="1"/>
  <c r="AF240" i="3"/>
  <c r="AE240" i="3"/>
  <c r="AD240" i="3"/>
  <c r="AC240" i="3"/>
  <c r="AB240" i="3"/>
  <c r="AA240" i="3"/>
  <c r="Z240" i="3"/>
  <c r="Y240" i="3"/>
  <c r="X240" i="3"/>
  <c r="W240" i="3"/>
  <c r="V240" i="3"/>
  <c r="U240" i="3"/>
  <c r="T240" i="3"/>
  <c r="S240" i="3"/>
  <c r="R240" i="3"/>
  <c r="Q240" i="3"/>
  <c r="H227" i="1" s="1"/>
  <c r="P240" i="3"/>
  <c r="O240" i="3"/>
  <c r="N240" i="3"/>
  <c r="M240" i="3"/>
  <c r="L240" i="3"/>
  <c r="K240" i="3"/>
  <c r="J240" i="3"/>
  <c r="E240" i="3"/>
  <c r="D240" i="3"/>
  <c r="D227" i="1" s="1"/>
  <c r="C240" i="3"/>
  <c r="B240" i="3"/>
  <c r="B227" i="1" s="1"/>
  <c r="AF239" i="3"/>
  <c r="AE239" i="3"/>
  <c r="AD239" i="3"/>
  <c r="AC239" i="3"/>
  <c r="AB239" i="3"/>
  <c r="AA239" i="3"/>
  <c r="Z239" i="3"/>
  <c r="Y239" i="3"/>
  <c r="X239" i="3"/>
  <c r="W239" i="3"/>
  <c r="V239" i="3"/>
  <c r="U239" i="3"/>
  <c r="T239" i="3"/>
  <c r="S239" i="3"/>
  <c r="R239" i="3"/>
  <c r="Q239" i="3"/>
  <c r="P239" i="3"/>
  <c r="O239" i="3"/>
  <c r="N239" i="3"/>
  <c r="M239" i="3"/>
  <c r="L239" i="3"/>
  <c r="K239" i="3"/>
  <c r="J239" i="3"/>
  <c r="E239" i="3"/>
  <c r="D239" i="3"/>
  <c r="D226" i="1" s="1"/>
  <c r="C239" i="3"/>
  <c r="C226" i="1" s="1"/>
  <c r="B239" i="3"/>
  <c r="AF238" i="3"/>
  <c r="AE238" i="3"/>
  <c r="AD238" i="3"/>
  <c r="AC238" i="3"/>
  <c r="AB238" i="3"/>
  <c r="AA238" i="3"/>
  <c r="Z238" i="3"/>
  <c r="Y238" i="3"/>
  <c r="X238" i="3"/>
  <c r="W238" i="3"/>
  <c r="V238" i="3"/>
  <c r="U238" i="3"/>
  <c r="T238" i="3"/>
  <c r="S238" i="3"/>
  <c r="R238" i="3"/>
  <c r="Q238" i="3"/>
  <c r="P238" i="3"/>
  <c r="O238" i="3"/>
  <c r="N238" i="3"/>
  <c r="M238" i="3"/>
  <c r="L238" i="3"/>
  <c r="K238" i="3"/>
  <c r="J238" i="3"/>
  <c r="E238" i="3"/>
  <c r="D238" i="3"/>
  <c r="C238" i="3"/>
  <c r="C225" i="1" s="1"/>
  <c r="B238" i="3"/>
  <c r="B225" i="1" s="1"/>
  <c r="AF237" i="3"/>
  <c r="AE237" i="3"/>
  <c r="AD237" i="3"/>
  <c r="AC237" i="3"/>
  <c r="AB237" i="3"/>
  <c r="AA237" i="3"/>
  <c r="Z237" i="3"/>
  <c r="Y237" i="3"/>
  <c r="X237" i="3"/>
  <c r="W237" i="3"/>
  <c r="V237" i="3"/>
  <c r="U237" i="3"/>
  <c r="T237" i="3"/>
  <c r="S237" i="3"/>
  <c r="R237" i="3"/>
  <c r="Q237" i="3"/>
  <c r="P237" i="3"/>
  <c r="O237" i="3"/>
  <c r="N237" i="3"/>
  <c r="M237" i="3"/>
  <c r="L237" i="3"/>
  <c r="K237" i="3"/>
  <c r="J237" i="3"/>
  <c r="E237" i="3"/>
  <c r="D237" i="3"/>
  <c r="C237" i="3"/>
  <c r="B237" i="3"/>
  <c r="B224" i="1" s="1"/>
  <c r="AF236" i="3"/>
  <c r="AE236" i="3"/>
  <c r="AD236" i="3"/>
  <c r="AC236" i="3"/>
  <c r="AB236" i="3"/>
  <c r="AA236" i="3"/>
  <c r="Z236" i="3"/>
  <c r="Y236" i="3"/>
  <c r="X236" i="3"/>
  <c r="W236" i="3"/>
  <c r="V236" i="3"/>
  <c r="U236" i="3"/>
  <c r="T236" i="3"/>
  <c r="S236" i="3"/>
  <c r="R236" i="3"/>
  <c r="Q236" i="3"/>
  <c r="P236" i="3"/>
  <c r="O236" i="3"/>
  <c r="N236" i="3"/>
  <c r="M236" i="3"/>
  <c r="L236" i="3"/>
  <c r="K236" i="3"/>
  <c r="J236" i="3"/>
  <c r="E236" i="3"/>
  <c r="D236" i="3"/>
  <c r="D223" i="1" s="1"/>
  <c r="C236" i="3"/>
  <c r="B236" i="3"/>
  <c r="B223" i="1" s="1"/>
  <c r="AF235" i="3"/>
  <c r="AE235" i="3"/>
  <c r="AD235" i="3"/>
  <c r="AC235" i="3"/>
  <c r="AB235" i="3"/>
  <c r="AA235" i="3"/>
  <c r="Z235" i="3"/>
  <c r="Y235" i="3"/>
  <c r="X235" i="3"/>
  <c r="W235" i="3"/>
  <c r="V235" i="3"/>
  <c r="U235" i="3"/>
  <c r="T235" i="3"/>
  <c r="S235" i="3"/>
  <c r="R235" i="3"/>
  <c r="Q235" i="3"/>
  <c r="P235" i="3"/>
  <c r="O235" i="3"/>
  <c r="N235" i="3"/>
  <c r="M235" i="3"/>
  <c r="L235" i="3"/>
  <c r="K235" i="3"/>
  <c r="J235" i="3"/>
  <c r="E235" i="3"/>
  <c r="D235" i="3"/>
  <c r="D222" i="1" s="1"/>
  <c r="C235" i="3"/>
  <c r="C222" i="1" s="1"/>
  <c r="B235" i="3"/>
  <c r="AF234" i="3"/>
  <c r="AE234" i="3"/>
  <c r="AD234" i="3"/>
  <c r="AC234" i="3"/>
  <c r="AB234" i="3"/>
  <c r="AA234" i="3"/>
  <c r="Z234" i="3"/>
  <c r="Y234" i="3"/>
  <c r="X234" i="3"/>
  <c r="W234" i="3"/>
  <c r="V234" i="3"/>
  <c r="U234" i="3"/>
  <c r="T234" i="3"/>
  <c r="S234" i="3"/>
  <c r="R234" i="3"/>
  <c r="Q234" i="3"/>
  <c r="P234" i="3"/>
  <c r="O234" i="3"/>
  <c r="N234" i="3"/>
  <c r="M234" i="3"/>
  <c r="L234" i="3"/>
  <c r="K234" i="3"/>
  <c r="J234" i="3"/>
  <c r="E234" i="3"/>
  <c r="D234" i="3"/>
  <c r="D221" i="1" s="1"/>
  <c r="C234" i="3"/>
  <c r="C221" i="1" s="1"/>
  <c r="B234" i="3"/>
  <c r="B221" i="1" s="1"/>
  <c r="AF233" i="3"/>
  <c r="AE233" i="3"/>
  <c r="AD233" i="3"/>
  <c r="AC233" i="3"/>
  <c r="AB233" i="3"/>
  <c r="AA233" i="3"/>
  <c r="Z233" i="3"/>
  <c r="Y233" i="3"/>
  <c r="X233" i="3"/>
  <c r="W233" i="3"/>
  <c r="V233" i="3"/>
  <c r="U233" i="3"/>
  <c r="T233" i="3"/>
  <c r="S233" i="3"/>
  <c r="R233" i="3"/>
  <c r="Q233" i="3"/>
  <c r="P233" i="3"/>
  <c r="O233" i="3"/>
  <c r="N233" i="3"/>
  <c r="M233" i="3"/>
  <c r="L233" i="3"/>
  <c r="K233" i="3"/>
  <c r="J233" i="3"/>
  <c r="E233" i="3"/>
  <c r="D233" i="3"/>
  <c r="C233" i="3"/>
  <c r="C220" i="1" s="1"/>
  <c r="B233" i="3"/>
  <c r="B220" i="1" s="1"/>
  <c r="AF232" i="3"/>
  <c r="AE232" i="3"/>
  <c r="AD232" i="3"/>
  <c r="AC232" i="3"/>
  <c r="AB232" i="3"/>
  <c r="AA232" i="3"/>
  <c r="Z232" i="3"/>
  <c r="Y232" i="3"/>
  <c r="X232" i="3"/>
  <c r="W232" i="3"/>
  <c r="V232" i="3"/>
  <c r="U232" i="3"/>
  <c r="T232" i="3"/>
  <c r="S232" i="3"/>
  <c r="R232" i="3"/>
  <c r="Q232" i="3"/>
  <c r="H219" i="1" s="1"/>
  <c r="P232" i="3"/>
  <c r="O232" i="3"/>
  <c r="N232" i="3"/>
  <c r="M232" i="3"/>
  <c r="L232" i="3"/>
  <c r="K232" i="3"/>
  <c r="J232" i="3"/>
  <c r="E232" i="3"/>
  <c r="D232" i="3"/>
  <c r="D219" i="1" s="1"/>
  <c r="C232" i="3"/>
  <c r="B232" i="3"/>
  <c r="B219" i="1" s="1"/>
  <c r="AF231" i="3"/>
  <c r="AE231" i="3"/>
  <c r="AD231" i="3"/>
  <c r="AC231" i="3"/>
  <c r="AB231" i="3"/>
  <c r="AA231" i="3"/>
  <c r="Z231" i="3"/>
  <c r="Y231" i="3"/>
  <c r="X231" i="3"/>
  <c r="W231" i="3"/>
  <c r="V231" i="3"/>
  <c r="U231" i="3"/>
  <c r="T231" i="3"/>
  <c r="S231" i="3"/>
  <c r="R231" i="3"/>
  <c r="Q231" i="3"/>
  <c r="P231" i="3"/>
  <c r="O231" i="3"/>
  <c r="N231" i="3"/>
  <c r="M231" i="3"/>
  <c r="L231" i="3"/>
  <c r="K231" i="3"/>
  <c r="J231" i="3"/>
  <c r="E231" i="3"/>
  <c r="D231" i="3"/>
  <c r="D218" i="1" s="1"/>
  <c r="C231" i="3"/>
  <c r="C218" i="1" s="1"/>
  <c r="B231" i="3"/>
  <c r="AF230" i="3"/>
  <c r="AE230" i="3"/>
  <c r="AD230" i="3"/>
  <c r="AC230" i="3"/>
  <c r="AB230" i="3"/>
  <c r="AA230" i="3"/>
  <c r="Z230" i="3"/>
  <c r="Y230" i="3"/>
  <c r="X230" i="3"/>
  <c r="W230" i="3"/>
  <c r="V230" i="3"/>
  <c r="U230" i="3"/>
  <c r="T230" i="3"/>
  <c r="S230" i="3"/>
  <c r="R230" i="3"/>
  <c r="Q230" i="3"/>
  <c r="P230" i="3"/>
  <c r="O230" i="3"/>
  <c r="N230" i="3"/>
  <c r="M230" i="3"/>
  <c r="L230" i="3"/>
  <c r="K230" i="3"/>
  <c r="J230" i="3"/>
  <c r="E230" i="3"/>
  <c r="D230" i="3"/>
  <c r="C230" i="3"/>
  <c r="C217" i="1" s="1"/>
  <c r="B230" i="3"/>
  <c r="AF229" i="3"/>
  <c r="AE229" i="3"/>
  <c r="AD229" i="3"/>
  <c r="AC229" i="3"/>
  <c r="AB229" i="3"/>
  <c r="AA229" i="3"/>
  <c r="Z229" i="3"/>
  <c r="Y229" i="3"/>
  <c r="X229" i="3"/>
  <c r="W229" i="3"/>
  <c r="V229" i="3"/>
  <c r="U229" i="3"/>
  <c r="T229" i="3"/>
  <c r="S229" i="3"/>
  <c r="R229" i="3"/>
  <c r="Q229" i="3"/>
  <c r="P229" i="3"/>
  <c r="O229" i="3"/>
  <c r="N229" i="3"/>
  <c r="M229" i="3"/>
  <c r="L229" i="3"/>
  <c r="K229" i="3"/>
  <c r="J229" i="3"/>
  <c r="E229" i="3"/>
  <c r="D229" i="3"/>
  <c r="C229" i="3"/>
  <c r="B229" i="3"/>
  <c r="B216" i="1" s="1"/>
  <c r="AF228" i="3"/>
  <c r="AE228" i="3"/>
  <c r="AD228" i="3"/>
  <c r="AC228" i="3"/>
  <c r="AB228" i="3"/>
  <c r="AA228" i="3"/>
  <c r="Z228" i="3"/>
  <c r="Y228" i="3"/>
  <c r="X228" i="3"/>
  <c r="W228" i="3"/>
  <c r="V228" i="3"/>
  <c r="U228" i="3"/>
  <c r="T228" i="3"/>
  <c r="S228" i="3"/>
  <c r="R228" i="3"/>
  <c r="Q228" i="3"/>
  <c r="P228" i="3"/>
  <c r="O228" i="3"/>
  <c r="N228" i="3"/>
  <c r="M228" i="3"/>
  <c r="L228" i="3"/>
  <c r="K228" i="3"/>
  <c r="J228" i="3"/>
  <c r="E228" i="3"/>
  <c r="D228" i="3"/>
  <c r="D215" i="1" s="1"/>
  <c r="C228" i="3"/>
  <c r="B228" i="3"/>
  <c r="B215" i="1" s="1"/>
  <c r="AF227" i="3"/>
  <c r="AE227" i="3"/>
  <c r="AD227" i="3"/>
  <c r="AC227" i="3"/>
  <c r="AB227" i="3"/>
  <c r="AA227" i="3"/>
  <c r="Z227" i="3"/>
  <c r="Y227" i="3"/>
  <c r="X227" i="3"/>
  <c r="W227" i="3"/>
  <c r="V227" i="3"/>
  <c r="U227" i="3"/>
  <c r="T227" i="3"/>
  <c r="S227" i="3"/>
  <c r="R227" i="3"/>
  <c r="Q227" i="3"/>
  <c r="P227" i="3"/>
  <c r="O227" i="3"/>
  <c r="N227" i="3"/>
  <c r="M227" i="3"/>
  <c r="L227" i="3"/>
  <c r="K227" i="3"/>
  <c r="J227" i="3"/>
  <c r="E227" i="3"/>
  <c r="D227" i="3"/>
  <c r="D214" i="1" s="1"/>
  <c r="C227" i="3"/>
  <c r="C214" i="1" s="1"/>
  <c r="B227" i="3"/>
  <c r="AF226" i="3"/>
  <c r="AE226" i="3"/>
  <c r="AD226" i="3"/>
  <c r="AC226" i="3"/>
  <c r="AB226" i="3"/>
  <c r="AA226" i="3"/>
  <c r="Z226" i="3"/>
  <c r="Y226" i="3"/>
  <c r="X226" i="3"/>
  <c r="W226" i="3"/>
  <c r="V226" i="3"/>
  <c r="U226" i="3"/>
  <c r="T226" i="3"/>
  <c r="S226" i="3"/>
  <c r="R226" i="3"/>
  <c r="Q226" i="3"/>
  <c r="P226" i="3"/>
  <c r="O226" i="3"/>
  <c r="N226" i="3"/>
  <c r="M226" i="3"/>
  <c r="L226" i="3"/>
  <c r="K226" i="3"/>
  <c r="J226" i="3"/>
  <c r="E226" i="3"/>
  <c r="D226" i="3"/>
  <c r="D213" i="1" s="1"/>
  <c r="C226" i="3"/>
  <c r="C213" i="1" s="1"/>
  <c r="B226" i="3"/>
  <c r="B213" i="1" s="1"/>
  <c r="AF225" i="3"/>
  <c r="AE225" i="3"/>
  <c r="AD225" i="3"/>
  <c r="AC225" i="3"/>
  <c r="AB225" i="3"/>
  <c r="AA225" i="3"/>
  <c r="Z225" i="3"/>
  <c r="Y225" i="3"/>
  <c r="X225" i="3"/>
  <c r="W225" i="3"/>
  <c r="V225" i="3"/>
  <c r="U225" i="3"/>
  <c r="T225" i="3"/>
  <c r="S225" i="3"/>
  <c r="R225" i="3"/>
  <c r="Q225" i="3"/>
  <c r="P225" i="3"/>
  <c r="O225" i="3"/>
  <c r="N225" i="3"/>
  <c r="M225" i="3"/>
  <c r="L225" i="3"/>
  <c r="K225" i="3"/>
  <c r="J225" i="3"/>
  <c r="E225" i="3"/>
  <c r="D225" i="3"/>
  <c r="C225" i="3"/>
  <c r="C212" i="1" s="1"/>
  <c r="B225" i="3"/>
  <c r="B212" i="1" s="1"/>
  <c r="AF224" i="3"/>
  <c r="AE224" i="3"/>
  <c r="AD224" i="3"/>
  <c r="AC224" i="3"/>
  <c r="AB224" i="3"/>
  <c r="AA224" i="3"/>
  <c r="Z224" i="3"/>
  <c r="Y224" i="3"/>
  <c r="X224" i="3"/>
  <c r="W224" i="3"/>
  <c r="V224" i="3"/>
  <c r="U224" i="3"/>
  <c r="T224" i="3"/>
  <c r="S224" i="3"/>
  <c r="R224" i="3"/>
  <c r="Q224" i="3"/>
  <c r="H211" i="1" s="1"/>
  <c r="P224" i="3"/>
  <c r="O224" i="3"/>
  <c r="N224" i="3"/>
  <c r="M224" i="3"/>
  <c r="L224" i="3"/>
  <c r="K224" i="3"/>
  <c r="J224" i="3"/>
  <c r="E224" i="3"/>
  <c r="D224" i="3"/>
  <c r="D211" i="1" s="1"/>
  <c r="C224" i="3"/>
  <c r="B224" i="3"/>
  <c r="B211" i="1" s="1"/>
  <c r="AF223" i="3"/>
  <c r="AE223" i="3"/>
  <c r="AD223" i="3"/>
  <c r="AC223" i="3"/>
  <c r="AB223" i="3"/>
  <c r="AA223" i="3"/>
  <c r="Z223" i="3"/>
  <c r="Y223" i="3"/>
  <c r="X223" i="3"/>
  <c r="W223" i="3"/>
  <c r="V223" i="3"/>
  <c r="U223" i="3"/>
  <c r="T223" i="3"/>
  <c r="S223" i="3"/>
  <c r="R223" i="3"/>
  <c r="Q223" i="3"/>
  <c r="P223" i="3"/>
  <c r="O223" i="3"/>
  <c r="N223" i="3"/>
  <c r="M223" i="3"/>
  <c r="L223" i="3"/>
  <c r="K223" i="3"/>
  <c r="J223" i="3"/>
  <c r="E223" i="3"/>
  <c r="D223" i="3"/>
  <c r="D210" i="1" s="1"/>
  <c r="C223" i="3"/>
  <c r="C210" i="1" s="1"/>
  <c r="B223" i="3"/>
  <c r="AF222" i="3"/>
  <c r="AE222" i="3"/>
  <c r="AD222" i="3"/>
  <c r="AC222" i="3"/>
  <c r="AB222" i="3"/>
  <c r="AA222" i="3"/>
  <c r="Z222" i="3"/>
  <c r="Y222" i="3"/>
  <c r="X222" i="3"/>
  <c r="W222" i="3"/>
  <c r="V222" i="3"/>
  <c r="U222" i="3"/>
  <c r="T222" i="3"/>
  <c r="S222" i="3"/>
  <c r="R222" i="3"/>
  <c r="Q222" i="3"/>
  <c r="P222" i="3"/>
  <c r="O222" i="3"/>
  <c r="N222" i="3"/>
  <c r="M222" i="3"/>
  <c r="L222" i="3"/>
  <c r="K222" i="3"/>
  <c r="J222" i="3"/>
  <c r="E222" i="3"/>
  <c r="D222" i="3"/>
  <c r="D209" i="1" s="1"/>
  <c r="C222" i="3"/>
  <c r="C209" i="1" s="1"/>
  <c r="B222" i="3"/>
  <c r="B209" i="1" s="1"/>
  <c r="AF221" i="3"/>
  <c r="AE221" i="3"/>
  <c r="AD221" i="3"/>
  <c r="AC221" i="3"/>
  <c r="AB221" i="3"/>
  <c r="AA221" i="3"/>
  <c r="Z221" i="3"/>
  <c r="Y221" i="3"/>
  <c r="X221" i="3"/>
  <c r="W221" i="3"/>
  <c r="V221" i="3"/>
  <c r="U221" i="3"/>
  <c r="T221" i="3"/>
  <c r="S221" i="3"/>
  <c r="R221" i="3"/>
  <c r="Q221" i="3"/>
  <c r="P221" i="3"/>
  <c r="O221" i="3"/>
  <c r="N221" i="3"/>
  <c r="M221" i="3"/>
  <c r="L221" i="3"/>
  <c r="K221" i="3"/>
  <c r="J221" i="3"/>
  <c r="E221" i="3"/>
  <c r="D221" i="3"/>
  <c r="C221" i="3"/>
  <c r="B221" i="3"/>
  <c r="B208" i="1" s="1"/>
  <c r="AF220" i="3"/>
  <c r="AE220" i="3"/>
  <c r="AD220" i="3"/>
  <c r="AC220" i="3"/>
  <c r="AB220" i="3"/>
  <c r="AA220" i="3"/>
  <c r="Z220" i="3"/>
  <c r="Y220" i="3"/>
  <c r="X220" i="3"/>
  <c r="W220" i="3"/>
  <c r="V220" i="3"/>
  <c r="U220" i="3"/>
  <c r="T220" i="3"/>
  <c r="S220" i="3"/>
  <c r="R220" i="3"/>
  <c r="Q220" i="3"/>
  <c r="P220" i="3"/>
  <c r="O220" i="3"/>
  <c r="N220" i="3"/>
  <c r="M220" i="3"/>
  <c r="L220" i="3"/>
  <c r="K220" i="3"/>
  <c r="J220" i="3"/>
  <c r="E220" i="3"/>
  <c r="D220" i="3"/>
  <c r="C220" i="3"/>
  <c r="B220" i="3"/>
  <c r="B207" i="1" s="1"/>
  <c r="AF219" i="3"/>
  <c r="AE219" i="3"/>
  <c r="AD219" i="3"/>
  <c r="AC219" i="3"/>
  <c r="AB219" i="3"/>
  <c r="AA219" i="3"/>
  <c r="Z219" i="3"/>
  <c r="Y219" i="3"/>
  <c r="X219" i="3"/>
  <c r="W219" i="3"/>
  <c r="V219" i="3"/>
  <c r="U219" i="3"/>
  <c r="T219" i="3"/>
  <c r="S219" i="3"/>
  <c r="R219" i="3"/>
  <c r="Q219" i="3"/>
  <c r="P219" i="3"/>
  <c r="O219" i="3"/>
  <c r="N219" i="3"/>
  <c r="M219" i="3"/>
  <c r="L219" i="3"/>
  <c r="K219" i="3"/>
  <c r="J219" i="3"/>
  <c r="E219" i="3"/>
  <c r="D219" i="3"/>
  <c r="D206" i="1" s="1"/>
  <c r="C219" i="3"/>
  <c r="C206" i="1" s="1"/>
  <c r="B219" i="3"/>
  <c r="AF218" i="3"/>
  <c r="AE218" i="3"/>
  <c r="AD218" i="3"/>
  <c r="AC218" i="3"/>
  <c r="AB218" i="3"/>
  <c r="AA218" i="3"/>
  <c r="Z218" i="3"/>
  <c r="Y218" i="3"/>
  <c r="X218" i="3"/>
  <c r="W218" i="3"/>
  <c r="V218" i="3"/>
  <c r="U218" i="3"/>
  <c r="T218" i="3"/>
  <c r="S218" i="3"/>
  <c r="R218" i="3"/>
  <c r="Q218" i="3"/>
  <c r="P218" i="3"/>
  <c r="O218" i="3"/>
  <c r="N218" i="3"/>
  <c r="M218" i="3"/>
  <c r="L218" i="3"/>
  <c r="K218" i="3"/>
  <c r="J218" i="3"/>
  <c r="E218" i="3"/>
  <c r="D218" i="3"/>
  <c r="D205" i="1" s="1"/>
  <c r="C218" i="3"/>
  <c r="C205" i="1" s="1"/>
  <c r="B218" i="3"/>
  <c r="AF217" i="3"/>
  <c r="AE217" i="3"/>
  <c r="AD217" i="3"/>
  <c r="AC217" i="3"/>
  <c r="AB217" i="3"/>
  <c r="AA217" i="3"/>
  <c r="Z217" i="3"/>
  <c r="Y217" i="3"/>
  <c r="X217" i="3"/>
  <c r="W217" i="3"/>
  <c r="V217" i="3"/>
  <c r="U217" i="3"/>
  <c r="T217" i="3"/>
  <c r="S217" i="3"/>
  <c r="R217" i="3"/>
  <c r="Q217" i="3"/>
  <c r="P217" i="3"/>
  <c r="O217" i="3"/>
  <c r="N217" i="3"/>
  <c r="M217" i="3"/>
  <c r="L217" i="3"/>
  <c r="K217" i="3"/>
  <c r="J217" i="3"/>
  <c r="E217" i="3"/>
  <c r="D217" i="3"/>
  <c r="C217" i="3"/>
  <c r="C204" i="1" s="1"/>
  <c r="B217" i="3"/>
  <c r="B204" i="1" s="1"/>
  <c r="AF216" i="3"/>
  <c r="AE216" i="3"/>
  <c r="AD216" i="3"/>
  <c r="AC216" i="3"/>
  <c r="AB216" i="3"/>
  <c r="AA216" i="3"/>
  <c r="Z216" i="3"/>
  <c r="Y216" i="3"/>
  <c r="X216" i="3"/>
  <c r="W216" i="3"/>
  <c r="V216" i="3"/>
  <c r="U216" i="3"/>
  <c r="T216" i="3"/>
  <c r="S216" i="3"/>
  <c r="R216" i="3"/>
  <c r="Q216" i="3"/>
  <c r="H203" i="1" s="1"/>
  <c r="P216" i="3"/>
  <c r="O216" i="3"/>
  <c r="N216" i="3"/>
  <c r="M216" i="3"/>
  <c r="L216" i="3"/>
  <c r="K216" i="3"/>
  <c r="J216" i="3"/>
  <c r="E216" i="3"/>
  <c r="D216" i="3"/>
  <c r="D203" i="1" s="1"/>
  <c r="C216" i="3"/>
  <c r="B216" i="3"/>
  <c r="AF215" i="3"/>
  <c r="AE215" i="3"/>
  <c r="AD215" i="3"/>
  <c r="AC215" i="3"/>
  <c r="AB215" i="3"/>
  <c r="AA215" i="3"/>
  <c r="Z215" i="3"/>
  <c r="Y215" i="3"/>
  <c r="X215" i="3"/>
  <c r="W215" i="3"/>
  <c r="V215" i="3"/>
  <c r="U215" i="3"/>
  <c r="T215" i="3"/>
  <c r="S215" i="3"/>
  <c r="R215" i="3"/>
  <c r="Q215" i="3"/>
  <c r="P215" i="3"/>
  <c r="O215" i="3"/>
  <c r="N215" i="3"/>
  <c r="M215" i="3"/>
  <c r="L215" i="3"/>
  <c r="K215" i="3"/>
  <c r="J215" i="3"/>
  <c r="E215" i="3"/>
  <c r="D215" i="3"/>
  <c r="D202" i="1" s="1"/>
  <c r="C215" i="3"/>
  <c r="C202" i="1" s="1"/>
  <c r="B215" i="3"/>
  <c r="AF214" i="3"/>
  <c r="AE214" i="3"/>
  <c r="AD214" i="3"/>
  <c r="AC214" i="3"/>
  <c r="AB214" i="3"/>
  <c r="AA214" i="3"/>
  <c r="Z214" i="3"/>
  <c r="Y214" i="3"/>
  <c r="X214" i="3"/>
  <c r="W214" i="3"/>
  <c r="V214" i="3"/>
  <c r="U214" i="3"/>
  <c r="T214" i="3"/>
  <c r="S214" i="3"/>
  <c r="R214" i="3"/>
  <c r="Q214" i="3"/>
  <c r="P214" i="3"/>
  <c r="O214" i="3"/>
  <c r="N214" i="3"/>
  <c r="M214" i="3"/>
  <c r="L214" i="3"/>
  <c r="K214" i="3"/>
  <c r="J214" i="3"/>
  <c r="E214" i="3"/>
  <c r="D214" i="3"/>
  <c r="D201" i="1" s="1"/>
  <c r="C214" i="3"/>
  <c r="C201" i="1" s="1"/>
  <c r="B214" i="3"/>
  <c r="B201" i="1" s="1"/>
  <c r="AF213" i="3"/>
  <c r="AE213" i="3"/>
  <c r="AD213" i="3"/>
  <c r="AC213" i="3"/>
  <c r="AB213" i="3"/>
  <c r="AA213" i="3"/>
  <c r="Z213" i="3"/>
  <c r="Y213" i="3"/>
  <c r="X213" i="3"/>
  <c r="W213" i="3"/>
  <c r="V213" i="3"/>
  <c r="U213" i="3"/>
  <c r="T213" i="3"/>
  <c r="S213" i="3"/>
  <c r="R213" i="3"/>
  <c r="Q213" i="3"/>
  <c r="P213" i="3"/>
  <c r="O213" i="3"/>
  <c r="N213" i="3"/>
  <c r="M213" i="3"/>
  <c r="L213" i="3"/>
  <c r="K213" i="3"/>
  <c r="J213" i="3"/>
  <c r="E213" i="3"/>
  <c r="D213" i="3"/>
  <c r="C213" i="3"/>
  <c r="C200" i="1" s="1"/>
  <c r="B213" i="3"/>
  <c r="B200" i="1" s="1"/>
  <c r="AF212" i="3"/>
  <c r="AE212" i="3"/>
  <c r="AD212" i="3"/>
  <c r="AC212" i="3"/>
  <c r="AB212" i="3"/>
  <c r="AA212" i="3"/>
  <c r="Z212" i="3"/>
  <c r="Y212" i="3"/>
  <c r="X212" i="3"/>
  <c r="W212" i="3"/>
  <c r="V212" i="3"/>
  <c r="U212" i="3"/>
  <c r="T212" i="3"/>
  <c r="S212" i="3"/>
  <c r="R212" i="3"/>
  <c r="Q212" i="3"/>
  <c r="P212" i="3"/>
  <c r="O212" i="3"/>
  <c r="N212" i="3"/>
  <c r="M212" i="3"/>
  <c r="L212" i="3"/>
  <c r="K212" i="3"/>
  <c r="J212" i="3"/>
  <c r="E212" i="3"/>
  <c r="D212" i="3"/>
  <c r="D199" i="1" s="1"/>
  <c r="C212" i="3"/>
  <c r="B212" i="3"/>
  <c r="B199" i="1" s="1"/>
  <c r="AF211" i="3"/>
  <c r="AE211" i="3"/>
  <c r="AD211" i="3"/>
  <c r="AC211" i="3"/>
  <c r="AB211" i="3"/>
  <c r="AA211" i="3"/>
  <c r="Z211" i="3"/>
  <c r="Y211" i="3"/>
  <c r="X211" i="3"/>
  <c r="W211" i="3"/>
  <c r="V211" i="3"/>
  <c r="U211" i="3"/>
  <c r="T211" i="3"/>
  <c r="S211" i="3"/>
  <c r="R211" i="3"/>
  <c r="Q211" i="3"/>
  <c r="H198" i="1" s="1"/>
  <c r="P211" i="3"/>
  <c r="O211" i="3"/>
  <c r="N211" i="3"/>
  <c r="M211" i="3"/>
  <c r="L211" i="3"/>
  <c r="K211" i="3"/>
  <c r="J211" i="3"/>
  <c r="E211" i="3"/>
  <c r="D211" i="3"/>
  <c r="D198" i="1" s="1"/>
  <c r="C211" i="3"/>
  <c r="C198" i="1" s="1"/>
  <c r="B211" i="3"/>
  <c r="AF210" i="3"/>
  <c r="AE210" i="3"/>
  <c r="AD210" i="3"/>
  <c r="AC210" i="3"/>
  <c r="AB210" i="3"/>
  <c r="AA210" i="3"/>
  <c r="Z210" i="3"/>
  <c r="Y210" i="3"/>
  <c r="X210" i="3"/>
  <c r="W210" i="3"/>
  <c r="V210" i="3"/>
  <c r="U210" i="3"/>
  <c r="T210" i="3"/>
  <c r="S210" i="3"/>
  <c r="R210" i="3"/>
  <c r="Q210" i="3"/>
  <c r="P210" i="3"/>
  <c r="O210" i="3"/>
  <c r="N210" i="3"/>
  <c r="M210" i="3"/>
  <c r="L210" i="3"/>
  <c r="K210" i="3"/>
  <c r="J210" i="3"/>
  <c r="E210" i="3"/>
  <c r="D210" i="3"/>
  <c r="D197" i="1" s="1"/>
  <c r="C210" i="3"/>
  <c r="C197" i="1" s="1"/>
  <c r="B210" i="3"/>
  <c r="B197" i="1" s="1"/>
  <c r="AF209" i="3"/>
  <c r="AE209" i="3"/>
  <c r="AD209" i="3"/>
  <c r="AC209" i="3"/>
  <c r="AB209" i="3"/>
  <c r="AA209" i="3"/>
  <c r="Z209" i="3"/>
  <c r="Y209" i="3"/>
  <c r="X209" i="3"/>
  <c r="W209" i="3"/>
  <c r="V209" i="3"/>
  <c r="U209" i="3"/>
  <c r="T209" i="3"/>
  <c r="S209" i="3"/>
  <c r="R209" i="3"/>
  <c r="Q209" i="3"/>
  <c r="P209" i="3"/>
  <c r="O209" i="3"/>
  <c r="N209" i="3"/>
  <c r="M209" i="3"/>
  <c r="L209" i="3"/>
  <c r="K209" i="3"/>
  <c r="J209" i="3"/>
  <c r="E209" i="3"/>
  <c r="D209" i="3"/>
  <c r="C209" i="3"/>
  <c r="C196" i="1" s="1"/>
  <c r="B209" i="3"/>
  <c r="B196" i="1" s="1"/>
  <c r="AF208" i="3"/>
  <c r="AE208" i="3"/>
  <c r="AD208" i="3"/>
  <c r="AC208" i="3"/>
  <c r="AB208" i="3"/>
  <c r="AA208" i="3"/>
  <c r="Z208" i="3"/>
  <c r="Y208" i="3"/>
  <c r="X208" i="3"/>
  <c r="W208" i="3"/>
  <c r="V208" i="3"/>
  <c r="U208" i="3"/>
  <c r="T208" i="3"/>
  <c r="S208" i="3"/>
  <c r="R208" i="3"/>
  <c r="Q208" i="3"/>
  <c r="P208" i="3"/>
  <c r="O208" i="3"/>
  <c r="N208" i="3"/>
  <c r="M208" i="3"/>
  <c r="L208" i="3"/>
  <c r="K208" i="3"/>
  <c r="J208" i="3"/>
  <c r="E208" i="3"/>
  <c r="D208" i="3"/>
  <c r="D195" i="1" s="1"/>
  <c r="C208" i="3"/>
  <c r="B208" i="3"/>
  <c r="B195" i="1" s="1"/>
  <c r="AF207" i="3"/>
  <c r="AE207" i="3"/>
  <c r="AD207" i="3"/>
  <c r="AC207" i="3"/>
  <c r="AB207" i="3"/>
  <c r="AA207" i="3"/>
  <c r="Z207" i="3"/>
  <c r="Y207" i="3"/>
  <c r="X207" i="3"/>
  <c r="W207" i="3"/>
  <c r="V207" i="3"/>
  <c r="U207" i="3"/>
  <c r="T207" i="3"/>
  <c r="S207" i="3"/>
  <c r="R207" i="3"/>
  <c r="Q207" i="3"/>
  <c r="H194" i="1" s="1"/>
  <c r="P207" i="3"/>
  <c r="O207" i="3"/>
  <c r="N207" i="3"/>
  <c r="M207" i="3"/>
  <c r="L207" i="3"/>
  <c r="K207" i="3"/>
  <c r="J207" i="3"/>
  <c r="E207" i="3"/>
  <c r="D207" i="3"/>
  <c r="D194" i="1" s="1"/>
  <c r="C207" i="3"/>
  <c r="C194" i="1" s="1"/>
  <c r="B207" i="3"/>
  <c r="AF206" i="3"/>
  <c r="AE206" i="3"/>
  <c r="AD206" i="3"/>
  <c r="AC206" i="3"/>
  <c r="AB206" i="3"/>
  <c r="AA206" i="3"/>
  <c r="Z206" i="3"/>
  <c r="Y206" i="3"/>
  <c r="X206" i="3"/>
  <c r="W206" i="3"/>
  <c r="V206" i="3"/>
  <c r="U206" i="3"/>
  <c r="T206" i="3"/>
  <c r="S206" i="3"/>
  <c r="R206" i="3"/>
  <c r="Q206" i="3"/>
  <c r="P206" i="3"/>
  <c r="O206" i="3"/>
  <c r="N206" i="3"/>
  <c r="M206" i="3"/>
  <c r="L206" i="3"/>
  <c r="K206" i="3"/>
  <c r="J206" i="3"/>
  <c r="E206" i="3"/>
  <c r="D206" i="3"/>
  <c r="C206" i="3"/>
  <c r="C193" i="1" s="1"/>
  <c r="B206" i="3"/>
  <c r="AF205" i="3"/>
  <c r="AE205" i="3"/>
  <c r="AD205" i="3"/>
  <c r="AC205" i="3"/>
  <c r="AB205" i="3"/>
  <c r="AA205" i="3"/>
  <c r="Z205" i="3"/>
  <c r="Y205" i="3"/>
  <c r="X205" i="3"/>
  <c r="W205" i="3"/>
  <c r="V205" i="3"/>
  <c r="U205" i="3"/>
  <c r="T205" i="3"/>
  <c r="S205" i="3"/>
  <c r="R205" i="3"/>
  <c r="Q205" i="3"/>
  <c r="P205" i="3"/>
  <c r="O205" i="3"/>
  <c r="N205" i="3"/>
  <c r="M205" i="3"/>
  <c r="L205" i="3"/>
  <c r="K205" i="3"/>
  <c r="J205" i="3"/>
  <c r="E205" i="3"/>
  <c r="D205" i="3"/>
  <c r="C205" i="3"/>
  <c r="C192" i="1" s="1"/>
  <c r="B205" i="3"/>
  <c r="B192" i="1" s="1"/>
  <c r="AF204" i="3"/>
  <c r="AE204" i="3"/>
  <c r="AD204" i="3"/>
  <c r="AC204" i="3"/>
  <c r="AB204" i="3"/>
  <c r="AA204" i="3"/>
  <c r="Z204" i="3"/>
  <c r="Y204" i="3"/>
  <c r="X204" i="3"/>
  <c r="W204" i="3"/>
  <c r="V204" i="3"/>
  <c r="U204" i="3"/>
  <c r="T204" i="3"/>
  <c r="S204" i="3"/>
  <c r="R204" i="3"/>
  <c r="Q204" i="3"/>
  <c r="P204" i="3"/>
  <c r="O204" i="3"/>
  <c r="N204" i="3"/>
  <c r="M204" i="3"/>
  <c r="L204" i="3"/>
  <c r="K204" i="3"/>
  <c r="J204" i="3"/>
  <c r="E204" i="3"/>
  <c r="D204" i="3"/>
  <c r="D191" i="1" s="1"/>
  <c r="C204" i="3"/>
  <c r="B204" i="3"/>
  <c r="B191" i="1" s="1"/>
  <c r="AF203" i="3"/>
  <c r="AE203" i="3"/>
  <c r="AD203" i="3"/>
  <c r="AC203" i="3"/>
  <c r="AB203" i="3"/>
  <c r="AA203" i="3"/>
  <c r="Z203" i="3"/>
  <c r="Y203" i="3"/>
  <c r="X203" i="3"/>
  <c r="W203" i="3"/>
  <c r="V203" i="3"/>
  <c r="U203" i="3"/>
  <c r="T203" i="3"/>
  <c r="S203" i="3"/>
  <c r="R203" i="3"/>
  <c r="Q203" i="3"/>
  <c r="H190" i="1" s="1"/>
  <c r="P203" i="3"/>
  <c r="O203" i="3"/>
  <c r="N203" i="3"/>
  <c r="M203" i="3"/>
  <c r="L203" i="3"/>
  <c r="K203" i="3"/>
  <c r="J203" i="3"/>
  <c r="E203" i="3"/>
  <c r="D203" i="3"/>
  <c r="D190" i="1" s="1"/>
  <c r="C203" i="3"/>
  <c r="B203" i="3"/>
  <c r="AF202" i="3"/>
  <c r="AE202" i="3"/>
  <c r="AD202" i="3"/>
  <c r="AC202" i="3"/>
  <c r="AB202" i="3"/>
  <c r="AA202" i="3"/>
  <c r="Z202" i="3"/>
  <c r="Y202" i="3"/>
  <c r="X202" i="3"/>
  <c r="W202" i="3"/>
  <c r="V202" i="3"/>
  <c r="U202" i="3"/>
  <c r="T202" i="3"/>
  <c r="S202" i="3"/>
  <c r="R202" i="3"/>
  <c r="Q202" i="3"/>
  <c r="P202" i="3"/>
  <c r="O202" i="3"/>
  <c r="N202" i="3"/>
  <c r="M202" i="3"/>
  <c r="L202" i="3"/>
  <c r="K202" i="3"/>
  <c r="J202" i="3"/>
  <c r="E202" i="3"/>
  <c r="D202" i="3"/>
  <c r="D189" i="1" s="1"/>
  <c r="C202" i="3"/>
  <c r="C189" i="1" s="1"/>
  <c r="B202" i="3"/>
  <c r="B189" i="1" s="1"/>
  <c r="AF201" i="3"/>
  <c r="AE201" i="3"/>
  <c r="AD201" i="3"/>
  <c r="AC201" i="3"/>
  <c r="AB201" i="3"/>
  <c r="AA201" i="3"/>
  <c r="Z201" i="3"/>
  <c r="Y201" i="3"/>
  <c r="X201" i="3"/>
  <c r="W201" i="3"/>
  <c r="V201" i="3"/>
  <c r="U201" i="3"/>
  <c r="T201" i="3"/>
  <c r="S201" i="3"/>
  <c r="R201" i="3"/>
  <c r="Q201" i="3"/>
  <c r="P201" i="3"/>
  <c r="O201" i="3"/>
  <c r="N201" i="3"/>
  <c r="M201" i="3"/>
  <c r="L201" i="3"/>
  <c r="K201" i="3"/>
  <c r="J201" i="3"/>
  <c r="E201" i="3"/>
  <c r="D201" i="3"/>
  <c r="C201" i="3"/>
  <c r="C188" i="1" s="1"/>
  <c r="B201" i="3"/>
  <c r="B188" i="1" s="1"/>
  <c r="AF200" i="3"/>
  <c r="AE200" i="3"/>
  <c r="AD200" i="3"/>
  <c r="AC200" i="3"/>
  <c r="AB200" i="3"/>
  <c r="AA200" i="3"/>
  <c r="Z200" i="3"/>
  <c r="Y200" i="3"/>
  <c r="X200" i="3"/>
  <c r="W200" i="3"/>
  <c r="V200" i="3"/>
  <c r="U200" i="3"/>
  <c r="T200" i="3"/>
  <c r="S200" i="3"/>
  <c r="R200" i="3"/>
  <c r="Q200" i="3"/>
  <c r="P200" i="3"/>
  <c r="O200" i="3"/>
  <c r="N200" i="3"/>
  <c r="M200" i="3"/>
  <c r="L200" i="3"/>
  <c r="K200" i="3"/>
  <c r="J200" i="3"/>
  <c r="E200" i="3"/>
  <c r="D200" i="3"/>
  <c r="D187" i="1" s="1"/>
  <c r="C200" i="3"/>
  <c r="B200" i="3"/>
  <c r="AF199" i="3"/>
  <c r="AE199" i="3"/>
  <c r="AD199" i="3"/>
  <c r="AC199" i="3"/>
  <c r="AB199" i="3"/>
  <c r="AA199" i="3"/>
  <c r="Z199" i="3"/>
  <c r="Y199" i="3"/>
  <c r="X199" i="3"/>
  <c r="W199" i="3"/>
  <c r="V199" i="3"/>
  <c r="U199" i="3"/>
  <c r="T199" i="3"/>
  <c r="S199" i="3"/>
  <c r="R199" i="3"/>
  <c r="Q199" i="3"/>
  <c r="H186" i="1" s="1"/>
  <c r="P199" i="3"/>
  <c r="O199" i="3"/>
  <c r="N199" i="3"/>
  <c r="M199" i="3"/>
  <c r="L199" i="3"/>
  <c r="K199" i="3"/>
  <c r="J199" i="3"/>
  <c r="E199" i="3"/>
  <c r="D199" i="3"/>
  <c r="D186" i="1" s="1"/>
  <c r="C199" i="3"/>
  <c r="C186" i="1" s="1"/>
  <c r="B199" i="3"/>
  <c r="AF198" i="3"/>
  <c r="AE198" i="3"/>
  <c r="AD198" i="3"/>
  <c r="AC198" i="3"/>
  <c r="AB198" i="3"/>
  <c r="AA198" i="3"/>
  <c r="Z198" i="3"/>
  <c r="Y198" i="3"/>
  <c r="X198" i="3"/>
  <c r="W198" i="3"/>
  <c r="V198" i="3"/>
  <c r="U198" i="3"/>
  <c r="T198" i="3"/>
  <c r="S198" i="3"/>
  <c r="R198" i="3"/>
  <c r="Q198" i="3"/>
  <c r="P198" i="3"/>
  <c r="O198" i="3"/>
  <c r="N198" i="3"/>
  <c r="M198" i="3"/>
  <c r="L198" i="3"/>
  <c r="K198" i="3"/>
  <c r="J198" i="3"/>
  <c r="E198" i="3"/>
  <c r="D198" i="3"/>
  <c r="D185" i="1" s="1"/>
  <c r="C198" i="3"/>
  <c r="C185" i="1" s="1"/>
  <c r="B198" i="3"/>
  <c r="B185" i="1" s="1"/>
  <c r="AF197" i="3"/>
  <c r="AE197" i="3"/>
  <c r="AD197" i="3"/>
  <c r="AC197" i="3"/>
  <c r="AB197" i="3"/>
  <c r="AA197" i="3"/>
  <c r="Z197" i="3"/>
  <c r="Y197" i="3"/>
  <c r="X197" i="3"/>
  <c r="W197" i="3"/>
  <c r="V197" i="3"/>
  <c r="U197" i="3"/>
  <c r="T197" i="3"/>
  <c r="S197" i="3"/>
  <c r="R197" i="3"/>
  <c r="Q197" i="3"/>
  <c r="P197" i="3"/>
  <c r="O197" i="3"/>
  <c r="N197" i="3"/>
  <c r="M197" i="3"/>
  <c r="L197" i="3"/>
  <c r="K197" i="3"/>
  <c r="J197" i="3"/>
  <c r="E197" i="3"/>
  <c r="D197" i="3"/>
  <c r="C197" i="3"/>
  <c r="C184" i="1" s="1"/>
  <c r="B197" i="3"/>
  <c r="B184" i="1" s="1"/>
  <c r="AF196" i="3"/>
  <c r="AE196" i="3"/>
  <c r="AD196" i="3"/>
  <c r="AC196" i="3"/>
  <c r="AB196" i="3"/>
  <c r="AA196" i="3"/>
  <c r="Z196" i="3"/>
  <c r="Y196" i="3"/>
  <c r="X196" i="3"/>
  <c r="W196" i="3"/>
  <c r="V196" i="3"/>
  <c r="U196" i="3"/>
  <c r="T196" i="3"/>
  <c r="S196" i="3"/>
  <c r="R196" i="3"/>
  <c r="Q196" i="3"/>
  <c r="P196" i="3"/>
  <c r="O196" i="3"/>
  <c r="N196" i="3"/>
  <c r="M196" i="3"/>
  <c r="L196" i="3"/>
  <c r="K196" i="3"/>
  <c r="J196" i="3"/>
  <c r="E196" i="3"/>
  <c r="D196" i="3"/>
  <c r="D183" i="1" s="1"/>
  <c r="C196" i="3"/>
  <c r="B196" i="3"/>
  <c r="B183" i="1" s="1"/>
  <c r="AF195" i="3"/>
  <c r="AE195" i="3"/>
  <c r="AD195" i="3"/>
  <c r="AC195" i="3"/>
  <c r="AB195" i="3"/>
  <c r="AA195" i="3"/>
  <c r="Z195" i="3"/>
  <c r="Y195" i="3"/>
  <c r="X195" i="3"/>
  <c r="W195" i="3"/>
  <c r="V195" i="3"/>
  <c r="U195" i="3"/>
  <c r="T195" i="3"/>
  <c r="S195" i="3"/>
  <c r="R195" i="3"/>
  <c r="Q195" i="3"/>
  <c r="H182" i="1" s="1"/>
  <c r="P195" i="3"/>
  <c r="O195" i="3"/>
  <c r="N195" i="3"/>
  <c r="M195" i="3"/>
  <c r="L195" i="3"/>
  <c r="K195" i="3"/>
  <c r="J195" i="3"/>
  <c r="E195" i="3"/>
  <c r="D195" i="3"/>
  <c r="D182" i="1" s="1"/>
  <c r="C195" i="3"/>
  <c r="C182" i="1" s="1"/>
  <c r="B195" i="3"/>
  <c r="AF194" i="3"/>
  <c r="AE194" i="3"/>
  <c r="AD194" i="3"/>
  <c r="AC194" i="3"/>
  <c r="AB194" i="3"/>
  <c r="AA194" i="3"/>
  <c r="Z194" i="3"/>
  <c r="Y194" i="3"/>
  <c r="X194" i="3"/>
  <c r="W194" i="3"/>
  <c r="V194" i="3"/>
  <c r="U194" i="3"/>
  <c r="T194" i="3"/>
  <c r="S194" i="3"/>
  <c r="R194" i="3"/>
  <c r="Q194" i="3"/>
  <c r="P194" i="3"/>
  <c r="O194" i="3"/>
  <c r="N194" i="3"/>
  <c r="M194" i="3"/>
  <c r="L194" i="3"/>
  <c r="K194" i="3"/>
  <c r="J194" i="3"/>
  <c r="E194" i="3"/>
  <c r="D194" i="3"/>
  <c r="C194" i="3"/>
  <c r="C181" i="1" s="1"/>
  <c r="B194" i="3"/>
  <c r="B181" i="1" s="1"/>
  <c r="AF193" i="3"/>
  <c r="AE193" i="3"/>
  <c r="AD193" i="3"/>
  <c r="AC193" i="3"/>
  <c r="AB193" i="3"/>
  <c r="AA193" i="3"/>
  <c r="Z193" i="3"/>
  <c r="Y193" i="3"/>
  <c r="X193" i="3"/>
  <c r="W193" i="3"/>
  <c r="V193" i="3"/>
  <c r="U193" i="3"/>
  <c r="T193" i="3"/>
  <c r="S193" i="3"/>
  <c r="R193" i="3"/>
  <c r="Q193" i="3"/>
  <c r="P193" i="3"/>
  <c r="O193" i="3"/>
  <c r="N193" i="3"/>
  <c r="M193" i="3"/>
  <c r="L193" i="3"/>
  <c r="K193" i="3"/>
  <c r="J193" i="3"/>
  <c r="E193" i="3"/>
  <c r="D193" i="3"/>
  <c r="C193" i="3"/>
  <c r="C180" i="1" s="1"/>
  <c r="B193" i="3"/>
  <c r="B180" i="1" s="1"/>
  <c r="AF192" i="3"/>
  <c r="AE192" i="3"/>
  <c r="AD192" i="3"/>
  <c r="AC192" i="3"/>
  <c r="AB192" i="3"/>
  <c r="AA192" i="3"/>
  <c r="Z192" i="3"/>
  <c r="Y192" i="3"/>
  <c r="X192" i="3"/>
  <c r="W192" i="3"/>
  <c r="V192" i="3"/>
  <c r="U192" i="3"/>
  <c r="T192" i="3"/>
  <c r="S192" i="3"/>
  <c r="R192" i="3"/>
  <c r="Q192" i="3"/>
  <c r="P192" i="3"/>
  <c r="O192" i="3"/>
  <c r="N192" i="3"/>
  <c r="M192" i="3"/>
  <c r="L192" i="3"/>
  <c r="K192" i="3"/>
  <c r="J192" i="3"/>
  <c r="E192" i="3"/>
  <c r="D192" i="3"/>
  <c r="D179" i="1" s="1"/>
  <c r="C192" i="3"/>
  <c r="B192" i="3"/>
  <c r="B179" i="1" s="1"/>
  <c r="AF191" i="3"/>
  <c r="AE191" i="3"/>
  <c r="AD191" i="3"/>
  <c r="AC191" i="3"/>
  <c r="AB191" i="3"/>
  <c r="AA191" i="3"/>
  <c r="Z191" i="3"/>
  <c r="Y191" i="3"/>
  <c r="X191" i="3"/>
  <c r="W191" i="3"/>
  <c r="V191" i="3"/>
  <c r="U191" i="3"/>
  <c r="T191" i="3"/>
  <c r="S191" i="3"/>
  <c r="R191" i="3"/>
  <c r="Q191" i="3"/>
  <c r="J178" i="1" s="1"/>
  <c r="L178" i="1" s="1"/>
  <c r="P191" i="3"/>
  <c r="O191" i="3"/>
  <c r="N191" i="3"/>
  <c r="M191" i="3"/>
  <c r="L191" i="3"/>
  <c r="K191" i="3"/>
  <c r="J191" i="3"/>
  <c r="E191" i="3"/>
  <c r="D191" i="3"/>
  <c r="D178" i="1" s="1"/>
  <c r="C191" i="3"/>
  <c r="B191" i="3"/>
  <c r="AF190" i="3"/>
  <c r="AE190" i="3"/>
  <c r="AD190" i="3"/>
  <c r="AC190" i="3"/>
  <c r="AB190" i="3"/>
  <c r="AA190" i="3"/>
  <c r="Z190" i="3"/>
  <c r="Y190" i="3"/>
  <c r="X190" i="3"/>
  <c r="W190" i="3"/>
  <c r="V190" i="3"/>
  <c r="U190" i="3"/>
  <c r="T190" i="3"/>
  <c r="S190" i="3"/>
  <c r="R190" i="3"/>
  <c r="Q190" i="3"/>
  <c r="P190" i="3"/>
  <c r="O190" i="3"/>
  <c r="N190" i="3"/>
  <c r="M190" i="3"/>
  <c r="L190" i="3"/>
  <c r="K190" i="3"/>
  <c r="J190" i="3"/>
  <c r="E190" i="3"/>
  <c r="D190" i="3"/>
  <c r="D177" i="1" s="1"/>
  <c r="C190" i="3"/>
  <c r="C177" i="1" s="1"/>
  <c r="B190" i="3"/>
  <c r="B177" i="1" s="1"/>
  <c r="AF189" i="3"/>
  <c r="AE189" i="3"/>
  <c r="AD189" i="3"/>
  <c r="AC189" i="3"/>
  <c r="AB189" i="3"/>
  <c r="AA189" i="3"/>
  <c r="Z189" i="3"/>
  <c r="Y189" i="3"/>
  <c r="X189" i="3"/>
  <c r="W189" i="3"/>
  <c r="V189" i="3"/>
  <c r="U189" i="3"/>
  <c r="T189" i="3"/>
  <c r="S189" i="3"/>
  <c r="R189" i="3"/>
  <c r="Q189" i="3"/>
  <c r="P189" i="3"/>
  <c r="O189" i="3"/>
  <c r="N189" i="3"/>
  <c r="M189" i="3"/>
  <c r="L189" i="3"/>
  <c r="K189" i="3"/>
  <c r="J189" i="3"/>
  <c r="E189" i="3"/>
  <c r="D189" i="3"/>
  <c r="C189" i="3"/>
  <c r="B189" i="3"/>
  <c r="B176" i="1" s="1"/>
  <c r="AF188" i="3"/>
  <c r="AE188" i="3"/>
  <c r="AD188" i="3"/>
  <c r="AC188" i="3"/>
  <c r="AB188" i="3"/>
  <c r="AA188" i="3"/>
  <c r="Z188" i="3"/>
  <c r="Y188" i="3"/>
  <c r="X188" i="3"/>
  <c r="W188" i="3"/>
  <c r="V188" i="3"/>
  <c r="U188" i="3"/>
  <c r="T188" i="3"/>
  <c r="S188" i="3"/>
  <c r="R188" i="3"/>
  <c r="Q188" i="3"/>
  <c r="P188" i="3"/>
  <c r="O188" i="3"/>
  <c r="N188" i="3"/>
  <c r="M188" i="3"/>
  <c r="L188" i="3"/>
  <c r="K188" i="3"/>
  <c r="J188" i="3"/>
  <c r="E188" i="3"/>
  <c r="D188" i="3"/>
  <c r="D175" i="1" s="1"/>
  <c r="C188" i="3"/>
  <c r="B188" i="3"/>
  <c r="B175" i="1" s="1"/>
  <c r="AF187" i="3"/>
  <c r="AE187" i="3"/>
  <c r="AD187" i="3"/>
  <c r="AC187" i="3"/>
  <c r="AB187" i="3"/>
  <c r="AA187" i="3"/>
  <c r="Z187" i="3"/>
  <c r="Y187" i="3"/>
  <c r="X187" i="3"/>
  <c r="W187" i="3"/>
  <c r="V187" i="3"/>
  <c r="U187" i="3"/>
  <c r="T187" i="3"/>
  <c r="S187" i="3"/>
  <c r="R187" i="3"/>
  <c r="Q187" i="3"/>
  <c r="I174" i="1" s="1"/>
  <c r="P187" i="3"/>
  <c r="O187" i="3"/>
  <c r="N187" i="3"/>
  <c r="M187" i="3"/>
  <c r="L187" i="3"/>
  <c r="K187" i="3"/>
  <c r="J187" i="3"/>
  <c r="E187" i="3"/>
  <c r="D187" i="3"/>
  <c r="D174" i="1" s="1"/>
  <c r="C187" i="3"/>
  <c r="C174" i="1" s="1"/>
  <c r="B187" i="3"/>
  <c r="AF186" i="3"/>
  <c r="AE186" i="3"/>
  <c r="AD186" i="3"/>
  <c r="AC186" i="3"/>
  <c r="AB186" i="3"/>
  <c r="AA186" i="3"/>
  <c r="Z186" i="3"/>
  <c r="Y186" i="3"/>
  <c r="X186" i="3"/>
  <c r="W186" i="3"/>
  <c r="V186" i="3"/>
  <c r="U186" i="3"/>
  <c r="T186" i="3"/>
  <c r="S186" i="3"/>
  <c r="R186" i="3"/>
  <c r="Q186" i="3"/>
  <c r="K173" i="1" s="1"/>
  <c r="P186" i="3"/>
  <c r="O186" i="3"/>
  <c r="N186" i="3"/>
  <c r="M186" i="3"/>
  <c r="L186" i="3"/>
  <c r="K186" i="3"/>
  <c r="J186" i="3"/>
  <c r="E186" i="3"/>
  <c r="D186" i="3"/>
  <c r="D173" i="1" s="1"/>
  <c r="C186" i="3"/>
  <c r="C173" i="1" s="1"/>
  <c r="B186" i="3"/>
  <c r="B173" i="1" s="1"/>
  <c r="AF185" i="3"/>
  <c r="AE185" i="3"/>
  <c r="AD185" i="3"/>
  <c r="AC185" i="3"/>
  <c r="AB185" i="3"/>
  <c r="AA185" i="3"/>
  <c r="Z185" i="3"/>
  <c r="Y185" i="3"/>
  <c r="X185" i="3"/>
  <c r="W185" i="3"/>
  <c r="V185" i="3"/>
  <c r="U185" i="3"/>
  <c r="T185" i="3"/>
  <c r="S185" i="3"/>
  <c r="R185" i="3"/>
  <c r="Q185" i="3"/>
  <c r="P185" i="3"/>
  <c r="O185" i="3"/>
  <c r="N185" i="3"/>
  <c r="M185" i="3"/>
  <c r="L185" i="3"/>
  <c r="K185" i="3"/>
  <c r="J185" i="3"/>
  <c r="E185" i="3"/>
  <c r="D185" i="3"/>
  <c r="C185" i="3"/>
  <c r="C172" i="1" s="1"/>
  <c r="B185" i="3"/>
  <c r="B172" i="1" s="1"/>
  <c r="AF184" i="3"/>
  <c r="AE184" i="3"/>
  <c r="AD184" i="3"/>
  <c r="AC184" i="3"/>
  <c r="AB184" i="3"/>
  <c r="AA184" i="3"/>
  <c r="Z184" i="3"/>
  <c r="Y184" i="3"/>
  <c r="X184" i="3"/>
  <c r="W184" i="3"/>
  <c r="V184" i="3"/>
  <c r="U184" i="3"/>
  <c r="T184" i="3"/>
  <c r="S184" i="3"/>
  <c r="R184" i="3"/>
  <c r="Q184" i="3"/>
  <c r="P184" i="3"/>
  <c r="O184" i="3"/>
  <c r="N184" i="3"/>
  <c r="M184" i="3"/>
  <c r="L184" i="3"/>
  <c r="K184" i="3"/>
  <c r="J184" i="3"/>
  <c r="E184" i="3"/>
  <c r="D184" i="3"/>
  <c r="D171" i="1" s="1"/>
  <c r="C184" i="3"/>
  <c r="B184" i="3"/>
  <c r="B171" i="1" s="1"/>
  <c r="AF183" i="3"/>
  <c r="AE183" i="3"/>
  <c r="AD183" i="3"/>
  <c r="AC183" i="3"/>
  <c r="AB183" i="3"/>
  <c r="AA183" i="3"/>
  <c r="Z183" i="3"/>
  <c r="Y183" i="3"/>
  <c r="X183" i="3"/>
  <c r="W183" i="3"/>
  <c r="V183" i="3"/>
  <c r="U183" i="3"/>
  <c r="T183" i="3"/>
  <c r="S183" i="3"/>
  <c r="R183" i="3"/>
  <c r="Q183" i="3"/>
  <c r="I170" i="1" s="1"/>
  <c r="P183" i="3"/>
  <c r="O183" i="3"/>
  <c r="N183" i="3"/>
  <c r="M183" i="3"/>
  <c r="L183" i="3"/>
  <c r="K183" i="3"/>
  <c r="J183" i="3"/>
  <c r="E183" i="3"/>
  <c r="D183" i="3"/>
  <c r="D170" i="1" s="1"/>
  <c r="C183" i="3"/>
  <c r="C170" i="1" s="1"/>
  <c r="B183" i="3"/>
  <c r="AF182" i="3"/>
  <c r="AE182" i="3"/>
  <c r="AD182" i="3"/>
  <c r="AC182" i="3"/>
  <c r="AB182" i="3"/>
  <c r="AA182" i="3"/>
  <c r="Z182" i="3"/>
  <c r="Y182" i="3"/>
  <c r="X182" i="3"/>
  <c r="W182" i="3"/>
  <c r="V182" i="3"/>
  <c r="U182" i="3"/>
  <c r="T182" i="3"/>
  <c r="S182" i="3"/>
  <c r="R182" i="3"/>
  <c r="Q182" i="3"/>
  <c r="K169" i="1" s="1"/>
  <c r="P182" i="3"/>
  <c r="O182" i="3"/>
  <c r="N182" i="3"/>
  <c r="M182" i="3"/>
  <c r="L182" i="3"/>
  <c r="K182" i="3"/>
  <c r="J182" i="3"/>
  <c r="E182" i="3"/>
  <c r="D182" i="3"/>
  <c r="C182" i="3"/>
  <c r="C169" i="1" s="1"/>
  <c r="B182" i="3"/>
  <c r="B169" i="1" s="1"/>
  <c r="AF181" i="3"/>
  <c r="AE181" i="3"/>
  <c r="AD181" i="3"/>
  <c r="AC181" i="3"/>
  <c r="AB181" i="3"/>
  <c r="AA181" i="3"/>
  <c r="Z181" i="3"/>
  <c r="Y181" i="3"/>
  <c r="X181" i="3"/>
  <c r="W181" i="3"/>
  <c r="V181" i="3"/>
  <c r="U181" i="3"/>
  <c r="T181" i="3"/>
  <c r="S181" i="3"/>
  <c r="R181" i="3"/>
  <c r="Q181" i="3"/>
  <c r="P181" i="3"/>
  <c r="O181" i="3"/>
  <c r="N181" i="3"/>
  <c r="M181" i="3"/>
  <c r="L181" i="3"/>
  <c r="K181" i="3"/>
  <c r="J181" i="3"/>
  <c r="E181" i="3"/>
  <c r="D181" i="3"/>
  <c r="C181" i="3"/>
  <c r="C168" i="1" s="1"/>
  <c r="B181" i="3"/>
  <c r="B168" i="1" s="1"/>
  <c r="AF180" i="3"/>
  <c r="AE180" i="3"/>
  <c r="AD180" i="3"/>
  <c r="AC180" i="3"/>
  <c r="AB180" i="3"/>
  <c r="AA180" i="3"/>
  <c r="Z180" i="3"/>
  <c r="Y180" i="3"/>
  <c r="X180" i="3"/>
  <c r="W180" i="3"/>
  <c r="V180" i="3"/>
  <c r="U180" i="3"/>
  <c r="T180" i="3"/>
  <c r="S180" i="3"/>
  <c r="R180" i="3"/>
  <c r="Q180" i="3"/>
  <c r="P180" i="3"/>
  <c r="O180" i="3"/>
  <c r="N180" i="3"/>
  <c r="M180" i="3"/>
  <c r="L180" i="3"/>
  <c r="K180" i="3"/>
  <c r="J180" i="3"/>
  <c r="E180" i="3"/>
  <c r="D180" i="3"/>
  <c r="D167" i="1" s="1"/>
  <c r="C180" i="3"/>
  <c r="B180" i="3"/>
  <c r="B167" i="1" s="1"/>
  <c r="AF179" i="3"/>
  <c r="AE179" i="3"/>
  <c r="AD179" i="3"/>
  <c r="AC179" i="3"/>
  <c r="AB179" i="3"/>
  <c r="AA179" i="3"/>
  <c r="Z179" i="3"/>
  <c r="Y179" i="3"/>
  <c r="X179" i="3"/>
  <c r="W179" i="3"/>
  <c r="V179" i="3"/>
  <c r="U179" i="3"/>
  <c r="T179" i="3"/>
  <c r="S179" i="3"/>
  <c r="R179" i="3"/>
  <c r="Q179" i="3"/>
  <c r="I166" i="1" s="1"/>
  <c r="P179" i="3"/>
  <c r="O179" i="3"/>
  <c r="N179" i="3"/>
  <c r="M179" i="3"/>
  <c r="L179" i="3"/>
  <c r="K179" i="3"/>
  <c r="J179" i="3"/>
  <c r="E179" i="3"/>
  <c r="D179" i="3"/>
  <c r="D166" i="1" s="1"/>
  <c r="C179" i="3"/>
  <c r="C166" i="1" s="1"/>
  <c r="B179" i="3"/>
  <c r="AF178" i="3"/>
  <c r="AE178" i="3"/>
  <c r="AD178" i="3"/>
  <c r="AC178" i="3"/>
  <c r="AB178" i="3"/>
  <c r="AA178" i="3"/>
  <c r="Z178" i="3"/>
  <c r="Y178" i="3"/>
  <c r="X178" i="3"/>
  <c r="W178" i="3"/>
  <c r="V178" i="3"/>
  <c r="U178" i="3"/>
  <c r="T178" i="3"/>
  <c r="S178" i="3"/>
  <c r="R178" i="3"/>
  <c r="Q178" i="3"/>
  <c r="P178" i="3"/>
  <c r="O178" i="3"/>
  <c r="N178" i="3"/>
  <c r="M178" i="3"/>
  <c r="L178" i="3"/>
  <c r="K178" i="3"/>
  <c r="J178" i="3"/>
  <c r="E178" i="3"/>
  <c r="D178" i="3"/>
  <c r="D165" i="1" s="1"/>
  <c r="C178" i="3"/>
  <c r="C165" i="1" s="1"/>
  <c r="B178" i="3"/>
  <c r="B165" i="1" s="1"/>
  <c r="AF177" i="3"/>
  <c r="AE177" i="3"/>
  <c r="AD177" i="3"/>
  <c r="AC177" i="3"/>
  <c r="AB177" i="3"/>
  <c r="AA177" i="3"/>
  <c r="Z177" i="3"/>
  <c r="Y177" i="3"/>
  <c r="X177" i="3"/>
  <c r="W177" i="3"/>
  <c r="V177" i="3"/>
  <c r="U177" i="3"/>
  <c r="T177" i="3"/>
  <c r="S177" i="3"/>
  <c r="R177" i="3"/>
  <c r="Q177" i="3"/>
  <c r="P177" i="3"/>
  <c r="O177" i="3"/>
  <c r="N177" i="3"/>
  <c r="M177" i="3"/>
  <c r="L177" i="3"/>
  <c r="K177" i="3"/>
  <c r="J177" i="3"/>
  <c r="E177" i="3"/>
  <c r="D177" i="3"/>
  <c r="C177" i="3"/>
  <c r="B177" i="3"/>
  <c r="B164" i="1" s="1"/>
  <c r="AF176" i="3"/>
  <c r="AE176" i="3"/>
  <c r="AD176" i="3"/>
  <c r="AC176" i="3"/>
  <c r="AB176" i="3"/>
  <c r="AA176" i="3"/>
  <c r="Z176" i="3"/>
  <c r="Y176" i="3"/>
  <c r="X176" i="3"/>
  <c r="W176" i="3"/>
  <c r="V176" i="3"/>
  <c r="U176" i="3"/>
  <c r="T176" i="3"/>
  <c r="S176" i="3"/>
  <c r="R176" i="3"/>
  <c r="Q176" i="3"/>
  <c r="K163" i="1" s="1"/>
  <c r="P176" i="3"/>
  <c r="O176" i="3"/>
  <c r="N176" i="3"/>
  <c r="M176" i="3"/>
  <c r="L176" i="3"/>
  <c r="K176" i="3"/>
  <c r="J176" i="3"/>
  <c r="E176" i="3"/>
  <c r="D176" i="3"/>
  <c r="D163" i="1" s="1"/>
  <c r="C176" i="3"/>
  <c r="B176" i="3"/>
  <c r="B163" i="1" s="1"/>
  <c r="AF175" i="3"/>
  <c r="AE175" i="3"/>
  <c r="AD175" i="3"/>
  <c r="AC175" i="3"/>
  <c r="AB175" i="3"/>
  <c r="AA175" i="3"/>
  <c r="Z175" i="3"/>
  <c r="Y175" i="3"/>
  <c r="X175" i="3"/>
  <c r="W175" i="3"/>
  <c r="V175" i="3"/>
  <c r="U175" i="3"/>
  <c r="T175" i="3"/>
  <c r="S175" i="3"/>
  <c r="R175" i="3"/>
  <c r="Q175" i="3"/>
  <c r="I162" i="1" s="1"/>
  <c r="P175" i="3"/>
  <c r="O175" i="3"/>
  <c r="N175" i="3"/>
  <c r="M175" i="3"/>
  <c r="L175" i="3"/>
  <c r="K175" i="3"/>
  <c r="J175" i="3"/>
  <c r="E175" i="3"/>
  <c r="D175" i="3"/>
  <c r="D162" i="1" s="1"/>
  <c r="C175" i="3"/>
  <c r="C162" i="1" s="1"/>
  <c r="B175" i="3"/>
  <c r="AF174" i="3"/>
  <c r="AE174" i="3"/>
  <c r="AD174" i="3"/>
  <c r="AC174" i="3"/>
  <c r="AB174" i="3"/>
  <c r="AA174" i="3"/>
  <c r="Z174" i="3"/>
  <c r="Y174" i="3"/>
  <c r="X174" i="3"/>
  <c r="W174" i="3"/>
  <c r="V174" i="3"/>
  <c r="U174" i="3"/>
  <c r="T174" i="3"/>
  <c r="S174" i="3"/>
  <c r="R174" i="3"/>
  <c r="Q174" i="3"/>
  <c r="K161" i="1" s="1"/>
  <c r="P174" i="3"/>
  <c r="O174" i="3"/>
  <c r="N174" i="3"/>
  <c r="M174" i="3"/>
  <c r="L174" i="3"/>
  <c r="K174" i="3"/>
  <c r="J174" i="3"/>
  <c r="E174" i="3"/>
  <c r="D174" i="3"/>
  <c r="D161" i="1" s="1"/>
  <c r="C174" i="3"/>
  <c r="C161" i="1" s="1"/>
  <c r="B174" i="3"/>
  <c r="B161" i="1" s="1"/>
  <c r="AF173" i="3"/>
  <c r="AE173" i="3"/>
  <c r="AD173" i="3"/>
  <c r="AC173" i="3"/>
  <c r="AB173" i="3"/>
  <c r="AA173" i="3"/>
  <c r="Z173" i="3"/>
  <c r="Y173" i="3"/>
  <c r="X173" i="3"/>
  <c r="W173" i="3"/>
  <c r="V173" i="3"/>
  <c r="U173" i="3"/>
  <c r="T173" i="3"/>
  <c r="S173" i="3"/>
  <c r="R173" i="3"/>
  <c r="Q173" i="3"/>
  <c r="P173" i="3"/>
  <c r="O173" i="3"/>
  <c r="N173" i="3"/>
  <c r="M173" i="3"/>
  <c r="L173" i="3"/>
  <c r="K173" i="3"/>
  <c r="J173" i="3"/>
  <c r="E173" i="3"/>
  <c r="D173" i="3"/>
  <c r="C173" i="3"/>
  <c r="C160" i="1" s="1"/>
  <c r="B173" i="3"/>
  <c r="B160" i="1" s="1"/>
  <c r="AF172" i="3"/>
  <c r="AE172" i="3"/>
  <c r="AD172" i="3"/>
  <c r="AC172" i="3"/>
  <c r="AB172" i="3"/>
  <c r="AA172" i="3"/>
  <c r="Z172" i="3"/>
  <c r="Y172" i="3"/>
  <c r="X172" i="3"/>
  <c r="W172" i="3"/>
  <c r="V172" i="3"/>
  <c r="U172" i="3"/>
  <c r="T172" i="3"/>
  <c r="S172" i="3"/>
  <c r="R172" i="3"/>
  <c r="Q172" i="3"/>
  <c r="P172" i="3"/>
  <c r="O172" i="3"/>
  <c r="N172" i="3"/>
  <c r="M172" i="3"/>
  <c r="L172" i="3"/>
  <c r="K172" i="3"/>
  <c r="J172" i="3"/>
  <c r="E172" i="3"/>
  <c r="D172" i="3"/>
  <c r="D159" i="1" s="1"/>
  <c r="C172" i="3"/>
  <c r="B172" i="3"/>
  <c r="AF171" i="3"/>
  <c r="AE171" i="3"/>
  <c r="AD171" i="3"/>
  <c r="AC171" i="3"/>
  <c r="AB171" i="3"/>
  <c r="AA171" i="3"/>
  <c r="Z171" i="3"/>
  <c r="Y171" i="3"/>
  <c r="X171" i="3"/>
  <c r="W171" i="3"/>
  <c r="V171" i="3"/>
  <c r="U171" i="3"/>
  <c r="T171" i="3"/>
  <c r="S171" i="3"/>
  <c r="R171" i="3"/>
  <c r="Q171" i="3"/>
  <c r="I158" i="1" s="1"/>
  <c r="P171" i="3"/>
  <c r="O171" i="3"/>
  <c r="N171" i="3"/>
  <c r="M171" i="3"/>
  <c r="L171" i="3"/>
  <c r="K171" i="3"/>
  <c r="J171" i="3"/>
  <c r="E171" i="3"/>
  <c r="D171" i="3"/>
  <c r="D158" i="1" s="1"/>
  <c r="C171" i="3"/>
  <c r="C158" i="1" s="1"/>
  <c r="B171" i="3"/>
  <c r="AF170" i="3"/>
  <c r="AE170" i="3"/>
  <c r="AD170" i="3"/>
  <c r="AC170" i="3"/>
  <c r="AB170" i="3"/>
  <c r="AA170" i="3"/>
  <c r="Z170" i="3"/>
  <c r="Y170" i="3"/>
  <c r="X170" i="3"/>
  <c r="W170" i="3"/>
  <c r="V170" i="3"/>
  <c r="U170" i="3"/>
  <c r="T170" i="3"/>
  <c r="S170" i="3"/>
  <c r="R170" i="3"/>
  <c r="Q170" i="3"/>
  <c r="K157" i="1" s="1"/>
  <c r="P170" i="3"/>
  <c r="O170" i="3"/>
  <c r="N170" i="3"/>
  <c r="M170" i="3"/>
  <c r="L170" i="3"/>
  <c r="K170" i="3"/>
  <c r="J170" i="3"/>
  <c r="E170" i="3"/>
  <c r="D170" i="3"/>
  <c r="D157" i="1" s="1"/>
  <c r="C170" i="3"/>
  <c r="C157" i="1" s="1"/>
  <c r="B170" i="3"/>
  <c r="AF169" i="3"/>
  <c r="AE169" i="3"/>
  <c r="AD169" i="3"/>
  <c r="AC169" i="3"/>
  <c r="AB169" i="3"/>
  <c r="AA169" i="3"/>
  <c r="Z169" i="3"/>
  <c r="Y169" i="3"/>
  <c r="X169" i="3"/>
  <c r="W169" i="3"/>
  <c r="V169" i="3"/>
  <c r="U169" i="3"/>
  <c r="T169" i="3"/>
  <c r="S169" i="3"/>
  <c r="R169" i="3"/>
  <c r="Q169" i="3"/>
  <c r="P169" i="3"/>
  <c r="O169" i="3"/>
  <c r="N169" i="3"/>
  <c r="M169" i="3"/>
  <c r="L169" i="3"/>
  <c r="K169" i="3"/>
  <c r="J169" i="3"/>
  <c r="E169" i="3"/>
  <c r="D169" i="3"/>
  <c r="C169" i="3"/>
  <c r="C156" i="1" s="1"/>
  <c r="B169" i="3"/>
  <c r="B156" i="1" s="1"/>
  <c r="AF168" i="3"/>
  <c r="AE168" i="3"/>
  <c r="AD168" i="3"/>
  <c r="AC168" i="3"/>
  <c r="AB168" i="3"/>
  <c r="AA168" i="3"/>
  <c r="Z168" i="3"/>
  <c r="Y168" i="3"/>
  <c r="X168" i="3"/>
  <c r="W168" i="3"/>
  <c r="V168" i="3"/>
  <c r="U168" i="3"/>
  <c r="T168" i="3"/>
  <c r="S168" i="3"/>
  <c r="R168" i="3"/>
  <c r="Q168" i="3"/>
  <c r="K155" i="1" s="1"/>
  <c r="P168" i="3"/>
  <c r="O168" i="3"/>
  <c r="N168" i="3"/>
  <c r="M168" i="3"/>
  <c r="L168" i="3"/>
  <c r="K168" i="3"/>
  <c r="J168" i="3"/>
  <c r="E168" i="3"/>
  <c r="D168" i="3"/>
  <c r="D155" i="1" s="1"/>
  <c r="C168" i="3"/>
  <c r="B168" i="3"/>
  <c r="B155" i="1" s="1"/>
  <c r="AF167" i="3"/>
  <c r="AE167" i="3"/>
  <c r="AD167" i="3"/>
  <c r="AC167" i="3"/>
  <c r="AB167" i="3"/>
  <c r="AA167" i="3"/>
  <c r="Z167" i="3"/>
  <c r="Y167" i="3"/>
  <c r="X167" i="3"/>
  <c r="W167" i="3"/>
  <c r="V167" i="3"/>
  <c r="U167" i="3"/>
  <c r="T167" i="3"/>
  <c r="S167" i="3"/>
  <c r="R167" i="3"/>
  <c r="Q167" i="3"/>
  <c r="I154" i="1" s="1"/>
  <c r="P167" i="3"/>
  <c r="O167" i="3"/>
  <c r="N167" i="3"/>
  <c r="M167" i="3"/>
  <c r="L167" i="3"/>
  <c r="K167" i="3"/>
  <c r="J167" i="3"/>
  <c r="E167" i="3"/>
  <c r="D167" i="3"/>
  <c r="D154" i="1" s="1"/>
  <c r="C167" i="3"/>
  <c r="C154" i="1" s="1"/>
  <c r="B167" i="3"/>
  <c r="AF166" i="3"/>
  <c r="AE166" i="3"/>
  <c r="AD166" i="3"/>
  <c r="AC166" i="3"/>
  <c r="AB166" i="3"/>
  <c r="AA166" i="3"/>
  <c r="Z166" i="3"/>
  <c r="Y166" i="3"/>
  <c r="X166" i="3"/>
  <c r="W166" i="3"/>
  <c r="V166" i="3"/>
  <c r="U166" i="3"/>
  <c r="T166" i="3"/>
  <c r="S166" i="3"/>
  <c r="R166" i="3"/>
  <c r="Q166" i="3"/>
  <c r="P166" i="3"/>
  <c r="O166" i="3"/>
  <c r="N166" i="3"/>
  <c r="M166" i="3"/>
  <c r="L166" i="3"/>
  <c r="K166" i="3"/>
  <c r="J166" i="3"/>
  <c r="E166" i="3"/>
  <c r="D166" i="3"/>
  <c r="D153" i="1" s="1"/>
  <c r="C166" i="3"/>
  <c r="C153" i="1" s="1"/>
  <c r="B166" i="3"/>
  <c r="B153" i="1" s="1"/>
  <c r="AF165" i="3"/>
  <c r="AE165" i="3"/>
  <c r="AD165" i="3"/>
  <c r="AC165" i="3"/>
  <c r="AB165" i="3"/>
  <c r="AA165" i="3"/>
  <c r="Z165" i="3"/>
  <c r="Y165" i="3"/>
  <c r="X165" i="3"/>
  <c r="W165" i="3"/>
  <c r="V165" i="3"/>
  <c r="U165" i="3"/>
  <c r="T165" i="3"/>
  <c r="S165" i="3"/>
  <c r="R165" i="3"/>
  <c r="Q165" i="3"/>
  <c r="P165" i="3"/>
  <c r="O165" i="3"/>
  <c r="N165" i="3"/>
  <c r="M165" i="3"/>
  <c r="L165" i="3"/>
  <c r="K165" i="3"/>
  <c r="J165" i="3"/>
  <c r="E165" i="3"/>
  <c r="D165" i="3"/>
  <c r="C165" i="3"/>
  <c r="B165" i="3"/>
  <c r="B152" i="1" s="1"/>
  <c r="AF164" i="3"/>
  <c r="AE164" i="3"/>
  <c r="AD164" i="3"/>
  <c r="AC164" i="3"/>
  <c r="AB164" i="3"/>
  <c r="AA164" i="3"/>
  <c r="Z164" i="3"/>
  <c r="Y164" i="3"/>
  <c r="X164" i="3"/>
  <c r="W164" i="3"/>
  <c r="V164" i="3"/>
  <c r="U164" i="3"/>
  <c r="T164" i="3"/>
  <c r="S164" i="3"/>
  <c r="R164" i="3"/>
  <c r="Q164" i="3"/>
  <c r="P164" i="3"/>
  <c r="O164" i="3"/>
  <c r="N164" i="3"/>
  <c r="M164" i="3"/>
  <c r="L164" i="3"/>
  <c r="K164" i="3"/>
  <c r="J164" i="3"/>
  <c r="E164" i="3"/>
  <c r="D164" i="3"/>
  <c r="D151" i="1" s="1"/>
  <c r="C164" i="3"/>
  <c r="B164" i="3"/>
  <c r="AF163" i="3"/>
  <c r="AE163" i="3"/>
  <c r="AD163" i="3"/>
  <c r="AC163" i="3"/>
  <c r="AB163" i="3"/>
  <c r="AA163" i="3"/>
  <c r="Z163" i="3"/>
  <c r="Y163" i="3"/>
  <c r="X163" i="3"/>
  <c r="W163" i="3"/>
  <c r="V163" i="3"/>
  <c r="U163" i="3"/>
  <c r="T163" i="3"/>
  <c r="S163" i="3"/>
  <c r="R163" i="3"/>
  <c r="Q163" i="3"/>
  <c r="I150" i="1" s="1"/>
  <c r="P163" i="3"/>
  <c r="O163" i="3"/>
  <c r="N163" i="3"/>
  <c r="M163" i="3"/>
  <c r="L163" i="3"/>
  <c r="K163" i="3"/>
  <c r="J163" i="3"/>
  <c r="E163" i="3"/>
  <c r="D163" i="3"/>
  <c r="D150" i="1" s="1"/>
  <c r="C163" i="3"/>
  <c r="B163" i="3"/>
  <c r="AF162" i="3"/>
  <c r="AE162" i="3"/>
  <c r="AD162" i="3"/>
  <c r="AC162" i="3"/>
  <c r="AB162" i="3"/>
  <c r="AA162" i="3"/>
  <c r="Z162" i="3"/>
  <c r="Y162" i="3"/>
  <c r="X162" i="3"/>
  <c r="W162" i="3"/>
  <c r="V162" i="3"/>
  <c r="U162" i="3"/>
  <c r="T162" i="3"/>
  <c r="S162" i="3"/>
  <c r="R162" i="3"/>
  <c r="Q162" i="3"/>
  <c r="K149" i="1" s="1"/>
  <c r="P162" i="3"/>
  <c r="O162" i="3"/>
  <c r="N162" i="3"/>
  <c r="M162" i="3"/>
  <c r="L162" i="3"/>
  <c r="K162" i="3"/>
  <c r="J162" i="3"/>
  <c r="E162" i="3"/>
  <c r="D162" i="3"/>
  <c r="D149" i="1" s="1"/>
  <c r="C162" i="3"/>
  <c r="C149" i="1" s="1"/>
  <c r="B162" i="3"/>
  <c r="B149" i="1" s="1"/>
  <c r="AF161" i="3"/>
  <c r="AE161" i="3"/>
  <c r="AD161" i="3"/>
  <c r="AC161" i="3"/>
  <c r="AB161" i="3"/>
  <c r="AA161" i="3"/>
  <c r="Z161" i="3"/>
  <c r="Y161" i="3"/>
  <c r="X161" i="3"/>
  <c r="W161" i="3"/>
  <c r="V161" i="3"/>
  <c r="U161" i="3"/>
  <c r="T161" i="3"/>
  <c r="S161" i="3"/>
  <c r="R161" i="3"/>
  <c r="Q161" i="3"/>
  <c r="P161" i="3"/>
  <c r="O161" i="3"/>
  <c r="N161" i="3"/>
  <c r="M161" i="3"/>
  <c r="L161" i="3"/>
  <c r="K161" i="3"/>
  <c r="J161" i="3"/>
  <c r="E161" i="3"/>
  <c r="D161" i="3"/>
  <c r="C161" i="3"/>
  <c r="C148" i="1" s="1"/>
  <c r="B161" i="3"/>
  <c r="B148" i="1" s="1"/>
  <c r="AF160" i="3"/>
  <c r="AE160" i="3"/>
  <c r="AD160" i="3"/>
  <c r="AC160" i="3"/>
  <c r="AB160" i="3"/>
  <c r="AA160" i="3"/>
  <c r="Z160" i="3"/>
  <c r="Y160" i="3"/>
  <c r="X160" i="3"/>
  <c r="W160" i="3"/>
  <c r="V160" i="3"/>
  <c r="U160" i="3"/>
  <c r="T160" i="3"/>
  <c r="S160" i="3"/>
  <c r="R160" i="3"/>
  <c r="Q160" i="3"/>
  <c r="P160" i="3"/>
  <c r="O160" i="3"/>
  <c r="N160" i="3"/>
  <c r="M160" i="3"/>
  <c r="L160" i="3"/>
  <c r="K160" i="3"/>
  <c r="J160" i="3"/>
  <c r="E160" i="3"/>
  <c r="D160" i="3"/>
  <c r="C160" i="3"/>
  <c r="B160" i="3"/>
  <c r="B147" i="1" s="1"/>
  <c r="AF159" i="3"/>
  <c r="AE159" i="3"/>
  <c r="AD159" i="3"/>
  <c r="AC159" i="3"/>
  <c r="AB159" i="3"/>
  <c r="AA159" i="3"/>
  <c r="Z159" i="3"/>
  <c r="Y159" i="3"/>
  <c r="X159" i="3"/>
  <c r="W159" i="3"/>
  <c r="V159" i="3"/>
  <c r="U159" i="3"/>
  <c r="T159" i="3"/>
  <c r="S159" i="3"/>
  <c r="R159" i="3"/>
  <c r="Q159" i="3"/>
  <c r="I146" i="1" s="1"/>
  <c r="P159" i="3"/>
  <c r="O159" i="3"/>
  <c r="N159" i="3"/>
  <c r="M159" i="3"/>
  <c r="L159" i="3"/>
  <c r="K159" i="3"/>
  <c r="J159" i="3"/>
  <c r="E159" i="3"/>
  <c r="D159" i="3"/>
  <c r="D146" i="1" s="1"/>
  <c r="C159" i="3"/>
  <c r="C146" i="1" s="1"/>
  <c r="B159" i="3"/>
  <c r="AF158" i="3"/>
  <c r="AE158" i="3"/>
  <c r="AD158" i="3"/>
  <c r="AC158" i="3"/>
  <c r="AB158" i="3"/>
  <c r="AA158" i="3"/>
  <c r="Z158" i="3"/>
  <c r="Y158" i="3"/>
  <c r="X158" i="3"/>
  <c r="W158" i="3"/>
  <c r="V158" i="3"/>
  <c r="U158" i="3"/>
  <c r="T158" i="3"/>
  <c r="S158" i="3"/>
  <c r="R158" i="3"/>
  <c r="Q158" i="3"/>
  <c r="K145" i="1" s="1"/>
  <c r="P158" i="3"/>
  <c r="O158" i="3"/>
  <c r="N158" i="3"/>
  <c r="M158" i="3"/>
  <c r="L158" i="3"/>
  <c r="K158" i="3"/>
  <c r="J158" i="3"/>
  <c r="E158" i="3"/>
  <c r="D158" i="3"/>
  <c r="D145" i="1" s="1"/>
  <c r="C158" i="3"/>
  <c r="C145" i="1" s="1"/>
  <c r="B158" i="3"/>
  <c r="B145" i="1" s="1"/>
  <c r="AF157" i="3"/>
  <c r="AE157" i="3"/>
  <c r="AD157" i="3"/>
  <c r="AC157" i="3"/>
  <c r="AB157" i="3"/>
  <c r="AA157" i="3"/>
  <c r="Z157" i="3"/>
  <c r="Y157" i="3"/>
  <c r="X157" i="3"/>
  <c r="W157" i="3"/>
  <c r="V157" i="3"/>
  <c r="U157" i="3"/>
  <c r="T157" i="3"/>
  <c r="S157" i="3"/>
  <c r="R157" i="3"/>
  <c r="Q157" i="3"/>
  <c r="P157" i="3"/>
  <c r="O157" i="3"/>
  <c r="N157" i="3"/>
  <c r="M157" i="3"/>
  <c r="L157" i="3"/>
  <c r="K157" i="3"/>
  <c r="J157" i="3"/>
  <c r="E157" i="3"/>
  <c r="D157" i="3"/>
  <c r="C157" i="3"/>
  <c r="C144" i="1" s="1"/>
  <c r="B157" i="3"/>
  <c r="B144" i="1" s="1"/>
  <c r="AF156" i="3"/>
  <c r="AE156" i="3"/>
  <c r="AD156" i="3"/>
  <c r="AC156" i="3"/>
  <c r="AB156" i="3"/>
  <c r="AA156" i="3"/>
  <c r="Z156" i="3"/>
  <c r="Y156" i="3"/>
  <c r="X156" i="3"/>
  <c r="W156" i="3"/>
  <c r="V156" i="3"/>
  <c r="U156" i="3"/>
  <c r="T156" i="3"/>
  <c r="S156" i="3"/>
  <c r="R156" i="3"/>
  <c r="Q156" i="3"/>
  <c r="K143" i="1" s="1"/>
  <c r="P156" i="3"/>
  <c r="O156" i="3"/>
  <c r="N156" i="3"/>
  <c r="M156" i="3"/>
  <c r="L156" i="3"/>
  <c r="K156" i="3"/>
  <c r="J156" i="3"/>
  <c r="E156" i="3"/>
  <c r="D156" i="3"/>
  <c r="D143" i="1" s="1"/>
  <c r="C156" i="3"/>
  <c r="B156" i="3"/>
  <c r="AF155" i="3"/>
  <c r="AE155" i="3"/>
  <c r="AD155" i="3"/>
  <c r="AC155" i="3"/>
  <c r="AB155" i="3"/>
  <c r="AA155" i="3"/>
  <c r="Z155" i="3"/>
  <c r="Y155" i="3"/>
  <c r="X155" i="3"/>
  <c r="W155" i="3"/>
  <c r="V155" i="3"/>
  <c r="U155" i="3"/>
  <c r="T155" i="3"/>
  <c r="S155" i="3"/>
  <c r="R155" i="3"/>
  <c r="Q155" i="3"/>
  <c r="I142" i="1" s="1"/>
  <c r="P155" i="3"/>
  <c r="O155" i="3"/>
  <c r="N155" i="3"/>
  <c r="M155" i="3"/>
  <c r="L155" i="3"/>
  <c r="K155" i="3"/>
  <c r="J155" i="3"/>
  <c r="E155" i="3"/>
  <c r="D155" i="3"/>
  <c r="D142" i="1" s="1"/>
  <c r="C155" i="3"/>
  <c r="C142" i="1" s="1"/>
  <c r="B155" i="3"/>
  <c r="AF154" i="3"/>
  <c r="AE154" i="3"/>
  <c r="AD154" i="3"/>
  <c r="AC154" i="3"/>
  <c r="AB154" i="3"/>
  <c r="AA154" i="3"/>
  <c r="Z154" i="3"/>
  <c r="Y154" i="3"/>
  <c r="X154" i="3"/>
  <c r="W154" i="3"/>
  <c r="V154" i="3"/>
  <c r="U154" i="3"/>
  <c r="T154" i="3"/>
  <c r="S154" i="3"/>
  <c r="R154" i="3"/>
  <c r="Q154" i="3"/>
  <c r="P154" i="3"/>
  <c r="O154" i="3"/>
  <c r="N154" i="3"/>
  <c r="M154" i="3"/>
  <c r="L154" i="3"/>
  <c r="K154" i="3"/>
  <c r="J154" i="3"/>
  <c r="E154" i="3"/>
  <c r="D154" i="3"/>
  <c r="D141" i="1" s="1"/>
  <c r="C154" i="3"/>
  <c r="C141" i="1" s="1"/>
  <c r="B154" i="3"/>
  <c r="B141" i="1" s="1"/>
  <c r="AF153" i="3"/>
  <c r="AE153" i="3"/>
  <c r="AD153" i="3"/>
  <c r="AC153" i="3"/>
  <c r="AB153" i="3"/>
  <c r="AA153" i="3"/>
  <c r="Z153" i="3"/>
  <c r="Y153" i="3"/>
  <c r="X153" i="3"/>
  <c r="W153" i="3"/>
  <c r="V153" i="3"/>
  <c r="U153" i="3"/>
  <c r="T153" i="3"/>
  <c r="S153" i="3"/>
  <c r="R153" i="3"/>
  <c r="Q153" i="3"/>
  <c r="K140" i="1" s="1"/>
  <c r="P153" i="3"/>
  <c r="O153" i="3"/>
  <c r="N153" i="3"/>
  <c r="M153" i="3"/>
  <c r="L153" i="3"/>
  <c r="K153" i="3"/>
  <c r="J153" i="3"/>
  <c r="E153" i="3"/>
  <c r="D153" i="3"/>
  <c r="C153" i="3"/>
  <c r="C140" i="1" s="1"/>
  <c r="B153" i="3"/>
  <c r="B140" i="1" s="1"/>
  <c r="AF152" i="3"/>
  <c r="AE152" i="3"/>
  <c r="AD152" i="3"/>
  <c r="AC152" i="3"/>
  <c r="AB152" i="3"/>
  <c r="AA152" i="3"/>
  <c r="Z152" i="3"/>
  <c r="Y152" i="3"/>
  <c r="X152" i="3"/>
  <c r="W152" i="3"/>
  <c r="V152" i="3"/>
  <c r="U152" i="3"/>
  <c r="T152" i="3"/>
  <c r="S152" i="3"/>
  <c r="R152" i="3"/>
  <c r="Q152" i="3"/>
  <c r="K139" i="1" s="1"/>
  <c r="P152" i="3"/>
  <c r="O152" i="3"/>
  <c r="N152" i="3"/>
  <c r="M152" i="3"/>
  <c r="L152" i="3"/>
  <c r="K152" i="3"/>
  <c r="J152" i="3"/>
  <c r="E152" i="3"/>
  <c r="D152" i="3"/>
  <c r="D139" i="1" s="1"/>
  <c r="C152" i="3"/>
  <c r="B152" i="3"/>
  <c r="AF151" i="3"/>
  <c r="AE151" i="3"/>
  <c r="AD151" i="3"/>
  <c r="AC151" i="3"/>
  <c r="AB151" i="3"/>
  <c r="AA151" i="3"/>
  <c r="Z151" i="3"/>
  <c r="Y151" i="3"/>
  <c r="X151" i="3"/>
  <c r="W151" i="3"/>
  <c r="V151" i="3"/>
  <c r="U151" i="3"/>
  <c r="T151" i="3"/>
  <c r="S151" i="3"/>
  <c r="R151" i="3"/>
  <c r="Q151" i="3"/>
  <c r="I138" i="1" s="1"/>
  <c r="P151" i="3"/>
  <c r="O151" i="3"/>
  <c r="N151" i="3"/>
  <c r="M151" i="3"/>
  <c r="L151" i="3"/>
  <c r="K151" i="3"/>
  <c r="J151" i="3"/>
  <c r="E151" i="3"/>
  <c r="D151" i="3"/>
  <c r="D138" i="1" s="1"/>
  <c r="C151" i="3"/>
  <c r="C138" i="1" s="1"/>
  <c r="B151" i="3"/>
  <c r="AF150" i="3"/>
  <c r="AE150" i="3"/>
  <c r="AD150" i="3"/>
  <c r="AC150" i="3"/>
  <c r="AB150" i="3"/>
  <c r="AA150" i="3"/>
  <c r="Z150" i="3"/>
  <c r="Y150" i="3"/>
  <c r="X150" i="3"/>
  <c r="W150" i="3"/>
  <c r="V150" i="3"/>
  <c r="U150" i="3"/>
  <c r="T150" i="3"/>
  <c r="S150" i="3"/>
  <c r="R150" i="3"/>
  <c r="Q150" i="3"/>
  <c r="K137" i="1" s="1"/>
  <c r="P150" i="3"/>
  <c r="O150" i="3"/>
  <c r="N150" i="3"/>
  <c r="M150" i="3"/>
  <c r="L150" i="3"/>
  <c r="K150" i="3"/>
  <c r="J150" i="3"/>
  <c r="E150" i="3"/>
  <c r="D150" i="3"/>
  <c r="D137" i="1" s="1"/>
  <c r="C150" i="3"/>
  <c r="C137" i="1" s="1"/>
  <c r="B150" i="3"/>
  <c r="B137" i="1" s="1"/>
  <c r="AF149" i="3"/>
  <c r="AE149" i="3"/>
  <c r="AD149" i="3"/>
  <c r="AC149" i="3"/>
  <c r="AB149" i="3"/>
  <c r="AA149" i="3"/>
  <c r="Z149" i="3"/>
  <c r="Y149" i="3"/>
  <c r="X149" i="3"/>
  <c r="W149" i="3"/>
  <c r="V149" i="3"/>
  <c r="U149" i="3"/>
  <c r="T149" i="3"/>
  <c r="S149" i="3"/>
  <c r="R149" i="3"/>
  <c r="Q149" i="3"/>
  <c r="K136" i="1" s="1"/>
  <c r="P149" i="3"/>
  <c r="O149" i="3"/>
  <c r="N149" i="3"/>
  <c r="M149" i="3"/>
  <c r="L149" i="3"/>
  <c r="K149" i="3"/>
  <c r="J149" i="3"/>
  <c r="E149" i="3"/>
  <c r="D149" i="3"/>
  <c r="C149" i="3"/>
  <c r="B149" i="3"/>
  <c r="B136" i="1" s="1"/>
  <c r="AF148" i="3"/>
  <c r="AE148" i="3"/>
  <c r="AD148" i="3"/>
  <c r="AC148" i="3"/>
  <c r="AB148" i="3"/>
  <c r="AA148" i="3"/>
  <c r="Z148" i="3"/>
  <c r="Y148" i="3"/>
  <c r="X148" i="3"/>
  <c r="W148" i="3"/>
  <c r="V148" i="3"/>
  <c r="U148" i="3"/>
  <c r="T148" i="3"/>
  <c r="S148" i="3"/>
  <c r="R148" i="3"/>
  <c r="Q148" i="3"/>
  <c r="P148" i="3"/>
  <c r="O148" i="3"/>
  <c r="N148" i="3"/>
  <c r="M148" i="3"/>
  <c r="L148" i="3"/>
  <c r="K148" i="3"/>
  <c r="J148" i="3"/>
  <c r="E148" i="3"/>
  <c r="D148" i="3"/>
  <c r="D135" i="1" s="1"/>
  <c r="C148" i="3"/>
  <c r="B148" i="3"/>
  <c r="B135" i="1" s="1"/>
  <c r="AF147" i="3"/>
  <c r="AE147" i="3"/>
  <c r="AD147" i="3"/>
  <c r="AC147" i="3"/>
  <c r="AB147" i="3"/>
  <c r="AA147" i="3"/>
  <c r="Z147" i="3"/>
  <c r="Y147" i="3"/>
  <c r="X147" i="3"/>
  <c r="W147" i="3"/>
  <c r="V147" i="3"/>
  <c r="U147" i="3"/>
  <c r="T147" i="3"/>
  <c r="S147" i="3"/>
  <c r="R147" i="3"/>
  <c r="Q147" i="3"/>
  <c r="I134" i="1" s="1"/>
  <c r="P147" i="3"/>
  <c r="O147" i="3"/>
  <c r="N147" i="3"/>
  <c r="M147" i="3"/>
  <c r="L147" i="3"/>
  <c r="K147" i="3"/>
  <c r="J147" i="3"/>
  <c r="E147" i="3"/>
  <c r="D147" i="3"/>
  <c r="D134" i="1" s="1"/>
  <c r="C147" i="3"/>
  <c r="C134" i="1" s="1"/>
  <c r="B147" i="3"/>
  <c r="AF146" i="3"/>
  <c r="AE146" i="3"/>
  <c r="AD146" i="3"/>
  <c r="AC146" i="3"/>
  <c r="AB146" i="3"/>
  <c r="AA146" i="3"/>
  <c r="Z146" i="3"/>
  <c r="Y146" i="3"/>
  <c r="X146" i="3"/>
  <c r="W146" i="3"/>
  <c r="V146" i="3"/>
  <c r="U146" i="3"/>
  <c r="T146" i="3"/>
  <c r="S146" i="3"/>
  <c r="R146" i="3"/>
  <c r="Q146" i="3"/>
  <c r="K133" i="1" s="1"/>
  <c r="P146" i="3"/>
  <c r="O146" i="3"/>
  <c r="N146" i="3"/>
  <c r="M146" i="3"/>
  <c r="L146" i="3"/>
  <c r="K146" i="3"/>
  <c r="J146" i="3"/>
  <c r="E146" i="3"/>
  <c r="D146" i="3"/>
  <c r="D133" i="1" s="1"/>
  <c r="C146" i="3"/>
  <c r="C133" i="1" s="1"/>
  <c r="B146" i="3"/>
  <c r="B133" i="1" s="1"/>
  <c r="AF145" i="3"/>
  <c r="AE145" i="3"/>
  <c r="AD145" i="3"/>
  <c r="AC145" i="3"/>
  <c r="AB145" i="3"/>
  <c r="AA145" i="3"/>
  <c r="Z145" i="3"/>
  <c r="Y145" i="3"/>
  <c r="X145" i="3"/>
  <c r="W145" i="3"/>
  <c r="V145" i="3"/>
  <c r="U145" i="3"/>
  <c r="T145" i="3"/>
  <c r="S145" i="3"/>
  <c r="R145" i="3"/>
  <c r="Q145" i="3"/>
  <c r="K132" i="1" s="1"/>
  <c r="P145" i="3"/>
  <c r="O145" i="3"/>
  <c r="N145" i="3"/>
  <c r="M145" i="3"/>
  <c r="L145" i="3"/>
  <c r="K145" i="3"/>
  <c r="J145" i="3"/>
  <c r="E145" i="3"/>
  <c r="D145" i="3"/>
  <c r="C145" i="3"/>
  <c r="B145" i="3"/>
  <c r="B132" i="1" s="1"/>
  <c r="AF144" i="3"/>
  <c r="AE144" i="3"/>
  <c r="AD144" i="3"/>
  <c r="AC144" i="3"/>
  <c r="AB144" i="3"/>
  <c r="AA144" i="3"/>
  <c r="Z144" i="3"/>
  <c r="Y144" i="3"/>
  <c r="X144" i="3"/>
  <c r="W144" i="3"/>
  <c r="V144" i="3"/>
  <c r="U144" i="3"/>
  <c r="T144" i="3"/>
  <c r="S144" i="3"/>
  <c r="R144" i="3"/>
  <c r="Q144" i="3"/>
  <c r="K131" i="1" s="1"/>
  <c r="P144" i="3"/>
  <c r="O144" i="3"/>
  <c r="N144" i="3"/>
  <c r="M144" i="3"/>
  <c r="L144" i="3"/>
  <c r="K144" i="3"/>
  <c r="J144" i="3"/>
  <c r="E144" i="3"/>
  <c r="D144" i="3"/>
  <c r="D131" i="1" s="1"/>
  <c r="C144" i="3"/>
  <c r="B144" i="3"/>
  <c r="B131" i="1" s="1"/>
  <c r="AF143" i="3"/>
  <c r="AE143" i="3"/>
  <c r="AD143" i="3"/>
  <c r="AC143" i="3"/>
  <c r="AB143" i="3"/>
  <c r="AA143" i="3"/>
  <c r="Z143" i="3"/>
  <c r="Y143" i="3"/>
  <c r="X143" i="3"/>
  <c r="W143" i="3"/>
  <c r="V143" i="3"/>
  <c r="U143" i="3"/>
  <c r="T143" i="3"/>
  <c r="S143" i="3"/>
  <c r="R143" i="3"/>
  <c r="Q143" i="3"/>
  <c r="I130" i="1" s="1"/>
  <c r="P143" i="3"/>
  <c r="O143" i="3"/>
  <c r="N143" i="3"/>
  <c r="M143" i="3"/>
  <c r="L143" i="3"/>
  <c r="K143" i="3"/>
  <c r="J143" i="3"/>
  <c r="E143" i="3"/>
  <c r="D143" i="3"/>
  <c r="D130" i="1" s="1"/>
  <c r="C143" i="3"/>
  <c r="C130" i="1" s="1"/>
  <c r="B143" i="3"/>
  <c r="AF142" i="3"/>
  <c r="AE142" i="3"/>
  <c r="AD142" i="3"/>
  <c r="AC142" i="3"/>
  <c r="AB142" i="3"/>
  <c r="AA142" i="3"/>
  <c r="Z142" i="3"/>
  <c r="Y142" i="3"/>
  <c r="X142" i="3"/>
  <c r="W142" i="3"/>
  <c r="V142" i="3"/>
  <c r="U142" i="3"/>
  <c r="T142" i="3"/>
  <c r="S142" i="3"/>
  <c r="R142" i="3"/>
  <c r="Q142" i="3"/>
  <c r="P142" i="3"/>
  <c r="O142" i="3"/>
  <c r="N142" i="3"/>
  <c r="M142" i="3"/>
  <c r="L142" i="3"/>
  <c r="K142" i="3"/>
  <c r="J142" i="3"/>
  <c r="E142" i="3"/>
  <c r="D142" i="3"/>
  <c r="C142" i="3"/>
  <c r="C129" i="1" s="1"/>
  <c r="B142" i="3"/>
  <c r="B129" i="1" s="1"/>
  <c r="AF141" i="3"/>
  <c r="AE141" i="3"/>
  <c r="AD141" i="3"/>
  <c r="AC141" i="3"/>
  <c r="AB141" i="3"/>
  <c r="AA141" i="3"/>
  <c r="Z141" i="3"/>
  <c r="Y141" i="3"/>
  <c r="X141" i="3"/>
  <c r="W141" i="3"/>
  <c r="V141" i="3"/>
  <c r="U141" i="3"/>
  <c r="T141" i="3"/>
  <c r="S141" i="3"/>
  <c r="R141" i="3"/>
  <c r="Q141" i="3"/>
  <c r="K128" i="1" s="1"/>
  <c r="P141" i="3"/>
  <c r="O141" i="3"/>
  <c r="N141" i="3"/>
  <c r="M141" i="3"/>
  <c r="L141" i="3"/>
  <c r="K141" i="3"/>
  <c r="J141" i="3"/>
  <c r="E141" i="3"/>
  <c r="D141" i="3"/>
  <c r="C141" i="3"/>
  <c r="C128" i="1" s="1"/>
  <c r="B141" i="3"/>
  <c r="B128" i="1" s="1"/>
  <c r="AF140" i="3"/>
  <c r="AE140" i="3"/>
  <c r="AD140" i="3"/>
  <c r="AC140" i="3"/>
  <c r="AB140" i="3"/>
  <c r="AA140" i="3"/>
  <c r="Z140" i="3"/>
  <c r="Y140" i="3"/>
  <c r="X140" i="3"/>
  <c r="W140" i="3"/>
  <c r="V140" i="3"/>
  <c r="U140" i="3"/>
  <c r="T140" i="3"/>
  <c r="S140" i="3"/>
  <c r="R140" i="3"/>
  <c r="Q140" i="3"/>
  <c r="K127" i="1" s="1"/>
  <c r="P140" i="3"/>
  <c r="O140" i="3"/>
  <c r="N140" i="3"/>
  <c r="M140" i="3"/>
  <c r="L140" i="3"/>
  <c r="K140" i="3"/>
  <c r="J140" i="3"/>
  <c r="E140" i="3"/>
  <c r="D140" i="3"/>
  <c r="D127" i="1" s="1"/>
  <c r="C140" i="3"/>
  <c r="B140" i="3"/>
  <c r="AF139" i="3"/>
  <c r="AE139" i="3"/>
  <c r="AD139" i="3"/>
  <c r="AC139" i="3"/>
  <c r="AB139" i="3"/>
  <c r="AA139" i="3"/>
  <c r="Z139" i="3"/>
  <c r="Y139" i="3"/>
  <c r="X139" i="3"/>
  <c r="W139" i="3"/>
  <c r="V139" i="3"/>
  <c r="U139" i="3"/>
  <c r="T139" i="3"/>
  <c r="S139" i="3"/>
  <c r="R139" i="3"/>
  <c r="Q139" i="3"/>
  <c r="I126" i="1" s="1"/>
  <c r="P139" i="3"/>
  <c r="O139" i="3"/>
  <c r="N139" i="3"/>
  <c r="M139" i="3"/>
  <c r="L139" i="3"/>
  <c r="K139" i="3"/>
  <c r="J139" i="3"/>
  <c r="E139" i="3"/>
  <c r="D139" i="3"/>
  <c r="D126" i="1" s="1"/>
  <c r="C139" i="3"/>
  <c r="C126" i="1" s="1"/>
  <c r="B139" i="3"/>
  <c r="AF138" i="3"/>
  <c r="AE138" i="3"/>
  <c r="AD138" i="3"/>
  <c r="AC138" i="3"/>
  <c r="AB138" i="3"/>
  <c r="AA138" i="3"/>
  <c r="Z138" i="3"/>
  <c r="Y138" i="3"/>
  <c r="X138" i="3"/>
  <c r="W138" i="3"/>
  <c r="V138" i="3"/>
  <c r="U138" i="3"/>
  <c r="T138" i="3"/>
  <c r="S138" i="3"/>
  <c r="R138" i="3"/>
  <c r="Q138" i="3"/>
  <c r="K125" i="1" s="1"/>
  <c r="P138" i="3"/>
  <c r="O138" i="3"/>
  <c r="N138" i="3"/>
  <c r="M138" i="3"/>
  <c r="L138" i="3"/>
  <c r="K138" i="3"/>
  <c r="J138" i="3"/>
  <c r="E138" i="3"/>
  <c r="D138" i="3"/>
  <c r="D125" i="1" s="1"/>
  <c r="C138" i="3"/>
  <c r="C125" i="1" s="1"/>
  <c r="B138" i="3"/>
  <c r="B125" i="1" s="1"/>
  <c r="AF137" i="3"/>
  <c r="AE137" i="3"/>
  <c r="AD137" i="3"/>
  <c r="AC137" i="3"/>
  <c r="AB137" i="3"/>
  <c r="AA137" i="3"/>
  <c r="Z137" i="3"/>
  <c r="Y137" i="3"/>
  <c r="X137" i="3"/>
  <c r="W137" i="3"/>
  <c r="V137" i="3"/>
  <c r="U137" i="3"/>
  <c r="T137" i="3"/>
  <c r="S137" i="3"/>
  <c r="R137" i="3"/>
  <c r="Q137" i="3"/>
  <c r="K124" i="1" s="1"/>
  <c r="P137" i="3"/>
  <c r="O137" i="3"/>
  <c r="N137" i="3"/>
  <c r="M137" i="3"/>
  <c r="L137" i="3"/>
  <c r="K137" i="3"/>
  <c r="J137" i="3"/>
  <c r="E137" i="3"/>
  <c r="D137" i="3"/>
  <c r="C137" i="3"/>
  <c r="B137" i="3"/>
  <c r="B124" i="1" s="1"/>
  <c r="AF136" i="3"/>
  <c r="AE136" i="3"/>
  <c r="AD136" i="3"/>
  <c r="AC136" i="3"/>
  <c r="AB136" i="3"/>
  <c r="AA136" i="3"/>
  <c r="Z136" i="3"/>
  <c r="Y136" i="3"/>
  <c r="X136" i="3"/>
  <c r="W136" i="3"/>
  <c r="V136" i="3"/>
  <c r="U136" i="3"/>
  <c r="T136" i="3"/>
  <c r="S136" i="3"/>
  <c r="R136" i="3"/>
  <c r="Q136" i="3"/>
  <c r="P136" i="3"/>
  <c r="O136" i="3"/>
  <c r="N136" i="3"/>
  <c r="M136" i="3"/>
  <c r="L136" i="3"/>
  <c r="K136" i="3"/>
  <c r="J136" i="3"/>
  <c r="E136" i="3"/>
  <c r="D136" i="3"/>
  <c r="D123" i="1" s="1"/>
  <c r="C136" i="3"/>
  <c r="B136" i="3"/>
  <c r="B123" i="1" s="1"/>
  <c r="AF135" i="3"/>
  <c r="AE135" i="3"/>
  <c r="AD135" i="3"/>
  <c r="AC135" i="3"/>
  <c r="AB135" i="3"/>
  <c r="AA135" i="3"/>
  <c r="Z135" i="3"/>
  <c r="Y135" i="3"/>
  <c r="X135" i="3"/>
  <c r="W135" i="3"/>
  <c r="V135" i="3"/>
  <c r="U135" i="3"/>
  <c r="T135" i="3"/>
  <c r="S135" i="3"/>
  <c r="R135" i="3"/>
  <c r="Q135" i="3"/>
  <c r="P135" i="3"/>
  <c r="O135" i="3"/>
  <c r="N135" i="3"/>
  <c r="M135" i="3"/>
  <c r="L135" i="3"/>
  <c r="K135" i="3"/>
  <c r="J135" i="3"/>
  <c r="E135" i="3"/>
  <c r="D135" i="3"/>
  <c r="D122" i="1" s="1"/>
  <c r="C135" i="3"/>
  <c r="C122" i="1" s="1"/>
  <c r="B135" i="3"/>
  <c r="AF134" i="3"/>
  <c r="AE134" i="3"/>
  <c r="AD134" i="3"/>
  <c r="AC134" i="3"/>
  <c r="AB134" i="3"/>
  <c r="AA134" i="3"/>
  <c r="Z134" i="3"/>
  <c r="Y134" i="3"/>
  <c r="X134" i="3"/>
  <c r="W134" i="3"/>
  <c r="V134" i="3"/>
  <c r="U134" i="3"/>
  <c r="T134" i="3"/>
  <c r="S134" i="3"/>
  <c r="R134" i="3"/>
  <c r="Q134" i="3"/>
  <c r="I121" i="1" s="1"/>
  <c r="P134" i="3"/>
  <c r="O134" i="3"/>
  <c r="N134" i="3"/>
  <c r="M134" i="3"/>
  <c r="L134" i="3"/>
  <c r="K134" i="3"/>
  <c r="J134" i="3"/>
  <c r="E134" i="3"/>
  <c r="D134" i="3"/>
  <c r="D121" i="1" s="1"/>
  <c r="C134" i="3"/>
  <c r="C121" i="1" s="1"/>
  <c r="B134" i="3"/>
  <c r="B121" i="1" s="1"/>
  <c r="AF133" i="3"/>
  <c r="AE133" i="3"/>
  <c r="AD133" i="3"/>
  <c r="AC133" i="3"/>
  <c r="AB133" i="3"/>
  <c r="AA133" i="3"/>
  <c r="Z133" i="3"/>
  <c r="Y133" i="3"/>
  <c r="X133" i="3"/>
  <c r="W133" i="3"/>
  <c r="V133" i="3"/>
  <c r="U133" i="3"/>
  <c r="T133" i="3"/>
  <c r="S133" i="3"/>
  <c r="R133" i="3"/>
  <c r="Q133" i="3"/>
  <c r="H120" i="1" s="1"/>
  <c r="P133" i="3"/>
  <c r="O133" i="3"/>
  <c r="N133" i="3"/>
  <c r="M133" i="3"/>
  <c r="L133" i="3"/>
  <c r="K133" i="3"/>
  <c r="J133" i="3"/>
  <c r="E133" i="3"/>
  <c r="D133" i="3"/>
  <c r="C133" i="3"/>
  <c r="C120" i="1" s="1"/>
  <c r="B133" i="3"/>
  <c r="B120" i="1" s="1"/>
  <c r="AF132" i="3"/>
  <c r="AE132" i="3"/>
  <c r="AD132" i="3"/>
  <c r="AC132" i="3"/>
  <c r="AB132" i="3"/>
  <c r="AA132" i="3"/>
  <c r="Z132" i="3"/>
  <c r="Y132" i="3"/>
  <c r="X132" i="3"/>
  <c r="W132" i="3"/>
  <c r="V132" i="3"/>
  <c r="U132" i="3"/>
  <c r="T132" i="3"/>
  <c r="S132" i="3"/>
  <c r="R132" i="3"/>
  <c r="Q132" i="3"/>
  <c r="K119" i="1" s="1"/>
  <c r="P132" i="3"/>
  <c r="O132" i="3"/>
  <c r="N132" i="3"/>
  <c r="M132" i="3"/>
  <c r="L132" i="3"/>
  <c r="K132" i="3"/>
  <c r="J132" i="3"/>
  <c r="E132" i="3"/>
  <c r="D132" i="3"/>
  <c r="D119" i="1" s="1"/>
  <c r="C132" i="3"/>
  <c r="B132" i="3"/>
  <c r="B119" i="1" s="1"/>
  <c r="AF131" i="3"/>
  <c r="AE131" i="3"/>
  <c r="AD131" i="3"/>
  <c r="AC131" i="3"/>
  <c r="AB131" i="3"/>
  <c r="AA131" i="3"/>
  <c r="Z131" i="3"/>
  <c r="Y131" i="3"/>
  <c r="X131" i="3"/>
  <c r="W131" i="3"/>
  <c r="V131" i="3"/>
  <c r="U131" i="3"/>
  <c r="T131" i="3"/>
  <c r="S131" i="3"/>
  <c r="R131" i="3"/>
  <c r="Q131" i="3"/>
  <c r="J118" i="1" s="1"/>
  <c r="L118" i="1" s="1"/>
  <c r="P131" i="3"/>
  <c r="O131" i="3"/>
  <c r="N131" i="3"/>
  <c r="M131" i="3"/>
  <c r="L131" i="3"/>
  <c r="K131" i="3"/>
  <c r="J131" i="3"/>
  <c r="E131" i="3"/>
  <c r="D131" i="3"/>
  <c r="D118" i="1" s="1"/>
  <c r="C131" i="3"/>
  <c r="C118" i="1" s="1"/>
  <c r="B131" i="3"/>
  <c r="AF130" i="3"/>
  <c r="AE130" i="3"/>
  <c r="AD130" i="3"/>
  <c r="AC130" i="3"/>
  <c r="AB130" i="3"/>
  <c r="AA130" i="3"/>
  <c r="Z130" i="3"/>
  <c r="Y130" i="3"/>
  <c r="X130" i="3"/>
  <c r="W130" i="3"/>
  <c r="V130" i="3"/>
  <c r="U130" i="3"/>
  <c r="T130" i="3"/>
  <c r="S130" i="3"/>
  <c r="R130" i="3"/>
  <c r="Q130" i="3"/>
  <c r="P130" i="3"/>
  <c r="O130" i="3"/>
  <c r="N130" i="3"/>
  <c r="M130" i="3"/>
  <c r="L130" i="3"/>
  <c r="K130" i="3"/>
  <c r="J130" i="3"/>
  <c r="E130" i="3"/>
  <c r="D130" i="3"/>
  <c r="D117" i="1" s="1"/>
  <c r="C130" i="3"/>
  <c r="C117" i="1" s="1"/>
  <c r="B130" i="3"/>
  <c r="B117" i="1" s="1"/>
  <c r="AF129" i="3"/>
  <c r="AE129" i="3"/>
  <c r="AD129" i="3"/>
  <c r="AC129" i="3"/>
  <c r="AB129" i="3"/>
  <c r="AA129" i="3"/>
  <c r="Z129" i="3"/>
  <c r="Y129" i="3"/>
  <c r="X129" i="3"/>
  <c r="W129" i="3"/>
  <c r="V129" i="3"/>
  <c r="U129" i="3"/>
  <c r="T129" i="3"/>
  <c r="S129" i="3"/>
  <c r="R129" i="3"/>
  <c r="Q129" i="3"/>
  <c r="H116" i="1" s="1"/>
  <c r="P129" i="3"/>
  <c r="O129" i="3"/>
  <c r="N129" i="3"/>
  <c r="M129" i="3"/>
  <c r="L129" i="3"/>
  <c r="K129" i="3"/>
  <c r="J129" i="3"/>
  <c r="E129" i="3"/>
  <c r="D129" i="3"/>
  <c r="C129" i="3"/>
  <c r="C116" i="1" s="1"/>
  <c r="B129" i="3"/>
  <c r="B116" i="1" s="1"/>
  <c r="AF128" i="3"/>
  <c r="AE128" i="3"/>
  <c r="AD128" i="3"/>
  <c r="AC128" i="3"/>
  <c r="AB128" i="3"/>
  <c r="AA128" i="3"/>
  <c r="Z128" i="3"/>
  <c r="Y128" i="3"/>
  <c r="X128" i="3"/>
  <c r="W128" i="3"/>
  <c r="V128" i="3"/>
  <c r="U128" i="3"/>
  <c r="T128" i="3"/>
  <c r="S128" i="3"/>
  <c r="R128" i="3"/>
  <c r="Q128" i="3"/>
  <c r="K115" i="1" s="1"/>
  <c r="P128" i="3"/>
  <c r="O128" i="3"/>
  <c r="N128" i="3"/>
  <c r="M128" i="3"/>
  <c r="L128" i="3"/>
  <c r="K128" i="3"/>
  <c r="J128" i="3"/>
  <c r="E128" i="3"/>
  <c r="D128" i="3"/>
  <c r="D115" i="1" s="1"/>
  <c r="C128" i="3"/>
  <c r="B128" i="3"/>
  <c r="B115" i="1" s="1"/>
  <c r="AF127" i="3"/>
  <c r="AE127" i="3"/>
  <c r="AD127" i="3"/>
  <c r="AC127" i="3"/>
  <c r="AB127" i="3"/>
  <c r="AA127" i="3"/>
  <c r="Z127" i="3"/>
  <c r="Y127" i="3"/>
  <c r="X127" i="3"/>
  <c r="W127" i="3"/>
  <c r="V127" i="3"/>
  <c r="U127" i="3"/>
  <c r="T127" i="3"/>
  <c r="S127" i="3"/>
  <c r="R127" i="3"/>
  <c r="Q127" i="3"/>
  <c r="J114" i="1" s="1"/>
  <c r="L114" i="1" s="1"/>
  <c r="P127" i="3"/>
  <c r="O127" i="3"/>
  <c r="N127" i="3"/>
  <c r="M127" i="3"/>
  <c r="L127" i="3"/>
  <c r="K127" i="3"/>
  <c r="J127" i="3"/>
  <c r="E127" i="3"/>
  <c r="D127" i="3"/>
  <c r="D114" i="1" s="1"/>
  <c r="C127" i="3"/>
  <c r="C114" i="1" s="1"/>
  <c r="B127" i="3"/>
  <c r="AF126" i="3"/>
  <c r="AE126" i="3"/>
  <c r="AD126" i="3"/>
  <c r="AC126" i="3"/>
  <c r="AB126" i="3"/>
  <c r="AA126" i="3"/>
  <c r="Z126" i="3"/>
  <c r="Y126" i="3"/>
  <c r="X126" i="3"/>
  <c r="W126" i="3"/>
  <c r="V126" i="3"/>
  <c r="U126" i="3"/>
  <c r="T126" i="3"/>
  <c r="S126" i="3"/>
  <c r="R126" i="3"/>
  <c r="Q126" i="3"/>
  <c r="I113" i="1" s="1"/>
  <c r="P126" i="3"/>
  <c r="O126" i="3"/>
  <c r="N126" i="3"/>
  <c r="M126" i="3"/>
  <c r="L126" i="3"/>
  <c r="K126" i="3"/>
  <c r="J126" i="3"/>
  <c r="E126" i="3"/>
  <c r="D126" i="3"/>
  <c r="D113" i="1" s="1"/>
  <c r="C126" i="3"/>
  <c r="C113" i="1" s="1"/>
  <c r="B126" i="3"/>
  <c r="B113" i="1" s="1"/>
  <c r="AF125" i="3"/>
  <c r="AE125" i="3"/>
  <c r="AD125" i="3"/>
  <c r="AC125" i="3"/>
  <c r="AB125" i="3"/>
  <c r="AA125" i="3"/>
  <c r="Z125" i="3"/>
  <c r="Y125" i="3"/>
  <c r="X125" i="3"/>
  <c r="W125" i="3"/>
  <c r="V125" i="3"/>
  <c r="U125" i="3"/>
  <c r="T125" i="3"/>
  <c r="S125" i="3"/>
  <c r="R125" i="3"/>
  <c r="Q125" i="3"/>
  <c r="H112" i="1" s="1"/>
  <c r="P125" i="3"/>
  <c r="O125" i="3"/>
  <c r="N125" i="3"/>
  <c r="M125" i="3"/>
  <c r="L125" i="3"/>
  <c r="K125" i="3"/>
  <c r="J125" i="3"/>
  <c r="E125" i="3"/>
  <c r="D125" i="3"/>
  <c r="C125" i="3"/>
  <c r="C112" i="1" s="1"/>
  <c r="B125" i="3"/>
  <c r="B112" i="1" s="1"/>
  <c r="AF124" i="3"/>
  <c r="AE124" i="3"/>
  <c r="AD124" i="3"/>
  <c r="AC124" i="3"/>
  <c r="AB124" i="3"/>
  <c r="AA124" i="3"/>
  <c r="Z124" i="3"/>
  <c r="Y124" i="3"/>
  <c r="X124" i="3"/>
  <c r="W124" i="3"/>
  <c r="V124" i="3"/>
  <c r="U124" i="3"/>
  <c r="T124" i="3"/>
  <c r="S124" i="3"/>
  <c r="R124" i="3"/>
  <c r="Q124" i="3"/>
  <c r="P124" i="3"/>
  <c r="O124" i="3"/>
  <c r="N124" i="3"/>
  <c r="M124" i="3"/>
  <c r="L124" i="3"/>
  <c r="K124" i="3"/>
  <c r="J124" i="3"/>
  <c r="E124" i="3"/>
  <c r="D124" i="3"/>
  <c r="D111" i="1" s="1"/>
  <c r="C124" i="3"/>
  <c r="B124" i="3"/>
  <c r="B111" i="1" s="1"/>
  <c r="AF123" i="3"/>
  <c r="AE123" i="3"/>
  <c r="AD123" i="3"/>
  <c r="AC123" i="3"/>
  <c r="AB123" i="3"/>
  <c r="AA123" i="3"/>
  <c r="Z123" i="3"/>
  <c r="Y123" i="3"/>
  <c r="X123" i="3"/>
  <c r="W123" i="3"/>
  <c r="V123" i="3"/>
  <c r="U123" i="3"/>
  <c r="T123" i="3"/>
  <c r="S123" i="3"/>
  <c r="R123" i="3"/>
  <c r="Q123" i="3"/>
  <c r="J110" i="1" s="1"/>
  <c r="L110" i="1" s="1"/>
  <c r="P123" i="3"/>
  <c r="O123" i="3"/>
  <c r="N123" i="3"/>
  <c r="M123" i="3"/>
  <c r="L123" i="3"/>
  <c r="K123" i="3"/>
  <c r="J123" i="3"/>
  <c r="E123" i="3"/>
  <c r="D123" i="3"/>
  <c r="D110" i="1" s="1"/>
  <c r="C123" i="3"/>
  <c r="C110" i="1" s="1"/>
  <c r="B123" i="3"/>
  <c r="AF122" i="3"/>
  <c r="AE122" i="3"/>
  <c r="AD122" i="3"/>
  <c r="AC122" i="3"/>
  <c r="AB122" i="3"/>
  <c r="AA122" i="3"/>
  <c r="Z122" i="3"/>
  <c r="Y122" i="3"/>
  <c r="X122" i="3"/>
  <c r="W122" i="3"/>
  <c r="V122" i="3"/>
  <c r="U122" i="3"/>
  <c r="T122" i="3"/>
  <c r="S122" i="3"/>
  <c r="R122" i="3"/>
  <c r="Q122" i="3"/>
  <c r="I109" i="1" s="1"/>
  <c r="P122" i="3"/>
  <c r="O122" i="3"/>
  <c r="N122" i="3"/>
  <c r="M122" i="3"/>
  <c r="L122" i="3"/>
  <c r="K122" i="3"/>
  <c r="J122" i="3"/>
  <c r="E122" i="3"/>
  <c r="D122" i="3"/>
  <c r="D109" i="1" s="1"/>
  <c r="C122" i="3"/>
  <c r="C109" i="1" s="1"/>
  <c r="B122" i="3"/>
  <c r="B109" i="1" s="1"/>
  <c r="AF121" i="3"/>
  <c r="AE121" i="3"/>
  <c r="AD121" i="3"/>
  <c r="AC121" i="3"/>
  <c r="AB121" i="3"/>
  <c r="AA121" i="3"/>
  <c r="Z121" i="3"/>
  <c r="Y121" i="3"/>
  <c r="X121" i="3"/>
  <c r="W121" i="3"/>
  <c r="V121" i="3"/>
  <c r="U121" i="3"/>
  <c r="T121" i="3"/>
  <c r="S121" i="3"/>
  <c r="R121" i="3"/>
  <c r="Q121" i="3"/>
  <c r="H108" i="1" s="1"/>
  <c r="P121" i="3"/>
  <c r="O121" i="3"/>
  <c r="N121" i="3"/>
  <c r="M121" i="3"/>
  <c r="L121" i="3"/>
  <c r="K121" i="3"/>
  <c r="J121" i="3"/>
  <c r="E121" i="3"/>
  <c r="D121" i="3"/>
  <c r="C121" i="3"/>
  <c r="C108" i="1" s="1"/>
  <c r="B121" i="3"/>
  <c r="B108" i="1" s="1"/>
  <c r="AF120" i="3"/>
  <c r="AE120" i="3"/>
  <c r="AD120" i="3"/>
  <c r="AC120" i="3"/>
  <c r="AB120" i="3"/>
  <c r="AA120" i="3"/>
  <c r="Z120" i="3"/>
  <c r="Y120" i="3"/>
  <c r="X120" i="3"/>
  <c r="W120" i="3"/>
  <c r="V120" i="3"/>
  <c r="U120" i="3"/>
  <c r="T120" i="3"/>
  <c r="S120" i="3"/>
  <c r="R120" i="3"/>
  <c r="Q120" i="3"/>
  <c r="K107" i="1" s="1"/>
  <c r="P120" i="3"/>
  <c r="O120" i="3"/>
  <c r="N120" i="3"/>
  <c r="M120" i="3"/>
  <c r="L120" i="3"/>
  <c r="K120" i="3"/>
  <c r="J120" i="3"/>
  <c r="E120" i="3"/>
  <c r="D120" i="3"/>
  <c r="D107" i="1" s="1"/>
  <c r="C120" i="3"/>
  <c r="B120" i="3"/>
  <c r="B107" i="1" s="1"/>
  <c r="AF119" i="3"/>
  <c r="AE119" i="3"/>
  <c r="AD119" i="3"/>
  <c r="AC119" i="3"/>
  <c r="AB119" i="3"/>
  <c r="AA119" i="3"/>
  <c r="Z119" i="3"/>
  <c r="Y119" i="3"/>
  <c r="X119" i="3"/>
  <c r="W119" i="3"/>
  <c r="V119" i="3"/>
  <c r="U119" i="3"/>
  <c r="T119" i="3"/>
  <c r="S119" i="3"/>
  <c r="R119" i="3"/>
  <c r="Q119" i="3"/>
  <c r="J106" i="1" s="1"/>
  <c r="L106" i="1" s="1"/>
  <c r="P119" i="3"/>
  <c r="O119" i="3"/>
  <c r="N119" i="3"/>
  <c r="M119" i="3"/>
  <c r="L119" i="3"/>
  <c r="K119" i="3"/>
  <c r="J119" i="3"/>
  <c r="E119" i="3"/>
  <c r="D119" i="3"/>
  <c r="D106" i="1" s="1"/>
  <c r="C119" i="3"/>
  <c r="C106" i="1" s="1"/>
  <c r="B119" i="3"/>
  <c r="AF118" i="3"/>
  <c r="AE118" i="3"/>
  <c r="AD118" i="3"/>
  <c r="AC118" i="3"/>
  <c r="AB118" i="3"/>
  <c r="AA118" i="3"/>
  <c r="Z118" i="3"/>
  <c r="Y118" i="3"/>
  <c r="X118" i="3"/>
  <c r="W118" i="3"/>
  <c r="V118" i="3"/>
  <c r="U118" i="3"/>
  <c r="T118" i="3"/>
  <c r="S118" i="3"/>
  <c r="R118" i="3"/>
  <c r="Q118" i="3"/>
  <c r="P118" i="3"/>
  <c r="O118" i="3"/>
  <c r="N118" i="3"/>
  <c r="M118" i="3"/>
  <c r="L118" i="3"/>
  <c r="K118" i="3"/>
  <c r="J118" i="3"/>
  <c r="E118" i="3"/>
  <c r="D118" i="3"/>
  <c r="D105" i="1" s="1"/>
  <c r="C118" i="3"/>
  <c r="C105" i="1" s="1"/>
  <c r="B118" i="3"/>
  <c r="B105" i="1" s="1"/>
  <c r="AF117" i="3"/>
  <c r="AE117" i="3"/>
  <c r="AD117" i="3"/>
  <c r="AC117" i="3"/>
  <c r="AB117" i="3"/>
  <c r="AA117" i="3"/>
  <c r="Z117" i="3"/>
  <c r="Y117" i="3"/>
  <c r="X117" i="3"/>
  <c r="W117" i="3"/>
  <c r="V117" i="3"/>
  <c r="U117" i="3"/>
  <c r="T117" i="3"/>
  <c r="S117" i="3"/>
  <c r="R117" i="3"/>
  <c r="Q117" i="3"/>
  <c r="H104" i="1" s="1"/>
  <c r="P117" i="3"/>
  <c r="O117" i="3"/>
  <c r="N117" i="3"/>
  <c r="M117" i="3"/>
  <c r="L117" i="3"/>
  <c r="K117" i="3"/>
  <c r="J117" i="3"/>
  <c r="E117" i="3"/>
  <c r="D117" i="3"/>
  <c r="C117" i="3"/>
  <c r="C104" i="1" s="1"/>
  <c r="B117" i="3"/>
  <c r="AF116" i="3"/>
  <c r="AE116" i="3"/>
  <c r="AD116" i="3"/>
  <c r="AC116" i="3"/>
  <c r="AB116" i="3"/>
  <c r="AA116" i="3"/>
  <c r="Z116" i="3"/>
  <c r="Y116" i="3"/>
  <c r="X116" i="3"/>
  <c r="W116" i="3"/>
  <c r="V116" i="3"/>
  <c r="U116" i="3"/>
  <c r="T116" i="3"/>
  <c r="S116" i="3"/>
  <c r="R116" i="3"/>
  <c r="Q116" i="3"/>
  <c r="K103" i="1" s="1"/>
  <c r="P116" i="3"/>
  <c r="O116" i="3"/>
  <c r="N116" i="3"/>
  <c r="M116" i="3"/>
  <c r="L116" i="3"/>
  <c r="K116" i="3"/>
  <c r="J116" i="3"/>
  <c r="E116" i="3"/>
  <c r="D116" i="3"/>
  <c r="D103" i="1" s="1"/>
  <c r="C116" i="3"/>
  <c r="B116" i="3"/>
  <c r="B103" i="1" s="1"/>
  <c r="AF115" i="3"/>
  <c r="AE115" i="3"/>
  <c r="AD115" i="3"/>
  <c r="AC115" i="3"/>
  <c r="AB115" i="3"/>
  <c r="AA115" i="3"/>
  <c r="Z115" i="3"/>
  <c r="Y115" i="3"/>
  <c r="X115" i="3"/>
  <c r="W115" i="3"/>
  <c r="V115" i="3"/>
  <c r="U115" i="3"/>
  <c r="T115" i="3"/>
  <c r="S115" i="3"/>
  <c r="R115" i="3"/>
  <c r="Q115" i="3"/>
  <c r="J102" i="1" s="1"/>
  <c r="L102" i="1" s="1"/>
  <c r="P115" i="3"/>
  <c r="O115" i="3"/>
  <c r="N115" i="3"/>
  <c r="M115" i="3"/>
  <c r="L115" i="3"/>
  <c r="K115" i="3"/>
  <c r="J115" i="3"/>
  <c r="E115" i="3"/>
  <c r="D115" i="3"/>
  <c r="D102" i="1" s="1"/>
  <c r="C115" i="3"/>
  <c r="C102" i="1" s="1"/>
  <c r="B115" i="3"/>
  <c r="AF114" i="3"/>
  <c r="AE114" i="3"/>
  <c r="AD114" i="3"/>
  <c r="AC114" i="3"/>
  <c r="AB114" i="3"/>
  <c r="AA114" i="3"/>
  <c r="Z114" i="3"/>
  <c r="Y114" i="3"/>
  <c r="X114" i="3"/>
  <c r="W114" i="3"/>
  <c r="V114" i="3"/>
  <c r="U114" i="3"/>
  <c r="T114" i="3"/>
  <c r="S114" i="3"/>
  <c r="R114" i="3"/>
  <c r="Q114" i="3"/>
  <c r="I101" i="1" s="1"/>
  <c r="P114" i="3"/>
  <c r="O114" i="3"/>
  <c r="N114" i="3"/>
  <c r="M114" i="3"/>
  <c r="L114" i="3"/>
  <c r="K114" i="3"/>
  <c r="J114" i="3"/>
  <c r="E114" i="3"/>
  <c r="D114" i="3"/>
  <c r="D101" i="1" s="1"/>
  <c r="C114" i="3"/>
  <c r="C101" i="1" s="1"/>
  <c r="B114" i="3"/>
  <c r="B101" i="1" s="1"/>
  <c r="AF113" i="3"/>
  <c r="AE113" i="3"/>
  <c r="AD113" i="3"/>
  <c r="AC113" i="3"/>
  <c r="AB113" i="3"/>
  <c r="AA113" i="3"/>
  <c r="Z113" i="3"/>
  <c r="Y113" i="3"/>
  <c r="X113" i="3"/>
  <c r="W113" i="3"/>
  <c r="V113" i="3"/>
  <c r="U113" i="3"/>
  <c r="T113" i="3"/>
  <c r="S113" i="3"/>
  <c r="R113" i="3"/>
  <c r="Q113" i="3"/>
  <c r="H100" i="1" s="1"/>
  <c r="P113" i="3"/>
  <c r="O113" i="3"/>
  <c r="N113" i="3"/>
  <c r="M113" i="3"/>
  <c r="L113" i="3"/>
  <c r="K113" i="3"/>
  <c r="J113" i="3"/>
  <c r="E113" i="3"/>
  <c r="D113" i="3"/>
  <c r="C113" i="3"/>
  <c r="C100" i="1" s="1"/>
  <c r="B113" i="3"/>
  <c r="B100" i="1" s="1"/>
  <c r="AF112" i="3"/>
  <c r="AE112" i="3"/>
  <c r="AD112" i="3"/>
  <c r="AC112" i="3"/>
  <c r="AB112" i="3"/>
  <c r="AA112" i="3"/>
  <c r="Z112" i="3"/>
  <c r="Y112" i="3"/>
  <c r="X112" i="3"/>
  <c r="W112" i="3"/>
  <c r="V112" i="3"/>
  <c r="U112" i="3"/>
  <c r="T112" i="3"/>
  <c r="S112" i="3"/>
  <c r="R112" i="3"/>
  <c r="Q112" i="3"/>
  <c r="P112" i="3"/>
  <c r="O112" i="3"/>
  <c r="N112" i="3"/>
  <c r="M112" i="3"/>
  <c r="L112" i="3"/>
  <c r="K112" i="3"/>
  <c r="J112" i="3"/>
  <c r="E112" i="3"/>
  <c r="D112" i="3"/>
  <c r="D99" i="1" s="1"/>
  <c r="C112" i="3"/>
  <c r="B112" i="3"/>
  <c r="B99" i="1" s="1"/>
  <c r="AF111" i="3"/>
  <c r="AE111" i="3"/>
  <c r="AD111" i="3"/>
  <c r="AC111" i="3"/>
  <c r="AB111" i="3"/>
  <c r="AA111" i="3"/>
  <c r="Z111" i="3"/>
  <c r="Y111" i="3"/>
  <c r="X111" i="3"/>
  <c r="W111" i="3"/>
  <c r="V111" i="3"/>
  <c r="U111" i="3"/>
  <c r="T111" i="3"/>
  <c r="S111" i="3"/>
  <c r="R111" i="3"/>
  <c r="Q111" i="3"/>
  <c r="J98" i="1" s="1"/>
  <c r="L98" i="1" s="1"/>
  <c r="P111" i="3"/>
  <c r="O111" i="3"/>
  <c r="N111" i="3"/>
  <c r="M111" i="3"/>
  <c r="L111" i="3"/>
  <c r="K111" i="3"/>
  <c r="J111" i="3"/>
  <c r="E111" i="3"/>
  <c r="D111" i="3"/>
  <c r="D98" i="1" s="1"/>
  <c r="C111" i="3"/>
  <c r="B111" i="3"/>
  <c r="AF110" i="3"/>
  <c r="AE110" i="3"/>
  <c r="AD110" i="3"/>
  <c r="AC110" i="3"/>
  <c r="AB110" i="3"/>
  <c r="AA110" i="3"/>
  <c r="Z110" i="3"/>
  <c r="Y110" i="3"/>
  <c r="X110" i="3"/>
  <c r="W110" i="3"/>
  <c r="V110" i="3"/>
  <c r="U110" i="3"/>
  <c r="T110" i="3"/>
  <c r="S110" i="3"/>
  <c r="R110" i="3"/>
  <c r="Q110" i="3"/>
  <c r="I97" i="1" s="1"/>
  <c r="P110" i="3"/>
  <c r="O110" i="3"/>
  <c r="N110" i="3"/>
  <c r="M110" i="3"/>
  <c r="L110" i="3"/>
  <c r="K110" i="3"/>
  <c r="J110" i="3"/>
  <c r="E110" i="3"/>
  <c r="D110" i="3"/>
  <c r="D97" i="1" s="1"/>
  <c r="C110" i="3"/>
  <c r="C97" i="1" s="1"/>
  <c r="B110" i="3"/>
  <c r="B97" i="1" s="1"/>
  <c r="AF109" i="3"/>
  <c r="AE109" i="3"/>
  <c r="AD109" i="3"/>
  <c r="AC109" i="3"/>
  <c r="AB109" i="3"/>
  <c r="AA109" i="3"/>
  <c r="Z109" i="3"/>
  <c r="Y109" i="3"/>
  <c r="X109" i="3"/>
  <c r="W109" i="3"/>
  <c r="V109" i="3"/>
  <c r="U109" i="3"/>
  <c r="T109" i="3"/>
  <c r="S109" i="3"/>
  <c r="R109" i="3"/>
  <c r="Q109" i="3"/>
  <c r="H96" i="1" s="1"/>
  <c r="P109" i="3"/>
  <c r="O109" i="3"/>
  <c r="N109" i="3"/>
  <c r="M109" i="3"/>
  <c r="L109" i="3"/>
  <c r="K109" i="3"/>
  <c r="J109" i="3"/>
  <c r="E109" i="3"/>
  <c r="D109" i="3"/>
  <c r="C109" i="3"/>
  <c r="C96" i="1" s="1"/>
  <c r="B109" i="3"/>
  <c r="B96" i="1" s="1"/>
  <c r="AF108" i="3"/>
  <c r="AE108" i="3"/>
  <c r="AD108" i="3"/>
  <c r="AC108" i="3"/>
  <c r="AB108" i="3"/>
  <c r="AA108" i="3"/>
  <c r="Z108" i="3"/>
  <c r="Y108" i="3"/>
  <c r="X108" i="3"/>
  <c r="W108" i="3"/>
  <c r="V108" i="3"/>
  <c r="U108" i="3"/>
  <c r="T108" i="3"/>
  <c r="S108" i="3"/>
  <c r="R108" i="3"/>
  <c r="Q108" i="3"/>
  <c r="K95" i="1" s="1"/>
  <c r="P108" i="3"/>
  <c r="O108" i="3"/>
  <c r="N108" i="3"/>
  <c r="M108" i="3"/>
  <c r="L108" i="3"/>
  <c r="K108" i="3"/>
  <c r="J108" i="3"/>
  <c r="E108" i="3"/>
  <c r="D108" i="3"/>
  <c r="D95" i="1" s="1"/>
  <c r="C108" i="3"/>
  <c r="B108" i="3"/>
  <c r="B95" i="1" s="1"/>
  <c r="AF107" i="3"/>
  <c r="AE107" i="3"/>
  <c r="AD107" i="3"/>
  <c r="AC107" i="3"/>
  <c r="AB107" i="3"/>
  <c r="AA107" i="3"/>
  <c r="Z107" i="3"/>
  <c r="Y107" i="3"/>
  <c r="X107" i="3"/>
  <c r="W107" i="3"/>
  <c r="V107" i="3"/>
  <c r="U107" i="3"/>
  <c r="T107" i="3"/>
  <c r="S107" i="3"/>
  <c r="R107" i="3"/>
  <c r="Q107" i="3"/>
  <c r="J94" i="1" s="1"/>
  <c r="L94" i="1" s="1"/>
  <c r="P107" i="3"/>
  <c r="O107" i="3"/>
  <c r="N107" i="3"/>
  <c r="M107" i="3"/>
  <c r="L107" i="3"/>
  <c r="K107" i="3"/>
  <c r="J107" i="3"/>
  <c r="E107" i="3"/>
  <c r="D107" i="3"/>
  <c r="D94" i="1" s="1"/>
  <c r="C107" i="3"/>
  <c r="C94" i="1" s="1"/>
  <c r="B107" i="3"/>
  <c r="AF106" i="3"/>
  <c r="AE106" i="3"/>
  <c r="AD106" i="3"/>
  <c r="AC106" i="3"/>
  <c r="AB106" i="3"/>
  <c r="AA106" i="3"/>
  <c r="Z106" i="3"/>
  <c r="Y106" i="3"/>
  <c r="X106" i="3"/>
  <c r="W106" i="3"/>
  <c r="V106" i="3"/>
  <c r="U106" i="3"/>
  <c r="T106" i="3"/>
  <c r="S106" i="3"/>
  <c r="R106" i="3"/>
  <c r="Q106" i="3"/>
  <c r="P106" i="3"/>
  <c r="O106" i="3"/>
  <c r="N106" i="3"/>
  <c r="M106" i="3"/>
  <c r="L106" i="3"/>
  <c r="K106" i="3"/>
  <c r="J106" i="3"/>
  <c r="E106" i="3"/>
  <c r="D106" i="3"/>
  <c r="D93" i="1" s="1"/>
  <c r="C106" i="3"/>
  <c r="C93" i="1" s="1"/>
  <c r="B106" i="3"/>
  <c r="B93" i="1" s="1"/>
  <c r="AF105" i="3"/>
  <c r="AE105" i="3"/>
  <c r="AD105" i="3"/>
  <c r="AC105" i="3"/>
  <c r="AB105" i="3"/>
  <c r="AA105" i="3"/>
  <c r="Z105" i="3"/>
  <c r="Y105" i="3"/>
  <c r="X105" i="3"/>
  <c r="W105" i="3"/>
  <c r="V105" i="3"/>
  <c r="U105" i="3"/>
  <c r="T105" i="3"/>
  <c r="S105" i="3"/>
  <c r="R105" i="3"/>
  <c r="Q105" i="3"/>
  <c r="H92" i="1" s="1"/>
  <c r="P105" i="3"/>
  <c r="O105" i="3"/>
  <c r="N105" i="3"/>
  <c r="M105" i="3"/>
  <c r="L105" i="3"/>
  <c r="K105" i="3"/>
  <c r="J105" i="3"/>
  <c r="E105" i="3"/>
  <c r="D105" i="3"/>
  <c r="C105" i="3"/>
  <c r="C92" i="1" s="1"/>
  <c r="B105" i="3"/>
  <c r="B92" i="1" s="1"/>
  <c r="AF104" i="3"/>
  <c r="AE104" i="3"/>
  <c r="AD104" i="3"/>
  <c r="AC104" i="3"/>
  <c r="AB104" i="3"/>
  <c r="AA104" i="3"/>
  <c r="Z104" i="3"/>
  <c r="Y104" i="3"/>
  <c r="X104" i="3"/>
  <c r="W104" i="3"/>
  <c r="V104" i="3"/>
  <c r="U104" i="3"/>
  <c r="T104" i="3"/>
  <c r="S104" i="3"/>
  <c r="R104" i="3"/>
  <c r="Q104" i="3"/>
  <c r="K91" i="1" s="1"/>
  <c r="P104" i="3"/>
  <c r="O104" i="3"/>
  <c r="N104" i="3"/>
  <c r="M104" i="3"/>
  <c r="L104" i="3"/>
  <c r="K104" i="3"/>
  <c r="J104" i="3"/>
  <c r="E104" i="3"/>
  <c r="D104" i="3"/>
  <c r="D91" i="1" s="1"/>
  <c r="C104" i="3"/>
  <c r="B104" i="3"/>
  <c r="B91" i="1" s="1"/>
  <c r="AF103" i="3"/>
  <c r="AE103" i="3"/>
  <c r="AD103" i="3"/>
  <c r="AC103" i="3"/>
  <c r="AB103" i="3"/>
  <c r="AA103" i="3"/>
  <c r="Z103" i="3"/>
  <c r="Y103" i="3"/>
  <c r="X103" i="3"/>
  <c r="W103" i="3"/>
  <c r="V103" i="3"/>
  <c r="U103" i="3"/>
  <c r="T103" i="3"/>
  <c r="S103" i="3"/>
  <c r="R103" i="3"/>
  <c r="Q103" i="3"/>
  <c r="J90" i="1" s="1"/>
  <c r="L90" i="1" s="1"/>
  <c r="P103" i="3"/>
  <c r="O103" i="3"/>
  <c r="N103" i="3"/>
  <c r="M103" i="3"/>
  <c r="L103" i="3"/>
  <c r="K103" i="3"/>
  <c r="J103" i="3"/>
  <c r="E103" i="3"/>
  <c r="D103" i="3"/>
  <c r="D90" i="1" s="1"/>
  <c r="C103" i="3"/>
  <c r="C90" i="1" s="1"/>
  <c r="B103" i="3"/>
  <c r="AF102" i="3"/>
  <c r="AE102" i="3"/>
  <c r="AD102" i="3"/>
  <c r="AC102" i="3"/>
  <c r="AB102" i="3"/>
  <c r="AA102" i="3"/>
  <c r="Z102" i="3"/>
  <c r="Y102" i="3"/>
  <c r="X102" i="3"/>
  <c r="W102" i="3"/>
  <c r="V102" i="3"/>
  <c r="U102" i="3"/>
  <c r="T102" i="3"/>
  <c r="S102" i="3"/>
  <c r="R102" i="3"/>
  <c r="Q102" i="3"/>
  <c r="K89" i="1" s="1"/>
  <c r="P102" i="3"/>
  <c r="O102" i="3"/>
  <c r="N102" i="3"/>
  <c r="M102" i="3"/>
  <c r="L102" i="3"/>
  <c r="K102" i="3"/>
  <c r="J102" i="3"/>
  <c r="E102" i="3"/>
  <c r="D102" i="3"/>
  <c r="D89" i="1" s="1"/>
  <c r="C102" i="3"/>
  <c r="C89" i="1" s="1"/>
  <c r="B102" i="3"/>
  <c r="B89" i="1" s="1"/>
  <c r="AF101" i="3"/>
  <c r="AE101" i="3"/>
  <c r="AD101" i="3"/>
  <c r="AC101" i="3"/>
  <c r="AB101" i="3"/>
  <c r="AA101" i="3"/>
  <c r="Z101" i="3"/>
  <c r="Y101" i="3"/>
  <c r="X101" i="3"/>
  <c r="W101" i="3"/>
  <c r="V101" i="3"/>
  <c r="U101" i="3"/>
  <c r="T101" i="3"/>
  <c r="S101" i="3"/>
  <c r="R101" i="3"/>
  <c r="Q101" i="3"/>
  <c r="P101" i="3"/>
  <c r="O101" i="3"/>
  <c r="N101" i="3"/>
  <c r="M101" i="3"/>
  <c r="L101" i="3"/>
  <c r="K101" i="3"/>
  <c r="J101" i="3"/>
  <c r="E101" i="3"/>
  <c r="D101" i="3"/>
  <c r="C101" i="3"/>
  <c r="C88" i="1" s="1"/>
  <c r="B101" i="3"/>
  <c r="B88" i="1" s="1"/>
  <c r="AF100" i="3"/>
  <c r="AE100" i="3"/>
  <c r="AD100" i="3"/>
  <c r="AC100" i="3"/>
  <c r="AB100" i="3"/>
  <c r="AA100" i="3"/>
  <c r="Z100" i="3"/>
  <c r="Y100" i="3"/>
  <c r="X100" i="3"/>
  <c r="W100" i="3"/>
  <c r="V100" i="3"/>
  <c r="U100" i="3"/>
  <c r="T100" i="3"/>
  <c r="S100" i="3"/>
  <c r="R100" i="3"/>
  <c r="Q100" i="3"/>
  <c r="P100" i="3"/>
  <c r="O100" i="3"/>
  <c r="N100" i="3"/>
  <c r="M100" i="3"/>
  <c r="L100" i="3"/>
  <c r="K100" i="3"/>
  <c r="J100" i="3"/>
  <c r="E100" i="3"/>
  <c r="D100" i="3"/>
  <c r="D87" i="1" s="1"/>
  <c r="C100" i="3"/>
  <c r="B100" i="3"/>
  <c r="B87" i="1" s="1"/>
  <c r="AF99" i="3"/>
  <c r="AE99" i="3"/>
  <c r="AD99" i="3"/>
  <c r="AC99" i="3"/>
  <c r="AB99" i="3"/>
  <c r="AA99" i="3"/>
  <c r="Z99" i="3"/>
  <c r="Y99" i="3"/>
  <c r="X99" i="3"/>
  <c r="W99" i="3"/>
  <c r="V99" i="3"/>
  <c r="U99" i="3"/>
  <c r="T99" i="3"/>
  <c r="S99" i="3"/>
  <c r="R99" i="3"/>
  <c r="Q99" i="3"/>
  <c r="I86" i="1" s="1"/>
  <c r="P99" i="3"/>
  <c r="O99" i="3"/>
  <c r="N99" i="3"/>
  <c r="M99" i="3"/>
  <c r="L99" i="3"/>
  <c r="K99" i="3"/>
  <c r="J99" i="3"/>
  <c r="E99" i="3"/>
  <c r="D99" i="3"/>
  <c r="D86" i="1" s="1"/>
  <c r="C99" i="3"/>
  <c r="C86" i="1" s="1"/>
  <c r="B99" i="3"/>
  <c r="AF98" i="3"/>
  <c r="AE98" i="3"/>
  <c r="AD98" i="3"/>
  <c r="AC98" i="3"/>
  <c r="AB98" i="3"/>
  <c r="AA98" i="3"/>
  <c r="Z98" i="3"/>
  <c r="Y98" i="3"/>
  <c r="X98" i="3"/>
  <c r="W98" i="3"/>
  <c r="V98" i="3"/>
  <c r="U98" i="3"/>
  <c r="T98" i="3"/>
  <c r="S98" i="3"/>
  <c r="R98" i="3"/>
  <c r="Q98" i="3"/>
  <c r="H85" i="1" s="1"/>
  <c r="P98" i="3"/>
  <c r="O98" i="3"/>
  <c r="N98" i="3"/>
  <c r="M98" i="3"/>
  <c r="L98" i="3"/>
  <c r="K98" i="3"/>
  <c r="J98" i="3"/>
  <c r="E98" i="3"/>
  <c r="D98" i="3"/>
  <c r="D85" i="1" s="1"/>
  <c r="C98" i="3"/>
  <c r="C85" i="1" s="1"/>
  <c r="B98" i="3"/>
  <c r="B85" i="1" s="1"/>
  <c r="AF97" i="3"/>
  <c r="AE97" i="3"/>
  <c r="AD97" i="3"/>
  <c r="AC97" i="3"/>
  <c r="AB97" i="3"/>
  <c r="AA97" i="3"/>
  <c r="Z97" i="3"/>
  <c r="Y97" i="3"/>
  <c r="X97" i="3"/>
  <c r="W97" i="3"/>
  <c r="V97" i="3"/>
  <c r="U97" i="3"/>
  <c r="T97" i="3"/>
  <c r="S97" i="3"/>
  <c r="R97" i="3"/>
  <c r="Q97" i="3"/>
  <c r="I84" i="1" s="1"/>
  <c r="P97" i="3"/>
  <c r="O97" i="3"/>
  <c r="N97" i="3"/>
  <c r="M97" i="3"/>
  <c r="L97" i="3"/>
  <c r="K97" i="3"/>
  <c r="J97" i="3"/>
  <c r="E97" i="3"/>
  <c r="D97" i="3"/>
  <c r="C97" i="3"/>
  <c r="C84" i="1" s="1"/>
  <c r="B97" i="3"/>
  <c r="B84" i="1" s="1"/>
  <c r="AF96" i="3"/>
  <c r="AE96" i="3"/>
  <c r="AD96" i="3"/>
  <c r="AC96" i="3"/>
  <c r="AB96" i="3"/>
  <c r="AA96" i="3"/>
  <c r="Z96" i="3"/>
  <c r="Y96" i="3"/>
  <c r="X96" i="3"/>
  <c r="W96" i="3"/>
  <c r="V96" i="3"/>
  <c r="U96" i="3"/>
  <c r="T96" i="3"/>
  <c r="S96" i="3"/>
  <c r="R96" i="3"/>
  <c r="Q96" i="3"/>
  <c r="K83" i="1" s="1"/>
  <c r="P96" i="3"/>
  <c r="O96" i="3"/>
  <c r="N96" i="3"/>
  <c r="M96" i="3"/>
  <c r="L96" i="3"/>
  <c r="K96" i="3"/>
  <c r="J96" i="3"/>
  <c r="E96" i="3"/>
  <c r="D96" i="3"/>
  <c r="D83" i="1" s="1"/>
  <c r="C96" i="3"/>
  <c r="C83" i="1" s="1"/>
  <c r="B96" i="3"/>
  <c r="B83" i="1" s="1"/>
  <c r="AF95" i="3"/>
  <c r="AE95" i="3"/>
  <c r="AD95" i="3"/>
  <c r="AC95" i="3"/>
  <c r="AB95" i="3"/>
  <c r="AA95" i="3"/>
  <c r="Z95" i="3"/>
  <c r="Y95" i="3"/>
  <c r="X95" i="3"/>
  <c r="W95" i="3"/>
  <c r="V95" i="3"/>
  <c r="U95" i="3"/>
  <c r="T95" i="3"/>
  <c r="S95" i="3"/>
  <c r="R95" i="3"/>
  <c r="Q95" i="3"/>
  <c r="P95" i="3"/>
  <c r="O95" i="3"/>
  <c r="N95" i="3"/>
  <c r="M95" i="3"/>
  <c r="L95" i="3"/>
  <c r="K95" i="3"/>
  <c r="J95" i="3"/>
  <c r="E95" i="3"/>
  <c r="D95" i="3"/>
  <c r="D82" i="1" s="1"/>
  <c r="C95" i="3"/>
  <c r="C82" i="1" s="1"/>
  <c r="B95" i="3"/>
  <c r="B82" i="1" s="1"/>
  <c r="AF94" i="3"/>
  <c r="AE94" i="3"/>
  <c r="AD94" i="3"/>
  <c r="AC94" i="3"/>
  <c r="AB94" i="3"/>
  <c r="AA94" i="3"/>
  <c r="Z94" i="3"/>
  <c r="Y94" i="3"/>
  <c r="X94" i="3"/>
  <c r="W94" i="3"/>
  <c r="V94" i="3"/>
  <c r="U94" i="3"/>
  <c r="T94" i="3"/>
  <c r="S94" i="3"/>
  <c r="R94" i="3"/>
  <c r="Q94" i="3"/>
  <c r="P94" i="3"/>
  <c r="O94" i="3"/>
  <c r="N94" i="3"/>
  <c r="M94" i="3"/>
  <c r="L94" i="3"/>
  <c r="K94" i="3"/>
  <c r="J94" i="3"/>
  <c r="E94" i="3"/>
  <c r="D94" i="3"/>
  <c r="D81" i="1" s="1"/>
  <c r="C94" i="3"/>
  <c r="C81" i="1" s="1"/>
  <c r="B94" i="3"/>
  <c r="B81" i="1" s="1"/>
  <c r="AF93" i="3"/>
  <c r="AE93" i="3"/>
  <c r="AD93" i="3"/>
  <c r="AC93" i="3"/>
  <c r="AB93" i="3"/>
  <c r="AA93" i="3"/>
  <c r="Z93" i="3"/>
  <c r="Y93" i="3"/>
  <c r="X93" i="3"/>
  <c r="W93" i="3"/>
  <c r="V93" i="3"/>
  <c r="U93" i="3"/>
  <c r="T93" i="3"/>
  <c r="S93" i="3"/>
  <c r="R93" i="3"/>
  <c r="Q93" i="3"/>
  <c r="I80" i="1" s="1"/>
  <c r="P93" i="3"/>
  <c r="O93" i="3"/>
  <c r="N93" i="3"/>
  <c r="M93" i="3"/>
  <c r="L93" i="3"/>
  <c r="K93" i="3"/>
  <c r="J93" i="3"/>
  <c r="E93" i="3"/>
  <c r="D93" i="3"/>
  <c r="D80" i="1" s="1"/>
  <c r="C93" i="3"/>
  <c r="C80" i="1" s="1"/>
  <c r="B93" i="3"/>
  <c r="B80" i="1" s="1"/>
  <c r="AF92" i="3"/>
  <c r="AE92" i="3"/>
  <c r="AD92" i="3"/>
  <c r="AC92" i="3"/>
  <c r="AB92" i="3"/>
  <c r="AA92" i="3"/>
  <c r="Z92" i="3"/>
  <c r="Y92" i="3"/>
  <c r="X92" i="3"/>
  <c r="W92" i="3"/>
  <c r="V92" i="3"/>
  <c r="U92" i="3"/>
  <c r="T92" i="3"/>
  <c r="S92" i="3"/>
  <c r="R92" i="3"/>
  <c r="Q92" i="3"/>
  <c r="K79" i="1" s="1"/>
  <c r="P92" i="3"/>
  <c r="O92" i="3"/>
  <c r="N92" i="3"/>
  <c r="M92" i="3"/>
  <c r="L92" i="3"/>
  <c r="K92" i="3"/>
  <c r="J92" i="3"/>
  <c r="E92" i="3"/>
  <c r="D92" i="3"/>
  <c r="D79" i="1" s="1"/>
  <c r="C92" i="3"/>
  <c r="C79" i="1" s="1"/>
  <c r="B92" i="3"/>
  <c r="B79" i="1" s="1"/>
  <c r="AF91" i="3"/>
  <c r="AE91" i="3"/>
  <c r="AD91" i="3"/>
  <c r="AC91" i="3"/>
  <c r="AB91" i="3"/>
  <c r="AA91" i="3"/>
  <c r="Z91" i="3"/>
  <c r="Y91" i="3"/>
  <c r="X91" i="3"/>
  <c r="W91" i="3"/>
  <c r="V91" i="3"/>
  <c r="U91" i="3"/>
  <c r="T91" i="3"/>
  <c r="S91" i="3"/>
  <c r="R91" i="3"/>
  <c r="Q91" i="3"/>
  <c r="H78" i="1" s="1"/>
  <c r="P91" i="3"/>
  <c r="O91" i="3"/>
  <c r="N91" i="3"/>
  <c r="M91" i="3"/>
  <c r="L91" i="3"/>
  <c r="K91" i="3"/>
  <c r="J91" i="3"/>
  <c r="E91" i="3"/>
  <c r="D91" i="3"/>
  <c r="D78" i="1" s="1"/>
  <c r="C91" i="3"/>
  <c r="C78" i="1" s="1"/>
  <c r="B91" i="3"/>
  <c r="B78" i="1" s="1"/>
  <c r="AF90" i="3"/>
  <c r="AE90" i="3"/>
  <c r="AD90" i="3"/>
  <c r="AC90" i="3"/>
  <c r="AB90" i="3"/>
  <c r="AA90" i="3"/>
  <c r="Z90" i="3"/>
  <c r="Y90" i="3"/>
  <c r="X90" i="3"/>
  <c r="W90" i="3"/>
  <c r="V90" i="3"/>
  <c r="U90" i="3"/>
  <c r="T90" i="3"/>
  <c r="S90" i="3"/>
  <c r="R90" i="3"/>
  <c r="Q90" i="3"/>
  <c r="P90" i="3"/>
  <c r="O90" i="3"/>
  <c r="N90" i="3"/>
  <c r="M90" i="3"/>
  <c r="L90" i="3"/>
  <c r="K90" i="3"/>
  <c r="J90" i="3"/>
  <c r="E90" i="3"/>
  <c r="D90" i="3"/>
  <c r="D77" i="1" s="1"/>
  <c r="C90" i="3"/>
  <c r="C77" i="1" s="1"/>
  <c r="B90" i="3"/>
  <c r="B77" i="1" s="1"/>
  <c r="AF89" i="3"/>
  <c r="AE89" i="3"/>
  <c r="AD89" i="3"/>
  <c r="AC89" i="3"/>
  <c r="AB89" i="3"/>
  <c r="AA89" i="3"/>
  <c r="Z89" i="3"/>
  <c r="Y89" i="3"/>
  <c r="X89" i="3"/>
  <c r="W89" i="3"/>
  <c r="V89" i="3"/>
  <c r="U89" i="3"/>
  <c r="T89" i="3"/>
  <c r="S89" i="3"/>
  <c r="R89" i="3"/>
  <c r="Q89" i="3"/>
  <c r="I76" i="1" s="1"/>
  <c r="P89" i="3"/>
  <c r="O89" i="3"/>
  <c r="N89" i="3"/>
  <c r="M89" i="3"/>
  <c r="L89" i="3"/>
  <c r="K89" i="3"/>
  <c r="J89" i="3"/>
  <c r="E89" i="3"/>
  <c r="D89" i="3"/>
  <c r="C89" i="3"/>
  <c r="C76" i="1" s="1"/>
  <c r="B89" i="3"/>
  <c r="B76" i="1" s="1"/>
  <c r="AF88" i="3"/>
  <c r="AE88" i="3"/>
  <c r="AD88" i="3"/>
  <c r="AC88" i="3"/>
  <c r="AB88" i="3"/>
  <c r="AA88" i="3"/>
  <c r="Z88" i="3"/>
  <c r="Y88" i="3"/>
  <c r="X88" i="3"/>
  <c r="W88" i="3"/>
  <c r="V88" i="3"/>
  <c r="U88" i="3"/>
  <c r="T88" i="3"/>
  <c r="S88" i="3"/>
  <c r="R88" i="3"/>
  <c r="Q88" i="3"/>
  <c r="P88" i="3"/>
  <c r="O88" i="3"/>
  <c r="N88" i="3"/>
  <c r="M88" i="3"/>
  <c r="L88" i="3"/>
  <c r="K88" i="3"/>
  <c r="J88" i="3"/>
  <c r="E88" i="3"/>
  <c r="D88" i="3"/>
  <c r="D75" i="1" s="1"/>
  <c r="C88" i="3"/>
  <c r="B88" i="3"/>
  <c r="B75" i="1" s="1"/>
  <c r="AF87" i="3"/>
  <c r="AE87" i="3"/>
  <c r="AD87" i="3"/>
  <c r="AC87" i="3"/>
  <c r="AB87" i="3"/>
  <c r="AA87" i="3"/>
  <c r="Z87" i="3"/>
  <c r="Y87" i="3"/>
  <c r="X87" i="3"/>
  <c r="W87" i="3"/>
  <c r="V87" i="3"/>
  <c r="U87" i="3"/>
  <c r="T87" i="3"/>
  <c r="S87" i="3"/>
  <c r="R87" i="3"/>
  <c r="Q87" i="3"/>
  <c r="P87" i="3"/>
  <c r="O87" i="3"/>
  <c r="N87" i="3"/>
  <c r="M87" i="3"/>
  <c r="L87" i="3"/>
  <c r="K87" i="3"/>
  <c r="J87" i="3"/>
  <c r="E87" i="3"/>
  <c r="D87" i="3"/>
  <c r="D74" i="1" s="1"/>
  <c r="C87" i="3"/>
  <c r="C74" i="1" s="1"/>
  <c r="B87" i="3"/>
  <c r="AF86" i="3"/>
  <c r="AE86" i="3"/>
  <c r="AD86" i="3"/>
  <c r="AC86" i="3"/>
  <c r="AB86" i="3"/>
  <c r="AA86" i="3"/>
  <c r="Z86" i="3"/>
  <c r="Y86" i="3"/>
  <c r="X86" i="3"/>
  <c r="W86" i="3"/>
  <c r="V86" i="3"/>
  <c r="U86" i="3"/>
  <c r="T86" i="3"/>
  <c r="S86" i="3"/>
  <c r="R86" i="3"/>
  <c r="Q86" i="3"/>
  <c r="K73" i="1" s="1"/>
  <c r="P86" i="3"/>
  <c r="O86" i="3"/>
  <c r="N86" i="3"/>
  <c r="M86" i="3"/>
  <c r="L86" i="3"/>
  <c r="K86" i="3"/>
  <c r="J86" i="3"/>
  <c r="E86" i="3"/>
  <c r="D86" i="3"/>
  <c r="D73" i="1" s="1"/>
  <c r="C86" i="3"/>
  <c r="C73" i="1" s="1"/>
  <c r="B86" i="3"/>
  <c r="B73" i="1" s="1"/>
  <c r="AF85" i="3"/>
  <c r="AE85" i="3"/>
  <c r="AD85" i="3"/>
  <c r="AC85" i="3"/>
  <c r="AB85" i="3"/>
  <c r="AA85" i="3"/>
  <c r="Z85" i="3"/>
  <c r="Y85" i="3"/>
  <c r="X85" i="3"/>
  <c r="W85" i="3"/>
  <c r="V85" i="3"/>
  <c r="U85" i="3"/>
  <c r="T85" i="3"/>
  <c r="S85" i="3"/>
  <c r="R85" i="3"/>
  <c r="Q85" i="3"/>
  <c r="P85" i="3"/>
  <c r="O85" i="3"/>
  <c r="N85" i="3"/>
  <c r="M85" i="3"/>
  <c r="L85" i="3"/>
  <c r="K85" i="3"/>
  <c r="J85" i="3"/>
  <c r="E85" i="3"/>
  <c r="D85" i="3"/>
  <c r="D72" i="1" s="1"/>
  <c r="C85" i="3"/>
  <c r="C72" i="1" s="1"/>
  <c r="B85" i="3"/>
  <c r="B72" i="1" s="1"/>
  <c r="AF84" i="3"/>
  <c r="AE84" i="3"/>
  <c r="AD84" i="3"/>
  <c r="AC84" i="3"/>
  <c r="AB84" i="3"/>
  <c r="AA84" i="3"/>
  <c r="Z84" i="3"/>
  <c r="Y84" i="3"/>
  <c r="X84" i="3"/>
  <c r="W84" i="3"/>
  <c r="V84" i="3"/>
  <c r="U84" i="3"/>
  <c r="T84" i="3"/>
  <c r="S84" i="3"/>
  <c r="R84" i="3"/>
  <c r="Q84" i="3"/>
  <c r="P84" i="3"/>
  <c r="O84" i="3"/>
  <c r="N84" i="3"/>
  <c r="M84" i="3"/>
  <c r="L84" i="3"/>
  <c r="K84" i="3"/>
  <c r="J84" i="3"/>
  <c r="E84" i="3"/>
  <c r="D84" i="3"/>
  <c r="D71" i="1" s="1"/>
  <c r="C84" i="3"/>
  <c r="B84" i="3"/>
  <c r="B71" i="1" s="1"/>
  <c r="AF83" i="3"/>
  <c r="AE83" i="3"/>
  <c r="AD83" i="3"/>
  <c r="AC83" i="3"/>
  <c r="AB83" i="3"/>
  <c r="AA83" i="3"/>
  <c r="Z83" i="3"/>
  <c r="Y83" i="3"/>
  <c r="X83" i="3"/>
  <c r="W83" i="3"/>
  <c r="V83" i="3"/>
  <c r="U83" i="3"/>
  <c r="T83" i="3"/>
  <c r="S83" i="3"/>
  <c r="R83" i="3"/>
  <c r="Q83" i="3"/>
  <c r="P83" i="3"/>
  <c r="O83" i="3"/>
  <c r="N83" i="3"/>
  <c r="M83" i="3"/>
  <c r="L83" i="3"/>
  <c r="K83" i="3"/>
  <c r="J83" i="3"/>
  <c r="E83" i="3"/>
  <c r="D83" i="3"/>
  <c r="D70" i="1" s="1"/>
  <c r="C83" i="3"/>
  <c r="C70" i="1" s="1"/>
  <c r="B83" i="3"/>
  <c r="B70" i="1" s="1"/>
  <c r="AF82" i="3"/>
  <c r="AE82" i="3"/>
  <c r="AD82" i="3"/>
  <c r="AC82" i="3"/>
  <c r="AB82" i="3"/>
  <c r="AA82" i="3"/>
  <c r="Z82" i="3"/>
  <c r="Y82" i="3"/>
  <c r="X82" i="3"/>
  <c r="W82" i="3"/>
  <c r="V82" i="3"/>
  <c r="U82" i="3"/>
  <c r="T82" i="3"/>
  <c r="S82" i="3"/>
  <c r="R82" i="3"/>
  <c r="Q82" i="3"/>
  <c r="P82" i="3"/>
  <c r="O82" i="3"/>
  <c r="N82" i="3"/>
  <c r="M82" i="3"/>
  <c r="L82" i="3"/>
  <c r="K82" i="3"/>
  <c r="J82" i="3"/>
  <c r="E82" i="3"/>
  <c r="D82" i="3"/>
  <c r="D69" i="1" s="1"/>
  <c r="C82" i="3"/>
  <c r="C69" i="1" s="1"/>
  <c r="B82" i="3"/>
  <c r="B69" i="1" s="1"/>
  <c r="AF81" i="3"/>
  <c r="AE81" i="3"/>
  <c r="AD81" i="3"/>
  <c r="AC81" i="3"/>
  <c r="AB81" i="3"/>
  <c r="AA81" i="3"/>
  <c r="Z81" i="3"/>
  <c r="Y81" i="3"/>
  <c r="X81" i="3"/>
  <c r="W81" i="3"/>
  <c r="V81" i="3"/>
  <c r="U81" i="3"/>
  <c r="T81" i="3"/>
  <c r="S81" i="3"/>
  <c r="R81" i="3"/>
  <c r="Q81" i="3"/>
  <c r="I68" i="1" s="1"/>
  <c r="P81" i="3"/>
  <c r="O81" i="3"/>
  <c r="N81" i="3"/>
  <c r="M81" i="3"/>
  <c r="L81" i="3"/>
  <c r="K81" i="3"/>
  <c r="J81" i="3"/>
  <c r="E81" i="3"/>
  <c r="D81" i="3"/>
  <c r="D68" i="1" s="1"/>
  <c r="C81" i="3"/>
  <c r="C68" i="1" s="1"/>
  <c r="B81" i="3"/>
  <c r="B68" i="1" s="1"/>
  <c r="AF80" i="3"/>
  <c r="AE80" i="3"/>
  <c r="AD80" i="3"/>
  <c r="AC80" i="3"/>
  <c r="AB80" i="3"/>
  <c r="AA80" i="3"/>
  <c r="Z80" i="3"/>
  <c r="Y80" i="3"/>
  <c r="X80" i="3"/>
  <c r="W80" i="3"/>
  <c r="V80" i="3"/>
  <c r="U80" i="3"/>
  <c r="T80" i="3"/>
  <c r="S80" i="3"/>
  <c r="R80" i="3"/>
  <c r="Q80" i="3"/>
  <c r="K67" i="1" s="1"/>
  <c r="P80" i="3"/>
  <c r="O80" i="3"/>
  <c r="N80" i="3"/>
  <c r="M80" i="3"/>
  <c r="L80" i="3"/>
  <c r="K80" i="3"/>
  <c r="J80" i="3"/>
  <c r="E80" i="3"/>
  <c r="D80" i="3"/>
  <c r="D67" i="1" s="1"/>
  <c r="C80" i="3"/>
  <c r="C67" i="1" s="1"/>
  <c r="B80" i="3"/>
  <c r="B67" i="1" s="1"/>
  <c r="AF79" i="3"/>
  <c r="AE79" i="3"/>
  <c r="AD79" i="3"/>
  <c r="AC79" i="3"/>
  <c r="AB79" i="3"/>
  <c r="AA79" i="3"/>
  <c r="Z79" i="3"/>
  <c r="Y79" i="3"/>
  <c r="X79" i="3"/>
  <c r="W79" i="3"/>
  <c r="V79" i="3"/>
  <c r="U79" i="3"/>
  <c r="T79" i="3"/>
  <c r="S79" i="3"/>
  <c r="R79" i="3"/>
  <c r="Q79" i="3"/>
  <c r="H66" i="1" s="1"/>
  <c r="P79" i="3"/>
  <c r="O79" i="3"/>
  <c r="N79" i="3"/>
  <c r="M79" i="3"/>
  <c r="L79" i="3"/>
  <c r="K79" i="3"/>
  <c r="J79" i="3"/>
  <c r="E79" i="3"/>
  <c r="D79" i="3"/>
  <c r="D66" i="1" s="1"/>
  <c r="C79" i="3"/>
  <c r="C66" i="1" s="1"/>
  <c r="B79" i="3"/>
  <c r="B66" i="1" s="1"/>
  <c r="AF78" i="3"/>
  <c r="AE78" i="3"/>
  <c r="AD78" i="3"/>
  <c r="AC78" i="3"/>
  <c r="AB78" i="3"/>
  <c r="AA78" i="3"/>
  <c r="Z78" i="3"/>
  <c r="Y78" i="3"/>
  <c r="X78" i="3"/>
  <c r="W78" i="3"/>
  <c r="V78" i="3"/>
  <c r="U78" i="3"/>
  <c r="T78" i="3"/>
  <c r="S78" i="3"/>
  <c r="R78" i="3"/>
  <c r="Q78" i="3"/>
  <c r="P78" i="3"/>
  <c r="O78" i="3"/>
  <c r="N78" i="3"/>
  <c r="M78" i="3"/>
  <c r="L78" i="3"/>
  <c r="K78" i="3"/>
  <c r="J78" i="3"/>
  <c r="E78" i="3"/>
  <c r="D78" i="3"/>
  <c r="D65" i="1" s="1"/>
  <c r="C78" i="3"/>
  <c r="C65" i="1" s="1"/>
  <c r="B78" i="3"/>
  <c r="B65" i="1" s="1"/>
  <c r="AF77" i="3"/>
  <c r="AE77" i="3"/>
  <c r="AD77" i="3"/>
  <c r="AC77" i="3"/>
  <c r="AB77" i="3"/>
  <c r="AA77" i="3"/>
  <c r="Z77" i="3"/>
  <c r="Y77" i="3"/>
  <c r="X77" i="3"/>
  <c r="W77" i="3"/>
  <c r="V77" i="3"/>
  <c r="U77" i="3"/>
  <c r="T77" i="3"/>
  <c r="S77" i="3"/>
  <c r="R77" i="3"/>
  <c r="Q77" i="3"/>
  <c r="P77" i="3"/>
  <c r="O77" i="3"/>
  <c r="N77" i="3"/>
  <c r="M77" i="3"/>
  <c r="L77" i="3"/>
  <c r="K77" i="3"/>
  <c r="J77" i="3"/>
  <c r="E77" i="3"/>
  <c r="D77" i="3"/>
  <c r="D64" i="1" s="1"/>
  <c r="C77" i="3"/>
  <c r="C64" i="1" s="1"/>
  <c r="B77" i="3"/>
  <c r="B64" i="1" s="1"/>
  <c r="AF76" i="3"/>
  <c r="AE76" i="3"/>
  <c r="AD76" i="3"/>
  <c r="AC76" i="3"/>
  <c r="AB76" i="3"/>
  <c r="AA76" i="3"/>
  <c r="Z76" i="3"/>
  <c r="Y76" i="3"/>
  <c r="X76" i="3"/>
  <c r="W76" i="3"/>
  <c r="V76" i="3"/>
  <c r="U76" i="3"/>
  <c r="T76" i="3"/>
  <c r="S76" i="3"/>
  <c r="R76" i="3"/>
  <c r="Q76" i="3"/>
  <c r="P76" i="3"/>
  <c r="O76" i="3"/>
  <c r="N76" i="3"/>
  <c r="M76" i="3"/>
  <c r="L76" i="3"/>
  <c r="K76" i="3"/>
  <c r="J76" i="3"/>
  <c r="E76" i="3"/>
  <c r="D76" i="3"/>
  <c r="D63" i="1" s="1"/>
  <c r="C76" i="3"/>
  <c r="B76" i="3"/>
  <c r="B63" i="1" s="1"/>
  <c r="AF75" i="3"/>
  <c r="AE75" i="3"/>
  <c r="AD75" i="3"/>
  <c r="AC75" i="3"/>
  <c r="AB75" i="3"/>
  <c r="AA75" i="3"/>
  <c r="Z75" i="3"/>
  <c r="Y75" i="3"/>
  <c r="X75" i="3"/>
  <c r="W75" i="3"/>
  <c r="V75" i="3"/>
  <c r="U75" i="3"/>
  <c r="T75" i="3"/>
  <c r="S75" i="3"/>
  <c r="R75" i="3"/>
  <c r="Q75" i="3"/>
  <c r="I62" i="1" s="1"/>
  <c r="P75" i="3"/>
  <c r="O75" i="3"/>
  <c r="N75" i="3"/>
  <c r="M75" i="3"/>
  <c r="L75" i="3"/>
  <c r="K75" i="3"/>
  <c r="J75" i="3"/>
  <c r="E75" i="3"/>
  <c r="D75" i="3"/>
  <c r="D62" i="1" s="1"/>
  <c r="C75" i="3"/>
  <c r="C62" i="1" s="1"/>
  <c r="B75" i="3"/>
  <c r="B62" i="1" s="1"/>
  <c r="AF74" i="3"/>
  <c r="AE74" i="3"/>
  <c r="AD74" i="3"/>
  <c r="AC74" i="3"/>
  <c r="AB74" i="3"/>
  <c r="AA74" i="3"/>
  <c r="Z74" i="3"/>
  <c r="Y74" i="3"/>
  <c r="X74" i="3"/>
  <c r="W74" i="3"/>
  <c r="V74" i="3"/>
  <c r="U74" i="3"/>
  <c r="T74" i="3"/>
  <c r="S74" i="3"/>
  <c r="R74" i="3"/>
  <c r="Q74" i="3"/>
  <c r="H61" i="1" s="1"/>
  <c r="P74" i="3"/>
  <c r="O74" i="3"/>
  <c r="N74" i="3"/>
  <c r="M74" i="3"/>
  <c r="L74" i="3"/>
  <c r="K74" i="3"/>
  <c r="J74" i="3"/>
  <c r="E74" i="3"/>
  <c r="D74" i="3"/>
  <c r="D61" i="1" s="1"/>
  <c r="C74" i="3"/>
  <c r="C61" i="1" s="1"/>
  <c r="B74" i="3"/>
  <c r="B61" i="1" s="1"/>
  <c r="AF73" i="3"/>
  <c r="AE73" i="3"/>
  <c r="AD73" i="3"/>
  <c r="AC73" i="3"/>
  <c r="AB73" i="3"/>
  <c r="AA73" i="3"/>
  <c r="Z73" i="3"/>
  <c r="Y73" i="3"/>
  <c r="X73" i="3"/>
  <c r="W73" i="3"/>
  <c r="V73" i="3"/>
  <c r="U73" i="3"/>
  <c r="T73" i="3"/>
  <c r="S73" i="3"/>
  <c r="R73" i="3"/>
  <c r="Q73" i="3"/>
  <c r="I60" i="1" s="1"/>
  <c r="P73" i="3"/>
  <c r="O73" i="3"/>
  <c r="N73" i="3"/>
  <c r="M73" i="3"/>
  <c r="L73" i="3"/>
  <c r="K73" i="3"/>
  <c r="J73" i="3"/>
  <c r="E73" i="3"/>
  <c r="D73" i="3"/>
  <c r="D60" i="1" s="1"/>
  <c r="C73" i="3"/>
  <c r="C60" i="1" s="1"/>
  <c r="B73" i="3"/>
  <c r="B60" i="1" s="1"/>
  <c r="AF72" i="3"/>
  <c r="AE72" i="3"/>
  <c r="AD72" i="3"/>
  <c r="AC72" i="3"/>
  <c r="AB72" i="3"/>
  <c r="AA72" i="3"/>
  <c r="Z72" i="3"/>
  <c r="Y72" i="3"/>
  <c r="X72" i="3"/>
  <c r="W72" i="3"/>
  <c r="V72" i="3"/>
  <c r="U72" i="3"/>
  <c r="T72" i="3"/>
  <c r="S72" i="3"/>
  <c r="R72" i="3"/>
  <c r="Q72" i="3"/>
  <c r="P72" i="3"/>
  <c r="O72" i="3"/>
  <c r="N72" i="3"/>
  <c r="M72" i="3"/>
  <c r="L72" i="3"/>
  <c r="K72" i="3"/>
  <c r="J72" i="3"/>
  <c r="E72" i="3"/>
  <c r="D72" i="3"/>
  <c r="D59" i="1" s="1"/>
  <c r="C72" i="3"/>
  <c r="C59" i="1" s="1"/>
  <c r="B72" i="3"/>
  <c r="B59" i="1" s="1"/>
  <c r="AF71" i="3"/>
  <c r="AE71" i="3"/>
  <c r="AD71" i="3"/>
  <c r="AC71" i="3"/>
  <c r="AB71" i="3"/>
  <c r="AA71" i="3"/>
  <c r="Z71" i="3"/>
  <c r="Y71" i="3"/>
  <c r="X71" i="3"/>
  <c r="W71" i="3"/>
  <c r="V71" i="3"/>
  <c r="U71" i="3"/>
  <c r="T71" i="3"/>
  <c r="S71" i="3"/>
  <c r="R71" i="3"/>
  <c r="Q71" i="3"/>
  <c r="P71" i="3"/>
  <c r="O71" i="3"/>
  <c r="N71" i="3"/>
  <c r="M71" i="3"/>
  <c r="L71" i="3"/>
  <c r="K71" i="3"/>
  <c r="J71" i="3"/>
  <c r="E71" i="3"/>
  <c r="D71" i="3"/>
  <c r="D58" i="1" s="1"/>
  <c r="C71" i="3"/>
  <c r="C58" i="1" s="1"/>
  <c r="B71" i="3"/>
  <c r="B58" i="1" s="1"/>
  <c r="AF70" i="3"/>
  <c r="AE70" i="3"/>
  <c r="AD70" i="3"/>
  <c r="AC70" i="3"/>
  <c r="AB70" i="3"/>
  <c r="AA70" i="3"/>
  <c r="Z70" i="3"/>
  <c r="Y70" i="3"/>
  <c r="X70" i="3"/>
  <c r="W70" i="3"/>
  <c r="V70" i="3"/>
  <c r="U70" i="3"/>
  <c r="T70" i="3"/>
  <c r="S70" i="3"/>
  <c r="R70" i="3"/>
  <c r="Q70" i="3"/>
  <c r="P70" i="3"/>
  <c r="O70" i="3"/>
  <c r="N70" i="3"/>
  <c r="M70" i="3"/>
  <c r="L70" i="3"/>
  <c r="K70" i="3"/>
  <c r="J70" i="3"/>
  <c r="E70" i="3"/>
  <c r="D70" i="3"/>
  <c r="D57" i="1" s="1"/>
  <c r="C70" i="3"/>
  <c r="C57" i="1" s="1"/>
  <c r="B70" i="3"/>
  <c r="B57" i="1" s="1"/>
  <c r="AF69" i="3"/>
  <c r="AE69" i="3"/>
  <c r="AD69" i="3"/>
  <c r="AC69" i="3"/>
  <c r="AB69" i="3"/>
  <c r="AA69" i="3"/>
  <c r="Z69" i="3"/>
  <c r="Y69" i="3"/>
  <c r="X69" i="3"/>
  <c r="W69" i="3"/>
  <c r="V69" i="3"/>
  <c r="U69" i="3"/>
  <c r="T69" i="3"/>
  <c r="S69" i="3"/>
  <c r="R69" i="3"/>
  <c r="Q69" i="3"/>
  <c r="I56" i="1" s="1"/>
  <c r="P69" i="3"/>
  <c r="O69" i="3"/>
  <c r="N69" i="3"/>
  <c r="M69" i="3"/>
  <c r="L69" i="3"/>
  <c r="K69" i="3"/>
  <c r="J69" i="3"/>
  <c r="E69" i="3"/>
  <c r="D69" i="3"/>
  <c r="D56" i="1" s="1"/>
  <c r="C69" i="3"/>
  <c r="C56" i="1" s="1"/>
  <c r="B69" i="3"/>
  <c r="B56" i="1" s="1"/>
  <c r="AF68" i="3"/>
  <c r="AE68" i="3"/>
  <c r="AD68" i="3"/>
  <c r="AC68" i="3"/>
  <c r="AB68" i="3"/>
  <c r="AA68" i="3"/>
  <c r="Z68" i="3"/>
  <c r="Y68" i="3"/>
  <c r="X68" i="3"/>
  <c r="W68" i="3"/>
  <c r="V68" i="3"/>
  <c r="U68" i="3"/>
  <c r="T68" i="3"/>
  <c r="S68" i="3"/>
  <c r="R68" i="3"/>
  <c r="Q68" i="3"/>
  <c r="P68" i="3"/>
  <c r="O68" i="3"/>
  <c r="N68" i="3"/>
  <c r="M68" i="3"/>
  <c r="L68" i="3"/>
  <c r="K68" i="3"/>
  <c r="J68" i="3"/>
  <c r="E68" i="3"/>
  <c r="D68" i="3"/>
  <c r="D55" i="1" s="1"/>
  <c r="C68" i="3"/>
  <c r="C55" i="1" s="1"/>
  <c r="B68" i="3"/>
  <c r="B55" i="1" s="1"/>
  <c r="AF67" i="3"/>
  <c r="AE67" i="3"/>
  <c r="AD67" i="3"/>
  <c r="AC67" i="3"/>
  <c r="AB67" i="3"/>
  <c r="AA67" i="3"/>
  <c r="Z67" i="3"/>
  <c r="Y67" i="3"/>
  <c r="X67" i="3"/>
  <c r="W67" i="3"/>
  <c r="V67" i="3"/>
  <c r="U67" i="3"/>
  <c r="T67" i="3"/>
  <c r="S67" i="3"/>
  <c r="R67" i="3"/>
  <c r="Q67" i="3"/>
  <c r="H54" i="1" s="1"/>
  <c r="P67" i="3"/>
  <c r="O67" i="3"/>
  <c r="N67" i="3"/>
  <c r="M67" i="3"/>
  <c r="L67" i="3"/>
  <c r="K67" i="3"/>
  <c r="J67" i="3"/>
  <c r="E67" i="3"/>
  <c r="D67" i="3"/>
  <c r="D54" i="1" s="1"/>
  <c r="C67" i="3"/>
  <c r="C54" i="1" s="1"/>
  <c r="B67" i="3"/>
  <c r="B54" i="1" s="1"/>
  <c r="AF66" i="3"/>
  <c r="AE66" i="3"/>
  <c r="AD66" i="3"/>
  <c r="AC66" i="3"/>
  <c r="AB66" i="3"/>
  <c r="AA66" i="3"/>
  <c r="Z66" i="3"/>
  <c r="Y66" i="3"/>
  <c r="X66" i="3"/>
  <c r="W66" i="3"/>
  <c r="V66" i="3"/>
  <c r="U66" i="3"/>
  <c r="T66" i="3"/>
  <c r="S66" i="3"/>
  <c r="R66" i="3"/>
  <c r="Q66" i="3"/>
  <c r="P66" i="3"/>
  <c r="O66" i="3"/>
  <c r="N66" i="3"/>
  <c r="M66" i="3"/>
  <c r="L66" i="3"/>
  <c r="K66" i="3"/>
  <c r="J66" i="3"/>
  <c r="E66" i="3"/>
  <c r="D66" i="3"/>
  <c r="D53" i="1" s="1"/>
  <c r="C66" i="3"/>
  <c r="C53" i="1" s="1"/>
  <c r="B66" i="3"/>
  <c r="B53" i="1" s="1"/>
  <c r="AF65" i="3"/>
  <c r="AE65" i="3"/>
  <c r="AD65" i="3"/>
  <c r="AC65" i="3"/>
  <c r="AB65" i="3"/>
  <c r="AA65" i="3"/>
  <c r="Z65" i="3"/>
  <c r="Y65" i="3"/>
  <c r="X65" i="3"/>
  <c r="W65" i="3"/>
  <c r="V65" i="3"/>
  <c r="U65" i="3"/>
  <c r="T65" i="3"/>
  <c r="S65" i="3"/>
  <c r="R65" i="3"/>
  <c r="Q65" i="3"/>
  <c r="P65" i="3"/>
  <c r="O65" i="3"/>
  <c r="N65" i="3"/>
  <c r="M65" i="3"/>
  <c r="L65" i="3"/>
  <c r="K65" i="3"/>
  <c r="J65" i="3"/>
  <c r="E65" i="3"/>
  <c r="D65" i="3"/>
  <c r="D52" i="1" s="1"/>
  <c r="C65" i="3"/>
  <c r="C52" i="1" s="1"/>
  <c r="B65" i="3"/>
  <c r="B52" i="1" s="1"/>
  <c r="AF64" i="3"/>
  <c r="AE64" i="3"/>
  <c r="AD64" i="3"/>
  <c r="AC64" i="3"/>
  <c r="AB64" i="3"/>
  <c r="AA64" i="3"/>
  <c r="Z64" i="3"/>
  <c r="Y64" i="3"/>
  <c r="X64" i="3"/>
  <c r="W64" i="3"/>
  <c r="V64" i="3"/>
  <c r="U64" i="3"/>
  <c r="T64" i="3"/>
  <c r="S64" i="3"/>
  <c r="R64" i="3"/>
  <c r="Q64" i="3"/>
  <c r="P64" i="3"/>
  <c r="O64" i="3"/>
  <c r="N64" i="3"/>
  <c r="M64" i="3"/>
  <c r="L64" i="3"/>
  <c r="K64" i="3"/>
  <c r="J64" i="3"/>
  <c r="E64" i="3"/>
  <c r="D64" i="3"/>
  <c r="D51" i="1" s="1"/>
  <c r="C64" i="3"/>
  <c r="C51" i="1" s="1"/>
  <c r="B64" i="3"/>
  <c r="B51" i="1" s="1"/>
  <c r="AF63" i="3"/>
  <c r="AE63" i="3"/>
  <c r="AD63" i="3"/>
  <c r="AC63" i="3"/>
  <c r="AB63" i="3"/>
  <c r="AA63" i="3"/>
  <c r="Z63" i="3"/>
  <c r="Y63" i="3"/>
  <c r="X63" i="3"/>
  <c r="W63" i="3"/>
  <c r="V63" i="3"/>
  <c r="U63" i="3"/>
  <c r="T63" i="3"/>
  <c r="S63" i="3"/>
  <c r="R63" i="3"/>
  <c r="Q63" i="3"/>
  <c r="P63" i="3"/>
  <c r="O63" i="3"/>
  <c r="N63" i="3"/>
  <c r="M63" i="3"/>
  <c r="L63" i="3"/>
  <c r="K63" i="3"/>
  <c r="J63" i="3"/>
  <c r="E63" i="3"/>
  <c r="D63" i="3"/>
  <c r="D50" i="1" s="1"/>
  <c r="C63" i="3"/>
  <c r="C50" i="1" s="1"/>
  <c r="B63" i="3"/>
  <c r="B50" i="1" s="1"/>
  <c r="AF62" i="3"/>
  <c r="AE62" i="3"/>
  <c r="AD62" i="3"/>
  <c r="AC62" i="3"/>
  <c r="AB62" i="3"/>
  <c r="AA62" i="3"/>
  <c r="Z62" i="3"/>
  <c r="Y62" i="3"/>
  <c r="X62" i="3"/>
  <c r="W62" i="3"/>
  <c r="V62" i="3"/>
  <c r="U62" i="3"/>
  <c r="T62" i="3"/>
  <c r="S62" i="3"/>
  <c r="R62" i="3"/>
  <c r="Q62" i="3"/>
  <c r="K49" i="1" s="1"/>
  <c r="P62" i="3"/>
  <c r="O62" i="3"/>
  <c r="N62" i="3"/>
  <c r="M62" i="3"/>
  <c r="L62" i="3"/>
  <c r="K62" i="3"/>
  <c r="J62" i="3"/>
  <c r="E62" i="3"/>
  <c r="D62" i="3"/>
  <c r="D49" i="1" s="1"/>
  <c r="C62" i="3"/>
  <c r="C49" i="1" s="1"/>
  <c r="B62" i="3"/>
  <c r="B49" i="1" s="1"/>
  <c r="AF61" i="3"/>
  <c r="AE61" i="3"/>
  <c r="AD61" i="3"/>
  <c r="AC61" i="3"/>
  <c r="AB61" i="3"/>
  <c r="AA61" i="3"/>
  <c r="Z61" i="3"/>
  <c r="Y61" i="3"/>
  <c r="X61" i="3"/>
  <c r="W61" i="3"/>
  <c r="V61" i="3"/>
  <c r="U61" i="3"/>
  <c r="T61" i="3"/>
  <c r="S61" i="3"/>
  <c r="R61" i="3"/>
  <c r="Q61" i="3"/>
  <c r="P61" i="3"/>
  <c r="O61" i="3"/>
  <c r="N61" i="3"/>
  <c r="M61" i="3"/>
  <c r="L61" i="3"/>
  <c r="K61" i="3"/>
  <c r="J61" i="3"/>
  <c r="E61" i="3"/>
  <c r="D61" i="3"/>
  <c r="D48" i="1" s="1"/>
  <c r="C61" i="3"/>
  <c r="C48" i="1" s="1"/>
  <c r="B61" i="3"/>
  <c r="B48" i="1" s="1"/>
  <c r="AF60" i="3"/>
  <c r="AE60" i="3"/>
  <c r="AD60" i="3"/>
  <c r="AC60" i="3"/>
  <c r="AB60" i="3"/>
  <c r="AA60" i="3"/>
  <c r="Z60" i="3"/>
  <c r="Y60" i="3"/>
  <c r="X60" i="3"/>
  <c r="W60" i="3"/>
  <c r="V60" i="3"/>
  <c r="U60" i="3"/>
  <c r="T60" i="3"/>
  <c r="S60" i="3"/>
  <c r="R60" i="3"/>
  <c r="Q60" i="3"/>
  <c r="K47" i="1" s="1"/>
  <c r="P60" i="3"/>
  <c r="O60" i="3"/>
  <c r="N60" i="3"/>
  <c r="M60" i="3"/>
  <c r="L60" i="3"/>
  <c r="K60" i="3"/>
  <c r="J60" i="3"/>
  <c r="E60" i="3"/>
  <c r="D60" i="3"/>
  <c r="D47" i="1" s="1"/>
  <c r="C60" i="3"/>
  <c r="B60" i="3"/>
  <c r="B47" i="1" s="1"/>
  <c r="AF59" i="3"/>
  <c r="AE59" i="3"/>
  <c r="AD59" i="3"/>
  <c r="AC59" i="3"/>
  <c r="AB59" i="3"/>
  <c r="AA59" i="3"/>
  <c r="Z59" i="3"/>
  <c r="Y59" i="3"/>
  <c r="X59" i="3"/>
  <c r="W59" i="3"/>
  <c r="V59" i="3"/>
  <c r="U59" i="3"/>
  <c r="T59" i="3"/>
  <c r="S59" i="3"/>
  <c r="R59" i="3"/>
  <c r="Q59" i="3"/>
  <c r="P59" i="3"/>
  <c r="O59" i="3"/>
  <c r="N59" i="3"/>
  <c r="M59" i="3"/>
  <c r="L59" i="3"/>
  <c r="K59" i="3"/>
  <c r="J59" i="3"/>
  <c r="E59" i="3"/>
  <c r="D59" i="3"/>
  <c r="D46" i="1" s="1"/>
  <c r="C59" i="3"/>
  <c r="C46" i="1" s="1"/>
  <c r="B59" i="3"/>
  <c r="B46" i="1" s="1"/>
  <c r="AF58" i="3"/>
  <c r="AE58" i="3"/>
  <c r="AD58" i="3"/>
  <c r="AC58" i="3"/>
  <c r="AB58" i="3"/>
  <c r="AA58" i="3"/>
  <c r="Z58" i="3"/>
  <c r="Y58" i="3"/>
  <c r="X58" i="3"/>
  <c r="W58" i="3"/>
  <c r="V58" i="3"/>
  <c r="U58" i="3"/>
  <c r="T58" i="3"/>
  <c r="S58" i="3"/>
  <c r="R58" i="3"/>
  <c r="Q58" i="3"/>
  <c r="H45" i="1" s="1"/>
  <c r="P58" i="3"/>
  <c r="O58" i="3"/>
  <c r="N58" i="3"/>
  <c r="M58" i="3"/>
  <c r="L58" i="3"/>
  <c r="K58" i="3"/>
  <c r="J58" i="3"/>
  <c r="E58" i="3"/>
  <c r="D58" i="3"/>
  <c r="D45" i="1" s="1"/>
  <c r="C58" i="3"/>
  <c r="C45" i="1" s="1"/>
  <c r="B58" i="3"/>
  <c r="B45" i="1" s="1"/>
  <c r="AF57" i="3"/>
  <c r="AE57" i="3"/>
  <c r="AD57" i="3"/>
  <c r="AC57" i="3"/>
  <c r="AB57" i="3"/>
  <c r="AA57" i="3"/>
  <c r="Z57" i="3"/>
  <c r="Y57" i="3"/>
  <c r="X57" i="3"/>
  <c r="W57" i="3"/>
  <c r="V57" i="3"/>
  <c r="U57" i="3"/>
  <c r="T57" i="3"/>
  <c r="S57" i="3"/>
  <c r="R57" i="3"/>
  <c r="Q57" i="3"/>
  <c r="I44" i="1" s="1"/>
  <c r="P57" i="3"/>
  <c r="O57" i="3"/>
  <c r="N57" i="3"/>
  <c r="M57" i="3"/>
  <c r="L57" i="3"/>
  <c r="K57" i="3"/>
  <c r="J57" i="3"/>
  <c r="E57" i="3"/>
  <c r="D57" i="3"/>
  <c r="D44" i="1" s="1"/>
  <c r="C57" i="3"/>
  <c r="C44" i="1" s="1"/>
  <c r="B57" i="3"/>
  <c r="B44" i="1" s="1"/>
  <c r="AF56" i="3"/>
  <c r="AE56" i="3"/>
  <c r="AD56" i="3"/>
  <c r="AC56" i="3"/>
  <c r="AB56" i="3"/>
  <c r="AA56" i="3"/>
  <c r="Z56" i="3"/>
  <c r="Y56" i="3"/>
  <c r="X56" i="3"/>
  <c r="W56" i="3"/>
  <c r="V56" i="3"/>
  <c r="U56" i="3"/>
  <c r="T56" i="3"/>
  <c r="S56" i="3"/>
  <c r="R56" i="3"/>
  <c r="Q56" i="3"/>
  <c r="P56" i="3"/>
  <c r="O56" i="3"/>
  <c r="N56" i="3"/>
  <c r="M56" i="3"/>
  <c r="L56" i="3"/>
  <c r="K56" i="3"/>
  <c r="J56" i="3"/>
  <c r="E56" i="3"/>
  <c r="D56" i="3"/>
  <c r="D43" i="1" s="1"/>
  <c r="C56" i="3"/>
  <c r="C43" i="1" s="1"/>
  <c r="B56" i="3"/>
  <c r="B43" i="1" s="1"/>
  <c r="AF55" i="3"/>
  <c r="AE55" i="3"/>
  <c r="AD55" i="3"/>
  <c r="AC55" i="3"/>
  <c r="AB55" i="3"/>
  <c r="AA55" i="3"/>
  <c r="Z55" i="3"/>
  <c r="Y55" i="3"/>
  <c r="X55" i="3"/>
  <c r="W55" i="3"/>
  <c r="V55" i="3"/>
  <c r="U55" i="3"/>
  <c r="T55" i="3"/>
  <c r="S55" i="3"/>
  <c r="R55" i="3"/>
  <c r="Q55" i="3"/>
  <c r="P55" i="3"/>
  <c r="O55" i="3"/>
  <c r="N55" i="3"/>
  <c r="M55" i="3"/>
  <c r="L55" i="3"/>
  <c r="K55" i="3"/>
  <c r="J55" i="3"/>
  <c r="E55" i="3"/>
  <c r="D55" i="3"/>
  <c r="D42" i="1" s="1"/>
  <c r="C55" i="3"/>
  <c r="C42" i="1" s="1"/>
  <c r="B55" i="3"/>
  <c r="B42" i="1" s="1"/>
  <c r="AF54" i="3"/>
  <c r="AE54" i="3"/>
  <c r="AD54" i="3"/>
  <c r="AC54" i="3"/>
  <c r="AB54" i="3"/>
  <c r="AA54" i="3"/>
  <c r="Z54" i="3"/>
  <c r="Y54" i="3"/>
  <c r="X54" i="3"/>
  <c r="W54" i="3"/>
  <c r="V54" i="3"/>
  <c r="U54" i="3"/>
  <c r="T54" i="3"/>
  <c r="S54" i="3"/>
  <c r="R54" i="3"/>
  <c r="Q54" i="3"/>
  <c r="P54" i="3"/>
  <c r="O54" i="3"/>
  <c r="N54" i="3"/>
  <c r="M54" i="3"/>
  <c r="L54" i="3"/>
  <c r="K54" i="3"/>
  <c r="J54" i="3"/>
  <c r="E54" i="3"/>
  <c r="D54" i="3"/>
  <c r="D41" i="1" s="1"/>
  <c r="C54" i="3"/>
  <c r="C41" i="1" s="1"/>
  <c r="B54" i="3"/>
  <c r="B41" i="1" s="1"/>
  <c r="AF53" i="3"/>
  <c r="AE53" i="3"/>
  <c r="AD53" i="3"/>
  <c r="AC53" i="3"/>
  <c r="AB53" i="3"/>
  <c r="AA53" i="3"/>
  <c r="Z53" i="3"/>
  <c r="Y53" i="3"/>
  <c r="X53" i="3"/>
  <c r="W53" i="3"/>
  <c r="V53" i="3"/>
  <c r="U53" i="3"/>
  <c r="T53" i="3"/>
  <c r="S53" i="3"/>
  <c r="R53" i="3"/>
  <c r="Q53" i="3"/>
  <c r="P53" i="3"/>
  <c r="O53" i="3"/>
  <c r="N53" i="3"/>
  <c r="M53" i="3"/>
  <c r="L53" i="3"/>
  <c r="K53" i="3"/>
  <c r="J53" i="3"/>
  <c r="E53" i="3"/>
  <c r="D53" i="3"/>
  <c r="D40" i="1" s="1"/>
  <c r="C53" i="3"/>
  <c r="C40" i="1" s="1"/>
  <c r="B53" i="3"/>
  <c r="B40" i="1" s="1"/>
  <c r="AF52" i="3"/>
  <c r="AE52" i="3"/>
  <c r="AD52" i="3"/>
  <c r="AC52" i="3"/>
  <c r="AB52" i="3"/>
  <c r="AA52" i="3"/>
  <c r="Z52" i="3"/>
  <c r="Y52" i="3"/>
  <c r="X52" i="3"/>
  <c r="W52" i="3"/>
  <c r="V52" i="3"/>
  <c r="U52" i="3"/>
  <c r="T52" i="3"/>
  <c r="S52" i="3"/>
  <c r="R52" i="3"/>
  <c r="Q52" i="3"/>
  <c r="P52" i="3"/>
  <c r="O52" i="3"/>
  <c r="N52" i="3"/>
  <c r="M52" i="3"/>
  <c r="L52" i="3"/>
  <c r="K52" i="3"/>
  <c r="J52" i="3"/>
  <c r="E52" i="3"/>
  <c r="D52" i="3"/>
  <c r="D39" i="1" s="1"/>
  <c r="C52" i="3"/>
  <c r="C39" i="1" s="1"/>
  <c r="B52" i="3"/>
  <c r="B39" i="1" s="1"/>
  <c r="AF51" i="3"/>
  <c r="AE51" i="3"/>
  <c r="AD51" i="3"/>
  <c r="AC51" i="3"/>
  <c r="AB51" i="3"/>
  <c r="AA51" i="3"/>
  <c r="Z51" i="3"/>
  <c r="Y51" i="3"/>
  <c r="X51" i="3"/>
  <c r="W51" i="3"/>
  <c r="V51" i="3"/>
  <c r="U51" i="3"/>
  <c r="T51" i="3"/>
  <c r="S51" i="3"/>
  <c r="R51" i="3"/>
  <c r="Q51" i="3"/>
  <c r="K38" i="1" s="1"/>
  <c r="P51" i="3"/>
  <c r="O51" i="3"/>
  <c r="N51" i="3"/>
  <c r="M51" i="3"/>
  <c r="L51" i="3"/>
  <c r="K51" i="3"/>
  <c r="J51" i="3"/>
  <c r="E51" i="3"/>
  <c r="D51" i="3"/>
  <c r="D38" i="1" s="1"/>
  <c r="C51" i="3"/>
  <c r="C38" i="1" s="1"/>
  <c r="B51" i="3"/>
  <c r="B38" i="1" s="1"/>
  <c r="AF50" i="3"/>
  <c r="AE50" i="3"/>
  <c r="AD50" i="3"/>
  <c r="AC50" i="3"/>
  <c r="AB50" i="3"/>
  <c r="AA50" i="3"/>
  <c r="Z50" i="3"/>
  <c r="Y50" i="3"/>
  <c r="X50" i="3"/>
  <c r="W50" i="3"/>
  <c r="V50" i="3"/>
  <c r="U50" i="3"/>
  <c r="T50" i="3"/>
  <c r="S50" i="3"/>
  <c r="R50" i="3"/>
  <c r="Q50" i="3"/>
  <c r="P50" i="3"/>
  <c r="O50" i="3"/>
  <c r="N50" i="3"/>
  <c r="M50" i="3"/>
  <c r="L50" i="3"/>
  <c r="K50" i="3"/>
  <c r="J50" i="3"/>
  <c r="E50" i="3"/>
  <c r="D50" i="3"/>
  <c r="D37" i="1" s="1"/>
  <c r="C50" i="3"/>
  <c r="C37" i="1" s="1"/>
  <c r="B50" i="3"/>
  <c r="B37" i="1" s="1"/>
  <c r="AF49" i="3"/>
  <c r="AE49" i="3"/>
  <c r="AD49" i="3"/>
  <c r="AC49" i="3"/>
  <c r="AB49" i="3"/>
  <c r="AA49" i="3"/>
  <c r="Z49" i="3"/>
  <c r="Y49" i="3"/>
  <c r="X49" i="3"/>
  <c r="W49" i="3"/>
  <c r="V49" i="3"/>
  <c r="U49" i="3"/>
  <c r="T49" i="3"/>
  <c r="S49" i="3"/>
  <c r="R49" i="3"/>
  <c r="Q49" i="3"/>
  <c r="P49" i="3"/>
  <c r="O49" i="3"/>
  <c r="N49" i="3"/>
  <c r="M49" i="3"/>
  <c r="L49" i="3"/>
  <c r="K49" i="3"/>
  <c r="J49" i="3"/>
  <c r="E49" i="3"/>
  <c r="D49" i="3"/>
  <c r="D36" i="1" s="1"/>
  <c r="C49" i="3"/>
  <c r="C36" i="1" s="1"/>
  <c r="B49" i="3"/>
  <c r="B36" i="1" s="1"/>
  <c r="AF48" i="3"/>
  <c r="AE48" i="3"/>
  <c r="AD48" i="3"/>
  <c r="AC48" i="3"/>
  <c r="AB48" i="3"/>
  <c r="AA48" i="3"/>
  <c r="Z48" i="3"/>
  <c r="Y48" i="3"/>
  <c r="X48" i="3"/>
  <c r="W48" i="3"/>
  <c r="V48" i="3"/>
  <c r="U48" i="3"/>
  <c r="T48" i="3"/>
  <c r="S48" i="3"/>
  <c r="R48" i="3"/>
  <c r="Q48" i="3"/>
  <c r="P48" i="3"/>
  <c r="O48" i="3"/>
  <c r="N48" i="3"/>
  <c r="M48" i="3"/>
  <c r="L48" i="3"/>
  <c r="K48" i="3"/>
  <c r="J48" i="3"/>
  <c r="E48" i="3"/>
  <c r="D48" i="3"/>
  <c r="D35" i="1" s="1"/>
  <c r="C48" i="3"/>
  <c r="C35" i="1" s="1"/>
  <c r="B48" i="3"/>
  <c r="B35" i="1" s="1"/>
  <c r="AF47" i="3"/>
  <c r="AE47" i="3"/>
  <c r="AD47" i="3"/>
  <c r="AC47" i="3"/>
  <c r="AB47" i="3"/>
  <c r="AA47" i="3"/>
  <c r="Z47" i="3"/>
  <c r="Y47" i="3"/>
  <c r="X47" i="3"/>
  <c r="W47" i="3"/>
  <c r="V47" i="3"/>
  <c r="U47" i="3"/>
  <c r="T47" i="3"/>
  <c r="S47" i="3"/>
  <c r="R47" i="3"/>
  <c r="Q47" i="3"/>
  <c r="K34" i="1" s="1"/>
  <c r="P47" i="3"/>
  <c r="O47" i="3"/>
  <c r="N47" i="3"/>
  <c r="M47" i="3"/>
  <c r="L47" i="3"/>
  <c r="K47" i="3"/>
  <c r="J47" i="3"/>
  <c r="E47" i="3"/>
  <c r="D47" i="3"/>
  <c r="D34" i="1" s="1"/>
  <c r="C47" i="3"/>
  <c r="C34" i="1" s="1"/>
  <c r="B47" i="3"/>
  <c r="B34" i="1" s="1"/>
  <c r="AF46" i="3"/>
  <c r="AE46" i="3"/>
  <c r="AD46" i="3"/>
  <c r="AC46" i="3"/>
  <c r="AB46" i="3"/>
  <c r="AA46" i="3"/>
  <c r="Z46" i="3"/>
  <c r="Y46" i="3"/>
  <c r="X46" i="3"/>
  <c r="W46" i="3"/>
  <c r="V46" i="3"/>
  <c r="U46" i="3"/>
  <c r="T46" i="3"/>
  <c r="S46" i="3"/>
  <c r="R46" i="3"/>
  <c r="Q46" i="3"/>
  <c r="P46" i="3"/>
  <c r="O46" i="3"/>
  <c r="N46" i="3"/>
  <c r="M46" i="3"/>
  <c r="L46" i="3"/>
  <c r="K46" i="3"/>
  <c r="J46" i="3"/>
  <c r="E46" i="3"/>
  <c r="D46" i="3"/>
  <c r="D33" i="1" s="1"/>
  <c r="C46" i="3"/>
  <c r="C33" i="1" s="1"/>
  <c r="B46" i="3"/>
  <c r="B33" i="1" s="1"/>
  <c r="AF45" i="3"/>
  <c r="AE45" i="3"/>
  <c r="AD45" i="3"/>
  <c r="AC45" i="3"/>
  <c r="AB45" i="3"/>
  <c r="AA45" i="3"/>
  <c r="Z45" i="3"/>
  <c r="Y45" i="3"/>
  <c r="X45" i="3"/>
  <c r="W45" i="3"/>
  <c r="V45" i="3"/>
  <c r="U45" i="3"/>
  <c r="T45" i="3"/>
  <c r="S45" i="3"/>
  <c r="R45" i="3"/>
  <c r="Q45" i="3"/>
  <c r="P45" i="3"/>
  <c r="O45" i="3"/>
  <c r="N45" i="3"/>
  <c r="M45" i="3"/>
  <c r="L45" i="3"/>
  <c r="K45" i="3"/>
  <c r="J45" i="3"/>
  <c r="E45" i="3"/>
  <c r="D45" i="3"/>
  <c r="D32" i="1" s="1"/>
  <c r="C45" i="3"/>
  <c r="C32" i="1" s="1"/>
  <c r="B45" i="3"/>
  <c r="B32" i="1" s="1"/>
  <c r="AF44" i="3"/>
  <c r="AE44" i="3"/>
  <c r="AD44" i="3"/>
  <c r="AC44" i="3"/>
  <c r="AB44" i="3"/>
  <c r="AA44" i="3"/>
  <c r="Z44" i="3"/>
  <c r="Y44" i="3"/>
  <c r="X44" i="3"/>
  <c r="W44" i="3"/>
  <c r="V44" i="3"/>
  <c r="U44" i="3"/>
  <c r="T44" i="3"/>
  <c r="S44" i="3"/>
  <c r="R44" i="3"/>
  <c r="Q44" i="3"/>
  <c r="I31" i="1" s="1"/>
  <c r="P44" i="3"/>
  <c r="O44" i="3"/>
  <c r="N44" i="3"/>
  <c r="M44" i="3"/>
  <c r="L44" i="3"/>
  <c r="K44" i="3"/>
  <c r="J44" i="3"/>
  <c r="E44" i="3"/>
  <c r="D44" i="3"/>
  <c r="D31" i="1" s="1"/>
  <c r="C44" i="3"/>
  <c r="C31" i="1" s="1"/>
  <c r="B44" i="3"/>
  <c r="B31" i="1" s="1"/>
  <c r="AF43" i="3"/>
  <c r="AE43" i="3"/>
  <c r="AD43" i="3"/>
  <c r="AC43" i="3"/>
  <c r="AB43" i="3"/>
  <c r="AA43" i="3"/>
  <c r="Z43" i="3"/>
  <c r="Y43" i="3"/>
  <c r="X43" i="3"/>
  <c r="W43" i="3"/>
  <c r="V43" i="3"/>
  <c r="U43" i="3"/>
  <c r="T43" i="3"/>
  <c r="S43" i="3"/>
  <c r="R43" i="3"/>
  <c r="Q43" i="3"/>
  <c r="K30" i="1" s="1"/>
  <c r="P43" i="3"/>
  <c r="O43" i="3"/>
  <c r="N43" i="3"/>
  <c r="M43" i="3"/>
  <c r="L43" i="3"/>
  <c r="K43" i="3"/>
  <c r="J43" i="3"/>
  <c r="E43" i="3"/>
  <c r="D43" i="3"/>
  <c r="D30" i="1" s="1"/>
  <c r="C43" i="3"/>
  <c r="C30" i="1" s="1"/>
  <c r="B43" i="3"/>
  <c r="B30" i="1" s="1"/>
  <c r="AF42" i="3"/>
  <c r="AE42" i="3"/>
  <c r="AD42" i="3"/>
  <c r="AC42" i="3"/>
  <c r="AB42" i="3"/>
  <c r="AA42" i="3"/>
  <c r="Z42" i="3"/>
  <c r="Y42" i="3"/>
  <c r="X42" i="3"/>
  <c r="W42" i="3"/>
  <c r="V42" i="3"/>
  <c r="U42" i="3"/>
  <c r="T42" i="3"/>
  <c r="S42" i="3"/>
  <c r="R42" i="3"/>
  <c r="Q42" i="3"/>
  <c r="K29" i="1" s="1"/>
  <c r="P42" i="3"/>
  <c r="O42" i="3"/>
  <c r="N42" i="3"/>
  <c r="M42" i="3"/>
  <c r="L42" i="3"/>
  <c r="K42" i="3"/>
  <c r="J42" i="3"/>
  <c r="E42" i="3"/>
  <c r="D42" i="3"/>
  <c r="D29" i="1" s="1"/>
  <c r="C42" i="3"/>
  <c r="C29" i="1" s="1"/>
  <c r="B42" i="3"/>
  <c r="B29" i="1" s="1"/>
  <c r="AF41" i="3"/>
  <c r="AE41" i="3"/>
  <c r="AD41" i="3"/>
  <c r="AC41" i="3"/>
  <c r="AB41" i="3"/>
  <c r="AA41" i="3"/>
  <c r="Z41" i="3"/>
  <c r="Y41" i="3"/>
  <c r="X41" i="3"/>
  <c r="W41" i="3"/>
  <c r="V41" i="3"/>
  <c r="U41" i="3"/>
  <c r="T41" i="3"/>
  <c r="S41" i="3"/>
  <c r="R41" i="3"/>
  <c r="Q41" i="3"/>
  <c r="J28" i="1" s="1"/>
  <c r="L28" i="1" s="1"/>
  <c r="P41" i="3"/>
  <c r="O41" i="3"/>
  <c r="N41" i="3"/>
  <c r="M41" i="3"/>
  <c r="L41" i="3"/>
  <c r="K41" i="3"/>
  <c r="J41" i="3"/>
  <c r="E41" i="3"/>
  <c r="D41" i="3"/>
  <c r="D28" i="1" s="1"/>
  <c r="C41" i="3"/>
  <c r="C28" i="1" s="1"/>
  <c r="B41" i="3"/>
  <c r="B28" i="1" s="1"/>
  <c r="AF40" i="3"/>
  <c r="AE40" i="3"/>
  <c r="AD40" i="3"/>
  <c r="AC40" i="3"/>
  <c r="AB40" i="3"/>
  <c r="AA40" i="3"/>
  <c r="Z40" i="3"/>
  <c r="Y40" i="3"/>
  <c r="X40" i="3"/>
  <c r="W40" i="3"/>
  <c r="V40" i="3"/>
  <c r="U40" i="3"/>
  <c r="T40" i="3"/>
  <c r="S40" i="3"/>
  <c r="R40" i="3"/>
  <c r="Q40" i="3"/>
  <c r="P40" i="3"/>
  <c r="O40" i="3"/>
  <c r="N40" i="3"/>
  <c r="M40" i="3"/>
  <c r="L40" i="3"/>
  <c r="K40" i="3"/>
  <c r="J40" i="3"/>
  <c r="E40" i="3"/>
  <c r="D40" i="3"/>
  <c r="D27" i="1" s="1"/>
  <c r="C40" i="3"/>
  <c r="C27" i="1" s="1"/>
  <c r="B40" i="3"/>
  <c r="B27" i="1" s="1"/>
  <c r="AF39" i="3"/>
  <c r="AE39" i="3"/>
  <c r="AD39" i="3"/>
  <c r="AC39" i="3"/>
  <c r="AB39" i="3"/>
  <c r="AA39" i="3"/>
  <c r="Z39" i="3"/>
  <c r="Y39" i="3"/>
  <c r="X39" i="3"/>
  <c r="W39" i="3"/>
  <c r="V39" i="3"/>
  <c r="U39" i="3"/>
  <c r="T39" i="3"/>
  <c r="S39" i="3"/>
  <c r="R39" i="3"/>
  <c r="Q39" i="3"/>
  <c r="P39" i="3"/>
  <c r="O39" i="3"/>
  <c r="N39" i="3"/>
  <c r="M39" i="3"/>
  <c r="L39" i="3"/>
  <c r="K39" i="3"/>
  <c r="J39" i="3"/>
  <c r="E39" i="3"/>
  <c r="D39" i="3"/>
  <c r="D26" i="1" s="1"/>
  <c r="C39" i="3"/>
  <c r="C26" i="1" s="1"/>
  <c r="B39" i="3"/>
  <c r="B26" i="1" s="1"/>
  <c r="AF38" i="3"/>
  <c r="AE38" i="3"/>
  <c r="AD38" i="3"/>
  <c r="AC38" i="3"/>
  <c r="AB38" i="3"/>
  <c r="AA38" i="3"/>
  <c r="Z38" i="3"/>
  <c r="Y38" i="3"/>
  <c r="X38" i="3"/>
  <c r="W38" i="3"/>
  <c r="V38" i="3"/>
  <c r="U38" i="3"/>
  <c r="T38" i="3"/>
  <c r="S38" i="3"/>
  <c r="R38" i="3"/>
  <c r="Q38" i="3"/>
  <c r="K25" i="1" s="1"/>
  <c r="P38" i="3"/>
  <c r="O38" i="3"/>
  <c r="N38" i="3"/>
  <c r="M38" i="3"/>
  <c r="L38" i="3"/>
  <c r="K38" i="3"/>
  <c r="J38" i="3"/>
  <c r="E38" i="3"/>
  <c r="D38" i="3"/>
  <c r="D25" i="1" s="1"/>
  <c r="C38" i="3"/>
  <c r="C25" i="1" s="1"/>
  <c r="B38" i="3"/>
  <c r="B25" i="1" s="1"/>
  <c r="AF37" i="3"/>
  <c r="AE37" i="3"/>
  <c r="AD37" i="3"/>
  <c r="AC37" i="3"/>
  <c r="AB37" i="3"/>
  <c r="AA37" i="3"/>
  <c r="Z37" i="3"/>
  <c r="Y37" i="3"/>
  <c r="X37" i="3"/>
  <c r="W37" i="3"/>
  <c r="V37" i="3"/>
  <c r="U37" i="3"/>
  <c r="T37" i="3"/>
  <c r="S37" i="3"/>
  <c r="R37" i="3"/>
  <c r="Q37" i="3"/>
  <c r="J24" i="1" s="1"/>
  <c r="L24" i="1" s="1"/>
  <c r="P37" i="3"/>
  <c r="O37" i="3"/>
  <c r="N37" i="3"/>
  <c r="M37" i="3"/>
  <c r="L37" i="3"/>
  <c r="K37" i="3"/>
  <c r="J37" i="3"/>
  <c r="E37" i="3"/>
  <c r="D37" i="3"/>
  <c r="D24" i="1" s="1"/>
  <c r="C37" i="3"/>
  <c r="C24" i="1" s="1"/>
  <c r="B37" i="3"/>
  <c r="B24" i="1" s="1"/>
  <c r="AF36" i="3"/>
  <c r="AE36" i="3"/>
  <c r="AD36" i="3"/>
  <c r="AC36" i="3"/>
  <c r="AB36" i="3"/>
  <c r="AA36" i="3"/>
  <c r="Z36" i="3"/>
  <c r="Y36" i="3"/>
  <c r="X36" i="3"/>
  <c r="W36" i="3"/>
  <c r="V36" i="3"/>
  <c r="U36" i="3"/>
  <c r="T36" i="3"/>
  <c r="S36" i="3"/>
  <c r="R36" i="3"/>
  <c r="Q36" i="3"/>
  <c r="I23" i="1" s="1"/>
  <c r="P36" i="3"/>
  <c r="O36" i="3"/>
  <c r="N36" i="3"/>
  <c r="M36" i="3"/>
  <c r="L36" i="3"/>
  <c r="K36" i="3"/>
  <c r="J36" i="3"/>
  <c r="E36" i="3"/>
  <c r="D36" i="3"/>
  <c r="D23" i="1" s="1"/>
  <c r="C36" i="3"/>
  <c r="C23" i="1" s="1"/>
  <c r="B36" i="3"/>
  <c r="B23" i="1" s="1"/>
  <c r="AF35" i="3"/>
  <c r="AE35" i="3"/>
  <c r="AD35" i="3"/>
  <c r="AC35" i="3"/>
  <c r="AB35" i="3"/>
  <c r="AA35" i="3"/>
  <c r="Z35" i="3"/>
  <c r="Y35" i="3"/>
  <c r="X35" i="3"/>
  <c r="W35" i="3"/>
  <c r="V35" i="3"/>
  <c r="U35" i="3"/>
  <c r="T35" i="3"/>
  <c r="S35" i="3"/>
  <c r="R35" i="3"/>
  <c r="Q35" i="3"/>
  <c r="P35" i="3"/>
  <c r="O35" i="3"/>
  <c r="N35" i="3"/>
  <c r="M35" i="3"/>
  <c r="L35" i="3"/>
  <c r="K35" i="3"/>
  <c r="J35" i="3"/>
  <c r="E35" i="3"/>
  <c r="D35" i="3"/>
  <c r="D22" i="1" s="1"/>
  <c r="C35" i="3"/>
  <c r="C22" i="1" s="1"/>
  <c r="B35" i="3"/>
  <c r="B22" i="1" s="1"/>
  <c r="AF34" i="3"/>
  <c r="AE34" i="3"/>
  <c r="AD34" i="3"/>
  <c r="AC34" i="3"/>
  <c r="AB34" i="3"/>
  <c r="AA34" i="3"/>
  <c r="Z34" i="3"/>
  <c r="Y34" i="3"/>
  <c r="X34" i="3"/>
  <c r="W34" i="3"/>
  <c r="V34" i="3"/>
  <c r="U34" i="3"/>
  <c r="T34" i="3"/>
  <c r="S34" i="3"/>
  <c r="R34" i="3"/>
  <c r="Q34" i="3"/>
  <c r="P34" i="3"/>
  <c r="O34" i="3"/>
  <c r="N34" i="3"/>
  <c r="M34" i="3"/>
  <c r="L34" i="3"/>
  <c r="K34" i="3"/>
  <c r="J34" i="3"/>
  <c r="E34" i="3"/>
  <c r="D34" i="3"/>
  <c r="D21" i="1" s="1"/>
  <c r="C34" i="3"/>
  <c r="C21" i="1" s="1"/>
  <c r="B34" i="3"/>
  <c r="B21" i="1" s="1"/>
  <c r="AF33" i="3"/>
  <c r="AE33" i="3"/>
  <c r="AD33" i="3"/>
  <c r="AC33" i="3"/>
  <c r="AB33" i="3"/>
  <c r="AA33" i="3"/>
  <c r="Z33" i="3"/>
  <c r="Y33" i="3"/>
  <c r="X33" i="3"/>
  <c r="W33" i="3"/>
  <c r="V33" i="3"/>
  <c r="U33" i="3"/>
  <c r="T33" i="3"/>
  <c r="S33" i="3"/>
  <c r="R33" i="3"/>
  <c r="Q33" i="3"/>
  <c r="J20" i="1" s="1"/>
  <c r="L20" i="1" s="1"/>
  <c r="P33" i="3"/>
  <c r="O33" i="3"/>
  <c r="N33" i="3"/>
  <c r="M33" i="3"/>
  <c r="L33" i="3"/>
  <c r="K33" i="3"/>
  <c r="J33" i="3"/>
  <c r="E33" i="3"/>
  <c r="D33" i="3"/>
  <c r="D20" i="1" s="1"/>
  <c r="C33" i="3"/>
  <c r="C20" i="1" s="1"/>
  <c r="B33" i="3"/>
  <c r="B20" i="1" s="1"/>
  <c r="AF32" i="3"/>
  <c r="AE32" i="3"/>
  <c r="AD32" i="3"/>
  <c r="AC32" i="3"/>
  <c r="AB32" i="3"/>
  <c r="AA32" i="3"/>
  <c r="Z32" i="3"/>
  <c r="Y32" i="3"/>
  <c r="X32" i="3"/>
  <c r="W32" i="3"/>
  <c r="V32" i="3"/>
  <c r="U32" i="3"/>
  <c r="T32" i="3"/>
  <c r="S32" i="3"/>
  <c r="R32" i="3"/>
  <c r="Q32" i="3"/>
  <c r="P32" i="3"/>
  <c r="O32" i="3"/>
  <c r="N32" i="3"/>
  <c r="M32" i="3"/>
  <c r="L32" i="3"/>
  <c r="K32" i="3"/>
  <c r="J32" i="3"/>
  <c r="E32" i="3"/>
  <c r="D32" i="3"/>
  <c r="D19" i="1" s="1"/>
  <c r="C32" i="3"/>
  <c r="C19" i="1" s="1"/>
  <c r="B32" i="3"/>
  <c r="B19" i="1" s="1"/>
  <c r="AF31" i="3"/>
  <c r="AE31" i="3"/>
  <c r="AD31" i="3"/>
  <c r="AC31" i="3"/>
  <c r="AB31" i="3"/>
  <c r="AA31" i="3"/>
  <c r="Z31" i="3"/>
  <c r="Y31" i="3"/>
  <c r="X31" i="3"/>
  <c r="W31" i="3"/>
  <c r="V31" i="3"/>
  <c r="U31" i="3"/>
  <c r="T31" i="3"/>
  <c r="S31" i="3"/>
  <c r="R31" i="3"/>
  <c r="Q31" i="3"/>
  <c r="P31" i="3"/>
  <c r="O31" i="3"/>
  <c r="N31" i="3"/>
  <c r="M31" i="3"/>
  <c r="L31" i="3"/>
  <c r="K31" i="3"/>
  <c r="J31" i="3"/>
  <c r="E31" i="3"/>
  <c r="D31" i="3"/>
  <c r="D18" i="1" s="1"/>
  <c r="C31" i="3"/>
  <c r="C18" i="1" s="1"/>
  <c r="B31" i="3"/>
  <c r="B18" i="1" s="1"/>
  <c r="AF30" i="3"/>
  <c r="AE30" i="3"/>
  <c r="AD30" i="3"/>
  <c r="AC30" i="3"/>
  <c r="AB30" i="3"/>
  <c r="AA30" i="3"/>
  <c r="Z30" i="3"/>
  <c r="Y30" i="3"/>
  <c r="X30" i="3"/>
  <c r="W30" i="3"/>
  <c r="V30" i="3"/>
  <c r="U30" i="3"/>
  <c r="T30" i="3"/>
  <c r="S30" i="3"/>
  <c r="R30" i="3"/>
  <c r="Q30" i="3"/>
  <c r="K17" i="1" s="1"/>
  <c r="P30" i="3"/>
  <c r="O30" i="3"/>
  <c r="N30" i="3"/>
  <c r="M30" i="3"/>
  <c r="L30" i="3"/>
  <c r="K30" i="3"/>
  <c r="J30" i="3"/>
  <c r="E30" i="3"/>
  <c r="D30" i="3"/>
  <c r="D17" i="1" s="1"/>
  <c r="C30" i="3"/>
  <c r="C17" i="1" s="1"/>
  <c r="B30" i="3"/>
  <c r="B17" i="1" s="1"/>
  <c r="AF29" i="3"/>
  <c r="AE29" i="3"/>
  <c r="AD29" i="3"/>
  <c r="AC29" i="3"/>
  <c r="AB29" i="3"/>
  <c r="AA29" i="3"/>
  <c r="Z29" i="3"/>
  <c r="Y29" i="3"/>
  <c r="X29" i="3"/>
  <c r="W29" i="3"/>
  <c r="V29" i="3"/>
  <c r="U29" i="3"/>
  <c r="T29" i="3"/>
  <c r="S29" i="3"/>
  <c r="R29" i="3"/>
  <c r="Q29" i="3"/>
  <c r="J16" i="1" s="1"/>
  <c r="L16" i="1" s="1"/>
  <c r="P29" i="3"/>
  <c r="O29" i="3"/>
  <c r="N29" i="3"/>
  <c r="M29" i="3"/>
  <c r="L29" i="3"/>
  <c r="K29" i="3"/>
  <c r="J29" i="3"/>
  <c r="E29" i="3"/>
  <c r="D29" i="3"/>
  <c r="D16" i="1" s="1"/>
  <c r="C29" i="3"/>
  <c r="C16" i="1" s="1"/>
  <c r="B29" i="3"/>
  <c r="B16" i="1" s="1"/>
  <c r="AF28" i="3"/>
  <c r="AE28" i="3"/>
  <c r="AD28" i="3"/>
  <c r="AC28" i="3"/>
  <c r="AB28" i="3"/>
  <c r="AA28" i="3"/>
  <c r="Z28" i="3"/>
  <c r="Y28" i="3"/>
  <c r="X28" i="3"/>
  <c r="W28" i="3"/>
  <c r="V28" i="3"/>
  <c r="U28" i="3"/>
  <c r="T28" i="3"/>
  <c r="S28" i="3"/>
  <c r="R28" i="3"/>
  <c r="Q28" i="3"/>
  <c r="P28" i="3"/>
  <c r="O28" i="3"/>
  <c r="N28" i="3"/>
  <c r="M28" i="3"/>
  <c r="L28" i="3"/>
  <c r="K28" i="3"/>
  <c r="J28" i="3"/>
  <c r="E28" i="3"/>
  <c r="D28" i="3"/>
  <c r="D15" i="1" s="1"/>
  <c r="C28" i="3"/>
  <c r="C15" i="1" s="1"/>
  <c r="B28" i="3"/>
  <c r="B15" i="1" s="1"/>
  <c r="AF27" i="3"/>
  <c r="AE27" i="3"/>
  <c r="AD27" i="3"/>
  <c r="AC27" i="3"/>
  <c r="AB27" i="3"/>
  <c r="AA27" i="3"/>
  <c r="Z27" i="3"/>
  <c r="Y27" i="3"/>
  <c r="X27" i="3"/>
  <c r="W27" i="3"/>
  <c r="V27" i="3"/>
  <c r="U27" i="3"/>
  <c r="T27" i="3"/>
  <c r="S27" i="3"/>
  <c r="R27" i="3"/>
  <c r="Q27" i="3"/>
  <c r="K14" i="1" s="1"/>
  <c r="P27" i="3"/>
  <c r="O27" i="3"/>
  <c r="N27" i="3"/>
  <c r="M27" i="3"/>
  <c r="L27" i="3"/>
  <c r="K27" i="3"/>
  <c r="J27" i="3"/>
  <c r="E27" i="3"/>
  <c r="D27" i="3"/>
  <c r="D14" i="1" s="1"/>
  <c r="C27" i="3"/>
  <c r="C14" i="1" s="1"/>
  <c r="B27" i="3"/>
  <c r="B14" i="1" s="1"/>
  <c r="AF26" i="3"/>
  <c r="AE26" i="3"/>
  <c r="AD26" i="3"/>
  <c r="AC26" i="3"/>
  <c r="AB26" i="3"/>
  <c r="AA26" i="3"/>
  <c r="Z26" i="3"/>
  <c r="Y26" i="3"/>
  <c r="X26" i="3"/>
  <c r="W26" i="3"/>
  <c r="V26" i="3"/>
  <c r="U26" i="3"/>
  <c r="T26" i="3"/>
  <c r="S26" i="3"/>
  <c r="R26" i="3"/>
  <c r="Q26" i="3"/>
  <c r="K13" i="1" s="1"/>
  <c r="P26" i="3"/>
  <c r="O26" i="3"/>
  <c r="N26" i="3"/>
  <c r="M26" i="3"/>
  <c r="L26" i="3"/>
  <c r="K26" i="3"/>
  <c r="J26" i="3"/>
  <c r="E26" i="3"/>
  <c r="D26" i="3"/>
  <c r="D13" i="1" s="1"/>
  <c r="C26" i="3"/>
  <c r="C13" i="1" s="1"/>
  <c r="B26" i="3"/>
  <c r="B13" i="1" s="1"/>
  <c r="AF25" i="3"/>
  <c r="AE25" i="3"/>
  <c r="AD25" i="3"/>
  <c r="AC25" i="3"/>
  <c r="AB25" i="3"/>
  <c r="AA25" i="3"/>
  <c r="Z25" i="3"/>
  <c r="Y25" i="3"/>
  <c r="X25" i="3"/>
  <c r="W25" i="3"/>
  <c r="V25" i="3"/>
  <c r="U25" i="3"/>
  <c r="T25" i="3"/>
  <c r="S25" i="3"/>
  <c r="R25" i="3"/>
  <c r="Q25" i="3"/>
  <c r="J12" i="1" s="1"/>
  <c r="L12" i="1" s="1"/>
  <c r="P25" i="3"/>
  <c r="O25" i="3"/>
  <c r="N25" i="3"/>
  <c r="M25" i="3"/>
  <c r="L25" i="3"/>
  <c r="K25" i="3"/>
  <c r="J25" i="3"/>
  <c r="E25" i="3"/>
  <c r="D25" i="3"/>
  <c r="D12" i="1" s="1"/>
  <c r="C25" i="3"/>
  <c r="C12" i="1" s="1"/>
  <c r="B25" i="3"/>
  <c r="B12" i="1" s="1"/>
  <c r="AF24" i="3"/>
  <c r="AE24" i="3"/>
  <c r="AD24" i="3"/>
  <c r="AC24" i="3"/>
  <c r="AB24" i="3"/>
  <c r="AA24" i="3"/>
  <c r="Z24" i="3"/>
  <c r="Y24" i="3"/>
  <c r="X24" i="3"/>
  <c r="W24" i="3"/>
  <c r="V24" i="3"/>
  <c r="U24" i="3"/>
  <c r="T24" i="3"/>
  <c r="S24" i="3"/>
  <c r="R24" i="3"/>
  <c r="Q24" i="3"/>
  <c r="P24" i="3"/>
  <c r="O24" i="3"/>
  <c r="N24" i="3"/>
  <c r="M24" i="3"/>
  <c r="L24" i="3"/>
  <c r="K24" i="3"/>
  <c r="J24" i="3"/>
  <c r="E24" i="3"/>
  <c r="D24" i="3"/>
  <c r="D11" i="1" s="1"/>
  <c r="C24" i="3"/>
  <c r="C11" i="1" s="1"/>
  <c r="B24" i="3"/>
  <c r="B11" i="1" s="1"/>
  <c r="AF23" i="3"/>
  <c r="AE23" i="3"/>
  <c r="AD23" i="3"/>
  <c r="AC23" i="3"/>
  <c r="AB23" i="3"/>
  <c r="AA23" i="3"/>
  <c r="Z23" i="3"/>
  <c r="Y23" i="3"/>
  <c r="X23" i="3"/>
  <c r="W23" i="3"/>
  <c r="V23" i="3"/>
  <c r="U23" i="3"/>
  <c r="T23" i="3"/>
  <c r="S23" i="3"/>
  <c r="R23" i="3"/>
  <c r="Q23" i="3"/>
  <c r="P23" i="3"/>
  <c r="O23" i="3"/>
  <c r="N23" i="3"/>
  <c r="M23" i="3"/>
  <c r="L23" i="3"/>
  <c r="K23" i="3"/>
  <c r="J23" i="3"/>
  <c r="E23" i="3"/>
  <c r="D23" i="3"/>
  <c r="D10" i="1" s="1"/>
  <c r="C23" i="3"/>
  <c r="C10" i="1" s="1"/>
  <c r="B23" i="3"/>
  <c r="B10" i="1" s="1"/>
  <c r="AF22" i="3"/>
  <c r="AE22" i="3"/>
  <c r="AD22" i="3"/>
  <c r="AC22" i="3"/>
  <c r="AB22" i="3"/>
  <c r="AA22" i="3"/>
  <c r="Z22" i="3"/>
  <c r="Y22" i="3"/>
  <c r="X22" i="3"/>
  <c r="W22" i="3"/>
  <c r="V22" i="3"/>
  <c r="U22" i="3"/>
  <c r="T22" i="3"/>
  <c r="S22" i="3"/>
  <c r="R22" i="3"/>
  <c r="Q22" i="3"/>
  <c r="P22" i="3"/>
  <c r="O22" i="3"/>
  <c r="N22" i="3"/>
  <c r="M22" i="3"/>
  <c r="L22" i="3"/>
  <c r="K22" i="3"/>
  <c r="J22" i="3"/>
  <c r="E22" i="3"/>
  <c r="D22" i="3"/>
  <c r="D9" i="1" s="1"/>
  <c r="C22" i="3"/>
  <c r="C9" i="1" s="1"/>
  <c r="B22" i="3"/>
  <c r="B9" i="1" s="1"/>
  <c r="AF21" i="3"/>
  <c r="AE21" i="3"/>
  <c r="AD21" i="3"/>
  <c r="AC21" i="3"/>
  <c r="AB21" i="3"/>
  <c r="AA21" i="3"/>
  <c r="Z21" i="3"/>
  <c r="Y21" i="3"/>
  <c r="X21" i="3"/>
  <c r="W21" i="3"/>
  <c r="V21" i="3"/>
  <c r="U21" i="3"/>
  <c r="T21" i="3"/>
  <c r="S21" i="3"/>
  <c r="R21" i="3"/>
  <c r="Q21" i="3"/>
  <c r="P21" i="3"/>
  <c r="O21" i="3"/>
  <c r="N21" i="3"/>
  <c r="M21" i="3"/>
  <c r="L21" i="3"/>
  <c r="K21" i="3"/>
  <c r="J21" i="3"/>
  <c r="E21" i="3"/>
  <c r="D21" i="3"/>
  <c r="D8" i="1" s="1"/>
  <c r="C21" i="3"/>
  <c r="C8" i="1" s="1"/>
  <c r="B21" i="3"/>
  <c r="B8" i="1" s="1"/>
  <c r="AF20" i="3"/>
  <c r="AE20" i="3"/>
  <c r="AD20" i="3"/>
  <c r="AC20" i="3"/>
  <c r="AB20" i="3"/>
  <c r="AA20" i="3"/>
  <c r="Z20" i="3"/>
  <c r="Y20" i="3"/>
  <c r="X20" i="3"/>
  <c r="W20" i="3"/>
  <c r="V20" i="3"/>
  <c r="U20" i="3"/>
  <c r="T20" i="3"/>
  <c r="S20" i="3"/>
  <c r="R20" i="3"/>
  <c r="Q20" i="3"/>
  <c r="I7" i="1" s="1"/>
  <c r="P20" i="3"/>
  <c r="O20" i="3"/>
  <c r="N20" i="3"/>
  <c r="M20" i="3"/>
  <c r="L20" i="3"/>
  <c r="K20" i="3"/>
  <c r="J20" i="3"/>
  <c r="E20" i="3"/>
  <c r="D20" i="3"/>
  <c r="D7" i="1" s="1"/>
  <c r="C20" i="3"/>
  <c r="C7" i="1" s="1"/>
  <c r="B20" i="3"/>
  <c r="B7" i="1" s="1"/>
  <c r="AF19" i="3"/>
  <c r="AE19" i="3"/>
  <c r="AD19" i="3"/>
  <c r="AC19" i="3"/>
  <c r="AB19" i="3"/>
  <c r="AA19" i="3"/>
  <c r="Z19" i="3"/>
  <c r="Y19" i="3"/>
  <c r="X19" i="3"/>
  <c r="W19" i="3"/>
  <c r="V19" i="3"/>
  <c r="U19" i="3"/>
  <c r="T19" i="3"/>
  <c r="S19" i="3"/>
  <c r="R19" i="3"/>
  <c r="Q19" i="3"/>
  <c r="P19" i="3"/>
  <c r="P6" i="1" s="1"/>
  <c r="O19" i="3"/>
  <c r="N19" i="3"/>
  <c r="K6" i="1" s="1"/>
  <c r="M19" i="3"/>
  <c r="J6" i="1" s="1"/>
  <c r="L6" i="1" s="1"/>
  <c r="L19" i="3"/>
  <c r="I6" i="1" s="1"/>
  <c r="K19" i="3"/>
  <c r="H6" i="1" s="1"/>
  <c r="J19" i="3"/>
  <c r="E19" i="3"/>
  <c r="D19" i="3"/>
  <c r="D6" i="1" s="1"/>
  <c r="C19" i="3"/>
  <c r="C6" i="1" s="1"/>
  <c r="B19" i="3"/>
  <c r="B6" i="1" s="1"/>
  <c r="AF18" i="3"/>
  <c r="AE18" i="3"/>
  <c r="AD18" i="3"/>
  <c r="AC18" i="3"/>
  <c r="AB18" i="3"/>
  <c r="AA18" i="3"/>
  <c r="Z18" i="3"/>
  <c r="Y18" i="3"/>
  <c r="X18" i="3"/>
  <c r="W18" i="3"/>
  <c r="V18" i="3"/>
  <c r="U18" i="3"/>
  <c r="T18" i="3"/>
  <c r="S18" i="3"/>
  <c r="R18" i="3"/>
  <c r="Q18" i="3"/>
  <c r="P18" i="3"/>
  <c r="O18" i="3"/>
  <c r="N18" i="3"/>
  <c r="K5" i="1" s="1"/>
  <c r="M18" i="3"/>
  <c r="J5" i="1" s="1"/>
  <c r="L5" i="1" s="1"/>
  <c r="L18" i="3"/>
  <c r="I5" i="1" s="1"/>
  <c r="K18" i="3"/>
  <c r="H5" i="1" s="1"/>
  <c r="J18" i="3"/>
  <c r="E18" i="3"/>
  <c r="D18" i="3"/>
  <c r="D5" i="1" s="1"/>
  <c r="C18" i="3"/>
  <c r="C5" i="1" s="1"/>
  <c r="B18" i="3"/>
  <c r="B5" i="1" s="1"/>
  <c r="AF17" i="3"/>
  <c r="AE17" i="3"/>
  <c r="AD17" i="3"/>
  <c r="AC17" i="3"/>
  <c r="AB17" i="3"/>
  <c r="AA17" i="3"/>
  <c r="Z17" i="3"/>
  <c r="Y17" i="3"/>
  <c r="X17" i="3"/>
  <c r="W17" i="3"/>
  <c r="V17" i="3"/>
  <c r="U17" i="3"/>
  <c r="T17" i="3"/>
  <c r="S17" i="3"/>
  <c r="R17" i="3"/>
  <c r="Q17" i="3"/>
  <c r="P17" i="3"/>
  <c r="O17" i="3"/>
  <c r="N17" i="3"/>
  <c r="K4" i="1" s="1"/>
  <c r="M17" i="3"/>
  <c r="J4" i="1" s="1"/>
  <c r="L4" i="1" s="1"/>
  <c r="L17" i="3"/>
  <c r="I4" i="1" s="1"/>
  <c r="K17" i="3"/>
  <c r="H4" i="1" s="1"/>
  <c r="J17" i="3"/>
  <c r="E17" i="3"/>
  <c r="D17" i="3"/>
  <c r="D4" i="1" s="1"/>
  <c r="C17" i="3"/>
  <c r="C4" i="1" s="1"/>
  <c r="B17" i="3"/>
  <c r="B4" i="1" s="1"/>
  <c r="AF16" i="3"/>
  <c r="AE16" i="3"/>
  <c r="AD16" i="3"/>
  <c r="AC16" i="3"/>
  <c r="AB16" i="3"/>
  <c r="AA16" i="3"/>
  <c r="Z16" i="3"/>
  <c r="Y16" i="3"/>
  <c r="X16" i="3"/>
  <c r="W16" i="3"/>
  <c r="V16" i="3"/>
  <c r="U16" i="3"/>
  <c r="T16" i="3"/>
  <c r="S16" i="3"/>
  <c r="R16" i="3"/>
  <c r="Q16" i="3"/>
  <c r="P16" i="3"/>
  <c r="O16" i="3"/>
  <c r="N16" i="3"/>
  <c r="M16" i="3"/>
  <c r="L16" i="3"/>
  <c r="K16" i="3"/>
  <c r="J16" i="3"/>
  <c r="E16" i="3"/>
  <c r="D16" i="3"/>
  <c r="D3" i="1" s="1"/>
  <c r="C16" i="3"/>
  <c r="C3" i="1" s="1"/>
  <c r="B16" i="3"/>
  <c r="B3" i="1" s="1"/>
  <c r="AF15" i="3"/>
  <c r="AE15" i="3"/>
  <c r="AD15" i="3"/>
  <c r="AC15" i="3"/>
  <c r="AB15" i="3"/>
  <c r="AA15" i="3"/>
  <c r="Z15" i="3"/>
  <c r="Y15" i="3"/>
  <c r="X15" i="3"/>
  <c r="W15" i="3"/>
  <c r="V15" i="3"/>
  <c r="U15" i="3"/>
  <c r="T15" i="3"/>
  <c r="S15" i="3"/>
  <c r="R15" i="3"/>
  <c r="Q15" i="3"/>
  <c r="P15" i="3"/>
  <c r="O15" i="3"/>
  <c r="N15" i="3"/>
  <c r="M15" i="3"/>
  <c r="L15" i="3"/>
  <c r="K15" i="3"/>
  <c r="J15" i="3"/>
  <c r="E15" i="3"/>
  <c r="D15" i="3"/>
  <c r="D2" i="1" s="1"/>
  <c r="C15" i="3"/>
  <c r="C2" i="1" s="1"/>
  <c r="B15" i="3"/>
  <c r="B2" i="1" s="1"/>
  <c r="A300" i="3"/>
  <c r="A299" i="3"/>
  <c r="A286" i="1" s="1"/>
  <c r="A298" i="3"/>
  <c r="A285" i="1" s="1"/>
  <c r="A297" i="3"/>
  <c r="A284" i="1" s="1"/>
  <c r="A296" i="3"/>
  <c r="A283" i="1" s="1"/>
  <c r="A295" i="3"/>
  <c r="A282" i="1" s="1"/>
  <c r="A294" i="3"/>
  <c r="A281" i="1" s="1"/>
  <c r="A293" i="3"/>
  <c r="A280" i="1" s="1"/>
  <c r="A292" i="3"/>
  <c r="A279" i="1" s="1"/>
  <c r="A291" i="3"/>
  <c r="A278" i="1" s="1"/>
  <c r="A290" i="3"/>
  <c r="A277" i="1" s="1"/>
  <c r="A289" i="3"/>
  <c r="A276" i="1" s="1"/>
  <c r="A288" i="3"/>
  <c r="A275" i="1" s="1"/>
  <c r="A287" i="3"/>
  <c r="A274" i="1" s="1"/>
  <c r="A286" i="3"/>
  <c r="A273" i="1" s="1"/>
  <c r="A285" i="3"/>
  <c r="A272" i="1" s="1"/>
  <c r="A284" i="3"/>
  <c r="A271" i="1" s="1"/>
  <c r="A283" i="3"/>
  <c r="A270" i="1" s="1"/>
  <c r="A282" i="3"/>
  <c r="A269" i="1" s="1"/>
  <c r="A281" i="3"/>
  <c r="A268" i="1" s="1"/>
  <c r="A280" i="3"/>
  <c r="A267" i="1" s="1"/>
  <c r="A279" i="3"/>
  <c r="A266" i="1" s="1"/>
  <c r="A278" i="3"/>
  <c r="A265" i="1" s="1"/>
  <c r="A277" i="3"/>
  <c r="A264" i="1" s="1"/>
  <c r="A276" i="3"/>
  <c r="A263" i="1" s="1"/>
  <c r="A275" i="3"/>
  <c r="A262" i="1" s="1"/>
  <c r="A274" i="3"/>
  <c r="A261" i="1" s="1"/>
  <c r="A273" i="3"/>
  <c r="A260" i="1" s="1"/>
  <c r="A272" i="3"/>
  <c r="A259" i="1" s="1"/>
  <c r="A271" i="3"/>
  <c r="A258" i="1" s="1"/>
  <c r="A270" i="3"/>
  <c r="A257" i="1" s="1"/>
  <c r="A269" i="3"/>
  <c r="A256" i="1" s="1"/>
  <c r="A268" i="3"/>
  <c r="A255" i="1" s="1"/>
  <c r="A267" i="3"/>
  <c r="A254" i="1" s="1"/>
  <c r="A266" i="3"/>
  <c r="A253" i="1" s="1"/>
  <c r="A265" i="3"/>
  <c r="A252" i="1" s="1"/>
  <c r="A264" i="3"/>
  <c r="A251" i="1" s="1"/>
  <c r="A263" i="3"/>
  <c r="A250" i="1" s="1"/>
  <c r="A262" i="3"/>
  <c r="A249" i="1" s="1"/>
  <c r="A261" i="3"/>
  <c r="A248" i="1" s="1"/>
  <c r="A260" i="3"/>
  <c r="A259" i="3"/>
  <c r="A246" i="1" s="1"/>
  <c r="A258" i="3"/>
  <c r="A245" i="1" s="1"/>
  <c r="A257" i="3"/>
  <c r="A244" i="1" s="1"/>
  <c r="A256" i="3"/>
  <c r="A243" i="1" s="1"/>
  <c r="A255" i="3"/>
  <c r="A242" i="1" s="1"/>
  <c r="A254" i="3"/>
  <c r="A241" i="1" s="1"/>
  <c r="A253" i="3"/>
  <c r="A240" i="1" s="1"/>
  <c r="A252" i="3"/>
  <c r="A239" i="1" s="1"/>
  <c r="A251" i="3"/>
  <c r="A238" i="1" s="1"/>
  <c r="A250" i="3"/>
  <c r="A237" i="1" s="1"/>
  <c r="A249" i="3"/>
  <c r="A236" i="1" s="1"/>
  <c r="A248" i="3"/>
  <c r="A235" i="1" s="1"/>
  <c r="A247" i="3"/>
  <c r="A234" i="1" s="1"/>
  <c r="A246" i="3"/>
  <c r="A233" i="1" s="1"/>
  <c r="A245" i="3"/>
  <c r="A232" i="1" s="1"/>
  <c r="A244" i="3"/>
  <c r="A231" i="1" s="1"/>
  <c r="A243" i="3"/>
  <c r="A230" i="1" s="1"/>
  <c r="A242" i="3"/>
  <c r="A229" i="1" s="1"/>
  <c r="A241" i="3"/>
  <c r="A228" i="1" s="1"/>
  <c r="A240" i="3"/>
  <c r="A227" i="1" s="1"/>
  <c r="A239" i="3"/>
  <c r="A226" i="1" s="1"/>
  <c r="A238" i="3"/>
  <c r="A225" i="1" s="1"/>
  <c r="A237" i="3"/>
  <c r="A224" i="1" s="1"/>
  <c r="A236" i="3"/>
  <c r="A223" i="1" s="1"/>
  <c r="A235" i="3"/>
  <c r="A222" i="1" s="1"/>
  <c r="A234" i="3"/>
  <c r="A221" i="1" s="1"/>
  <c r="A233" i="3"/>
  <c r="A220" i="1" s="1"/>
  <c r="A232" i="3"/>
  <c r="A219" i="1" s="1"/>
  <c r="A231" i="3"/>
  <c r="A218" i="1" s="1"/>
  <c r="A230" i="3"/>
  <c r="A217" i="1" s="1"/>
  <c r="A229" i="3"/>
  <c r="A216" i="1" s="1"/>
  <c r="A228" i="3"/>
  <c r="A215" i="1" s="1"/>
  <c r="A227" i="3"/>
  <c r="A214" i="1" s="1"/>
  <c r="A226" i="3"/>
  <c r="A213" i="1" s="1"/>
  <c r="A225" i="3"/>
  <c r="A212" i="1" s="1"/>
  <c r="A224" i="3"/>
  <c r="A211" i="1" s="1"/>
  <c r="A223" i="3"/>
  <c r="A210" i="1" s="1"/>
  <c r="A222" i="3"/>
  <c r="A209" i="1" s="1"/>
  <c r="A221" i="3"/>
  <c r="A208" i="1" s="1"/>
  <c r="A220" i="3"/>
  <c r="A207" i="1" s="1"/>
  <c r="A219" i="3"/>
  <c r="A206" i="1" s="1"/>
  <c r="A218" i="3"/>
  <c r="A205" i="1" s="1"/>
  <c r="A217" i="3"/>
  <c r="A204" i="1" s="1"/>
  <c r="A216" i="3"/>
  <c r="A203" i="1" s="1"/>
  <c r="A215" i="3"/>
  <c r="A202" i="1" s="1"/>
  <c r="A214" i="3"/>
  <c r="A201" i="1" s="1"/>
  <c r="A213" i="3"/>
  <c r="A200" i="1" s="1"/>
  <c r="A212" i="3"/>
  <c r="A199" i="1" s="1"/>
  <c r="A211" i="3"/>
  <c r="A198" i="1" s="1"/>
  <c r="A210" i="3"/>
  <c r="A197" i="1" s="1"/>
  <c r="A209" i="3"/>
  <c r="A196" i="1" s="1"/>
  <c r="A208" i="3"/>
  <c r="A195" i="1" s="1"/>
  <c r="A207" i="3"/>
  <c r="A194" i="1" s="1"/>
  <c r="A206" i="3"/>
  <c r="A193" i="1" s="1"/>
  <c r="A205" i="3"/>
  <c r="A192" i="1" s="1"/>
  <c r="A204" i="3"/>
  <c r="A191" i="1" s="1"/>
  <c r="A203" i="3"/>
  <c r="A190" i="1" s="1"/>
  <c r="A202" i="3"/>
  <c r="A189" i="1" s="1"/>
  <c r="A201" i="3"/>
  <c r="A188" i="1" s="1"/>
  <c r="A200" i="3"/>
  <c r="A187" i="1" s="1"/>
  <c r="A199" i="3"/>
  <c r="A186" i="1" s="1"/>
  <c r="A198" i="3"/>
  <c r="A185" i="1" s="1"/>
  <c r="A197" i="3"/>
  <c r="A184" i="1" s="1"/>
  <c r="A196" i="3"/>
  <c r="A183" i="1" s="1"/>
  <c r="A195" i="3"/>
  <c r="A182" i="1" s="1"/>
  <c r="A194" i="3"/>
  <c r="A181" i="1" s="1"/>
  <c r="A193" i="3"/>
  <c r="A180" i="1" s="1"/>
  <c r="A192" i="3"/>
  <c r="A179" i="1" s="1"/>
  <c r="A191" i="3"/>
  <c r="A178" i="1" s="1"/>
  <c r="A190" i="3"/>
  <c r="A177" i="1" s="1"/>
  <c r="A189" i="3"/>
  <c r="A176" i="1" s="1"/>
  <c r="A188" i="3"/>
  <c r="A175" i="1" s="1"/>
  <c r="A187" i="3"/>
  <c r="A174" i="1" s="1"/>
  <c r="A186" i="3"/>
  <c r="A173" i="1" s="1"/>
  <c r="A185" i="3"/>
  <c r="A172" i="1" s="1"/>
  <c r="A184" i="3"/>
  <c r="A171" i="1" s="1"/>
  <c r="A183" i="3"/>
  <c r="A170" i="1" s="1"/>
  <c r="A182" i="3"/>
  <c r="A169" i="1" s="1"/>
  <c r="A181" i="3"/>
  <c r="A168" i="1" s="1"/>
  <c r="A180" i="3"/>
  <c r="A167" i="1" s="1"/>
  <c r="A179" i="3"/>
  <c r="A166" i="1" s="1"/>
  <c r="A178" i="3"/>
  <c r="A165" i="1" s="1"/>
  <c r="A177" i="3"/>
  <c r="A164" i="1" s="1"/>
  <c r="A176" i="3"/>
  <c r="A163" i="1" s="1"/>
  <c r="A175" i="3"/>
  <c r="A162" i="1" s="1"/>
  <c r="A174" i="3"/>
  <c r="A161" i="1" s="1"/>
  <c r="A173" i="3"/>
  <c r="A160" i="1" s="1"/>
  <c r="A172" i="3"/>
  <c r="A159" i="1" s="1"/>
  <c r="A171" i="3"/>
  <c r="A158" i="1" s="1"/>
  <c r="A170" i="3"/>
  <c r="A157" i="1" s="1"/>
  <c r="A169" i="3"/>
  <c r="A156" i="1" s="1"/>
  <c r="A168" i="3"/>
  <c r="A155" i="1" s="1"/>
  <c r="A167" i="3"/>
  <c r="A154" i="1" s="1"/>
  <c r="A166" i="3"/>
  <c r="A153" i="1" s="1"/>
  <c r="A165" i="3"/>
  <c r="A152" i="1" s="1"/>
  <c r="A164" i="3"/>
  <c r="A151" i="1" s="1"/>
  <c r="A163" i="3"/>
  <c r="A150" i="1" s="1"/>
  <c r="A162" i="3"/>
  <c r="A149" i="1" s="1"/>
  <c r="A161" i="3"/>
  <c r="A148" i="1" s="1"/>
  <c r="A160" i="3"/>
  <c r="A147" i="1" s="1"/>
  <c r="A159" i="3"/>
  <c r="A146" i="1" s="1"/>
  <c r="A158" i="3"/>
  <c r="A145" i="1" s="1"/>
  <c r="A157" i="3"/>
  <c r="A144" i="1" s="1"/>
  <c r="A156" i="3"/>
  <c r="A143" i="1" s="1"/>
  <c r="A155" i="3"/>
  <c r="A142" i="1" s="1"/>
  <c r="A154" i="3"/>
  <c r="A141" i="1" s="1"/>
  <c r="A153" i="3"/>
  <c r="A140" i="1" s="1"/>
  <c r="A152" i="3"/>
  <c r="A139" i="1" s="1"/>
  <c r="A151" i="3"/>
  <c r="A138" i="1" s="1"/>
  <c r="A150" i="3"/>
  <c r="A137" i="1" s="1"/>
  <c r="A149" i="3"/>
  <c r="A136" i="1" s="1"/>
  <c r="A148" i="3"/>
  <c r="A135" i="1" s="1"/>
  <c r="A147" i="3"/>
  <c r="A134" i="1" s="1"/>
  <c r="A146" i="3"/>
  <c r="A133" i="1" s="1"/>
  <c r="A145" i="3"/>
  <c r="A132" i="1" s="1"/>
  <c r="A144" i="3"/>
  <c r="A131" i="1" s="1"/>
  <c r="A143" i="3"/>
  <c r="A130" i="1" s="1"/>
  <c r="A142" i="3"/>
  <c r="A129" i="1" s="1"/>
  <c r="A141" i="3"/>
  <c r="A128" i="1" s="1"/>
  <c r="A140" i="3"/>
  <c r="A127" i="1" s="1"/>
  <c r="A139" i="3"/>
  <c r="A126" i="1" s="1"/>
  <c r="A138" i="3"/>
  <c r="A125" i="1" s="1"/>
  <c r="A137" i="3"/>
  <c r="A124" i="1" s="1"/>
  <c r="A136" i="3"/>
  <c r="A123" i="1" s="1"/>
  <c r="A135" i="3"/>
  <c r="A122" i="1" s="1"/>
  <c r="A134" i="3"/>
  <c r="A121" i="1" s="1"/>
  <c r="A133" i="3"/>
  <c r="A120" i="1" s="1"/>
  <c r="A132" i="3"/>
  <c r="A119" i="1" s="1"/>
  <c r="A131" i="3"/>
  <c r="A118" i="1" s="1"/>
  <c r="A130" i="3"/>
  <c r="A117" i="1" s="1"/>
  <c r="A129" i="3"/>
  <c r="A116" i="1" s="1"/>
  <c r="A128" i="3"/>
  <c r="A115" i="1" s="1"/>
  <c r="A127" i="3"/>
  <c r="A114" i="1" s="1"/>
  <c r="A126" i="3"/>
  <c r="A113" i="1" s="1"/>
  <c r="A125" i="3"/>
  <c r="A112" i="1" s="1"/>
  <c r="A124" i="3"/>
  <c r="A111" i="1" s="1"/>
  <c r="A123" i="3"/>
  <c r="A110" i="1" s="1"/>
  <c r="A122" i="3"/>
  <c r="A109" i="1" s="1"/>
  <c r="A121" i="3"/>
  <c r="A108" i="1" s="1"/>
  <c r="A120" i="3"/>
  <c r="A107" i="1" s="1"/>
  <c r="A119" i="3"/>
  <c r="A106" i="1" s="1"/>
  <c r="A118" i="3"/>
  <c r="A105" i="1" s="1"/>
  <c r="A117" i="3"/>
  <c r="A104" i="1" s="1"/>
  <c r="A116" i="3"/>
  <c r="A103" i="1" s="1"/>
  <c r="A115" i="3"/>
  <c r="A102" i="1" s="1"/>
  <c r="A114" i="3"/>
  <c r="A101" i="1" s="1"/>
  <c r="A113" i="3"/>
  <c r="A100" i="1" s="1"/>
  <c r="A112" i="3"/>
  <c r="A99" i="1" s="1"/>
  <c r="A111" i="3"/>
  <c r="A98" i="1" s="1"/>
  <c r="A110" i="3"/>
  <c r="A97" i="1" s="1"/>
  <c r="A109" i="3"/>
  <c r="A96" i="1" s="1"/>
  <c r="A108" i="3"/>
  <c r="A95" i="1" s="1"/>
  <c r="A107" i="3"/>
  <c r="A94" i="1" s="1"/>
  <c r="A106" i="3"/>
  <c r="A93" i="1" s="1"/>
  <c r="A105" i="3"/>
  <c r="A92" i="1" s="1"/>
  <c r="A104" i="3"/>
  <c r="A91" i="1" s="1"/>
  <c r="A103" i="3"/>
  <c r="A90" i="1" s="1"/>
  <c r="A102" i="3"/>
  <c r="A89" i="1" s="1"/>
  <c r="A101" i="3"/>
  <c r="A88" i="1" s="1"/>
  <c r="A100" i="3"/>
  <c r="A87" i="1" s="1"/>
  <c r="A99" i="3"/>
  <c r="A86" i="1" s="1"/>
  <c r="A98" i="3"/>
  <c r="A85" i="1" s="1"/>
  <c r="A97" i="3"/>
  <c r="A84" i="1" s="1"/>
  <c r="A96" i="3"/>
  <c r="A83" i="1" s="1"/>
  <c r="A95" i="3"/>
  <c r="A82" i="1" s="1"/>
  <c r="A94" i="3"/>
  <c r="A81" i="1" s="1"/>
  <c r="A93" i="3"/>
  <c r="A80" i="1" s="1"/>
  <c r="A92" i="3"/>
  <c r="A79" i="1" s="1"/>
  <c r="A91" i="3"/>
  <c r="A78" i="1" s="1"/>
  <c r="A90" i="3"/>
  <c r="A77" i="1" s="1"/>
  <c r="A89" i="3"/>
  <c r="A76" i="1" s="1"/>
  <c r="A88" i="3"/>
  <c r="A75" i="1" s="1"/>
  <c r="A87" i="3"/>
  <c r="A74" i="1" s="1"/>
  <c r="A86" i="3"/>
  <c r="A73" i="1" s="1"/>
  <c r="A85" i="3"/>
  <c r="A72" i="1" s="1"/>
  <c r="A84" i="3"/>
  <c r="A71" i="1" s="1"/>
  <c r="A83" i="3"/>
  <c r="A70" i="1" s="1"/>
  <c r="A82" i="3"/>
  <c r="A69" i="1" s="1"/>
  <c r="A81" i="3"/>
  <c r="A68" i="1" s="1"/>
  <c r="A80" i="3"/>
  <c r="A67" i="1" s="1"/>
  <c r="A79" i="3"/>
  <c r="A66" i="1" s="1"/>
  <c r="A78" i="3"/>
  <c r="A65" i="1" s="1"/>
  <c r="A77" i="3"/>
  <c r="A64" i="1" s="1"/>
  <c r="A76" i="3"/>
  <c r="A63" i="1" s="1"/>
  <c r="A75" i="3"/>
  <c r="A62" i="1" s="1"/>
  <c r="A74" i="3"/>
  <c r="A61" i="1" s="1"/>
  <c r="A73" i="3"/>
  <c r="A60" i="1" s="1"/>
  <c r="A72" i="3"/>
  <c r="A59" i="1" s="1"/>
  <c r="A71" i="3"/>
  <c r="A58" i="1" s="1"/>
  <c r="A70" i="3"/>
  <c r="A57" i="1" s="1"/>
  <c r="A69" i="3"/>
  <c r="A56" i="1" s="1"/>
  <c r="A68" i="3"/>
  <c r="A55" i="1" s="1"/>
  <c r="A67" i="3"/>
  <c r="A54" i="1" s="1"/>
  <c r="A66" i="3"/>
  <c r="A53" i="1" s="1"/>
  <c r="A65" i="3"/>
  <c r="A52" i="1" s="1"/>
  <c r="A64" i="3"/>
  <c r="A51" i="1" s="1"/>
  <c r="A63" i="3"/>
  <c r="A50" i="1" s="1"/>
  <c r="A62" i="3"/>
  <c r="A49" i="1" s="1"/>
  <c r="A61" i="3"/>
  <c r="A48" i="1" s="1"/>
  <c r="A60" i="3"/>
  <c r="A47" i="1" s="1"/>
  <c r="A59" i="3"/>
  <c r="A46" i="1" s="1"/>
  <c r="A58" i="3"/>
  <c r="A45" i="1" s="1"/>
  <c r="A57" i="3"/>
  <c r="A44" i="1" s="1"/>
  <c r="A56" i="3"/>
  <c r="A43" i="1" s="1"/>
  <c r="A55" i="3"/>
  <c r="A42" i="1" s="1"/>
  <c r="A54" i="3"/>
  <c r="A41" i="1" s="1"/>
  <c r="A53" i="3"/>
  <c r="A40" i="1" s="1"/>
  <c r="A52" i="3"/>
  <c r="A39" i="1" s="1"/>
  <c r="A51" i="3"/>
  <c r="A38" i="1" s="1"/>
  <c r="A50" i="3"/>
  <c r="A37" i="1" s="1"/>
  <c r="A49" i="3"/>
  <c r="A36" i="1" s="1"/>
  <c r="A48" i="3"/>
  <c r="A35" i="1" s="1"/>
  <c r="A47" i="3"/>
  <c r="A34" i="1" s="1"/>
  <c r="A46" i="3"/>
  <c r="A33" i="1" s="1"/>
  <c r="A45" i="3"/>
  <c r="A32" i="1" s="1"/>
  <c r="A44" i="3"/>
  <c r="A31" i="1" s="1"/>
  <c r="A43" i="3"/>
  <c r="A30" i="1" s="1"/>
  <c r="A42" i="3"/>
  <c r="A29" i="1" s="1"/>
  <c r="A41" i="3"/>
  <c r="A28" i="1" s="1"/>
  <c r="A40" i="3"/>
  <c r="A27" i="1" s="1"/>
  <c r="A39" i="3"/>
  <c r="A26" i="1" s="1"/>
  <c r="A38" i="3"/>
  <c r="A25" i="1" s="1"/>
  <c r="A37" i="3"/>
  <c r="A24" i="1" s="1"/>
  <c r="A36" i="3"/>
  <c r="A23" i="1" s="1"/>
  <c r="A35" i="3"/>
  <c r="A22" i="1" s="1"/>
  <c r="A34" i="3"/>
  <c r="A21" i="1" s="1"/>
  <c r="A33" i="3"/>
  <c r="A20" i="1" s="1"/>
  <c r="A32" i="3"/>
  <c r="A19" i="1" s="1"/>
  <c r="A31" i="3"/>
  <c r="A18" i="1" s="1"/>
  <c r="A30" i="3"/>
  <c r="A17" i="1" s="1"/>
  <c r="A29" i="3"/>
  <c r="A16" i="1" s="1"/>
  <c r="A28" i="3"/>
  <c r="A15" i="1" s="1"/>
  <c r="A27" i="3"/>
  <c r="A14" i="1" s="1"/>
  <c r="A26" i="3"/>
  <c r="A13" i="1" s="1"/>
  <c r="A25" i="3"/>
  <c r="A12" i="1" s="1"/>
  <c r="A24" i="3"/>
  <c r="A11" i="1" s="1"/>
  <c r="A23" i="3"/>
  <c r="A10" i="1" s="1"/>
  <c r="A22" i="3"/>
  <c r="A9" i="1" s="1"/>
  <c r="A21" i="3"/>
  <c r="A8" i="1" s="1"/>
  <c r="A20" i="3"/>
  <c r="A7" i="1" s="1"/>
  <c r="A19" i="3"/>
  <c r="A6" i="1" s="1"/>
  <c r="A18" i="3"/>
  <c r="A5" i="1" s="1"/>
  <c r="A17" i="3"/>
  <c r="A4" i="1" s="1"/>
  <c r="A16" i="3"/>
  <c r="A3" i="1" s="1"/>
  <c r="A15" i="3"/>
  <c r="A2" i="1" s="1"/>
  <c r="C107" i="1"/>
  <c r="D108" i="1"/>
  <c r="B110" i="1"/>
  <c r="C111" i="1"/>
  <c r="D112" i="1"/>
  <c r="B114" i="1"/>
  <c r="C115" i="1"/>
  <c r="D116" i="1"/>
  <c r="B118" i="1"/>
  <c r="C119" i="1"/>
  <c r="D120" i="1"/>
  <c r="B122" i="1"/>
  <c r="C123" i="1"/>
  <c r="C124" i="1"/>
  <c r="D124" i="1"/>
  <c r="B126" i="1"/>
  <c r="B127" i="1"/>
  <c r="C127" i="1"/>
  <c r="D128" i="1"/>
  <c r="D129" i="1"/>
  <c r="B130" i="1"/>
  <c r="C131" i="1"/>
  <c r="C132" i="1"/>
  <c r="D132" i="1"/>
  <c r="B134" i="1"/>
  <c r="C135" i="1"/>
  <c r="C136" i="1"/>
  <c r="D136" i="1"/>
  <c r="B138" i="1"/>
  <c r="S138" i="1" s="1"/>
  <c r="B139" i="1"/>
  <c r="C139" i="1"/>
  <c r="D140" i="1"/>
  <c r="B142" i="1"/>
  <c r="B143" i="1"/>
  <c r="C143" i="1"/>
  <c r="D144" i="1"/>
  <c r="B146" i="1"/>
  <c r="C147" i="1"/>
  <c r="D147" i="1"/>
  <c r="D148" i="1"/>
  <c r="B150" i="1"/>
  <c r="C150" i="1"/>
  <c r="B151" i="1"/>
  <c r="C151" i="1"/>
  <c r="C152" i="1"/>
  <c r="D152" i="1"/>
  <c r="B154" i="1"/>
  <c r="C155" i="1"/>
  <c r="D156" i="1"/>
  <c r="B157" i="1"/>
  <c r="B158" i="1"/>
  <c r="B159" i="1"/>
  <c r="C159" i="1"/>
  <c r="D160" i="1"/>
  <c r="B162" i="1"/>
  <c r="C163" i="1"/>
  <c r="C164" i="1"/>
  <c r="D164" i="1"/>
  <c r="B166" i="1"/>
  <c r="C167" i="1"/>
  <c r="D168" i="1"/>
  <c r="D169" i="1"/>
  <c r="B170" i="1"/>
  <c r="C171" i="1"/>
  <c r="D172" i="1"/>
  <c r="B174" i="1"/>
  <c r="C175" i="1"/>
  <c r="C176" i="1"/>
  <c r="D176" i="1"/>
  <c r="B178" i="1"/>
  <c r="C178" i="1"/>
  <c r="C179" i="1"/>
  <c r="D180" i="1"/>
  <c r="D181" i="1"/>
  <c r="B182" i="1"/>
  <c r="C183" i="1"/>
  <c r="D184" i="1"/>
  <c r="B186" i="1"/>
  <c r="B187" i="1"/>
  <c r="C187" i="1"/>
  <c r="D188" i="1"/>
  <c r="B190" i="1"/>
  <c r="C190" i="1"/>
  <c r="C191" i="1"/>
  <c r="D192" i="1"/>
  <c r="B193" i="1"/>
  <c r="D193" i="1"/>
  <c r="B194" i="1"/>
  <c r="C195" i="1"/>
  <c r="D196" i="1"/>
  <c r="B198" i="1"/>
  <c r="C199" i="1"/>
  <c r="D200" i="1"/>
  <c r="B202" i="1"/>
  <c r="B203" i="1"/>
  <c r="C203" i="1"/>
  <c r="D204" i="1"/>
  <c r="B205" i="1"/>
  <c r="B206" i="1"/>
  <c r="C207" i="1"/>
  <c r="D207" i="1"/>
  <c r="C208" i="1"/>
  <c r="D208" i="1"/>
  <c r="B210" i="1"/>
  <c r="C211" i="1"/>
  <c r="D212" i="1"/>
  <c r="B214" i="1"/>
  <c r="C215" i="1"/>
  <c r="C216" i="1"/>
  <c r="D216" i="1"/>
  <c r="B217" i="1"/>
  <c r="D217" i="1"/>
  <c r="B218" i="1"/>
  <c r="C219" i="1"/>
  <c r="D220" i="1"/>
  <c r="B222" i="1"/>
  <c r="C223" i="1"/>
  <c r="C224" i="1"/>
  <c r="D224" i="1"/>
  <c r="D225" i="1"/>
  <c r="B226" i="1"/>
  <c r="C227" i="1"/>
  <c r="C228" i="1"/>
  <c r="D228" i="1"/>
  <c r="D229" i="1"/>
  <c r="B230" i="1"/>
  <c r="C231" i="1"/>
  <c r="D232" i="1"/>
  <c r="D233" i="1"/>
  <c r="B234" i="1"/>
  <c r="C234" i="1"/>
  <c r="C235" i="1"/>
  <c r="C236" i="1"/>
  <c r="D236" i="1"/>
  <c r="D237" i="1"/>
  <c r="B238" i="1"/>
  <c r="C238" i="1"/>
  <c r="C239" i="1"/>
  <c r="D240" i="1"/>
  <c r="B241" i="1"/>
  <c r="D241" i="1"/>
  <c r="B242" i="1"/>
  <c r="B243" i="1"/>
  <c r="C243" i="1"/>
  <c r="D244" i="1"/>
  <c r="B245" i="1"/>
  <c r="B246" i="1"/>
  <c r="A247" i="1"/>
  <c r="C247" i="1"/>
  <c r="C248" i="1"/>
  <c r="D248" i="1"/>
  <c r="D249" i="1"/>
  <c r="B250" i="1"/>
  <c r="C250" i="1"/>
  <c r="C251" i="1"/>
  <c r="C252" i="1"/>
  <c r="D252" i="1"/>
  <c r="D253" i="1"/>
  <c r="B254" i="1"/>
  <c r="C254" i="1"/>
  <c r="B255" i="1"/>
  <c r="C255" i="1"/>
  <c r="D256" i="1"/>
  <c r="D257" i="1"/>
  <c r="B258" i="1"/>
  <c r="C258" i="1"/>
  <c r="B259" i="1"/>
  <c r="C259" i="1"/>
  <c r="D260" i="1"/>
  <c r="D261" i="1"/>
  <c r="B262" i="1"/>
  <c r="B263" i="1"/>
  <c r="C263" i="1"/>
  <c r="D263" i="1"/>
  <c r="C264" i="1"/>
  <c r="D264" i="1"/>
  <c r="D265" i="1"/>
  <c r="B266" i="1"/>
  <c r="C267" i="1"/>
  <c r="D267" i="1"/>
  <c r="C268" i="1"/>
  <c r="D268" i="1"/>
  <c r="D269" i="1"/>
  <c r="B270" i="1"/>
  <c r="C271" i="1"/>
  <c r="D271" i="1"/>
  <c r="D272" i="1"/>
  <c r="B274" i="1"/>
  <c r="C274" i="1"/>
  <c r="B275" i="1"/>
  <c r="C275" i="1"/>
  <c r="D275" i="1"/>
  <c r="C276" i="1"/>
  <c r="D276" i="1"/>
  <c r="D277" i="1"/>
  <c r="B278" i="1"/>
  <c r="C279" i="1"/>
  <c r="D279" i="1"/>
  <c r="C280" i="1"/>
  <c r="D280" i="1"/>
  <c r="D281" i="1"/>
  <c r="B282" i="1"/>
  <c r="B283" i="1"/>
  <c r="C283" i="1"/>
  <c r="D284" i="1"/>
  <c r="B286" i="1"/>
  <c r="A287" i="1"/>
  <c r="B287" i="1"/>
  <c r="C287" i="1"/>
  <c r="A288" i="1"/>
  <c r="G288" i="1" s="1"/>
  <c r="B288" i="1"/>
  <c r="C288" i="1"/>
  <c r="D288" i="1"/>
  <c r="A289" i="1"/>
  <c r="G289" i="1" s="1"/>
  <c r="B289" i="1"/>
  <c r="C289" i="1"/>
  <c r="D289" i="1"/>
  <c r="L289" i="1"/>
  <c r="A290" i="1"/>
  <c r="G290" i="1" s="1"/>
  <c r="B290" i="1"/>
  <c r="C290" i="1"/>
  <c r="D290" i="1"/>
  <c r="A291" i="1"/>
  <c r="G291" i="1" s="1"/>
  <c r="B291" i="1"/>
  <c r="C291" i="1"/>
  <c r="D291" i="1"/>
  <c r="L291" i="1"/>
  <c r="A292" i="1"/>
  <c r="G292" i="1" s="1"/>
  <c r="B292" i="1"/>
  <c r="S292" i="1" s="1"/>
  <c r="C292" i="1"/>
  <c r="D292" i="1"/>
  <c r="L292" i="1"/>
  <c r="A293" i="1"/>
  <c r="G293" i="1" s="1"/>
  <c r="B293" i="1"/>
  <c r="C293" i="1"/>
  <c r="D293" i="1"/>
  <c r="L293" i="1"/>
  <c r="A294" i="1"/>
  <c r="G294" i="1" s="1"/>
  <c r="B294" i="1"/>
  <c r="C294" i="1"/>
  <c r="D294" i="1"/>
  <c r="A295" i="1"/>
  <c r="G295" i="1" s="1"/>
  <c r="B295" i="1"/>
  <c r="C295" i="1"/>
  <c r="D295" i="1"/>
  <c r="A296" i="1"/>
  <c r="G296" i="1" s="1"/>
  <c r="B296" i="1"/>
  <c r="S296" i="1" s="1"/>
  <c r="C296" i="1"/>
  <c r="D296" i="1"/>
  <c r="L296" i="1"/>
  <c r="A297" i="1"/>
  <c r="G297" i="1" s="1"/>
  <c r="B297" i="1"/>
  <c r="C297" i="1"/>
  <c r="D297" i="1"/>
  <c r="L297" i="1"/>
  <c r="A298" i="1"/>
  <c r="G298" i="1" s="1"/>
  <c r="B298" i="1"/>
  <c r="C298" i="1"/>
  <c r="D298" i="1"/>
  <c r="A299" i="1"/>
  <c r="G299" i="1" s="1"/>
  <c r="B299" i="1"/>
  <c r="C299" i="1"/>
  <c r="D299" i="1"/>
  <c r="A300" i="1"/>
  <c r="G300" i="1" s="1"/>
  <c r="B300" i="1"/>
  <c r="S300" i="1" s="1"/>
  <c r="C300" i="1"/>
  <c r="D300" i="1"/>
  <c r="L300" i="1"/>
  <c r="A301" i="1"/>
  <c r="G301" i="1" s="1"/>
  <c r="B301" i="1"/>
  <c r="C301" i="1"/>
  <c r="D301" i="1"/>
  <c r="L301" i="1"/>
  <c r="A302" i="1"/>
  <c r="G302" i="1" s="1"/>
  <c r="B302" i="1"/>
  <c r="C302" i="1"/>
  <c r="D302" i="1"/>
  <c r="A303" i="1"/>
  <c r="G303" i="1" s="1"/>
  <c r="B303" i="1"/>
  <c r="C303" i="1"/>
  <c r="E303" i="1" s="1"/>
  <c r="D303" i="1"/>
  <c r="F302" i="1"/>
  <c r="A304" i="1"/>
  <c r="G304" i="1" s="1"/>
  <c r="B304" i="1"/>
  <c r="S304" i="1" s="1"/>
  <c r="C304" i="1"/>
  <c r="D304" i="1"/>
  <c r="A305" i="1"/>
  <c r="G305" i="1" s="1"/>
  <c r="B305" i="1"/>
  <c r="C305" i="1"/>
  <c r="D305" i="1"/>
  <c r="L305" i="1"/>
  <c r="A306" i="1"/>
  <c r="G306" i="1" s="1"/>
  <c r="B306" i="1"/>
  <c r="C306" i="1"/>
  <c r="D306" i="1"/>
  <c r="A307" i="1"/>
  <c r="G307" i="1" s="1"/>
  <c r="B307" i="1"/>
  <c r="C307" i="1"/>
  <c r="D307" i="1"/>
  <c r="A308" i="1"/>
  <c r="G308" i="1" s="1"/>
  <c r="B308" i="1"/>
  <c r="S308" i="1" s="1"/>
  <c r="C308" i="1"/>
  <c r="D308" i="1"/>
  <c r="A309" i="1"/>
  <c r="G309" i="1" s="1"/>
  <c r="B309" i="1"/>
  <c r="C309" i="1"/>
  <c r="D309" i="1"/>
  <c r="L309" i="1"/>
  <c r="A310" i="1"/>
  <c r="G310" i="1" s="1"/>
  <c r="B310" i="1"/>
  <c r="C310" i="1"/>
  <c r="D310" i="1"/>
  <c r="A311" i="1"/>
  <c r="G311" i="1" s="1"/>
  <c r="B311" i="1"/>
  <c r="C311" i="1"/>
  <c r="E311" i="1" s="1"/>
  <c r="F310" i="1" s="1"/>
  <c r="D311" i="1"/>
  <c r="A312" i="1"/>
  <c r="G312" i="1" s="1"/>
  <c r="B312" i="1"/>
  <c r="C312" i="1"/>
  <c r="D312" i="1"/>
  <c r="L312" i="1"/>
  <c r="A313" i="1"/>
  <c r="G313" i="1" s="1"/>
  <c r="B313" i="1"/>
  <c r="C313" i="1"/>
  <c r="D313" i="1"/>
  <c r="L313" i="1"/>
  <c r="A314" i="1"/>
  <c r="G314" i="1" s="1"/>
  <c r="B314" i="1"/>
  <c r="C314" i="1"/>
  <c r="D314" i="1"/>
  <c r="A315" i="1"/>
  <c r="G315" i="1" s="1"/>
  <c r="B315" i="1"/>
  <c r="C315" i="1"/>
  <c r="D315" i="1"/>
  <c r="A316" i="1"/>
  <c r="G316" i="1" s="1"/>
  <c r="B316" i="1"/>
  <c r="S316" i="1" s="1"/>
  <c r="C316" i="1"/>
  <c r="D316" i="1"/>
  <c r="L316" i="1"/>
  <c r="A317" i="1"/>
  <c r="G317" i="1" s="1"/>
  <c r="B317" i="1"/>
  <c r="C317" i="1"/>
  <c r="D317" i="1"/>
  <c r="L317" i="1"/>
  <c r="A318" i="1"/>
  <c r="G318" i="1" s="1"/>
  <c r="B318" i="1"/>
  <c r="C318" i="1"/>
  <c r="D318" i="1"/>
  <c r="A319" i="1"/>
  <c r="G319" i="1" s="1"/>
  <c r="B319" i="1"/>
  <c r="C319" i="1"/>
  <c r="D319" i="1"/>
  <c r="A320" i="1"/>
  <c r="G320" i="1" s="1"/>
  <c r="B320" i="1"/>
  <c r="S320" i="1" s="1"/>
  <c r="C320" i="1"/>
  <c r="D320" i="1"/>
  <c r="L320" i="1"/>
  <c r="A321" i="1"/>
  <c r="G321" i="1" s="1"/>
  <c r="B321" i="1"/>
  <c r="C321" i="1"/>
  <c r="D321" i="1"/>
  <c r="L321" i="1"/>
  <c r="A322" i="1"/>
  <c r="G322" i="1" s="1"/>
  <c r="B322" i="1"/>
  <c r="C322" i="1"/>
  <c r="D322" i="1"/>
  <c r="A323" i="1"/>
  <c r="G323" i="1" s="1"/>
  <c r="B323" i="1"/>
  <c r="C323" i="1"/>
  <c r="D323" i="1"/>
  <c r="A324" i="1"/>
  <c r="G324" i="1" s="1"/>
  <c r="B324" i="1"/>
  <c r="S324" i="1" s="1"/>
  <c r="C324" i="1"/>
  <c r="D324" i="1"/>
  <c r="L324" i="1"/>
  <c r="A325" i="1"/>
  <c r="G325" i="1" s="1"/>
  <c r="B325" i="1"/>
  <c r="C325" i="1"/>
  <c r="D325" i="1"/>
  <c r="L325" i="1"/>
  <c r="A326" i="1"/>
  <c r="G326" i="1" s="1"/>
  <c r="B326" i="1"/>
  <c r="C326" i="1"/>
  <c r="D326" i="1"/>
  <c r="A327" i="1"/>
  <c r="G327" i="1" s="1"/>
  <c r="B327" i="1"/>
  <c r="C327" i="1"/>
  <c r="D327" i="1"/>
  <c r="A328" i="1"/>
  <c r="G328" i="1" s="1"/>
  <c r="B328" i="1"/>
  <c r="C328" i="1"/>
  <c r="D328" i="1"/>
  <c r="A329" i="1"/>
  <c r="G329" i="1" s="1"/>
  <c r="B329" i="1"/>
  <c r="C329" i="1"/>
  <c r="D329" i="1"/>
  <c r="L329" i="1"/>
  <c r="A330" i="1"/>
  <c r="G330" i="1" s="1"/>
  <c r="B330" i="1"/>
  <c r="C330" i="1"/>
  <c r="D330" i="1"/>
  <c r="A331" i="1"/>
  <c r="G331" i="1" s="1"/>
  <c r="B331" i="1"/>
  <c r="S331" i="1" s="1"/>
  <c r="C331" i="1"/>
  <c r="D331" i="1"/>
  <c r="A332" i="1"/>
  <c r="G332" i="1" s="1"/>
  <c r="B332" i="1"/>
  <c r="S332" i="1" s="1"/>
  <c r="C332" i="1"/>
  <c r="D332" i="1"/>
  <c r="A333" i="1"/>
  <c r="G333" i="1" s="1"/>
  <c r="B333" i="1"/>
  <c r="C333" i="1"/>
  <c r="D333" i="1"/>
  <c r="L333" i="1"/>
  <c r="A334" i="1"/>
  <c r="G334" i="1" s="1"/>
  <c r="B334" i="1"/>
  <c r="C334" i="1"/>
  <c r="D334" i="1"/>
  <c r="A335" i="1"/>
  <c r="G335" i="1" s="1"/>
  <c r="B335" i="1"/>
  <c r="C335" i="1"/>
  <c r="E335" i="1" s="1"/>
  <c r="F334" i="1" s="1"/>
  <c r="D335" i="1"/>
  <c r="A336" i="1"/>
  <c r="G336" i="1" s="1"/>
  <c r="B336" i="1"/>
  <c r="S336" i="1" s="1"/>
  <c r="C336" i="1"/>
  <c r="D336" i="1"/>
  <c r="A337" i="1"/>
  <c r="G337" i="1" s="1"/>
  <c r="B337" i="1"/>
  <c r="C337" i="1"/>
  <c r="D337" i="1"/>
  <c r="L337" i="1"/>
  <c r="A338" i="1"/>
  <c r="G338" i="1" s="1"/>
  <c r="B338" i="1"/>
  <c r="C338" i="1"/>
  <c r="D338" i="1"/>
  <c r="A339" i="1"/>
  <c r="G339" i="1" s="1"/>
  <c r="B339" i="1"/>
  <c r="C339" i="1"/>
  <c r="D339" i="1"/>
  <c r="A340" i="1"/>
  <c r="G340" i="1" s="1"/>
  <c r="B340" i="1"/>
  <c r="S340" i="1" s="1"/>
  <c r="C340" i="1"/>
  <c r="D340" i="1"/>
  <c r="A341" i="1"/>
  <c r="G341" i="1" s="1"/>
  <c r="B341" i="1"/>
  <c r="C341" i="1"/>
  <c r="D341" i="1"/>
  <c r="L341" i="1"/>
  <c r="A342" i="1"/>
  <c r="G342" i="1" s="1"/>
  <c r="B342" i="1"/>
  <c r="C342" i="1"/>
  <c r="D342" i="1"/>
  <c r="A343" i="1"/>
  <c r="G343" i="1" s="1"/>
  <c r="B343" i="1"/>
  <c r="C343" i="1"/>
  <c r="D343" i="1"/>
  <c r="A344" i="1"/>
  <c r="G344" i="1" s="1"/>
  <c r="B344" i="1"/>
  <c r="C344" i="1"/>
  <c r="D344" i="1"/>
  <c r="A345" i="1"/>
  <c r="G345" i="1" s="1"/>
  <c r="B345" i="1"/>
  <c r="C345" i="1"/>
  <c r="D345" i="1"/>
  <c r="L345" i="1"/>
  <c r="A346" i="1"/>
  <c r="G346" i="1" s="1"/>
  <c r="B346" i="1"/>
  <c r="C346" i="1"/>
  <c r="D346" i="1"/>
  <c r="A347" i="1"/>
  <c r="G347" i="1" s="1"/>
  <c r="B347" i="1"/>
  <c r="C347" i="1"/>
  <c r="D347" i="1"/>
  <c r="A348" i="1"/>
  <c r="G348" i="1" s="1"/>
  <c r="B348" i="1"/>
  <c r="S348" i="1" s="1"/>
  <c r="C348" i="1"/>
  <c r="D348" i="1"/>
  <c r="L348" i="1"/>
  <c r="A349" i="1"/>
  <c r="G349" i="1" s="1"/>
  <c r="B349" i="1"/>
  <c r="C349" i="1"/>
  <c r="D349" i="1"/>
  <c r="L349" i="1"/>
  <c r="A350" i="1"/>
  <c r="G350" i="1" s="1"/>
  <c r="B350" i="1"/>
  <c r="C350" i="1"/>
  <c r="D350" i="1"/>
  <c r="A351" i="1"/>
  <c r="G351" i="1" s="1"/>
  <c r="B351" i="1"/>
  <c r="S351" i="1" s="1"/>
  <c r="C351" i="1"/>
  <c r="D351" i="1"/>
  <c r="A352" i="1"/>
  <c r="G352" i="1" s="1"/>
  <c r="B352" i="1"/>
  <c r="S352" i="1" s="1"/>
  <c r="C352" i="1"/>
  <c r="D352" i="1"/>
  <c r="A353" i="1"/>
  <c r="G353" i="1" s="1"/>
  <c r="B353" i="1"/>
  <c r="C353" i="1"/>
  <c r="D353" i="1"/>
  <c r="L353" i="1"/>
  <c r="A354" i="1"/>
  <c r="G354" i="1" s="1"/>
  <c r="B354" i="1"/>
  <c r="C354" i="1"/>
  <c r="D354" i="1"/>
  <c r="A355" i="1"/>
  <c r="G355" i="1" s="1"/>
  <c r="B355" i="1"/>
  <c r="C355" i="1"/>
  <c r="D355" i="1"/>
  <c r="A356" i="1"/>
  <c r="G356" i="1" s="1"/>
  <c r="B356" i="1"/>
  <c r="S356" i="1" s="1"/>
  <c r="C356" i="1"/>
  <c r="D356" i="1"/>
  <c r="A357" i="1"/>
  <c r="G357" i="1" s="1"/>
  <c r="B357" i="1"/>
  <c r="C357" i="1"/>
  <c r="D357" i="1"/>
  <c r="L357" i="1"/>
  <c r="A358" i="1"/>
  <c r="G358" i="1" s="1"/>
  <c r="B358" i="1"/>
  <c r="C358" i="1"/>
  <c r="D358" i="1"/>
  <c r="A359" i="1"/>
  <c r="G359" i="1" s="1"/>
  <c r="B359" i="1"/>
  <c r="C359" i="1"/>
  <c r="D359" i="1"/>
  <c r="A360" i="1"/>
  <c r="G360" i="1" s="1"/>
  <c r="B360" i="1"/>
  <c r="S360" i="1" s="1"/>
  <c r="C360" i="1"/>
  <c r="D360" i="1"/>
  <c r="A361" i="1"/>
  <c r="G361" i="1" s="1"/>
  <c r="B361" i="1"/>
  <c r="C361" i="1"/>
  <c r="D361" i="1"/>
  <c r="L361" i="1"/>
  <c r="A362" i="1"/>
  <c r="G362" i="1" s="1"/>
  <c r="B362" i="1"/>
  <c r="C362" i="1"/>
  <c r="D362" i="1"/>
  <c r="A363" i="1"/>
  <c r="G363" i="1" s="1"/>
  <c r="B363" i="1"/>
  <c r="C363" i="1"/>
  <c r="D363" i="1"/>
  <c r="L363" i="1"/>
  <c r="A364" i="1"/>
  <c r="G364" i="1" s="1"/>
  <c r="B364" i="1"/>
  <c r="C364" i="1"/>
  <c r="D364" i="1"/>
  <c r="L364" i="1"/>
  <c r="A365" i="1"/>
  <c r="G365" i="1" s="1"/>
  <c r="B365" i="1"/>
  <c r="C365" i="1"/>
  <c r="D365" i="1"/>
  <c r="L365" i="1"/>
  <c r="A366" i="1"/>
  <c r="G366" i="1" s="1"/>
  <c r="B366" i="1"/>
  <c r="C366" i="1"/>
  <c r="D366" i="1"/>
  <c r="A367" i="1"/>
  <c r="G367" i="1" s="1"/>
  <c r="B367" i="1"/>
  <c r="C367" i="1"/>
  <c r="D367" i="1"/>
  <c r="A368" i="1"/>
  <c r="G368" i="1" s="1"/>
  <c r="B368" i="1"/>
  <c r="S368" i="1" s="1"/>
  <c r="C368" i="1"/>
  <c r="D368" i="1"/>
  <c r="A369" i="1"/>
  <c r="G369" i="1" s="1"/>
  <c r="B369" i="1"/>
  <c r="C369" i="1"/>
  <c r="D369" i="1"/>
  <c r="L369" i="1"/>
  <c r="A370" i="1"/>
  <c r="G370" i="1" s="1"/>
  <c r="B370" i="1"/>
  <c r="C370" i="1"/>
  <c r="D370" i="1"/>
  <c r="A371" i="1"/>
  <c r="G371" i="1" s="1"/>
  <c r="B371" i="1"/>
  <c r="C371" i="1"/>
  <c r="D371" i="1"/>
  <c r="L371" i="1"/>
  <c r="A372" i="1"/>
  <c r="G372" i="1" s="1"/>
  <c r="B372" i="1"/>
  <c r="S372" i="1" s="1"/>
  <c r="C372" i="1"/>
  <c r="D372" i="1"/>
  <c r="A373" i="1"/>
  <c r="G373" i="1" s="1"/>
  <c r="B373" i="1"/>
  <c r="C373" i="1"/>
  <c r="D373" i="1"/>
  <c r="L373" i="1"/>
  <c r="A374" i="1"/>
  <c r="G374" i="1" s="1"/>
  <c r="B374" i="1"/>
  <c r="C374" i="1"/>
  <c r="D374" i="1"/>
  <c r="A375" i="1"/>
  <c r="G375" i="1" s="1"/>
  <c r="B375" i="1"/>
  <c r="C375" i="1"/>
  <c r="D375" i="1"/>
  <c r="A376" i="1"/>
  <c r="G376" i="1" s="1"/>
  <c r="B376" i="1"/>
  <c r="S376" i="1" s="1"/>
  <c r="W376" i="1" s="1"/>
  <c r="C376" i="1"/>
  <c r="D376" i="1"/>
  <c r="A377" i="1"/>
  <c r="G377" i="1" s="1"/>
  <c r="B377" i="1"/>
  <c r="C377" i="1"/>
  <c r="D377" i="1"/>
  <c r="L377" i="1"/>
  <c r="A378" i="1"/>
  <c r="G378" i="1" s="1"/>
  <c r="B378" i="1"/>
  <c r="C378" i="1"/>
  <c r="D378" i="1"/>
  <c r="A379" i="1"/>
  <c r="G379" i="1" s="1"/>
  <c r="B379" i="1"/>
  <c r="C379" i="1"/>
  <c r="D379" i="1"/>
  <c r="A380" i="1"/>
  <c r="G380" i="1" s="1"/>
  <c r="B380" i="1"/>
  <c r="C380" i="1"/>
  <c r="D380" i="1"/>
  <c r="A381" i="1"/>
  <c r="G381" i="1" s="1"/>
  <c r="B381" i="1"/>
  <c r="C381" i="1"/>
  <c r="D381" i="1"/>
  <c r="L381" i="1"/>
  <c r="A382" i="1"/>
  <c r="G382" i="1" s="1"/>
  <c r="B382" i="1"/>
  <c r="C382" i="1"/>
  <c r="D382" i="1"/>
  <c r="A383" i="1"/>
  <c r="G383" i="1" s="1"/>
  <c r="B383" i="1"/>
  <c r="C383" i="1"/>
  <c r="D383" i="1"/>
  <c r="A384" i="1"/>
  <c r="G384" i="1" s="1"/>
  <c r="B384" i="1"/>
  <c r="S384" i="1" s="1"/>
  <c r="C384" i="1"/>
  <c r="D384" i="1"/>
  <c r="A385" i="1"/>
  <c r="G385" i="1" s="1"/>
  <c r="B385" i="1"/>
  <c r="C385" i="1"/>
  <c r="D385" i="1"/>
  <c r="L385" i="1"/>
  <c r="A386" i="1"/>
  <c r="G386" i="1" s="1"/>
  <c r="B386" i="1"/>
  <c r="C386" i="1"/>
  <c r="D386" i="1"/>
  <c r="A387" i="1"/>
  <c r="G387" i="1" s="1"/>
  <c r="B387" i="1"/>
  <c r="C387" i="1"/>
  <c r="D387" i="1"/>
  <c r="A388" i="1"/>
  <c r="G388" i="1" s="1"/>
  <c r="B388" i="1"/>
  <c r="S388" i="1" s="1"/>
  <c r="C388" i="1"/>
  <c r="D388" i="1"/>
  <c r="L388" i="1"/>
  <c r="A389" i="1"/>
  <c r="G389" i="1" s="1"/>
  <c r="B389" i="1"/>
  <c r="C389" i="1"/>
  <c r="D389" i="1"/>
  <c r="L389" i="1"/>
  <c r="A390" i="1"/>
  <c r="G390" i="1" s="1"/>
  <c r="B390" i="1"/>
  <c r="C390" i="1"/>
  <c r="D390" i="1"/>
  <c r="A391" i="1"/>
  <c r="G391" i="1" s="1"/>
  <c r="B391" i="1"/>
  <c r="C391" i="1"/>
  <c r="D391" i="1"/>
  <c r="A392" i="1"/>
  <c r="G392" i="1" s="1"/>
  <c r="B392" i="1"/>
  <c r="S392" i="1" s="1"/>
  <c r="C392" i="1"/>
  <c r="D392" i="1"/>
  <c r="L392" i="1"/>
  <c r="A393" i="1"/>
  <c r="G393" i="1" s="1"/>
  <c r="B393" i="1"/>
  <c r="C393" i="1"/>
  <c r="D393" i="1"/>
  <c r="L393" i="1"/>
  <c r="A394" i="1"/>
  <c r="G394" i="1" s="1"/>
  <c r="B394" i="1"/>
  <c r="C394" i="1"/>
  <c r="D394" i="1"/>
  <c r="A395" i="1"/>
  <c r="G395" i="1" s="1"/>
  <c r="B395" i="1"/>
  <c r="S395" i="1" s="1"/>
  <c r="C395" i="1"/>
  <c r="D395" i="1"/>
  <c r="A396" i="1"/>
  <c r="G396" i="1" s="1"/>
  <c r="B396" i="1"/>
  <c r="S396" i="1" s="1"/>
  <c r="C396" i="1"/>
  <c r="D396" i="1"/>
  <c r="L396" i="1"/>
  <c r="A397" i="1"/>
  <c r="G397" i="1" s="1"/>
  <c r="B397" i="1"/>
  <c r="C397" i="1"/>
  <c r="D397" i="1"/>
  <c r="L397" i="1"/>
  <c r="A398" i="1"/>
  <c r="G398" i="1" s="1"/>
  <c r="B398" i="1"/>
  <c r="C398" i="1"/>
  <c r="D398" i="1"/>
  <c r="A399" i="1"/>
  <c r="G399" i="1" s="1"/>
  <c r="B399" i="1"/>
  <c r="S399" i="1" s="1"/>
  <c r="C399" i="1"/>
  <c r="D399" i="1"/>
  <c r="A400" i="1"/>
  <c r="G400" i="1" s="1"/>
  <c r="B400" i="1"/>
  <c r="S400" i="1" s="1"/>
  <c r="C400" i="1"/>
  <c r="D400" i="1"/>
  <c r="L400" i="1"/>
  <c r="A401" i="1"/>
  <c r="G401" i="1" s="1"/>
  <c r="B401" i="1"/>
  <c r="C401" i="1"/>
  <c r="D401" i="1"/>
  <c r="L401" i="1"/>
  <c r="A402" i="1"/>
  <c r="G402" i="1" s="1"/>
  <c r="B402" i="1"/>
  <c r="C402" i="1"/>
  <c r="D402" i="1"/>
  <c r="A403" i="1"/>
  <c r="G403" i="1" s="1"/>
  <c r="B403" i="1"/>
  <c r="C403" i="1"/>
  <c r="D403" i="1"/>
  <c r="A404" i="1"/>
  <c r="G404" i="1" s="1"/>
  <c r="B404" i="1"/>
  <c r="S404" i="1" s="1"/>
  <c r="C404" i="1"/>
  <c r="D404" i="1"/>
  <c r="L404" i="1"/>
  <c r="A405" i="1"/>
  <c r="G405" i="1" s="1"/>
  <c r="B405" i="1"/>
  <c r="C405" i="1"/>
  <c r="D405" i="1"/>
  <c r="L405" i="1"/>
  <c r="A406" i="1"/>
  <c r="G406" i="1" s="1"/>
  <c r="B406" i="1"/>
  <c r="C406" i="1"/>
  <c r="D406" i="1"/>
  <c r="A407" i="1"/>
  <c r="G407" i="1" s="1"/>
  <c r="B407" i="1"/>
  <c r="C407" i="1"/>
  <c r="D407" i="1"/>
  <c r="A408" i="1"/>
  <c r="G408" i="1" s="1"/>
  <c r="B408" i="1"/>
  <c r="S408" i="1" s="1"/>
  <c r="C408" i="1"/>
  <c r="D408" i="1"/>
  <c r="L408" i="1"/>
  <c r="A409" i="1"/>
  <c r="G409" i="1" s="1"/>
  <c r="B409" i="1"/>
  <c r="C409" i="1"/>
  <c r="D409" i="1"/>
  <c r="L409" i="1"/>
  <c r="A410" i="1"/>
  <c r="G410" i="1" s="1"/>
  <c r="B410" i="1"/>
  <c r="C410" i="1"/>
  <c r="D410" i="1"/>
  <c r="L410" i="1"/>
  <c r="A411" i="1"/>
  <c r="G411" i="1" s="1"/>
  <c r="B411" i="1"/>
  <c r="S411" i="1" s="1"/>
  <c r="C411" i="1"/>
  <c r="D411" i="1"/>
  <c r="A412" i="1"/>
  <c r="G412" i="1" s="1"/>
  <c r="B412" i="1"/>
  <c r="S412" i="1" s="1"/>
  <c r="C412" i="1"/>
  <c r="D412" i="1"/>
  <c r="A413" i="1"/>
  <c r="G413" i="1" s="1"/>
  <c r="B413" i="1"/>
  <c r="C413" i="1"/>
  <c r="D413" i="1"/>
  <c r="L413" i="1"/>
  <c r="A414" i="1"/>
  <c r="G414" i="1" s="1"/>
  <c r="B414" i="1"/>
  <c r="C414" i="1"/>
  <c r="D414" i="1"/>
  <c r="A415" i="1"/>
  <c r="G415" i="1" s="1"/>
  <c r="B415" i="1"/>
  <c r="C415" i="1"/>
  <c r="D415" i="1"/>
  <c r="L415" i="1"/>
  <c r="A416" i="1"/>
  <c r="G416" i="1" s="1"/>
  <c r="B416" i="1"/>
  <c r="S416" i="1" s="1"/>
  <c r="C416" i="1"/>
  <c r="D416" i="1"/>
  <c r="A417" i="1"/>
  <c r="G417" i="1" s="1"/>
  <c r="B417" i="1"/>
  <c r="C417" i="1"/>
  <c r="D417" i="1"/>
  <c r="L417" i="1"/>
  <c r="A418" i="1"/>
  <c r="G418" i="1" s="1"/>
  <c r="B418" i="1"/>
  <c r="C418" i="1"/>
  <c r="D418" i="1"/>
  <c r="A419" i="1"/>
  <c r="G419" i="1" s="1"/>
  <c r="B419" i="1"/>
  <c r="C419" i="1"/>
  <c r="D419" i="1"/>
  <c r="L419" i="1"/>
  <c r="A420" i="1"/>
  <c r="G420" i="1" s="1"/>
  <c r="B420" i="1"/>
  <c r="S420" i="1" s="1"/>
  <c r="C420" i="1"/>
  <c r="D420" i="1"/>
  <c r="A421" i="1"/>
  <c r="G421" i="1" s="1"/>
  <c r="B421" i="1"/>
  <c r="C421" i="1"/>
  <c r="D421" i="1"/>
  <c r="L421" i="1"/>
  <c r="A422" i="1"/>
  <c r="G422" i="1" s="1"/>
  <c r="B422" i="1"/>
  <c r="C422" i="1"/>
  <c r="D422" i="1"/>
  <c r="A423" i="1"/>
  <c r="G423" i="1" s="1"/>
  <c r="B423" i="1"/>
  <c r="C423" i="1"/>
  <c r="D423" i="1"/>
  <c r="A424" i="1"/>
  <c r="G424" i="1" s="1"/>
  <c r="B424" i="1"/>
  <c r="S424" i="1" s="1"/>
  <c r="C424" i="1"/>
  <c r="D424" i="1"/>
  <c r="A425" i="1"/>
  <c r="G425" i="1" s="1"/>
  <c r="B425" i="1"/>
  <c r="C425" i="1"/>
  <c r="D425" i="1"/>
  <c r="L425" i="1"/>
  <c r="A426" i="1"/>
  <c r="G426" i="1" s="1"/>
  <c r="B426" i="1"/>
  <c r="C426" i="1"/>
  <c r="D426" i="1"/>
  <c r="A427" i="1"/>
  <c r="G427" i="1" s="1"/>
  <c r="B427" i="1"/>
  <c r="C427" i="1"/>
  <c r="D427" i="1"/>
  <c r="A428" i="1"/>
  <c r="G428" i="1" s="1"/>
  <c r="B428" i="1"/>
  <c r="S428" i="1" s="1"/>
  <c r="C428" i="1"/>
  <c r="D428" i="1"/>
  <c r="A429" i="1"/>
  <c r="G429" i="1" s="1"/>
  <c r="B429" i="1"/>
  <c r="C429" i="1"/>
  <c r="D429" i="1"/>
  <c r="L429" i="1"/>
  <c r="A430" i="1"/>
  <c r="G430" i="1" s="1"/>
  <c r="B430" i="1"/>
  <c r="C430" i="1"/>
  <c r="D430" i="1"/>
  <c r="A431" i="1"/>
  <c r="G431" i="1" s="1"/>
  <c r="B431" i="1"/>
  <c r="S431" i="1" s="1"/>
  <c r="C431" i="1"/>
  <c r="D431" i="1"/>
  <c r="L431" i="1"/>
  <c r="A432" i="1"/>
  <c r="G432" i="1" s="1"/>
  <c r="B432" i="1"/>
  <c r="S432" i="1" s="1"/>
  <c r="C432" i="1"/>
  <c r="D432" i="1"/>
  <c r="A433" i="1"/>
  <c r="G433" i="1" s="1"/>
  <c r="B433" i="1"/>
  <c r="C433" i="1"/>
  <c r="D433" i="1"/>
  <c r="L433" i="1"/>
  <c r="A434" i="1"/>
  <c r="G434" i="1" s="1"/>
  <c r="B434" i="1"/>
  <c r="C434" i="1"/>
  <c r="D434" i="1"/>
  <c r="A435" i="1"/>
  <c r="G435" i="1" s="1"/>
  <c r="B435" i="1"/>
  <c r="C435" i="1"/>
  <c r="D435" i="1"/>
  <c r="A436" i="1"/>
  <c r="G436" i="1" s="1"/>
  <c r="B436" i="1"/>
  <c r="S436" i="1" s="1"/>
  <c r="C436" i="1"/>
  <c r="D436" i="1"/>
  <c r="A437" i="1"/>
  <c r="G437" i="1" s="1"/>
  <c r="B437" i="1"/>
  <c r="C437" i="1"/>
  <c r="D437" i="1"/>
  <c r="L437" i="1"/>
  <c r="A438" i="1"/>
  <c r="G438" i="1" s="1"/>
  <c r="B438" i="1"/>
  <c r="C438" i="1"/>
  <c r="D438" i="1"/>
  <c r="A439" i="1"/>
  <c r="G439" i="1" s="1"/>
  <c r="B439" i="1"/>
  <c r="C439" i="1"/>
  <c r="D439" i="1"/>
  <c r="L439" i="1"/>
  <c r="A440" i="1"/>
  <c r="G440" i="1" s="1"/>
  <c r="B440" i="1"/>
  <c r="C440" i="1"/>
  <c r="D440" i="1"/>
  <c r="A441" i="1"/>
  <c r="G441" i="1" s="1"/>
  <c r="B441" i="1"/>
  <c r="C441" i="1"/>
  <c r="E441" i="1" s="1"/>
  <c r="D441" i="1"/>
  <c r="F440" i="1"/>
  <c r="L441" i="1"/>
  <c r="A442" i="1"/>
  <c r="G442" i="1" s="1"/>
  <c r="B442" i="1"/>
  <c r="C442" i="1"/>
  <c r="D442" i="1"/>
  <c r="A443" i="1"/>
  <c r="G443" i="1" s="1"/>
  <c r="B443" i="1"/>
  <c r="C443" i="1"/>
  <c r="D443" i="1"/>
  <c r="L443" i="1"/>
  <c r="A444" i="1"/>
  <c r="G444" i="1" s="1"/>
  <c r="B444" i="1"/>
  <c r="C444" i="1"/>
  <c r="D444" i="1"/>
  <c r="A445" i="1"/>
  <c r="G445" i="1" s="1"/>
  <c r="B445" i="1"/>
  <c r="C445" i="1"/>
  <c r="D445" i="1"/>
  <c r="L445" i="1"/>
  <c r="A446" i="1"/>
  <c r="G446" i="1" s="1"/>
  <c r="B446" i="1"/>
  <c r="C446" i="1"/>
  <c r="D446" i="1"/>
  <c r="A447" i="1"/>
  <c r="G447" i="1" s="1"/>
  <c r="B447" i="1"/>
  <c r="C447" i="1"/>
  <c r="D447" i="1"/>
  <c r="A448" i="1"/>
  <c r="G448" i="1" s="1"/>
  <c r="B448" i="1"/>
  <c r="C448" i="1"/>
  <c r="D448" i="1"/>
  <c r="A449" i="1"/>
  <c r="G449" i="1" s="1"/>
  <c r="B449" i="1"/>
  <c r="C449" i="1"/>
  <c r="D449" i="1"/>
  <c r="L449" i="1"/>
  <c r="A450" i="1"/>
  <c r="G450" i="1" s="1"/>
  <c r="B450" i="1"/>
  <c r="C450" i="1"/>
  <c r="D450" i="1"/>
  <c r="A451" i="1"/>
  <c r="G451" i="1" s="1"/>
  <c r="B451" i="1"/>
  <c r="C451" i="1"/>
  <c r="D451" i="1"/>
  <c r="L451" i="1"/>
  <c r="A452" i="1"/>
  <c r="G452" i="1" s="1"/>
  <c r="B452" i="1"/>
  <c r="S452" i="1" s="1"/>
  <c r="C452" i="1"/>
  <c r="D452" i="1"/>
  <c r="A453" i="1"/>
  <c r="G453" i="1" s="1"/>
  <c r="B453" i="1"/>
  <c r="C453" i="1"/>
  <c r="D453" i="1"/>
  <c r="L453" i="1"/>
  <c r="A454" i="1"/>
  <c r="G454" i="1" s="1"/>
  <c r="B454" i="1"/>
  <c r="C454" i="1"/>
  <c r="D454" i="1"/>
  <c r="F454" i="1"/>
  <c r="C47" i="1"/>
  <c r="C63" i="1"/>
  <c r="C71" i="1"/>
  <c r="B74" i="1"/>
  <c r="C75" i="1"/>
  <c r="D76" i="1"/>
  <c r="D84" i="1"/>
  <c r="B86" i="1"/>
  <c r="C87" i="1"/>
  <c r="D88" i="1"/>
  <c r="B90" i="1"/>
  <c r="C91" i="1"/>
  <c r="D92" i="1"/>
  <c r="B94" i="1"/>
  <c r="C95" i="1"/>
  <c r="D96" i="1"/>
  <c r="B98" i="1"/>
  <c r="C98" i="1"/>
  <c r="C99" i="1"/>
  <c r="D100" i="1"/>
  <c r="B102" i="1"/>
  <c r="C103" i="1"/>
  <c r="B104" i="1"/>
  <c r="D104" i="1"/>
  <c r="B106" i="1"/>
  <c r="S106" i="1" l="1"/>
  <c r="I35" i="1"/>
  <c r="K22" i="1"/>
  <c r="I19" i="1"/>
  <c r="K55" i="1"/>
  <c r="J40" i="1"/>
  <c r="L40" i="1" s="1"/>
  <c r="E15" i="1"/>
  <c r="J41" i="1"/>
  <c r="L41" i="1" s="1"/>
  <c r="K270" i="1"/>
  <c r="K18" i="1"/>
  <c r="J36" i="1"/>
  <c r="L36" i="1" s="1"/>
  <c r="I72" i="1"/>
  <c r="K144" i="1"/>
  <c r="I252" i="1"/>
  <c r="S104" i="1"/>
  <c r="E22" i="1"/>
  <c r="S283" i="1"/>
  <c r="S122" i="1"/>
  <c r="S136" i="1"/>
  <c r="S148" i="1"/>
  <c r="S196" i="1"/>
  <c r="S263" i="1"/>
  <c r="S128" i="1"/>
  <c r="S140" i="1"/>
  <c r="S160" i="1"/>
  <c r="S164" i="1"/>
  <c r="S168" i="1"/>
  <c r="S172" i="1"/>
  <c r="S176" i="1"/>
  <c r="S180" i="1"/>
  <c r="S184" i="1"/>
  <c r="S188" i="1"/>
  <c r="S192" i="1"/>
  <c r="S200" i="1"/>
  <c r="S204" i="1"/>
  <c r="S208" i="1"/>
  <c r="S212" i="1"/>
  <c r="S216" i="1"/>
  <c r="S220" i="1"/>
  <c r="S224" i="1"/>
  <c r="S228" i="1"/>
  <c r="S232" i="1"/>
  <c r="S236" i="1"/>
  <c r="S240" i="1"/>
  <c r="S244" i="1"/>
  <c r="S248" i="1"/>
  <c r="S252" i="1"/>
  <c r="S256" i="1"/>
  <c r="S260" i="1"/>
  <c r="S264" i="1"/>
  <c r="S268" i="1"/>
  <c r="S272" i="1"/>
  <c r="S276" i="1"/>
  <c r="S280" i="1"/>
  <c r="S284" i="1"/>
  <c r="S100" i="1"/>
  <c r="S108" i="1"/>
  <c r="S116" i="1"/>
  <c r="S120" i="1"/>
  <c r="S124" i="1"/>
  <c r="S132" i="1"/>
  <c r="E50" i="1"/>
  <c r="S134" i="1"/>
  <c r="S118" i="1"/>
  <c r="S110" i="1"/>
  <c r="S247" i="1"/>
  <c r="S251" i="1"/>
  <c r="S130" i="1"/>
  <c r="S114" i="1"/>
  <c r="S92" i="1"/>
  <c r="S96" i="1"/>
  <c r="S112" i="1"/>
  <c r="S144" i="1"/>
  <c r="S152" i="1"/>
  <c r="S156" i="1"/>
  <c r="E58" i="1"/>
  <c r="E54" i="1"/>
  <c r="E102" i="1"/>
  <c r="S94" i="1"/>
  <c r="S126" i="1"/>
  <c r="E46" i="6"/>
  <c r="E31" i="6"/>
  <c r="E27" i="6"/>
  <c r="E36" i="6"/>
  <c r="E40" i="6"/>
  <c r="E18" i="6"/>
  <c r="E53" i="6"/>
  <c r="F53" i="6"/>
  <c r="E17" i="6"/>
  <c r="E20" i="6"/>
  <c r="F20" i="6"/>
  <c r="E47" i="6"/>
  <c r="E43" i="6"/>
  <c r="F43" i="6"/>
  <c r="E30" i="6"/>
  <c r="E42" i="6"/>
  <c r="E39" i="6"/>
  <c r="E23" i="6"/>
  <c r="E28" i="6"/>
  <c r="E49" i="6"/>
  <c r="K147" i="1"/>
  <c r="K171" i="1"/>
  <c r="K287" i="1"/>
  <c r="J287" i="1"/>
  <c r="L287" i="1" s="1"/>
  <c r="H243" i="1"/>
  <c r="H247" i="1"/>
  <c r="H251" i="1"/>
  <c r="H255" i="1"/>
  <c r="H259" i="1"/>
  <c r="H263" i="1"/>
  <c r="H267" i="1"/>
  <c r="H271" i="1"/>
  <c r="H275" i="1"/>
  <c r="H279" i="1"/>
  <c r="H283" i="1"/>
  <c r="H287" i="1"/>
  <c r="I243" i="1"/>
  <c r="J244" i="1"/>
  <c r="L244" i="1" s="1"/>
  <c r="K245" i="1"/>
  <c r="I247" i="1"/>
  <c r="J248" i="1"/>
  <c r="L248" i="1" s="1"/>
  <c r="K249" i="1"/>
  <c r="I251" i="1"/>
  <c r="J252" i="1"/>
  <c r="L252" i="1" s="1"/>
  <c r="K253" i="1"/>
  <c r="I255" i="1"/>
  <c r="J256" i="1"/>
  <c r="L256" i="1" s="1"/>
  <c r="K257" i="1"/>
  <c r="I259" i="1"/>
  <c r="J260" i="1"/>
  <c r="L260" i="1" s="1"/>
  <c r="K261" i="1"/>
  <c r="I263" i="1"/>
  <c r="J264" i="1"/>
  <c r="L264" i="1" s="1"/>
  <c r="K265" i="1"/>
  <c r="I267" i="1"/>
  <c r="J268" i="1"/>
  <c r="L268" i="1" s="1"/>
  <c r="K269" i="1"/>
  <c r="I271" i="1"/>
  <c r="J272" i="1"/>
  <c r="L272" i="1" s="1"/>
  <c r="K273" i="1"/>
  <c r="I275" i="1"/>
  <c r="J276" i="1"/>
  <c r="L276" i="1" s="1"/>
  <c r="K277" i="1"/>
  <c r="I279" i="1"/>
  <c r="J280" i="1"/>
  <c r="L280" i="1" s="1"/>
  <c r="K281" i="1"/>
  <c r="I283" i="1"/>
  <c r="J284" i="1"/>
  <c r="L284" i="1" s="1"/>
  <c r="K285" i="1"/>
  <c r="H244" i="1"/>
  <c r="H248" i="1"/>
  <c r="H252" i="1"/>
  <c r="H256" i="1"/>
  <c r="H260" i="1"/>
  <c r="H264" i="1"/>
  <c r="H268" i="1"/>
  <c r="H272" i="1"/>
  <c r="H276" i="1"/>
  <c r="H280" i="1"/>
  <c r="H284" i="1"/>
  <c r="J243" i="1"/>
  <c r="L243" i="1" s="1"/>
  <c r="K244" i="1"/>
  <c r="I246" i="1"/>
  <c r="J247" i="1"/>
  <c r="L247" i="1" s="1"/>
  <c r="K248" i="1"/>
  <c r="I250" i="1"/>
  <c r="J251" i="1"/>
  <c r="K252" i="1"/>
  <c r="I254" i="1"/>
  <c r="J255" i="1"/>
  <c r="K256" i="1"/>
  <c r="I258" i="1"/>
  <c r="J259" i="1"/>
  <c r="K260" i="1"/>
  <c r="I262" i="1"/>
  <c r="J263" i="1"/>
  <c r="L263" i="1" s="1"/>
  <c r="K264" i="1"/>
  <c r="I266" i="1"/>
  <c r="J267" i="1"/>
  <c r="K268" i="1"/>
  <c r="I270" i="1"/>
  <c r="J271" i="1"/>
  <c r="K272" i="1"/>
  <c r="I274" i="1"/>
  <c r="J275" i="1"/>
  <c r="L275" i="1" s="1"/>
  <c r="K276" i="1"/>
  <c r="I278" i="1"/>
  <c r="J279" i="1"/>
  <c r="L279" i="1" s="1"/>
  <c r="K280" i="1"/>
  <c r="I282" i="1"/>
  <c r="J283" i="1"/>
  <c r="K284" i="1"/>
  <c r="I286" i="1"/>
  <c r="H245" i="1"/>
  <c r="H249" i="1"/>
  <c r="H253" i="1"/>
  <c r="H257" i="1"/>
  <c r="H261" i="1"/>
  <c r="H265" i="1"/>
  <c r="H269" i="1"/>
  <c r="H273" i="1"/>
  <c r="H277" i="1"/>
  <c r="H281" i="1"/>
  <c r="H285" i="1"/>
  <c r="I245" i="1"/>
  <c r="J246" i="1"/>
  <c r="L246" i="1" s="1"/>
  <c r="I249" i="1"/>
  <c r="J250" i="1"/>
  <c r="L250" i="1" s="1"/>
  <c r="I253" i="1"/>
  <c r="J254" i="1"/>
  <c r="L254" i="1" s="1"/>
  <c r="I257" i="1"/>
  <c r="J258" i="1"/>
  <c r="L258" i="1" s="1"/>
  <c r="I261" i="1"/>
  <c r="J262" i="1"/>
  <c r="L262" i="1" s="1"/>
  <c r="I265" i="1"/>
  <c r="J266" i="1"/>
  <c r="L266" i="1" s="1"/>
  <c r="I269" i="1"/>
  <c r="J270" i="1"/>
  <c r="L270" i="1" s="1"/>
  <c r="I273" i="1"/>
  <c r="J274" i="1"/>
  <c r="L274" i="1" s="1"/>
  <c r="I277" i="1"/>
  <c r="J278" i="1"/>
  <c r="L278" i="1" s="1"/>
  <c r="I281" i="1"/>
  <c r="J282" i="1"/>
  <c r="L282" i="1" s="1"/>
  <c r="I285" i="1"/>
  <c r="J286" i="1"/>
  <c r="L286" i="1" s="1"/>
  <c r="H246" i="1"/>
  <c r="H250" i="1"/>
  <c r="H254" i="1"/>
  <c r="H258" i="1"/>
  <c r="H262" i="1"/>
  <c r="H266" i="1"/>
  <c r="H270" i="1"/>
  <c r="H274" i="1"/>
  <c r="H278" i="1"/>
  <c r="H282" i="1"/>
  <c r="H286" i="1"/>
  <c r="I287" i="1"/>
  <c r="R453" i="1"/>
  <c r="S179" i="1"/>
  <c r="E72" i="1"/>
  <c r="S159" i="1"/>
  <c r="M2" i="1"/>
  <c r="E90" i="1"/>
  <c r="E110" i="1"/>
  <c r="S235" i="1"/>
  <c r="S219" i="1"/>
  <c r="S175" i="1"/>
  <c r="S163" i="1"/>
  <c r="S215" i="1"/>
  <c r="S191" i="1"/>
  <c r="S199" i="1"/>
  <c r="K87" i="1"/>
  <c r="E46" i="1"/>
  <c r="S183" i="1"/>
  <c r="S167" i="1"/>
  <c r="E38" i="1"/>
  <c r="I129" i="1"/>
  <c r="I141" i="1"/>
  <c r="K153" i="1"/>
  <c r="K165" i="1"/>
  <c r="K177" i="1"/>
  <c r="J177" i="1"/>
  <c r="L177" i="1" s="1"/>
  <c r="K181" i="1"/>
  <c r="J181" i="1"/>
  <c r="L181" i="1" s="1"/>
  <c r="I181" i="1"/>
  <c r="K185" i="1"/>
  <c r="J185" i="1"/>
  <c r="L185" i="1" s="1"/>
  <c r="I185" i="1"/>
  <c r="K189" i="1"/>
  <c r="J189" i="1"/>
  <c r="L189" i="1" s="1"/>
  <c r="I189" i="1"/>
  <c r="K193" i="1"/>
  <c r="J193" i="1"/>
  <c r="L193" i="1" s="1"/>
  <c r="I193" i="1"/>
  <c r="K197" i="1"/>
  <c r="J197" i="1"/>
  <c r="L197" i="1" s="1"/>
  <c r="I197" i="1"/>
  <c r="K201" i="1"/>
  <c r="H201" i="1"/>
  <c r="J201" i="1"/>
  <c r="L201" i="1" s="1"/>
  <c r="I201" i="1"/>
  <c r="K205" i="1"/>
  <c r="H205" i="1"/>
  <c r="J205" i="1"/>
  <c r="L205" i="1" s="1"/>
  <c r="I205" i="1"/>
  <c r="K209" i="1"/>
  <c r="H209" i="1"/>
  <c r="J209" i="1"/>
  <c r="L209" i="1" s="1"/>
  <c r="I209" i="1"/>
  <c r="K213" i="1"/>
  <c r="H213" i="1"/>
  <c r="J213" i="1"/>
  <c r="L213" i="1" s="1"/>
  <c r="I213" i="1"/>
  <c r="K217" i="1"/>
  <c r="H217" i="1"/>
  <c r="J217" i="1"/>
  <c r="L217" i="1" s="1"/>
  <c r="I217" i="1"/>
  <c r="K221" i="1"/>
  <c r="H221" i="1"/>
  <c r="J221" i="1"/>
  <c r="L221" i="1" s="1"/>
  <c r="I221" i="1"/>
  <c r="K225" i="1"/>
  <c r="H225" i="1"/>
  <c r="J225" i="1"/>
  <c r="L225" i="1" s="1"/>
  <c r="I225" i="1"/>
  <c r="K229" i="1"/>
  <c r="H229" i="1"/>
  <c r="J229" i="1"/>
  <c r="L229" i="1" s="1"/>
  <c r="I229" i="1"/>
  <c r="K233" i="1"/>
  <c r="H233" i="1"/>
  <c r="J233" i="1"/>
  <c r="L233" i="1" s="1"/>
  <c r="I233" i="1"/>
  <c r="K237" i="1"/>
  <c r="H237" i="1"/>
  <c r="J237" i="1"/>
  <c r="L237" i="1" s="1"/>
  <c r="I237" i="1"/>
  <c r="K241" i="1"/>
  <c r="H241" i="1"/>
  <c r="J241" i="1"/>
  <c r="L241" i="1" s="1"/>
  <c r="I241" i="1"/>
  <c r="H145" i="1"/>
  <c r="H149" i="1"/>
  <c r="H153" i="1"/>
  <c r="H157" i="1"/>
  <c r="H161" i="1"/>
  <c r="H165" i="1"/>
  <c r="H169" i="1"/>
  <c r="H173" i="1"/>
  <c r="H177" i="1"/>
  <c r="H181" i="1"/>
  <c r="H185" i="1"/>
  <c r="H189" i="1"/>
  <c r="H193" i="1"/>
  <c r="H197" i="1"/>
  <c r="I145" i="1"/>
  <c r="J150" i="1"/>
  <c r="L150" i="1" s="1"/>
  <c r="I153" i="1"/>
  <c r="J158" i="1"/>
  <c r="L158" i="1" s="1"/>
  <c r="I161" i="1"/>
  <c r="J166" i="1"/>
  <c r="L166" i="1" s="1"/>
  <c r="I169" i="1"/>
  <c r="J174" i="1"/>
  <c r="L174" i="1" s="1"/>
  <c r="I177" i="1"/>
  <c r="K148" i="1"/>
  <c r="J148" i="1"/>
  <c r="L148" i="1" s="1"/>
  <c r="K152" i="1"/>
  <c r="J152" i="1"/>
  <c r="L152" i="1" s="1"/>
  <c r="K156" i="1"/>
  <c r="J156" i="1"/>
  <c r="L156" i="1" s="1"/>
  <c r="K160" i="1"/>
  <c r="J160" i="1"/>
  <c r="L160" i="1" s="1"/>
  <c r="K164" i="1"/>
  <c r="J164" i="1"/>
  <c r="L164" i="1" s="1"/>
  <c r="K168" i="1"/>
  <c r="J168" i="1"/>
  <c r="L168" i="1" s="1"/>
  <c r="K172" i="1"/>
  <c r="J172" i="1"/>
  <c r="L172" i="1" s="1"/>
  <c r="K176" i="1"/>
  <c r="J176" i="1"/>
  <c r="L176" i="1" s="1"/>
  <c r="K180" i="1"/>
  <c r="J180" i="1"/>
  <c r="L180" i="1" s="1"/>
  <c r="I180" i="1"/>
  <c r="K184" i="1"/>
  <c r="J184" i="1"/>
  <c r="L184" i="1" s="1"/>
  <c r="I184" i="1"/>
  <c r="K188" i="1"/>
  <c r="J188" i="1"/>
  <c r="L188" i="1" s="1"/>
  <c r="I188" i="1"/>
  <c r="K192" i="1"/>
  <c r="J192" i="1"/>
  <c r="L192" i="1" s="1"/>
  <c r="I192" i="1"/>
  <c r="K196" i="1"/>
  <c r="J196" i="1"/>
  <c r="L196" i="1" s="1"/>
  <c r="I196" i="1"/>
  <c r="K200" i="1"/>
  <c r="J200" i="1"/>
  <c r="L200" i="1" s="1"/>
  <c r="I200" i="1"/>
  <c r="K204" i="1"/>
  <c r="J204" i="1"/>
  <c r="L204" i="1" s="1"/>
  <c r="I204" i="1"/>
  <c r="K208" i="1"/>
  <c r="J208" i="1"/>
  <c r="L208" i="1" s="1"/>
  <c r="I208" i="1"/>
  <c r="K212" i="1"/>
  <c r="J212" i="1"/>
  <c r="L212" i="1" s="1"/>
  <c r="I212" i="1"/>
  <c r="K216" i="1"/>
  <c r="J216" i="1"/>
  <c r="L216" i="1" s="1"/>
  <c r="I216" i="1"/>
  <c r="K220" i="1"/>
  <c r="J220" i="1"/>
  <c r="L220" i="1" s="1"/>
  <c r="I220" i="1"/>
  <c r="K224" i="1"/>
  <c r="J224" i="1"/>
  <c r="L224" i="1" s="1"/>
  <c r="I224" i="1"/>
  <c r="K228" i="1"/>
  <c r="J228" i="1"/>
  <c r="L228" i="1" s="1"/>
  <c r="I228" i="1"/>
  <c r="K232" i="1"/>
  <c r="J232" i="1"/>
  <c r="L232" i="1" s="1"/>
  <c r="I232" i="1"/>
  <c r="K236" i="1"/>
  <c r="J236" i="1"/>
  <c r="L236" i="1" s="1"/>
  <c r="I236" i="1"/>
  <c r="K240" i="1"/>
  <c r="J240" i="1"/>
  <c r="L240" i="1" s="1"/>
  <c r="I240" i="1"/>
  <c r="H146" i="1"/>
  <c r="H150" i="1"/>
  <c r="H154" i="1"/>
  <c r="H158" i="1"/>
  <c r="H162" i="1"/>
  <c r="H166" i="1"/>
  <c r="H170" i="1"/>
  <c r="H174" i="1"/>
  <c r="H178" i="1"/>
  <c r="H204" i="1"/>
  <c r="H212" i="1"/>
  <c r="H220" i="1"/>
  <c r="H228" i="1"/>
  <c r="H236" i="1"/>
  <c r="J145" i="1"/>
  <c r="L145" i="1" s="1"/>
  <c r="I148" i="1"/>
  <c r="K150" i="1"/>
  <c r="J153" i="1"/>
  <c r="L153" i="1" s="1"/>
  <c r="I156" i="1"/>
  <c r="K158" i="1"/>
  <c r="J161" i="1"/>
  <c r="L161" i="1" s="1"/>
  <c r="I164" i="1"/>
  <c r="K166" i="1"/>
  <c r="J169" i="1"/>
  <c r="L169" i="1" s="1"/>
  <c r="I172" i="1"/>
  <c r="K174" i="1"/>
  <c r="K99" i="1"/>
  <c r="K111" i="1"/>
  <c r="K123" i="1"/>
  <c r="K135" i="1"/>
  <c r="J147" i="1"/>
  <c r="L147" i="1" s="1"/>
  <c r="I147" i="1"/>
  <c r="J151" i="1"/>
  <c r="L151" i="1" s="1"/>
  <c r="I151" i="1"/>
  <c r="J155" i="1"/>
  <c r="L155" i="1" s="1"/>
  <c r="I155" i="1"/>
  <c r="J159" i="1"/>
  <c r="L159" i="1" s="1"/>
  <c r="I159" i="1"/>
  <c r="J163" i="1"/>
  <c r="L163" i="1" s="1"/>
  <c r="I163" i="1"/>
  <c r="J167" i="1"/>
  <c r="L167" i="1" s="1"/>
  <c r="I167" i="1"/>
  <c r="J171" i="1"/>
  <c r="L171" i="1" s="1"/>
  <c r="I171" i="1"/>
  <c r="J175" i="1"/>
  <c r="L175" i="1" s="1"/>
  <c r="I175" i="1"/>
  <c r="J179" i="1"/>
  <c r="L179" i="1" s="1"/>
  <c r="I179" i="1"/>
  <c r="J183" i="1"/>
  <c r="L183" i="1" s="1"/>
  <c r="I183" i="1"/>
  <c r="K183" i="1"/>
  <c r="J187" i="1"/>
  <c r="L187" i="1" s="1"/>
  <c r="I187" i="1"/>
  <c r="K187" i="1"/>
  <c r="J191" i="1"/>
  <c r="L191" i="1" s="1"/>
  <c r="I191" i="1"/>
  <c r="K191" i="1"/>
  <c r="J195" i="1"/>
  <c r="L195" i="1" s="1"/>
  <c r="I195" i="1"/>
  <c r="K195" i="1"/>
  <c r="J199" i="1"/>
  <c r="L199" i="1" s="1"/>
  <c r="I199" i="1"/>
  <c r="K199" i="1"/>
  <c r="J203" i="1"/>
  <c r="L203" i="1" s="1"/>
  <c r="I203" i="1"/>
  <c r="K203" i="1"/>
  <c r="J207" i="1"/>
  <c r="L207" i="1" s="1"/>
  <c r="I207" i="1"/>
  <c r="K207" i="1"/>
  <c r="J211" i="1"/>
  <c r="L211" i="1" s="1"/>
  <c r="I211" i="1"/>
  <c r="K211" i="1"/>
  <c r="J215" i="1"/>
  <c r="L215" i="1" s="1"/>
  <c r="I215" i="1"/>
  <c r="K215" i="1"/>
  <c r="J219" i="1"/>
  <c r="I219" i="1"/>
  <c r="K219" i="1"/>
  <c r="J223" i="1"/>
  <c r="L223" i="1" s="1"/>
  <c r="I223" i="1"/>
  <c r="K223" i="1"/>
  <c r="J227" i="1"/>
  <c r="L227" i="1" s="1"/>
  <c r="I227" i="1"/>
  <c r="K227" i="1"/>
  <c r="J231" i="1"/>
  <c r="L231" i="1" s="1"/>
  <c r="I231" i="1"/>
  <c r="K231" i="1"/>
  <c r="J235" i="1"/>
  <c r="L235" i="1" s="1"/>
  <c r="I235" i="1"/>
  <c r="K235" i="1"/>
  <c r="J239" i="1"/>
  <c r="L239" i="1" s="1"/>
  <c r="I239" i="1"/>
  <c r="K239" i="1"/>
  <c r="H147" i="1"/>
  <c r="H151" i="1"/>
  <c r="H155" i="1"/>
  <c r="H159" i="1"/>
  <c r="H163" i="1"/>
  <c r="H167" i="1"/>
  <c r="H171" i="1"/>
  <c r="H175" i="1"/>
  <c r="H179" i="1"/>
  <c r="H183" i="1"/>
  <c r="H187" i="1"/>
  <c r="H191" i="1"/>
  <c r="H195" i="1"/>
  <c r="H199" i="1"/>
  <c r="H207" i="1"/>
  <c r="H215" i="1"/>
  <c r="H223" i="1"/>
  <c r="H231" i="1"/>
  <c r="H239" i="1"/>
  <c r="J146" i="1"/>
  <c r="L146" i="1" s="1"/>
  <c r="I149" i="1"/>
  <c r="K151" i="1"/>
  <c r="J154" i="1"/>
  <c r="L154" i="1" s="1"/>
  <c r="I157" i="1"/>
  <c r="K159" i="1"/>
  <c r="J162" i="1"/>
  <c r="L162" i="1" s="1"/>
  <c r="I165" i="1"/>
  <c r="K167" i="1"/>
  <c r="J170" i="1"/>
  <c r="L170" i="1" s="1"/>
  <c r="I173" i="1"/>
  <c r="K175" i="1"/>
  <c r="K179" i="1"/>
  <c r="S231" i="1"/>
  <c r="S223" i="1"/>
  <c r="S203" i="1"/>
  <c r="S131" i="1"/>
  <c r="I178" i="1"/>
  <c r="K178" i="1"/>
  <c r="I182" i="1"/>
  <c r="K182" i="1"/>
  <c r="J182" i="1"/>
  <c r="L182" i="1" s="1"/>
  <c r="I186" i="1"/>
  <c r="K186" i="1"/>
  <c r="J186" i="1"/>
  <c r="L186" i="1" s="1"/>
  <c r="I190" i="1"/>
  <c r="K190" i="1"/>
  <c r="J190" i="1"/>
  <c r="L190" i="1" s="1"/>
  <c r="I194" i="1"/>
  <c r="K194" i="1"/>
  <c r="J194" i="1"/>
  <c r="L194" i="1" s="1"/>
  <c r="I198" i="1"/>
  <c r="K198" i="1"/>
  <c r="J198" i="1"/>
  <c r="L198" i="1" s="1"/>
  <c r="I202" i="1"/>
  <c r="H202" i="1"/>
  <c r="K202" i="1"/>
  <c r="J202" i="1"/>
  <c r="L202" i="1" s="1"/>
  <c r="I206" i="1"/>
  <c r="H206" i="1"/>
  <c r="K206" i="1"/>
  <c r="J206" i="1"/>
  <c r="L206" i="1" s="1"/>
  <c r="I210" i="1"/>
  <c r="H210" i="1"/>
  <c r="K210" i="1"/>
  <c r="J210" i="1"/>
  <c r="L210" i="1" s="1"/>
  <c r="I214" i="1"/>
  <c r="H214" i="1"/>
  <c r="K214" i="1"/>
  <c r="J214" i="1"/>
  <c r="L214" i="1" s="1"/>
  <c r="I218" i="1"/>
  <c r="H218" i="1"/>
  <c r="K218" i="1"/>
  <c r="J218" i="1"/>
  <c r="L218" i="1" s="1"/>
  <c r="I222" i="1"/>
  <c r="H222" i="1"/>
  <c r="K222" i="1"/>
  <c r="J222" i="1"/>
  <c r="L222" i="1" s="1"/>
  <c r="I226" i="1"/>
  <c r="H226" i="1"/>
  <c r="K226" i="1"/>
  <c r="J226" i="1"/>
  <c r="L226" i="1" s="1"/>
  <c r="I230" i="1"/>
  <c r="H230" i="1"/>
  <c r="K230" i="1"/>
  <c r="J230" i="1"/>
  <c r="L230" i="1" s="1"/>
  <c r="I234" i="1"/>
  <c r="H234" i="1"/>
  <c r="K234" i="1"/>
  <c r="J234" i="1"/>
  <c r="L234" i="1" s="1"/>
  <c r="I238" i="1"/>
  <c r="H238" i="1"/>
  <c r="K238" i="1"/>
  <c r="J238" i="1"/>
  <c r="L238" i="1" s="1"/>
  <c r="I242" i="1"/>
  <c r="H242" i="1"/>
  <c r="K242" i="1"/>
  <c r="J242" i="1"/>
  <c r="L242" i="1" s="1"/>
  <c r="H148" i="1"/>
  <c r="H152" i="1"/>
  <c r="H156" i="1"/>
  <c r="H160" i="1"/>
  <c r="H164" i="1"/>
  <c r="H168" i="1"/>
  <c r="H172" i="1"/>
  <c r="H176" i="1"/>
  <c r="H180" i="1"/>
  <c r="H184" i="1"/>
  <c r="H188" i="1"/>
  <c r="H192" i="1"/>
  <c r="H196" i="1"/>
  <c r="H200" i="1"/>
  <c r="H208" i="1"/>
  <c r="H216" i="1"/>
  <c r="H224" i="1"/>
  <c r="H232" i="1"/>
  <c r="H240" i="1"/>
  <c r="K146" i="1"/>
  <c r="J149" i="1"/>
  <c r="L149" i="1" s="1"/>
  <c r="I152" i="1"/>
  <c r="K154" i="1"/>
  <c r="J157" i="1"/>
  <c r="L157" i="1" s="1"/>
  <c r="I160" i="1"/>
  <c r="K162" i="1"/>
  <c r="J165" i="1"/>
  <c r="L165" i="1" s="1"/>
  <c r="I168" i="1"/>
  <c r="K170" i="1"/>
  <c r="J173" i="1"/>
  <c r="L173" i="1" s="1"/>
  <c r="I176" i="1"/>
  <c r="S125" i="1"/>
  <c r="K63" i="1"/>
  <c r="H129" i="1"/>
  <c r="I137" i="1"/>
  <c r="S135" i="1"/>
  <c r="E64" i="1"/>
  <c r="H133" i="1"/>
  <c r="J130" i="1"/>
  <c r="L130" i="1" s="1"/>
  <c r="J138" i="1"/>
  <c r="L138" i="1" s="1"/>
  <c r="E11" i="1"/>
  <c r="S129" i="1"/>
  <c r="S143" i="1"/>
  <c r="H137" i="1"/>
  <c r="I125" i="1"/>
  <c r="I133" i="1"/>
  <c r="K129" i="1"/>
  <c r="K141" i="1"/>
  <c r="H125" i="1"/>
  <c r="H141" i="1"/>
  <c r="J126" i="1"/>
  <c r="L126" i="1" s="1"/>
  <c r="J134" i="1"/>
  <c r="L134" i="1" s="1"/>
  <c r="J142" i="1"/>
  <c r="L142" i="1" s="1"/>
  <c r="E77" i="1"/>
  <c r="E86" i="1"/>
  <c r="S137" i="1"/>
  <c r="S133" i="1"/>
  <c r="E83" i="1"/>
  <c r="E88" i="1"/>
  <c r="H126" i="1"/>
  <c r="H130" i="1"/>
  <c r="H134" i="1"/>
  <c r="H138" i="1"/>
  <c r="H142" i="1"/>
  <c r="I124" i="1"/>
  <c r="J125" i="1"/>
  <c r="L125" i="1" s="1"/>
  <c r="K126" i="1"/>
  <c r="I128" i="1"/>
  <c r="J129" i="1"/>
  <c r="L129" i="1" s="1"/>
  <c r="K130" i="1"/>
  <c r="I132" i="1"/>
  <c r="J133" i="1"/>
  <c r="L133" i="1" s="1"/>
  <c r="K134" i="1"/>
  <c r="I136" i="1"/>
  <c r="J137" i="1"/>
  <c r="L137" i="1" s="1"/>
  <c r="K138" i="1"/>
  <c r="I140" i="1"/>
  <c r="J141" i="1"/>
  <c r="L141" i="1" s="1"/>
  <c r="K142" i="1"/>
  <c r="I144" i="1"/>
  <c r="E87" i="1"/>
  <c r="E82" i="1"/>
  <c r="E78" i="1"/>
  <c r="E31" i="1"/>
  <c r="E70" i="1"/>
  <c r="E74" i="1"/>
  <c r="I93" i="1"/>
  <c r="I105" i="1"/>
  <c r="I117" i="1"/>
  <c r="H123" i="1"/>
  <c r="H127" i="1"/>
  <c r="H131" i="1"/>
  <c r="H135" i="1"/>
  <c r="H139" i="1"/>
  <c r="H143" i="1"/>
  <c r="I123" i="1"/>
  <c r="J124" i="1"/>
  <c r="L124" i="1" s="1"/>
  <c r="I127" i="1"/>
  <c r="J128" i="1"/>
  <c r="L128" i="1" s="1"/>
  <c r="I131" i="1"/>
  <c r="J132" i="1"/>
  <c r="L132" i="1" s="1"/>
  <c r="I135" i="1"/>
  <c r="J136" i="1"/>
  <c r="L136" i="1" s="1"/>
  <c r="I139" i="1"/>
  <c r="J140" i="1"/>
  <c r="L140" i="1" s="1"/>
  <c r="I143" i="1"/>
  <c r="J144" i="1"/>
  <c r="L144" i="1" s="1"/>
  <c r="E81" i="1"/>
  <c r="E65" i="1"/>
  <c r="F64" i="1" s="1"/>
  <c r="H124" i="1"/>
  <c r="H128" i="1"/>
  <c r="H132" i="1"/>
  <c r="H136" i="1"/>
  <c r="H140" i="1"/>
  <c r="H144" i="1"/>
  <c r="J123" i="1"/>
  <c r="L123" i="1" s="1"/>
  <c r="J127" i="1"/>
  <c r="L127" i="1" s="1"/>
  <c r="J131" i="1"/>
  <c r="L131" i="1" s="1"/>
  <c r="J135" i="1"/>
  <c r="L135" i="1" s="1"/>
  <c r="J139" i="1"/>
  <c r="L139" i="1" s="1"/>
  <c r="J143" i="1"/>
  <c r="L143" i="1" s="1"/>
  <c r="O5" i="1"/>
  <c r="Q5" i="1" s="1"/>
  <c r="S115" i="1"/>
  <c r="E84" i="1"/>
  <c r="S109" i="1"/>
  <c r="E76" i="1"/>
  <c r="E68" i="1"/>
  <c r="J122" i="1"/>
  <c r="L122" i="1" s="1"/>
  <c r="I122" i="1"/>
  <c r="H122" i="1"/>
  <c r="K122" i="1"/>
  <c r="S121" i="1"/>
  <c r="E42" i="1"/>
  <c r="E55" i="1"/>
  <c r="F54" i="1" s="1"/>
  <c r="E80" i="1"/>
  <c r="E75" i="1"/>
  <c r="J121" i="1"/>
  <c r="L121" i="1" s="1"/>
  <c r="S113" i="1"/>
  <c r="K9" i="1"/>
  <c r="K33" i="1"/>
  <c r="K75" i="1"/>
  <c r="H121" i="1"/>
  <c r="K121" i="1"/>
  <c r="E71" i="1"/>
  <c r="E62" i="1"/>
  <c r="E34" i="1"/>
  <c r="E30" i="1"/>
  <c r="E26" i="1"/>
  <c r="E18" i="1"/>
  <c r="S117" i="1"/>
  <c r="E111" i="1"/>
  <c r="K69" i="1"/>
  <c r="E60" i="1"/>
  <c r="E56" i="1"/>
  <c r="E19" i="1"/>
  <c r="E69" i="1"/>
  <c r="H93" i="1"/>
  <c r="H97" i="1"/>
  <c r="H101" i="1"/>
  <c r="H105" i="1"/>
  <c r="H109" i="1"/>
  <c r="H113" i="1"/>
  <c r="H117" i="1"/>
  <c r="K90" i="1"/>
  <c r="I92" i="1"/>
  <c r="J93" i="1"/>
  <c r="L93" i="1" s="1"/>
  <c r="K94" i="1"/>
  <c r="I96" i="1"/>
  <c r="J97" i="1"/>
  <c r="L97" i="1" s="1"/>
  <c r="K98" i="1"/>
  <c r="I100" i="1"/>
  <c r="J101" i="1"/>
  <c r="L101" i="1" s="1"/>
  <c r="K102" i="1"/>
  <c r="I104" i="1"/>
  <c r="J105" i="1"/>
  <c r="K106" i="1"/>
  <c r="I108" i="1"/>
  <c r="J109" i="1"/>
  <c r="L109" i="1" s="1"/>
  <c r="K110" i="1"/>
  <c r="I112" i="1"/>
  <c r="J113" i="1"/>
  <c r="L113" i="1" s="1"/>
  <c r="K114" i="1"/>
  <c r="I116" i="1"/>
  <c r="J117" i="1"/>
  <c r="L117" i="1" s="1"/>
  <c r="K118" i="1"/>
  <c r="I120" i="1"/>
  <c r="E53" i="1"/>
  <c r="E73" i="1"/>
  <c r="H90" i="1"/>
  <c r="H94" i="1"/>
  <c r="H98" i="1"/>
  <c r="H102" i="1"/>
  <c r="H106" i="1"/>
  <c r="H110" i="1"/>
  <c r="H114" i="1"/>
  <c r="H118" i="1"/>
  <c r="I91" i="1"/>
  <c r="J92" i="1"/>
  <c r="L92" i="1" s="1"/>
  <c r="K93" i="1"/>
  <c r="I95" i="1"/>
  <c r="J96" i="1"/>
  <c r="L96" i="1" s="1"/>
  <c r="K97" i="1"/>
  <c r="I99" i="1"/>
  <c r="J100" i="1"/>
  <c r="L100" i="1" s="1"/>
  <c r="K101" i="1"/>
  <c r="I103" i="1"/>
  <c r="J104" i="1"/>
  <c r="L104" i="1" s="1"/>
  <c r="K105" i="1"/>
  <c r="I107" i="1"/>
  <c r="J108" i="1"/>
  <c r="L108" i="1" s="1"/>
  <c r="K109" i="1"/>
  <c r="I111" i="1"/>
  <c r="J112" i="1"/>
  <c r="L112" i="1" s="1"/>
  <c r="K113" i="1"/>
  <c r="I115" i="1"/>
  <c r="J116" i="1"/>
  <c r="L116" i="1" s="1"/>
  <c r="K117" i="1"/>
  <c r="I119" i="1"/>
  <c r="J120" i="1"/>
  <c r="L120" i="1" s="1"/>
  <c r="E107" i="1"/>
  <c r="S93" i="1"/>
  <c r="E79" i="1"/>
  <c r="E59" i="1"/>
  <c r="E52" i="1"/>
  <c r="E116" i="1"/>
  <c r="E57" i="1"/>
  <c r="H91" i="1"/>
  <c r="H95" i="1"/>
  <c r="H99" i="1"/>
  <c r="H103" i="1"/>
  <c r="H107" i="1"/>
  <c r="H111" i="1"/>
  <c r="H115" i="1"/>
  <c r="H119" i="1"/>
  <c r="I90" i="1"/>
  <c r="J91" i="1"/>
  <c r="L91" i="1" s="1"/>
  <c r="K92" i="1"/>
  <c r="I94" i="1"/>
  <c r="J95" i="1"/>
  <c r="L95" i="1" s="1"/>
  <c r="K96" i="1"/>
  <c r="I98" i="1"/>
  <c r="J99" i="1"/>
  <c r="L99" i="1" s="1"/>
  <c r="K100" i="1"/>
  <c r="I102" i="1"/>
  <c r="J103" i="1"/>
  <c r="L103" i="1" s="1"/>
  <c r="K104" i="1"/>
  <c r="I106" i="1"/>
  <c r="J107" i="1"/>
  <c r="L107" i="1" s="1"/>
  <c r="K108" i="1"/>
  <c r="I110" i="1"/>
  <c r="J111" i="1"/>
  <c r="L111" i="1" s="1"/>
  <c r="K112" i="1"/>
  <c r="I114" i="1"/>
  <c r="J115" i="1"/>
  <c r="L115" i="1" s="1"/>
  <c r="K116" i="1"/>
  <c r="I118" i="1"/>
  <c r="J119" i="1"/>
  <c r="L119" i="1" s="1"/>
  <c r="K120" i="1"/>
  <c r="E67" i="1"/>
  <c r="E63" i="1"/>
  <c r="E48" i="1"/>
  <c r="E43" i="1"/>
  <c r="E39" i="1"/>
  <c r="E35" i="1"/>
  <c r="E12" i="1"/>
  <c r="F11" i="1" s="1"/>
  <c r="E8" i="1"/>
  <c r="E108" i="1"/>
  <c r="E61" i="1"/>
  <c r="E85" i="1"/>
  <c r="E89" i="1"/>
  <c r="E109" i="1"/>
  <c r="E4" i="1"/>
  <c r="I27" i="1"/>
  <c r="E36" i="1"/>
  <c r="E24" i="1"/>
  <c r="E28" i="1"/>
  <c r="E32" i="1"/>
  <c r="E37" i="1"/>
  <c r="I39" i="1"/>
  <c r="E41" i="1"/>
  <c r="N5" i="1"/>
  <c r="E51" i="1"/>
  <c r="F50" i="1" s="1"/>
  <c r="E47" i="1"/>
  <c r="E44" i="1"/>
  <c r="E40" i="1"/>
  <c r="E45" i="1"/>
  <c r="E49" i="1"/>
  <c r="K51" i="1"/>
  <c r="E451" i="1"/>
  <c r="F450" i="1" s="1"/>
  <c r="S445" i="1"/>
  <c r="S444" i="1"/>
  <c r="E443" i="1"/>
  <c r="F442" i="1" s="1"/>
  <c r="E442" i="1"/>
  <c r="F441" i="1" s="1"/>
  <c r="S438" i="1"/>
  <c r="U438" i="1" s="1"/>
  <c r="E437" i="1"/>
  <c r="F436" i="1" s="1"/>
  <c r="F435" i="1"/>
  <c r="E436" i="1"/>
  <c r="E435" i="1"/>
  <c r="F434" i="1" s="1"/>
  <c r="F433" i="1"/>
  <c r="E434" i="1"/>
  <c r="S409" i="1"/>
  <c r="S387" i="1"/>
  <c r="S344" i="1"/>
  <c r="U344" i="1" s="1"/>
  <c r="E190" i="1"/>
  <c r="E188" i="1"/>
  <c r="S187" i="1"/>
  <c r="S158" i="1"/>
  <c r="E154" i="1"/>
  <c r="E112" i="1"/>
  <c r="E5" i="1"/>
  <c r="E103" i="1"/>
  <c r="S101" i="1"/>
  <c r="S95" i="1"/>
  <c r="E20" i="1"/>
  <c r="E16" i="1"/>
  <c r="F15" i="1" s="1"/>
  <c r="E6" i="1"/>
  <c r="S415" i="1"/>
  <c r="S398" i="1"/>
  <c r="F396" i="1"/>
  <c r="E397" i="1"/>
  <c r="S393" i="1"/>
  <c r="F391" i="1"/>
  <c r="E392" i="1"/>
  <c r="E391" i="1"/>
  <c r="F390" i="1" s="1"/>
  <c r="S364" i="1"/>
  <c r="E363" i="1"/>
  <c r="F362" i="1" s="1"/>
  <c r="F333" i="1"/>
  <c r="E334" i="1"/>
  <c r="S329" i="1"/>
  <c r="U328" i="1"/>
  <c r="S328" i="1"/>
  <c r="S278" i="1"/>
  <c r="S277" i="1"/>
  <c r="E276" i="1"/>
  <c r="E271" i="1"/>
  <c r="E267" i="1"/>
  <c r="E226" i="1"/>
  <c r="E224" i="1"/>
  <c r="E191" i="1"/>
  <c r="E163" i="1"/>
  <c r="S151" i="1"/>
  <c r="S279" i="1"/>
  <c r="S343" i="1"/>
  <c r="E408" i="1"/>
  <c r="F407" i="1" s="1"/>
  <c r="F406" i="1"/>
  <c r="E407" i="1"/>
  <c r="E326" i="1"/>
  <c r="F325" i="1" s="1"/>
  <c r="E266" i="1"/>
  <c r="E264" i="1"/>
  <c r="E259" i="1"/>
  <c r="S255" i="1"/>
  <c r="E183" i="1"/>
  <c r="S162" i="1"/>
  <c r="S161" i="1"/>
  <c r="E152" i="1"/>
  <c r="E104" i="1"/>
  <c r="S102" i="1"/>
  <c r="E99" i="1"/>
  <c r="E97" i="1"/>
  <c r="E96" i="1"/>
  <c r="E91" i="1"/>
  <c r="S421" i="1"/>
  <c r="F418" i="1"/>
  <c r="E419" i="1"/>
  <c r="E402" i="1"/>
  <c r="F401" i="1" s="1"/>
  <c r="S370" i="1"/>
  <c r="E369" i="1"/>
  <c r="F368" i="1" s="1"/>
  <c r="F367" i="1"/>
  <c r="E368" i="1"/>
  <c r="E367" i="1"/>
  <c r="F366" i="1" s="1"/>
  <c r="V349" i="1"/>
  <c r="S349" i="1"/>
  <c r="F347" i="1"/>
  <c r="E348" i="1"/>
  <c r="F346" i="1"/>
  <c r="E347" i="1"/>
  <c r="S335" i="1"/>
  <c r="S312" i="1"/>
  <c r="S286" i="1"/>
  <c r="S285" i="1"/>
  <c r="E243" i="1"/>
  <c r="S242" i="1"/>
  <c r="S241" i="1"/>
  <c r="E240" i="1"/>
  <c r="S239" i="1"/>
  <c r="S230" i="1"/>
  <c r="S229" i="1"/>
  <c r="S210" i="1"/>
  <c r="S209" i="1"/>
  <c r="S206" i="1"/>
  <c r="S205" i="1"/>
  <c r="E202" i="1"/>
  <c r="E199" i="1"/>
  <c r="S198" i="1"/>
  <c r="S197" i="1"/>
  <c r="E196" i="1"/>
  <c r="S195" i="1"/>
  <c r="S170" i="1"/>
  <c r="S169" i="1"/>
  <c r="E168" i="1"/>
  <c r="E135" i="1"/>
  <c r="S127" i="1"/>
  <c r="S123" i="1"/>
  <c r="S103" i="1"/>
  <c r="S453" i="1"/>
  <c r="W453" i="1" s="1"/>
  <c r="X453" i="1"/>
  <c r="F413" i="1"/>
  <c r="E414" i="1"/>
  <c r="E258" i="1"/>
  <c r="S157" i="1"/>
  <c r="S147" i="1"/>
  <c r="E114" i="1"/>
  <c r="E98" i="1"/>
  <c r="S90" i="1"/>
  <c r="E106" i="1"/>
  <c r="S105" i="1"/>
  <c r="S99" i="1"/>
  <c r="S98" i="1"/>
  <c r="S97" i="1"/>
  <c r="E94" i="1"/>
  <c r="E93" i="1"/>
  <c r="E92" i="1"/>
  <c r="S91" i="1"/>
  <c r="S454" i="1"/>
  <c r="X454" i="1"/>
  <c r="F452" i="1"/>
  <c r="E453" i="1"/>
  <c r="E452" i="1"/>
  <c r="F451" i="1" s="1"/>
  <c r="S449" i="1"/>
  <c r="S448" i="1"/>
  <c r="S447" i="1"/>
  <c r="S446" i="1"/>
  <c r="F444" i="1"/>
  <c r="E445" i="1"/>
  <c r="E444" i="1"/>
  <c r="F443" i="1" s="1"/>
  <c r="S441" i="1"/>
  <c r="S440" i="1"/>
  <c r="F438" i="1"/>
  <c r="E439" i="1"/>
  <c r="S430" i="1"/>
  <c r="F428" i="1"/>
  <c r="E429" i="1"/>
  <c r="E428" i="1"/>
  <c r="F427" i="1" s="1"/>
  <c r="F426" i="1"/>
  <c r="E427" i="1"/>
  <c r="S403" i="1"/>
  <c r="T403" i="1" s="1"/>
  <c r="F385" i="1"/>
  <c r="E386" i="1"/>
  <c r="S381" i="1"/>
  <c r="S380" i="1"/>
  <c r="S379" i="1"/>
  <c r="W379" i="1" s="1"/>
  <c r="S378" i="1"/>
  <c r="E377" i="1"/>
  <c r="F376" i="1" s="1"/>
  <c r="F375" i="1"/>
  <c r="E376" i="1"/>
  <c r="E375" i="1"/>
  <c r="F374" i="1" s="1"/>
  <c r="F373" i="1"/>
  <c r="E374" i="1"/>
  <c r="S358" i="1"/>
  <c r="F356" i="1"/>
  <c r="E357" i="1"/>
  <c r="E356" i="1"/>
  <c r="F355" i="1" s="1"/>
  <c r="F354" i="1"/>
  <c r="E355" i="1"/>
  <c r="E342" i="1"/>
  <c r="F341" i="1" s="1"/>
  <c r="S322" i="1"/>
  <c r="E321" i="1"/>
  <c r="F320" i="1" s="1"/>
  <c r="S317" i="1"/>
  <c r="E316" i="1"/>
  <c r="F315" i="1" s="1"/>
  <c r="F314" i="1"/>
  <c r="E315" i="1"/>
  <c r="S306" i="1"/>
  <c r="F304" i="1"/>
  <c r="E305" i="1"/>
  <c r="E304" i="1"/>
  <c r="F303" i="1" s="1"/>
  <c r="S301" i="1"/>
  <c r="E300" i="1"/>
  <c r="F299" i="1" s="1"/>
  <c r="F298" i="1"/>
  <c r="E299" i="1"/>
  <c r="E298" i="1"/>
  <c r="F297" i="1" s="1"/>
  <c r="S293" i="1"/>
  <c r="E292" i="1"/>
  <c r="F291" i="1" s="1"/>
  <c r="S289" i="1"/>
  <c r="S288" i="1"/>
  <c r="U288" i="1" s="1"/>
  <c r="S287" i="1"/>
  <c r="S254" i="1"/>
  <c r="S253" i="1"/>
  <c r="E250" i="1"/>
  <c r="E248" i="1"/>
  <c r="E218" i="1"/>
  <c r="E216" i="1"/>
  <c r="E214" i="1"/>
  <c r="E211" i="1"/>
  <c r="E178" i="1"/>
  <c r="E176" i="1"/>
  <c r="E171" i="1"/>
  <c r="E143" i="1"/>
  <c r="S142" i="1"/>
  <c r="S141" i="1"/>
  <c r="S119" i="1"/>
  <c r="S439" i="1"/>
  <c r="E7" i="1"/>
  <c r="F449" i="1"/>
  <c r="E450" i="1"/>
  <c r="S442" i="1"/>
  <c r="S437" i="1"/>
  <c r="S434" i="1"/>
  <c r="F432" i="1"/>
  <c r="E433" i="1"/>
  <c r="E432" i="1"/>
  <c r="F431" i="1" s="1"/>
  <c r="S429" i="1"/>
  <c r="E426" i="1"/>
  <c r="F425" i="1" s="1"/>
  <c r="E418" i="1"/>
  <c r="F417" i="1" s="1"/>
  <c r="S414" i="1"/>
  <c r="T414" i="1" s="1"/>
  <c r="E413" i="1"/>
  <c r="F412" i="1" s="1"/>
  <c r="F411" i="1"/>
  <c r="E412" i="1"/>
  <c r="E411" i="1"/>
  <c r="F410" i="1" s="1"/>
  <c r="F405" i="1"/>
  <c r="E406" i="1"/>
  <c r="S402" i="1"/>
  <c r="F400" i="1"/>
  <c r="E401" i="1"/>
  <c r="U398" i="1"/>
  <c r="S397" i="1"/>
  <c r="F395" i="1"/>
  <c r="E396" i="1"/>
  <c r="E395" i="1"/>
  <c r="F394" i="1" s="1"/>
  <c r="F389" i="1"/>
  <c r="E390" i="1"/>
  <c r="S386" i="1"/>
  <c r="U386" i="1" s="1"/>
  <c r="F384" i="1"/>
  <c r="E385" i="1"/>
  <c r="E384" i="1"/>
  <c r="F383" i="1" s="1"/>
  <c r="F382" i="1"/>
  <c r="E383" i="1"/>
  <c r="S377" i="1"/>
  <c r="S374" i="1"/>
  <c r="E373" i="1"/>
  <c r="F372" i="1" s="1"/>
  <c r="F371" i="1"/>
  <c r="E372" i="1"/>
  <c r="S369" i="1"/>
  <c r="F365" i="1"/>
  <c r="E366" i="1"/>
  <c r="F361" i="1"/>
  <c r="E362" i="1"/>
  <c r="S357" i="1"/>
  <c r="F353" i="1"/>
  <c r="E354" i="1"/>
  <c r="E346" i="1"/>
  <c r="F345" i="1" s="1"/>
  <c r="S342" i="1"/>
  <c r="V342" i="1" s="1"/>
  <c r="E341" i="1"/>
  <c r="F340" i="1" s="1"/>
  <c r="F339" i="1"/>
  <c r="E340" i="1"/>
  <c r="E339" i="1"/>
  <c r="F338" i="1" s="1"/>
  <c r="F337" i="1"/>
  <c r="E338" i="1"/>
  <c r="S334" i="1"/>
  <c r="F332" i="1"/>
  <c r="E333" i="1"/>
  <c r="E332" i="1"/>
  <c r="F331" i="1" s="1"/>
  <c r="F330" i="1"/>
  <c r="E331" i="1"/>
  <c r="S326" i="1"/>
  <c r="F324" i="1"/>
  <c r="E325" i="1"/>
  <c r="S321" i="1"/>
  <c r="F319" i="1"/>
  <c r="E320" i="1"/>
  <c r="E319" i="1"/>
  <c r="F318" i="1" s="1"/>
  <c r="F313" i="1"/>
  <c r="E314" i="1"/>
  <c r="E310" i="1"/>
  <c r="F309" i="1" s="1"/>
  <c r="S305" i="1"/>
  <c r="S298" i="1"/>
  <c r="F296" i="1"/>
  <c r="E297" i="1"/>
  <c r="E291" i="1"/>
  <c r="F290" i="1" s="1"/>
  <c r="E283" i="1"/>
  <c r="E282" i="1"/>
  <c r="E280" i="1"/>
  <c r="E274" i="1"/>
  <c r="E272" i="1"/>
  <c r="S266" i="1"/>
  <c r="S265" i="1"/>
  <c r="E262" i="1"/>
  <c r="S258" i="1"/>
  <c r="S257" i="1"/>
  <c r="E256" i="1"/>
  <c r="E251" i="1"/>
  <c r="S250" i="1"/>
  <c r="S249" i="1"/>
  <c r="E234" i="1"/>
  <c r="E231" i="1"/>
  <c r="E227" i="1"/>
  <c r="S226" i="1"/>
  <c r="S225" i="1"/>
  <c r="E219" i="1"/>
  <c r="S218" i="1"/>
  <c r="S217" i="1"/>
  <c r="S214" i="1"/>
  <c r="S213" i="1"/>
  <c r="E212" i="1"/>
  <c r="E207" i="1"/>
  <c r="E203" i="1"/>
  <c r="S202" i="1"/>
  <c r="S201" i="1"/>
  <c r="E200" i="1"/>
  <c r="F199" i="1" s="1"/>
  <c r="S190" i="1"/>
  <c r="S189" i="1"/>
  <c r="E179" i="1"/>
  <c r="S178" i="1"/>
  <c r="S177" i="1"/>
  <c r="E174" i="1"/>
  <c r="E172" i="1"/>
  <c r="E159" i="1"/>
  <c r="E155" i="1"/>
  <c r="S154" i="1"/>
  <c r="S153" i="1"/>
  <c r="E150" i="1"/>
  <c r="E148" i="1"/>
  <c r="E131" i="1"/>
  <c r="E130" i="1"/>
  <c r="E128" i="1"/>
  <c r="E126" i="1"/>
  <c r="E124" i="1"/>
  <c r="E122" i="1"/>
  <c r="E120" i="1"/>
  <c r="E115" i="1"/>
  <c r="E23" i="1"/>
  <c r="E27" i="1"/>
  <c r="S107" i="1"/>
  <c r="S139" i="1"/>
  <c r="S155" i="1"/>
  <c r="S171" i="1"/>
  <c r="S267" i="1"/>
  <c r="S299" i="1"/>
  <c r="S315" i="1"/>
  <c r="S347" i="1"/>
  <c r="S363" i="1"/>
  <c r="W363" i="1" s="1"/>
  <c r="S427" i="1"/>
  <c r="S443" i="1"/>
  <c r="E100" i="1"/>
  <c r="E95" i="1"/>
  <c r="E66" i="1"/>
  <c r="F453" i="1"/>
  <c r="E454" i="1"/>
  <c r="S450" i="1"/>
  <c r="F448" i="1"/>
  <c r="E449" i="1"/>
  <c r="E448" i="1"/>
  <c r="F447" i="1" s="1"/>
  <c r="F446" i="1"/>
  <c r="E447" i="1"/>
  <c r="E446" i="1"/>
  <c r="F445" i="1" s="1"/>
  <c r="F439" i="1"/>
  <c r="E440" i="1"/>
  <c r="S433" i="1"/>
  <c r="F430" i="1"/>
  <c r="E431" i="1"/>
  <c r="S426" i="1"/>
  <c r="F424" i="1"/>
  <c r="E425" i="1"/>
  <c r="E424" i="1"/>
  <c r="F423" i="1" s="1"/>
  <c r="F422" i="1"/>
  <c r="E423" i="1"/>
  <c r="E422" i="1"/>
  <c r="F421" i="1" s="1"/>
  <c r="S418" i="1"/>
  <c r="E417" i="1"/>
  <c r="F416" i="1" s="1"/>
  <c r="F415" i="1"/>
  <c r="E416" i="1"/>
  <c r="S413" i="1"/>
  <c r="E410" i="1"/>
  <c r="F409" i="1" s="1"/>
  <c r="S406" i="1"/>
  <c r="W406" i="1" s="1"/>
  <c r="E405" i="1"/>
  <c r="F404" i="1" s="1"/>
  <c r="S401" i="1"/>
  <c r="V401" i="1" s="1"/>
  <c r="E400" i="1"/>
  <c r="F399" i="1" s="1"/>
  <c r="F398" i="1"/>
  <c r="E399" i="1"/>
  <c r="E394" i="1"/>
  <c r="F393" i="1" s="1"/>
  <c r="S390" i="1"/>
  <c r="E389" i="1"/>
  <c r="F388" i="1" s="1"/>
  <c r="S385" i="1"/>
  <c r="F381" i="1"/>
  <c r="E382" i="1"/>
  <c r="W380" i="1"/>
  <c r="S373" i="1"/>
  <c r="V373" i="1" s="1"/>
  <c r="E371" i="1"/>
  <c r="F370" i="1" s="1"/>
  <c r="U366" i="1"/>
  <c r="S366" i="1"/>
  <c r="E365" i="1"/>
  <c r="F364" i="1" s="1"/>
  <c r="S362" i="1"/>
  <c r="E361" i="1"/>
  <c r="F360" i="1" s="1"/>
  <c r="F359" i="1"/>
  <c r="E360" i="1"/>
  <c r="E359" i="1"/>
  <c r="F358" i="1" s="1"/>
  <c r="S354" i="1"/>
  <c r="E353" i="1"/>
  <c r="F352" i="1" s="1"/>
  <c r="F351" i="1"/>
  <c r="E352" i="1"/>
  <c r="E351" i="1"/>
  <c r="F350" i="1" s="1"/>
  <c r="F349" i="1"/>
  <c r="E350" i="1"/>
  <c r="S346" i="1"/>
  <c r="F344" i="1"/>
  <c r="E345" i="1"/>
  <c r="S341" i="1"/>
  <c r="S338" i="1"/>
  <c r="F336" i="1"/>
  <c r="E337" i="1"/>
  <c r="E336" i="1"/>
  <c r="F335" i="1" s="1"/>
  <c r="S333" i="1"/>
  <c r="U333" i="1" s="1"/>
  <c r="E330" i="1"/>
  <c r="F329" i="1" s="1"/>
  <c r="S325" i="1"/>
  <c r="E324" i="1"/>
  <c r="F323" i="1" s="1"/>
  <c r="F322" i="1"/>
  <c r="E323" i="1"/>
  <c r="F317" i="1"/>
  <c r="E318" i="1"/>
  <c r="S314" i="1"/>
  <c r="F312" i="1"/>
  <c r="E313" i="1"/>
  <c r="S310" i="1"/>
  <c r="F308" i="1"/>
  <c r="E309" i="1"/>
  <c r="E308" i="1"/>
  <c r="F307" i="1" s="1"/>
  <c r="F306" i="1"/>
  <c r="E307" i="1"/>
  <c r="E302" i="1"/>
  <c r="F301" i="1" s="1"/>
  <c r="V301" i="1"/>
  <c r="S297" i="1"/>
  <c r="F295" i="1"/>
  <c r="E296" i="1"/>
  <c r="E295" i="1"/>
  <c r="F294" i="1" s="1"/>
  <c r="F293" i="1"/>
  <c r="E294" i="1"/>
  <c r="E290" i="1"/>
  <c r="F289" i="1" s="1"/>
  <c r="S282" i="1"/>
  <c r="S281" i="1"/>
  <c r="E275" i="1"/>
  <c r="S274" i="1"/>
  <c r="S273" i="1"/>
  <c r="E270" i="1"/>
  <c r="E268" i="1"/>
  <c r="E263" i="1"/>
  <c r="F262" i="1" s="1"/>
  <c r="S262" i="1"/>
  <c r="S261" i="1"/>
  <c r="E260" i="1"/>
  <c r="F259" i="1" s="1"/>
  <c r="E247" i="1"/>
  <c r="F246" i="1" s="1"/>
  <c r="E246" i="1"/>
  <c r="E244" i="1"/>
  <c r="F243" i="1" s="1"/>
  <c r="E238" i="1"/>
  <c r="E235" i="1"/>
  <c r="S234" i="1"/>
  <c r="S233" i="1"/>
  <c r="E232" i="1"/>
  <c r="E223" i="1"/>
  <c r="E222" i="1"/>
  <c r="E215" i="1"/>
  <c r="E194" i="1"/>
  <c r="E192" i="1"/>
  <c r="E186" i="1"/>
  <c r="E184" i="1"/>
  <c r="E182" i="1"/>
  <c r="E175" i="1"/>
  <c r="S174" i="1"/>
  <c r="S173" i="1"/>
  <c r="E167" i="1"/>
  <c r="E166" i="1"/>
  <c r="E164" i="1"/>
  <c r="S150" i="1"/>
  <c r="S149" i="1"/>
  <c r="E146" i="1"/>
  <c r="E144" i="1"/>
  <c r="E139" i="1"/>
  <c r="E138" i="1"/>
  <c r="E136" i="1"/>
  <c r="E134" i="1"/>
  <c r="E118" i="1"/>
  <c r="E10" i="1"/>
  <c r="E14" i="1"/>
  <c r="S111" i="1"/>
  <c r="S207" i="1"/>
  <c r="S271" i="1"/>
  <c r="S303" i="1"/>
  <c r="S319" i="1"/>
  <c r="S367" i="1"/>
  <c r="V367" i="1" s="1"/>
  <c r="S383" i="1"/>
  <c r="E438" i="1"/>
  <c r="F437" i="1" s="1"/>
  <c r="F429" i="1"/>
  <c r="E430" i="1"/>
  <c r="S425" i="1"/>
  <c r="S422" i="1"/>
  <c r="F420" i="1"/>
  <c r="E421" i="1"/>
  <c r="E420" i="1"/>
  <c r="F419" i="1" s="1"/>
  <c r="S417" i="1"/>
  <c r="T417" i="1" s="1"/>
  <c r="E415" i="1"/>
  <c r="F414" i="1" s="1"/>
  <c r="S410" i="1"/>
  <c r="W410" i="1" s="1"/>
  <c r="E409" i="1"/>
  <c r="F408" i="1" s="1"/>
  <c r="U406" i="1"/>
  <c r="S405" i="1"/>
  <c r="E404" i="1"/>
  <c r="F403" i="1" s="1"/>
  <c r="F402" i="1"/>
  <c r="E403" i="1"/>
  <c r="F397" i="1"/>
  <c r="E398" i="1"/>
  <c r="S394" i="1"/>
  <c r="U394" i="1" s="1"/>
  <c r="F392" i="1"/>
  <c r="E393" i="1"/>
  <c r="U390" i="1"/>
  <c r="S389" i="1"/>
  <c r="F387" i="1"/>
  <c r="E388" i="1"/>
  <c r="E387" i="1"/>
  <c r="F386" i="1" s="1"/>
  <c r="S382" i="1"/>
  <c r="U382" i="1" s="1"/>
  <c r="E381" i="1"/>
  <c r="F380" i="1" s="1"/>
  <c r="F379" i="1"/>
  <c r="E380" i="1"/>
  <c r="E379" i="1"/>
  <c r="F378" i="1" s="1"/>
  <c r="F377" i="1"/>
  <c r="E378" i="1"/>
  <c r="F369" i="1"/>
  <c r="E370" i="1"/>
  <c r="S365" i="1"/>
  <c r="F363" i="1"/>
  <c r="E364" i="1"/>
  <c r="S361" i="1"/>
  <c r="F357" i="1"/>
  <c r="E358" i="1"/>
  <c r="S353" i="1"/>
  <c r="S350" i="1"/>
  <c r="F348" i="1"/>
  <c r="E349" i="1"/>
  <c r="S345" i="1"/>
  <c r="F343" i="1"/>
  <c r="E344" i="1"/>
  <c r="E343" i="1"/>
  <c r="F342" i="1" s="1"/>
  <c r="S337" i="1"/>
  <c r="T337" i="1" s="1"/>
  <c r="S330" i="1"/>
  <c r="F328" i="1"/>
  <c r="E329" i="1"/>
  <c r="E328" i="1"/>
  <c r="F327" i="1" s="1"/>
  <c r="F326" i="1"/>
  <c r="E327" i="1"/>
  <c r="E322" i="1"/>
  <c r="F321" i="1" s="1"/>
  <c r="S318" i="1"/>
  <c r="E317" i="1"/>
  <c r="F316" i="1" s="1"/>
  <c r="S313" i="1"/>
  <c r="E312" i="1"/>
  <c r="F311" i="1" s="1"/>
  <c r="S309" i="1"/>
  <c r="F305" i="1"/>
  <c r="E306" i="1"/>
  <c r="S302" i="1"/>
  <c r="F300" i="1"/>
  <c r="E301" i="1"/>
  <c r="U297" i="1"/>
  <c r="S294" i="1"/>
  <c r="V294" i="1" s="1"/>
  <c r="E293" i="1"/>
  <c r="F292" i="1" s="1"/>
  <c r="S290" i="1"/>
  <c r="U290" i="1" s="1"/>
  <c r="E289" i="1"/>
  <c r="F288" i="1" s="1"/>
  <c r="E288" i="1"/>
  <c r="F287" i="1" s="1"/>
  <c r="E287" i="1"/>
  <c r="E286" i="1"/>
  <c r="E284" i="1"/>
  <c r="E279" i="1"/>
  <c r="E278" i="1"/>
  <c r="S270" i="1"/>
  <c r="S269" i="1"/>
  <c r="E255" i="1"/>
  <c r="E254" i="1"/>
  <c r="E252" i="1"/>
  <c r="S246" i="1"/>
  <c r="S245" i="1"/>
  <c r="E242" i="1"/>
  <c r="E239" i="1"/>
  <c r="S238" i="1"/>
  <c r="S237" i="1"/>
  <c r="E236" i="1"/>
  <c r="E230" i="1"/>
  <c r="E228" i="1"/>
  <c r="S222" i="1"/>
  <c r="S221" i="1"/>
  <c r="E220" i="1"/>
  <c r="E210" i="1"/>
  <c r="E208" i="1"/>
  <c r="E206" i="1"/>
  <c r="E204" i="1"/>
  <c r="E198" i="1"/>
  <c r="E195" i="1"/>
  <c r="S194" i="1"/>
  <c r="S193" i="1"/>
  <c r="E187" i="1"/>
  <c r="S186" i="1"/>
  <c r="S185" i="1"/>
  <c r="S182" i="1"/>
  <c r="S181" i="1"/>
  <c r="E180" i="1"/>
  <c r="E170" i="1"/>
  <c r="S166" i="1"/>
  <c r="S165" i="1"/>
  <c r="E162" i="1"/>
  <c r="E160" i="1"/>
  <c r="E158" i="1"/>
  <c r="E156" i="1"/>
  <c r="E151" i="1"/>
  <c r="E147" i="1"/>
  <c r="S146" i="1"/>
  <c r="S145" i="1"/>
  <c r="E142" i="1"/>
  <c r="E140" i="1"/>
  <c r="E132" i="1"/>
  <c r="E127" i="1"/>
  <c r="E123" i="1"/>
  <c r="E119" i="1"/>
  <c r="E9" i="1"/>
  <c r="E13" i="1"/>
  <c r="E17" i="1"/>
  <c r="E21" i="1"/>
  <c r="E25" i="1"/>
  <c r="E29" i="1"/>
  <c r="E33" i="1"/>
  <c r="E101" i="1"/>
  <c r="E105" i="1"/>
  <c r="E113" i="1"/>
  <c r="E117" i="1"/>
  <c r="E121" i="1"/>
  <c r="E125" i="1"/>
  <c r="E129" i="1"/>
  <c r="E133" i="1"/>
  <c r="E137" i="1"/>
  <c r="E141" i="1"/>
  <c r="E145" i="1"/>
  <c r="E149" i="1"/>
  <c r="E153" i="1"/>
  <c r="E157" i="1"/>
  <c r="E161" i="1"/>
  <c r="E165" i="1"/>
  <c r="E169" i="1"/>
  <c r="E173" i="1"/>
  <c r="E177" i="1"/>
  <c r="E181" i="1"/>
  <c r="E185" i="1"/>
  <c r="E189" i="1"/>
  <c r="E193" i="1"/>
  <c r="E197" i="1"/>
  <c r="E201" i="1"/>
  <c r="E205" i="1"/>
  <c r="E209" i="1"/>
  <c r="E213" i="1"/>
  <c r="E217" i="1"/>
  <c r="E221" i="1"/>
  <c r="F220" i="1" s="1"/>
  <c r="E225" i="1"/>
  <c r="E229" i="1"/>
  <c r="E233" i="1"/>
  <c r="E237" i="1"/>
  <c r="E241" i="1"/>
  <c r="E245" i="1"/>
  <c r="E249" i="1"/>
  <c r="F248" i="1" s="1"/>
  <c r="E253" i="1"/>
  <c r="F252" i="1" s="1"/>
  <c r="E257" i="1"/>
  <c r="F256" i="1" s="1"/>
  <c r="E261" i="1"/>
  <c r="E265" i="1"/>
  <c r="E269" i="1"/>
  <c r="F268" i="1" s="1"/>
  <c r="E273" i="1"/>
  <c r="E277" i="1"/>
  <c r="F276" i="1" s="1"/>
  <c r="E281" i="1"/>
  <c r="F280" i="1" s="1"/>
  <c r="E285" i="1"/>
  <c r="S211" i="1"/>
  <c r="S227" i="1"/>
  <c r="S243" i="1"/>
  <c r="S259" i="1"/>
  <c r="S275" i="1"/>
  <c r="S291" i="1"/>
  <c r="S307" i="1"/>
  <c r="S323" i="1"/>
  <c r="V323" i="1" s="1"/>
  <c r="S339" i="1"/>
  <c r="S355" i="1"/>
  <c r="S371" i="1"/>
  <c r="V371" i="1" s="1"/>
  <c r="S419" i="1"/>
  <c r="W419" i="1" s="1"/>
  <c r="S435" i="1"/>
  <c r="S451" i="1"/>
  <c r="M5" i="1"/>
  <c r="P5" i="1"/>
  <c r="S9" i="1"/>
  <c r="S74" i="1"/>
  <c r="S70" i="1"/>
  <c r="S66" i="1"/>
  <c r="S62" i="1"/>
  <c r="S53" i="1"/>
  <c r="S45" i="1"/>
  <c r="S11" i="1"/>
  <c r="S7" i="1"/>
  <c r="S85" i="1"/>
  <c r="S75" i="1"/>
  <c r="S67" i="1"/>
  <c r="S63" i="1"/>
  <c r="S49" i="1"/>
  <c r="S46" i="1"/>
  <c r="S43" i="1"/>
  <c r="S39" i="1"/>
  <c r="S35" i="1"/>
  <c r="S31" i="1"/>
  <c r="S21" i="1"/>
  <c r="S18" i="1"/>
  <c r="S15" i="1"/>
  <c r="K21" i="1"/>
  <c r="J21" i="1"/>
  <c r="L21" i="1" s="1"/>
  <c r="I21" i="1"/>
  <c r="H21" i="1"/>
  <c r="I48" i="1"/>
  <c r="K48" i="1"/>
  <c r="J48" i="1"/>
  <c r="L48" i="1" s="1"/>
  <c r="H48" i="1"/>
  <c r="I52" i="1"/>
  <c r="K52" i="1"/>
  <c r="J52" i="1"/>
  <c r="L52" i="1" s="1"/>
  <c r="H52" i="1"/>
  <c r="J53" i="1"/>
  <c r="L53" i="1" s="1"/>
  <c r="I53" i="1"/>
  <c r="H53" i="1"/>
  <c r="K53" i="1"/>
  <c r="S52" i="1"/>
  <c r="S27" i="1"/>
  <c r="S23" i="1"/>
  <c r="J8" i="1"/>
  <c r="L8" i="1" s="1"/>
  <c r="I8" i="1"/>
  <c r="K8" i="1"/>
  <c r="H8" i="1"/>
  <c r="S87" i="1"/>
  <c r="S86" i="1"/>
  <c r="S83" i="1"/>
  <c r="S82" i="1"/>
  <c r="S81" i="1"/>
  <c r="S77" i="1"/>
  <c r="S76" i="1"/>
  <c r="S60" i="1"/>
  <c r="S57" i="1"/>
  <c r="S54" i="1"/>
  <c r="S50" i="1"/>
  <c r="S37" i="1"/>
  <c r="S36" i="1"/>
  <c r="S29" i="1"/>
  <c r="S28" i="1"/>
  <c r="S25" i="1"/>
  <c r="S22" i="1"/>
  <c r="S13" i="1"/>
  <c r="S12" i="1"/>
  <c r="K10" i="1"/>
  <c r="H10" i="1"/>
  <c r="J10" i="1"/>
  <c r="L10" i="1" s="1"/>
  <c r="I10" i="1"/>
  <c r="I11" i="1"/>
  <c r="H11" i="1"/>
  <c r="K11" i="1"/>
  <c r="J11" i="1"/>
  <c r="L11" i="1" s="1"/>
  <c r="I15" i="1"/>
  <c r="H15" i="1"/>
  <c r="K15" i="1"/>
  <c r="J15" i="1"/>
  <c r="L15" i="1" s="1"/>
  <c r="S16" i="1"/>
  <c r="K42" i="1"/>
  <c r="J42" i="1"/>
  <c r="L42" i="1" s="1"/>
  <c r="I42" i="1"/>
  <c r="H42" i="1"/>
  <c r="K43" i="1"/>
  <c r="H43" i="1"/>
  <c r="J43" i="1"/>
  <c r="L43" i="1" s="1"/>
  <c r="I43" i="1"/>
  <c r="K70" i="1"/>
  <c r="J70" i="1"/>
  <c r="L70" i="1" s="1"/>
  <c r="H70" i="1"/>
  <c r="I70" i="1"/>
  <c r="K71" i="1"/>
  <c r="J71" i="1"/>
  <c r="L71" i="1" s="1"/>
  <c r="H71" i="1"/>
  <c r="I71" i="1"/>
  <c r="S72" i="1"/>
  <c r="S89" i="1"/>
  <c r="S88" i="1"/>
  <c r="S78" i="1"/>
  <c r="S73" i="1"/>
  <c r="S69" i="1"/>
  <c r="S65" i="1"/>
  <c r="S61" i="1"/>
  <c r="S58" i="1"/>
  <c r="S51" i="1"/>
  <c r="S47" i="1"/>
  <c r="S44" i="1"/>
  <c r="S41" i="1"/>
  <c r="S38" i="1"/>
  <c r="S33" i="1"/>
  <c r="S30" i="1"/>
  <c r="S26" i="1"/>
  <c r="S19" i="1"/>
  <c r="S14" i="1"/>
  <c r="S10" i="1"/>
  <c r="J32" i="1"/>
  <c r="L32" i="1" s="1"/>
  <c r="I32" i="1"/>
  <c r="K32" i="1"/>
  <c r="H32" i="1"/>
  <c r="K37" i="1"/>
  <c r="J37" i="1"/>
  <c r="L37" i="1" s="1"/>
  <c r="I37" i="1"/>
  <c r="H37" i="1"/>
  <c r="I64" i="1"/>
  <c r="K64" i="1"/>
  <c r="J64" i="1"/>
  <c r="L64" i="1" s="1"/>
  <c r="H64" i="1"/>
  <c r="J65" i="1"/>
  <c r="L65" i="1" s="1"/>
  <c r="I65" i="1"/>
  <c r="K65" i="1"/>
  <c r="H65" i="1"/>
  <c r="S79" i="1"/>
  <c r="S71" i="1"/>
  <c r="S59" i="1"/>
  <c r="S55" i="1"/>
  <c r="S42" i="1"/>
  <c r="S34" i="1"/>
  <c r="S17" i="1"/>
  <c r="K26" i="1"/>
  <c r="H26" i="1"/>
  <c r="J26" i="1"/>
  <c r="L26" i="1" s="1"/>
  <c r="I26" i="1"/>
  <c r="K58" i="1"/>
  <c r="J58" i="1"/>
  <c r="L58" i="1" s="1"/>
  <c r="I58" i="1"/>
  <c r="H58" i="1"/>
  <c r="K59" i="1"/>
  <c r="H59" i="1"/>
  <c r="J59" i="1"/>
  <c r="I59" i="1"/>
  <c r="J77" i="1"/>
  <c r="L77" i="1" s="1"/>
  <c r="I77" i="1"/>
  <c r="K82" i="1"/>
  <c r="J82" i="1"/>
  <c r="L82" i="1" s="1"/>
  <c r="S84" i="1"/>
  <c r="I88" i="1"/>
  <c r="K88" i="1"/>
  <c r="N4" i="1"/>
  <c r="H12" i="1"/>
  <c r="H16" i="1"/>
  <c r="H20" i="1"/>
  <c r="H24" i="1"/>
  <c r="H28" i="1"/>
  <c r="H36" i="1"/>
  <c r="H40" i="1"/>
  <c r="H44" i="1"/>
  <c r="H56" i="1"/>
  <c r="H60" i="1"/>
  <c r="H68" i="1"/>
  <c r="H72" i="1"/>
  <c r="H76" i="1"/>
  <c r="H80" i="1"/>
  <c r="H84" i="1"/>
  <c r="H88" i="1"/>
  <c r="J7" i="1"/>
  <c r="L7" i="1" s="1"/>
  <c r="K12" i="1"/>
  <c r="I14" i="1"/>
  <c r="K16" i="1"/>
  <c r="I18" i="1"/>
  <c r="J19" i="1"/>
  <c r="L19" i="1" s="1"/>
  <c r="K20" i="1"/>
  <c r="I22" i="1"/>
  <c r="J23" i="1"/>
  <c r="L23" i="1" s="1"/>
  <c r="K24" i="1"/>
  <c r="J27" i="1"/>
  <c r="L27" i="1" s="1"/>
  <c r="K28" i="1"/>
  <c r="I30" i="1"/>
  <c r="J31" i="1"/>
  <c r="L31" i="1" s="1"/>
  <c r="I34" i="1"/>
  <c r="J35" i="1"/>
  <c r="L35" i="1" s="1"/>
  <c r="K36" i="1"/>
  <c r="I38" i="1"/>
  <c r="J39" i="1"/>
  <c r="L39" i="1" s="1"/>
  <c r="K40" i="1"/>
  <c r="K45" i="1"/>
  <c r="I51" i="1"/>
  <c r="J56" i="1"/>
  <c r="L56" i="1" s="1"/>
  <c r="K61" i="1"/>
  <c r="I67" i="1"/>
  <c r="J72" i="1"/>
  <c r="L72" i="1" s="1"/>
  <c r="I75" i="1"/>
  <c r="K77" i="1"/>
  <c r="J80" i="1"/>
  <c r="L80" i="1" s="1"/>
  <c r="I83" i="1"/>
  <c r="K85" i="1"/>
  <c r="J88" i="1"/>
  <c r="L88" i="1" s="1"/>
  <c r="S32" i="1"/>
  <c r="K46" i="1"/>
  <c r="J46" i="1"/>
  <c r="L46" i="1" s="1"/>
  <c r="S48" i="1"/>
  <c r="J57" i="1"/>
  <c r="L57" i="1" s="1"/>
  <c r="I57" i="1"/>
  <c r="S64" i="1"/>
  <c r="J69" i="1"/>
  <c r="L69" i="1" s="1"/>
  <c r="I69" i="1"/>
  <c r="J81" i="1"/>
  <c r="L81" i="1" s="1"/>
  <c r="I81" i="1"/>
  <c r="H9" i="1"/>
  <c r="H13" i="1"/>
  <c r="H17" i="1"/>
  <c r="H25" i="1"/>
  <c r="H29" i="1"/>
  <c r="H33" i="1"/>
  <c r="H41" i="1"/>
  <c r="H49" i="1"/>
  <c r="H57" i="1"/>
  <c r="H69" i="1"/>
  <c r="H73" i="1"/>
  <c r="H77" i="1"/>
  <c r="H81" i="1"/>
  <c r="H89" i="1"/>
  <c r="K7" i="1"/>
  <c r="I9" i="1"/>
  <c r="I13" i="1"/>
  <c r="J14" i="1"/>
  <c r="L14" i="1" s="1"/>
  <c r="I17" i="1"/>
  <c r="J18" i="1"/>
  <c r="L18" i="1" s="1"/>
  <c r="K19" i="1"/>
  <c r="J22" i="1"/>
  <c r="L22" i="1" s="1"/>
  <c r="K23" i="1"/>
  <c r="I25" i="1"/>
  <c r="K27" i="1"/>
  <c r="I29" i="1"/>
  <c r="J30" i="1"/>
  <c r="L30" i="1" s="1"/>
  <c r="K31" i="1"/>
  <c r="I33" i="1"/>
  <c r="J34" i="1"/>
  <c r="L34" i="1" s="1"/>
  <c r="K35" i="1"/>
  <c r="J38" i="1"/>
  <c r="L38" i="1" s="1"/>
  <c r="K39" i="1"/>
  <c r="I41" i="1"/>
  <c r="I46" i="1"/>
  <c r="J51" i="1"/>
  <c r="L51" i="1" s="1"/>
  <c r="I54" i="1"/>
  <c r="K56" i="1"/>
  <c r="J67" i="1"/>
  <c r="L67" i="1" s="1"/>
  <c r="K72" i="1"/>
  <c r="J75" i="1"/>
  <c r="L75" i="1" s="1"/>
  <c r="I78" i="1"/>
  <c r="K80" i="1"/>
  <c r="J83" i="1"/>
  <c r="L83" i="1" s="1"/>
  <c r="S20" i="1"/>
  <c r="S40" i="1"/>
  <c r="J45" i="1"/>
  <c r="L45" i="1" s="1"/>
  <c r="I45" i="1"/>
  <c r="K50" i="1"/>
  <c r="J50" i="1"/>
  <c r="L50" i="1" s="1"/>
  <c r="K62" i="1"/>
  <c r="J62" i="1"/>
  <c r="L62" i="1" s="1"/>
  <c r="K74" i="1"/>
  <c r="J74" i="1"/>
  <c r="L74" i="1" s="1"/>
  <c r="K86" i="1"/>
  <c r="J86" i="1"/>
  <c r="L86" i="1" s="1"/>
  <c r="H14" i="1"/>
  <c r="H18" i="1"/>
  <c r="H22" i="1"/>
  <c r="H30" i="1"/>
  <c r="H34" i="1"/>
  <c r="H38" i="1"/>
  <c r="H46" i="1"/>
  <c r="H50" i="1"/>
  <c r="H62" i="1"/>
  <c r="H74" i="1"/>
  <c r="H82" i="1"/>
  <c r="H86" i="1"/>
  <c r="J9" i="1"/>
  <c r="L9" i="1" s="1"/>
  <c r="I12" i="1"/>
  <c r="J13" i="1"/>
  <c r="L13" i="1" s="1"/>
  <c r="I16" i="1"/>
  <c r="J17" i="1"/>
  <c r="L17" i="1" s="1"/>
  <c r="I20" i="1"/>
  <c r="I24" i="1"/>
  <c r="J25" i="1"/>
  <c r="L25" i="1" s="1"/>
  <c r="I28" i="1"/>
  <c r="J29" i="1"/>
  <c r="L29" i="1" s="1"/>
  <c r="J33" i="1"/>
  <c r="L33" i="1" s="1"/>
  <c r="I36" i="1"/>
  <c r="I40" i="1"/>
  <c r="K41" i="1"/>
  <c r="J44" i="1"/>
  <c r="L44" i="1" s="1"/>
  <c r="I47" i="1"/>
  <c r="I55" i="1"/>
  <c r="K57" i="1"/>
  <c r="J60" i="1"/>
  <c r="L60" i="1" s="1"/>
  <c r="I63" i="1"/>
  <c r="J68" i="1"/>
  <c r="L68" i="1" s="1"/>
  <c r="J76" i="1"/>
  <c r="L76" i="1" s="1"/>
  <c r="I79" i="1"/>
  <c r="K81" i="1"/>
  <c r="J84" i="1"/>
  <c r="L84" i="1" s="1"/>
  <c r="I87" i="1"/>
  <c r="S8" i="1"/>
  <c r="S24" i="1"/>
  <c r="J49" i="1"/>
  <c r="L49" i="1" s="1"/>
  <c r="I49" i="1"/>
  <c r="K54" i="1"/>
  <c r="J54" i="1"/>
  <c r="L54" i="1" s="1"/>
  <c r="S56" i="1"/>
  <c r="J61" i="1"/>
  <c r="L61" i="1" s="1"/>
  <c r="I61" i="1"/>
  <c r="K66" i="1"/>
  <c r="J66" i="1"/>
  <c r="L66" i="1" s="1"/>
  <c r="S68" i="1"/>
  <c r="J73" i="1"/>
  <c r="L73" i="1" s="1"/>
  <c r="I73" i="1"/>
  <c r="K78" i="1"/>
  <c r="J78" i="1"/>
  <c r="L78" i="1" s="1"/>
  <c r="S80" i="1"/>
  <c r="J85" i="1"/>
  <c r="L85" i="1" s="1"/>
  <c r="I85" i="1"/>
  <c r="J89" i="1"/>
  <c r="L89" i="1" s="1"/>
  <c r="I89" i="1"/>
  <c r="H7" i="1"/>
  <c r="H19" i="1"/>
  <c r="H23" i="1"/>
  <c r="H27" i="1"/>
  <c r="H31" i="1"/>
  <c r="H35" i="1"/>
  <c r="H39" i="1"/>
  <c r="H47" i="1"/>
  <c r="H51" i="1"/>
  <c r="H55" i="1"/>
  <c r="H63" i="1"/>
  <c r="H67" i="1"/>
  <c r="H75" i="1"/>
  <c r="H79" i="1"/>
  <c r="H83" i="1"/>
  <c r="H87" i="1"/>
  <c r="K44" i="1"/>
  <c r="J47" i="1"/>
  <c r="L47" i="1" s="1"/>
  <c r="I50" i="1"/>
  <c r="J55" i="1"/>
  <c r="L55" i="1" s="1"/>
  <c r="K60" i="1"/>
  <c r="J63" i="1"/>
  <c r="L63" i="1" s="1"/>
  <c r="I66" i="1"/>
  <c r="K68" i="1"/>
  <c r="I74" i="1"/>
  <c r="K76" i="1"/>
  <c r="J79" i="1"/>
  <c r="L79" i="1" s="1"/>
  <c r="I82" i="1"/>
  <c r="K84" i="1"/>
  <c r="J87" i="1"/>
  <c r="L87" i="1" s="1"/>
  <c r="U452" i="1"/>
  <c r="U451" i="1"/>
  <c r="U426" i="1"/>
  <c r="U402" i="1"/>
  <c r="W352" i="1"/>
  <c r="U306" i="1"/>
  <c r="U302" i="1"/>
  <c r="U292" i="1"/>
  <c r="U437" i="1"/>
  <c r="U409" i="1"/>
  <c r="U381" i="1"/>
  <c r="U357" i="1"/>
  <c r="U353" i="1"/>
  <c r="U329" i="1"/>
  <c r="U325" i="1"/>
  <c r="U321" i="1"/>
  <c r="U317" i="1"/>
  <c r="T309" i="1"/>
  <c r="U305" i="1"/>
  <c r="U301" i="1"/>
  <c r="U445" i="1"/>
  <c r="U420" i="1"/>
  <c r="U410" i="1"/>
  <c r="U358" i="1"/>
  <c r="U454" i="1"/>
  <c r="U450" i="1"/>
  <c r="U425" i="1"/>
  <c r="T423" i="1"/>
  <c r="U418" i="1"/>
  <c r="U414" i="1"/>
  <c r="U313" i="1"/>
  <c r="U449" i="1"/>
  <c r="U441" i="1"/>
  <c r="U436" i="1"/>
  <c r="U430" i="1"/>
  <c r="U423" i="1"/>
  <c r="U416" i="1"/>
  <c r="U404" i="1"/>
  <c r="U400" i="1"/>
  <c r="U395" i="1"/>
  <c r="W391" i="1"/>
  <c r="U388" i="1"/>
  <c r="U380" i="1"/>
  <c r="U376" i="1"/>
  <c r="U375" i="1"/>
  <c r="U365" i="1"/>
  <c r="U361" i="1"/>
  <c r="U348" i="1"/>
  <c r="U331" i="1"/>
  <c r="U298" i="1"/>
  <c r="U453" i="1"/>
  <c r="U448" i="1"/>
  <c r="U446" i="1"/>
  <c r="U434" i="1"/>
  <c r="U429" i="1"/>
  <c r="T415" i="1"/>
  <c r="U399" i="1"/>
  <c r="U387" i="1"/>
  <c r="U374" i="1"/>
  <c r="U369" i="1"/>
  <c r="U360" i="1"/>
  <c r="U355" i="1"/>
  <c r="V311" i="1"/>
  <c r="U293" i="1"/>
  <c r="U442" i="1"/>
  <c r="U433" i="1"/>
  <c r="U431" i="1"/>
  <c r="U427" i="1"/>
  <c r="U422" i="1"/>
  <c r="U413" i="1"/>
  <c r="U411" i="1"/>
  <c r="U405" i="1"/>
  <c r="U397" i="1"/>
  <c r="U393" i="1"/>
  <c r="U389" i="1"/>
  <c r="U385" i="1"/>
  <c r="U377" i="1"/>
  <c r="U373" i="1"/>
  <c r="U351" i="1"/>
  <c r="U349" i="1"/>
  <c r="U345" i="1"/>
  <c r="W335" i="1"/>
  <c r="U327" i="1"/>
  <c r="U320" i="1"/>
  <c r="U312" i="1"/>
  <c r="U309" i="1"/>
  <c r="L59" i="1"/>
  <c r="L219" i="1"/>
  <c r="L251" i="1"/>
  <c r="L255" i="1"/>
  <c r="L259" i="1"/>
  <c r="L267" i="1"/>
  <c r="L271" i="1"/>
  <c r="L283" i="1"/>
  <c r="U308" i="1"/>
  <c r="U304" i="1"/>
  <c r="U439" i="1"/>
  <c r="U407" i="1"/>
  <c r="U363" i="1"/>
  <c r="U307" i="1"/>
  <c r="U447" i="1"/>
  <c r="U443" i="1"/>
  <c r="U415" i="1"/>
  <c r="U339" i="1"/>
  <c r="U319" i="1"/>
  <c r="U315" i="1"/>
  <c r="U311" i="1"/>
  <c r="U435" i="1"/>
  <c r="U359" i="1"/>
  <c r="U303" i="1"/>
  <c r="U291" i="1"/>
  <c r="O6" i="1"/>
  <c r="Q6" i="1" s="1"/>
  <c r="M6" i="1"/>
  <c r="N6" i="1"/>
  <c r="P4" i="1"/>
  <c r="O4" i="1"/>
  <c r="Q4" i="1" s="1"/>
  <c r="M4" i="1"/>
  <c r="F53" i="1"/>
  <c r="T346" i="1"/>
  <c r="U346" i="1"/>
  <c r="T362" i="1"/>
  <c r="U362" i="1"/>
  <c r="W310" i="1"/>
  <c r="U310" i="1"/>
  <c r="T378" i="1"/>
  <c r="U378" i="1"/>
  <c r="W314" i="1"/>
  <c r="U314" i="1"/>
  <c r="W392" i="1"/>
  <c r="U392" i="1"/>
  <c r="W318" i="1"/>
  <c r="U318" i="1"/>
  <c r="W440" i="1"/>
  <c r="U440" i="1"/>
  <c r="W408" i="1"/>
  <c r="U408" i="1"/>
  <c r="W372" i="1"/>
  <c r="U372" i="1"/>
  <c r="W364" i="1"/>
  <c r="U364" i="1"/>
  <c r="T352" i="1"/>
  <c r="U352" i="1"/>
  <c r="W316" i="1"/>
  <c r="U316" i="1"/>
  <c r="W424" i="1"/>
  <c r="U424" i="1"/>
  <c r="U342" i="1"/>
  <c r="T336" i="1"/>
  <c r="U336" i="1"/>
  <c r="W428" i="1"/>
  <c r="U428" i="1"/>
  <c r="W396" i="1"/>
  <c r="U396" i="1"/>
  <c r="T370" i="1"/>
  <c r="U370" i="1"/>
  <c r="T350" i="1"/>
  <c r="U350" i="1"/>
  <c r="V341" i="1"/>
  <c r="U341" i="1"/>
  <c r="T340" i="1"/>
  <c r="U340" i="1"/>
  <c r="W334" i="1"/>
  <c r="U334" i="1"/>
  <c r="W332" i="1"/>
  <c r="U332" i="1"/>
  <c r="W326" i="1"/>
  <c r="U326" i="1"/>
  <c r="W324" i="1"/>
  <c r="U324" i="1"/>
  <c r="W444" i="1"/>
  <c r="U444" i="1"/>
  <c r="W412" i="1"/>
  <c r="U412" i="1"/>
  <c r="W368" i="1"/>
  <c r="U368" i="1"/>
  <c r="T356" i="1"/>
  <c r="U356" i="1"/>
  <c r="T354" i="1"/>
  <c r="U354" i="1"/>
  <c r="V353" i="1"/>
  <c r="T338" i="1"/>
  <c r="U338" i="1"/>
  <c r="W330" i="1"/>
  <c r="U330" i="1"/>
  <c r="W322" i="1"/>
  <c r="U322" i="1"/>
  <c r="T300" i="1"/>
  <c r="U300" i="1"/>
  <c r="T296" i="1"/>
  <c r="U296" i="1"/>
  <c r="T448" i="1"/>
  <c r="T446" i="1"/>
  <c r="W438" i="1"/>
  <c r="T430" i="1"/>
  <c r="T406" i="1"/>
  <c r="T398" i="1"/>
  <c r="W442" i="1"/>
  <c r="T442" i="1"/>
  <c r="W356" i="1"/>
  <c r="W426" i="1"/>
  <c r="W422" i="1"/>
  <c r="W394" i="1"/>
  <c r="W390" i="1"/>
  <c r="V293" i="1"/>
  <c r="T452" i="1"/>
  <c r="T426" i="1"/>
  <c r="T422" i="1"/>
  <c r="T394" i="1"/>
  <c r="T390" i="1"/>
  <c r="W340" i="1"/>
  <c r="T420" i="1"/>
  <c r="W420" i="1"/>
  <c r="T388" i="1"/>
  <c r="W388" i="1"/>
  <c r="T292" i="1"/>
  <c r="W292" i="1"/>
  <c r="T436" i="1"/>
  <c r="W436" i="1"/>
  <c r="T404" i="1"/>
  <c r="W404" i="1"/>
  <c r="T454" i="1"/>
  <c r="T416" i="1"/>
  <c r="T400" i="1"/>
  <c r="T384" i="1"/>
  <c r="W374" i="1"/>
  <c r="W366" i="1"/>
  <c r="V305" i="1"/>
  <c r="T412" i="1"/>
  <c r="T396" i="1"/>
  <c r="T376" i="1"/>
  <c r="T440" i="1"/>
  <c r="W434" i="1"/>
  <c r="T424" i="1"/>
  <c r="W418" i="1"/>
  <c r="T408" i="1"/>
  <c r="W402" i="1"/>
  <c r="T392" i="1"/>
  <c r="W386" i="1"/>
  <c r="W378" i="1"/>
  <c r="W370" i="1"/>
  <c r="W362" i="1"/>
  <c r="T432" i="1"/>
  <c r="W382" i="1"/>
  <c r="V345" i="1"/>
  <c r="V297" i="1"/>
  <c r="T450" i="1"/>
  <c r="T444" i="1"/>
  <c r="T428" i="1"/>
  <c r="T368" i="1"/>
  <c r="T344" i="1"/>
  <c r="W344" i="1"/>
  <c r="T304" i="1"/>
  <c r="W304" i="1"/>
  <c r="T434" i="1"/>
  <c r="W432" i="1"/>
  <c r="W430" i="1"/>
  <c r="T418" i="1"/>
  <c r="W416" i="1"/>
  <c r="T402" i="1"/>
  <c r="W400" i="1"/>
  <c r="W398" i="1"/>
  <c r="T386" i="1"/>
  <c r="W384" i="1"/>
  <c r="T382" i="1"/>
  <c r="T380" i="1"/>
  <c r="T374" i="1"/>
  <c r="T372" i="1"/>
  <c r="T366" i="1"/>
  <c r="T364" i="1"/>
  <c r="T357" i="1"/>
  <c r="T348" i="1"/>
  <c r="W348" i="1"/>
  <c r="W336" i="1"/>
  <c r="W300" i="1"/>
  <c r="W296" i="1"/>
  <c r="W417" i="1"/>
  <c r="W381" i="1"/>
  <c r="T381" i="1"/>
  <c r="V381" i="1"/>
  <c r="W377" i="1"/>
  <c r="T377" i="1"/>
  <c r="V377" i="1"/>
  <c r="W369" i="1"/>
  <c r="T369" i="1"/>
  <c r="V369" i="1"/>
  <c r="W361" i="1"/>
  <c r="T361" i="1"/>
  <c r="V361" i="1"/>
  <c r="T359" i="1"/>
  <c r="W359" i="1"/>
  <c r="V359" i="1"/>
  <c r="W451" i="1"/>
  <c r="V451" i="1"/>
  <c r="T451" i="1"/>
  <c r="W445" i="1"/>
  <c r="V445" i="1"/>
  <c r="T445" i="1"/>
  <c r="W437" i="1"/>
  <c r="T437" i="1"/>
  <c r="V437" i="1"/>
  <c r="W433" i="1"/>
  <c r="V433" i="1"/>
  <c r="T433" i="1"/>
  <c r="W429" i="1"/>
  <c r="T429" i="1"/>
  <c r="V429" i="1"/>
  <c r="W425" i="1"/>
  <c r="T425" i="1"/>
  <c r="V425" i="1"/>
  <c r="W421" i="1"/>
  <c r="T421" i="1"/>
  <c r="W405" i="1"/>
  <c r="V405" i="1"/>
  <c r="T405" i="1"/>
  <c r="W401" i="1"/>
  <c r="W397" i="1"/>
  <c r="T397" i="1"/>
  <c r="V397" i="1"/>
  <c r="W443" i="1"/>
  <c r="V443" i="1"/>
  <c r="T443" i="1"/>
  <c r="W431" i="1"/>
  <c r="T431" i="1"/>
  <c r="V431" i="1"/>
  <c r="W423" i="1"/>
  <c r="V423" i="1"/>
  <c r="W415" i="1"/>
  <c r="V415" i="1"/>
  <c r="W411" i="1"/>
  <c r="V411" i="1"/>
  <c r="T411" i="1"/>
  <c r="W407" i="1"/>
  <c r="T407" i="1"/>
  <c r="V407" i="1"/>
  <c r="W403" i="1"/>
  <c r="W399" i="1"/>
  <c r="T399" i="1"/>
  <c r="V399" i="1"/>
  <c r="W395" i="1"/>
  <c r="V395" i="1"/>
  <c r="T395" i="1"/>
  <c r="V391" i="1"/>
  <c r="W387" i="1"/>
  <c r="T387" i="1"/>
  <c r="V387" i="1"/>
  <c r="W383" i="1"/>
  <c r="T383" i="1"/>
  <c r="W375" i="1"/>
  <c r="T375" i="1"/>
  <c r="V375" i="1"/>
  <c r="T367" i="1"/>
  <c r="V360" i="1"/>
  <c r="W360" i="1"/>
  <c r="T360" i="1"/>
  <c r="V358" i="1"/>
  <c r="W358" i="1"/>
  <c r="T358" i="1"/>
  <c r="W441" i="1"/>
  <c r="V441" i="1"/>
  <c r="T441" i="1"/>
  <c r="W413" i="1"/>
  <c r="T413" i="1"/>
  <c r="V413" i="1"/>
  <c r="W409" i="1"/>
  <c r="T409" i="1"/>
  <c r="V409" i="1"/>
  <c r="W393" i="1"/>
  <c r="T393" i="1"/>
  <c r="V393" i="1"/>
  <c r="W389" i="1"/>
  <c r="T389" i="1"/>
  <c r="V389" i="1"/>
  <c r="W385" i="1"/>
  <c r="T385" i="1"/>
  <c r="V385" i="1"/>
  <c r="W365" i="1"/>
  <c r="T365" i="1"/>
  <c r="V365" i="1"/>
  <c r="W449" i="1"/>
  <c r="V449" i="1"/>
  <c r="T449" i="1"/>
  <c r="W439" i="1"/>
  <c r="V439" i="1"/>
  <c r="T439" i="1"/>
  <c r="W435" i="1"/>
  <c r="V435" i="1"/>
  <c r="T435" i="1"/>
  <c r="W427" i="1"/>
  <c r="T427" i="1"/>
  <c r="V427" i="1"/>
  <c r="V419" i="1"/>
  <c r="W447" i="1"/>
  <c r="V447" i="1"/>
  <c r="T447" i="1"/>
  <c r="V327" i="1"/>
  <c r="W327" i="1"/>
  <c r="T327" i="1"/>
  <c r="T312" i="1"/>
  <c r="V312" i="1"/>
  <c r="W448" i="1"/>
  <c r="W355" i="1"/>
  <c r="T355" i="1"/>
  <c r="V354" i="1"/>
  <c r="W351" i="1"/>
  <c r="T351" i="1"/>
  <c r="V350" i="1"/>
  <c r="T347" i="1"/>
  <c r="V346" i="1"/>
  <c r="W343" i="1"/>
  <c r="W339" i="1"/>
  <c r="T339" i="1"/>
  <c r="V338" i="1"/>
  <c r="T330" i="1"/>
  <c r="V330" i="1"/>
  <c r="V329" i="1"/>
  <c r="W329" i="1"/>
  <c r="T329" i="1"/>
  <c r="T322" i="1"/>
  <c r="V322" i="1"/>
  <c r="V321" i="1"/>
  <c r="W321" i="1"/>
  <c r="T321" i="1"/>
  <c r="T314" i="1"/>
  <c r="V314" i="1"/>
  <c r="V313" i="1"/>
  <c r="W313" i="1"/>
  <c r="T313" i="1"/>
  <c r="W303" i="1"/>
  <c r="T303" i="1"/>
  <c r="V303" i="1"/>
  <c r="V319" i="1"/>
  <c r="W319" i="1"/>
  <c r="T319" i="1"/>
  <c r="T298" i="1"/>
  <c r="W298" i="1"/>
  <c r="W291" i="1"/>
  <c r="T291" i="1"/>
  <c r="V291" i="1"/>
  <c r="W454" i="1"/>
  <c r="W452" i="1"/>
  <c r="W446" i="1"/>
  <c r="V454" i="1"/>
  <c r="V452" i="1"/>
  <c r="V450" i="1"/>
  <c r="V448" i="1"/>
  <c r="V446" i="1"/>
  <c r="V444" i="1"/>
  <c r="V442" i="1"/>
  <c r="V440" i="1"/>
  <c r="V436" i="1"/>
  <c r="V434" i="1"/>
  <c r="V430" i="1"/>
  <c r="V428" i="1"/>
  <c r="V426" i="1"/>
  <c r="V424" i="1"/>
  <c r="V422" i="1"/>
  <c r="V420" i="1"/>
  <c r="V418" i="1"/>
  <c r="V416" i="1"/>
  <c r="V414" i="1"/>
  <c r="V412" i="1"/>
  <c r="V408" i="1"/>
  <c r="V406" i="1"/>
  <c r="V404" i="1"/>
  <c r="V402" i="1"/>
  <c r="V400" i="1"/>
  <c r="V398" i="1"/>
  <c r="V396" i="1"/>
  <c r="V394" i="1"/>
  <c r="V392" i="1"/>
  <c r="V390" i="1"/>
  <c r="V388" i="1"/>
  <c r="V386" i="1"/>
  <c r="V382" i="1"/>
  <c r="V380" i="1"/>
  <c r="V378" i="1"/>
  <c r="V376" i="1"/>
  <c r="V374" i="1"/>
  <c r="V372" i="1"/>
  <c r="V370" i="1"/>
  <c r="V368" i="1"/>
  <c r="V366" i="1"/>
  <c r="V364" i="1"/>
  <c r="V362" i="1"/>
  <c r="W357" i="1"/>
  <c r="V355" i="1"/>
  <c r="V347" i="1"/>
  <c r="V339" i="1"/>
  <c r="T332" i="1"/>
  <c r="V332" i="1"/>
  <c r="V331" i="1"/>
  <c r="W331" i="1"/>
  <c r="T331" i="1"/>
  <c r="T324" i="1"/>
  <c r="V324" i="1"/>
  <c r="T316" i="1"/>
  <c r="V316" i="1"/>
  <c r="V315" i="1"/>
  <c r="W315" i="1"/>
  <c r="T315" i="1"/>
  <c r="V308" i="1"/>
  <c r="W308" i="1"/>
  <c r="T308" i="1"/>
  <c r="V306" i="1"/>
  <c r="T306" i="1"/>
  <c r="W306" i="1"/>
  <c r="W299" i="1"/>
  <c r="V299" i="1"/>
  <c r="T328" i="1"/>
  <c r="V328" i="1"/>
  <c r="T320" i="1"/>
  <c r="V320" i="1"/>
  <c r="T311" i="1"/>
  <c r="W307" i="1"/>
  <c r="T307" i="1"/>
  <c r="V307" i="1"/>
  <c r="W450" i="1"/>
  <c r="V357" i="1"/>
  <c r="V356" i="1"/>
  <c r="W354" i="1"/>
  <c r="W353" i="1"/>
  <c r="T353" i="1"/>
  <c r="V352" i="1"/>
  <c r="W350" i="1"/>
  <c r="W349" i="1"/>
  <c r="T349" i="1"/>
  <c r="V348" i="1"/>
  <c r="W346" i="1"/>
  <c r="W345" i="1"/>
  <c r="T345" i="1"/>
  <c r="V344" i="1"/>
  <c r="W341" i="1"/>
  <c r="T341" i="1"/>
  <c r="V340" i="1"/>
  <c r="W338" i="1"/>
  <c r="W337" i="1"/>
  <c r="V336" i="1"/>
  <c r="T334" i="1"/>
  <c r="V334" i="1"/>
  <c r="W328" i="1"/>
  <c r="T326" i="1"/>
  <c r="V326" i="1"/>
  <c r="V325" i="1"/>
  <c r="W325" i="1"/>
  <c r="T325" i="1"/>
  <c r="W320" i="1"/>
  <c r="T318" i="1"/>
  <c r="V318" i="1"/>
  <c r="V317" i="1"/>
  <c r="W317" i="1"/>
  <c r="T317" i="1"/>
  <c r="W312" i="1"/>
  <c r="T310" i="1"/>
  <c r="V310" i="1"/>
  <c r="V309" i="1"/>
  <c r="W309" i="1"/>
  <c r="V302" i="1"/>
  <c r="T302" i="1"/>
  <c r="W302" i="1"/>
  <c r="T295" i="1"/>
  <c r="V295" i="1"/>
  <c r="W305" i="1"/>
  <c r="T305" i="1"/>
  <c r="V304" i="1"/>
  <c r="W301" i="1"/>
  <c r="T301" i="1"/>
  <c r="V300" i="1"/>
  <c r="W297" i="1"/>
  <c r="T297" i="1"/>
  <c r="V296" i="1"/>
  <c r="W293" i="1"/>
  <c r="T293" i="1"/>
  <c r="V292" i="1"/>
  <c r="V288" i="1"/>
  <c r="L105" i="1"/>
  <c r="E3" i="1"/>
  <c r="F34" i="1"/>
  <c r="F39" i="1" l="1"/>
  <c r="F10" i="1"/>
  <c r="F63" i="1"/>
  <c r="F21" i="1"/>
  <c r="F58" i="1"/>
  <c r="E2" i="1"/>
  <c r="F265" i="1"/>
  <c r="F235" i="1"/>
  <c r="F226" i="1"/>
  <c r="F266" i="1"/>
  <c r="F228" i="1"/>
  <c r="F258" i="1"/>
  <c r="F253" i="1"/>
  <c r="F277" i="1"/>
  <c r="F271" i="1"/>
  <c r="F282" i="1"/>
  <c r="F260" i="1"/>
  <c r="F275" i="1"/>
  <c r="F244" i="1"/>
  <c r="F269" i="1"/>
  <c r="F272" i="1"/>
  <c r="F263" i="1"/>
  <c r="F284" i="1"/>
  <c r="F285" i="1"/>
  <c r="F249" i="1"/>
  <c r="T288" i="1"/>
  <c r="W288" i="1"/>
  <c r="F33" i="1"/>
  <c r="F195" i="1"/>
  <c r="F254" i="1"/>
  <c r="F286" i="1"/>
  <c r="F250" i="1"/>
  <c r="F261" i="1"/>
  <c r="F273" i="1"/>
  <c r="F278" i="1"/>
  <c r="F245" i="1"/>
  <c r="F255" i="1"/>
  <c r="F279" i="1"/>
  <c r="F71" i="1"/>
  <c r="F31" i="1"/>
  <c r="F264" i="1"/>
  <c r="F188" i="1"/>
  <c r="F156" i="1"/>
  <c r="F251" i="1"/>
  <c r="F283" i="1"/>
  <c r="F267" i="1"/>
  <c r="F274" i="1"/>
  <c r="F281" i="1"/>
  <c r="F247" i="1"/>
  <c r="F257" i="1"/>
  <c r="F242" i="1"/>
  <c r="F270" i="1"/>
  <c r="F102" i="1"/>
  <c r="F109" i="1"/>
  <c r="F38" i="1"/>
  <c r="F25" i="1"/>
  <c r="F204" i="1"/>
  <c r="D15" i="6"/>
  <c r="F60" i="1"/>
  <c r="F59" i="1"/>
  <c r="U289" i="1"/>
  <c r="W289" i="1"/>
  <c r="T289" i="1"/>
  <c r="V289" i="1"/>
  <c r="F49" i="1"/>
  <c r="F48" i="1"/>
  <c r="F218" i="1"/>
  <c r="F219" i="1"/>
  <c r="F128" i="1"/>
  <c r="F30" i="1"/>
  <c r="F81" i="1"/>
  <c r="F76" i="1"/>
  <c r="F140" i="1"/>
  <c r="F155" i="1"/>
  <c r="F179" i="1"/>
  <c r="F55" i="1"/>
  <c r="P452" i="1"/>
  <c r="O452" i="1"/>
  <c r="M452" i="1"/>
  <c r="N452" i="1"/>
  <c r="L2" i="1"/>
  <c r="R452" i="1"/>
  <c r="F153" i="1"/>
  <c r="F100" i="1"/>
  <c r="F47" i="1"/>
  <c r="F56" i="1"/>
  <c r="F224" i="1"/>
  <c r="F148" i="1"/>
  <c r="F16" i="1"/>
  <c r="F203" i="1"/>
  <c r="F165" i="1"/>
  <c r="F237" i="1"/>
  <c r="F158" i="1"/>
  <c r="F211" i="1"/>
  <c r="F236" i="1"/>
  <c r="F214" i="1"/>
  <c r="F90" i="1"/>
  <c r="F168" i="1"/>
  <c r="F163" i="1"/>
  <c r="F111" i="1"/>
  <c r="F180" i="1"/>
  <c r="F116" i="1"/>
  <c r="F122" i="1"/>
  <c r="F146" i="1"/>
  <c r="F159" i="1"/>
  <c r="F230" i="1"/>
  <c r="F173" i="1"/>
  <c r="F52" i="1"/>
  <c r="F73" i="1"/>
  <c r="F69" i="1"/>
  <c r="F160" i="1"/>
  <c r="F12" i="1"/>
  <c r="F205" i="1"/>
  <c r="F221" i="1"/>
  <c r="F149" i="1"/>
  <c r="F175" i="1"/>
  <c r="F187" i="1"/>
  <c r="F8" i="1"/>
  <c r="F42" i="1"/>
  <c r="F26" i="1"/>
  <c r="F77" i="1"/>
  <c r="F87" i="1"/>
  <c r="F46" i="1"/>
  <c r="F167" i="1"/>
  <c r="F184" i="1"/>
  <c r="F174" i="1"/>
  <c r="F186" i="1"/>
  <c r="F150" i="1"/>
  <c r="F152" i="1"/>
  <c r="F131" i="1"/>
  <c r="F135" i="1"/>
  <c r="F97" i="1"/>
  <c r="F86" i="1"/>
  <c r="F85" i="1"/>
  <c r="F83" i="1"/>
  <c r="F45" i="1"/>
  <c r="F27" i="1"/>
  <c r="F13" i="1"/>
  <c r="F208" i="1"/>
  <c r="F196" i="1"/>
  <c r="F209" i="1"/>
  <c r="F238" i="1"/>
  <c r="F239" i="1"/>
  <c r="F231" i="1"/>
  <c r="F234" i="1"/>
  <c r="F171" i="1"/>
  <c r="F172" i="1"/>
  <c r="F215" i="1"/>
  <c r="F201" i="1"/>
  <c r="F183" i="1"/>
  <c r="F182" i="1"/>
  <c r="F197" i="1"/>
  <c r="F198" i="1"/>
  <c r="F164" i="1"/>
  <c r="F161" i="1"/>
  <c r="F169" i="1"/>
  <c r="F229" i="1"/>
  <c r="F191" i="1"/>
  <c r="F154" i="1"/>
  <c r="F177" i="1"/>
  <c r="F162" i="1"/>
  <c r="F144" i="1"/>
  <c r="F145" i="1"/>
  <c r="F206" i="1"/>
  <c r="F41" i="1"/>
  <c r="F40" i="1"/>
  <c r="F67" i="1"/>
  <c r="F51" i="1"/>
  <c r="F240" i="1"/>
  <c r="F241" i="1"/>
  <c r="F176" i="1"/>
  <c r="F181" i="1"/>
  <c r="F142" i="1"/>
  <c r="F190" i="1"/>
  <c r="F216" i="1"/>
  <c r="F157" i="1"/>
  <c r="F207" i="1"/>
  <c r="F166" i="1"/>
  <c r="F222" i="1"/>
  <c r="F65" i="1"/>
  <c r="F130" i="1"/>
  <c r="F233" i="1"/>
  <c r="F170" i="1"/>
  <c r="F108" i="1"/>
  <c r="F192" i="1"/>
  <c r="F193" i="1"/>
  <c r="F147" i="1"/>
  <c r="F178" i="1"/>
  <c r="F210" i="1"/>
  <c r="F217" i="1"/>
  <c r="F223" i="1"/>
  <c r="F189" i="1"/>
  <c r="F232" i="1"/>
  <c r="F212" i="1"/>
  <c r="F200" i="1"/>
  <c r="F136" i="1"/>
  <c r="F194" i="1"/>
  <c r="F227" i="1"/>
  <c r="F185" i="1"/>
  <c r="F99" i="1"/>
  <c r="F202" i="1"/>
  <c r="F213" i="1"/>
  <c r="F151" i="1"/>
  <c r="F225" i="1"/>
  <c r="F134" i="1"/>
  <c r="F138" i="1"/>
  <c r="F143" i="1"/>
  <c r="F139" i="1"/>
  <c r="F137" i="1"/>
  <c r="F127" i="1"/>
  <c r="F66" i="1"/>
  <c r="F106" i="1"/>
  <c r="F124" i="1"/>
  <c r="F126" i="1"/>
  <c r="F141" i="1"/>
  <c r="F133" i="1"/>
  <c r="F123" i="1"/>
  <c r="F129" i="1"/>
  <c r="F79" i="1"/>
  <c r="F132" i="1"/>
  <c r="F125" i="1"/>
  <c r="F35" i="1"/>
  <c r="H2" i="1"/>
  <c r="F121" i="1"/>
  <c r="F44" i="1"/>
  <c r="F24" i="1"/>
  <c r="F18" i="1"/>
  <c r="F112" i="1"/>
  <c r="F93" i="1"/>
  <c r="F113" i="1"/>
  <c r="F96" i="1"/>
  <c r="F84" i="1"/>
  <c r="F101" i="1"/>
  <c r="F120" i="1"/>
  <c r="F114" i="1"/>
  <c r="F118" i="1"/>
  <c r="F117" i="1"/>
  <c r="F119" i="1"/>
  <c r="F91" i="1"/>
  <c r="F105" i="1"/>
  <c r="F98" i="1"/>
  <c r="F103" i="1"/>
  <c r="F95" i="1"/>
  <c r="F115" i="1"/>
  <c r="F104" i="1"/>
  <c r="F94" i="1"/>
  <c r="F92" i="1"/>
  <c r="G3" i="1"/>
  <c r="F19" i="1"/>
  <c r="W342" i="1"/>
  <c r="T323" i="1"/>
  <c r="W294" i="1"/>
  <c r="T363" i="1"/>
  <c r="W367" i="1"/>
  <c r="V379" i="1"/>
  <c r="T373" i="1"/>
  <c r="T453" i="1"/>
  <c r="W414" i="1"/>
  <c r="T438" i="1"/>
  <c r="T342" i="1"/>
  <c r="U379" i="1"/>
  <c r="U367" i="1"/>
  <c r="U294" i="1"/>
  <c r="U323" i="1"/>
  <c r="W290" i="1"/>
  <c r="W333" i="1"/>
  <c r="T290" i="1"/>
  <c r="W323" i="1"/>
  <c r="V410" i="1"/>
  <c r="T294" i="1"/>
  <c r="V363" i="1"/>
  <c r="T379" i="1"/>
  <c r="W373" i="1"/>
  <c r="T401" i="1"/>
  <c r="V453" i="1"/>
  <c r="V417" i="1"/>
  <c r="T410" i="1"/>
  <c r="V337" i="1"/>
  <c r="F29" i="1"/>
  <c r="U403" i="1"/>
  <c r="U401" i="1"/>
  <c r="U417" i="1"/>
  <c r="U337" i="1"/>
  <c r="T333" i="1"/>
  <c r="V333" i="1"/>
  <c r="V290" i="1"/>
  <c r="V438" i="1"/>
  <c r="F20" i="1"/>
  <c r="F14" i="1"/>
  <c r="F17" i="1"/>
  <c r="F9" i="1"/>
  <c r="F23" i="1"/>
  <c r="F7" i="1"/>
  <c r="F57" i="1"/>
  <c r="F37" i="1"/>
  <c r="F22" i="1"/>
  <c r="W311" i="1"/>
  <c r="U343" i="1"/>
  <c r="T343" i="1"/>
  <c r="V343" i="1"/>
  <c r="U421" i="1"/>
  <c r="V421" i="1"/>
  <c r="U384" i="1"/>
  <c r="V384" i="1"/>
  <c r="V298" i="1"/>
  <c r="T335" i="1"/>
  <c r="T371" i="1"/>
  <c r="F61" i="1"/>
  <c r="U371" i="1"/>
  <c r="F43" i="1"/>
  <c r="F75" i="1"/>
  <c r="U391" i="1"/>
  <c r="U432" i="1"/>
  <c r="V432" i="1"/>
  <c r="U299" i="1"/>
  <c r="T299" i="1"/>
  <c r="U347" i="1"/>
  <c r="W347" i="1"/>
  <c r="U383" i="1"/>
  <c r="V383" i="1"/>
  <c r="U295" i="1"/>
  <c r="W295" i="1"/>
  <c r="V351" i="1"/>
  <c r="V335" i="1"/>
  <c r="W371" i="1"/>
  <c r="T391" i="1"/>
  <c r="V403" i="1"/>
  <c r="U335" i="1"/>
  <c r="U419" i="1"/>
  <c r="T419" i="1"/>
  <c r="F28" i="1"/>
  <c r="F88" i="1"/>
  <c r="F36" i="1"/>
  <c r="F70" i="1"/>
  <c r="F78" i="1"/>
  <c r="F80" i="1"/>
  <c r="F62" i="1"/>
  <c r="F74" i="1"/>
  <c r="F72" i="1"/>
  <c r="F68" i="1"/>
  <c r="F110" i="1"/>
  <c r="F89" i="1"/>
  <c r="F32" i="1"/>
  <c r="F82" i="1"/>
  <c r="F3" i="1"/>
  <c r="F107" i="1"/>
  <c r="F4" i="1"/>
  <c r="F5" i="1"/>
  <c r="F6" i="1"/>
  <c r="F2" i="1" l="1"/>
  <c r="G197" i="1"/>
  <c r="G262" i="1"/>
  <c r="G251" i="1"/>
  <c r="G267" i="1"/>
  <c r="G248" i="1"/>
  <c r="G284" i="1"/>
  <c r="G249" i="1"/>
  <c r="G269" i="1"/>
  <c r="G268" i="1"/>
  <c r="G283" i="1"/>
  <c r="G270" i="1"/>
  <c r="G273" i="1"/>
  <c r="G258" i="1"/>
  <c r="G260" i="1"/>
  <c r="G287" i="1"/>
  <c r="G274" i="1"/>
  <c r="G252" i="1"/>
  <c r="G254" i="1"/>
  <c r="G245" i="1"/>
  <c r="G247" i="1"/>
  <c r="G243" i="1"/>
  <c r="G285" i="1"/>
  <c r="G282" i="1"/>
  <c r="G277" i="1"/>
  <c r="G244" i="1"/>
  <c r="G256" i="1"/>
  <c r="G271" i="1"/>
  <c r="G265" i="1"/>
  <c r="G276" i="1"/>
  <c r="G279" i="1"/>
  <c r="G281" i="1"/>
  <c r="G253" i="1"/>
  <c r="G259" i="1"/>
  <c r="G246" i="1"/>
  <c r="G255" i="1"/>
  <c r="G278" i="1"/>
  <c r="G272" i="1"/>
  <c r="G261" i="1"/>
  <c r="G280" i="1"/>
  <c r="G264" i="1"/>
  <c r="G286" i="1"/>
  <c r="G250" i="1"/>
  <c r="G257" i="1"/>
  <c r="G263" i="1"/>
  <c r="G266" i="1"/>
  <c r="G275" i="1"/>
  <c r="P451" i="1"/>
  <c r="M451" i="1"/>
  <c r="N451" i="1"/>
  <c r="O451" i="1"/>
  <c r="Q451" i="1"/>
  <c r="Q452" i="1"/>
  <c r="X452" i="1"/>
  <c r="G148" i="1"/>
  <c r="G219" i="1"/>
  <c r="G208" i="1"/>
  <c r="G187" i="1"/>
  <c r="G147" i="1"/>
  <c r="G162" i="1"/>
  <c r="G29" i="1"/>
  <c r="G158" i="1"/>
  <c r="G196" i="1"/>
  <c r="G225" i="1"/>
  <c r="G175" i="1"/>
  <c r="G223" i="1"/>
  <c r="G229" i="1"/>
  <c r="G189" i="1"/>
  <c r="G242" i="1"/>
  <c r="G165" i="1"/>
  <c r="G173" i="1"/>
  <c r="G121" i="1"/>
  <c r="G210" i="1"/>
  <c r="G238" i="1"/>
  <c r="G167" i="1"/>
  <c r="G181" i="1"/>
  <c r="G204" i="1"/>
  <c r="G180" i="1"/>
  <c r="G166" i="1"/>
  <c r="G205" i="1"/>
  <c r="G153" i="1"/>
  <c r="G203" i="1"/>
  <c r="G224" i="1"/>
  <c r="G169" i="1"/>
  <c r="G217" i="1"/>
  <c r="G172" i="1"/>
  <c r="G199" i="1"/>
  <c r="G214" i="1"/>
  <c r="G231" i="1"/>
  <c r="G240" i="1"/>
  <c r="G161" i="1"/>
  <c r="G160" i="1"/>
  <c r="G179" i="1"/>
  <c r="G228" i="1"/>
  <c r="G218" i="1"/>
  <c r="G215" i="1"/>
  <c r="G168" i="1"/>
  <c r="G227" i="1"/>
  <c r="G185" i="1"/>
  <c r="G188" i="1"/>
  <c r="G159" i="1"/>
  <c r="G220" i="1"/>
  <c r="G241" i="1"/>
  <c r="G222" i="1"/>
  <c r="G145" i="1"/>
  <c r="G190" i="1"/>
  <c r="G206" i="1"/>
  <c r="G193" i="1"/>
  <c r="G213" i="1"/>
  <c r="G152" i="1"/>
  <c r="G216" i="1"/>
  <c r="G235" i="1"/>
  <c r="G209" i="1"/>
  <c r="G154" i="1"/>
  <c r="G226" i="1"/>
  <c r="G201" i="1"/>
  <c r="G171" i="1"/>
  <c r="G212" i="1"/>
  <c r="G234" i="1"/>
  <c r="G163" i="1"/>
  <c r="G176" i="1"/>
  <c r="G239" i="1"/>
  <c r="G194" i="1"/>
  <c r="G177" i="1"/>
  <c r="G207" i="1"/>
  <c r="G184" i="1"/>
  <c r="G174" i="1"/>
  <c r="G192" i="1"/>
  <c r="G230" i="1"/>
  <c r="G156" i="1"/>
  <c r="G233" i="1"/>
  <c r="G198" i="1"/>
  <c r="G232" i="1"/>
  <c r="G100" i="1"/>
  <c r="G186" i="1"/>
  <c r="G164" i="1"/>
  <c r="G151" i="1"/>
  <c r="G200" i="1"/>
  <c r="G149" i="1"/>
  <c r="G195" i="1"/>
  <c r="G178" i="1"/>
  <c r="G191" i="1"/>
  <c r="G211" i="1"/>
  <c r="G182" i="1"/>
  <c r="G236" i="1"/>
  <c r="G237" i="1"/>
  <c r="G155" i="1"/>
  <c r="G146" i="1"/>
  <c r="G170" i="1"/>
  <c r="G157" i="1"/>
  <c r="G183" i="1"/>
  <c r="G202" i="1"/>
  <c r="G150" i="1"/>
  <c r="G221" i="1"/>
  <c r="G89" i="1"/>
  <c r="G130" i="1"/>
  <c r="G137" i="1"/>
  <c r="G131" i="1"/>
  <c r="G136" i="1"/>
  <c r="G118" i="1"/>
  <c r="G126" i="1"/>
  <c r="G143" i="1"/>
  <c r="G138" i="1"/>
  <c r="G135" i="1"/>
  <c r="G124" i="1"/>
  <c r="G133" i="1"/>
  <c r="G134" i="1"/>
  <c r="G144" i="1"/>
  <c r="G123" i="1"/>
  <c r="G132" i="1"/>
  <c r="G127" i="1"/>
  <c r="G128" i="1"/>
  <c r="G51" i="1"/>
  <c r="G94" i="1"/>
  <c r="G142" i="1"/>
  <c r="G139" i="1"/>
  <c r="G129" i="1"/>
  <c r="G125" i="1"/>
  <c r="G141" i="1"/>
  <c r="G140" i="1"/>
  <c r="G85" i="1"/>
  <c r="G103" i="1"/>
  <c r="G117" i="1"/>
  <c r="G91" i="1"/>
  <c r="G92" i="1"/>
  <c r="G112" i="1"/>
  <c r="G95" i="1"/>
  <c r="G122" i="1"/>
  <c r="G45" i="1"/>
  <c r="G74" i="1"/>
  <c r="G62" i="1"/>
  <c r="G84" i="1"/>
  <c r="G90" i="1"/>
  <c r="G105" i="1"/>
  <c r="G83" i="1"/>
  <c r="G77" i="1"/>
  <c r="G114" i="1"/>
  <c r="G68" i="1"/>
  <c r="G93" i="1"/>
  <c r="G69" i="1"/>
  <c r="G61" i="1"/>
  <c r="G71" i="1"/>
  <c r="G88" i="1"/>
  <c r="G56" i="1"/>
  <c r="G82" i="1"/>
  <c r="G110" i="1"/>
  <c r="G72" i="1"/>
  <c r="G58" i="1"/>
  <c r="G70" i="1"/>
  <c r="G111" i="1"/>
  <c r="G64" i="1"/>
  <c r="G87" i="1"/>
  <c r="G81" i="1"/>
  <c r="G78" i="1"/>
  <c r="G65" i="1"/>
  <c r="G75" i="1"/>
  <c r="G53" i="1"/>
  <c r="G55" i="1"/>
  <c r="G80" i="1"/>
  <c r="G102" i="1"/>
  <c r="G76" i="1"/>
  <c r="G86" i="1"/>
  <c r="G54" i="1"/>
  <c r="G60" i="1"/>
  <c r="G73" i="1"/>
  <c r="G115" i="1"/>
  <c r="G101" i="1"/>
  <c r="G97" i="1"/>
  <c r="G98" i="1"/>
  <c r="G79" i="1"/>
  <c r="G59" i="1"/>
  <c r="G107" i="1"/>
  <c r="G109" i="1"/>
  <c r="G120" i="1"/>
  <c r="G108" i="1"/>
  <c r="G57" i="1"/>
  <c r="G52" i="1"/>
  <c r="G104" i="1"/>
  <c r="G13" i="1"/>
  <c r="G25" i="1"/>
  <c r="G5" i="1"/>
  <c r="G116" i="1"/>
  <c r="G113" i="1"/>
  <c r="G66" i="1"/>
  <c r="G63" i="1"/>
  <c r="G119" i="1"/>
  <c r="G99" i="1"/>
  <c r="G106" i="1"/>
  <c r="G67" i="1"/>
  <c r="G96" i="1"/>
  <c r="G27" i="1"/>
  <c r="G6" i="1"/>
  <c r="G4" i="1"/>
  <c r="G34" i="1"/>
  <c r="G44" i="1"/>
  <c r="G35" i="1"/>
  <c r="G48" i="1"/>
  <c r="G50" i="1"/>
  <c r="G38" i="1"/>
  <c r="G42" i="1"/>
  <c r="G39" i="1"/>
  <c r="G36" i="1"/>
  <c r="G43" i="1"/>
  <c r="G46" i="1"/>
  <c r="G40" i="1"/>
  <c r="G37" i="1"/>
  <c r="G47" i="1"/>
  <c r="G20" i="1"/>
  <c r="G41" i="1"/>
  <c r="G49" i="1"/>
  <c r="G19" i="1"/>
  <c r="G30" i="1"/>
  <c r="G22" i="1"/>
  <c r="G17" i="1"/>
  <c r="G8" i="1"/>
  <c r="G24" i="1"/>
  <c r="G26" i="1"/>
  <c r="G31" i="1"/>
  <c r="G32" i="1"/>
  <c r="G11" i="1"/>
  <c r="G12" i="1"/>
  <c r="G28" i="1"/>
  <c r="G21" i="1"/>
  <c r="G10" i="1"/>
  <c r="G15" i="1"/>
  <c r="G16" i="1"/>
  <c r="G18" i="1"/>
  <c r="G23" i="1"/>
  <c r="G33" i="1"/>
  <c r="G9" i="1"/>
  <c r="G14" i="1"/>
  <c r="G7" i="1"/>
  <c r="G2" i="1" l="1"/>
  <c r="X451" i="1"/>
  <c r="R451" i="1"/>
  <c r="P450" i="1" l="1"/>
  <c r="M450" i="1"/>
  <c r="O450" i="1"/>
  <c r="N450" i="1"/>
  <c r="Q450" i="1"/>
  <c r="R450" i="1"/>
  <c r="X450" i="1"/>
  <c r="P449" i="1" l="1"/>
  <c r="M449" i="1"/>
  <c r="Q449" i="1" s="1"/>
  <c r="N449" i="1"/>
  <c r="O449" i="1"/>
  <c r="R449" i="1" l="1"/>
  <c r="X449" i="1"/>
  <c r="P448" i="1" l="1"/>
  <c r="M448" i="1"/>
  <c r="Q448" i="1" s="1"/>
  <c r="O448" i="1"/>
  <c r="N448" i="1"/>
  <c r="R448" i="1" l="1"/>
  <c r="X448" i="1"/>
  <c r="P447" i="1" l="1"/>
  <c r="O447" i="1"/>
  <c r="M447" i="1"/>
  <c r="Q447" i="1" s="1"/>
  <c r="N447" i="1"/>
  <c r="R447" i="1" l="1"/>
  <c r="X447" i="1"/>
  <c r="P446" i="1" l="1"/>
  <c r="M446" i="1"/>
  <c r="Q446" i="1" s="1"/>
  <c r="N446" i="1"/>
  <c r="O446" i="1"/>
  <c r="R446" i="1" l="1"/>
  <c r="X446" i="1"/>
  <c r="P445" i="1" l="1"/>
  <c r="M445" i="1"/>
  <c r="Q445" i="1" s="1"/>
  <c r="O445" i="1"/>
  <c r="N445" i="1"/>
  <c r="R445" i="1" l="1"/>
  <c r="X445" i="1"/>
  <c r="P444" i="1" l="1"/>
  <c r="O444" i="1"/>
  <c r="M444" i="1"/>
  <c r="Q444" i="1" s="1"/>
  <c r="N444" i="1"/>
  <c r="R444" i="1" l="1"/>
  <c r="X444" i="1"/>
  <c r="P443" i="1" l="1"/>
  <c r="M443" i="1"/>
  <c r="Q443" i="1" s="1"/>
  <c r="N443" i="1"/>
  <c r="O443" i="1"/>
  <c r="R443" i="1" l="1"/>
  <c r="X443" i="1"/>
  <c r="P442" i="1" l="1"/>
  <c r="M442" i="1"/>
  <c r="Q442" i="1" s="1"/>
  <c r="O442" i="1"/>
  <c r="N442" i="1"/>
  <c r="R442" i="1" l="1"/>
  <c r="X442" i="1"/>
  <c r="P441" i="1" l="1"/>
  <c r="O441" i="1"/>
  <c r="M441" i="1"/>
  <c r="Q441" i="1" s="1"/>
  <c r="N441" i="1"/>
  <c r="R441" i="1" l="1"/>
  <c r="X441" i="1"/>
  <c r="P440" i="1" l="1"/>
  <c r="M440" i="1"/>
  <c r="Q440" i="1" s="1"/>
  <c r="O440" i="1"/>
  <c r="N440" i="1"/>
  <c r="R440" i="1" l="1"/>
  <c r="X440" i="1"/>
  <c r="P439" i="1" l="1"/>
  <c r="M439" i="1"/>
  <c r="Q439" i="1" s="1"/>
  <c r="N439" i="1"/>
  <c r="O439" i="1"/>
  <c r="R439" i="1" l="1"/>
  <c r="X439" i="1"/>
  <c r="P438" i="1" l="1"/>
  <c r="O438" i="1"/>
  <c r="M438" i="1"/>
  <c r="Q438" i="1" s="1"/>
  <c r="N438" i="1"/>
  <c r="R438" i="1" l="1"/>
  <c r="X438" i="1"/>
  <c r="P437" i="1" l="1"/>
  <c r="M437" i="1"/>
  <c r="Q437" i="1" s="1"/>
  <c r="O437" i="1"/>
  <c r="N437" i="1"/>
  <c r="R437" i="1" l="1"/>
  <c r="X437" i="1"/>
  <c r="P436" i="1" l="1"/>
  <c r="M436" i="1"/>
  <c r="Q436" i="1" s="1"/>
  <c r="N436" i="1"/>
  <c r="O436" i="1"/>
  <c r="R436" i="1" l="1"/>
  <c r="X436" i="1"/>
  <c r="P435" i="1" l="1"/>
  <c r="O435" i="1"/>
  <c r="M435" i="1"/>
  <c r="Q435" i="1" s="1"/>
  <c r="N435" i="1"/>
  <c r="R435" i="1" l="1"/>
  <c r="X435" i="1"/>
  <c r="P434" i="1" l="1"/>
  <c r="M434" i="1"/>
  <c r="Q434" i="1" s="1"/>
  <c r="N434" i="1"/>
  <c r="O434" i="1"/>
  <c r="R434" i="1" l="1"/>
  <c r="X434" i="1"/>
  <c r="P433" i="1" l="1"/>
  <c r="M433" i="1"/>
  <c r="Q433" i="1" s="1"/>
  <c r="O433" i="1"/>
  <c r="N433" i="1"/>
  <c r="R433" i="1" l="1"/>
  <c r="X433" i="1"/>
  <c r="P432" i="1" l="1"/>
  <c r="M432" i="1"/>
  <c r="Q432" i="1" s="1"/>
  <c r="N432" i="1"/>
  <c r="O432" i="1"/>
  <c r="R432" i="1" l="1"/>
  <c r="X432" i="1"/>
  <c r="P431" i="1" l="1"/>
  <c r="O431" i="1"/>
  <c r="M431" i="1"/>
  <c r="Q431" i="1" s="1"/>
  <c r="N431" i="1"/>
  <c r="R431" i="1" l="1"/>
  <c r="X431" i="1"/>
  <c r="P430" i="1" l="1"/>
  <c r="M430" i="1"/>
  <c r="Q430" i="1" s="1"/>
  <c r="O430" i="1"/>
  <c r="N430" i="1"/>
  <c r="R430" i="1" l="1"/>
  <c r="X430" i="1"/>
  <c r="P429" i="1" l="1"/>
  <c r="M429" i="1"/>
  <c r="Q429" i="1" s="1"/>
  <c r="N429" i="1"/>
  <c r="O429" i="1"/>
  <c r="R429" i="1" l="1"/>
  <c r="X429" i="1"/>
  <c r="P428" i="1" l="1"/>
  <c r="M428" i="1"/>
  <c r="Q428" i="1" s="1"/>
  <c r="O428" i="1"/>
  <c r="N428" i="1"/>
  <c r="R428" i="1" l="1"/>
  <c r="X428" i="1"/>
  <c r="P427" i="1" l="1"/>
  <c r="M427" i="1"/>
  <c r="Q427" i="1" s="1"/>
  <c r="N427" i="1"/>
  <c r="O427" i="1"/>
  <c r="R427" i="1" l="1"/>
  <c r="X427" i="1"/>
  <c r="P426" i="1" l="1"/>
  <c r="O426" i="1"/>
  <c r="M426" i="1"/>
  <c r="Q426" i="1" s="1"/>
  <c r="N426" i="1"/>
  <c r="R426" i="1" l="1"/>
  <c r="X426" i="1"/>
  <c r="P425" i="1" l="1"/>
  <c r="M425" i="1"/>
  <c r="Q425" i="1" s="1"/>
  <c r="O425" i="1"/>
  <c r="N425" i="1"/>
  <c r="R425" i="1" l="1"/>
  <c r="X425" i="1"/>
  <c r="P424" i="1" l="1"/>
  <c r="M424" i="1"/>
  <c r="Q424" i="1" s="1"/>
  <c r="N424" i="1"/>
  <c r="O424" i="1"/>
  <c r="R424" i="1" l="1"/>
  <c r="X424" i="1"/>
  <c r="M423" i="1" l="1"/>
  <c r="P423" i="1"/>
  <c r="O423" i="1"/>
  <c r="N423" i="1"/>
  <c r="Q423" i="1"/>
  <c r="R423" i="1" l="1"/>
  <c r="X423" i="1"/>
  <c r="P422" i="1" l="1"/>
  <c r="M422" i="1"/>
  <c r="Q422" i="1" s="1"/>
  <c r="N422" i="1"/>
  <c r="O422" i="1"/>
  <c r="R422" i="1" l="1"/>
  <c r="X422" i="1"/>
  <c r="P421" i="1" l="1"/>
  <c r="M421" i="1"/>
  <c r="Q421" i="1" s="1"/>
  <c r="O421" i="1"/>
  <c r="N421" i="1"/>
  <c r="R421" i="1" l="1"/>
  <c r="X421" i="1"/>
  <c r="P420" i="1" l="1"/>
  <c r="M420" i="1"/>
  <c r="Q420" i="1" s="1"/>
  <c r="N420" i="1"/>
  <c r="O420" i="1"/>
  <c r="R420" i="1" l="1"/>
  <c r="X420" i="1"/>
  <c r="P419" i="1" l="1"/>
  <c r="M419" i="1"/>
  <c r="Q419" i="1" s="1"/>
  <c r="N419" i="1"/>
  <c r="O419" i="1"/>
  <c r="R419" i="1" l="1"/>
  <c r="X419" i="1"/>
  <c r="P418" i="1" l="1"/>
  <c r="M418" i="1"/>
  <c r="Q418" i="1" s="1"/>
  <c r="N418" i="1"/>
  <c r="O418" i="1"/>
  <c r="R418" i="1" l="1"/>
  <c r="X418" i="1"/>
  <c r="P417" i="1" l="1"/>
  <c r="M417" i="1"/>
  <c r="Q417" i="1" s="1"/>
  <c r="O417" i="1"/>
  <c r="N417" i="1"/>
  <c r="R417" i="1" l="1"/>
  <c r="X417" i="1"/>
  <c r="P416" i="1" l="1"/>
  <c r="M416" i="1"/>
  <c r="Q416" i="1" s="1"/>
  <c r="N416" i="1"/>
  <c r="O416" i="1"/>
  <c r="R416" i="1" l="1"/>
  <c r="X416" i="1"/>
  <c r="P415" i="1" l="1"/>
  <c r="M415" i="1"/>
  <c r="Q415" i="1" s="1"/>
  <c r="O415" i="1"/>
  <c r="N415" i="1"/>
  <c r="R415" i="1" l="1"/>
  <c r="X415" i="1"/>
  <c r="P414" i="1" l="1"/>
  <c r="M414" i="1"/>
  <c r="Q414" i="1" s="1"/>
  <c r="N414" i="1"/>
  <c r="O414" i="1"/>
  <c r="R414" i="1" l="1"/>
  <c r="X414" i="1"/>
  <c r="P413" i="1" l="1"/>
  <c r="M413" i="1"/>
  <c r="Q413" i="1" s="1"/>
  <c r="N413" i="1"/>
  <c r="O413" i="1"/>
  <c r="R413" i="1" l="1"/>
  <c r="X413" i="1"/>
  <c r="P412" i="1" l="1"/>
  <c r="M412" i="1"/>
  <c r="Q412" i="1" s="1"/>
  <c r="N412" i="1"/>
  <c r="O412" i="1"/>
  <c r="R412" i="1" l="1"/>
  <c r="X412" i="1"/>
  <c r="P411" i="1" l="1"/>
  <c r="M411" i="1"/>
  <c r="Q411" i="1" s="1"/>
  <c r="O411" i="1"/>
  <c r="N411" i="1"/>
  <c r="R411" i="1" l="1"/>
  <c r="X411" i="1"/>
  <c r="P410" i="1" l="1"/>
  <c r="M410" i="1"/>
  <c r="Q410" i="1" s="1"/>
  <c r="N410" i="1"/>
  <c r="O410" i="1"/>
  <c r="R410" i="1" l="1"/>
  <c r="X410" i="1"/>
  <c r="P409" i="1" l="1"/>
  <c r="M409" i="1"/>
  <c r="Q409" i="1" s="1"/>
  <c r="O409" i="1"/>
  <c r="N409" i="1"/>
  <c r="R409" i="1" l="1"/>
  <c r="X409" i="1"/>
  <c r="P408" i="1" l="1"/>
  <c r="M408" i="1"/>
  <c r="Q408" i="1" s="1"/>
  <c r="N408" i="1"/>
  <c r="O408" i="1"/>
  <c r="R408" i="1" l="1"/>
  <c r="X408" i="1"/>
  <c r="P407" i="1" l="1"/>
  <c r="M407" i="1"/>
  <c r="Q407" i="1" s="1"/>
  <c r="O407" i="1"/>
  <c r="N407" i="1"/>
  <c r="R407" i="1" l="1"/>
  <c r="X407" i="1"/>
  <c r="P406" i="1" l="1"/>
  <c r="M406" i="1"/>
  <c r="Q406" i="1" s="1"/>
  <c r="N406" i="1"/>
  <c r="O406" i="1"/>
  <c r="R406" i="1" l="1"/>
  <c r="X406" i="1"/>
  <c r="P405" i="1" l="1"/>
  <c r="M405" i="1"/>
  <c r="Q405" i="1" s="1"/>
  <c r="N405" i="1"/>
  <c r="O405" i="1"/>
  <c r="R405" i="1" l="1"/>
  <c r="X405" i="1"/>
  <c r="P404" i="1" l="1"/>
  <c r="M404" i="1"/>
  <c r="N404" i="1"/>
  <c r="O404" i="1"/>
  <c r="Q404" i="1"/>
  <c r="R404" i="1" l="1"/>
  <c r="X404" i="1"/>
  <c r="P403" i="1" l="1"/>
  <c r="M403" i="1"/>
  <c r="Q403" i="1" s="1"/>
  <c r="O403" i="1"/>
  <c r="N403" i="1"/>
  <c r="R403" i="1" l="1"/>
  <c r="X403" i="1"/>
  <c r="P402" i="1" l="1"/>
  <c r="M402" i="1"/>
  <c r="Q402" i="1" s="1"/>
  <c r="N402" i="1"/>
  <c r="O402" i="1"/>
  <c r="R402" i="1" l="1"/>
  <c r="X402" i="1"/>
  <c r="P401" i="1" l="1"/>
  <c r="M401" i="1"/>
  <c r="Q401" i="1" s="1"/>
  <c r="O401" i="1"/>
  <c r="N401" i="1"/>
  <c r="R401" i="1" l="1"/>
  <c r="X401" i="1"/>
  <c r="P400" i="1" l="1"/>
  <c r="M400" i="1"/>
  <c r="Q400" i="1" s="1"/>
  <c r="N400" i="1"/>
  <c r="O400" i="1"/>
  <c r="R400" i="1" l="1"/>
  <c r="X400" i="1"/>
  <c r="P399" i="1" l="1"/>
  <c r="M399" i="1"/>
  <c r="Q399" i="1" s="1"/>
  <c r="N399" i="1"/>
  <c r="O399" i="1"/>
  <c r="R399" i="1" l="1"/>
  <c r="X399" i="1"/>
  <c r="P398" i="1" l="1"/>
  <c r="M398" i="1"/>
  <c r="Q398" i="1" s="1"/>
  <c r="N398" i="1"/>
  <c r="O398" i="1"/>
  <c r="R398" i="1" l="1"/>
  <c r="X398" i="1"/>
  <c r="P397" i="1" l="1"/>
  <c r="M397" i="1"/>
  <c r="Q397" i="1" s="1"/>
  <c r="O397" i="1"/>
  <c r="N397" i="1"/>
  <c r="R397" i="1" l="1"/>
  <c r="X397" i="1"/>
  <c r="P396" i="1" l="1"/>
  <c r="M396" i="1"/>
  <c r="Q396" i="1" s="1"/>
  <c r="N396" i="1"/>
  <c r="O396" i="1"/>
  <c r="R396" i="1" l="1"/>
  <c r="X396" i="1"/>
  <c r="P395" i="1" l="1"/>
  <c r="M395" i="1"/>
  <c r="Q395" i="1" s="1"/>
  <c r="O395" i="1"/>
  <c r="N395" i="1"/>
  <c r="R395" i="1" l="1"/>
  <c r="X395" i="1"/>
  <c r="P394" i="1" l="1"/>
  <c r="M394" i="1"/>
  <c r="Q394" i="1" s="1"/>
  <c r="N394" i="1"/>
  <c r="O394" i="1"/>
  <c r="R394" i="1" l="1"/>
  <c r="X394" i="1"/>
  <c r="P393" i="1" l="1"/>
  <c r="M393" i="1"/>
  <c r="Q393" i="1" s="1"/>
  <c r="N393" i="1"/>
  <c r="O393" i="1"/>
  <c r="R393" i="1" l="1"/>
  <c r="X393" i="1"/>
  <c r="P392" i="1" l="1"/>
  <c r="M392" i="1"/>
  <c r="Q392" i="1" s="1"/>
  <c r="N392" i="1"/>
  <c r="O392" i="1"/>
  <c r="R392" i="1" l="1"/>
  <c r="X392" i="1"/>
  <c r="P391" i="1" l="1"/>
  <c r="M391" i="1"/>
  <c r="Q391" i="1" s="1"/>
  <c r="O391" i="1"/>
  <c r="N391" i="1"/>
  <c r="R391" i="1" l="1"/>
  <c r="X391" i="1"/>
  <c r="P390" i="1" l="1"/>
  <c r="M390" i="1"/>
  <c r="N390" i="1"/>
  <c r="O390" i="1"/>
  <c r="Q390" i="1"/>
  <c r="R390" i="1" l="1"/>
  <c r="X390" i="1"/>
  <c r="P389" i="1" l="1"/>
  <c r="M389" i="1"/>
  <c r="Q389" i="1" s="1"/>
  <c r="N389" i="1"/>
  <c r="O389" i="1"/>
  <c r="R389" i="1" l="1"/>
  <c r="X389" i="1"/>
  <c r="P388" i="1" l="1"/>
  <c r="M388" i="1"/>
  <c r="Q388" i="1" s="1"/>
  <c r="N388" i="1"/>
  <c r="O388" i="1"/>
  <c r="R388" i="1" l="1"/>
  <c r="X388" i="1"/>
  <c r="P387" i="1" l="1"/>
  <c r="M387" i="1"/>
  <c r="Q387" i="1" s="1"/>
  <c r="O387" i="1"/>
  <c r="N387" i="1"/>
  <c r="R387" i="1" l="1"/>
  <c r="X387" i="1"/>
  <c r="P386" i="1" l="1"/>
  <c r="M386" i="1"/>
  <c r="Q386" i="1" s="1"/>
  <c r="N386" i="1"/>
  <c r="O386" i="1"/>
  <c r="R386" i="1" l="1"/>
  <c r="X386" i="1"/>
  <c r="P385" i="1" l="1"/>
  <c r="M385" i="1"/>
  <c r="Q385" i="1" s="1"/>
  <c r="O385" i="1"/>
  <c r="N385" i="1"/>
  <c r="R385" i="1" l="1"/>
  <c r="X385" i="1"/>
  <c r="P384" i="1" l="1"/>
  <c r="M384" i="1"/>
  <c r="Q384" i="1" s="1"/>
  <c r="N384" i="1"/>
  <c r="O384" i="1"/>
  <c r="R384" i="1" l="1"/>
  <c r="X384" i="1"/>
  <c r="P383" i="1" l="1"/>
  <c r="M383" i="1"/>
  <c r="Q383" i="1" s="1"/>
  <c r="N383" i="1"/>
  <c r="O383" i="1"/>
  <c r="R383" i="1" l="1"/>
  <c r="X383" i="1"/>
  <c r="P382" i="1" l="1"/>
  <c r="M382" i="1"/>
  <c r="Q382" i="1" s="1"/>
  <c r="N382" i="1"/>
  <c r="O382" i="1"/>
  <c r="R382" i="1" l="1"/>
  <c r="X382" i="1"/>
  <c r="P381" i="1" l="1"/>
  <c r="M381" i="1"/>
  <c r="Q381" i="1" s="1"/>
  <c r="O381" i="1"/>
  <c r="N381" i="1"/>
  <c r="R381" i="1" l="1"/>
  <c r="X381" i="1"/>
  <c r="P380" i="1" l="1"/>
  <c r="M380" i="1"/>
  <c r="Q380" i="1" s="1"/>
  <c r="N380" i="1"/>
  <c r="O380" i="1"/>
  <c r="R380" i="1" l="1"/>
  <c r="X380" i="1"/>
  <c r="P379" i="1" l="1"/>
  <c r="M379" i="1"/>
  <c r="Q379" i="1" s="1"/>
  <c r="N379" i="1"/>
  <c r="O379" i="1"/>
  <c r="R379" i="1" l="1"/>
  <c r="X379" i="1"/>
  <c r="P378" i="1" l="1"/>
  <c r="M378" i="1"/>
  <c r="Q378" i="1" s="1"/>
  <c r="N378" i="1"/>
  <c r="O378" i="1"/>
  <c r="R378" i="1" l="1"/>
  <c r="X378" i="1"/>
  <c r="P377" i="1" l="1"/>
  <c r="M377" i="1"/>
  <c r="Q377" i="1" s="1"/>
  <c r="O377" i="1"/>
  <c r="N377" i="1"/>
  <c r="R377" i="1" l="1"/>
  <c r="X377" i="1"/>
  <c r="P376" i="1" l="1"/>
  <c r="M376" i="1"/>
  <c r="Q376" i="1" s="1"/>
  <c r="N376" i="1"/>
  <c r="O376" i="1"/>
  <c r="R376" i="1" l="1"/>
  <c r="X376" i="1"/>
  <c r="P375" i="1" l="1"/>
  <c r="M375" i="1"/>
  <c r="Q375" i="1" s="1"/>
  <c r="O375" i="1"/>
  <c r="N375" i="1"/>
  <c r="R375" i="1" l="1"/>
  <c r="X375" i="1"/>
  <c r="P374" i="1" l="1"/>
  <c r="M374" i="1"/>
  <c r="Q374" i="1" s="1"/>
  <c r="N374" i="1"/>
  <c r="O374" i="1"/>
  <c r="R374" i="1" l="1"/>
  <c r="X374" i="1"/>
  <c r="P373" i="1" l="1"/>
  <c r="M373" i="1"/>
  <c r="N373" i="1"/>
  <c r="O373" i="1"/>
  <c r="Q373" i="1"/>
  <c r="R373" i="1" l="1"/>
  <c r="X373" i="1"/>
  <c r="P372" i="1" l="1"/>
  <c r="M372" i="1"/>
  <c r="Q372" i="1" s="1"/>
  <c r="N372" i="1"/>
  <c r="O372" i="1"/>
  <c r="R372" i="1" l="1"/>
  <c r="X372" i="1"/>
  <c r="P371" i="1" l="1"/>
  <c r="M371" i="1"/>
  <c r="Q371" i="1" s="1"/>
  <c r="O371" i="1"/>
  <c r="N371" i="1"/>
  <c r="R371" i="1" l="1"/>
  <c r="X371" i="1"/>
  <c r="P370" i="1" l="1"/>
  <c r="M370" i="1"/>
  <c r="N370" i="1"/>
  <c r="O370" i="1"/>
  <c r="Q370" i="1"/>
  <c r="R370" i="1" l="1"/>
  <c r="X370" i="1"/>
  <c r="P369" i="1" l="1"/>
  <c r="M369" i="1"/>
  <c r="Q369" i="1" s="1"/>
  <c r="O369" i="1"/>
  <c r="N369" i="1"/>
  <c r="R369" i="1" l="1"/>
  <c r="X369" i="1"/>
  <c r="P368" i="1" l="1"/>
  <c r="M368" i="1"/>
  <c r="Q368" i="1" s="1"/>
  <c r="N368" i="1"/>
  <c r="O368" i="1"/>
  <c r="R368" i="1" l="1"/>
  <c r="X368" i="1"/>
  <c r="P367" i="1" l="1"/>
  <c r="M367" i="1"/>
  <c r="Q367" i="1" s="1"/>
  <c r="N367" i="1"/>
  <c r="O367" i="1"/>
  <c r="R367" i="1" l="1"/>
  <c r="X367" i="1"/>
  <c r="P366" i="1" l="1"/>
  <c r="M366" i="1"/>
  <c r="Q366" i="1" s="1"/>
  <c r="N366" i="1"/>
  <c r="O366" i="1"/>
  <c r="R366" i="1" l="1"/>
  <c r="X366" i="1"/>
  <c r="P365" i="1" l="1"/>
  <c r="M365" i="1"/>
  <c r="Q365" i="1" s="1"/>
  <c r="O365" i="1"/>
  <c r="N365" i="1"/>
  <c r="R365" i="1" l="1"/>
  <c r="X365" i="1"/>
  <c r="P364" i="1" l="1"/>
  <c r="M364" i="1"/>
  <c r="Q364" i="1" s="1"/>
  <c r="N364" i="1"/>
  <c r="O364" i="1"/>
  <c r="R364" i="1" l="1"/>
  <c r="X364" i="1"/>
  <c r="P363" i="1" l="1"/>
  <c r="M363" i="1"/>
  <c r="Q363" i="1" s="1"/>
  <c r="O363" i="1"/>
  <c r="N363" i="1"/>
  <c r="R363" i="1" l="1"/>
  <c r="X363" i="1"/>
  <c r="P362" i="1" l="1"/>
  <c r="M362" i="1"/>
  <c r="Q362" i="1" s="1"/>
  <c r="N362" i="1"/>
  <c r="O362" i="1"/>
  <c r="R362" i="1" l="1"/>
  <c r="X362" i="1"/>
  <c r="P361" i="1" l="1"/>
  <c r="M361" i="1"/>
  <c r="Q361" i="1" s="1"/>
  <c r="N361" i="1"/>
  <c r="O361" i="1"/>
  <c r="R361" i="1" l="1"/>
  <c r="X361" i="1"/>
  <c r="P360" i="1" l="1"/>
  <c r="M360" i="1"/>
  <c r="Q360" i="1" s="1"/>
  <c r="N360" i="1"/>
  <c r="O360" i="1"/>
  <c r="R360" i="1" l="1"/>
  <c r="X360" i="1"/>
  <c r="P359" i="1" l="1"/>
  <c r="M359" i="1"/>
  <c r="Q359" i="1" s="1"/>
  <c r="O359" i="1"/>
  <c r="N359" i="1"/>
  <c r="R359" i="1" l="1"/>
  <c r="X359" i="1"/>
  <c r="P358" i="1" l="1"/>
  <c r="M358" i="1"/>
  <c r="Q358" i="1" s="1"/>
  <c r="N358" i="1"/>
  <c r="O358" i="1"/>
  <c r="R358" i="1" l="1"/>
  <c r="X358" i="1"/>
  <c r="P357" i="1" l="1"/>
  <c r="M357" i="1"/>
  <c r="Q357" i="1" s="1"/>
  <c r="O357" i="1"/>
  <c r="N357" i="1"/>
  <c r="R357" i="1" l="1"/>
  <c r="X357" i="1"/>
  <c r="P356" i="1" l="1"/>
  <c r="M356" i="1"/>
  <c r="Q356" i="1" s="1"/>
  <c r="N356" i="1"/>
  <c r="O356" i="1"/>
  <c r="R356" i="1" l="1"/>
  <c r="X356" i="1"/>
  <c r="P355" i="1" l="1"/>
  <c r="M355" i="1"/>
  <c r="Q355" i="1" s="1"/>
  <c r="N355" i="1"/>
  <c r="O355" i="1"/>
  <c r="R355" i="1" l="1"/>
  <c r="X355" i="1"/>
  <c r="P354" i="1" l="1"/>
  <c r="M354" i="1"/>
  <c r="Q354" i="1" s="1"/>
  <c r="N354" i="1"/>
  <c r="O354" i="1"/>
  <c r="R354" i="1" l="1"/>
  <c r="X354" i="1"/>
  <c r="P353" i="1" l="1"/>
  <c r="M353" i="1"/>
  <c r="Q353" i="1" s="1"/>
  <c r="O353" i="1"/>
  <c r="N353" i="1"/>
  <c r="R353" i="1" l="1"/>
  <c r="X353" i="1"/>
  <c r="P352" i="1" l="1"/>
  <c r="M352" i="1"/>
  <c r="Q352" i="1" s="1"/>
  <c r="N352" i="1"/>
  <c r="O352" i="1"/>
  <c r="R352" i="1" l="1"/>
  <c r="X352" i="1"/>
  <c r="P351" i="1" l="1"/>
  <c r="M351" i="1"/>
  <c r="Q351" i="1" s="1"/>
  <c r="O351" i="1"/>
  <c r="N351" i="1"/>
  <c r="R351" i="1" l="1"/>
  <c r="X351" i="1"/>
  <c r="P350" i="1" l="1"/>
  <c r="M350" i="1"/>
  <c r="Q350" i="1" s="1"/>
  <c r="N350" i="1"/>
  <c r="O350" i="1"/>
  <c r="R350" i="1" l="1"/>
  <c r="X350" i="1"/>
  <c r="P349" i="1" l="1"/>
  <c r="M349" i="1"/>
  <c r="Q349" i="1" s="1"/>
  <c r="N349" i="1"/>
  <c r="O349" i="1"/>
  <c r="R349" i="1" l="1"/>
  <c r="X349" i="1"/>
  <c r="P348" i="1" l="1"/>
  <c r="M348" i="1"/>
  <c r="Q348" i="1" s="1"/>
  <c r="N348" i="1"/>
  <c r="O348" i="1"/>
  <c r="R348" i="1" l="1"/>
  <c r="X348" i="1"/>
  <c r="P347" i="1" l="1"/>
  <c r="M347" i="1"/>
  <c r="Q347" i="1" s="1"/>
  <c r="O347" i="1"/>
  <c r="N347" i="1"/>
  <c r="R347" i="1" l="1"/>
  <c r="X347" i="1"/>
  <c r="P346" i="1" l="1"/>
  <c r="M346" i="1"/>
  <c r="Q346" i="1" s="1"/>
  <c r="N346" i="1"/>
  <c r="O346" i="1"/>
  <c r="R346" i="1" l="1"/>
  <c r="X346" i="1"/>
  <c r="P345" i="1" l="1"/>
  <c r="M345" i="1"/>
  <c r="Q345" i="1" s="1"/>
  <c r="O345" i="1"/>
  <c r="N345" i="1"/>
  <c r="R345" i="1" l="1"/>
  <c r="X345" i="1"/>
  <c r="P344" i="1" l="1"/>
  <c r="M344" i="1"/>
  <c r="Q344" i="1" s="1"/>
  <c r="N344" i="1"/>
  <c r="O344" i="1"/>
  <c r="R344" i="1" l="1"/>
  <c r="X344" i="1"/>
  <c r="P343" i="1" l="1"/>
  <c r="M343" i="1"/>
  <c r="Q343" i="1" s="1"/>
  <c r="N343" i="1"/>
  <c r="O343" i="1"/>
  <c r="R343" i="1" l="1"/>
  <c r="X343" i="1"/>
  <c r="P342" i="1" l="1"/>
  <c r="M342" i="1"/>
  <c r="Q342" i="1" s="1"/>
  <c r="N342" i="1"/>
  <c r="O342" i="1"/>
  <c r="R342" i="1" l="1"/>
  <c r="X342" i="1"/>
  <c r="P341" i="1" l="1"/>
  <c r="M341" i="1"/>
  <c r="Q341" i="1" s="1"/>
  <c r="O341" i="1"/>
  <c r="N341" i="1"/>
  <c r="R341" i="1" l="1"/>
  <c r="X341" i="1"/>
  <c r="P340" i="1" l="1"/>
  <c r="M340" i="1"/>
  <c r="Q340" i="1" s="1"/>
  <c r="N340" i="1"/>
  <c r="O340" i="1"/>
  <c r="R340" i="1" l="1"/>
  <c r="X340" i="1"/>
  <c r="P339" i="1" l="1"/>
  <c r="M339" i="1"/>
  <c r="Q339" i="1" s="1"/>
  <c r="O339" i="1"/>
  <c r="N339" i="1"/>
  <c r="R339" i="1" l="1"/>
  <c r="X339" i="1"/>
  <c r="P338" i="1" l="1"/>
  <c r="M338" i="1"/>
  <c r="Q338" i="1" s="1"/>
  <c r="N338" i="1"/>
  <c r="O338" i="1"/>
  <c r="R338" i="1" l="1"/>
  <c r="X338" i="1"/>
  <c r="P337" i="1" l="1"/>
  <c r="M337" i="1"/>
  <c r="Q337" i="1" s="1"/>
  <c r="N337" i="1"/>
  <c r="O337" i="1"/>
  <c r="R337" i="1" l="1"/>
  <c r="X337" i="1"/>
  <c r="P336" i="1" l="1"/>
  <c r="M336" i="1"/>
  <c r="Q336" i="1" s="1"/>
  <c r="N336" i="1"/>
  <c r="O336" i="1"/>
  <c r="R336" i="1" l="1"/>
  <c r="X336" i="1"/>
  <c r="P335" i="1" l="1"/>
  <c r="M335" i="1"/>
  <c r="Q335" i="1" s="1"/>
  <c r="O335" i="1"/>
  <c r="N335" i="1"/>
  <c r="R335" i="1" l="1"/>
  <c r="X335" i="1"/>
  <c r="P334" i="1" l="1"/>
  <c r="M334" i="1"/>
  <c r="Q334" i="1" s="1"/>
  <c r="N334" i="1"/>
  <c r="O334" i="1"/>
  <c r="R334" i="1" l="1"/>
  <c r="X334" i="1"/>
  <c r="P333" i="1" l="1"/>
  <c r="M333" i="1"/>
  <c r="Q333" i="1" s="1"/>
  <c r="O333" i="1"/>
  <c r="N333" i="1"/>
  <c r="R333" i="1" l="1"/>
  <c r="X333" i="1"/>
  <c r="P332" i="1" l="1"/>
  <c r="M332" i="1"/>
  <c r="Q332" i="1" s="1"/>
  <c r="N332" i="1"/>
  <c r="O332" i="1"/>
  <c r="R332" i="1" l="1"/>
  <c r="X332" i="1"/>
  <c r="P331" i="1" l="1"/>
  <c r="M331" i="1"/>
  <c r="Q331" i="1" s="1"/>
  <c r="N331" i="1"/>
  <c r="O331" i="1"/>
  <c r="R331" i="1" l="1"/>
  <c r="X331" i="1"/>
  <c r="P330" i="1" l="1"/>
  <c r="M330" i="1"/>
  <c r="Q330" i="1" s="1"/>
  <c r="N330" i="1"/>
  <c r="O330" i="1"/>
  <c r="R330" i="1" l="1"/>
  <c r="X330" i="1"/>
  <c r="P329" i="1" l="1"/>
  <c r="M329" i="1"/>
  <c r="Q329" i="1" s="1"/>
  <c r="O329" i="1"/>
  <c r="N329" i="1"/>
  <c r="R329" i="1" l="1"/>
  <c r="X329" i="1"/>
  <c r="P328" i="1" l="1"/>
  <c r="M328" i="1"/>
  <c r="Q328" i="1" s="1"/>
  <c r="N328" i="1"/>
  <c r="O328" i="1"/>
  <c r="R328" i="1" l="1"/>
  <c r="X328" i="1"/>
  <c r="P327" i="1" l="1"/>
  <c r="M327" i="1"/>
  <c r="Q327" i="1" s="1"/>
  <c r="O327" i="1"/>
  <c r="N327" i="1"/>
  <c r="R327" i="1" l="1"/>
  <c r="X327" i="1"/>
  <c r="P326" i="1" l="1"/>
  <c r="M326" i="1"/>
  <c r="Q326" i="1" s="1"/>
  <c r="N326" i="1"/>
  <c r="O326" i="1"/>
  <c r="R326" i="1" l="1"/>
  <c r="X326" i="1"/>
  <c r="P325" i="1" l="1"/>
  <c r="M325" i="1"/>
  <c r="Q325" i="1" s="1"/>
  <c r="N325" i="1"/>
  <c r="O325" i="1"/>
  <c r="R325" i="1" l="1"/>
  <c r="X325" i="1"/>
  <c r="P324" i="1" l="1"/>
  <c r="M324" i="1"/>
  <c r="Q324" i="1" s="1"/>
  <c r="N324" i="1"/>
  <c r="O324" i="1"/>
  <c r="R324" i="1" l="1"/>
  <c r="X324" i="1"/>
  <c r="P323" i="1" l="1"/>
  <c r="M323" i="1"/>
  <c r="Q323" i="1" s="1"/>
  <c r="O323" i="1"/>
  <c r="N323" i="1"/>
  <c r="R323" i="1" l="1"/>
  <c r="X323" i="1"/>
  <c r="P322" i="1" l="1"/>
  <c r="M322" i="1"/>
  <c r="Q322" i="1" s="1"/>
  <c r="N322" i="1"/>
  <c r="O322" i="1"/>
  <c r="R322" i="1" l="1"/>
  <c r="X322" i="1"/>
  <c r="P321" i="1" l="1"/>
  <c r="M321" i="1"/>
  <c r="Q321" i="1" s="1"/>
  <c r="N321" i="1"/>
  <c r="O321" i="1"/>
  <c r="R321" i="1" l="1"/>
  <c r="X321" i="1"/>
  <c r="P320" i="1" l="1"/>
  <c r="M320" i="1"/>
  <c r="Q320" i="1" s="1"/>
  <c r="N320" i="1"/>
  <c r="O320" i="1"/>
  <c r="R320" i="1" l="1"/>
  <c r="X320" i="1"/>
  <c r="P319" i="1" l="1"/>
  <c r="M319" i="1"/>
  <c r="Q319" i="1" s="1"/>
  <c r="O319" i="1"/>
  <c r="N319" i="1"/>
  <c r="R319" i="1" l="1"/>
  <c r="X319" i="1"/>
  <c r="P318" i="1" l="1"/>
  <c r="M318" i="1"/>
  <c r="Q318" i="1" s="1"/>
  <c r="N318" i="1"/>
  <c r="O318" i="1"/>
  <c r="R318" i="1" l="1"/>
  <c r="X318" i="1"/>
  <c r="P317" i="1" l="1"/>
  <c r="M317" i="1"/>
  <c r="Q317" i="1" s="1"/>
  <c r="O317" i="1"/>
  <c r="N317" i="1"/>
  <c r="R317" i="1" l="1"/>
  <c r="X317" i="1"/>
  <c r="P316" i="1" l="1"/>
  <c r="M316" i="1"/>
  <c r="Q316" i="1" s="1"/>
  <c r="N316" i="1"/>
  <c r="O316" i="1"/>
  <c r="R316" i="1" l="1"/>
  <c r="X316" i="1"/>
  <c r="P315" i="1" l="1"/>
  <c r="M315" i="1"/>
  <c r="Q315" i="1" s="1"/>
  <c r="N315" i="1"/>
  <c r="O315" i="1"/>
  <c r="R315" i="1" l="1"/>
  <c r="X315" i="1"/>
  <c r="P314" i="1" l="1"/>
  <c r="M314" i="1"/>
  <c r="Q314" i="1" s="1"/>
  <c r="N314" i="1"/>
  <c r="O314" i="1"/>
  <c r="R314" i="1" l="1"/>
  <c r="X314" i="1"/>
  <c r="P313" i="1" l="1"/>
  <c r="M313" i="1"/>
  <c r="Q313" i="1" s="1"/>
  <c r="O313" i="1"/>
  <c r="N313" i="1"/>
  <c r="R313" i="1" l="1"/>
  <c r="X313" i="1"/>
  <c r="P312" i="1" l="1"/>
  <c r="M312" i="1"/>
  <c r="Q312" i="1" s="1"/>
  <c r="N312" i="1"/>
  <c r="O312" i="1"/>
  <c r="R312" i="1" l="1"/>
  <c r="X312" i="1"/>
  <c r="P311" i="1" l="1"/>
  <c r="M311" i="1"/>
  <c r="Q311" i="1" s="1"/>
  <c r="O311" i="1"/>
  <c r="N311" i="1"/>
  <c r="R311" i="1" l="1"/>
  <c r="X311" i="1"/>
  <c r="P310" i="1" l="1"/>
  <c r="M310" i="1"/>
  <c r="Q310" i="1" s="1"/>
  <c r="N310" i="1"/>
  <c r="O310" i="1"/>
  <c r="R310" i="1" l="1"/>
  <c r="X310" i="1"/>
  <c r="P309" i="1" l="1"/>
  <c r="M309" i="1"/>
  <c r="Q309" i="1" s="1"/>
  <c r="N309" i="1"/>
  <c r="O309" i="1"/>
  <c r="R309" i="1" l="1"/>
  <c r="X309" i="1"/>
  <c r="P308" i="1" l="1"/>
  <c r="M308" i="1"/>
  <c r="Q308" i="1" s="1"/>
  <c r="N308" i="1"/>
  <c r="O308" i="1"/>
  <c r="R308" i="1" l="1"/>
  <c r="X308" i="1"/>
  <c r="P307" i="1" l="1"/>
  <c r="M307" i="1"/>
  <c r="Q307" i="1" s="1"/>
  <c r="O307" i="1"/>
  <c r="N307" i="1"/>
  <c r="R307" i="1" l="1"/>
  <c r="X307" i="1"/>
  <c r="P306" i="1" l="1"/>
  <c r="M306" i="1"/>
  <c r="Q306" i="1" s="1"/>
  <c r="N306" i="1"/>
  <c r="O306" i="1"/>
  <c r="R306" i="1" l="1"/>
  <c r="X306" i="1"/>
  <c r="P305" i="1" l="1"/>
  <c r="M305" i="1"/>
  <c r="Q305" i="1" s="1"/>
  <c r="O305" i="1"/>
  <c r="N305" i="1"/>
  <c r="R305" i="1" l="1"/>
  <c r="X305" i="1"/>
  <c r="P304" i="1" l="1"/>
  <c r="M304" i="1"/>
  <c r="Q304" i="1" s="1"/>
  <c r="N304" i="1"/>
  <c r="O304" i="1"/>
  <c r="R304" i="1" l="1"/>
  <c r="X304" i="1"/>
  <c r="P303" i="1" l="1"/>
  <c r="M303" i="1"/>
  <c r="Q303" i="1" s="1"/>
  <c r="N303" i="1"/>
  <c r="O303" i="1"/>
  <c r="R303" i="1" l="1"/>
  <c r="X303" i="1"/>
  <c r="P302" i="1" l="1"/>
  <c r="M302" i="1"/>
  <c r="Q302" i="1" s="1"/>
  <c r="N302" i="1"/>
  <c r="O302" i="1"/>
  <c r="R302" i="1" l="1"/>
  <c r="X302" i="1"/>
  <c r="P301" i="1" l="1"/>
  <c r="M301" i="1"/>
  <c r="Q301" i="1" s="1"/>
  <c r="O301" i="1"/>
  <c r="N301" i="1"/>
  <c r="R301" i="1" l="1"/>
  <c r="X301" i="1"/>
  <c r="P300" i="1" l="1"/>
  <c r="M300" i="1"/>
  <c r="Q300" i="1" s="1"/>
  <c r="N300" i="1"/>
  <c r="O300" i="1"/>
  <c r="R300" i="1" l="1"/>
  <c r="X300" i="1"/>
  <c r="P299" i="1" l="1"/>
  <c r="M299" i="1"/>
  <c r="Q299" i="1" s="1"/>
  <c r="N299" i="1"/>
  <c r="O299" i="1"/>
  <c r="R299" i="1" l="1"/>
  <c r="X299" i="1"/>
  <c r="P298" i="1" l="1"/>
  <c r="M298" i="1"/>
  <c r="Q298" i="1" s="1"/>
  <c r="N298" i="1"/>
  <c r="O298" i="1"/>
  <c r="R298" i="1" l="1"/>
  <c r="X298" i="1"/>
  <c r="P297" i="1" l="1"/>
  <c r="M297" i="1"/>
  <c r="Q297" i="1" s="1"/>
  <c r="O297" i="1"/>
  <c r="N297" i="1"/>
  <c r="R297" i="1" l="1"/>
  <c r="X297" i="1"/>
  <c r="P296" i="1" l="1"/>
  <c r="M296" i="1"/>
  <c r="Q296" i="1" s="1"/>
  <c r="N296" i="1"/>
  <c r="O296" i="1"/>
  <c r="R296" i="1" l="1"/>
  <c r="X296" i="1"/>
  <c r="P295" i="1" l="1"/>
  <c r="M295" i="1"/>
  <c r="Q295" i="1" s="1"/>
  <c r="O295" i="1"/>
  <c r="N295" i="1"/>
  <c r="R295" i="1" l="1"/>
  <c r="X295" i="1"/>
  <c r="P294" i="1" l="1"/>
  <c r="M294" i="1"/>
  <c r="Q294" i="1" s="1"/>
  <c r="N294" i="1"/>
  <c r="O294" i="1"/>
  <c r="R294" i="1" l="1"/>
  <c r="X294" i="1"/>
  <c r="P293" i="1" l="1"/>
  <c r="M293" i="1"/>
  <c r="Q293" i="1" s="1"/>
  <c r="N293" i="1"/>
  <c r="O293" i="1"/>
  <c r="R293" i="1" l="1"/>
  <c r="X293" i="1"/>
  <c r="P292" i="1" l="1"/>
  <c r="M292" i="1"/>
  <c r="Q292" i="1" s="1"/>
  <c r="N292" i="1"/>
  <c r="O292" i="1"/>
  <c r="R292" i="1" l="1"/>
  <c r="X292" i="1"/>
  <c r="P291" i="1" l="1"/>
  <c r="M291" i="1"/>
  <c r="Q291" i="1" s="1"/>
  <c r="O291" i="1"/>
  <c r="N291" i="1"/>
  <c r="R291" i="1" l="1"/>
  <c r="X291" i="1"/>
  <c r="P290" i="1" l="1"/>
  <c r="M290" i="1"/>
  <c r="Q290" i="1" s="1"/>
  <c r="N290" i="1"/>
  <c r="O290" i="1"/>
  <c r="R290" i="1" l="1"/>
  <c r="X290" i="1"/>
  <c r="P289" i="1" l="1"/>
  <c r="M289" i="1"/>
  <c r="Q289" i="1" s="1"/>
  <c r="N289" i="1"/>
  <c r="O289" i="1"/>
  <c r="R289" i="1" l="1"/>
  <c r="X289" i="1"/>
  <c r="P288" i="1" l="1"/>
  <c r="M288" i="1"/>
  <c r="Q288" i="1" s="1"/>
  <c r="N288" i="1"/>
  <c r="O288" i="1"/>
  <c r="R288" i="1" l="1"/>
  <c r="X288" i="1"/>
  <c r="P287" i="1" l="1"/>
  <c r="M287" i="1"/>
  <c r="Q287" i="1" s="1"/>
  <c r="O287" i="1"/>
  <c r="N287" i="1"/>
  <c r="T287" i="1" l="1"/>
  <c r="V287" i="1"/>
  <c r="U287" i="1"/>
  <c r="W287" i="1"/>
  <c r="R287" i="1"/>
  <c r="X287" i="1"/>
  <c r="P286" i="1" l="1"/>
  <c r="M286" i="1"/>
  <c r="Q286" i="1" s="1"/>
  <c r="N286" i="1"/>
  <c r="O286" i="1"/>
  <c r="V286" i="1" l="1"/>
  <c r="W286" i="1"/>
  <c r="U286" i="1"/>
  <c r="T286" i="1"/>
  <c r="R286" i="1"/>
  <c r="X286" i="1"/>
  <c r="P285" i="1" l="1"/>
  <c r="M285" i="1"/>
  <c r="Q285" i="1" s="1"/>
  <c r="O285" i="1"/>
  <c r="N285" i="1"/>
  <c r="V285" i="1" l="1"/>
  <c r="T285" i="1"/>
  <c r="U285" i="1"/>
  <c r="W285" i="1"/>
  <c r="R285" i="1"/>
  <c r="X285" i="1"/>
  <c r="P284" i="1" l="1"/>
  <c r="M284" i="1"/>
  <c r="Q284" i="1" s="1"/>
  <c r="N284" i="1"/>
  <c r="O284" i="1"/>
  <c r="T284" i="1" l="1"/>
  <c r="V284" i="1"/>
  <c r="U284" i="1"/>
  <c r="W284" i="1"/>
  <c r="R284" i="1"/>
  <c r="X284" i="1"/>
  <c r="P283" i="1" l="1"/>
  <c r="M283" i="1"/>
  <c r="Q283" i="1" s="1"/>
  <c r="N283" i="1"/>
  <c r="O283" i="1"/>
  <c r="W283" i="1" l="1"/>
  <c r="V283" i="1"/>
  <c r="U283" i="1"/>
  <c r="T283" i="1"/>
  <c r="R283" i="1"/>
  <c r="X283" i="1"/>
  <c r="P282" i="1" l="1"/>
  <c r="M282" i="1"/>
  <c r="Q282" i="1" s="1"/>
  <c r="N282" i="1"/>
  <c r="O282" i="1"/>
  <c r="T282" i="1" l="1"/>
  <c r="W282" i="1"/>
  <c r="V282" i="1"/>
  <c r="U282" i="1"/>
  <c r="R282" i="1"/>
  <c r="X282" i="1"/>
  <c r="P281" i="1" l="1"/>
  <c r="M281" i="1"/>
  <c r="Q281" i="1" s="1"/>
  <c r="O281" i="1"/>
  <c r="N281" i="1"/>
  <c r="U281" i="1" l="1"/>
  <c r="W281" i="1"/>
  <c r="T281" i="1"/>
  <c r="V281" i="1"/>
  <c r="R281" i="1"/>
  <c r="X281" i="1"/>
  <c r="P280" i="1" l="1"/>
  <c r="M280" i="1"/>
  <c r="Q280" i="1" s="1"/>
  <c r="N280" i="1"/>
  <c r="O280" i="1"/>
  <c r="U280" i="1" l="1"/>
  <c r="V280" i="1"/>
  <c r="W280" i="1"/>
  <c r="T280" i="1"/>
  <c r="R280" i="1"/>
  <c r="X280" i="1"/>
  <c r="P279" i="1" l="1"/>
  <c r="M279" i="1"/>
  <c r="Q279" i="1" s="1"/>
  <c r="N279" i="1"/>
  <c r="O279" i="1"/>
  <c r="U279" i="1" l="1"/>
  <c r="T279" i="1"/>
  <c r="V279" i="1"/>
  <c r="W279" i="1"/>
  <c r="R279" i="1"/>
  <c r="X279" i="1"/>
  <c r="P278" i="1" l="1"/>
  <c r="M278" i="1"/>
  <c r="Q278" i="1" s="1"/>
  <c r="N278" i="1"/>
  <c r="O278" i="1"/>
  <c r="U278" i="1" l="1"/>
  <c r="T278" i="1"/>
  <c r="V278" i="1"/>
  <c r="W278" i="1"/>
  <c r="R278" i="1"/>
  <c r="X278" i="1"/>
  <c r="P277" i="1" l="1"/>
  <c r="M277" i="1"/>
  <c r="Q277" i="1" s="1"/>
  <c r="O277" i="1"/>
  <c r="N277" i="1"/>
  <c r="W277" i="1" l="1"/>
  <c r="U277" i="1"/>
  <c r="V277" i="1"/>
  <c r="T277" i="1"/>
  <c r="R277" i="1"/>
  <c r="X277" i="1"/>
  <c r="P276" i="1" l="1"/>
  <c r="M276" i="1"/>
  <c r="Q276" i="1" s="1"/>
  <c r="N276" i="1"/>
  <c r="O276" i="1"/>
  <c r="U276" i="1" l="1"/>
  <c r="V276" i="1"/>
  <c r="W276" i="1"/>
  <c r="T276" i="1"/>
  <c r="R276" i="1"/>
  <c r="X276" i="1"/>
  <c r="P275" i="1" l="1"/>
  <c r="M275" i="1"/>
  <c r="Q275" i="1" s="1"/>
  <c r="N275" i="1"/>
  <c r="O275" i="1"/>
  <c r="W275" i="1" l="1"/>
  <c r="V275" i="1"/>
  <c r="U275" i="1"/>
  <c r="T275" i="1"/>
  <c r="R275" i="1"/>
  <c r="X275" i="1"/>
  <c r="P274" i="1" l="1"/>
  <c r="M274" i="1"/>
  <c r="Q274" i="1" s="1"/>
  <c r="N274" i="1"/>
  <c r="O274" i="1"/>
  <c r="T274" i="1" l="1"/>
  <c r="V274" i="1"/>
  <c r="W274" i="1"/>
  <c r="U274" i="1"/>
  <c r="R274" i="1"/>
  <c r="X274" i="1"/>
  <c r="P273" i="1" l="1"/>
  <c r="M273" i="1"/>
  <c r="Q273" i="1" s="1"/>
  <c r="N273" i="1"/>
  <c r="O273" i="1"/>
  <c r="T273" i="1" l="1"/>
  <c r="V273" i="1"/>
  <c r="W273" i="1"/>
  <c r="U273" i="1"/>
  <c r="R273" i="1"/>
  <c r="X273" i="1"/>
  <c r="P272" i="1" l="1"/>
  <c r="M272" i="1"/>
  <c r="Q272" i="1" s="1"/>
  <c r="N272" i="1"/>
  <c r="O272" i="1"/>
  <c r="W272" i="1" l="1"/>
  <c r="T272" i="1"/>
  <c r="V272" i="1"/>
  <c r="U272" i="1"/>
  <c r="R272" i="1"/>
  <c r="X272" i="1"/>
  <c r="P271" i="1" l="1"/>
  <c r="M271" i="1"/>
  <c r="Q271" i="1" s="1"/>
  <c r="N271" i="1"/>
  <c r="O271" i="1"/>
  <c r="T271" i="1" l="1"/>
  <c r="U271" i="1"/>
  <c r="V271" i="1"/>
  <c r="W271" i="1"/>
  <c r="R271" i="1"/>
  <c r="X271" i="1"/>
  <c r="P270" i="1" l="1"/>
  <c r="M270" i="1"/>
  <c r="Q270" i="1" s="1"/>
  <c r="N270" i="1"/>
  <c r="O270" i="1"/>
  <c r="V270" i="1" l="1"/>
  <c r="W270" i="1"/>
  <c r="U270" i="1"/>
  <c r="T270" i="1"/>
  <c r="R270" i="1"/>
  <c r="X270" i="1"/>
  <c r="P269" i="1" l="1"/>
  <c r="M269" i="1"/>
  <c r="Q269" i="1" s="1"/>
  <c r="N269" i="1"/>
  <c r="O269" i="1"/>
  <c r="W269" i="1" l="1"/>
  <c r="V269" i="1"/>
  <c r="U269" i="1"/>
  <c r="T269" i="1"/>
  <c r="R269" i="1"/>
  <c r="X269" i="1"/>
  <c r="P268" i="1" l="1"/>
  <c r="M268" i="1"/>
  <c r="Q268" i="1" s="1"/>
  <c r="N268" i="1"/>
  <c r="O268" i="1"/>
  <c r="W268" i="1" l="1"/>
  <c r="U268" i="1"/>
  <c r="T268" i="1"/>
  <c r="V268" i="1"/>
  <c r="R268" i="1"/>
  <c r="X268" i="1"/>
  <c r="P267" i="1" l="1"/>
  <c r="M267" i="1"/>
  <c r="Q267" i="1" s="1"/>
  <c r="N267" i="1"/>
  <c r="O267" i="1"/>
  <c r="V267" i="1" l="1"/>
  <c r="W267" i="1"/>
  <c r="T267" i="1"/>
  <c r="U267" i="1"/>
  <c r="R267" i="1"/>
  <c r="X267" i="1"/>
  <c r="P266" i="1" l="1"/>
  <c r="M266" i="1"/>
  <c r="Q266" i="1" s="1"/>
  <c r="N266" i="1"/>
  <c r="O266" i="1"/>
  <c r="W266" i="1" l="1"/>
  <c r="T266" i="1"/>
  <c r="V266" i="1"/>
  <c r="U266" i="1"/>
  <c r="R266" i="1"/>
  <c r="X266" i="1"/>
  <c r="P265" i="1" l="1"/>
  <c r="M265" i="1"/>
  <c r="Q265" i="1" s="1"/>
  <c r="N265" i="1"/>
  <c r="O265" i="1"/>
  <c r="T265" i="1" l="1"/>
  <c r="W265" i="1"/>
  <c r="U265" i="1"/>
  <c r="V265" i="1"/>
  <c r="R265" i="1"/>
  <c r="X265" i="1"/>
  <c r="P264" i="1" l="1"/>
  <c r="M264" i="1"/>
  <c r="Q264" i="1" s="1"/>
  <c r="N264" i="1"/>
  <c r="O264" i="1"/>
  <c r="U264" i="1" l="1"/>
  <c r="T264" i="1"/>
  <c r="V264" i="1"/>
  <c r="W264" i="1"/>
  <c r="R264" i="1"/>
  <c r="X264" i="1"/>
  <c r="P263" i="1" l="1"/>
  <c r="M263" i="1"/>
  <c r="Q263" i="1" s="1"/>
  <c r="N263" i="1"/>
  <c r="O263" i="1"/>
  <c r="W263" i="1" l="1"/>
  <c r="U263" i="1"/>
  <c r="T263" i="1"/>
  <c r="V263" i="1"/>
  <c r="R263" i="1"/>
  <c r="X263" i="1"/>
  <c r="P262" i="1" l="1"/>
  <c r="M262" i="1"/>
  <c r="Q262" i="1" s="1"/>
  <c r="N262" i="1"/>
  <c r="O262" i="1"/>
  <c r="W262" i="1" l="1"/>
  <c r="T262" i="1"/>
  <c r="V262" i="1"/>
  <c r="U262" i="1"/>
  <c r="R262" i="1"/>
  <c r="X262" i="1"/>
  <c r="P261" i="1" l="1"/>
  <c r="M261" i="1"/>
  <c r="Q261" i="1" s="1"/>
  <c r="N261" i="1"/>
  <c r="O261" i="1"/>
  <c r="W261" i="1" l="1"/>
  <c r="V261" i="1"/>
  <c r="T261" i="1"/>
  <c r="U261" i="1"/>
  <c r="R261" i="1"/>
  <c r="X261" i="1"/>
  <c r="P260" i="1" l="1"/>
  <c r="M260" i="1"/>
  <c r="Q260" i="1" s="1"/>
  <c r="N260" i="1"/>
  <c r="O260" i="1"/>
  <c r="U260" i="1" l="1"/>
  <c r="T260" i="1"/>
  <c r="V260" i="1"/>
  <c r="W260" i="1"/>
  <c r="R260" i="1"/>
  <c r="X260" i="1"/>
  <c r="P259" i="1" l="1"/>
  <c r="M259" i="1"/>
  <c r="Q259" i="1" s="1"/>
  <c r="N259" i="1"/>
  <c r="O259" i="1"/>
  <c r="U259" i="1" l="1"/>
  <c r="W259" i="1"/>
  <c r="T259" i="1"/>
  <c r="V259" i="1"/>
  <c r="R259" i="1"/>
  <c r="X259" i="1"/>
  <c r="P258" i="1" l="1"/>
  <c r="M258" i="1"/>
  <c r="Q258" i="1" s="1"/>
  <c r="N258" i="1"/>
  <c r="O258" i="1"/>
  <c r="T258" i="1" l="1"/>
  <c r="W258" i="1"/>
  <c r="U258" i="1"/>
  <c r="V258" i="1"/>
  <c r="R258" i="1"/>
  <c r="X258" i="1"/>
  <c r="P257" i="1" l="1"/>
  <c r="M257" i="1"/>
  <c r="Q257" i="1" s="1"/>
  <c r="N257" i="1"/>
  <c r="O257" i="1"/>
  <c r="T257" i="1" l="1"/>
  <c r="W257" i="1"/>
  <c r="U257" i="1"/>
  <c r="V257" i="1"/>
  <c r="R257" i="1"/>
  <c r="X257" i="1"/>
  <c r="P256" i="1" l="1"/>
  <c r="M256" i="1"/>
  <c r="Q256" i="1" s="1"/>
  <c r="N256" i="1"/>
  <c r="O256" i="1"/>
  <c r="V256" i="1" l="1"/>
  <c r="W256" i="1"/>
  <c r="U256" i="1"/>
  <c r="T256" i="1"/>
  <c r="R256" i="1"/>
  <c r="X256" i="1"/>
  <c r="P255" i="1" l="1"/>
  <c r="M255" i="1"/>
  <c r="Q255" i="1" s="1"/>
  <c r="N255" i="1"/>
  <c r="O255" i="1"/>
  <c r="T255" i="1" l="1"/>
  <c r="V255" i="1"/>
  <c r="U255" i="1"/>
  <c r="W255" i="1"/>
  <c r="R255" i="1"/>
  <c r="X255" i="1"/>
  <c r="P254" i="1" l="1"/>
  <c r="M254" i="1"/>
  <c r="Q254" i="1" s="1"/>
  <c r="N254" i="1"/>
  <c r="O254" i="1"/>
  <c r="T254" i="1" l="1"/>
  <c r="V254" i="1"/>
  <c r="W254" i="1"/>
  <c r="U254" i="1"/>
  <c r="R254" i="1"/>
  <c r="X254" i="1"/>
  <c r="P253" i="1" l="1"/>
  <c r="M253" i="1"/>
  <c r="Q253" i="1" s="1"/>
  <c r="N253" i="1"/>
  <c r="O253" i="1"/>
  <c r="U253" i="1" l="1"/>
  <c r="W253" i="1"/>
  <c r="V253" i="1"/>
  <c r="T253" i="1"/>
  <c r="R253" i="1"/>
  <c r="X253" i="1"/>
  <c r="P252" i="1" l="1"/>
  <c r="M252" i="1"/>
  <c r="Q252" i="1" s="1"/>
  <c r="N252" i="1"/>
  <c r="O252" i="1"/>
  <c r="W252" i="1" l="1"/>
  <c r="V252" i="1"/>
  <c r="T252" i="1"/>
  <c r="U252" i="1"/>
  <c r="R252" i="1"/>
  <c r="X252" i="1"/>
  <c r="P251" i="1" l="1"/>
  <c r="M251" i="1"/>
  <c r="Q251" i="1" s="1"/>
  <c r="N251" i="1"/>
  <c r="O251" i="1"/>
  <c r="W251" i="1" l="1"/>
  <c r="U251" i="1"/>
  <c r="T251" i="1"/>
  <c r="V251" i="1"/>
  <c r="R251" i="1"/>
  <c r="X251" i="1"/>
  <c r="P250" i="1" l="1"/>
  <c r="M250" i="1"/>
  <c r="Q250" i="1" s="1"/>
  <c r="N250" i="1"/>
  <c r="O250" i="1"/>
  <c r="U250" i="1" l="1"/>
  <c r="V250" i="1"/>
  <c r="T250" i="1"/>
  <c r="W250" i="1"/>
  <c r="R250" i="1"/>
  <c r="X250" i="1"/>
  <c r="P249" i="1" l="1"/>
  <c r="M249" i="1"/>
  <c r="Q249" i="1" s="1"/>
  <c r="N249" i="1"/>
  <c r="O249" i="1"/>
  <c r="T249" i="1" l="1"/>
  <c r="W249" i="1"/>
  <c r="V249" i="1"/>
  <c r="U249" i="1"/>
  <c r="R249" i="1"/>
  <c r="X249" i="1"/>
  <c r="P248" i="1" l="1"/>
  <c r="M248" i="1"/>
  <c r="Q248" i="1" s="1"/>
  <c r="N248" i="1"/>
  <c r="O248" i="1"/>
  <c r="V248" i="1" l="1"/>
  <c r="U248" i="1"/>
  <c r="W248" i="1"/>
  <c r="T248" i="1"/>
  <c r="R248" i="1"/>
  <c r="X248" i="1"/>
  <c r="P247" i="1" l="1"/>
  <c r="M247" i="1"/>
  <c r="Q247" i="1" s="1"/>
  <c r="N247" i="1"/>
  <c r="O247" i="1"/>
  <c r="V247" i="1" l="1"/>
  <c r="T247" i="1"/>
  <c r="U247" i="1"/>
  <c r="W247" i="1"/>
  <c r="R247" i="1"/>
  <c r="X247" i="1"/>
  <c r="P246" i="1" l="1"/>
  <c r="M246" i="1"/>
  <c r="Q246" i="1" s="1"/>
  <c r="N246" i="1"/>
  <c r="O246" i="1"/>
  <c r="W246" i="1" l="1"/>
  <c r="V246" i="1"/>
  <c r="U246" i="1"/>
  <c r="T246" i="1"/>
  <c r="R246" i="1"/>
  <c r="X246" i="1"/>
  <c r="P245" i="1" l="1"/>
  <c r="M245" i="1"/>
  <c r="Q245" i="1" s="1"/>
  <c r="N245" i="1"/>
  <c r="O245" i="1"/>
  <c r="T245" i="1" l="1"/>
  <c r="V245" i="1"/>
  <c r="W245" i="1"/>
  <c r="U245" i="1"/>
  <c r="R245" i="1"/>
  <c r="X245" i="1"/>
  <c r="P244" i="1" l="1"/>
  <c r="M244" i="1"/>
  <c r="Q244" i="1" s="1"/>
  <c r="N244" i="1"/>
  <c r="O244" i="1"/>
  <c r="T244" i="1" l="1"/>
  <c r="W244" i="1"/>
  <c r="U244" i="1"/>
  <c r="V244" i="1"/>
  <c r="R244" i="1"/>
  <c r="X244" i="1"/>
  <c r="P243" i="1" l="1"/>
  <c r="M243" i="1"/>
  <c r="Q243" i="1" s="1"/>
  <c r="N243" i="1"/>
  <c r="O243" i="1"/>
  <c r="T243" i="1" l="1"/>
  <c r="W243" i="1"/>
  <c r="V243" i="1"/>
  <c r="U243" i="1"/>
  <c r="R243" i="1"/>
  <c r="X243" i="1"/>
  <c r="P242" i="1" l="1"/>
  <c r="O242" i="1"/>
  <c r="M242" i="1"/>
  <c r="N242" i="1"/>
  <c r="V242" i="1" l="1"/>
  <c r="W242" i="1"/>
  <c r="U242" i="1"/>
  <c r="T242" i="1"/>
  <c r="X242" i="1"/>
  <c r="R242" i="1"/>
  <c r="Q242" i="1"/>
  <c r="O241" i="1" l="1"/>
  <c r="P241" i="1"/>
  <c r="M241" i="1"/>
  <c r="N241" i="1"/>
  <c r="V241" i="1" l="1"/>
  <c r="U241" i="1"/>
  <c r="W241" i="1"/>
  <c r="T241" i="1"/>
  <c r="Q241" i="1"/>
  <c r="X241" i="1"/>
  <c r="R241" i="1"/>
  <c r="M240" i="1" l="1"/>
  <c r="N240" i="1"/>
  <c r="P240" i="1"/>
  <c r="O240" i="1"/>
  <c r="T240" i="1" l="1"/>
  <c r="V240" i="1"/>
  <c r="W240" i="1"/>
  <c r="U240" i="1"/>
  <c r="X240" i="1"/>
  <c r="Q240" i="1"/>
  <c r="R240" i="1"/>
  <c r="M239" i="1" l="1"/>
  <c r="P239" i="1"/>
  <c r="N239" i="1"/>
  <c r="O239" i="1"/>
  <c r="T239" i="1" l="1"/>
  <c r="W239" i="1"/>
  <c r="V239" i="1"/>
  <c r="U239" i="1"/>
  <c r="X239" i="1"/>
  <c r="R239" i="1"/>
  <c r="Q239" i="1"/>
  <c r="N238" i="1" l="1"/>
  <c r="O238" i="1"/>
  <c r="P238" i="1"/>
  <c r="M238" i="1"/>
  <c r="Q238" i="1" l="1"/>
  <c r="R238" i="1"/>
  <c r="X238" i="1"/>
  <c r="V238" i="1"/>
  <c r="W238" i="1"/>
  <c r="U238" i="1"/>
  <c r="T238" i="1"/>
  <c r="N237" i="1" l="1"/>
  <c r="P237" i="1"/>
  <c r="O237" i="1"/>
  <c r="M237" i="1"/>
  <c r="Q237" i="1" l="1"/>
  <c r="X237" i="1"/>
  <c r="R237" i="1"/>
  <c r="W237" i="1"/>
  <c r="T237" i="1"/>
  <c r="V237" i="1"/>
  <c r="U237" i="1"/>
  <c r="P236" i="1" l="1"/>
  <c r="N236" i="1"/>
  <c r="M236" i="1"/>
  <c r="O236" i="1"/>
  <c r="R236" i="1" l="1"/>
  <c r="Q236" i="1"/>
  <c r="X236" i="1"/>
  <c r="W236" i="1"/>
  <c r="V236" i="1"/>
  <c r="U236" i="1"/>
  <c r="T236" i="1"/>
  <c r="N235" i="1" l="1"/>
  <c r="O235" i="1"/>
  <c r="M235" i="1"/>
  <c r="P235" i="1"/>
  <c r="Q235" i="1" l="1"/>
  <c r="X235" i="1"/>
  <c r="R235" i="1"/>
  <c r="W235" i="1"/>
  <c r="V235" i="1"/>
  <c r="T235" i="1"/>
  <c r="U235" i="1"/>
  <c r="N234" i="1" l="1"/>
  <c r="P234" i="1"/>
  <c r="M234" i="1"/>
  <c r="O234" i="1"/>
  <c r="X234" i="1" l="1"/>
  <c r="R234" i="1"/>
  <c r="Q234" i="1"/>
  <c r="V234" i="1"/>
  <c r="U234" i="1"/>
  <c r="W234" i="1"/>
  <c r="T234" i="1"/>
  <c r="P233" i="1" l="1"/>
  <c r="N233" i="1"/>
  <c r="M233" i="1"/>
  <c r="O233" i="1"/>
  <c r="X233" i="1" l="1"/>
  <c r="R233" i="1"/>
  <c r="Q233" i="1"/>
  <c r="U233" i="1"/>
  <c r="T233" i="1"/>
  <c r="V233" i="1"/>
  <c r="W233" i="1"/>
  <c r="P232" i="1" l="1"/>
  <c r="M232" i="1"/>
  <c r="N232" i="1"/>
  <c r="O232" i="1"/>
  <c r="V232" i="1" l="1"/>
  <c r="W232" i="1"/>
  <c r="T232" i="1"/>
  <c r="U232" i="1"/>
  <c r="X232" i="1"/>
  <c r="Q232" i="1"/>
  <c r="R232" i="1"/>
  <c r="M231" i="1" l="1"/>
  <c r="N231" i="1"/>
  <c r="P231" i="1"/>
  <c r="O231" i="1"/>
  <c r="V231" i="1" l="1"/>
  <c r="T231" i="1"/>
  <c r="W231" i="1"/>
  <c r="U231" i="1"/>
  <c r="Q231" i="1"/>
  <c r="X231" i="1"/>
  <c r="R231" i="1"/>
  <c r="N230" i="1" l="1"/>
  <c r="P230" i="1"/>
  <c r="M230" i="1"/>
  <c r="O230" i="1"/>
  <c r="Q230" i="1" l="1"/>
  <c r="R230" i="1"/>
  <c r="X230" i="1"/>
  <c r="V230" i="1"/>
  <c r="T230" i="1"/>
  <c r="W230" i="1"/>
  <c r="U230" i="1"/>
  <c r="N229" i="1" l="1"/>
  <c r="P229" i="1"/>
  <c r="O229" i="1"/>
  <c r="M229" i="1"/>
  <c r="Q229" i="1" l="1"/>
  <c r="R229" i="1"/>
  <c r="X229" i="1"/>
  <c r="T229" i="1"/>
  <c r="V229" i="1"/>
  <c r="U229" i="1"/>
  <c r="W229" i="1"/>
  <c r="P228" i="1" l="1"/>
  <c r="M228" i="1"/>
  <c r="N228" i="1"/>
  <c r="O228" i="1"/>
  <c r="W228" i="1" l="1"/>
  <c r="V228" i="1"/>
  <c r="U228" i="1"/>
  <c r="T228" i="1"/>
  <c r="X228" i="1"/>
  <c r="R228" i="1"/>
  <c r="Q228" i="1"/>
  <c r="P227" i="1" l="1"/>
  <c r="M227" i="1"/>
  <c r="O227" i="1"/>
  <c r="N227" i="1"/>
  <c r="W227" i="1" l="1"/>
  <c r="T227" i="1"/>
  <c r="V227" i="1"/>
  <c r="U227" i="1"/>
  <c r="X227" i="1"/>
  <c r="R227" i="1"/>
  <c r="Q227" i="1"/>
  <c r="N226" i="1" l="1"/>
  <c r="P226" i="1"/>
  <c r="M226" i="1"/>
  <c r="O226" i="1"/>
  <c r="Q226" i="1" l="1"/>
  <c r="R226" i="1"/>
  <c r="X226" i="1"/>
  <c r="U226" i="1"/>
  <c r="T226" i="1"/>
  <c r="W226" i="1"/>
  <c r="V226" i="1"/>
  <c r="P225" i="1" l="1"/>
  <c r="M225" i="1"/>
  <c r="N225" i="1"/>
  <c r="O225" i="1"/>
  <c r="U225" i="1" l="1"/>
  <c r="W225" i="1"/>
  <c r="T225" i="1"/>
  <c r="V225" i="1"/>
  <c r="Q225" i="1"/>
  <c r="R225" i="1"/>
  <c r="X225" i="1"/>
  <c r="P224" i="1" l="1"/>
  <c r="N224" i="1"/>
  <c r="O224" i="1"/>
  <c r="M224" i="1"/>
  <c r="X224" i="1" l="1"/>
  <c r="Q224" i="1"/>
  <c r="R224" i="1"/>
  <c r="W224" i="1"/>
  <c r="T224" i="1"/>
  <c r="U224" i="1"/>
  <c r="V224" i="1"/>
  <c r="N223" i="1" l="1"/>
  <c r="P223" i="1"/>
  <c r="M223" i="1"/>
  <c r="O223" i="1"/>
  <c r="R223" i="1" l="1"/>
  <c r="X223" i="1"/>
  <c r="Q223" i="1"/>
  <c r="W223" i="1"/>
  <c r="T223" i="1"/>
  <c r="U223" i="1"/>
  <c r="V223" i="1"/>
  <c r="N222" i="1" l="1"/>
  <c r="O222" i="1"/>
  <c r="P222" i="1"/>
  <c r="M222" i="1"/>
  <c r="X222" i="1" l="1"/>
  <c r="Q222" i="1"/>
  <c r="R222" i="1"/>
  <c r="W222" i="1"/>
  <c r="T222" i="1"/>
  <c r="V222" i="1"/>
  <c r="U222" i="1"/>
  <c r="N221" i="1" l="1"/>
  <c r="O221" i="1"/>
  <c r="P221" i="1"/>
  <c r="M221" i="1"/>
  <c r="R221" i="1" l="1"/>
  <c r="X221" i="1"/>
  <c r="Q221" i="1"/>
  <c r="T221" i="1"/>
  <c r="U221" i="1"/>
  <c r="V221" i="1"/>
  <c r="W221" i="1"/>
  <c r="P220" i="1" l="1"/>
  <c r="N220" i="1"/>
  <c r="O220" i="1"/>
  <c r="M220" i="1"/>
  <c r="X220" i="1" l="1"/>
  <c r="R220" i="1"/>
  <c r="Q220" i="1"/>
  <c r="W220" i="1"/>
  <c r="T220" i="1"/>
  <c r="U220" i="1"/>
  <c r="V220" i="1"/>
  <c r="O219" i="1" l="1"/>
  <c r="N219" i="1"/>
  <c r="M219" i="1"/>
  <c r="P219" i="1"/>
  <c r="R219" i="1" l="1"/>
  <c r="Q219" i="1"/>
  <c r="X219" i="1"/>
  <c r="T219" i="1"/>
  <c r="U219" i="1"/>
  <c r="V219" i="1"/>
  <c r="W219" i="1"/>
  <c r="M218" i="1" l="1"/>
  <c r="P218" i="1"/>
  <c r="N218" i="1"/>
  <c r="O218" i="1"/>
  <c r="T218" i="1" l="1"/>
  <c r="W218" i="1"/>
  <c r="U218" i="1"/>
  <c r="V218" i="1"/>
  <c r="Q218" i="1"/>
  <c r="X218" i="1"/>
  <c r="R218" i="1"/>
  <c r="M217" i="1" l="1"/>
  <c r="O217" i="1"/>
  <c r="N217" i="1"/>
  <c r="P217" i="1"/>
  <c r="W217" i="1" l="1"/>
  <c r="U217" i="1"/>
  <c r="T217" i="1"/>
  <c r="V217" i="1"/>
  <c r="R217" i="1"/>
  <c r="X217" i="1"/>
  <c r="Q217" i="1"/>
  <c r="P216" i="1" l="1"/>
  <c r="M216" i="1"/>
  <c r="N216" i="1"/>
  <c r="O216" i="1"/>
  <c r="V216" i="1" l="1"/>
  <c r="W216" i="1"/>
  <c r="U216" i="1"/>
  <c r="T216" i="1"/>
  <c r="X216" i="1"/>
  <c r="R216" i="1"/>
  <c r="Q216" i="1"/>
  <c r="P215" i="1" l="1"/>
  <c r="M215" i="1"/>
  <c r="O215" i="1"/>
  <c r="N215" i="1"/>
  <c r="Q215" i="1" l="1"/>
  <c r="R215" i="1"/>
  <c r="X215" i="1"/>
  <c r="T215" i="1"/>
  <c r="W215" i="1"/>
  <c r="V215" i="1"/>
  <c r="U215" i="1"/>
  <c r="O214" i="1" l="1"/>
  <c r="P214" i="1"/>
  <c r="N214" i="1"/>
  <c r="M214" i="1"/>
  <c r="X214" i="1" l="1"/>
  <c r="R214" i="1"/>
  <c r="Q214" i="1"/>
  <c r="U214" i="1"/>
  <c r="W214" i="1"/>
  <c r="V214" i="1"/>
  <c r="T214" i="1"/>
  <c r="P213" i="1" l="1"/>
  <c r="M213" i="1"/>
  <c r="O213" i="1"/>
  <c r="N213" i="1"/>
  <c r="T213" i="1" l="1"/>
  <c r="U213" i="1"/>
  <c r="W213" i="1"/>
  <c r="V213" i="1"/>
  <c r="Q213" i="1"/>
  <c r="R213" i="1"/>
  <c r="X213" i="1"/>
  <c r="P212" i="1" l="1"/>
  <c r="M212" i="1"/>
  <c r="O212" i="1"/>
  <c r="N212" i="1"/>
  <c r="T212" i="1" l="1"/>
  <c r="W212" i="1"/>
  <c r="U212" i="1"/>
  <c r="V212" i="1"/>
  <c r="X212" i="1"/>
  <c r="Q212" i="1"/>
  <c r="R212" i="1"/>
  <c r="P211" i="1" l="1"/>
  <c r="O211" i="1"/>
  <c r="N211" i="1"/>
  <c r="M211" i="1"/>
  <c r="Q211" i="1" l="1"/>
  <c r="X211" i="1"/>
  <c r="R211" i="1"/>
  <c r="V211" i="1"/>
  <c r="W211" i="1"/>
  <c r="T211" i="1"/>
  <c r="U211" i="1"/>
  <c r="N210" i="1" l="1"/>
  <c r="O210" i="1"/>
  <c r="M210" i="1"/>
  <c r="P210" i="1"/>
  <c r="X210" i="1" l="1"/>
  <c r="Q210" i="1"/>
  <c r="R210" i="1"/>
  <c r="V210" i="1"/>
  <c r="W210" i="1"/>
  <c r="T210" i="1"/>
  <c r="U210" i="1"/>
  <c r="O209" i="1" l="1"/>
  <c r="P209" i="1"/>
  <c r="M209" i="1"/>
  <c r="N209" i="1"/>
  <c r="V209" i="1" l="1"/>
  <c r="W209" i="1"/>
  <c r="T209" i="1"/>
  <c r="U209" i="1"/>
  <c r="Q209" i="1"/>
  <c r="X209" i="1"/>
  <c r="R209" i="1"/>
  <c r="P208" i="1" l="1"/>
  <c r="M208" i="1"/>
  <c r="O208" i="1"/>
  <c r="N208" i="1"/>
  <c r="T208" i="1" l="1"/>
  <c r="U208" i="1"/>
  <c r="V208" i="1"/>
  <c r="W208" i="1"/>
  <c r="X208" i="1"/>
  <c r="R208" i="1"/>
  <c r="Q208" i="1"/>
  <c r="N207" i="1" l="1"/>
  <c r="O207" i="1"/>
  <c r="M207" i="1"/>
  <c r="P207" i="1"/>
  <c r="X207" i="1" l="1"/>
  <c r="R207" i="1"/>
  <c r="Q207" i="1"/>
  <c r="U207" i="1"/>
  <c r="W207" i="1"/>
  <c r="T207" i="1"/>
  <c r="V207" i="1"/>
  <c r="N206" i="1" l="1"/>
  <c r="M206" i="1"/>
  <c r="O206" i="1"/>
  <c r="P206" i="1"/>
  <c r="X206" i="1" l="1"/>
  <c r="R206" i="1"/>
  <c r="Q206" i="1"/>
  <c r="W206" i="1"/>
  <c r="T206" i="1"/>
  <c r="U206" i="1"/>
  <c r="V206" i="1"/>
  <c r="P205" i="1" l="1"/>
  <c r="M205" i="1"/>
  <c r="O205" i="1"/>
  <c r="N205" i="1"/>
  <c r="R205" i="1" l="1"/>
  <c r="X205" i="1"/>
  <c r="Q205" i="1"/>
  <c r="W205" i="1"/>
  <c r="T205" i="1"/>
  <c r="U205" i="1"/>
  <c r="V205" i="1"/>
  <c r="P204" i="1" l="1"/>
  <c r="M204" i="1"/>
  <c r="O204" i="1"/>
  <c r="N204" i="1"/>
  <c r="W204" i="1" l="1"/>
  <c r="V204" i="1"/>
  <c r="T204" i="1"/>
  <c r="U204" i="1"/>
  <c r="X204" i="1"/>
  <c r="R204" i="1"/>
  <c r="Q204" i="1"/>
  <c r="M203" i="1" l="1"/>
  <c r="O203" i="1"/>
  <c r="N203" i="1"/>
  <c r="P203" i="1"/>
  <c r="T203" i="1" l="1"/>
  <c r="V203" i="1"/>
  <c r="U203" i="1"/>
  <c r="W203" i="1"/>
  <c r="R203" i="1"/>
  <c r="Q203" i="1"/>
  <c r="X203" i="1"/>
  <c r="N202" i="1" l="1"/>
  <c r="O202" i="1"/>
  <c r="P202" i="1"/>
  <c r="M202" i="1"/>
  <c r="X202" i="1" l="1"/>
  <c r="Q202" i="1"/>
  <c r="R202" i="1"/>
  <c r="W202" i="1"/>
  <c r="T202" i="1"/>
  <c r="U202" i="1"/>
  <c r="V202" i="1"/>
  <c r="P201" i="1" l="1"/>
  <c r="N201" i="1"/>
  <c r="M201" i="1"/>
  <c r="O201" i="1"/>
  <c r="R201" i="1" l="1"/>
  <c r="Q201" i="1"/>
  <c r="X201" i="1"/>
  <c r="W201" i="1"/>
  <c r="U201" i="1"/>
  <c r="V201" i="1"/>
  <c r="T201" i="1"/>
  <c r="P200" i="1" l="1"/>
  <c r="N200" i="1"/>
  <c r="M200" i="1"/>
  <c r="O200" i="1"/>
  <c r="X200" i="1" l="1"/>
  <c r="R200" i="1"/>
  <c r="Q200" i="1"/>
  <c r="T200" i="1"/>
  <c r="W200" i="1"/>
  <c r="V200" i="1"/>
  <c r="U200" i="1"/>
  <c r="N199" i="1" l="1"/>
  <c r="O199" i="1"/>
  <c r="M199" i="1"/>
  <c r="P199" i="1"/>
  <c r="X199" i="1" l="1"/>
  <c r="R199" i="1"/>
  <c r="Q199" i="1"/>
  <c r="W199" i="1"/>
  <c r="U199" i="1"/>
  <c r="V199" i="1"/>
  <c r="T199" i="1"/>
  <c r="N198" i="1" l="1"/>
  <c r="P198" i="1"/>
  <c r="O198" i="1"/>
  <c r="M198" i="1"/>
  <c r="X198" i="1" l="1"/>
  <c r="Q198" i="1"/>
  <c r="R198" i="1"/>
  <c r="W198" i="1"/>
  <c r="V198" i="1"/>
  <c r="T198" i="1"/>
  <c r="U198" i="1"/>
  <c r="P197" i="1" l="1"/>
  <c r="N197" i="1"/>
  <c r="O197" i="1"/>
  <c r="M197" i="1"/>
  <c r="X197" i="1" l="1"/>
  <c r="R197" i="1"/>
  <c r="Q197" i="1"/>
  <c r="W197" i="1"/>
  <c r="U197" i="1"/>
  <c r="V197" i="1"/>
  <c r="T197" i="1"/>
  <c r="P196" i="1" l="1"/>
  <c r="M196" i="1"/>
  <c r="N196" i="1"/>
  <c r="O196" i="1"/>
  <c r="T196" i="1" l="1"/>
  <c r="W196" i="1"/>
  <c r="U196" i="1"/>
  <c r="V196" i="1"/>
  <c r="X196" i="1"/>
  <c r="R196" i="1"/>
  <c r="Q196" i="1"/>
  <c r="P195" i="1" l="1"/>
  <c r="M195" i="1"/>
  <c r="N195" i="1"/>
  <c r="O195" i="1"/>
  <c r="Q195" i="1" l="1"/>
  <c r="R195" i="1"/>
  <c r="X195" i="1"/>
  <c r="U195" i="1"/>
  <c r="T195" i="1"/>
  <c r="V195" i="1"/>
  <c r="W195" i="1"/>
  <c r="N194" i="1" l="1"/>
  <c r="O194" i="1"/>
  <c r="M194" i="1"/>
  <c r="P194" i="1"/>
  <c r="Q194" i="1" l="1"/>
  <c r="R194" i="1"/>
  <c r="X194" i="1"/>
  <c r="W194" i="1"/>
  <c r="V194" i="1"/>
  <c r="U194" i="1"/>
  <c r="T194" i="1"/>
  <c r="O193" i="1" l="1"/>
  <c r="N193" i="1"/>
  <c r="M193" i="1"/>
  <c r="P193" i="1"/>
  <c r="X193" i="1" l="1"/>
  <c r="Q193" i="1"/>
  <c r="R193" i="1"/>
  <c r="V193" i="1"/>
  <c r="U193" i="1"/>
  <c r="W193" i="1"/>
  <c r="T193" i="1"/>
  <c r="P192" i="1" l="1"/>
  <c r="M192" i="1"/>
  <c r="O192" i="1"/>
  <c r="N192" i="1"/>
  <c r="X192" i="1" l="1"/>
  <c r="Q192" i="1"/>
  <c r="R192" i="1"/>
  <c r="U192" i="1"/>
  <c r="T192" i="1"/>
  <c r="V192" i="1"/>
  <c r="W192" i="1"/>
  <c r="P191" i="1" l="1"/>
  <c r="O191" i="1"/>
  <c r="M191" i="1"/>
  <c r="N191" i="1"/>
  <c r="U191" i="1" l="1"/>
  <c r="T191" i="1"/>
  <c r="V191" i="1"/>
  <c r="W191" i="1"/>
  <c r="Q191" i="1"/>
  <c r="X191" i="1"/>
  <c r="R191" i="1"/>
  <c r="N190" i="1" l="1"/>
  <c r="O190" i="1"/>
  <c r="M190" i="1"/>
  <c r="P190" i="1"/>
  <c r="X190" i="1" l="1"/>
  <c r="R190" i="1"/>
  <c r="Q190" i="1"/>
  <c r="V190" i="1"/>
  <c r="W190" i="1"/>
  <c r="U190" i="1"/>
  <c r="T190" i="1"/>
  <c r="O189" i="1" l="1"/>
  <c r="N189" i="1"/>
  <c r="M189" i="1"/>
  <c r="P189" i="1"/>
  <c r="X189" i="1" l="1"/>
  <c r="Q189" i="1"/>
  <c r="R189" i="1"/>
  <c r="W189" i="1"/>
  <c r="U189" i="1"/>
  <c r="T189" i="1"/>
  <c r="V189" i="1"/>
  <c r="P188" i="1" l="1"/>
  <c r="O188" i="1"/>
  <c r="M188" i="1"/>
  <c r="N188" i="1"/>
  <c r="X188" i="1" l="1"/>
  <c r="Q188" i="1"/>
  <c r="R188" i="1"/>
  <c r="V188" i="1"/>
  <c r="U188" i="1"/>
  <c r="T188" i="1"/>
  <c r="W188" i="1"/>
  <c r="O187" i="1" l="1"/>
  <c r="M187" i="1"/>
  <c r="N187" i="1"/>
  <c r="P187" i="1"/>
  <c r="U187" i="1" l="1"/>
  <c r="T187" i="1"/>
  <c r="W187" i="1"/>
  <c r="V187" i="1"/>
  <c r="Q187" i="1"/>
  <c r="R187" i="1"/>
  <c r="X187" i="1"/>
  <c r="N186" i="1" l="1"/>
  <c r="O186" i="1"/>
  <c r="M186" i="1"/>
  <c r="P186" i="1"/>
  <c r="X186" i="1" l="1"/>
  <c r="Q186" i="1"/>
  <c r="R186" i="1"/>
  <c r="T186" i="1"/>
  <c r="W186" i="1"/>
  <c r="U186" i="1"/>
  <c r="V186" i="1"/>
  <c r="N185" i="1" l="1"/>
  <c r="P185" i="1"/>
  <c r="M185" i="1"/>
  <c r="O185" i="1"/>
  <c r="Q185" i="1" l="1"/>
  <c r="R185" i="1"/>
  <c r="X185" i="1"/>
  <c r="W185" i="1"/>
  <c r="U185" i="1"/>
  <c r="T185" i="1"/>
  <c r="V185" i="1"/>
  <c r="M184" i="1" l="1"/>
  <c r="N184" i="1"/>
  <c r="P184" i="1"/>
  <c r="O184" i="1"/>
  <c r="V184" i="1" l="1"/>
  <c r="W184" i="1"/>
  <c r="U184" i="1"/>
  <c r="T184" i="1"/>
  <c r="R184" i="1"/>
  <c r="Q184" i="1"/>
  <c r="X184" i="1"/>
  <c r="O183" i="1" l="1"/>
  <c r="P183" i="1"/>
  <c r="N183" i="1"/>
  <c r="M183" i="1"/>
  <c r="W183" i="1" l="1"/>
  <c r="U183" i="1"/>
  <c r="V183" i="1"/>
  <c r="T183" i="1"/>
  <c r="R183" i="1"/>
  <c r="X183" i="1"/>
  <c r="Q183" i="1"/>
  <c r="N182" i="1" l="1"/>
  <c r="O182" i="1"/>
  <c r="P182" i="1"/>
  <c r="M182" i="1"/>
  <c r="X182" i="1" l="1"/>
  <c r="Q182" i="1"/>
  <c r="R182" i="1"/>
  <c r="T182" i="1"/>
  <c r="V182" i="1"/>
  <c r="W182" i="1"/>
  <c r="U182" i="1"/>
  <c r="P181" i="1" l="1"/>
  <c r="N181" i="1"/>
  <c r="M181" i="1"/>
  <c r="O181" i="1"/>
  <c r="X181" i="1" l="1"/>
  <c r="Q181" i="1"/>
  <c r="R181" i="1"/>
  <c r="W181" i="1"/>
  <c r="V181" i="1"/>
  <c r="U181" i="1"/>
  <c r="T181" i="1"/>
  <c r="P180" i="1" l="1"/>
  <c r="N180" i="1"/>
  <c r="M180" i="1"/>
  <c r="O180" i="1"/>
  <c r="X180" i="1" l="1"/>
  <c r="R180" i="1"/>
  <c r="Q180" i="1"/>
  <c r="V180" i="1"/>
  <c r="U180" i="1"/>
  <c r="W180" i="1"/>
  <c r="T180" i="1"/>
  <c r="O179" i="1" l="1"/>
  <c r="P179" i="1"/>
  <c r="N179" i="1"/>
  <c r="M179" i="1"/>
  <c r="U179" i="1" l="1"/>
  <c r="V179" i="1"/>
  <c r="T179" i="1"/>
  <c r="W179" i="1"/>
  <c r="X179" i="1"/>
  <c r="Q179" i="1"/>
  <c r="R179" i="1"/>
  <c r="M178" i="1" l="1"/>
  <c r="O178" i="1"/>
  <c r="P178" i="1"/>
  <c r="N178" i="1"/>
  <c r="V178" i="1" l="1"/>
  <c r="W178" i="1"/>
  <c r="U178" i="1"/>
  <c r="T178" i="1"/>
  <c r="X178" i="1"/>
  <c r="Q178" i="1"/>
  <c r="R178" i="1"/>
  <c r="M177" i="1" l="1"/>
  <c r="N177" i="1"/>
  <c r="P177" i="1"/>
  <c r="O177" i="1"/>
  <c r="V177" i="1" l="1"/>
  <c r="T177" i="1"/>
  <c r="U177" i="1"/>
  <c r="W177" i="1"/>
  <c r="X177" i="1"/>
  <c r="R177" i="1"/>
  <c r="Q177" i="1"/>
  <c r="P176" i="1" l="1"/>
  <c r="N176" i="1"/>
  <c r="M176" i="1"/>
  <c r="O176" i="1"/>
  <c r="R176" i="1" l="1"/>
  <c r="Q176" i="1"/>
  <c r="X176" i="1"/>
  <c r="U176" i="1"/>
  <c r="T176" i="1"/>
  <c r="W176" i="1"/>
  <c r="V176" i="1"/>
  <c r="N175" i="1" l="1"/>
  <c r="P175" i="1"/>
  <c r="O175" i="1"/>
  <c r="M175" i="1"/>
  <c r="Q175" i="1" l="1"/>
  <c r="R175" i="1"/>
  <c r="X175" i="1"/>
  <c r="T175" i="1"/>
  <c r="W175" i="1"/>
  <c r="U175" i="1"/>
  <c r="V175" i="1"/>
  <c r="N174" i="1" l="1"/>
  <c r="P174" i="1"/>
  <c r="M174" i="1"/>
  <c r="O174" i="1"/>
  <c r="R174" i="1" l="1"/>
  <c r="Q174" i="1"/>
  <c r="X174" i="1"/>
  <c r="V174" i="1"/>
  <c r="U174" i="1"/>
  <c r="W174" i="1"/>
  <c r="T174" i="1"/>
  <c r="P173" i="1" l="1"/>
  <c r="M173" i="1"/>
  <c r="O173" i="1"/>
  <c r="N173" i="1"/>
  <c r="R173" i="1" l="1"/>
  <c r="X173" i="1"/>
  <c r="Q173" i="1"/>
  <c r="V173" i="1"/>
  <c r="U173" i="1"/>
  <c r="T173" i="1"/>
  <c r="W173" i="1"/>
  <c r="P172" i="1" l="1"/>
  <c r="M172" i="1"/>
  <c r="O172" i="1"/>
  <c r="N172" i="1"/>
  <c r="Q172" i="1" l="1"/>
  <c r="R172" i="1"/>
  <c r="X172" i="1"/>
  <c r="U172" i="1"/>
  <c r="T172" i="1"/>
  <c r="W172" i="1"/>
  <c r="V172" i="1"/>
  <c r="P171" i="1" l="1"/>
  <c r="M171" i="1"/>
  <c r="O171" i="1"/>
  <c r="N171" i="1"/>
  <c r="R171" i="1" l="1"/>
  <c r="Q171" i="1"/>
  <c r="X171" i="1"/>
  <c r="U171" i="1"/>
  <c r="W171" i="1"/>
  <c r="V171" i="1"/>
  <c r="T171" i="1"/>
  <c r="N170" i="1" l="1"/>
  <c r="O170" i="1"/>
  <c r="P170" i="1"/>
  <c r="M170" i="1"/>
  <c r="X170" i="1" l="1"/>
  <c r="Q170" i="1"/>
  <c r="R170" i="1"/>
  <c r="U170" i="1"/>
  <c r="T170" i="1"/>
  <c r="W170" i="1"/>
  <c r="V170" i="1"/>
  <c r="M169" i="1" l="1"/>
  <c r="O169" i="1"/>
  <c r="N169" i="1"/>
  <c r="P169" i="1"/>
  <c r="V169" i="1" l="1"/>
  <c r="T169" i="1"/>
  <c r="U169" i="1"/>
  <c r="W169" i="1"/>
  <c r="X169" i="1"/>
  <c r="Q169" i="1"/>
  <c r="R169" i="1"/>
  <c r="O168" i="1" l="1"/>
  <c r="N168" i="1"/>
  <c r="M168" i="1"/>
  <c r="P168" i="1"/>
  <c r="X168" i="1" l="1"/>
  <c r="R168" i="1"/>
  <c r="Q168" i="1"/>
  <c r="U168" i="1"/>
  <c r="T168" i="1"/>
  <c r="W168" i="1"/>
  <c r="V168" i="1"/>
  <c r="M167" i="1" l="1"/>
  <c r="P167" i="1"/>
  <c r="O167" i="1"/>
  <c r="N167" i="1"/>
  <c r="W167" i="1" l="1"/>
  <c r="T167" i="1"/>
  <c r="V167" i="1"/>
  <c r="U167" i="1"/>
  <c r="Q167" i="1"/>
  <c r="X167" i="1"/>
  <c r="R167" i="1"/>
  <c r="N166" i="1" l="1"/>
  <c r="M166" i="1"/>
  <c r="O166" i="1"/>
  <c r="P166" i="1"/>
  <c r="X166" i="1" l="1"/>
  <c r="R166" i="1"/>
  <c r="Q166" i="1"/>
  <c r="U166" i="1"/>
  <c r="V166" i="1"/>
  <c r="W166" i="1"/>
  <c r="T166" i="1"/>
  <c r="O165" i="1" l="1"/>
  <c r="P165" i="1"/>
  <c r="N165" i="1"/>
  <c r="M165" i="1"/>
  <c r="V165" i="1" l="1"/>
  <c r="U165" i="1"/>
  <c r="T165" i="1"/>
  <c r="W165" i="1"/>
  <c r="R165" i="1"/>
  <c r="Q165" i="1"/>
  <c r="X165" i="1"/>
  <c r="P164" i="1" l="1"/>
  <c r="O164" i="1"/>
  <c r="M164" i="1"/>
  <c r="N164" i="1"/>
  <c r="W164" i="1" l="1"/>
  <c r="T164" i="1"/>
  <c r="V164" i="1"/>
  <c r="U164" i="1"/>
  <c r="X164" i="1"/>
  <c r="R164" i="1"/>
  <c r="Q164" i="1"/>
  <c r="M163" i="1" l="1"/>
  <c r="P163" i="1"/>
  <c r="O163" i="1"/>
  <c r="N163" i="1"/>
  <c r="T163" i="1" l="1"/>
  <c r="V163" i="1"/>
  <c r="W163" i="1"/>
  <c r="U163" i="1"/>
  <c r="R163" i="1"/>
  <c r="X163" i="1"/>
  <c r="Q163" i="1"/>
  <c r="N162" i="1" l="1"/>
  <c r="O162" i="1"/>
  <c r="P162" i="1"/>
  <c r="M162" i="1"/>
  <c r="X162" i="1" l="1"/>
  <c r="R162" i="1"/>
  <c r="Q162" i="1"/>
  <c r="V162" i="1"/>
  <c r="T162" i="1"/>
  <c r="U162" i="1"/>
  <c r="W162" i="1"/>
  <c r="N161" i="1" l="1"/>
  <c r="P161" i="1"/>
  <c r="O161" i="1"/>
  <c r="M161" i="1"/>
  <c r="R161" i="1" l="1"/>
  <c r="X161" i="1"/>
  <c r="Q161" i="1"/>
  <c r="T161" i="1"/>
  <c r="U161" i="1"/>
  <c r="V161" i="1"/>
  <c r="W161" i="1"/>
  <c r="O160" i="1" l="1"/>
  <c r="N160" i="1"/>
  <c r="M160" i="1"/>
  <c r="P160" i="1"/>
  <c r="R160" i="1" l="1"/>
  <c r="Q160" i="1"/>
  <c r="X160" i="1"/>
  <c r="U160" i="1"/>
  <c r="V160" i="1"/>
  <c r="W160" i="1"/>
  <c r="T160" i="1"/>
  <c r="M159" i="1" l="1"/>
  <c r="N159" i="1"/>
  <c r="O159" i="1"/>
  <c r="P159" i="1"/>
  <c r="V159" i="1" l="1"/>
  <c r="U159" i="1"/>
  <c r="T159" i="1"/>
  <c r="W159" i="1"/>
  <c r="X159" i="1"/>
  <c r="Q159" i="1"/>
  <c r="R159" i="1"/>
  <c r="N158" i="1" l="1"/>
  <c r="P158" i="1"/>
  <c r="M158" i="1"/>
  <c r="O158" i="1"/>
  <c r="R158" i="1" l="1"/>
  <c r="Q158" i="1"/>
  <c r="X158" i="1"/>
  <c r="V158" i="1"/>
  <c r="T158" i="1"/>
  <c r="U158" i="1"/>
  <c r="W158" i="1"/>
  <c r="O157" i="1" l="1"/>
  <c r="P157" i="1"/>
  <c r="N157" i="1"/>
  <c r="M157" i="1"/>
  <c r="T157" i="1" l="1"/>
  <c r="W157" i="1"/>
  <c r="V157" i="1"/>
  <c r="U157" i="1"/>
  <c r="Q157" i="1"/>
  <c r="R157" i="1"/>
  <c r="X157" i="1"/>
  <c r="P156" i="1" l="1"/>
  <c r="M156" i="1"/>
  <c r="N156" i="1"/>
  <c r="O156" i="1"/>
  <c r="X156" i="1" l="1"/>
  <c r="R156" i="1"/>
  <c r="Q156" i="1"/>
  <c r="U156" i="1"/>
  <c r="T156" i="1"/>
  <c r="V156" i="1"/>
  <c r="W156" i="1"/>
  <c r="M155" i="1" l="1"/>
  <c r="P155" i="1"/>
  <c r="N155" i="1"/>
  <c r="O155" i="1"/>
  <c r="W155" i="1" l="1"/>
  <c r="V155" i="1"/>
  <c r="U155" i="1"/>
  <c r="T155" i="1"/>
  <c r="X155" i="1"/>
  <c r="R155" i="1"/>
  <c r="Q155" i="1"/>
  <c r="N154" i="1" l="1"/>
  <c r="O154" i="1"/>
  <c r="M154" i="1"/>
  <c r="P154" i="1"/>
  <c r="X154" i="1" l="1"/>
  <c r="Q154" i="1"/>
  <c r="R154" i="1"/>
  <c r="W154" i="1"/>
  <c r="V154" i="1"/>
  <c r="T154" i="1"/>
  <c r="U154" i="1"/>
  <c r="O153" i="1" l="1"/>
  <c r="M153" i="1"/>
  <c r="N153" i="1"/>
  <c r="P153" i="1"/>
  <c r="V153" i="1" l="1"/>
  <c r="T153" i="1"/>
  <c r="U153" i="1"/>
  <c r="W153" i="1"/>
  <c r="R153" i="1"/>
  <c r="X153" i="1"/>
  <c r="Q153" i="1"/>
  <c r="O152" i="1" l="1"/>
  <c r="N152" i="1"/>
  <c r="M152" i="1"/>
  <c r="P152" i="1"/>
  <c r="W152" i="1" l="1"/>
  <c r="U152" i="1"/>
  <c r="V152" i="1"/>
  <c r="T152" i="1"/>
  <c r="X152" i="1"/>
  <c r="R152" i="1"/>
  <c r="Q152" i="1"/>
  <c r="P151" i="1" l="1"/>
  <c r="N151" i="1"/>
  <c r="O151" i="1"/>
  <c r="M151" i="1"/>
  <c r="Q151" i="1" l="1"/>
  <c r="X151" i="1"/>
  <c r="R151" i="1"/>
  <c r="U151" i="1"/>
  <c r="W151" i="1"/>
  <c r="T151" i="1"/>
  <c r="V151" i="1"/>
  <c r="N150" i="1" l="1"/>
  <c r="O150" i="1"/>
  <c r="P150" i="1"/>
  <c r="M150" i="1"/>
  <c r="X150" i="1" l="1"/>
  <c r="Q150" i="1"/>
  <c r="R150" i="1"/>
  <c r="W150" i="1"/>
  <c r="V150" i="1"/>
  <c r="T150" i="1"/>
  <c r="U150" i="1"/>
  <c r="O149" i="1" l="1"/>
  <c r="N149" i="1"/>
  <c r="P149" i="1"/>
  <c r="M149" i="1"/>
  <c r="X149" i="1" l="1"/>
  <c r="Q149" i="1"/>
  <c r="R149" i="1"/>
  <c r="W149" i="1"/>
  <c r="U149" i="1"/>
  <c r="V149" i="1"/>
  <c r="T149" i="1"/>
  <c r="P148" i="1" l="1"/>
  <c r="M148" i="1"/>
  <c r="N148" i="1"/>
  <c r="O148" i="1"/>
  <c r="T148" i="1" l="1"/>
  <c r="V148" i="1"/>
  <c r="U148" i="1"/>
  <c r="W148" i="1"/>
  <c r="X148" i="1"/>
  <c r="Q148" i="1"/>
  <c r="R148" i="1"/>
  <c r="O147" i="1" l="1"/>
  <c r="P147" i="1"/>
  <c r="N147" i="1"/>
  <c r="M147" i="1"/>
  <c r="W147" i="1" l="1"/>
  <c r="T147" i="1"/>
  <c r="U147" i="1"/>
  <c r="V147" i="1"/>
  <c r="R147" i="1"/>
  <c r="Q147" i="1"/>
  <c r="X147" i="1"/>
  <c r="N146" i="1" l="1"/>
  <c r="M146" i="1"/>
  <c r="O146" i="1"/>
  <c r="P146" i="1"/>
  <c r="X146" i="1" l="1"/>
  <c r="Q146" i="1"/>
  <c r="R146" i="1"/>
  <c r="W146" i="1"/>
  <c r="T146" i="1"/>
  <c r="V146" i="1"/>
  <c r="U146" i="1"/>
  <c r="N145" i="1" l="1"/>
  <c r="O145" i="1"/>
  <c r="P145" i="1"/>
  <c r="M145" i="1"/>
  <c r="Q145" i="1" l="1"/>
  <c r="R145" i="1"/>
  <c r="X145" i="1"/>
  <c r="U145" i="1"/>
  <c r="W145" i="1"/>
  <c r="T145" i="1"/>
  <c r="V145" i="1"/>
  <c r="P144" i="1" l="1"/>
  <c r="N144" i="1"/>
  <c r="M144" i="1"/>
  <c r="O144" i="1"/>
  <c r="Q144" i="1" l="1"/>
  <c r="R144" i="1"/>
  <c r="X144" i="1"/>
  <c r="T144" i="1"/>
  <c r="U144" i="1"/>
  <c r="V144" i="1"/>
  <c r="W144" i="1"/>
  <c r="P143" i="1" l="1"/>
  <c r="N143" i="1"/>
  <c r="M143" i="1"/>
  <c r="O143" i="1"/>
  <c r="R143" i="1" l="1"/>
  <c r="X143" i="1"/>
  <c r="Q143" i="1"/>
  <c r="U143" i="1"/>
  <c r="V143" i="1"/>
  <c r="W143" i="1"/>
  <c r="T143" i="1"/>
  <c r="N142" i="1" l="1"/>
  <c r="P142" i="1"/>
  <c r="M142" i="1"/>
  <c r="O142" i="1"/>
  <c r="X142" i="1" l="1"/>
  <c r="R142" i="1"/>
  <c r="Q142" i="1"/>
  <c r="T142" i="1"/>
  <c r="U142" i="1"/>
  <c r="V142" i="1"/>
  <c r="W142" i="1"/>
  <c r="O141" i="1" l="1"/>
  <c r="M141" i="1"/>
  <c r="P141" i="1"/>
  <c r="N141" i="1"/>
  <c r="V141" i="1" l="1"/>
  <c r="W141" i="1"/>
  <c r="U141" i="1"/>
  <c r="T141" i="1"/>
  <c r="R141" i="1"/>
  <c r="Q141" i="1"/>
  <c r="X141" i="1"/>
  <c r="P140" i="1" l="1"/>
  <c r="M140" i="1"/>
  <c r="O140" i="1"/>
  <c r="N140" i="1"/>
  <c r="V140" i="1" l="1"/>
  <c r="W140" i="1"/>
  <c r="U140" i="1"/>
  <c r="T140" i="1"/>
  <c r="Q140" i="1"/>
  <c r="R140" i="1"/>
  <c r="X140" i="1"/>
  <c r="P139" i="1" l="1"/>
  <c r="M139" i="1"/>
  <c r="O139" i="1"/>
  <c r="N139" i="1"/>
  <c r="X139" i="1" l="1"/>
  <c r="R139" i="1"/>
  <c r="Q139" i="1"/>
  <c r="W139" i="1"/>
  <c r="U139" i="1"/>
  <c r="T139" i="1"/>
  <c r="V139" i="1"/>
  <c r="N138" i="1" l="1"/>
  <c r="M138" i="1"/>
  <c r="O138" i="1"/>
  <c r="P138" i="1"/>
  <c r="R138" i="1" l="1"/>
  <c r="Q138" i="1"/>
  <c r="X138" i="1"/>
  <c r="V138" i="1"/>
  <c r="W138" i="1"/>
  <c r="U138" i="1"/>
  <c r="T138" i="1"/>
  <c r="P137" i="1" l="1"/>
  <c r="O137" i="1"/>
  <c r="N137" i="1"/>
  <c r="M137" i="1"/>
  <c r="R137" i="1" l="1"/>
  <c r="Q137" i="1"/>
  <c r="X137" i="1"/>
  <c r="V137" i="1"/>
  <c r="U137" i="1"/>
  <c r="T137" i="1"/>
  <c r="W137" i="1"/>
  <c r="O136" i="1" l="1"/>
  <c r="N136" i="1"/>
  <c r="M136" i="1"/>
  <c r="P136" i="1"/>
  <c r="R136" i="1" l="1"/>
  <c r="Q136" i="1"/>
  <c r="X136" i="1"/>
  <c r="V136" i="1"/>
  <c r="T136" i="1"/>
  <c r="W136" i="1"/>
  <c r="U136" i="1"/>
  <c r="O135" i="1" l="1"/>
  <c r="P135" i="1"/>
  <c r="N135" i="1"/>
  <c r="M135" i="1"/>
  <c r="R135" i="1" l="1"/>
  <c r="X135" i="1"/>
  <c r="Q135" i="1"/>
  <c r="U135" i="1"/>
  <c r="V135" i="1"/>
  <c r="T135" i="1"/>
  <c r="W135" i="1"/>
  <c r="N134" i="1" l="1"/>
  <c r="M134" i="1"/>
  <c r="O134" i="1"/>
  <c r="P134" i="1"/>
  <c r="X134" i="1" l="1"/>
  <c r="R134" i="1"/>
  <c r="Q134" i="1"/>
  <c r="T134" i="1"/>
  <c r="W134" i="1"/>
  <c r="V134" i="1"/>
  <c r="U134" i="1"/>
  <c r="N133" i="1" l="1"/>
  <c r="M133" i="1"/>
  <c r="O133" i="1"/>
  <c r="P133" i="1"/>
  <c r="X133" i="1" l="1"/>
  <c r="Q133" i="1"/>
  <c r="R133" i="1"/>
  <c r="T133" i="1"/>
  <c r="U133" i="1"/>
  <c r="W133" i="1"/>
  <c r="V133" i="1"/>
  <c r="M132" i="1" l="1"/>
  <c r="N132" i="1"/>
  <c r="P132" i="1"/>
  <c r="O132" i="1"/>
  <c r="W132" i="1" l="1"/>
  <c r="U132" i="1"/>
  <c r="V132" i="1"/>
  <c r="T132" i="1"/>
  <c r="X132" i="1"/>
  <c r="R132" i="1"/>
  <c r="Q132" i="1"/>
  <c r="M131" i="1" l="1"/>
  <c r="N131" i="1"/>
  <c r="P131" i="1"/>
  <c r="O131" i="1"/>
  <c r="U131" i="1" l="1"/>
  <c r="T131" i="1"/>
  <c r="V131" i="1"/>
  <c r="W131" i="1"/>
  <c r="X131" i="1"/>
  <c r="R131" i="1"/>
  <c r="Q131" i="1"/>
  <c r="N130" i="1" l="1"/>
  <c r="O130" i="1"/>
  <c r="M130" i="1"/>
  <c r="P130" i="1"/>
  <c r="X130" i="1" l="1"/>
  <c r="Q130" i="1"/>
  <c r="R130" i="1"/>
  <c r="V130" i="1"/>
  <c r="U130" i="1"/>
  <c r="W130" i="1"/>
  <c r="T130" i="1"/>
  <c r="N129" i="1" l="1"/>
  <c r="P129" i="1"/>
  <c r="M129" i="1"/>
  <c r="O129" i="1"/>
  <c r="Q129" i="1" l="1"/>
  <c r="X129" i="1"/>
  <c r="R129" i="1"/>
  <c r="U129" i="1"/>
  <c r="V129" i="1"/>
  <c r="T129" i="1"/>
  <c r="W129" i="1"/>
  <c r="O128" i="1" l="1"/>
  <c r="N128" i="1"/>
  <c r="P128" i="1"/>
  <c r="M128" i="1"/>
  <c r="X128" i="1" l="1"/>
  <c r="R128" i="1"/>
  <c r="Q128" i="1"/>
  <c r="U128" i="1"/>
  <c r="T128" i="1"/>
  <c r="V128" i="1"/>
  <c r="W128" i="1"/>
  <c r="M127" i="1" l="1"/>
  <c r="P127" i="1"/>
  <c r="N127" i="1"/>
  <c r="O127" i="1"/>
  <c r="V127" i="1" l="1"/>
  <c r="U127" i="1"/>
  <c r="W127" i="1"/>
  <c r="T127" i="1"/>
  <c r="X127" i="1"/>
  <c r="Q127" i="1"/>
  <c r="R127" i="1"/>
  <c r="N126" i="1" l="1"/>
  <c r="M126" i="1"/>
  <c r="O126" i="1"/>
  <c r="P126" i="1"/>
  <c r="X126" i="1" l="1"/>
  <c r="Q126" i="1"/>
  <c r="R126" i="1"/>
  <c r="T126" i="1"/>
  <c r="V126" i="1"/>
  <c r="U126" i="1"/>
  <c r="W126" i="1"/>
  <c r="O125" i="1" l="1"/>
  <c r="P125" i="1"/>
  <c r="M125" i="1"/>
  <c r="N125" i="1"/>
  <c r="W125" i="1" l="1"/>
  <c r="T125" i="1"/>
  <c r="U125" i="1"/>
  <c r="V125" i="1"/>
  <c r="X125" i="1"/>
  <c r="Q125" i="1"/>
  <c r="R125" i="1"/>
  <c r="P124" i="1" l="1"/>
  <c r="M124" i="1"/>
  <c r="N124" i="1"/>
  <c r="O124" i="1"/>
  <c r="T124" i="1" l="1"/>
  <c r="V124" i="1"/>
  <c r="W124" i="1"/>
  <c r="U124" i="1"/>
  <c r="X124" i="1"/>
  <c r="Q124" i="1"/>
  <c r="R124" i="1"/>
  <c r="N123" i="1" l="1"/>
  <c r="O123" i="1"/>
  <c r="M123" i="1"/>
  <c r="P123" i="1"/>
  <c r="X123" i="1" l="1"/>
  <c r="Q123" i="1"/>
  <c r="R123" i="1"/>
  <c r="U123" i="1"/>
  <c r="V123" i="1"/>
  <c r="T123" i="1"/>
  <c r="W123" i="1"/>
  <c r="N122" i="1" l="1"/>
  <c r="O122" i="1"/>
  <c r="P122" i="1"/>
  <c r="M122" i="1"/>
  <c r="R122" i="1" l="1"/>
  <c r="Q122" i="1"/>
  <c r="X122" i="1"/>
  <c r="U122" i="1"/>
  <c r="W122" i="1"/>
  <c r="T122" i="1"/>
  <c r="V122" i="1"/>
  <c r="M121" i="1" l="1"/>
  <c r="O121" i="1"/>
  <c r="P121" i="1"/>
  <c r="N121" i="1"/>
  <c r="U121" i="1" l="1"/>
  <c r="V121" i="1"/>
  <c r="T121" i="1"/>
  <c r="W121" i="1"/>
  <c r="Q121" i="1"/>
  <c r="X121" i="1"/>
  <c r="R121" i="1"/>
  <c r="P120" i="1" l="1"/>
  <c r="N120" i="1"/>
  <c r="M120" i="1"/>
  <c r="O120" i="1"/>
  <c r="W120" i="1" l="1"/>
  <c r="T120" i="1"/>
  <c r="U120" i="1"/>
  <c r="V120" i="1"/>
  <c r="R120" i="1"/>
  <c r="Q120" i="1"/>
  <c r="X120" i="1"/>
  <c r="M119" i="1" l="1"/>
  <c r="N119" i="1"/>
  <c r="P119" i="1"/>
  <c r="O119" i="1"/>
  <c r="W119" i="1" l="1"/>
  <c r="V119" i="1"/>
  <c r="T119" i="1"/>
  <c r="U119" i="1"/>
  <c r="X119" i="1"/>
  <c r="Q119" i="1"/>
  <c r="R119" i="1"/>
  <c r="N118" i="1" l="1"/>
  <c r="P118" i="1"/>
  <c r="O118" i="1"/>
  <c r="M118" i="1"/>
  <c r="X118" i="1" l="1"/>
  <c r="R118" i="1"/>
  <c r="Q118" i="1"/>
  <c r="V118" i="1"/>
  <c r="T118" i="1"/>
  <c r="W118" i="1"/>
  <c r="U118" i="1"/>
  <c r="N117" i="1" l="1"/>
  <c r="O117" i="1"/>
  <c r="P117" i="1"/>
  <c r="M117" i="1"/>
  <c r="X117" i="1" l="1"/>
  <c r="Q117" i="1"/>
  <c r="R117" i="1"/>
  <c r="U117" i="1"/>
  <c r="W117" i="1"/>
  <c r="V117" i="1"/>
  <c r="T117" i="1"/>
  <c r="N116" i="1" l="1"/>
  <c r="O116" i="1"/>
  <c r="M116" i="1"/>
  <c r="P116" i="1"/>
  <c r="R116" i="1" l="1"/>
  <c r="Q116" i="1"/>
  <c r="X116" i="1"/>
  <c r="U116" i="1"/>
  <c r="T116" i="1"/>
  <c r="W116" i="1"/>
  <c r="V116" i="1"/>
  <c r="O115" i="1" l="1"/>
  <c r="P115" i="1"/>
  <c r="N115" i="1"/>
  <c r="M115" i="1"/>
  <c r="X115" i="1" l="1"/>
  <c r="R115" i="1"/>
  <c r="Q115" i="1"/>
  <c r="W115" i="1"/>
  <c r="U115" i="1"/>
  <c r="V115" i="1"/>
  <c r="T115" i="1"/>
  <c r="N114" i="1" l="1"/>
  <c r="O114" i="1"/>
  <c r="P114" i="1"/>
  <c r="M114" i="1"/>
  <c r="Q114" i="1" l="1"/>
  <c r="R114" i="1"/>
  <c r="X114" i="1"/>
  <c r="T114" i="1"/>
  <c r="V114" i="1"/>
  <c r="U114" i="1"/>
  <c r="W114" i="1"/>
  <c r="O113" i="1" l="1"/>
  <c r="M113" i="1"/>
  <c r="N113" i="1"/>
  <c r="P113" i="1"/>
  <c r="W113" i="1" l="1"/>
  <c r="V113" i="1"/>
  <c r="T113" i="1"/>
  <c r="U113" i="1"/>
  <c r="R113" i="1"/>
  <c r="X113" i="1"/>
  <c r="Q113" i="1"/>
  <c r="P112" i="1" l="1"/>
  <c r="M112" i="1"/>
  <c r="O112" i="1"/>
  <c r="N112" i="1"/>
  <c r="U112" i="1" l="1"/>
  <c r="V112" i="1"/>
  <c r="T112" i="1"/>
  <c r="W112" i="1"/>
  <c r="Q112" i="1"/>
  <c r="R112" i="1"/>
  <c r="X112" i="1"/>
  <c r="O111" i="1" l="1"/>
  <c r="P111" i="1"/>
  <c r="N111" i="1"/>
  <c r="M111" i="1"/>
  <c r="Q111" i="1" l="1"/>
  <c r="X111" i="1"/>
  <c r="R111" i="1"/>
  <c r="U111" i="1"/>
  <c r="V111" i="1"/>
  <c r="W111" i="1"/>
  <c r="T111" i="1"/>
  <c r="N110" i="1" l="1"/>
  <c r="O110" i="1"/>
  <c r="M110" i="1"/>
  <c r="P110" i="1"/>
  <c r="R110" i="1" l="1"/>
  <c r="Q110" i="1"/>
  <c r="X110" i="1"/>
  <c r="U110" i="1"/>
  <c r="T110" i="1"/>
  <c r="W110" i="1"/>
  <c r="V110" i="1"/>
  <c r="N109" i="1" l="1"/>
  <c r="O109" i="1"/>
  <c r="M109" i="1"/>
  <c r="P109" i="1"/>
  <c r="X109" i="1" l="1"/>
  <c r="R109" i="1"/>
  <c r="Q109" i="1"/>
  <c r="U109" i="1"/>
  <c r="W109" i="1"/>
  <c r="T109" i="1"/>
  <c r="V109" i="1"/>
  <c r="P108" i="1" l="1"/>
  <c r="O108" i="1"/>
  <c r="M108" i="1"/>
  <c r="N108" i="1"/>
  <c r="W108" i="1" l="1"/>
  <c r="U108" i="1"/>
  <c r="T108" i="1"/>
  <c r="V108" i="1"/>
  <c r="X108" i="1"/>
  <c r="Q108" i="1"/>
  <c r="R108" i="1"/>
  <c r="O107" i="1" l="1"/>
  <c r="P107" i="1"/>
  <c r="N107" i="1"/>
  <c r="M107" i="1"/>
  <c r="Q107" i="1" l="1"/>
  <c r="R107" i="1"/>
  <c r="X107" i="1"/>
  <c r="T107" i="1"/>
  <c r="W107" i="1"/>
  <c r="V107" i="1"/>
  <c r="U107" i="1"/>
  <c r="N106" i="1" l="1"/>
  <c r="O106" i="1"/>
  <c r="M106" i="1"/>
  <c r="P106" i="1"/>
  <c r="X106" i="1" l="1"/>
  <c r="Q106" i="1"/>
  <c r="R106" i="1"/>
  <c r="U106" i="1"/>
  <c r="W106" i="1"/>
  <c r="V106" i="1"/>
  <c r="T106" i="1"/>
  <c r="M105" i="1" l="1"/>
  <c r="O105" i="1"/>
  <c r="N105" i="1"/>
  <c r="P105" i="1"/>
  <c r="U105" i="1" l="1"/>
  <c r="W105" i="1"/>
  <c r="T105" i="1"/>
  <c r="V105" i="1"/>
  <c r="R105" i="1"/>
  <c r="Q105" i="1"/>
  <c r="X105" i="1"/>
  <c r="P104" i="1" l="1"/>
  <c r="O104" i="1"/>
  <c r="M104" i="1"/>
  <c r="N104" i="1"/>
  <c r="T104" i="1" l="1"/>
  <c r="U104" i="1"/>
  <c r="V104" i="1"/>
  <c r="W104" i="1"/>
  <c r="R104" i="1"/>
  <c r="Q104" i="1"/>
  <c r="X104" i="1"/>
  <c r="O103" i="1" l="1"/>
  <c r="N103" i="1"/>
  <c r="M103" i="1"/>
  <c r="P103" i="1"/>
  <c r="Q103" i="1" l="1"/>
  <c r="R103" i="1"/>
  <c r="X103" i="1"/>
  <c r="W103" i="1"/>
  <c r="V103" i="1"/>
  <c r="U103" i="1"/>
  <c r="T103" i="1"/>
  <c r="N102" i="1" l="1"/>
  <c r="O102" i="1"/>
  <c r="M102" i="1"/>
  <c r="P102" i="1"/>
  <c r="R102" i="1" l="1"/>
  <c r="Q102" i="1"/>
  <c r="X102" i="1"/>
  <c r="V102" i="1"/>
  <c r="W102" i="1"/>
  <c r="T102" i="1"/>
  <c r="U102" i="1"/>
  <c r="N101" i="1" l="1"/>
  <c r="P101" i="1"/>
  <c r="M101" i="1"/>
  <c r="O101" i="1"/>
  <c r="R101" i="1" l="1"/>
  <c r="Q101" i="1"/>
  <c r="X101" i="1"/>
  <c r="U101" i="1"/>
  <c r="T101" i="1"/>
  <c r="V101" i="1"/>
  <c r="W101" i="1"/>
  <c r="P100" i="1" l="1"/>
  <c r="O100" i="1"/>
  <c r="M100" i="1"/>
  <c r="N100" i="1"/>
  <c r="V100" i="1" l="1"/>
  <c r="T100" i="1"/>
  <c r="W100" i="1"/>
  <c r="U100" i="1"/>
  <c r="R100" i="1"/>
  <c r="Q100" i="1"/>
  <c r="X100" i="1"/>
  <c r="N99" i="1" l="1"/>
  <c r="P99" i="1"/>
  <c r="M99" i="1"/>
  <c r="O99" i="1"/>
  <c r="Q99" i="1" l="1"/>
  <c r="R99" i="1"/>
  <c r="X99" i="1"/>
  <c r="W99" i="1"/>
  <c r="U99" i="1"/>
  <c r="V99" i="1"/>
  <c r="T99" i="1"/>
  <c r="N98" i="1" l="1"/>
  <c r="O98" i="1"/>
  <c r="M98" i="1"/>
  <c r="P98" i="1"/>
  <c r="X98" i="1" l="1"/>
  <c r="R98" i="1"/>
  <c r="Q98" i="1"/>
  <c r="T98" i="1"/>
  <c r="U98" i="1"/>
  <c r="W98" i="1"/>
  <c r="V98" i="1"/>
  <c r="P97" i="1" l="1"/>
  <c r="M97" i="1"/>
  <c r="N97" i="1"/>
  <c r="O97" i="1"/>
  <c r="X97" i="1" l="1"/>
  <c r="R97" i="1"/>
  <c r="Q97" i="1"/>
  <c r="W97" i="1"/>
  <c r="T97" i="1"/>
  <c r="V97" i="1"/>
  <c r="U97" i="1"/>
  <c r="P96" i="1" l="1"/>
  <c r="O96" i="1"/>
  <c r="M96" i="1"/>
  <c r="N96" i="1"/>
  <c r="U96" i="1" l="1"/>
  <c r="V96" i="1"/>
  <c r="W96" i="1"/>
  <c r="T96" i="1"/>
  <c r="X96" i="1"/>
  <c r="R96" i="1"/>
  <c r="Q96" i="1"/>
  <c r="M95" i="1" l="1"/>
  <c r="O95" i="1"/>
  <c r="P95" i="1"/>
  <c r="N95" i="1"/>
  <c r="T95" i="1" l="1"/>
  <c r="W95" i="1"/>
  <c r="U95" i="1"/>
  <c r="V95" i="1"/>
  <c r="R95" i="1"/>
  <c r="X95" i="1"/>
  <c r="Q95" i="1"/>
  <c r="N94" i="1" l="1"/>
  <c r="O94" i="1"/>
  <c r="M94" i="1"/>
  <c r="P94" i="1"/>
  <c r="R94" i="1" l="1"/>
  <c r="Q94" i="1"/>
  <c r="X94" i="1"/>
  <c r="W94" i="1"/>
  <c r="T94" i="1"/>
  <c r="V94" i="1"/>
  <c r="U94" i="1"/>
  <c r="N93" i="1" l="1"/>
  <c r="O93" i="1"/>
  <c r="M93" i="1"/>
  <c r="P93" i="1"/>
  <c r="Q93" i="1" l="1"/>
  <c r="X93" i="1"/>
  <c r="R93" i="1"/>
  <c r="V93" i="1"/>
  <c r="U93" i="1"/>
  <c r="W93" i="1"/>
  <c r="T93" i="1"/>
  <c r="P92" i="1" l="1"/>
  <c r="O92" i="1"/>
  <c r="M92" i="1"/>
  <c r="N92" i="1"/>
  <c r="R92" i="1" l="1"/>
  <c r="Q92" i="1"/>
  <c r="X92" i="1"/>
  <c r="V92" i="1"/>
  <c r="W92" i="1"/>
  <c r="T92" i="1"/>
  <c r="U92" i="1"/>
  <c r="M91" i="1" l="1"/>
  <c r="N91" i="1"/>
  <c r="P91" i="1"/>
  <c r="O91" i="1"/>
  <c r="U91" i="1" l="1"/>
  <c r="T91" i="1"/>
  <c r="V91" i="1"/>
  <c r="W91" i="1"/>
  <c r="X91" i="1"/>
  <c r="Q91" i="1"/>
  <c r="R91" i="1"/>
  <c r="N90" i="1" l="1"/>
  <c r="P90" i="1"/>
  <c r="M90" i="1"/>
  <c r="O90" i="1"/>
  <c r="X90" i="1" l="1"/>
  <c r="Q90" i="1"/>
  <c r="R90" i="1"/>
  <c r="T90" i="1"/>
  <c r="V90" i="1"/>
  <c r="U90" i="1"/>
  <c r="W90" i="1"/>
  <c r="P89" i="1" l="1"/>
  <c r="M89" i="1"/>
  <c r="O89" i="1"/>
  <c r="N89" i="1"/>
  <c r="Q89" i="1" l="1"/>
  <c r="W89" i="1"/>
  <c r="V89" i="1"/>
  <c r="T89" i="1"/>
  <c r="U89" i="1"/>
  <c r="R89" i="1"/>
  <c r="X89" i="1"/>
  <c r="P88" i="1" l="1"/>
  <c r="N88" i="1"/>
  <c r="M88" i="1"/>
  <c r="O88" i="1"/>
  <c r="T88" i="1" l="1"/>
  <c r="U88" i="1"/>
  <c r="V88" i="1"/>
  <c r="W88" i="1"/>
  <c r="R88" i="1"/>
  <c r="Q88" i="1"/>
  <c r="X88" i="1"/>
  <c r="P87" i="1" l="1"/>
  <c r="M87" i="1"/>
  <c r="O87" i="1"/>
  <c r="N87" i="1"/>
  <c r="U87" i="1" l="1"/>
  <c r="W87" i="1"/>
  <c r="V87" i="1"/>
  <c r="T87" i="1"/>
  <c r="R87" i="1"/>
  <c r="Q87" i="1"/>
  <c r="X87" i="1"/>
  <c r="N86" i="1" l="1"/>
  <c r="O86" i="1"/>
  <c r="P86" i="1"/>
  <c r="M86" i="1"/>
  <c r="X86" i="1" l="1"/>
  <c r="Q86" i="1"/>
  <c r="R86" i="1"/>
  <c r="W86" i="1"/>
  <c r="V86" i="1"/>
  <c r="T86" i="1"/>
  <c r="U86" i="1"/>
  <c r="N85" i="1" l="1"/>
  <c r="O85" i="1"/>
  <c r="P85" i="1"/>
  <c r="M85" i="1"/>
  <c r="R85" i="1" l="1"/>
  <c r="X85" i="1"/>
  <c r="Q85" i="1"/>
  <c r="T85" i="1"/>
  <c r="U85" i="1"/>
  <c r="V85" i="1"/>
  <c r="W85" i="1"/>
  <c r="N84" i="1" l="1"/>
  <c r="O84" i="1"/>
  <c r="P84" i="1"/>
  <c r="M84" i="1"/>
  <c r="X84" i="1" l="1"/>
  <c r="R84" i="1"/>
  <c r="Q84" i="1"/>
  <c r="V84" i="1"/>
  <c r="U84" i="1"/>
  <c r="W84" i="1"/>
  <c r="T84" i="1"/>
  <c r="P83" i="1" l="1"/>
  <c r="M83" i="1"/>
  <c r="N83" i="1"/>
  <c r="O83" i="1"/>
  <c r="Q83" i="1" l="1"/>
  <c r="R83" i="1"/>
  <c r="X83" i="1"/>
  <c r="V83" i="1"/>
  <c r="U83" i="1"/>
  <c r="W83" i="1"/>
  <c r="T83" i="1"/>
  <c r="N82" i="1" l="1"/>
  <c r="O82" i="1"/>
  <c r="P82" i="1"/>
  <c r="M82" i="1"/>
  <c r="X82" i="1" l="1"/>
  <c r="R82" i="1"/>
  <c r="Q82" i="1"/>
  <c r="U82" i="1"/>
  <c r="T82" i="1"/>
  <c r="V82" i="1"/>
  <c r="W82" i="1"/>
  <c r="M81" i="1" l="1"/>
  <c r="O81" i="1"/>
  <c r="P81" i="1"/>
  <c r="N81" i="1"/>
  <c r="V81" i="1" l="1"/>
  <c r="T81" i="1"/>
  <c r="W81" i="1"/>
  <c r="U81" i="1"/>
  <c r="Q81" i="1"/>
  <c r="X81" i="1"/>
  <c r="R81" i="1"/>
  <c r="P80" i="1" l="1"/>
  <c r="N80" i="1"/>
  <c r="M80" i="1"/>
  <c r="O80" i="1"/>
  <c r="V80" i="1" l="1"/>
  <c r="T80" i="1"/>
  <c r="U80" i="1"/>
  <c r="W80" i="1"/>
  <c r="X80" i="1"/>
  <c r="R80" i="1"/>
  <c r="Q80" i="1"/>
  <c r="P79" i="1" l="1"/>
  <c r="N79" i="1"/>
  <c r="O79" i="1"/>
  <c r="M79" i="1"/>
  <c r="R79" i="1" l="1"/>
  <c r="Q79" i="1"/>
  <c r="X79" i="1"/>
  <c r="W79" i="1"/>
  <c r="V79" i="1"/>
  <c r="T79" i="1"/>
  <c r="U79" i="1"/>
  <c r="N78" i="1" l="1"/>
  <c r="O78" i="1"/>
  <c r="M78" i="1"/>
  <c r="P78" i="1"/>
  <c r="X78" i="1" l="1"/>
  <c r="R78" i="1"/>
  <c r="Q78" i="1"/>
  <c r="T78" i="1"/>
  <c r="V78" i="1"/>
  <c r="U78" i="1"/>
  <c r="W78" i="1"/>
  <c r="N77" i="1" l="1"/>
  <c r="O77" i="1"/>
  <c r="P77" i="1"/>
  <c r="M77" i="1"/>
  <c r="X77" i="1" l="1"/>
  <c r="Q77" i="1"/>
  <c r="R77" i="1"/>
  <c r="W77" i="1"/>
  <c r="T77" i="1"/>
  <c r="U77" i="1"/>
  <c r="V77" i="1"/>
  <c r="P76" i="1" l="1"/>
  <c r="N76" i="1"/>
  <c r="O76" i="1"/>
  <c r="M76" i="1"/>
  <c r="X76" i="1" l="1"/>
  <c r="R76" i="1"/>
  <c r="Q76" i="1"/>
  <c r="V76" i="1"/>
  <c r="U76" i="1"/>
  <c r="T76" i="1"/>
  <c r="W76" i="1"/>
  <c r="P75" i="1" l="1"/>
  <c r="M75" i="1"/>
  <c r="O75" i="1"/>
  <c r="N75" i="1"/>
  <c r="W75" i="1" l="1"/>
  <c r="U75" i="1"/>
  <c r="T75" i="1"/>
  <c r="V75" i="1"/>
  <c r="X75" i="1"/>
  <c r="R75" i="1"/>
  <c r="Q75" i="1"/>
  <c r="N74" i="1" l="1"/>
  <c r="O74" i="1"/>
  <c r="P74" i="1"/>
  <c r="M74" i="1"/>
  <c r="X74" i="1" l="1"/>
  <c r="Q74" i="1"/>
  <c r="R74" i="1"/>
  <c r="V74" i="1"/>
  <c r="T74" i="1"/>
  <c r="W74" i="1"/>
  <c r="U74" i="1"/>
  <c r="O73" i="1" l="1"/>
  <c r="M73" i="1"/>
  <c r="P73" i="1"/>
  <c r="N73" i="1"/>
  <c r="X73" i="1" l="1"/>
  <c r="Q73" i="1"/>
  <c r="R73" i="1"/>
  <c r="T73" i="1"/>
  <c r="V73" i="1"/>
  <c r="W73" i="1"/>
  <c r="U73" i="1"/>
  <c r="P72" i="1" l="1"/>
  <c r="N72" i="1"/>
  <c r="O72" i="1"/>
  <c r="M72" i="1"/>
  <c r="X72" i="1" l="1"/>
  <c r="R72" i="1"/>
  <c r="Q72" i="1"/>
  <c r="U72" i="1"/>
  <c r="W72" i="1"/>
  <c r="V72" i="1"/>
  <c r="T72" i="1"/>
  <c r="P71" i="1" l="1"/>
  <c r="M71" i="1"/>
  <c r="N71" i="1"/>
  <c r="O71" i="1"/>
  <c r="X71" i="1" l="1"/>
  <c r="R71" i="1"/>
  <c r="Q71" i="1"/>
  <c r="T71" i="1"/>
  <c r="V71" i="1"/>
  <c r="U71" i="1"/>
  <c r="W71" i="1"/>
  <c r="N70" i="1" l="1"/>
  <c r="O70" i="1"/>
  <c r="P70" i="1"/>
  <c r="M70" i="1"/>
  <c r="X70" i="1" l="1"/>
  <c r="Q70" i="1"/>
  <c r="R70" i="1"/>
  <c r="V70" i="1"/>
  <c r="W70" i="1"/>
  <c r="T70" i="1"/>
  <c r="U70" i="1"/>
  <c r="N69" i="1" l="1"/>
  <c r="O69" i="1"/>
  <c r="P69" i="1"/>
  <c r="M69" i="1"/>
  <c r="Q69" i="1" l="1"/>
  <c r="X69" i="1"/>
  <c r="R69" i="1"/>
  <c r="V69" i="1"/>
  <c r="W69" i="1"/>
  <c r="T69" i="1"/>
  <c r="U69" i="1"/>
  <c r="P68" i="1" l="1"/>
  <c r="N68" i="1"/>
  <c r="O68" i="1"/>
  <c r="M68" i="1"/>
  <c r="X68" i="1" l="1"/>
  <c r="Q68" i="1"/>
  <c r="R68" i="1"/>
  <c r="W68" i="1"/>
  <c r="T68" i="1"/>
  <c r="U68" i="1"/>
  <c r="V68" i="1"/>
  <c r="P67" i="1" l="1"/>
  <c r="M67" i="1"/>
  <c r="N67" i="1"/>
  <c r="O67" i="1"/>
  <c r="X67" i="1" l="1"/>
  <c r="Q67" i="1"/>
  <c r="R67" i="1"/>
  <c r="T67" i="1"/>
  <c r="U67" i="1"/>
  <c r="W67" i="1"/>
  <c r="V67" i="1"/>
  <c r="N66" i="1" l="1"/>
  <c r="O66" i="1"/>
  <c r="P66" i="1"/>
  <c r="M66" i="1"/>
  <c r="X66" i="1" l="1"/>
  <c r="R66" i="1"/>
  <c r="Q66" i="1"/>
  <c r="V66" i="1"/>
  <c r="T66" i="1"/>
  <c r="W66" i="1"/>
  <c r="U66" i="1"/>
  <c r="O65" i="1" l="1"/>
  <c r="P65" i="1"/>
  <c r="M65" i="1"/>
  <c r="N65" i="1"/>
  <c r="R65" i="1" l="1"/>
  <c r="X65" i="1"/>
  <c r="Q65" i="1"/>
  <c r="T65" i="1"/>
  <c r="V65" i="1"/>
  <c r="W65" i="1"/>
  <c r="U65" i="1"/>
  <c r="P64" i="1" l="1"/>
  <c r="M64" i="1"/>
  <c r="N64" i="1"/>
  <c r="O64" i="1"/>
  <c r="X64" i="1" l="1"/>
  <c r="R64" i="1"/>
  <c r="Q64" i="1"/>
  <c r="T64" i="1"/>
  <c r="W64" i="1"/>
  <c r="U64" i="1"/>
  <c r="V64" i="1"/>
  <c r="P63" i="1" l="1"/>
  <c r="M63" i="1"/>
  <c r="N63" i="1"/>
  <c r="O63" i="1"/>
  <c r="X63" i="1" l="1"/>
  <c r="R63" i="1"/>
  <c r="Q63" i="1"/>
  <c r="U63" i="1"/>
  <c r="V63" i="1"/>
  <c r="T63" i="1"/>
  <c r="W63" i="1"/>
  <c r="M62" i="1" l="1"/>
  <c r="N62" i="1"/>
  <c r="O62" i="1"/>
  <c r="P62" i="1"/>
  <c r="W62" i="1" l="1"/>
  <c r="T62" i="1"/>
  <c r="U62" i="1"/>
  <c r="V62" i="1"/>
  <c r="X62" i="1"/>
  <c r="R62" i="1"/>
  <c r="Q62" i="1"/>
  <c r="N61" i="1" l="1"/>
  <c r="O61" i="1"/>
  <c r="P61" i="1"/>
  <c r="M61" i="1"/>
  <c r="R61" i="1" l="1"/>
  <c r="Q61" i="1"/>
  <c r="X61" i="1"/>
  <c r="U61" i="1"/>
  <c r="T61" i="1"/>
  <c r="W61" i="1"/>
  <c r="V61" i="1"/>
  <c r="P60" i="1" l="1"/>
  <c r="M60" i="1"/>
  <c r="O60" i="1"/>
  <c r="N60" i="1"/>
  <c r="U60" i="1" l="1"/>
  <c r="V60" i="1"/>
  <c r="T60" i="1"/>
  <c r="W60" i="1"/>
  <c r="X60" i="1"/>
  <c r="Q60" i="1"/>
  <c r="R60" i="1"/>
  <c r="O59" i="1" l="1"/>
  <c r="M59" i="1"/>
  <c r="N59" i="1"/>
  <c r="P59" i="1"/>
  <c r="W59" i="1" l="1"/>
  <c r="U59" i="1"/>
  <c r="T59" i="1"/>
  <c r="V59" i="1"/>
  <c r="Q59" i="1"/>
  <c r="X59" i="1"/>
  <c r="R59" i="1"/>
  <c r="M58" i="1" l="1"/>
  <c r="N58" i="1"/>
  <c r="O58" i="1"/>
  <c r="P58" i="1"/>
  <c r="V58" i="1" l="1"/>
  <c r="U58" i="1"/>
  <c r="T58" i="1"/>
  <c r="W58" i="1"/>
  <c r="X58" i="1"/>
  <c r="Q58" i="1"/>
  <c r="R58" i="1"/>
  <c r="P57" i="1" l="1"/>
  <c r="M57" i="1"/>
  <c r="N57" i="1"/>
  <c r="O57" i="1"/>
  <c r="R57" i="1" l="1"/>
  <c r="Q57" i="1"/>
  <c r="X57" i="1"/>
  <c r="W57" i="1"/>
  <c r="T57" i="1"/>
  <c r="V57" i="1"/>
  <c r="U57" i="1"/>
  <c r="P56" i="1" l="1"/>
  <c r="M56" i="1"/>
  <c r="N56" i="1"/>
  <c r="O56" i="1"/>
  <c r="X56" i="1" l="1"/>
  <c r="Q56" i="1"/>
  <c r="R56" i="1"/>
  <c r="U56" i="1"/>
  <c r="V56" i="1"/>
  <c r="W56" i="1"/>
  <c r="T56" i="1"/>
  <c r="P55" i="1" l="1"/>
  <c r="O55" i="1"/>
  <c r="M55" i="1"/>
  <c r="N55" i="1"/>
  <c r="U55" i="1" l="1"/>
  <c r="V55" i="1"/>
  <c r="T55" i="1"/>
  <c r="W55" i="1"/>
  <c r="Q55" i="1"/>
  <c r="R55" i="1"/>
  <c r="X55" i="1"/>
  <c r="M54" i="1" l="1"/>
  <c r="N54" i="1"/>
  <c r="O54" i="1"/>
  <c r="P54" i="1"/>
  <c r="T54" i="1" l="1"/>
  <c r="V54" i="1"/>
  <c r="W54" i="1"/>
  <c r="U54" i="1"/>
  <c r="X54" i="1"/>
  <c r="R54" i="1"/>
  <c r="Q54" i="1"/>
  <c r="N53" i="1" l="1"/>
  <c r="O53" i="1"/>
  <c r="P53" i="1"/>
  <c r="M53" i="1"/>
  <c r="Q53" i="1" l="1"/>
  <c r="R53" i="1"/>
  <c r="X53" i="1"/>
  <c r="W53" i="1"/>
  <c r="U53" i="1"/>
  <c r="T53" i="1"/>
  <c r="V53" i="1"/>
  <c r="P52" i="1" l="1"/>
  <c r="M52" i="1"/>
  <c r="O52" i="1"/>
  <c r="N52" i="1"/>
  <c r="U52" i="1" l="1"/>
  <c r="W52" i="1"/>
  <c r="T52" i="1"/>
  <c r="V52" i="1"/>
  <c r="X52" i="1"/>
  <c r="Q52" i="1"/>
  <c r="R52" i="1"/>
  <c r="O51" i="1" l="1"/>
  <c r="P51" i="1"/>
  <c r="M51" i="1"/>
  <c r="N51" i="1"/>
  <c r="R51" i="1" l="1"/>
  <c r="X51" i="1"/>
  <c r="Q51" i="1"/>
  <c r="T51" i="1"/>
  <c r="V51" i="1"/>
  <c r="W51" i="1"/>
  <c r="U51" i="1"/>
  <c r="M50" i="1" l="1"/>
  <c r="N50" i="1"/>
  <c r="O50" i="1"/>
  <c r="P50" i="1"/>
  <c r="U50" i="1" l="1"/>
  <c r="V50" i="1"/>
  <c r="T50" i="1"/>
  <c r="W50" i="1"/>
  <c r="X50" i="1"/>
  <c r="Q50" i="1"/>
  <c r="R50" i="1"/>
  <c r="O49" i="1" l="1"/>
  <c r="M49" i="1"/>
  <c r="N49" i="1"/>
  <c r="P49" i="1"/>
  <c r="W49" i="1" l="1"/>
  <c r="T49" i="1"/>
  <c r="U49" i="1"/>
  <c r="V49" i="1"/>
  <c r="Q49" i="1"/>
  <c r="R49" i="1"/>
  <c r="X49" i="1"/>
  <c r="P48" i="1" l="1"/>
  <c r="N48" i="1"/>
  <c r="O48" i="1"/>
  <c r="M48" i="1"/>
  <c r="X48" i="1" l="1"/>
  <c r="Q48" i="1"/>
  <c r="R48" i="1"/>
  <c r="W48" i="1"/>
  <c r="T48" i="1"/>
  <c r="U48" i="1"/>
  <c r="V48" i="1"/>
  <c r="P47" i="1" l="1"/>
  <c r="M47" i="1"/>
  <c r="N47" i="1"/>
  <c r="O47" i="1"/>
  <c r="V47" i="1" l="1"/>
  <c r="W47" i="1"/>
  <c r="T47" i="1"/>
  <c r="U47" i="1"/>
  <c r="X47" i="1"/>
  <c r="Q47" i="1"/>
  <c r="R47" i="1"/>
  <c r="M46" i="1" l="1"/>
  <c r="N46" i="1"/>
  <c r="O46" i="1"/>
  <c r="P46" i="1"/>
  <c r="U46" i="1" l="1"/>
  <c r="W46" i="1"/>
  <c r="V46" i="1"/>
  <c r="T46" i="1"/>
  <c r="X46" i="1"/>
  <c r="Q46" i="1"/>
  <c r="R46" i="1"/>
  <c r="N45" i="1" l="1"/>
  <c r="O45" i="1"/>
  <c r="P45" i="1"/>
  <c r="M45" i="1"/>
  <c r="R45" i="1" l="1"/>
  <c r="X45" i="1"/>
  <c r="Q45" i="1"/>
  <c r="T45" i="1"/>
  <c r="U45" i="1"/>
  <c r="V45" i="1"/>
  <c r="W45" i="1"/>
  <c r="P44" i="1" l="1"/>
  <c r="M44" i="1"/>
  <c r="N44" i="1"/>
  <c r="O44" i="1"/>
  <c r="X44" i="1" l="1"/>
  <c r="Q44" i="1"/>
  <c r="R44" i="1"/>
  <c r="U44" i="1"/>
  <c r="W44" i="1"/>
  <c r="V44" i="1"/>
  <c r="T44" i="1"/>
  <c r="O43" i="1" l="1"/>
  <c r="M43" i="1"/>
  <c r="N43" i="1"/>
  <c r="P43" i="1"/>
  <c r="V43" i="1" l="1"/>
  <c r="T43" i="1"/>
  <c r="U43" i="1"/>
  <c r="W43" i="1"/>
  <c r="R43" i="1"/>
  <c r="X43" i="1"/>
  <c r="Q43" i="1"/>
  <c r="M42" i="1" l="1"/>
  <c r="N42" i="1"/>
  <c r="O42" i="1"/>
  <c r="P42" i="1"/>
  <c r="W42" i="1" l="1"/>
  <c r="T42" i="1"/>
  <c r="V42" i="1"/>
  <c r="U42" i="1"/>
  <c r="Q42" i="1"/>
  <c r="R42" i="1"/>
  <c r="X42" i="1"/>
  <c r="N41" i="1" l="1"/>
  <c r="O41" i="1"/>
  <c r="M41" i="1"/>
  <c r="P41" i="1"/>
  <c r="Q41" i="1" l="1"/>
  <c r="R41" i="1"/>
  <c r="X41" i="1"/>
  <c r="V41" i="1"/>
  <c r="W41" i="1"/>
  <c r="U41" i="1"/>
  <c r="T41" i="1"/>
  <c r="P40" i="1" l="1"/>
  <c r="O40" i="1"/>
  <c r="M40" i="1"/>
  <c r="N40" i="1"/>
  <c r="X40" i="1" l="1"/>
  <c r="Q40" i="1"/>
  <c r="R40" i="1"/>
  <c r="W40" i="1"/>
  <c r="T40" i="1"/>
  <c r="U40" i="1"/>
  <c r="V40" i="1"/>
  <c r="P39" i="1" l="1"/>
  <c r="N39" i="1"/>
  <c r="M39" i="1"/>
  <c r="O39" i="1"/>
  <c r="X39" i="1" l="1"/>
  <c r="R39" i="1"/>
  <c r="Q39" i="1"/>
  <c r="V39" i="1"/>
  <c r="W39" i="1"/>
  <c r="U39" i="1"/>
  <c r="T39" i="1"/>
  <c r="M38" i="1" l="1"/>
  <c r="N38" i="1"/>
  <c r="O38" i="1"/>
  <c r="P38" i="1"/>
  <c r="U38" i="1" l="1"/>
  <c r="W38" i="1"/>
  <c r="T38" i="1"/>
  <c r="V38" i="1"/>
  <c r="X38" i="1"/>
  <c r="R38" i="1"/>
  <c r="Q38" i="1"/>
  <c r="N37" i="1" l="1"/>
  <c r="O37" i="1"/>
  <c r="P37" i="1"/>
  <c r="M37" i="1"/>
  <c r="X37" i="1" l="1"/>
  <c r="Q37" i="1"/>
  <c r="R37" i="1"/>
  <c r="V37" i="1"/>
  <c r="T37" i="1"/>
  <c r="W37" i="1"/>
  <c r="U37" i="1"/>
  <c r="P36" i="1" l="1"/>
  <c r="M36" i="1"/>
  <c r="O36" i="1"/>
  <c r="N36" i="1"/>
  <c r="U36" i="1" l="1"/>
  <c r="V36" i="1"/>
  <c r="T36" i="1"/>
  <c r="W36" i="1"/>
  <c r="X36" i="1"/>
  <c r="Q36" i="1"/>
  <c r="R36" i="1"/>
  <c r="O35" i="1" l="1"/>
  <c r="P35" i="1"/>
  <c r="M35" i="1"/>
  <c r="N35" i="1"/>
  <c r="R35" i="1" l="1"/>
  <c r="Q35" i="1"/>
  <c r="X35" i="1"/>
  <c r="V35" i="1"/>
  <c r="W35" i="1"/>
  <c r="T35" i="1"/>
  <c r="U35" i="1"/>
  <c r="M34" i="1" l="1"/>
  <c r="N34" i="1"/>
  <c r="P34" i="1"/>
  <c r="O34" i="1"/>
  <c r="W34" i="1" l="1"/>
  <c r="T34" i="1"/>
  <c r="V34" i="1"/>
  <c r="U34" i="1"/>
  <c r="X34" i="1"/>
  <c r="Q34" i="1"/>
  <c r="R34" i="1"/>
  <c r="N33" i="1" l="1"/>
  <c r="O33" i="1"/>
  <c r="P33" i="1"/>
  <c r="M33" i="1"/>
  <c r="Q33" i="1" l="1"/>
  <c r="X33" i="1"/>
  <c r="R33" i="1"/>
  <c r="V33" i="1"/>
  <c r="U33" i="1"/>
  <c r="T33" i="1"/>
  <c r="W33" i="1"/>
  <c r="M32" i="1" l="1"/>
  <c r="N32" i="1"/>
  <c r="O32" i="1"/>
  <c r="P32" i="1"/>
  <c r="W32" i="1" l="1"/>
  <c r="T32" i="1"/>
  <c r="U32" i="1"/>
  <c r="V32" i="1"/>
  <c r="X32" i="1"/>
  <c r="Q32" i="1"/>
  <c r="R32" i="1"/>
  <c r="M31" i="1" l="1"/>
  <c r="N31" i="1"/>
  <c r="O31" i="1"/>
  <c r="P31" i="1"/>
  <c r="T31" i="1" l="1"/>
  <c r="W31" i="1"/>
  <c r="V31" i="1"/>
  <c r="U31" i="1"/>
  <c r="Q31" i="1"/>
  <c r="R31" i="1"/>
  <c r="X31" i="1"/>
  <c r="N30" i="1" l="1"/>
  <c r="O30" i="1"/>
  <c r="P30" i="1"/>
  <c r="M30" i="1"/>
  <c r="X30" i="1" l="1"/>
  <c r="R30" i="1"/>
  <c r="Q30" i="1"/>
  <c r="T30" i="1"/>
  <c r="U30" i="1"/>
  <c r="W30" i="1"/>
  <c r="V30" i="1"/>
  <c r="O29" i="1" l="1"/>
  <c r="P29" i="1"/>
  <c r="M29" i="1"/>
  <c r="N29" i="1"/>
  <c r="V29" i="1" l="1"/>
  <c r="W29" i="1"/>
  <c r="T29" i="1"/>
  <c r="U29" i="1"/>
  <c r="R29" i="1"/>
  <c r="Q29" i="1"/>
  <c r="X29" i="1"/>
  <c r="M28" i="1" l="1"/>
  <c r="N28" i="1"/>
  <c r="P28" i="1"/>
  <c r="O28" i="1"/>
  <c r="W28" i="1" l="1"/>
  <c r="T28" i="1"/>
  <c r="V28" i="1"/>
  <c r="U28" i="1"/>
  <c r="X28" i="1"/>
  <c r="Q28" i="1"/>
  <c r="R28" i="1"/>
  <c r="M27" i="1" l="1"/>
  <c r="O27" i="1"/>
  <c r="N27" i="1"/>
  <c r="P27" i="1"/>
  <c r="T27" i="1" l="1"/>
  <c r="V27" i="1"/>
  <c r="U27" i="1"/>
  <c r="W27" i="1"/>
  <c r="Q27" i="1"/>
  <c r="R27" i="1"/>
  <c r="X27" i="1"/>
  <c r="N26" i="1" l="1"/>
  <c r="M26" i="1"/>
  <c r="O26" i="1"/>
  <c r="P26" i="1"/>
  <c r="X26" i="1" l="1"/>
  <c r="Q26" i="1"/>
  <c r="R26" i="1"/>
  <c r="V26" i="1"/>
  <c r="U26" i="1"/>
  <c r="T26" i="1"/>
  <c r="W26" i="1"/>
  <c r="P25" i="1" l="1"/>
  <c r="O25" i="1"/>
  <c r="M25" i="1"/>
  <c r="N25" i="1"/>
  <c r="R25" i="1" l="1"/>
  <c r="X25" i="1"/>
  <c r="Q25" i="1"/>
  <c r="V25" i="1"/>
  <c r="U25" i="1"/>
  <c r="W25" i="1"/>
  <c r="T25" i="1"/>
  <c r="M24" i="1" l="1"/>
  <c r="N24" i="1"/>
  <c r="O24" i="1"/>
  <c r="P24" i="1"/>
  <c r="T24" i="1" l="1"/>
  <c r="V24" i="1"/>
  <c r="U24" i="1"/>
  <c r="W24" i="1"/>
  <c r="X24" i="1"/>
  <c r="Q24" i="1"/>
  <c r="R24" i="1"/>
  <c r="M23" i="1" l="1"/>
  <c r="N23" i="1"/>
  <c r="O23" i="1"/>
  <c r="P23" i="1"/>
  <c r="V23" i="1" l="1"/>
  <c r="U23" i="1"/>
  <c r="W23" i="1"/>
  <c r="T23" i="1"/>
  <c r="Q23" i="1"/>
  <c r="R23" i="1"/>
  <c r="X23" i="1"/>
  <c r="N22" i="1" l="1"/>
  <c r="O22" i="1"/>
  <c r="P22" i="1"/>
  <c r="M22" i="1"/>
  <c r="X22" i="1" l="1"/>
  <c r="Q22" i="1"/>
  <c r="R22" i="1"/>
  <c r="V22" i="1"/>
  <c r="T22" i="1"/>
  <c r="W22" i="1"/>
  <c r="U22" i="1"/>
  <c r="P21" i="1" l="1"/>
  <c r="M21" i="1"/>
  <c r="N21" i="1"/>
  <c r="O21" i="1"/>
  <c r="Q21" i="1" l="1"/>
  <c r="R21" i="1"/>
  <c r="X21" i="1"/>
  <c r="T21" i="1"/>
  <c r="V21" i="1"/>
  <c r="W21" i="1"/>
  <c r="U21" i="1"/>
  <c r="M20" i="1" l="1"/>
  <c r="N20" i="1"/>
  <c r="O20" i="1"/>
  <c r="P20" i="1"/>
  <c r="W20" i="1" l="1"/>
  <c r="T20" i="1"/>
  <c r="U20" i="1"/>
  <c r="V20" i="1"/>
  <c r="X20" i="1"/>
  <c r="Q20" i="1"/>
  <c r="R20" i="1"/>
  <c r="M19" i="1" l="1"/>
  <c r="N19" i="1"/>
  <c r="O19" i="1"/>
  <c r="P19" i="1"/>
  <c r="W19" i="1" l="1"/>
  <c r="T19" i="1"/>
  <c r="V19" i="1"/>
  <c r="U19" i="1"/>
  <c r="Q19" i="1"/>
  <c r="X19" i="1"/>
  <c r="R19" i="1"/>
  <c r="N18" i="1" l="1"/>
  <c r="O18" i="1"/>
  <c r="P18" i="1"/>
  <c r="M18" i="1"/>
  <c r="X18" i="1" l="1"/>
  <c r="Q18" i="1"/>
  <c r="R18" i="1"/>
  <c r="T18" i="1"/>
  <c r="W18" i="1"/>
  <c r="V18" i="1"/>
  <c r="U18" i="1"/>
  <c r="M17" i="1" l="1"/>
  <c r="N17" i="1"/>
  <c r="P17" i="1"/>
  <c r="O17" i="1"/>
  <c r="T17" i="1" l="1"/>
  <c r="V17" i="1"/>
  <c r="W17" i="1"/>
  <c r="U17" i="1"/>
  <c r="X17" i="1"/>
  <c r="Q17" i="1"/>
  <c r="R17" i="1"/>
  <c r="M16" i="1" l="1"/>
  <c r="N16" i="1"/>
  <c r="O16" i="1"/>
  <c r="P16" i="1"/>
  <c r="U16" i="1" l="1"/>
  <c r="V16" i="1"/>
  <c r="T16" i="1"/>
  <c r="W16" i="1"/>
  <c r="Q16" i="1"/>
  <c r="R16" i="1"/>
  <c r="X16" i="1"/>
  <c r="M15" i="1" l="1"/>
  <c r="N15" i="1"/>
  <c r="O15" i="1"/>
  <c r="P15" i="1"/>
  <c r="U15" i="1" l="1"/>
  <c r="V15" i="1"/>
  <c r="W15" i="1"/>
  <c r="T15" i="1"/>
  <c r="Q15" i="1"/>
  <c r="X15" i="1"/>
  <c r="R15" i="1"/>
  <c r="N14" i="1" l="1"/>
  <c r="O14" i="1"/>
  <c r="P14" i="1"/>
  <c r="M14" i="1"/>
  <c r="X14" i="1" l="1"/>
  <c r="R14" i="1"/>
  <c r="Q14" i="1"/>
  <c r="T14" i="1"/>
  <c r="W14" i="1"/>
  <c r="V14" i="1"/>
  <c r="U14" i="1"/>
  <c r="O13" i="1" l="1"/>
  <c r="P13" i="1"/>
  <c r="M13" i="1"/>
  <c r="N13" i="1"/>
  <c r="R13" i="1" l="1"/>
  <c r="X13" i="1"/>
  <c r="Q13" i="1"/>
  <c r="W13" i="1"/>
  <c r="V13" i="1"/>
  <c r="T13" i="1"/>
  <c r="U13" i="1"/>
  <c r="M12" i="1" l="1"/>
  <c r="N12" i="1"/>
  <c r="O12" i="1"/>
  <c r="P12" i="1"/>
  <c r="T12" i="1" l="1"/>
  <c r="V12" i="1"/>
  <c r="W12" i="1"/>
  <c r="U12" i="1"/>
  <c r="X12" i="1"/>
  <c r="Q12" i="1"/>
  <c r="R12" i="1"/>
  <c r="M11" i="1" l="1"/>
  <c r="N11" i="1"/>
  <c r="P11" i="1"/>
  <c r="O11" i="1"/>
  <c r="U11" i="1" l="1"/>
  <c r="W11" i="1"/>
  <c r="V11" i="1"/>
  <c r="T11" i="1"/>
  <c r="X11" i="1"/>
  <c r="Q11" i="1"/>
  <c r="R11" i="1"/>
  <c r="N10" i="1" l="1"/>
  <c r="O10" i="1"/>
  <c r="P10" i="1"/>
  <c r="M10" i="1"/>
  <c r="X10" i="1" l="1"/>
  <c r="R10" i="1"/>
  <c r="Q10" i="1"/>
  <c r="U10" i="1"/>
  <c r="V10" i="1"/>
  <c r="T10" i="1"/>
  <c r="W10" i="1"/>
  <c r="O9" i="1" l="1"/>
  <c r="P9" i="1"/>
  <c r="N9" i="1"/>
  <c r="M9" i="1"/>
  <c r="U9" i="1" l="1"/>
  <c r="V9" i="1"/>
  <c r="T9" i="1"/>
  <c r="W9" i="1"/>
  <c r="R9" i="1"/>
  <c r="X9" i="1"/>
  <c r="Q9" i="1"/>
  <c r="O8" i="1" l="1"/>
  <c r="P8" i="1"/>
  <c r="N8" i="1"/>
  <c r="M8" i="1"/>
  <c r="T8" i="1" l="1"/>
  <c r="U8" i="1"/>
  <c r="V8" i="1"/>
  <c r="W8" i="1"/>
  <c r="X8" i="1"/>
  <c r="R8" i="1"/>
  <c r="Q8" i="1"/>
  <c r="P7" i="1" l="1"/>
  <c r="O7" i="1"/>
  <c r="M7" i="1"/>
  <c r="N7" i="1"/>
  <c r="Q7" i="1" l="1"/>
  <c r="Q2" i="1" s="1"/>
  <c r="X7" i="1"/>
  <c r="U7" i="1"/>
  <c r="V7" i="1"/>
  <c r="T7" i="1"/>
  <c r="W7" i="1"/>
  <c r="V2" i="1" l="1"/>
  <c r="V5" i="1"/>
  <c r="V4" i="1"/>
  <c r="U5" i="1"/>
  <c r="U2" i="1"/>
  <c r="U4" i="1"/>
  <c r="W5" i="1"/>
  <c r="W4" i="1"/>
  <c r="W2" i="1"/>
  <c r="X2" i="1"/>
  <c r="X4" i="1"/>
  <c r="X5" i="1"/>
  <c r="T4" i="1"/>
  <c r="T2" i="1"/>
  <c r="T5" i="1"/>
  <c r="V6" i="1" l="1"/>
  <c r="V3" i="1" s="1"/>
  <c r="W6" i="1"/>
  <c r="W3" i="1" s="1"/>
  <c r="U6" i="1"/>
  <c r="U3" i="1" s="1"/>
  <c r="Y5" i="1"/>
  <c r="X6" i="1"/>
  <c r="X3" i="1" s="1"/>
  <c r="Y2" i="1"/>
  <c r="T6" i="1"/>
  <c r="T3" i="1" s="1"/>
  <c r="Y4" i="1"/>
</calcChain>
</file>

<file path=xl/comments1.xml><?xml version="1.0" encoding="utf-8"?>
<comments xmlns="http://schemas.openxmlformats.org/spreadsheetml/2006/main">
  <authors>
    <author>joseph Given</author>
  </authors>
  <commentList>
    <comment ref="G2" authorId="0" shapeId="0">
      <text>
        <r>
          <rPr>
            <b/>
            <sz val="9"/>
            <color indexed="81"/>
            <rFont val="Segoe UI"/>
            <family val="2"/>
          </rPr>
          <t>joseph Given:
Any deviations in this column above 50 ms turn this cell red.</t>
        </r>
      </text>
    </comment>
    <comment ref="L2" authorId="0" shapeId="0">
      <text>
        <r>
          <rPr>
            <b/>
            <sz val="9"/>
            <color indexed="81"/>
            <rFont val="Segoe UI"/>
            <family val="2"/>
          </rPr>
          <t>joseph Given:</t>
        </r>
        <r>
          <rPr>
            <sz val="9"/>
            <color indexed="81"/>
            <rFont val="Segoe UI"/>
            <family val="2"/>
          </rPr>
          <t xml:space="preserve">
Any deviations in this column above 50 ms turn this cell red.</t>
        </r>
      </text>
    </comment>
    <comment ref="Q2" authorId="0" shapeId="0">
      <text>
        <r>
          <rPr>
            <b/>
            <sz val="9"/>
            <color indexed="81"/>
            <rFont val="Segoe UI"/>
            <family val="2"/>
          </rPr>
          <t>joseph Given:</t>
        </r>
        <r>
          <rPr>
            <sz val="9"/>
            <color indexed="81"/>
            <rFont val="Segoe UI"/>
            <family val="2"/>
          </rPr>
          <t xml:space="preserve">
Any deviations in this column above 999 ms turn this cell red.</t>
        </r>
      </text>
    </comment>
  </commentList>
</comments>
</file>

<file path=xl/sharedStrings.xml><?xml version="1.0" encoding="utf-8"?>
<sst xmlns="http://schemas.openxmlformats.org/spreadsheetml/2006/main" count="39896" uniqueCount="114">
  <si>
    <t>TASK</t>
  </si>
  <si>
    <t>Starting private void start...No pause 0</t>
  </si>
  <si>
    <t>EMOS</t>
  </si>
  <si>
    <t>Starting void start...No pause 0</t>
  </si>
  <si>
    <t>Task Stimulus</t>
  </si>
  <si>
    <t>Yes</t>
  </si>
  <si>
    <t>No</t>
  </si>
  <si>
    <t>.</t>
  </si>
  <si>
    <t>Time shown in seconds</t>
  </si>
  <si>
    <t>Category</t>
  </si>
  <si>
    <t xml:space="preserve">Task slide shown </t>
  </si>
  <si>
    <t>Interval</t>
  </si>
  <si>
    <t>Deviation through processing lag (ms)</t>
  </si>
  <si>
    <t>MatStim</t>
  </si>
  <si>
    <t>Material Stimulus</t>
  </si>
  <si>
    <t>Correct Yes answers</t>
  </si>
  <si>
    <t>Correct No answers</t>
  </si>
  <si>
    <t>Incorrect Yes answers</t>
  </si>
  <si>
    <t>Incorrect No answers</t>
  </si>
  <si>
    <t>Reaction time (ms)</t>
  </si>
  <si>
    <t>Expected answer</t>
  </si>
  <si>
    <t>Totals</t>
  </si>
  <si>
    <t>Checksum Must = 0</t>
  </si>
  <si>
    <t>Starting private void start. Should be 0s .... 0</t>
  </si>
  <si>
    <t>Starting void start. Should be 0s ...... 0</t>
  </si>
  <si>
    <t>BlankIni</t>
  </si>
  <si>
    <t>Fixate</t>
  </si>
  <si>
    <t>...</t>
  </si>
  <si>
    <t>No answer given</t>
  </si>
  <si>
    <t>TaskStim Trials</t>
  </si>
  <si>
    <t>Deviation from Task stimulus display (Checkcells turn red)</t>
  </si>
  <si>
    <t>Chk-Total</t>
  </si>
  <si>
    <t>Checkcells turn red if diff not zero ----------&gt;</t>
  </si>
  <si>
    <t>CheckCell turns red if difference not zero</t>
  </si>
  <si>
    <t>EMO/Task Trials</t>
  </si>
  <si>
    <t>Neutral/Task trials</t>
  </si>
  <si>
    <t>Deviation from mean ms</t>
  </si>
  <si>
    <t>mean (s)</t>
  </si>
  <si>
    <t xml:space="preserve">Task0 </t>
  </si>
  <si>
    <t xml:space="preserve">TaskA </t>
  </si>
  <si>
    <t xml:space="preserve">TaskC </t>
  </si>
  <si>
    <t>TaskD</t>
  </si>
  <si>
    <t>TaskA</t>
  </si>
  <si>
    <t>TaskB</t>
  </si>
  <si>
    <t>TaskC</t>
  </si>
  <si>
    <t xml:space="preserve">Debrief </t>
  </si>
  <si>
    <t>....</t>
  </si>
  <si>
    <t>Number of Trial</t>
  </si>
  <si>
    <t xml:space="preserve">Time of Voice Switch Activation </t>
  </si>
  <si>
    <t xml:space="preserve">Got Task 0 at </t>
  </si>
  <si>
    <t>showing</t>
  </si>
  <si>
    <t>Got Task A1 at</t>
  </si>
  <si>
    <t>Got Task B1 at</t>
  </si>
  <si>
    <t>Task0</t>
  </si>
  <si>
    <t>Getting QUIET mic activation data at</t>
  </si>
  <si>
    <t xml:space="preserve">Volume is </t>
  </si>
  <si>
    <t>Getting LOUD mic activation data at</t>
  </si>
  <si>
    <t>Got Task A2 at</t>
  </si>
  <si>
    <t>Got Task B2 at</t>
  </si>
  <si>
    <t>Got Task A3 at</t>
  </si>
  <si>
    <t>Got Task B3 at</t>
  </si>
  <si>
    <t>Got Task A4 at</t>
  </si>
  <si>
    <t>Got Task B4 at</t>
  </si>
  <si>
    <t>Fixation</t>
  </si>
  <si>
    <t>Time of Trial</t>
  </si>
  <si>
    <t>Looping</t>
  </si>
  <si>
    <t>Check trial</t>
  </si>
  <si>
    <r>
      <t xml:space="preserve">Data from </t>
    </r>
    <r>
      <rPr>
        <b/>
        <sz val="11"/>
        <color rgb="FF9C6500"/>
        <rFont val="Calibri"/>
        <family val="2"/>
        <scheme val="minor"/>
      </rPr>
      <t>InsertTaskDisplay</t>
    </r>
  </si>
  <si>
    <r>
      <t xml:space="preserve">DataFrom </t>
    </r>
    <r>
      <rPr>
        <b/>
        <sz val="11"/>
        <color rgb="FF006100"/>
        <rFont val="Calibri"/>
        <family val="2"/>
        <scheme val="minor"/>
      </rPr>
      <t>InsertVoiceSwitchActivate</t>
    </r>
  </si>
  <si>
    <t>Trial 1 is a pseudo trial without response</t>
  </si>
  <si>
    <t>InsertVoiceResponsesAndProcTime</t>
  </si>
  <si>
    <t xml:space="preserve"> </t>
  </si>
  <si>
    <t>Volume at onset of answer for each answer</t>
  </si>
  <si>
    <t>Time in seconds of stimulus onset</t>
  </si>
  <si>
    <t xml:space="preserve">Stimulus No. </t>
  </si>
  <si>
    <t>Stimulus Value</t>
  </si>
  <si>
    <t>Insert Data as of the yellow cell below</t>
  </si>
  <si>
    <t>Trial Check Voice activation table</t>
  </si>
  <si>
    <t>Expected stimulus according to plan</t>
  </si>
  <si>
    <t>Checkcells</t>
  </si>
  <si>
    <t>Highest db value of response (check) (Possible point to check if values doubled)</t>
  </si>
  <si>
    <t>Probable answer (to be implemented)</t>
  </si>
  <si>
    <t>Time between samples (ms)</t>
  </si>
  <si>
    <t>Length of stimulus (ms)</t>
  </si>
  <si>
    <t>Typical yes values</t>
  </si>
  <si>
    <t>Samples per stimulus</t>
  </si>
  <si>
    <t>Red = 2 Responses 
Green = No answer</t>
  </si>
  <si>
    <t>Stimulus no. If sound detected</t>
  </si>
  <si>
    <t>Rise vs fall</t>
  </si>
  <si>
    <t>Before Timer Stop Initial</t>
  </si>
  <si>
    <t>GreyBackground (UnityEngine.Material)</t>
  </si>
  <si>
    <t>After Timer stop Initial</t>
  </si>
  <si>
    <t>Task0 (UnityEngine.Material)</t>
  </si>
  <si>
    <t>Before create Fixation timer</t>
  </si>
  <si>
    <t>After create Fixation Timer</t>
  </si>
  <si>
    <t xml:space="preserve">Before Render Fixation </t>
  </si>
  <si>
    <t>After Render Fixation</t>
  </si>
  <si>
    <t>Fixation (UnityEngine.Material)</t>
  </si>
  <si>
    <t>Before stop Fixation Timer</t>
  </si>
  <si>
    <t>After stop Fixation Timer</t>
  </si>
  <si>
    <t>Before create Neutral Timer</t>
  </si>
  <si>
    <t>After create NeutralTimer</t>
  </si>
  <si>
    <t>TaskstimOnset</t>
  </si>
  <si>
    <t>TaskD (UnityEngine.Material)</t>
  </si>
  <si>
    <t xml:space="preserve">Looping </t>
  </si>
  <si>
    <t>TaskstimOffset</t>
  </si>
  <si>
    <t>TaskA (UnityEngine.Material)</t>
  </si>
  <si>
    <t>BlTransp02 (UnityEngine.Material)</t>
  </si>
  <si>
    <t>TaskB (UnityEngine.Material)</t>
  </si>
  <si>
    <t>TaskC (UnityEngine.Material)</t>
  </si>
  <si>
    <t>BlTransp10 (UnityEngine.Material)</t>
  </si>
  <si>
    <t>BlTransp07 (UnityEngine.Material)</t>
  </si>
  <si>
    <t>BlTransp03 (UnityEngine.Material)</t>
  </si>
  <si>
    <t>BlTransp04 (UnityEngine.Material)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</si>
</sst>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
    <numFmt numFmtId="165" formatCode="&quot;highest dev. =&quot;\ 0\ &quot;ms&quot;"/>
    <numFmt numFmtId="166" formatCode="0\ &quot;Trials&quot;"/>
    <numFmt numFmtId="167" formatCode="0.0000"/>
    <numFmt numFmtId="168" formatCode="&quot;Max RT. =&quot;\ 0\ &quot;ms&quot;"/>
    <numFmt numFmtId="169" formatCode="00\ &quot;Green/Red if &lt;&gt;0&quot;\ "/>
  </numFmts>
  <fonts count="21" x14ac:knownFonts="1">
    <font>
      <sz val="11"/>
      <color theme="1"/>
      <name val="Calibri"/>
      <family val="2"/>
      <scheme val="minor"/>
    </font>
    <font>
      <sz val="11"/>
      <color rgb="FF9C6500"/>
      <name val="Calibri"/>
      <family val="2"/>
      <scheme val="minor"/>
    </font>
    <font>
      <i/>
      <sz val="11"/>
      <color rgb="FF7F7F7F"/>
      <name val="Calibri"/>
      <family val="2"/>
      <scheme val="minor"/>
    </font>
    <font>
      <b/>
      <sz val="11"/>
      <color theme="1"/>
      <name val="Calibri"/>
      <family val="2"/>
      <scheme val="minor"/>
    </font>
    <font>
      <b/>
      <i/>
      <sz val="11"/>
      <color theme="1"/>
      <name val="Calibri"/>
      <family val="2"/>
      <scheme val="minor"/>
    </font>
    <font>
      <i/>
      <sz val="11"/>
      <color theme="1"/>
      <name val="Calibri"/>
      <family val="2"/>
      <scheme val="minor"/>
    </font>
    <font>
      <i/>
      <sz val="2"/>
      <color rgb="FF7F7F7F"/>
      <name val="Calibri"/>
      <family val="2"/>
      <scheme val="minor"/>
    </font>
    <font>
      <i/>
      <sz val="11"/>
      <name val="Calibri"/>
      <family val="2"/>
      <scheme val="minor"/>
    </font>
    <font>
      <sz val="11"/>
      <color rgb="FF006100"/>
      <name val="Calibri"/>
      <family val="2"/>
      <scheme val="minor"/>
    </font>
    <font>
      <sz val="9"/>
      <color theme="0" tint="-0.499984740745262"/>
      <name val="Calibri"/>
      <family val="2"/>
      <scheme val="minor"/>
    </font>
    <font>
      <sz val="9"/>
      <color indexed="81"/>
      <name val="Segoe UI"/>
      <family val="2"/>
    </font>
    <font>
      <b/>
      <sz val="9"/>
      <color indexed="81"/>
      <name val="Segoe UI"/>
      <family val="2"/>
    </font>
    <font>
      <sz val="11"/>
      <color rgb="FF9C0006"/>
      <name val="Calibri"/>
      <family val="2"/>
      <scheme val="minor"/>
    </font>
    <font>
      <b/>
      <sz val="11"/>
      <color rgb="FF9C6500"/>
      <name val="Calibri"/>
      <family val="2"/>
      <scheme val="minor"/>
    </font>
    <font>
      <b/>
      <sz val="11"/>
      <color rgb="FF006100"/>
      <name val="Calibri"/>
      <family val="2"/>
      <scheme val="minor"/>
    </font>
    <font>
      <sz val="11"/>
      <color rgb="FFFF0000"/>
      <name val="Calibri"/>
      <family val="2"/>
      <scheme val="minor"/>
    </font>
    <font>
      <sz val="8"/>
      <color theme="1"/>
      <name val="Calibri"/>
      <family val="2"/>
      <scheme val="minor"/>
    </font>
    <font>
      <sz val="1"/>
      <color theme="1"/>
      <name val="Calibri"/>
      <family val="2"/>
      <scheme val="minor"/>
    </font>
    <font>
      <sz val="1"/>
      <color rgb="FF9C0006"/>
      <name val="Calibri"/>
      <family val="2"/>
      <scheme val="minor"/>
    </font>
    <font>
      <b/>
      <sz val="10"/>
      <color theme="1"/>
      <name val="Calibri"/>
      <family val="2"/>
      <scheme val="minor"/>
    </font>
    <font>
      <sz val="12"/>
      <color rgb="FFFF0000"/>
      <name val="Calibri"/>
      <family val="2"/>
      <scheme val="minor"/>
    </font>
  </fonts>
  <fills count="12">
    <fill>
      <patternFill patternType="none"/>
    </fill>
    <fill>
      <patternFill patternType="gray125"/>
    </fill>
    <fill>
      <patternFill patternType="solid">
        <fgColor rgb="FFFFEB9C"/>
      </patternFill>
    </fill>
    <fill>
      <patternFill patternType="solid">
        <fgColor rgb="FFFFCC99"/>
      </patternFill>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C6EFCE"/>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C7CE"/>
      </patternFill>
    </fill>
    <fill>
      <patternFill patternType="solid">
        <fgColor rgb="FFFFFF00"/>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0" fontId="1" fillId="2" borderId="0" applyNumberFormat="0" applyBorder="0" applyAlignment="0" applyProtection="0"/>
    <xf numFmtId="0" fontId="2" fillId="0" borderId="0" applyNumberFormat="0" applyFill="0" applyBorder="0" applyAlignment="0" applyProtection="0"/>
    <xf numFmtId="0" fontId="8" fillId="7" borderId="0" applyNumberFormat="0" applyBorder="0" applyAlignment="0" applyProtection="0"/>
    <xf numFmtId="0" fontId="12" fillId="10" borderId="0" applyNumberFormat="0" applyBorder="0" applyAlignment="0" applyProtection="0"/>
    <xf numFmtId="0" fontId="15" fillId="0" borderId="0" applyNumberFormat="0" applyFill="0" applyBorder="0" applyAlignment="0" applyProtection="0"/>
  </cellStyleXfs>
  <cellXfs count="104">
    <xf numFmtId="0" fontId="0" fillId="0" borderId="0" xfId="0"/>
    <xf numFmtId="0" fontId="0" fillId="0" borderId="0" xfId="0" applyAlignment="1">
      <alignment horizontal="center"/>
    </xf>
    <xf numFmtId="0" fontId="0" fillId="0" borderId="0" xfId="0" applyAlignment="1">
      <alignment horizontal="center" vertical="center"/>
    </xf>
    <xf numFmtId="164" fontId="0" fillId="0" borderId="0" xfId="0" applyNumberFormat="1" applyAlignment="1">
      <alignment horizontal="center" vertical="center"/>
    </xf>
    <xf numFmtId="164" fontId="0" fillId="0" borderId="0" xfId="0" applyNumberFormat="1"/>
    <xf numFmtId="0" fontId="3" fillId="0" borderId="0" xfId="0" applyFont="1" applyAlignment="1">
      <alignment horizontal="center" vertical="center"/>
    </xf>
    <xf numFmtId="164" fontId="3" fillId="0" borderId="0" xfId="0" applyNumberFormat="1" applyFont="1" applyAlignment="1">
      <alignment horizontal="center" vertical="center"/>
    </xf>
    <xf numFmtId="0" fontId="3" fillId="0" borderId="0" xfId="0" applyFont="1" applyAlignment="1">
      <alignment horizontal="center" vertical="center" wrapText="1"/>
    </xf>
    <xf numFmtId="164" fontId="3" fillId="0" borderId="0" xfId="0" applyNumberFormat="1" applyFont="1" applyAlignment="1">
      <alignment horizontal="center" vertical="center" wrapText="1"/>
    </xf>
    <xf numFmtId="0" fontId="1" fillId="2" borderId="0" xfId="1"/>
    <xf numFmtId="0" fontId="0" fillId="4" borderId="0" xfId="0" applyFill="1"/>
    <xf numFmtId="0" fontId="2" fillId="3" borderId="1" xfId="2" applyFill="1" applyBorder="1"/>
    <xf numFmtId="164" fontId="2" fillId="3" borderId="1" xfId="2" applyNumberFormat="1" applyFill="1" applyBorder="1"/>
    <xf numFmtId="0" fontId="2" fillId="0" borderId="0" xfId="2"/>
    <xf numFmtId="164" fontId="2" fillId="0" borderId="0" xfId="2" applyNumberFormat="1"/>
    <xf numFmtId="164" fontId="0" fillId="4" borderId="0" xfId="0" applyNumberFormat="1" applyFill="1"/>
    <xf numFmtId="164" fontId="0" fillId="5" borderId="0" xfId="0" applyNumberFormat="1" applyFill="1"/>
    <xf numFmtId="1" fontId="2" fillId="3" borderId="1" xfId="2" applyNumberFormat="1" applyFill="1" applyBorder="1" applyAlignment="1">
      <alignment horizontal="center" vertical="center"/>
    </xf>
    <xf numFmtId="0" fontId="0" fillId="4" borderId="0" xfId="0" applyFill="1" applyAlignment="1">
      <alignment horizontal="center"/>
    </xf>
    <xf numFmtId="165" fontId="4" fillId="0" borderId="0" xfId="2" applyNumberFormat="1" applyFont="1" applyAlignment="1">
      <alignment horizontal="center" vertical="center" wrapText="1"/>
    </xf>
    <xf numFmtId="166" fontId="0" fillId="0" borderId="0" xfId="0" applyNumberFormat="1" applyAlignment="1">
      <alignment horizontal="center" vertical="center"/>
    </xf>
    <xf numFmtId="1" fontId="3" fillId="0" borderId="0" xfId="0" applyNumberFormat="1" applyFont="1" applyAlignment="1">
      <alignment horizontal="center" vertical="center" wrapText="1"/>
    </xf>
    <xf numFmtId="1" fontId="0" fillId="0" borderId="0" xfId="0" applyNumberFormat="1" applyAlignment="1">
      <alignment horizontal="center"/>
    </xf>
    <xf numFmtId="0" fontId="0" fillId="6" borderId="0" xfId="0" applyFill="1"/>
    <xf numFmtId="164" fontId="0" fillId="6" borderId="0" xfId="0" applyNumberFormat="1" applyFill="1"/>
    <xf numFmtId="0" fontId="0" fillId="6" borderId="0" xfId="0" applyFill="1" applyAlignment="1">
      <alignment horizontal="center"/>
    </xf>
    <xf numFmtId="0" fontId="0" fillId="6" borderId="0" xfId="0" applyFill="1" applyAlignment="1">
      <alignment horizontal="center" vertical="center"/>
    </xf>
    <xf numFmtId="1" fontId="0" fillId="6" borderId="0" xfId="0" applyNumberFormat="1" applyFill="1" applyAlignment="1">
      <alignment horizontal="center"/>
    </xf>
    <xf numFmtId="0" fontId="0" fillId="6" borderId="2" xfId="0" applyFill="1" applyBorder="1"/>
    <xf numFmtId="164" fontId="0" fillId="6" borderId="2" xfId="0" applyNumberFormat="1" applyFill="1" applyBorder="1"/>
    <xf numFmtId="0" fontId="0" fillId="6" borderId="2" xfId="0" applyFill="1" applyBorder="1" applyAlignment="1">
      <alignment horizontal="center"/>
    </xf>
    <xf numFmtId="0" fontId="0" fillId="6" borderId="2" xfId="0" applyFill="1" applyBorder="1" applyAlignment="1">
      <alignment horizontal="center" vertical="center"/>
    </xf>
    <xf numFmtId="1" fontId="0" fillId="6" borderId="2" xfId="0" applyNumberFormat="1" applyFill="1" applyBorder="1" applyAlignment="1">
      <alignment horizontal="center"/>
    </xf>
    <xf numFmtId="0" fontId="0" fillId="5" borderId="0" xfId="0" applyFill="1"/>
    <xf numFmtId="166" fontId="3" fillId="0" borderId="0" xfId="0" applyNumberFormat="1" applyFont="1" applyAlignment="1">
      <alignment horizontal="center" vertical="center"/>
    </xf>
    <xf numFmtId="1" fontId="5" fillId="3" borderId="1" xfId="2" applyNumberFormat="1" applyFont="1" applyFill="1" applyBorder="1" applyAlignment="1">
      <alignment horizontal="left" vertical="center"/>
    </xf>
    <xf numFmtId="1" fontId="6" fillId="3" borderId="1" xfId="2" applyNumberFormat="1" applyFont="1" applyFill="1" applyBorder="1" applyAlignment="1">
      <alignment horizontal="center" vertical="center"/>
    </xf>
    <xf numFmtId="0" fontId="3" fillId="6" borderId="2" xfId="0" applyFont="1" applyFill="1" applyBorder="1" applyAlignment="1">
      <alignment horizontal="center"/>
    </xf>
    <xf numFmtId="0" fontId="7" fillId="0" borderId="0" xfId="0" applyFont="1" applyAlignment="1">
      <alignment vertical="center"/>
    </xf>
    <xf numFmtId="1" fontId="8" fillId="7" borderId="1" xfId="3" applyNumberFormat="1" applyBorder="1" applyAlignment="1">
      <alignment horizontal="center" vertical="center"/>
    </xf>
    <xf numFmtId="167" fontId="8" fillId="7" borderId="1" xfId="3" applyNumberFormat="1" applyBorder="1" applyAlignment="1">
      <alignment horizontal="center" vertical="center"/>
    </xf>
    <xf numFmtId="2" fontId="0" fillId="6" borderId="0" xfId="0" applyNumberFormat="1" applyFill="1" applyAlignment="1">
      <alignment horizontal="center" vertical="center"/>
    </xf>
    <xf numFmtId="0" fontId="0" fillId="8" borderId="0" xfId="0" applyFill="1"/>
    <xf numFmtId="0" fontId="3" fillId="8" borderId="0" xfId="0" applyFont="1" applyFill="1"/>
    <xf numFmtId="164" fontId="0" fillId="8" borderId="0" xfId="0" applyNumberFormat="1" applyFill="1"/>
    <xf numFmtId="2" fontId="0" fillId="8" borderId="0" xfId="0" applyNumberFormat="1" applyFill="1" applyAlignment="1">
      <alignment horizontal="center" vertical="center"/>
    </xf>
    <xf numFmtId="0" fontId="0" fillId="8" borderId="0" xfId="0" applyFill="1" applyAlignment="1">
      <alignment horizontal="center"/>
    </xf>
    <xf numFmtId="1" fontId="0" fillId="8" borderId="0" xfId="0" applyNumberFormat="1" applyFill="1" applyAlignment="1">
      <alignment horizontal="center"/>
    </xf>
    <xf numFmtId="0" fontId="0" fillId="9" borderId="0" xfId="0" applyFill="1"/>
    <xf numFmtId="164" fontId="0" fillId="9" borderId="0" xfId="0" applyNumberFormat="1" applyFill="1"/>
    <xf numFmtId="0" fontId="3" fillId="9" borderId="0" xfId="0" applyFont="1" applyFill="1"/>
    <xf numFmtId="0" fontId="0" fillId="5" borderId="0" xfId="0" applyFill="1" applyAlignment="1">
      <alignment horizontal="center"/>
    </xf>
    <xf numFmtId="0" fontId="9" fillId="4" borderId="0" xfId="0" applyFont="1" applyFill="1" applyAlignment="1">
      <alignment horizontal="center"/>
    </xf>
    <xf numFmtId="168" fontId="4" fillId="0" borderId="0" xfId="2" applyNumberFormat="1" applyFont="1" applyAlignment="1">
      <alignment horizontal="center" vertical="center" wrapText="1"/>
    </xf>
    <xf numFmtId="2" fontId="0" fillId="6" borderId="2" xfId="0" applyNumberFormat="1" applyFill="1" applyBorder="1" applyAlignment="1">
      <alignment horizontal="center" vertical="center"/>
    </xf>
    <xf numFmtId="0" fontId="1" fillId="2" borderId="0" xfId="1" applyAlignment="1">
      <alignment horizontal="center" vertical="center"/>
    </xf>
    <xf numFmtId="167" fontId="0" fillId="0" borderId="0" xfId="0" applyNumberFormat="1" applyAlignment="1">
      <alignment horizontal="center"/>
    </xf>
    <xf numFmtId="0" fontId="0" fillId="0" borderId="0" xfId="0" applyAlignment="1">
      <alignment vertical="center"/>
    </xf>
    <xf numFmtId="0" fontId="1" fillId="2" borderId="0" xfId="1" applyAlignment="1">
      <alignment vertical="center"/>
    </xf>
    <xf numFmtId="0" fontId="8" fillId="7" borderId="0" xfId="3"/>
    <xf numFmtId="0" fontId="8" fillId="7" borderId="0" xfId="3" applyAlignment="1">
      <alignment horizontal="center"/>
    </xf>
    <xf numFmtId="0" fontId="8" fillId="7" borderId="0" xfId="3" applyAlignment="1">
      <alignment horizontal="center" vertical="center"/>
    </xf>
    <xf numFmtId="0" fontId="1" fillId="2" borderId="0" xfId="1" applyAlignment="1">
      <alignment horizontal="center"/>
    </xf>
    <xf numFmtId="0" fontId="12" fillId="10" borderId="0" xfId="4" applyAlignment="1">
      <alignment horizontal="center" vertical="center"/>
    </xf>
    <xf numFmtId="0" fontId="12" fillId="10" borderId="0" xfId="4" applyAlignment="1">
      <alignment horizontal="center"/>
    </xf>
    <xf numFmtId="0" fontId="12" fillId="10" borderId="0" xfId="4"/>
    <xf numFmtId="167" fontId="12" fillId="10" borderId="0" xfId="4" applyNumberFormat="1" applyAlignment="1">
      <alignment horizontal="center"/>
    </xf>
    <xf numFmtId="0" fontId="8" fillId="7" borderId="0" xfId="3" applyAlignment="1">
      <alignment horizontal="right"/>
    </xf>
    <xf numFmtId="0" fontId="16" fillId="0" borderId="0" xfId="0" applyFont="1"/>
    <xf numFmtId="167" fontId="0" fillId="0" borderId="0" xfId="0" applyNumberFormat="1" applyAlignment="1">
      <alignment horizontal="center" vertical="center"/>
    </xf>
    <xf numFmtId="167" fontId="8" fillId="7" borderId="0" xfId="3" applyNumberFormat="1" applyAlignment="1">
      <alignment horizontal="center" vertical="center"/>
    </xf>
    <xf numFmtId="0" fontId="0" fillId="0" borderId="0" xfId="0" applyAlignment="1">
      <alignment horizontal="left" vertical="center"/>
    </xf>
    <xf numFmtId="0" fontId="1" fillId="11" borderId="0" xfId="1" applyFill="1" applyAlignment="1">
      <alignment horizontal="center" vertical="center"/>
    </xf>
    <xf numFmtId="0" fontId="0" fillId="9" borderId="0" xfId="0" applyFill="1" applyAlignment="1">
      <alignment horizontal="center"/>
    </xf>
    <xf numFmtId="167" fontId="0" fillId="9" borderId="0" xfId="0" applyNumberFormat="1" applyFill="1" applyAlignment="1">
      <alignment horizontal="center"/>
    </xf>
    <xf numFmtId="0" fontId="0" fillId="9" borderId="0" xfId="0" applyFill="1" applyAlignment="1">
      <alignment horizontal="center" vertical="center"/>
    </xf>
    <xf numFmtId="0" fontId="8" fillId="7" borderId="0" xfId="3" quotePrefix="1" applyAlignment="1">
      <alignment horizontal="center" vertical="center"/>
    </xf>
    <xf numFmtId="0" fontId="8" fillId="7" borderId="5" xfId="3" applyBorder="1" applyAlignment="1">
      <alignment horizontal="center"/>
    </xf>
    <xf numFmtId="0" fontId="8" fillId="7" borderId="7" xfId="3" applyBorder="1" applyAlignment="1">
      <alignment horizontal="center"/>
    </xf>
    <xf numFmtId="0" fontId="15" fillId="7" borderId="3" xfId="5" applyFill="1" applyBorder="1" applyAlignment="1">
      <alignment horizontal="center"/>
    </xf>
    <xf numFmtId="0" fontId="15" fillId="7" borderId="6" xfId="5" applyFill="1" applyBorder="1" applyAlignment="1">
      <alignment horizontal="center"/>
    </xf>
    <xf numFmtId="0" fontId="15" fillId="7" borderId="0" xfId="5" applyFill="1" applyBorder="1" applyAlignment="1">
      <alignment horizontal="center"/>
    </xf>
    <xf numFmtId="0" fontId="20" fillId="7" borderId="4" xfId="5" applyFont="1" applyFill="1" applyBorder="1" applyAlignment="1">
      <alignment horizontal="center"/>
    </xf>
    <xf numFmtId="0" fontId="0" fillId="0" borderId="6" xfId="0" applyBorder="1" applyAlignment="1">
      <alignment horizontal="center" vertical="center"/>
    </xf>
    <xf numFmtId="0" fontId="17" fillId="0" borderId="0" xfId="0" applyFont="1" applyBorder="1" applyAlignment="1">
      <alignment horizontal="center" vertical="center"/>
    </xf>
    <xf numFmtId="0" fontId="0" fillId="0" borderId="7" xfId="0" applyBorder="1" applyAlignment="1">
      <alignment horizontal="center" vertical="center"/>
    </xf>
    <xf numFmtId="0" fontId="0" fillId="9" borderId="6" xfId="0" applyFill="1" applyBorder="1" applyAlignment="1">
      <alignment horizontal="center"/>
    </xf>
    <xf numFmtId="0" fontId="17" fillId="9" borderId="0" xfId="0" applyFont="1" applyFill="1" applyBorder="1" applyAlignment="1">
      <alignment horizontal="center"/>
    </xf>
    <xf numFmtId="0" fontId="17" fillId="9" borderId="0" xfId="0" applyFont="1" applyFill="1" applyBorder="1" applyAlignment="1">
      <alignment horizontal="center" vertical="center"/>
    </xf>
    <xf numFmtId="0" fontId="0" fillId="9" borderId="7" xfId="0" applyFill="1" applyBorder="1" applyAlignment="1">
      <alignment horizontal="center" vertical="center"/>
    </xf>
    <xf numFmtId="0" fontId="0" fillId="0" borderId="8" xfId="0" applyBorder="1" applyAlignment="1">
      <alignment horizontal="center" vertical="center"/>
    </xf>
    <xf numFmtId="0" fontId="17" fillId="0" borderId="2" xfId="0" applyFont="1" applyBorder="1" applyAlignment="1">
      <alignment horizontal="center" vertical="center"/>
    </xf>
    <xf numFmtId="0" fontId="0" fillId="0" borderId="9" xfId="0" applyBorder="1" applyAlignment="1">
      <alignment horizontal="center" vertical="center"/>
    </xf>
    <xf numFmtId="169" fontId="19" fillId="0" borderId="6" xfId="0" applyNumberFormat="1" applyFont="1" applyBorder="1" applyAlignment="1">
      <alignment horizontal="center" vertical="center" wrapText="1"/>
    </xf>
    <xf numFmtId="0" fontId="3" fillId="0" borderId="0" xfId="0" applyFont="1" applyBorder="1" applyAlignment="1">
      <alignment horizontal="center" vertical="center" wrapText="1"/>
    </xf>
    <xf numFmtId="0" fontId="3" fillId="0" borderId="7" xfId="0" applyFont="1" applyBorder="1" applyAlignment="1">
      <alignment horizontal="center" vertical="center" wrapText="1"/>
    </xf>
    <xf numFmtId="1" fontId="0" fillId="0" borderId="0" xfId="0" applyNumberFormat="1" applyBorder="1" applyAlignment="1">
      <alignment horizontal="center" vertical="center"/>
    </xf>
    <xf numFmtId="1" fontId="0" fillId="9" borderId="0" xfId="0" applyNumberFormat="1" applyFill="1" applyBorder="1" applyAlignment="1">
      <alignment horizontal="center" vertical="center"/>
    </xf>
    <xf numFmtId="1" fontId="12" fillId="10" borderId="3" xfId="4" applyNumberFormat="1" applyBorder="1" applyAlignment="1">
      <alignment horizontal="center"/>
    </xf>
    <xf numFmtId="1" fontId="18" fillId="10" borderId="4" xfId="4" applyNumberFormat="1" applyFont="1" applyBorder="1" applyAlignment="1">
      <alignment horizontal="center"/>
    </xf>
    <xf numFmtId="0" fontId="18" fillId="10" borderId="4" xfId="4" applyFont="1" applyBorder="1" applyAlignment="1">
      <alignment horizontal="center" vertical="center"/>
    </xf>
    <xf numFmtId="1" fontId="12" fillId="10" borderId="4" xfId="4" applyNumberFormat="1" applyBorder="1" applyAlignment="1">
      <alignment horizontal="center" vertical="center"/>
    </xf>
    <xf numFmtId="0" fontId="12" fillId="10" borderId="5" xfId="4" applyBorder="1" applyAlignment="1">
      <alignment horizontal="center" vertical="center"/>
    </xf>
    <xf numFmtId="1" fontId="0" fillId="0" borderId="2" xfId="0" applyNumberFormat="1" applyBorder="1" applyAlignment="1">
      <alignment horizontal="center" vertical="center"/>
    </xf>
  </cellXfs>
  <cellStyles count="6">
    <cellStyle name="Erklärender Text" xfId="2" builtinId="53"/>
    <cellStyle name="Gut" xfId="3" builtinId="26"/>
    <cellStyle name="Neutral" xfId="1" builtinId="28"/>
    <cellStyle name="Schlecht" xfId="4" builtinId="27"/>
    <cellStyle name="Standard" xfId="0" builtinId="0"/>
    <cellStyle name="Warnender Text" xfId="5" builtinId="11"/>
  </cellStyles>
  <dxfs count="4">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13383"/>
  <sheetViews>
    <sheetView topLeftCell="A799" workbookViewId="0">
      <selection activeCell="A805" sqref="A805"/>
    </sheetView>
  </sheetViews>
  <sheetFormatPr baseColWidth="10" defaultRowHeight="14.5" x14ac:dyDescent="0.35"/>
  <sheetData>
    <row r="1" spans="1:3" x14ac:dyDescent="0.35">
      <c r="C1">
        <f>MAX(C2:C13383)</f>
        <v>3.4799999999999998E-2</v>
      </c>
    </row>
    <row r="2" spans="1:3" x14ac:dyDescent="0.35">
      <c r="C2">
        <f>MIN(C3:C13384)</f>
        <v>1E-4</v>
      </c>
    </row>
    <row r="15" spans="1:3" x14ac:dyDescent="0.35">
      <c r="A15" s="9"/>
    </row>
    <row r="16" spans="1:3" x14ac:dyDescent="0.35">
      <c r="A16">
        <v>0</v>
      </c>
      <c r="B16" t="s">
        <v>55</v>
      </c>
    </row>
    <row r="17" spans="1:2" x14ac:dyDescent="0.35">
      <c r="A17">
        <v>0.02</v>
      </c>
      <c r="B17" t="s">
        <v>55</v>
      </c>
    </row>
    <row r="18" spans="1:2" x14ac:dyDescent="0.35">
      <c r="A18">
        <v>0.35333340000000002</v>
      </c>
      <c r="B18" t="s">
        <v>55</v>
      </c>
    </row>
    <row r="19" spans="1:2" x14ac:dyDescent="0.35">
      <c r="A19">
        <v>0.41414420000000002</v>
      </c>
      <c r="B19" t="s">
        <v>55</v>
      </c>
    </row>
    <row r="20" spans="1:2" x14ac:dyDescent="0.35">
      <c r="A20">
        <v>0.43525449999999999</v>
      </c>
      <c r="B20" t="s">
        <v>55</v>
      </c>
    </row>
    <row r="21" spans="1:2" x14ac:dyDescent="0.35">
      <c r="A21">
        <v>0.45433380000000001</v>
      </c>
      <c r="B21" t="s">
        <v>55</v>
      </c>
    </row>
    <row r="22" spans="1:2" x14ac:dyDescent="0.35">
      <c r="A22">
        <v>0.46750340000000001</v>
      </c>
      <c r="B22" t="s">
        <v>55</v>
      </c>
    </row>
    <row r="23" spans="1:2" x14ac:dyDescent="0.35">
      <c r="A23">
        <v>0.48139419999999999</v>
      </c>
      <c r="B23" t="s">
        <v>55</v>
      </c>
    </row>
    <row r="24" spans="1:2" x14ac:dyDescent="0.35">
      <c r="A24">
        <v>0.49469289999999999</v>
      </c>
      <c r="B24" t="s">
        <v>55</v>
      </c>
    </row>
    <row r="25" spans="1:2" x14ac:dyDescent="0.35">
      <c r="A25">
        <v>0.50875230000000005</v>
      </c>
      <c r="B25" t="s">
        <v>55</v>
      </c>
    </row>
    <row r="26" spans="1:2" x14ac:dyDescent="0.35">
      <c r="A26">
        <v>0.52748099999999998</v>
      </c>
      <c r="B26" t="s">
        <v>55</v>
      </c>
    </row>
    <row r="27" spans="1:2" x14ac:dyDescent="0.35">
      <c r="A27">
        <v>0.54218869999999997</v>
      </c>
      <c r="B27" t="s">
        <v>55</v>
      </c>
    </row>
    <row r="28" spans="1:2" x14ac:dyDescent="0.35">
      <c r="A28">
        <v>0.55784739999999999</v>
      </c>
      <c r="B28" t="s">
        <v>55</v>
      </c>
    </row>
    <row r="29" spans="1:2" x14ac:dyDescent="0.35">
      <c r="A29">
        <v>0.57271859999999997</v>
      </c>
      <c r="B29" t="s">
        <v>55</v>
      </c>
    </row>
    <row r="30" spans="1:2" x14ac:dyDescent="0.35">
      <c r="A30">
        <v>0.58858489999999997</v>
      </c>
      <c r="B30" t="s">
        <v>55</v>
      </c>
    </row>
    <row r="31" spans="1:2" x14ac:dyDescent="0.35">
      <c r="A31">
        <v>0.61052280000000003</v>
      </c>
      <c r="B31" t="s">
        <v>55</v>
      </c>
    </row>
    <row r="32" spans="1:2" x14ac:dyDescent="0.35">
      <c r="A32">
        <v>0.62831380000000003</v>
      </c>
      <c r="B32" t="s">
        <v>55</v>
      </c>
    </row>
    <row r="33" spans="1:2" x14ac:dyDescent="0.35">
      <c r="A33">
        <v>0.66015250000000003</v>
      </c>
      <c r="B33" t="s">
        <v>55</v>
      </c>
    </row>
    <row r="34" spans="1:2" x14ac:dyDescent="0.35">
      <c r="A34">
        <v>0.68550009999999995</v>
      </c>
      <c r="B34" t="s">
        <v>55</v>
      </c>
    </row>
    <row r="35" spans="1:2" x14ac:dyDescent="0.35">
      <c r="A35">
        <v>0.70283929999999994</v>
      </c>
      <c r="B35" t="s">
        <v>55</v>
      </c>
    </row>
    <row r="36" spans="1:2" x14ac:dyDescent="0.35">
      <c r="A36">
        <v>0.72101009999999999</v>
      </c>
      <c r="B36" t="s">
        <v>55</v>
      </c>
    </row>
    <row r="37" spans="1:2" x14ac:dyDescent="0.35">
      <c r="A37">
        <v>0.74107020000000001</v>
      </c>
      <c r="B37" t="s">
        <v>55</v>
      </c>
    </row>
    <row r="38" spans="1:2" x14ac:dyDescent="0.35">
      <c r="A38">
        <v>0.75903860000000001</v>
      </c>
      <c r="B38" t="s">
        <v>55</v>
      </c>
    </row>
    <row r="39" spans="1:2" x14ac:dyDescent="0.35">
      <c r="A39">
        <v>0.77404079999999997</v>
      </c>
      <c r="B39" t="s">
        <v>55</v>
      </c>
    </row>
    <row r="40" spans="1:2" x14ac:dyDescent="0.35">
      <c r="A40">
        <v>0.79113679999999997</v>
      </c>
      <c r="B40" t="s">
        <v>55</v>
      </c>
    </row>
    <row r="41" spans="1:2" x14ac:dyDescent="0.35">
      <c r="A41">
        <v>0.8163456</v>
      </c>
      <c r="B41" t="s">
        <v>55</v>
      </c>
    </row>
    <row r="42" spans="1:2" x14ac:dyDescent="0.35">
      <c r="A42">
        <v>0.83203669999999996</v>
      </c>
      <c r="B42" t="s">
        <v>55</v>
      </c>
    </row>
    <row r="43" spans="1:2" x14ac:dyDescent="0.35">
      <c r="A43">
        <v>0.84840170000000004</v>
      </c>
      <c r="B43" t="s">
        <v>55</v>
      </c>
    </row>
    <row r="44" spans="1:2" x14ac:dyDescent="0.35">
      <c r="A44">
        <v>0.86429279999999997</v>
      </c>
      <c r="B44" t="s">
        <v>55</v>
      </c>
    </row>
    <row r="45" spans="1:2" x14ac:dyDescent="0.35">
      <c r="A45">
        <v>0.88068860000000004</v>
      </c>
      <c r="B45" t="s">
        <v>55</v>
      </c>
    </row>
    <row r="46" spans="1:2" x14ac:dyDescent="0.35">
      <c r="A46">
        <v>0.89749009999999996</v>
      </c>
      <c r="B46" t="s">
        <v>55</v>
      </c>
    </row>
    <row r="47" spans="1:2" x14ac:dyDescent="0.35">
      <c r="A47">
        <v>0.91285470000000002</v>
      </c>
      <c r="B47" t="s">
        <v>55</v>
      </c>
    </row>
    <row r="48" spans="1:2" x14ac:dyDescent="0.35">
      <c r="A48">
        <v>0.93115159999999997</v>
      </c>
      <c r="B48" t="s">
        <v>55</v>
      </c>
    </row>
    <row r="49" spans="1:2" x14ac:dyDescent="0.35">
      <c r="A49">
        <v>0.95034700000000005</v>
      </c>
      <c r="B49" t="s">
        <v>55</v>
      </c>
    </row>
    <row r="50" spans="1:2" x14ac:dyDescent="0.35">
      <c r="A50">
        <v>0.96552559999999998</v>
      </c>
      <c r="B50" t="s">
        <v>55</v>
      </c>
    </row>
    <row r="51" spans="1:2" x14ac:dyDescent="0.35">
      <c r="A51">
        <v>0.98169669999999998</v>
      </c>
      <c r="B51" t="s">
        <v>55</v>
      </c>
    </row>
    <row r="52" spans="1:2" x14ac:dyDescent="0.35">
      <c r="A52">
        <v>0.99860099999999996</v>
      </c>
      <c r="B52" t="s">
        <v>55</v>
      </c>
    </row>
    <row r="53" spans="1:2" x14ac:dyDescent="0.35">
      <c r="A53">
        <v>1.0142409999999999</v>
      </c>
      <c r="B53" t="s">
        <v>55</v>
      </c>
    </row>
    <row r="54" spans="1:2" x14ac:dyDescent="0.35">
      <c r="A54">
        <v>1.030341</v>
      </c>
      <c r="B54" t="s">
        <v>55</v>
      </c>
    </row>
    <row r="55" spans="1:2" x14ac:dyDescent="0.35">
      <c r="A55">
        <v>1.046772</v>
      </c>
      <c r="B55" t="s">
        <v>55</v>
      </c>
    </row>
    <row r="56" spans="1:2" x14ac:dyDescent="0.35">
      <c r="A56">
        <v>1.065901</v>
      </c>
      <c r="B56" t="s">
        <v>55</v>
      </c>
    </row>
    <row r="57" spans="1:2" x14ac:dyDescent="0.35">
      <c r="A57">
        <v>1.0861289999999999</v>
      </c>
      <c r="B57" t="s">
        <v>55</v>
      </c>
    </row>
    <row r="58" spans="1:2" x14ac:dyDescent="0.35">
      <c r="A58">
        <v>1.1059019999999999</v>
      </c>
      <c r="B58" t="s">
        <v>55</v>
      </c>
    </row>
    <row r="59" spans="1:2" x14ac:dyDescent="0.35">
      <c r="A59">
        <v>1.128935</v>
      </c>
      <c r="B59" t="s">
        <v>55</v>
      </c>
    </row>
    <row r="60" spans="1:2" x14ac:dyDescent="0.35">
      <c r="A60">
        <v>1.147</v>
      </c>
      <c r="B60" t="s">
        <v>55</v>
      </c>
    </row>
    <row r="61" spans="1:2" x14ac:dyDescent="0.35">
      <c r="A61">
        <v>1.1638120000000001</v>
      </c>
      <c r="B61" t="s">
        <v>55</v>
      </c>
    </row>
    <row r="62" spans="1:2" x14ac:dyDescent="0.35">
      <c r="A62">
        <v>1.194957</v>
      </c>
      <c r="B62" t="s">
        <v>55</v>
      </c>
    </row>
    <row r="63" spans="1:2" x14ac:dyDescent="0.35">
      <c r="A63">
        <v>1.2129259999999999</v>
      </c>
      <c r="B63" t="s">
        <v>55</v>
      </c>
    </row>
    <row r="64" spans="1:2" x14ac:dyDescent="0.35">
      <c r="A64">
        <v>1.230734</v>
      </c>
      <c r="B64" t="s">
        <v>55</v>
      </c>
    </row>
    <row r="65" spans="1:2" x14ac:dyDescent="0.35">
      <c r="A65">
        <v>1.251663</v>
      </c>
      <c r="B65" t="s">
        <v>55</v>
      </c>
    </row>
    <row r="66" spans="1:2" x14ac:dyDescent="0.35">
      <c r="A66">
        <v>1.267673</v>
      </c>
      <c r="B66" t="s">
        <v>55</v>
      </c>
    </row>
    <row r="67" spans="1:2" x14ac:dyDescent="0.35">
      <c r="A67">
        <v>1.2911429999999999</v>
      </c>
      <c r="B67" t="s">
        <v>55</v>
      </c>
    </row>
    <row r="68" spans="1:2" x14ac:dyDescent="0.35">
      <c r="A68">
        <v>1.311186</v>
      </c>
      <c r="B68" t="s">
        <v>55</v>
      </c>
    </row>
    <row r="69" spans="1:2" x14ac:dyDescent="0.35">
      <c r="A69">
        <v>1.3334170000000001</v>
      </c>
      <c r="B69" t="s">
        <v>55</v>
      </c>
    </row>
    <row r="70" spans="1:2" x14ac:dyDescent="0.35">
      <c r="A70">
        <v>1.353043</v>
      </c>
      <c r="B70" t="s">
        <v>55</v>
      </c>
    </row>
    <row r="71" spans="1:2" x14ac:dyDescent="0.35">
      <c r="A71">
        <v>1.370906</v>
      </c>
      <c r="B71" t="s">
        <v>55</v>
      </c>
    </row>
    <row r="72" spans="1:2" x14ac:dyDescent="0.35">
      <c r="A72">
        <v>1.3894070000000001</v>
      </c>
      <c r="B72" t="s">
        <v>55</v>
      </c>
    </row>
    <row r="73" spans="1:2" x14ac:dyDescent="0.35">
      <c r="A73">
        <v>1.4071290000000001</v>
      </c>
      <c r="B73" t="s">
        <v>55</v>
      </c>
    </row>
    <row r="74" spans="1:2" x14ac:dyDescent="0.35">
      <c r="A74">
        <v>1.4254009999999999</v>
      </c>
      <c r="B74" t="s">
        <v>55</v>
      </c>
    </row>
    <row r="75" spans="1:2" x14ac:dyDescent="0.35">
      <c r="A75">
        <v>1.439533</v>
      </c>
      <c r="B75" t="s">
        <v>55</v>
      </c>
    </row>
    <row r="76" spans="1:2" x14ac:dyDescent="0.35">
      <c r="A76">
        <v>1.4598679999999999</v>
      </c>
      <c r="B76" t="s">
        <v>55</v>
      </c>
    </row>
    <row r="77" spans="1:2" x14ac:dyDescent="0.35">
      <c r="A77">
        <v>1.4750160000000001</v>
      </c>
      <c r="B77" t="s">
        <v>55</v>
      </c>
    </row>
    <row r="78" spans="1:2" x14ac:dyDescent="0.35">
      <c r="A78">
        <v>1.4898469999999999</v>
      </c>
      <c r="B78" t="s">
        <v>55</v>
      </c>
    </row>
    <row r="79" spans="1:2" x14ac:dyDescent="0.35">
      <c r="A79">
        <v>1.5035780000000001</v>
      </c>
      <c r="B79" t="s">
        <v>55</v>
      </c>
    </row>
    <row r="80" spans="1:2" x14ac:dyDescent="0.35">
      <c r="A80">
        <v>1.5173570000000001</v>
      </c>
      <c r="B80" t="s">
        <v>55</v>
      </c>
    </row>
    <row r="81" spans="1:2" x14ac:dyDescent="0.35">
      <c r="A81">
        <v>1.5302210000000001</v>
      </c>
      <c r="B81" t="s">
        <v>55</v>
      </c>
    </row>
    <row r="82" spans="1:2" x14ac:dyDescent="0.35">
      <c r="A82">
        <v>1.5434129999999999</v>
      </c>
      <c r="B82" t="s">
        <v>55</v>
      </c>
    </row>
    <row r="83" spans="1:2" x14ac:dyDescent="0.35">
      <c r="A83">
        <v>1.5581400000000001</v>
      </c>
      <c r="B83" t="s">
        <v>55</v>
      </c>
    </row>
    <row r="84" spans="1:2" x14ac:dyDescent="0.35">
      <c r="A84">
        <v>1.574201</v>
      </c>
      <c r="B84" t="s">
        <v>55</v>
      </c>
    </row>
    <row r="85" spans="1:2" x14ac:dyDescent="0.35">
      <c r="A85">
        <v>1.5876509999999999</v>
      </c>
      <c r="B85" t="s">
        <v>55</v>
      </c>
    </row>
    <row r="86" spans="1:2" x14ac:dyDescent="0.35">
      <c r="A86">
        <v>1.601623</v>
      </c>
      <c r="B86" t="s">
        <v>55</v>
      </c>
    </row>
    <row r="87" spans="1:2" x14ac:dyDescent="0.35">
      <c r="A87">
        <v>1.62276</v>
      </c>
      <c r="B87" t="s">
        <v>55</v>
      </c>
    </row>
    <row r="88" spans="1:2" x14ac:dyDescent="0.35">
      <c r="A88">
        <v>1.6412500000000001</v>
      </c>
      <c r="B88" t="s">
        <v>55</v>
      </c>
    </row>
    <row r="89" spans="1:2" x14ac:dyDescent="0.35">
      <c r="A89">
        <v>1.656415</v>
      </c>
      <c r="B89" t="s">
        <v>55</v>
      </c>
    </row>
    <row r="90" spans="1:2" x14ac:dyDescent="0.35">
      <c r="A90">
        <v>1.6720139999999999</v>
      </c>
      <c r="B90" t="s">
        <v>55</v>
      </c>
    </row>
    <row r="91" spans="1:2" x14ac:dyDescent="0.35">
      <c r="A91">
        <v>1.688482</v>
      </c>
      <c r="B91" t="s">
        <v>55</v>
      </c>
    </row>
    <row r="92" spans="1:2" x14ac:dyDescent="0.35">
      <c r="A92">
        <v>1.7071210000000001</v>
      </c>
      <c r="B92" t="s">
        <v>55</v>
      </c>
    </row>
    <row r="93" spans="1:2" x14ac:dyDescent="0.35">
      <c r="A93">
        <v>1.7218709999999999</v>
      </c>
      <c r="B93" t="s">
        <v>55</v>
      </c>
    </row>
    <row r="94" spans="1:2" x14ac:dyDescent="0.35">
      <c r="A94">
        <v>1.736766</v>
      </c>
      <c r="B94" t="s">
        <v>55</v>
      </c>
    </row>
    <row r="95" spans="1:2" x14ac:dyDescent="0.35">
      <c r="A95">
        <v>1.7564070000000001</v>
      </c>
      <c r="B95" t="s">
        <v>55</v>
      </c>
    </row>
    <row r="96" spans="1:2" x14ac:dyDescent="0.35">
      <c r="A96">
        <v>1.7747189999999999</v>
      </c>
      <c r="B96" t="s">
        <v>55</v>
      </c>
    </row>
    <row r="97" spans="1:2" x14ac:dyDescent="0.35">
      <c r="A97">
        <v>1.796775</v>
      </c>
      <c r="B97" t="s">
        <v>55</v>
      </c>
    </row>
    <row r="98" spans="1:2" x14ac:dyDescent="0.35">
      <c r="A98">
        <v>1.8138749999999999</v>
      </c>
      <c r="B98" t="s">
        <v>55</v>
      </c>
    </row>
    <row r="99" spans="1:2" x14ac:dyDescent="0.35">
      <c r="A99">
        <v>1.8329009999999999</v>
      </c>
      <c r="B99" t="s">
        <v>55</v>
      </c>
    </row>
    <row r="100" spans="1:2" x14ac:dyDescent="0.35">
      <c r="A100">
        <v>1.8508530000000001</v>
      </c>
      <c r="B100" t="s">
        <v>55</v>
      </c>
    </row>
    <row r="101" spans="1:2" x14ac:dyDescent="0.35">
      <c r="A101">
        <v>1.8689849999999999</v>
      </c>
      <c r="B101" t="s">
        <v>55</v>
      </c>
    </row>
    <row r="102" spans="1:2" x14ac:dyDescent="0.35">
      <c r="A102">
        <v>1.8859269999999999</v>
      </c>
      <c r="B102" t="s">
        <v>55</v>
      </c>
    </row>
    <row r="103" spans="1:2" x14ac:dyDescent="0.35">
      <c r="A103">
        <v>1.8996360000000001</v>
      </c>
      <c r="B103" t="s">
        <v>55</v>
      </c>
    </row>
    <row r="104" spans="1:2" x14ac:dyDescent="0.35">
      <c r="A104">
        <v>1.912806</v>
      </c>
      <c r="B104" t="s">
        <v>55</v>
      </c>
    </row>
    <row r="105" spans="1:2" x14ac:dyDescent="0.35">
      <c r="A105">
        <v>1.926488</v>
      </c>
      <c r="B105" t="s">
        <v>55</v>
      </c>
    </row>
    <row r="106" spans="1:2" x14ac:dyDescent="0.35">
      <c r="A106">
        <v>1.9401660000000001</v>
      </c>
      <c r="B106" t="s">
        <v>55</v>
      </c>
    </row>
    <row r="107" spans="1:2" x14ac:dyDescent="0.35">
      <c r="A107">
        <v>1.9537960000000001</v>
      </c>
      <c r="B107" t="s">
        <v>55</v>
      </c>
    </row>
    <row r="108" spans="1:2" x14ac:dyDescent="0.35">
      <c r="A108">
        <v>1.966815</v>
      </c>
      <c r="B108" t="s">
        <v>55</v>
      </c>
    </row>
    <row r="109" spans="1:2" x14ac:dyDescent="0.35">
      <c r="A109">
        <v>1.980623</v>
      </c>
      <c r="B109" t="s">
        <v>55</v>
      </c>
    </row>
    <row r="110" spans="1:2" x14ac:dyDescent="0.35">
      <c r="A110">
        <v>1.9945649999999999</v>
      </c>
      <c r="B110" t="s">
        <v>55</v>
      </c>
    </row>
    <row r="111" spans="1:2" x14ac:dyDescent="0.35">
      <c r="A111">
        <v>2.0077189999999998</v>
      </c>
      <c r="B111" t="s">
        <v>55</v>
      </c>
    </row>
    <row r="112" spans="1:2" x14ac:dyDescent="0.35">
      <c r="A112">
        <v>2.0271590000000002</v>
      </c>
      <c r="B112" t="s">
        <v>55</v>
      </c>
    </row>
    <row r="113" spans="1:3" x14ac:dyDescent="0.35">
      <c r="A113">
        <v>2.0415610000000002</v>
      </c>
      <c r="B113" t="s">
        <v>55</v>
      </c>
    </row>
    <row r="114" spans="1:3" x14ac:dyDescent="0.35">
      <c r="A114">
        <v>2.0551349999999999</v>
      </c>
      <c r="B114" t="s">
        <v>55</v>
      </c>
    </row>
    <row r="115" spans="1:3" x14ac:dyDescent="0.35">
      <c r="A115">
        <v>2.0682010000000002</v>
      </c>
      <c r="B115" t="s">
        <v>55</v>
      </c>
      <c r="C115">
        <v>1E-4</v>
      </c>
    </row>
    <row r="116" spans="1:3" x14ac:dyDescent="0.35">
      <c r="A116">
        <v>2.0825849999999999</v>
      </c>
      <c r="B116" t="s">
        <v>55</v>
      </c>
      <c r="C116">
        <v>1E-4</v>
      </c>
    </row>
    <row r="117" spans="1:3" x14ac:dyDescent="0.35">
      <c r="A117">
        <v>2.0964969999999998</v>
      </c>
      <c r="B117" t="s">
        <v>55</v>
      </c>
    </row>
    <row r="118" spans="1:3" x14ac:dyDescent="0.35">
      <c r="A118">
        <v>2.109629</v>
      </c>
      <c r="B118" t="s">
        <v>55</v>
      </c>
    </row>
    <row r="119" spans="1:3" x14ac:dyDescent="0.35">
      <c r="A119">
        <v>2.124174</v>
      </c>
      <c r="B119" t="s">
        <v>55</v>
      </c>
    </row>
    <row r="120" spans="1:3" x14ac:dyDescent="0.35">
      <c r="A120">
        <v>2.1409530000000001</v>
      </c>
      <c r="B120" t="s">
        <v>55</v>
      </c>
    </row>
    <row r="121" spans="1:3" x14ac:dyDescent="0.35">
      <c r="A121">
        <v>2.1599710000000001</v>
      </c>
      <c r="B121" t="s">
        <v>55</v>
      </c>
    </row>
    <row r="122" spans="1:3" x14ac:dyDescent="0.35">
      <c r="A122">
        <v>2.1772580000000001</v>
      </c>
      <c r="B122" t="s">
        <v>55</v>
      </c>
    </row>
    <row r="123" spans="1:3" x14ac:dyDescent="0.35">
      <c r="A123">
        <v>2.1923370000000002</v>
      </c>
      <c r="B123" t="s">
        <v>55</v>
      </c>
    </row>
    <row r="124" spans="1:3" x14ac:dyDescent="0.35">
      <c r="A124">
        <v>2.210645</v>
      </c>
      <c r="B124" t="s">
        <v>55</v>
      </c>
    </row>
    <row r="125" spans="1:3" x14ac:dyDescent="0.35">
      <c r="A125">
        <v>2.2258969999999998</v>
      </c>
      <c r="B125" t="s">
        <v>55</v>
      </c>
    </row>
    <row r="126" spans="1:3" x14ac:dyDescent="0.35">
      <c r="A126">
        <v>2.2418879999999999</v>
      </c>
      <c r="B126" t="s">
        <v>55</v>
      </c>
    </row>
    <row r="127" spans="1:3" x14ac:dyDescent="0.35">
      <c r="A127">
        <v>2.2590530000000002</v>
      </c>
      <c r="B127" t="s">
        <v>55</v>
      </c>
    </row>
    <row r="128" spans="1:3" x14ac:dyDescent="0.35">
      <c r="A128">
        <v>2.2753420000000002</v>
      </c>
      <c r="B128" t="s">
        <v>55</v>
      </c>
    </row>
    <row r="129" spans="1:3" x14ac:dyDescent="0.35">
      <c r="A129">
        <v>2.2922709999999999</v>
      </c>
      <c r="B129" t="s">
        <v>55</v>
      </c>
    </row>
    <row r="130" spans="1:3" x14ac:dyDescent="0.35">
      <c r="A130">
        <v>2.3062429999999998</v>
      </c>
      <c r="B130" t="s">
        <v>55</v>
      </c>
    </row>
    <row r="131" spans="1:3" x14ac:dyDescent="0.35">
      <c r="A131">
        <v>2.3244199999999999</v>
      </c>
      <c r="B131" t="s">
        <v>55</v>
      </c>
    </row>
    <row r="132" spans="1:3" x14ac:dyDescent="0.35">
      <c r="A132">
        <v>2.3517139999999999</v>
      </c>
      <c r="B132" t="s">
        <v>55</v>
      </c>
    </row>
    <row r="133" spans="1:3" x14ac:dyDescent="0.35">
      <c r="A133">
        <v>2.3711679999999999</v>
      </c>
      <c r="B133" t="s">
        <v>55</v>
      </c>
      <c r="C133">
        <v>1E-4</v>
      </c>
    </row>
    <row r="134" spans="1:3" x14ac:dyDescent="0.35">
      <c r="A134">
        <v>2.3878879999999998</v>
      </c>
      <c r="B134" t="s">
        <v>55</v>
      </c>
    </row>
    <row r="135" spans="1:3" x14ac:dyDescent="0.35">
      <c r="A135">
        <v>2.4034010000000001</v>
      </c>
      <c r="B135" t="s">
        <v>55</v>
      </c>
    </row>
    <row r="136" spans="1:3" x14ac:dyDescent="0.35">
      <c r="A136">
        <v>2.4234290000000001</v>
      </c>
      <c r="B136" t="s">
        <v>55</v>
      </c>
    </row>
    <row r="137" spans="1:3" x14ac:dyDescent="0.35">
      <c r="A137">
        <v>2.4401090000000001</v>
      </c>
      <c r="B137" t="s">
        <v>55</v>
      </c>
    </row>
    <row r="138" spans="1:3" x14ac:dyDescent="0.35">
      <c r="A138">
        <v>2.4576829999999998</v>
      </c>
      <c r="B138" t="s">
        <v>55</v>
      </c>
    </row>
    <row r="139" spans="1:3" x14ac:dyDescent="0.35">
      <c r="A139">
        <v>2.471371</v>
      </c>
      <c r="B139" t="s">
        <v>55</v>
      </c>
    </row>
    <row r="140" spans="1:3" x14ac:dyDescent="0.35">
      <c r="A140">
        <v>2.4853890000000001</v>
      </c>
      <c r="B140" t="s">
        <v>55</v>
      </c>
    </row>
    <row r="141" spans="1:3" x14ac:dyDescent="0.35">
      <c r="A141">
        <v>2.4994550000000002</v>
      </c>
      <c r="B141" t="s">
        <v>55</v>
      </c>
    </row>
    <row r="142" spans="1:3" x14ac:dyDescent="0.35">
      <c r="A142">
        <v>2.5131559999999999</v>
      </c>
      <c r="B142" t="s">
        <v>55</v>
      </c>
    </row>
    <row r="143" spans="1:3" x14ac:dyDescent="0.35">
      <c r="A143">
        <v>2.5265529999999998</v>
      </c>
      <c r="B143" t="s">
        <v>55</v>
      </c>
    </row>
    <row r="144" spans="1:3" x14ac:dyDescent="0.35">
      <c r="A144">
        <v>2.5402260000000001</v>
      </c>
      <c r="B144" t="s">
        <v>55</v>
      </c>
    </row>
    <row r="145" spans="1:2" x14ac:dyDescent="0.35">
      <c r="A145">
        <v>2.554074</v>
      </c>
      <c r="B145" t="s">
        <v>55</v>
      </c>
    </row>
    <row r="146" spans="1:2" x14ac:dyDescent="0.35">
      <c r="A146">
        <v>2.566859</v>
      </c>
      <c r="B146" t="s">
        <v>55</v>
      </c>
    </row>
    <row r="147" spans="1:2" x14ac:dyDescent="0.35">
      <c r="A147">
        <v>2.5863239999999998</v>
      </c>
      <c r="B147" t="s">
        <v>55</v>
      </c>
    </row>
    <row r="148" spans="1:2" x14ac:dyDescent="0.35">
      <c r="A148">
        <v>2.6005600000000002</v>
      </c>
      <c r="B148" t="s">
        <v>55</v>
      </c>
    </row>
    <row r="149" spans="1:2" x14ac:dyDescent="0.35">
      <c r="A149">
        <v>2.6143149999999999</v>
      </c>
      <c r="B149" t="s">
        <v>55</v>
      </c>
    </row>
    <row r="150" spans="1:2" x14ac:dyDescent="0.35">
      <c r="A150">
        <v>2.629772</v>
      </c>
      <c r="B150" t="s">
        <v>55</v>
      </c>
    </row>
    <row r="151" spans="1:2" x14ac:dyDescent="0.35">
      <c r="A151">
        <v>2.6432980000000001</v>
      </c>
      <c r="B151" t="s">
        <v>55</v>
      </c>
    </row>
    <row r="152" spans="1:2" x14ac:dyDescent="0.35">
      <c r="A152">
        <v>2.6566890000000001</v>
      </c>
      <c r="B152" t="s">
        <v>55</v>
      </c>
    </row>
    <row r="153" spans="1:2" x14ac:dyDescent="0.35">
      <c r="A153">
        <v>2.6714560000000001</v>
      </c>
      <c r="B153" t="s">
        <v>55</v>
      </c>
    </row>
    <row r="154" spans="1:2" x14ac:dyDescent="0.35">
      <c r="A154">
        <v>2.6841170000000001</v>
      </c>
      <c r="B154" t="s">
        <v>55</v>
      </c>
    </row>
    <row r="155" spans="1:2" x14ac:dyDescent="0.35">
      <c r="A155">
        <v>2.6981099999999998</v>
      </c>
      <c r="B155" t="s">
        <v>55</v>
      </c>
    </row>
    <row r="156" spans="1:2" x14ac:dyDescent="0.35">
      <c r="A156">
        <v>2.7114910000000001</v>
      </c>
      <c r="B156" t="s">
        <v>55</v>
      </c>
    </row>
    <row r="157" spans="1:2" x14ac:dyDescent="0.35">
      <c r="A157">
        <v>2.7252010000000002</v>
      </c>
      <c r="B157" t="s">
        <v>55</v>
      </c>
    </row>
    <row r="158" spans="1:2" x14ac:dyDescent="0.35">
      <c r="A158">
        <v>2.7394259999999999</v>
      </c>
      <c r="B158" t="s">
        <v>55</v>
      </c>
    </row>
    <row r="159" spans="1:2" x14ac:dyDescent="0.35">
      <c r="A159">
        <v>2.7529840000000001</v>
      </c>
      <c r="B159" t="s">
        <v>55</v>
      </c>
    </row>
    <row r="160" spans="1:2" x14ac:dyDescent="0.35">
      <c r="A160">
        <v>2.7667039999999998</v>
      </c>
      <c r="B160" t="s">
        <v>55</v>
      </c>
    </row>
    <row r="161" spans="1:2" x14ac:dyDescent="0.35">
      <c r="A161">
        <v>2.7818000000000001</v>
      </c>
      <c r="B161" t="s">
        <v>55</v>
      </c>
    </row>
    <row r="162" spans="1:2" x14ac:dyDescent="0.35">
      <c r="A162">
        <v>2.7987839999999999</v>
      </c>
      <c r="B162" t="s">
        <v>55</v>
      </c>
    </row>
    <row r="163" spans="1:2" x14ac:dyDescent="0.35">
      <c r="A163">
        <v>2.8131710000000001</v>
      </c>
      <c r="B163" t="s">
        <v>55</v>
      </c>
    </row>
    <row r="164" spans="1:2" x14ac:dyDescent="0.35">
      <c r="A164">
        <v>2.829412</v>
      </c>
      <c r="B164" t="s">
        <v>55</v>
      </c>
    </row>
    <row r="165" spans="1:2" x14ac:dyDescent="0.35">
      <c r="A165">
        <v>2.848487</v>
      </c>
      <c r="B165" t="s">
        <v>55</v>
      </c>
    </row>
    <row r="166" spans="1:2" x14ac:dyDescent="0.35">
      <c r="A166">
        <v>2.8646419999999999</v>
      </c>
      <c r="B166" t="s">
        <v>55</v>
      </c>
    </row>
    <row r="167" spans="1:2" x14ac:dyDescent="0.35">
      <c r="A167">
        <v>2.88137</v>
      </c>
      <c r="B167" t="s">
        <v>55</v>
      </c>
    </row>
    <row r="168" spans="1:2" x14ac:dyDescent="0.35">
      <c r="A168">
        <v>2.8940939999999999</v>
      </c>
      <c r="B168" t="s">
        <v>55</v>
      </c>
    </row>
    <row r="169" spans="1:2" x14ac:dyDescent="0.35">
      <c r="A169">
        <v>2.90741</v>
      </c>
      <c r="B169" t="s">
        <v>55</v>
      </c>
    </row>
    <row r="170" spans="1:2" x14ac:dyDescent="0.35">
      <c r="A170">
        <v>2.925119</v>
      </c>
      <c r="B170" t="s">
        <v>55</v>
      </c>
    </row>
    <row r="171" spans="1:2" x14ac:dyDescent="0.35">
      <c r="A171">
        <v>2.945983</v>
      </c>
      <c r="B171" t="s">
        <v>55</v>
      </c>
    </row>
    <row r="172" spans="1:2" x14ac:dyDescent="0.35">
      <c r="A172">
        <v>2.9628009999999998</v>
      </c>
      <c r="B172" t="s">
        <v>55</v>
      </c>
    </row>
    <row r="173" spans="1:2" x14ac:dyDescent="0.35">
      <c r="A173">
        <v>2.980931</v>
      </c>
      <c r="B173" t="s">
        <v>55</v>
      </c>
    </row>
    <row r="174" spans="1:2" x14ac:dyDescent="0.35">
      <c r="A174">
        <v>2.9987460000000001</v>
      </c>
      <c r="B174" t="s">
        <v>55</v>
      </c>
    </row>
    <row r="175" spans="1:2" x14ac:dyDescent="0.35">
      <c r="A175">
        <v>3.014005</v>
      </c>
      <c r="B175" t="s">
        <v>55</v>
      </c>
    </row>
    <row r="176" spans="1:2" x14ac:dyDescent="0.35">
      <c r="A176">
        <v>3.0337689999999999</v>
      </c>
      <c r="B176" t="s">
        <v>55</v>
      </c>
    </row>
    <row r="177" spans="1:2" x14ac:dyDescent="0.35">
      <c r="A177">
        <v>3.0550069999999998</v>
      </c>
      <c r="B177" t="s">
        <v>55</v>
      </c>
    </row>
    <row r="178" spans="1:2" x14ac:dyDescent="0.35">
      <c r="A178">
        <v>3.072813</v>
      </c>
      <c r="B178" t="s">
        <v>55</v>
      </c>
    </row>
    <row r="179" spans="1:2" x14ac:dyDescent="0.35">
      <c r="A179">
        <v>3.0910790000000001</v>
      </c>
      <c r="B179" t="s">
        <v>55</v>
      </c>
    </row>
    <row r="180" spans="1:2" x14ac:dyDescent="0.35">
      <c r="A180">
        <v>3.1050659999999999</v>
      </c>
      <c r="B180" t="s">
        <v>55</v>
      </c>
    </row>
    <row r="181" spans="1:2" x14ac:dyDescent="0.35">
      <c r="A181">
        <v>3.1188790000000002</v>
      </c>
      <c r="B181" t="s">
        <v>55</v>
      </c>
    </row>
    <row r="182" spans="1:2" x14ac:dyDescent="0.35">
      <c r="A182">
        <v>3.1396329999999999</v>
      </c>
      <c r="B182" t="s">
        <v>55</v>
      </c>
    </row>
    <row r="183" spans="1:2" x14ac:dyDescent="0.35">
      <c r="A183">
        <v>3.1540530000000002</v>
      </c>
      <c r="B183" t="s">
        <v>55</v>
      </c>
    </row>
    <row r="184" spans="1:2" x14ac:dyDescent="0.35">
      <c r="A184">
        <v>3.1669939999999999</v>
      </c>
      <c r="B184" t="s">
        <v>55</v>
      </c>
    </row>
    <row r="185" spans="1:2" x14ac:dyDescent="0.35">
      <c r="A185">
        <v>3.1813370000000001</v>
      </c>
      <c r="B185" t="s">
        <v>55</v>
      </c>
    </row>
    <row r="186" spans="1:2" x14ac:dyDescent="0.35">
      <c r="A186">
        <v>3.1956349999999998</v>
      </c>
      <c r="B186" t="s">
        <v>55</v>
      </c>
    </row>
    <row r="187" spans="1:2" x14ac:dyDescent="0.35">
      <c r="A187">
        <v>3.209155</v>
      </c>
      <c r="B187" t="s">
        <v>55</v>
      </c>
    </row>
    <row r="188" spans="1:2" x14ac:dyDescent="0.35">
      <c r="A188">
        <v>3.2233390000000002</v>
      </c>
      <c r="B188" t="s">
        <v>55</v>
      </c>
    </row>
    <row r="189" spans="1:2" x14ac:dyDescent="0.35">
      <c r="A189">
        <v>3.2373720000000001</v>
      </c>
      <c r="B189" t="s">
        <v>55</v>
      </c>
    </row>
    <row r="190" spans="1:2" x14ac:dyDescent="0.35">
      <c r="A190">
        <v>3.2530109999999999</v>
      </c>
      <c r="B190" t="s">
        <v>55</v>
      </c>
    </row>
    <row r="191" spans="1:2" x14ac:dyDescent="0.35">
      <c r="A191">
        <v>3.265495</v>
      </c>
      <c r="B191" t="s">
        <v>55</v>
      </c>
    </row>
    <row r="192" spans="1:2" x14ac:dyDescent="0.35">
      <c r="A192">
        <v>3.2794460000000001</v>
      </c>
      <c r="B192" t="s">
        <v>55</v>
      </c>
    </row>
    <row r="193" spans="1:2" x14ac:dyDescent="0.35">
      <c r="A193">
        <v>3.2934209999999999</v>
      </c>
      <c r="B193" t="s">
        <v>55</v>
      </c>
    </row>
    <row r="194" spans="1:2" x14ac:dyDescent="0.35">
      <c r="A194">
        <v>3.3069609999999998</v>
      </c>
      <c r="B194" t="s">
        <v>55</v>
      </c>
    </row>
    <row r="195" spans="1:2" x14ac:dyDescent="0.35">
      <c r="A195">
        <v>3.3208869999999999</v>
      </c>
      <c r="B195" t="s">
        <v>55</v>
      </c>
    </row>
    <row r="196" spans="1:2" x14ac:dyDescent="0.35">
      <c r="A196">
        <v>3.3343790000000002</v>
      </c>
      <c r="B196" t="s">
        <v>55</v>
      </c>
    </row>
    <row r="197" spans="1:2" x14ac:dyDescent="0.35">
      <c r="A197">
        <v>3.3474119999999998</v>
      </c>
      <c r="B197" t="s">
        <v>55</v>
      </c>
    </row>
    <row r="198" spans="1:2" x14ac:dyDescent="0.35">
      <c r="A198">
        <v>3.3616350000000002</v>
      </c>
      <c r="B198" t="s">
        <v>55</v>
      </c>
    </row>
    <row r="199" spans="1:2" x14ac:dyDescent="0.35">
      <c r="A199">
        <v>3.378406</v>
      </c>
      <c r="B199" t="s">
        <v>55</v>
      </c>
    </row>
    <row r="200" spans="1:2" x14ac:dyDescent="0.35">
      <c r="A200">
        <v>3.3932910000000001</v>
      </c>
      <c r="B200" t="s">
        <v>55</v>
      </c>
    </row>
    <row r="201" spans="1:2" x14ac:dyDescent="0.35">
      <c r="A201">
        <v>3.409796</v>
      </c>
      <c r="B201" t="s">
        <v>55</v>
      </c>
    </row>
    <row r="202" spans="1:2" x14ac:dyDescent="0.35">
      <c r="A202">
        <v>3.4277039999999999</v>
      </c>
      <c r="B202" t="s">
        <v>55</v>
      </c>
    </row>
    <row r="203" spans="1:2" x14ac:dyDescent="0.35">
      <c r="A203">
        <v>3.444232</v>
      </c>
      <c r="B203" t="s">
        <v>55</v>
      </c>
    </row>
    <row r="204" spans="1:2" x14ac:dyDescent="0.35">
      <c r="A204">
        <v>3.4617559999999998</v>
      </c>
      <c r="B204" t="s">
        <v>55</v>
      </c>
    </row>
    <row r="205" spans="1:2" x14ac:dyDescent="0.35">
      <c r="A205">
        <v>3.4749970000000001</v>
      </c>
      <c r="B205" t="s">
        <v>55</v>
      </c>
    </row>
    <row r="206" spans="1:2" x14ac:dyDescent="0.35">
      <c r="A206">
        <v>3.4891390000000002</v>
      </c>
      <c r="B206" t="s">
        <v>55</v>
      </c>
    </row>
    <row r="207" spans="1:2" x14ac:dyDescent="0.35">
      <c r="A207">
        <v>3.5123600000000001</v>
      </c>
      <c r="B207" t="s">
        <v>55</v>
      </c>
    </row>
    <row r="208" spans="1:2" x14ac:dyDescent="0.35">
      <c r="A208">
        <v>3.5281579999999999</v>
      </c>
      <c r="B208" t="s">
        <v>55</v>
      </c>
    </row>
    <row r="209" spans="1:2" x14ac:dyDescent="0.35">
      <c r="A209">
        <v>3.545194</v>
      </c>
      <c r="B209" t="s">
        <v>55</v>
      </c>
    </row>
    <row r="210" spans="1:2" x14ac:dyDescent="0.35">
      <c r="A210">
        <v>3.5624920000000002</v>
      </c>
      <c r="B210" t="s">
        <v>55</v>
      </c>
    </row>
    <row r="211" spans="1:2" x14ac:dyDescent="0.35">
      <c r="A211">
        <v>3.5792830000000002</v>
      </c>
      <c r="B211" t="s">
        <v>55</v>
      </c>
    </row>
    <row r="212" spans="1:2" x14ac:dyDescent="0.35">
      <c r="A212">
        <v>3.5956169999999998</v>
      </c>
      <c r="B212" t="s">
        <v>55</v>
      </c>
    </row>
    <row r="213" spans="1:2" x14ac:dyDescent="0.35">
      <c r="A213">
        <v>3.6139899999999998</v>
      </c>
      <c r="B213" t="s">
        <v>55</v>
      </c>
    </row>
    <row r="214" spans="1:2" x14ac:dyDescent="0.35">
      <c r="A214">
        <v>3.6346069999999999</v>
      </c>
      <c r="B214" t="s">
        <v>55</v>
      </c>
    </row>
    <row r="215" spans="1:2" x14ac:dyDescent="0.35">
      <c r="A215">
        <v>3.6520709999999998</v>
      </c>
      <c r="B215" t="s">
        <v>55</v>
      </c>
    </row>
    <row r="216" spans="1:2" x14ac:dyDescent="0.35">
      <c r="A216">
        <v>3.6712920000000002</v>
      </c>
      <c r="B216" t="s">
        <v>55</v>
      </c>
    </row>
    <row r="217" spans="1:2" x14ac:dyDescent="0.35">
      <c r="A217">
        <v>3.6839650000000002</v>
      </c>
      <c r="B217" t="s">
        <v>55</v>
      </c>
    </row>
    <row r="218" spans="1:2" x14ac:dyDescent="0.35">
      <c r="A218">
        <v>3.7040630000000001</v>
      </c>
      <c r="B218" t="s">
        <v>55</v>
      </c>
    </row>
    <row r="219" spans="1:2" x14ac:dyDescent="0.35">
      <c r="A219">
        <v>3.7183999999999999</v>
      </c>
      <c r="B219" t="s">
        <v>55</v>
      </c>
    </row>
    <row r="220" spans="1:2" x14ac:dyDescent="0.35">
      <c r="A220">
        <v>3.7315469999999999</v>
      </c>
      <c r="B220" t="s">
        <v>55</v>
      </c>
    </row>
    <row r="221" spans="1:2" x14ac:dyDescent="0.35">
      <c r="A221">
        <v>3.745641</v>
      </c>
      <c r="B221" t="s">
        <v>55</v>
      </c>
    </row>
    <row r="222" spans="1:2" x14ac:dyDescent="0.35">
      <c r="A222">
        <v>3.760157</v>
      </c>
      <c r="B222" t="s">
        <v>55</v>
      </c>
    </row>
    <row r="223" spans="1:2" x14ac:dyDescent="0.35">
      <c r="A223">
        <v>3.7740300000000002</v>
      </c>
      <c r="B223" t="s">
        <v>55</v>
      </c>
    </row>
    <row r="224" spans="1:2" x14ac:dyDescent="0.35">
      <c r="A224">
        <v>3.7882039999999999</v>
      </c>
      <c r="B224" t="s">
        <v>55</v>
      </c>
    </row>
    <row r="225" spans="1:2" x14ac:dyDescent="0.35">
      <c r="A225">
        <v>3.8022089999999999</v>
      </c>
      <c r="B225" t="s">
        <v>55</v>
      </c>
    </row>
    <row r="226" spans="1:2" x14ac:dyDescent="0.35">
      <c r="A226">
        <v>3.8152720000000002</v>
      </c>
      <c r="B226" t="s">
        <v>55</v>
      </c>
    </row>
    <row r="227" spans="1:2" x14ac:dyDescent="0.35">
      <c r="A227">
        <v>3.828055</v>
      </c>
      <c r="B227" t="s">
        <v>55</v>
      </c>
    </row>
    <row r="228" spans="1:2" x14ac:dyDescent="0.35">
      <c r="A228">
        <v>3.8425220000000002</v>
      </c>
      <c r="B228" t="s">
        <v>55</v>
      </c>
    </row>
    <row r="229" spans="1:2" x14ac:dyDescent="0.35">
      <c r="A229">
        <v>3.8559269999999999</v>
      </c>
      <c r="B229" t="s">
        <v>55</v>
      </c>
    </row>
    <row r="230" spans="1:2" x14ac:dyDescent="0.35">
      <c r="A230">
        <v>3.869157</v>
      </c>
      <c r="B230" t="s">
        <v>55</v>
      </c>
    </row>
    <row r="231" spans="1:2" x14ac:dyDescent="0.35">
      <c r="A231">
        <v>3.882387</v>
      </c>
      <c r="B231" t="s">
        <v>55</v>
      </c>
    </row>
    <row r="232" spans="1:2" x14ac:dyDescent="0.35">
      <c r="A232">
        <v>3.896547</v>
      </c>
      <c r="B232" t="s">
        <v>55</v>
      </c>
    </row>
    <row r="233" spans="1:2" x14ac:dyDescent="0.35">
      <c r="A233">
        <v>3.9094890000000002</v>
      </c>
      <c r="B233" t="s">
        <v>55</v>
      </c>
    </row>
    <row r="234" spans="1:2" x14ac:dyDescent="0.35">
      <c r="A234">
        <v>3.9236740000000001</v>
      </c>
      <c r="B234" t="s">
        <v>55</v>
      </c>
    </row>
    <row r="235" spans="1:2" x14ac:dyDescent="0.35">
      <c r="A235">
        <v>3.937297</v>
      </c>
      <c r="B235" t="s">
        <v>55</v>
      </c>
    </row>
    <row r="236" spans="1:2" x14ac:dyDescent="0.35">
      <c r="A236">
        <v>3.9539399999999998</v>
      </c>
      <c r="B236" t="s">
        <v>55</v>
      </c>
    </row>
    <row r="237" spans="1:2" x14ac:dyDescent="0.35">
      <c r="A237">
        <v>3.9693689999999999</v>
      </c>
      <c r="B237" t="s">
        <v>55</v>
      </c>
    </row>
    <row r="238" spans="1:2" x14ac:dyDescent="0.35">
      <c r="A238">
        <v>3.9868060000000001</v>
      </c>
      <c r="B238" t="s">
        <v>55</v>
      </c>
    </row>
    <row r="239" spans="1:2" x14ac:dyDescent="0.35">
      <c r="A239">
        <v>4.0264290000000003</v>
      </c>
      <c r="B239" t="s">
        <v>55</v>
      </c>
    </row>
    <row r="240" spans="1:2" x14ac:dyDescent="0.35">
      <c r="A240">
        <v>4.0513149999999998</v>
      </c>
      <c r="B240" t="s">
        <v>55</v>
      </c>
    </row>
    <row r="241" spans="1:2" x14ac:dyDescent="0.35">
      <c r="A241">
        <v>4.0765140000000004</v>
      </c>
      <c r="B241" t="s">
        <v>55</v>
      </c>
    </row>
    <row r="242" spans="1:2" x14ac:dyDescent="0.35">
      <c r="A242">
        <v>4.1055679999999999</v>
      </c>
      <c r="B242" t="s">
        <v>55</v>
      </c>
    </row>
    <row r="243" spans="1:2" x14ac:dyDescent="0.35">
      <c r="A243">
        <v>0</v>
      </c>
      <c r="B243" t="s">
        <v>55</v>
      </c>
    </row>
    <row r="244" spans="1:2" x14ac:dyDescent="0.35">
      <c r="A244">
        <v>0.02</v>
      </c>
      <c r="B244" t="s">
        <v>55</v>
      </c>
    </row>
    <row r="245" spans="1:2" x14ac:dyDescent="0.35">
      <c r="A245">
        <v>0.35333340000000002</v>
      </c>
      <c r="B245" t="s">
        <v>55</v>
      </c>
    </row>
    <row r="246" spans="1:2" x14ac:dyDescent="0.35">
      <c r="A246">
        <v>0.4117133</v>
      </c>
      <c r="B246" t="s">
        <v>55</v>
      </c>
    </row>
    <row r="247" spans="1:2" x14ac:dyDescent="0.35">
      <c r="A247">
        <v>0.43272840000000001</v>
      </c>
      <c r="B247" t="s">
        <v>55</v>
      </c>
    </row>
    <row r="248" spans="1:2" x14ac:dyDescent="0.35">
      <c r="A248">
        <v>0.44795380000000001</v>
      </c>
      <c r="B248" t="s">
        <v>55</v>
      </c>
    </row>
    <row r="249" spans="1:2" x14ac:dyDescent="0.35">
      <c r="A249">
        <v>0.4616904</v>
      </c>
      <c r="B249" t="s">
        <v>55</v>
      </c>
    </row>
    <row r="250" spans="1:2" x14ac:dyDescent="0.35">
      <c r="A250">
        <v>0.47646240000000001</v>
      </c>
      <c r="B250" t="s">
        <v>55</v>
      </c>
    </row>
    <row r="251" spans="1:2" x14ac:dyDescent="0.35">
      <c r="A251">
        <v>0.4905156</v>
      </c>
      <c r="B251" t="s">
        <v>55</v>
      </c>
    </row>
    <row r="252" spans="1:2" x14ac:dyDescent="0.35">
      <c r="A252">
        <v>0.50759730000000003</v>
      </c>
      <c r="B252" t="s">
        <v>55</v>
      </c>
    </row>
    <row r="253" spans="1:2" x14ac:dyDescent="0.35">
      <c r="A253">
        <v>0.52754219999999996</v>
      </c>
      <c r="B253" t="s">
        <v>55</v>
      </c>
    </row>
    <row r="254" spans="1:2" x14ac:dyDescent="0.35">
      <c r="A254">
        <v>0.54173990000000005</v>
      </c>
      <c r="B254" t="s">
        <v>55</v>
      </c>
    </row>
    <row r="255" spans="1:2" x14ac:dyDescent="0.35">
      <c r="A255">
        <v>0.55467619999999995</v>
      </c>
      <c r="B255" t="s">
        <v>55</v>
      </c>
    </row>
    <row r="256" spans="1:2" x14ac:dyDescent="0.35">
      <c r="A256">
        <v>0.56739439999999997</v>
      </c>
      <c r="B256" t="s">
        <v>55</v>
      </c>
    </row>
    <row r="257" spans="1:2" x14ac:dyDescent="0.35">
      <c r="A257">
        <v>0.58449099999999998</v>
      </c>
      <c r="B257" t="s">
        <v>55</v>
      </c>
    </row>
    <row r="258" spans="1:2" x14ac:dyDescent="0.35">
      <c r="A258">
        <v>0.60416749999999997</v>
      </c>
      <c r="B258" t="s">
        <v>55</v>
      </c>
    </row>
    <row r="259" spans="1:2" x14ac:dyDescent="0.35">
      <c r="A259">
        <v>0.62001539999999999</v>
      </c>
      <c r="B259" t="s">
        <v>55</v>
      </c>
    </row>
    <row r="260" spans="1:2" x14ac:dyDescent="0.35">
      <c r="A260">
        <v>0.63534919999999995</v>
      </c>
      <c r="B260" t="s">
        <v>55</v>
      </c>
    </row>
    <row r="261" spans="1:2" x14ac:dyDescent="0.35">
      <c r="A261">
        <v>0.64995250000000004</v>
      </c>
      <c r="B261" t="s">
        <v>55</v>
      </c>
    </row>
    <row r="262" spans="1:2" x14ac:dyDescent="0.35">
      <c r="A262">
        <v>0.66674270000000002</v>
      </c>
      <c r="B262" t="s">
        <v>55</v>
      </c>
    </row>
    <row r="263" spans="1:2" x14ac:dyDescent="0.35">
      <c r="A263">
        <v>0.68612569999999995</v>
      </c>
      <c r="B263" t="s">
        <v>55</v>
      </c>
    </row>
    <row r="264" spans="1:2" x14ac:dyDescent="0.35">
      <c r="A264">
        <v>0.71976819999999997</v>
      </c>
      <c r="B264" t="s">
        <v>55</v>
      </c>
    </row>
    <row r="265" spans="1:2" x14ac:dyDescent="0.35">
      <c r="A265">
        <v>0.75098529999999997</v>
      </c>
      <c r="B265" t="s">
        <v>55</v>
      </c>
    </row>
    <row r="266" spans="1:2" x14ac:dyDescent="0.35">
      <c r="A266">
        <v>0.76580769999999998</v>
      </c>
      <c r="B266" t="s">
        <v>55</v>
      </c>
    </row>
    <row r="267" spans="1:2" x14ac:dyDescent="0.35">
      <c r="A267">
        <v>0.78062529999999997</v>
      </c>
      <c r="B267" t="s">
        <v>55</v>
      </c>
    </row>
    <row r="268" spans="1:2" x14ac:dyDescent="0.35">
      <c r="A268">
        <v>0.80041709999999999</v>
      </c>
      <c r="B268" t="s">
        <v>55</v>
      </c>
    </row>
    <row r="269" spans="1:2" x14ac:dyDescent="0.35">
      <c r="A269">
        <v>0.81409410000000004</v>
      </c>
      <c r="B269" t="s">
        <v>55</v>
      </c>
    </row>
    <row r="270" spans="1:2" x14ac:dyDescent="0.35">
      <c r="A270">
        <v>0.82716140000000005</v>
      </c>
      <c r="B270" t="s">
        <v>55</v>
      </c>
    </row>
    <row r="271" spans="1:2" x14ac:dyDescent="0.35">
      <c r="A271">
        <v>0.84167170000000002</v>
      </c>
      <c r="B271" t="s">
        <v>55</v>
      </c>
    </row>
    <row r="272" spans="1:2" x14ac:dyDescent="0.35">
      <c r="A272">
        <v>0.85609970000000002</v>
      </c>
      <c r="B272" t="s">
        <v>55</v>
      </c>
    </row>
    <row r="273" spans="1:2" x14ac:dyDescent="0.35">
      <c r="A273">
        <v>0.86878359999999999</v>
      </c>
      <c r="B273" t="s">
        <v>55</v>
      </c>
    </row>
    <row r="274" spans="1:2" x14ac:dyDescent="0.35">
      <c r="A274">
        <v>0.88242569999999998</v>
      </c>
      <c r="B274" t="s">
        <v>55</v>
      </c>
    </row>
    <row r="275" spans="1:2" x14ac:dyDescent="0.35">
      <c r="A275">
        <v>0.89626510000000004</v>
      </c>
      <c r="B275" t="s">
        <v>55</v>
      </c>
    </row>
    <row r="276" spans="1:2" x14ac:dyDescent="0.35">
      <c r="A276">
        <v>0.90986389999999995</v>
      </c>
      <c r="B276" t="s">
        <v>55</v>
      </c>
    </row>
    <row r="277" spans="1:2" x14ac:dyDescent="0.35">
      <c r="A277">
        <v>0.92369310000000004</v>
      </c>
      <c r="B277" t="s">
        <v>55</v>
      </c>
    </row>
    <row r="278" spans="1:2" x14ac:dyDescent="0.35">
      <c r="A278">
        <v>0.94012649999999998</v>
      </c>
      <c r="B278" t="s">
        <v>55</v>
      </c>
    </row>
    <row r="279" spans="1:2" x14ac:dyDescent="0.35">
      <c r="A279">
        <v>0.95265560000000005</v>
      </c>
      <c r="B279" t="s">
        <v>55</v>
      </c>
    </row>
    <row r="280" spans="1:2" x14ac:dyDescent="0.35">
      <c r="A280">
        <v>0.96689040000000004</v>
      </c>
      <c r="B280" t="s">
        <v>55</v>
      </c>
    </row>
    <row r="281" spans="1:2" x14ac:dyDescent="0.35">
      <c r="A281">
        <v>0.98023070000000001</v>
      </c>
      <c r="B281" t="s">
        <v>55</v>
      </c>
    </row>
    <row r="282" spans="1:2" x14ac:dyDescent="0.35">
      <c r="A282">
        <v>0.9949749</v>
      </c>
      <c r="B282" t="s">
        <v>55</v>
      </c>
    </row>
    <row r="283" spans="1:2" x14ac:dyDescent="0.35">
      <c r="A283">
        <v>1.008659</v>
      </c>
      <c r="B283" t="s">
        <v>55</v>
      </c>
    </row>
    <row r="284" spans="1:2" x14ac:dyDescent="0.35">
      <c r="A284">
        <v>1.0237540000000001</v>
      </c>
      <c r="B284" t="s">
        <v>55</v>
      </c>
    </row>
    <row r="285" spans="1:2" x14ac:dyDescent="0.35">
      <c r="A285">
        <v>1.0401659999999999</v>
      </c>
      <c r="B285" t="s">
        <v>55</v>
      </c>
    </row>
    <row r="286" spans="1:2" x14ac:dyDescent="0.35">
      <c r="A286">
        <v>1.0570409999999999</v>
      </c>
      <c r="B286" t="s">
        <v>55</v>
      </c>
    </row>
    <row r="287" spans="1:2" x14ac:dyDescent="0.35">
      <c r="A287">
        <v>1.071645</v>
      </c>
      <c r="B287" t="s">
        <v>55</v>
      </c>
    </row>
    <row r="288" spans="1:2" x14ac:dyDescent="0.35">
      <c r="A288">
        <v>1.0907210000000001</v>
      </c>
      <c r="B288" t="s">
        <v>55</v>
      </c>
    </row>
    <row r="289" spans="1:2" x14ac:dyDescent="0.35">
      <c r="A289">
        <v>1.112973</v>
      </c>
      <c r="B289" t="s">
        <v>55</v>
      </c>
    </row>
    <row r="290" spans="1:2" x14ac:dyDescent="0.35">
      <c r="A290">
        <v>1.1341319999999999</v>
      </c>
      <c r="B290" t="s">
        <v>55</v>
      </c>
    </row>
    <row r="291" spans="1:2" x14ac:dyDescent="0.35">
      <c r="A291">
        <v>1.148377</v>
      </c>
      <c r="B291" t="s">
        <v>55</v>
      </c>
    </row>
    <row r="292" spans="1:2" x14ac:dyDescent="0.35">
      <c r="A292">
        <v>1.162876</v>
      </c>
      <c r="B292" t="s">
        <v>55</v>
      </c>
    </row>
    <row r="293" spans="1:2" x14ac:dyDescent="0.35">
      <c r="A293">
        <v>1.183567</v>
      </c>
      <c r="B293" t="s">
        <v>55</v>
      </c>
    </row>
    <row r="294" spans="1:2" x14ac:dyDescent="0.35">
      <c r="A294">
        <v>1.2010019999999999</v>
      </c>
      <c r="B294" t="s">
        <v>55</v>
      </c>
    </row>
    <row r="295" spans="1:2" x14ac:dyDescent="0.35">
      <c r="A295">
        <v>1.2202459999999999</v>
      </c>
      <c r="B295" t="s">
        <v>55</v>
      </c>
    </row>
    <row r="296" spans="1:2" x14ac:dyDescent="0.35">
      <c r="A296">
        <v>1.236237</v>
      </c>
      <c r="B296" t="s">
        <v>55</v>
      </c>
    </row>
    <row r="297" spans="1:2" x14ac:dyDescent="0.35">
      <c r="A297">
        <v>1.2513650000000001</v>
      </c>
      <c r="B297" t="s">
        <v>55</v>
      </c>
    </row>
    <row r="298" spans="1:2" x14ac:dyDescent="0.35">
      <c r="A298">
        <v>1.270562</v>
      </c>
      <c r="B298" t="s">
        <v>55</v>
      </c>
    </row>
    <row r="299" spans="1:2" x14ac:dyDescent="0.35">
      <c r="A299">
        <v>1.304797</v>
      </c>
      <c r="B299" t="s">
        <v>55</v>
      </c>
    </row>
    <row r="300" spans="1:2" x14ac:dyDescent="0.35">
      <c r="A300">
        <v>1.328338</v>
      </c>
      <c r="B300" t="s">
        <v>55</v>
      </c>
    </row>
    <row r="301" spans="1:2" x14ac:dyDescent="0.35">
      <c r="A301">
        <v>1.3438779999999999</v>
      </c>
      <c r="B301" t="s">
        <v>55</v>
      </c>
    </row>
    <row r="302" spans="1:2" x14ac:dyDescent="0.35">
      <c r="A302">
        <v>1.3578730000000001</v>
      </c>
      <c r="B302" t="s">
        <v>55</v>
      </c>
    </row>
    <row r="303" spans="1:2" x14ac:dyDescent="0.35">
      <c r="A303">
        <v>1.382166</v>
      </c>
      <c r="B303" t="s">
        <v>55</v>
      </c>
    </row>
    <row r="304" spans="1:2" x14ac:dyDescent="0.35">
      <c r="A304">
        <v>1.399505</v>
      </c>
      <c r="B304" t="s">
        <v>55</v>
      </c>
    </row>
    <row r="305" spans="1:2" x14ac:dyDescent="0.35">
      <c r="A305">
        <v>1.4140219999999999</v>
      </c>
      <c r="B305" t="s">
        <v>55</v>
      </c>
    </row>
    <row r="306" spans="1:2" x14ac:dyDescent="0.35">
      <c r="A306">
        <v>1.433689</v>
      </c>
      <c r="B306" t="s">
        <v>55</v>
      </c>
    </row>
    <row r="307" spans="1:2" x14ac:dyDescent="0.35">
      <c r="A307">
        <v>1.4556100000000001</v>
      </c>
      <c r="B307" t="s">
        <v>55</v>
      </c>
    </row>
    <row r="308" spans="1:2" x14ac:dyDescent="0.35">
      <c r="A308">
        <v>1.4716260000000001</v>
      </c>
      <c r="B308" t="s">
        <v>55</v>
      </c>
    </row>
    <row r="309" spans="1:2" x14ac:dyDescent="0.35">
      <c r="A309">
        <v>1.4856819999999999</v>
      </c>
      <c r="B309" t="s">
        <v>55</v>
      </c>
    </row>
    <row r="310" spans="1:2" x14ac:dyDescent="0.35">
      <c r="A310">
        <v>1.4998</v>
      </c>
      <c r="B310" t="s">
        <v>55</v>
      </c>
    </row>
    <row r="311" spans="1:2" x14ac:dyDescent="0.35">
      <c r="A311">
        <v>1.5128509999999999</v>
      </c>
      <c r="B311" t="s">
        <v>55</v>
      </c>
    </row>
    <row r="312" spans="1:2" x14ac:dyDescent="0.35">
      <c r="A312">
        <v>1.5272760000000001</v>
      </c>
      <c r="B312" t="s">
        <v>55</v>
      </c>
    </row>
    <row r="313" spans="1:2" x14ac:dyDescent="0.35">
      <c r="A313">
        <v>1.540888</v>
      </c>
      <c r="B313" t="s">
        <v>55</v>
      </c>
    </row>
    <row r="314" spans="1:2" x14ac:dyDescent="0.35">
      <c r="A314">
        <v>1.55524</v>
      </c>
      <c r="B314" t="s">
        <v>55</v>
      </c>
    </row>
    <row r="315" spans="1:2" x14ac:dyDescent="0.35">
      <c r="A315">
        <v>1.568951</v>
      </c>
      <c r="B315" t="s">
        <v>55</v>
      </c>
    </row>
    <row r="316" spans="1:2" x14ac:dyDescent="0.35">
      <c r="A316">
        <v>1.583078</v>
      </c>
      <c r="B316" t="s">
        <v>55</v>
      </c>
    </row>
    <row r="317" spans="1:2" x14ac:dyDescent="0.35">
      <c r="A317">
        <v>1.5969230000000001</v>
      </c>
      <c r="B317" t="s">
        <v>55</v>
      </c>
    </row>
    <row r="318" spans="1:2" x14ac:dyDescent="0.35">
      <c r="A318">
        <v>1.6099319999999999</v>
      </c>
      <c r="B318" t="s">
        <v>55</v>
      </c>
    </row>
    <row r="319" spans="1:2" x14ac:dyDescent="0.35">
      <c r="A319">
        <v>1.6242049999999999</v>
      </c>
      <c r="B319" t="s">
        <v>55</v>
      </c>
    </row>
    <row r="320" spans="1:2" x14ac:dyDescent="0.35">
      <c r="A320">
        <v>1.6414599999999999</v>
      </c>
      <c r="B320" t="s">
        <v>55</v>
      </c>
    </row>
    <row r="321" spans="1:2" x14ac:dyDescent="0.35">
      <c r="A321">
        <v>1.6593580000000001</v>
      </c>
      <c r="B321" t="s">
        <v>55</v>
      </c>
    </row>
    <row r="322" spans="1:2" x14ac:dyDescent="0.35">
      <c r="A322">
        <v>1.678069</v>
      </c>
      <c r="B322" t="s">
        <v>55</v>
      </c>
    </row>
    <row r="323" spans="1:2" x14ac:dyDescent="0.35">
      <c r="A323">
        <v>1.701608</v>
      </c>
      <c r="B323" t="s">
        <v>55</v>
      </c>
    </row>
    <row r="324" spans="1:2" x14ac:dyDescent="0.35">
      <c r="A324">
        <v>1.7206319999999999</v>
      </c>
      <c r="B324" t="s">
        <v>55</v>
      </c>
    </row>
    <row r="325" spans="1:2" x14ac:dyDescent="0.35">
      <c r="A325">
        <v>1.7418260000000001</v>
      </c>
      <c r="B325" t="s">
        <v>55</v>
      </c>
    </row>
    <row r="326" spans="1:2" x14ac:dyDescent="0.35">
      <c r="A326">
        <v>1.7810010000000001</v>
      </c>
      <c r="B326" t="s">
        <v>55</v>
      </c>
    </row>
    <row r="327" spans="1:2" x14ac:dyDescent="0.35">
      <c r="A327">
        <v>1.8036190000000001</v>
      </c>
      <c r="B327" t="s">
        <v>55</v>
      </c>
    </row>
    <row r="328" spans="1:2" x14ac:dyDescent="0.35">
      <c r="A328">
        <v>1.8198970000000001</v>
      </c>
      <c r="B328" t="s">
        <v>55</v>
      </c>
    </row>
    <row r="329" spans="1:2" x14ac:dyDescent="0.35">
      <c r="A329">
        <v>1.835515</v>
      </c>
      <c r="B329" t="s">
        <v>55</v>
      </c>
    </row>
    <row r="330" spans="1:2" x14ac:dyDescent="0.35">
      <c r="A330">
        <v>1.8533809999999999</v>
      </c>
      <c r="B330" t="s">
        <v>55</v>
      </c>
    </row>
    <row r="331" spans="1:2" x14ac:dyDescent="0.35">
      <c r="A331">
        <v>1.8711869999999999</v>
      </c>
      <c r="B331" t="s">
        <v>55</v>
      </c>
    </row>
    <row r="332" spans="1:2" x14ac:dyDescent="0.35">
      <c r="A332">
        <v>1.887867</v>
      </c>
      <c r="B332" t="s">
        <v>55</v>
      </c>
    </row>
    <row r="333" spans="1:2" x14ac:dyDescent="0.35">
      <c r="A333">
        <v>1.9025730000000001</v>
      </c>
      <c r="B333" t="s">
        <v>55</v>
      </c>
    </row>
    <row r="334" spans="1:2" x14ac:dyDescent="0.35">
      <c r="A334">
        <v>1.916428</v>
      </c>
      <c r="B334" t="s">
        <v>55</v>
      </c>
    </row>
    <row r="335" spans="1:2" x14ac:dyDescent="0.35">
      <c r="A335">
        <v>1.9295009999999999</v>
      </c>
      <c r="B335" t="s">
        <v>55</v>
      </c>
    </row>
    <row r="336" spans="1:2" x14ac:dyDescent="0.35">
      <c r="A336">
        <v>1.943282</v>
      </c>
      <c r="B336" t="s">
        <v>55</v>
      </c>
    </row>
    <row r="337" spans="1:3" x14ac:dyDescent="0.35">
      <c r="A337">
        <v>1.962156</v>
      </c>
      <c r="B337" t="s">
        <v>55</v>
      </c>
    </row>
    <row r="338" spans="1:3" x14ac:dyDescent="0.35">
      <c r="A338">
        <v>1.9766980000000001</v>
      </c>
      <c r="B338" t="s">
        <v>55</v>
      </c>
    </row>
    <row r="339" spans="1:3" x14ac:dyDescent="0.35">
      <c r="A339">
        <v>1.990715</v>
      </c>
      <c r="B339" t="s">
        <v>55</v>
      </c>
      <c r="C339">
        <v>1E-4</v>
      </c>
    </row>
    <row r="340" spans="1:3" x14ac:dyDescent="0.35">
      <c r="A340">
        <v>2.0108959999999998</v>
      </c>
      <c r="B340" t="s">
        <v>55</v>
      </c>
    </row>
    <row r="341" spans="1:3" x14ac:dyDescent="0.35">
      <c r="A341">
        <v>2.0282260000000001</v>
      </c>
      <c r="B341" t="s">
        <v>55</v>
      </c>
    </row>
    <row r="342" spans="1:3" x14ac:dyDescent="0.35">
      <c r="A342">
        <v>2.0502750000000001</v>
      </c>
      <c r="B342" t="s">
        <v>55</v>
      </c>
    </row>
    <row r="343" spans="1:3" x14ac:dyDescent="0.35">
      <c r="A343">
        <v>2.0846460000000002</v>
      </c>
      <c r="B343" t="s">
        <v>55</v>
      </c>
    </row>
    <row r="344" spans="1:3" x14ac:dyDescent="0.35">
      <c r="A344">
        <v>2.1012580000000001</v>
      </c>
      <c r="B344" t="s">
        <v>55</v>
      </c>
    </row>
    <row r="345" spans="1:3" x14ac:dyDescent="0.35">
      <c r="A345">
        <v>2.1153689999999998</v>
      </c>
      <c r="B345" t="s">
        <v>55</v>
      </c>
    </row>
    <row r="346" spans="1:3" x14ac:dyDescent="0.35">
      <c r="A346">
        <v>2.1284619999999999</v>
      </c>
      <c r="B346" t="s">
        <v>55</v>
      </c>
    </row>
    <row r="347" spans="1:3" x14ac:dyDescent="0.35">
      <c r="A347">
        <v>2.141648</v>
      </c>
      <c r="B347" t="s">
        <v>55</v>
      </c>
    </row>
    <row r="348" spans="1:3" x14ac:dyDescent="0.35">
      <c r="A348">
        <v>2.1565919999999998</v>
      </c>
      <c r="B348" t="s">
        <v>55</v>
      </c>
    </row>
    <row r="349" spans="1:3" x14ac:dyDescent="0.35">
      <c r="A349">
        <v>2.1729910000000001</v>
      </c>
      <c r="B349" t="s">
        <v>55</v>
      </c>
    </row>
    <row r="350" spans="1:3" x14ac:dyDescent="0.35">
      <c r="A350">
        <v>2.1873830000000001</v>
      </c>
      <c r="B350" t="s">
        <v>55</v>
      </c>
    </row>
    <row r="351" spans="1:3" x14ac:dyDescent="0.35">
      <c r="A351">
        <v>2.2020949999999999</v>
      </c>
      <c r="B351" t="s">
        <v>55</v>
      </c>
    </row>
    <row r="352" spans="1:3" x14ac:dyDescent="0.35">
      <c r="A352">
        <v>2.2257600000000002</v>
      </c>
      <c r="B352" t="s">
        <v>55</v>
      </c>
    </row>
    <row r="353" spans="1:2" x14ac:dyDescent="0.35">
      <c r="A353">
        <v>2.2481270000000002</v>
      </c>
      <c r="B353" t="s">
        <v>55</v>
      </c>
    </row>
    <row r="354" spans="1:2" x14ac:dyDescent="0.35">
      <c r="A354">
        <v>2.266222</v>
      </c>
      <c r="B354" t="s">
        <v>55</v>
      </c>
    </row>
    <row r="355" spans="1:2" x14ac:dyDescent="0.35">
      <c r="A355">
        <v>2.2844859999999998</v>
      </c>
      <c r="B355" t="s">
        <v>55</v>
      </c>
    </row>
    <row r="356" spans="1:2" x14ac:dyDescent="0.35">
      <c r="A356">
        <v>2.299639</v>
      </c>
      <c r="B356" t="s">
        <v>55</v>
      </c>
    </row>
    <row r="357" spans="1:2" x14ac:dyDescent="0.35">
      <c r="A357">
        <v>2.3128320000000002</v>
      </c>
      <c r="B357" t="s">
        <v>55</v>
      </c>
    </row>
    <row r="358" spans="1:2" x14ac:dyDescent="0.35">
      <c r="A358">
        <v>2.3260969999999999</v>
      </c>
      <c r="B358" t="s">
        <v>55</v>
      </c>
    </row>
    <row r="359" spans="1:2" x14ac:dyDescent="0.35">
      <c r="A359">
        <v>2.3450700000000002</v>
      </c>
      <c r="B359" t="s">
        <v>55</v>
      </c>
    </row>
    <row r="360" spans="1:2" x14ac:dyDescent="0.35">
      <c r="A360">
        <v>2.3707470000000002</v>
      </c>
      <c r="B360" t="s">
        <v>55</v>
      </c>
    </row>
    <row r="361" spans="1:2" x14ac:dyDescent="0.35">
      <c r="A361">
        <v>2.3930340000000001</v>
      </c>
      <c r="B361" t="s">
        <v>55</v>
      </c>
    </row>
    <row r="362" spans="1:2" x14ac:dyDescent="0.35">
      <c r="A362">
        <v>2.4172509999999998</v>
      </c>
      <c r="B362" t="s">
        <v>55</v>
      </c>
    </row>
    <row r="363" spans="1:2" x14ac:dyDescent="0.35">
      <c r="A363">
        <v>2.437697</v>
      </c>
      <c r="B363" t="s">
        <v>55</v>
      </c>
    </row>
    <row r="364" spans="1:2" x14ac:dyDescent="0.35">
      <c r="A364">
        <v>2.4589500000000002</v>
      </c>
      <c r="B364" t="s">
        <v>55</v>
      </c>
    </row>
    <row r="365" spans="1:2" x14ac:dyDescent="0.35">
      <c r="A365">
        <v>2.476143</v>
      </c>
      <c r="B365" t="s">
        <v>55</v>
      </c>
    </row>
    <row r="366" spans="1:2" x14ac:dyDescent="0.35">
      <c r="A366">
        <v>2.4900880000000001</v>
      </c>
      <c r="B366" t="s">
        <v>55</v>
      </c>
    </row>
    <row r="367" spans="1:2" x14ac:dyDescent="0.35">
      <c r="A367">
        <v>2.5048910000000002</v>
      </c>
      <c r="B367" t="s">
        <v>55</v>
      </c>
    </row>
    <row r="368" spans="1:2" x14ac:dyDescent="0.35">
      <c r="A368">
        <v>2.52434</v>
      </c>
      <c r="B368" t="s">
        <v>55</v>
      </c>
    </row>
    <row r="369" spans="1:3" x14ac:dyDescent="0.35">
      <c r="A369">
        <v>2.5466039999999999</v>
      </c>
      <c r="B369" t="s">
        <v>55</v>
      </c>
    </row>
    <row r="370" spans="1:3" x14ac:dyDescent="0.35">
      <c r="A370">
        <v>2.5607190000000002</v>
      </c>
      <c r="B370" t="s">
        <v>55</v>
      </c>
    </row>
    <row r="371" spans="1:3" x14ac:dyDescent="0.35">
      <c r="A371">
        <v>2.5750299999999999</v>
      </c>
      <c r="B371" t="s">
        <v>55</v>
      </c>
    </row>
    <row r="372" spans="1:3" x14ac:dyDescent="0.35">
      <c r="A372">
        <v>2.5946630000000002</v>
      </c>
      <c r="B372" t="s">
        <v>55</v>
      </c>
    </row>
    <row r="373" spans="1:3" x14ac:dyDescent="0.35">
      <c r="A373">
        <v>2.6085500000000001</v>
      </c>
      <c r="B373" t="s">
        <v>55</v>
      </c>
    </row>
    <row r="374" spans="1:3" x14ac:dyDescent="0.35">
      <c r="A374">
        <v>2.6221950000000001</v>
      </c>
      <c r="B374" t="s">
        <v>55</v>
      </c>
    </row>
    <row r="375" spans="1:3" x14ac:dyDescent="0.35">
      <c r="A375">
        <v>2.63896</v>
      </c>
      <c r="B375" t="s">
        <v>55</v>
      </c>
    </row>
    <row r="376" spans="1:3" x14ac:dyDescent="0.35">
      <c r="A376">
        <v>2.651491</v>
      </c>
      <c r="B376" t="s">
        <v>55</v>
      </c>
    </row>
    <row r="377" spans="1:3" x14ac:dyDescent="0.35">
      <c r="A377">
        <v>2.6666059999999998</v>
      </c>
      <c r="B377" t="s">
        <v>55</v>
      </c>
    </row>
    <row r="378" spans="1:3" x14ac:dyDescent="0.35">
      <c r="A378">
        <v>2.6812879999999999</v>
      </c>
      <c r="B378" t="s">
        <v>55</v>
      </c>
    </row>
    <row r="379" spans="1:3" x14ac:dyDescent="0.35">
      <c r="A379">
        <v>2.695605</v>
      </c>
      <c r="B379" t="s">
        <v>55</v>
      </c>
    </row>
    <row r="380" spans="1:3" x14ac:dyDescent="0.35">
      <c r="A380">
        <v>2.7089620000000001</v>
      </c>
      <c r="B380" t="s">
        <v>55</v>
      </c>
    </row>
    <row r="381" spans="1:3" x14ac:dyDescent="0.35">
      <c r="A381">
        <v>2.7230439999999998</v>
      </c>
      <c r="B381" t="s">
        <v>55</v>
      </c>
    </row>
    <row r="382" spans="1:3" x14ac:dyDescent="0.35">
      <c r="A382">
        <v>2.7370130000000001</v>
      </c>
      <c r="B382" t="s">
        <v>55</v>
      </c>
      <c r="C382">
        <v>1E-4</v>
      </c>
    </row>
    <row r="383" spans="1:3" x14ac:dyDescent="0.35">
      <c r="A383">
        <v>2.7555269999999998</v>
      </c>
      <c r="B383" t="s">
        <v>55</v>
      </c>
    </row>
    <row r="384" spans="1:3" x14ac:dyDescent="0.35">
      <c r="A384">
        <v>2.7722869999999999</v>
      </c>
      <c r="B384" t="s">
        <v>55</v>
      </c>
    </row>
    <row r="385" spans="1:2" x14ac:dyDescent="0.35">
      <c r="A385">
        <v>2.7878419999999999</v>
      </c>
      <c r="B385" t="s">
        <v>55</v>
      </c>
    </row>
    <row r="386" spans="1:2" x14ac:dyDescent="0.35">
      <c r="A386">
        <v>2.8042560000000001</v>
      </c>
      <c r="B386" t="s">
        <v>55</v>
      </c>
    </row>
    <row r="387" spans="1:2" x14ac:dyDescent="0.35">
      <c r="A387">
        <v>2.8257340000000002</v>
      </c>
      <c r="B387" t="s">
        <v>55</v>
      </c>
    </row>
    <row r="388" spans="1:2" x14ac:dyDescent="0.35">
      <c r="A388">
        <v>2.8570000000000002</v>
      </c>
      <c r="B388" t="s">
        <v>55</v>
      </c>
    </row>
    <row r="389" spans="1:2" x14ac:dyDescent="0.35">
      <c r="A389">
        <v>2.8894250000000001</v>
      </c>
      <c r="B389" t="s">
        <v>55</v>
      </c>
    </row>
    <row r="390" spans="1:2" x14ac:dyDescent="0.35">
      <c r="A390">
        <v>2.9042599999999998</v>
      </c>
      <c r="B390" t="s">
        <v>55</v>
      </c>
    </row>
    <row r="391" spans="1:2" x14ac:dyDescent="0.35">
      <c r="A391">
        <v>2.9186299999999998</v>
      </c>
      <c r="B391" t="s">
        <v>55</v>
      </c>
    </row>
    <row r="392" spans="1:2" x14ac:dyDescent="0.35">
      <c r="A392">
        <v>2.9365290000000002</v>
      </c>
      <c r="B392" t="s">
        <v>55</v>
      </c>
    </row>
    <row r="393" spans="1:2" x14ac:dyDescent="0.35">
      <c r="A393">
        <v>2.9580540000000002</v>
      </c>
      <c r="B393" t="s">
        <v>55</v>
      </c>
    </row>
    <row r="394" spans="1:2" x14ac:dyDescent="0.35">
      <c r="A394">
        <v>2.9787189999999999</v>
      </c>
      <c r="B394" t="s">
        <v>55</v>
      </c>
    </row>
    <row r="395" spans="1:2" x14ac:dyDescent="0.35">
      <c r="A395">
        <v>2.9961009999999999</v>
      </c>
      <c r="B395" t="s">
        <v>55</v>
      </c>
    </row>
    <row r="396" spans="1:2" x14ac:dyDescent="0.35">
      <c r="A396">
        <v>3.0138500000000001</v>
      </c>
      <c r="B396" t="s">
        <v>55</v>
      </c>
    </row>
    <row r="397" spans="1:2" x14ac:dyDescent="0.35">
      <c r="A397">
        <v>3.0304099999999998</v>
      </c>
      <c r="B397" t="s">
        <v>55</v>
      </c>
    </row>
    <row r="398" spans="1:2" x14ac:dyDescent="0.35">
      <c r="A398">
        <v>3.0487190000000002</v>
      </c>
      <c r="B398" t="s">
        <v>55</v>
      </c>
    </row>
    <row r="399" spans="1:2" x14ac:dyDescent="0.35">
      <c r="A399">
        <v>3.0669680000000001</v>
      </c>
      <c r="B399" t="s">
        <v>55</v>
      </c>
    </row>
    <row r="400" spans="1:2" x14ac:dyDescent="0.35">
      <c r="A400">
        <v>3.0802139999999998</v>
      </c>
      <c r="B400" t="s">
        <v>55</v>
      </c>
    </row>
    <row r="401" spans="1:3" x14ac:dyDescent="0.35">
      <c r="A401">
        <v>3.0955840000000001</v>
      </c>
      <c r="B401" t="s">
        <v>55</v>
      </c>
    </row>
    <row r="402" spans="1:3" x14ac:dyDescent="0.35">
      <c r="A402">
        <v>3.1134719999999998</v>
      </c>
      <c r="B402" t="s">
        <v>55</v>
      </c>
      <c r="C402">
        <v>1E-4</v>
      </c>
    </row>
    <row r="403" spans="1:3" x14ac:dyDescent="0.35">
      <c r="A403">
        <v>3.131059</v>
      </c>
      <c r="B403" t="s">
        <v>55</v>
      </c>
    </row>
    <row r="404" spans="1:3" x14ac:dyDescent="0.35">
      <c r="A404">
        <v>3.1500970000000001</v>
      </c>
      <c r="B404" t="s">
        <v>55</v>
      </c>
    </row>
    <row r="405" spans="1:3" x14ac:dyDescent="0.35">
      <c r="A405">
        <v>3.1770559999999999</v>
      </c>
      <c r="B405" t="s">
        <v>55</v>
      </c>
    </row>
    <row r="406" spans="1:3" x14ac:dyDescent="0.35">
      <c r="A406">
        <v>3.1999019999999998</v>
      </c>
      <c r="B406" t="s">
        <v>55</v>
      </c>
    </row>
    <row r="407" spans="1:3" x14ac:dyDescent="0.35">
      <c r="A407">
        <v>3.2135440000000002</v>
      </c>
      <c r="B407" t="s">
        <v>55</v>
      </c>
    </row>
    <row r="408" spans="1:3" x14ac:dyDescent="0.35">
      <c r="A408">
        <v>3.2273399999999999</v>
      </c>
      <c r="B408" t="s">
        <v>55</v>
      </c>
    </row>
    <row r="409" spans="1:3" x14ac:dyDescent="0.35">
      <c r="A409">
        <v>3.2410909999999999</v>
      </c>
      <c r="B409" t="s">
        <v>55</v>
      </c>
    </row>
    <row r="410" spans="1:3" x14ac:dyDescent="0.35">
      <c r="A410">
        <v>3.2567400000000002</v>
      </c>
      <c r="B410" t="s">
        <v>55</v>
      </c>
    </row>
    <row r="411" spans="1:3" x14ac:dyDescent="0.35">
      <c r="A411">
        <v>3.2694329999999998</v>
      </c>
      <c r="B411" t="s">
        <v>55</v>
      </c>
    </row>
    <row r="412" spans="1:3" x14ac:dyDescent="0.35">
      <c r="A412">
        <v>3.283998</v>
      </c>
      <c r="B412" t="s">
        <v>55</v>
      </c>
    </row>
    <row r="413" spans="1:3" x14ac:dyDescent="0.35">
      <c r="A413">
        <v>3.2979919999999998</v>
      </c>
      <c r="B413" t="s">
        <v>55</v>
      </c>
    </row>
    <row r="414" spans="1:3" x14ac:dyDescent="0.35">
      <c r="A414">
        <v>3.3120660000000002</v>
      </c>
      <c r="B414" t="s">
        <v>55</v>
      </c>
    </row>
    <row r="415" spans="1:3" x14ac:dyDescent="0.35">
      <c r="A415">
        <v>3.327</v>
      </c>
      <c r="B415" t="s">
        <v>55</v>
      </c>
    </row>
    <row r="416" spans="1:3" x14ac:dyDescent="0.35">
      <c r="A416">
        <v>3.3409170000000001</v>
      </c>
      <c r="B416" t="s">
        <v>55</v>
      </c>
    </row>
    <row r="417" spans="1:2" x14ac:dyDescent="0.35">
      <c r="A417">
        <v>3.3549180000000001</v>
      </c>
      <c r="B417" t="s">
        <v>55</v>
      </c>
    </row>
    <row r="418" spans="1:2" x14ac:dyDescent="0.35">
      <c r="A418">
        <v>3.3699379999999999</v>
      </c>
      <c r="B418" t="s">
        <v>55</v>
      </c>
    </row>
    <row r="419" spans="1:2" x14ac:dyDescent="0.35">
      <c r="A419">
        <v>3.3874330000000001</v>
      </c>
      <c r="B419" t="s">
        <v>55</v>
      </c>
    </row>
    <row r="420" spans="1:2" x14ac:dyDescent="0.35">
      <c r="A420">
        <v>3.4029250000000002</v>
      </c>
      <c r="B420" t="s">
        <v>55</v>
      </c>
    </row>
    <row r="421" spans="1:2" x14ac:dyDescent="0.35">
      <c r="A421">
        <v>3.4189029999999998</v>
      </c>
      <c r="B421" t="s">
        <v>55</v>
      </c>
    </row>
    <row r="422" spans="1:2" x14ac:dyDescent="0.35">
      <c r="A422">
        <v>3.435387</v>
      </c>
      <c r="B422" t="s">
        <v>55</v>
      </c>
    </row>
    <row r="423" spans="1:2" x14ac:dyDescent="0.35">
      <c r="A423">
        <v>3.4499230000000001</v>
      </c>
      <c r="B423" t="s">
        <v>55</v>
      </c>
    </row>
    <row r="424" spans="1:2" x14ac:dyDescent="0.35">
      <c r="A424">
        <v>3.4668009999999998</v>
      </c>
      <c r="B424" t="s">
        <v>55</v>
      </c>
    </row>
    <row r="425" spans="1:2" x14ac:dyDescent="0.35">
      <c r="A425">
        <v>3.480413</v>
      </c>
      <c r="B425" t="s">
        <v>55</v>
      </c>
    </row>
    <row r="426" spans="1:2" x14ac:dyDescent="0.35">
      <c r="A426">
        <v>3.497941</v>
      </c>
      <c r="B426" t="s">
        <v>55</v>
      </c>
    </row>
    <row r="427" spans="1:2" x14ac:dyDescent="0.35">
      <c r="A427">
        <v>3.5172620000000001</v>
      </c>
      <c r="B427" t="s">
        <v>55</v>
      </c>
    </row>
    <row r="428" spans="1:2" x14ac:dyDescent="0.35">
      <c r="A428">
        <v>3.5349170000000001</v>
      </c>
      <c r="B428" t="s">
        <v>55</v>
      </c>
    </row>
    <row r="429" spans="1:2" x14ac:dyDescent="0.35">
      <c r="A429">
        <v>3.5510760000000001</v>
      </c>
      <c r="B429" t="s">
        <v>55</v>
      </c>
    </row>
    <row r="430" spans="1:2" x14ac:dyDescent="0.35">
      <c r="A430">
        <v>3.5677699999999999</v>
      </c>
      <c r="B430" t="s">
        <v>55</v>
      </c>
    </row>
    <row r="431" spans="1:2" x14ac:dyDescent="0.35">
      <c r="A431">
        <v>3.5860829999999999</v>
      </c>
      <c r="B431" t="s">
        <v>55</v>
      </c>
    </row>
    <row r="432" spans="1:2" x14ac:dyDescent="0.35">
      <c r="A432">
        <v>3.6042689999999999</v>
      </c>
      <c r="B432" t="s">
        <v>55</v>
      </c>
    </row>
    <row r="433" spans="1:2" x14ac:dyDescent="0.35">
      <c r="A433">
        <v>3.619726</v>
      </c>
      <c r="B433" t="s">
        <v>55</v>
      </c>
    </row>
    <row r="434" spans="1:2" x14ac:dyDescent="0.35">
      <c r="A434">
        <v>3.6347900000000002</v>
      </c>
      <c r="B434" t="s">
        <v>55</v>
      </c>
    </row>
    <row r="435" spans="1:2" x14ac:dyDescent="0.35">
      <c r="A435">
        <v>3.6493730000000002</v>
      </c>
      <c r="B435" t="s">
        <v>55</v>
      </c>
    </row>
    <row r="436" spans="1:2" x14ac:dyDescent="0.35">
      <c r="A436">
        <v>3.6633089999999999</v>
      </c>
      <c r="B436" t="s">
        <v>55</v>
      </c>
    </row>
    <row r="437" spans="1:2" x14ac:dyDescent="0.35">
      <c r="A437">
        <v>3.6794039999999999</v>
      </c>
      <c r="B437" t="s">
        <v>55</v>
      </c>
    </row>
    <row r="438" spans="1:2" x14ac:dyDescent="0.35">
      <c r="A438">
        <v>3.6923089999999998</v>
      </c>
      <c r="B438" t="s">
        <v>55</v>
      </c>
    </row>
    <row r="439" spans="1:2" x14ac:dyDescent="0.35">
      <c r="A439">
        <v>3.706629</v>
      </c>
      <c r="B439" t="s">
        <v>55</v>
      </c>
    </row>
    <row r="440" spans="1:2" x14ac:dyDescent="0.35">
      <c r="A440">
        <v>3.7207340000000002</v>
      </c>
      <c r="B440" t="s">
        <v>55</v>
      </c>
    </row>
    <row r="441" spans="1:2" x14ac:dyDescent="0.35">
      <c r="A441">
        <v>3.7420689999999999</v>
      </c>
      <c r="B441" t="s">
        <v>55</v>
      </c>
    </row>
    <row r="442" spans="1:2" x14ac:dyDescent="0.35">
      <c r="A442">
        <v>3.7564099999999998</v>
      </c>
      <c r="B442" t="s">
        <v>55</v>
      </c>
    </row>
    <row r="443" spans="1:2" x14ac:dyDescent="0.35">
      <c r="A443">
        <v>3.7699780000000001</v>
      </c>
      <c r="B443" t="s">
        <v>55</v>
      </c>
    </row>
    <row r="444" spans="1:2" x14ac:dyDescent="0.35">
      <c r="A444">
        <v>3.7838250000000002</v>
      </c>
      <c r="B444" t="s">
        <v>55</v>
      </c>
    </row>
    <row r="445" spans="1:2" x14ac:dyDescent="0.35">
      <c r="A445">
        <v>3.79766</v>
      </c>
      <c r="B445" t="s">
        <v>55</v>
      </c>
    </row>
    <row r="446" spans="1:2" x14ac:dyDescent="0.35">
      <c r="A446">
        <v>3.8112710000000001</v>
      </c>
      <c r="B446" t="s">
        <v>55</v>
      </c>
    </row>
    <row r="447" spans="1:2" x14ac:dyDescent="0.35">
      <c r="A447">
        <v>3.824872</v>
      </c>
      <c r="B447" t="s">
        <v>55</v>
      </c>
    </row>
    <row r="448" spans="1:2" x14ac:dyDescent="0.35">
      <c r="A448">
        <v>3.840036</v>
      </c>
      <c r="B448" t="s">
        <v>55</v>
      </c>
    </row>
    <row r="449" spans="1:3" x14ac:dyDescent="0.35">
      <c r="A449">
        <v>3.859356</v>
      </c>
      <c r="B449" t="s">
        <v>55</v>
      </c>
    </row>
    <row r="450" spans="1:3" x14ac:dyDescent="0.35">
      <c r="A450">
        <v>3.8774950000000001</v>
      </c>
      <c r="B450" t="s">
        <v>55</v>
      </c>
    </row>
    <row r="451" spans="1:3" x14ac:dyDescent="0.35">
      <c r="A451">
        <v>3.8979710000000001</v>
      </c>
      <c r="B451" t="s">
        <v>55</v>
      </c>
      <c r="C451">
        <v>1E-4</v>
      </c>
    </row>
    <row r="452" spans="1:3" x14ac:dyDescent="0.35">
      <c r="A452">
        <v>3.9141140000000001</v>
      </c>
      <c r="B452" t="s">
        <v>55</v>
      </c>
    </row>
    <row r="453" spans="1:3" x14ac:dyDescent="0.35">
      <c r="A453">
        <v>3.9300269999999999</v>
      </c>
      <c r="B453" t="s">
        <v>55</v>
      </c>
    </row>
    <row r="454" spans="1:3" x14ac:dyDescent="0.35">
      <c r="A454">
        <v>3.948896</v>
      </c>
      <c r="B454" t="s">
        <v>55</v>
      </c>
    </row>
    <row r="455" spans="1:3" x14ac:dyDescent="0.35">
      <c r="A455">
        <v>3.9701430000000002</v>
      </c>
      <c r="B455" t="s">
        <v>55</v>
      </c>
    </row>
    <row r="456" spans="1:3" x14ac:dyDescent="0.35">
      <c r="A456">
        <v>3.9925220000000001</v>
      </c>
      <c r="B456" t="s">
        <v>55</v>
      </c>
    </row>
    <row r="457" spans="1:3" x14ac:dyDescent="0.35">
      <c r="A457">
        <v>4.0081249999999997</v>
      </c>
      <c r="B457" t="s">
        <v>55</v>
      </c>
    </row>
    <row r="458" spans="1:3" x14ac:dyDescent="0.35">
      <c r="A458">
        <v>4.0252379999999999</v>
      </c>
      <c r="B458" t="s">
        <v>55</v>
      </c>
    </row>
    <row r="459" spans="1:3" x14ac:dyDescent="0.35">
      <c r="A459">
        <v>4.0389689999999998</v>
      </c>
      <c r="B459" t="s">
        <v>55</v>
      </c>
    </row>
    <row r="460" spans="1:3" x14ac:dyDescent="0.35">
      <c r="A460">
        <v>4.0599670000000003</v>
      </c>
      <c r="B460" t="s">
        <v>55</v>
      </c>
    </row>
    <row r="461" spans="1:3" x14ac:dyDescent="0.35">
      <c r="A461">
        <v>4.085909</v>
      </c>
      <c r="B461" t="s">
        <v>55</v>
      </c>
    </row>
    <row r="462" spans="1:3" x14ac:dyDescent="0.35">
      <c r="A462">
        <v>4.1141750000000004</v>
      </c>
      <c r="B462" t="s">
        <v>55</v>
      </c>
    </row>
    <row r="463" spans="1:3" x14ac:dyDescent="0.35">
      <c r="A463">
        <v>4.1308910000000001</v>
      </c>
      <c r="B463" t="s">
        <v>55</v>
      </c>
    </row>
    <row r="464" spans="1:3" x14ac:dyDescent="0.35">
      <c r="A464">
        <v>4.1486200000000002</v>
      </c>
      <c r="B464" t="s">
        <v>55</v>
      </c>
    </row>
    <row r="465" spans="1:2" x14ac:dyDescent="0.35">
      <c r="A465">
        <v>4.1677770000000001</v>
      </c>
      <c r="B465" t="s">
        <v>55</v>
      </c>
    </row>
    <row r="466" spans="1:2" x14ac:dyDescent="0.35">
      <c r="A466">
        <v>4.1843360000000001</v>
      </c>
      <c r="B466" t="s">
        <v>55</v>
      </c>
    </row>
    <row r="467" spans="1:2" x14ac:dyDescent="0.35">
      <c r="A467">
        <v>4.1985840000000003</v>
      </c>
      <c r="B467" t="s">
        <v>55</v>
      </c>
    </row>
    <row r="468" spans="1:2" x14ac:dyDescent="0.35">
      <c r="A468">
        <v>4.2131679999999996</v>
      </c>
      <c r="B468" t="s">
        <v>55</v>
      </c>
    </row>
    <row r="469" spans="1:2" x14ac:dyDescent="0.35">
      <c r="A469">
        <v>4.2265579999999998</v>
      </c>
      <c r="B469" t="s">
        <v>55</v>
      </c>
    </row>
    <row r="470" spans="1:2" x14ac:dyDescent="0.35">
      <c r="A470">
        <v>4.2407490000000001</v>
      </c>
      <c r="B470" t="s">
        <v>55</v>
      </c>
    </row>
    <row r="471" spans="1:2" x14ac:dyDescent="0.35">
      <c r="A471">
        <v>4.2543959999999998</v>
      </c>
      <c r="B471" t="s">
        <v>55</v>
      </c>
    </row>
    <row r="472" spans="1:2" x14ac:dyDescent="0.35">
      <c r="A472">
        <v>4.2675080000000003</v>
      </c>
      <c r="B472" t="s">
        <v>55</v>
      </c>
    </row>
    <row r="473" spans="1:2" x14ac:dyDescent="0.35">
      <c r="A473">
        <v>4.2809270000000001</v>
      </c>
      <c r="B473" t="s">
        <v>55</v>
      </c>
    </row>
    <row r="474" spans="1:2" x14ac:dyDescent="0.35">
      <c r="A474">
        <v>4.2957970000000003</v>
      </c>
      <c r="B474" t="s">
        <v>55</v>
      </c>
    </row>
    <row r="475" spans="1:2" x14ac:dyDescent="0.35">
      <c r="A475">
        <v>4.3103410000000002</v>
      </c>
      <c r="B475" t="s">
        <v>55</v>
      </c>
    </row>
    <row r="476" spans="1:2" x14ac:dyDescent="0.35">
      <c r="A476">
        <v>4.330616</v>
      </c>
      <c r="B476" t="s">
        <v>55</v>
      </c>
    </row>
    <row r="477" spans="1:2" x14ac:dyDescent="0.35">
      <c r="A477">
        <v>4.3441850000000004</v>
      </c>
      <c r="B477" t="s">
        <v>55</v>
      </c>
    </row>
    <row r="478" spans="1:2" x14ac:dyDescent="0.35">
      <c r="A478">
        <v>4.3591350000000002</v>
      </c>
      <c r="B478" t="s">
        <v>55</v>
      </c>
    </row>
    <row r="479" spans="1:2" x14ac:dyDescent="0.35">
      <c r="A479">
        <v>4.3731429999999998</v>
      </c>
      <c r="B479" t="s">
        <v>55</v>
      </c>
    </row>
    <row r="480" spans="1:2" x14ac:dyDescent="0.35">
      <c r="A480">
        <v>4.3863560000000001</v>
      </c>
      <c r="B480" t="s">
        <v>55</v>
      </c>
    </row>
    <row r="481" spans="1:2" x14ac:dyDescent="0.35">
      <c r="A481">
        <v>4.4008070000000004</v>
      </c>
      <c r="B481" t="s">
        <v>55</v>
      </c>
    </row>
    <row r="482" spans="1:2" x14ac:dyDescent="0.35">
      <c r="A482">
        <v>4.4145690000000002</v>
      </c>
      <c r="B482" t="s">
        <v>55</v>
      </c>
    </row>
    <row r="483" spans="1:2" x14ac:dyDescent="0.35">
      <c r="A483">
        <v>4.4276549999999997</v>
      </c>
      <c r="B483" t="s">
        <v>55</v>
      </c>
    </row>
    <row r="484" spans="1:2" x14ac:dyDescent="0.35">
      <c r="A484">
        <v>4.441446</v>
      </c>
      <c r="B484" t="s">
        <v>55</v>
      </c>
    </row>
    <row r="485" spans="1:2" x14ac:dyDescent="0.35">
      <c r="A485">
        <v>4.4551239999999996</v>
      </c>
      <c r="B485" t="s">
        <v>55</v>
      </c>
    </row>
    <row r="486" spans="1:2" x14ac:dyDescent="0.35">
      <c r="A486">
        <v>4.4693240000000003</v>
      </c>
      <c r="B486" t="s">
        <v>55</v>
      </c>
    </row>
    <row r="487" spans="1:2" x14ac:dyDescent="0.35">
      <c r="A487">
        <v>4.4827139999999996</v>
      </c>
      <c r="B487" t="s">
        <v>55</v>
      </c>
    </row>
    <row r="488" spans="1:2" x14ac:dyDescent="0.35">
      <c r="A488">
        <v>4.4969239999999999</v>
      </c>
      <c r="B488" t="s">
        <v>55</v>
      </c>
    </row>
    <row r="489" spans="1:2" x14ac:dyDescent="0.35">
      <c r="A489">
        <v>4.5133970000000003</v>
      </c>
      <c r="B489" t="s">
        <v>55</v>
      </c>
    </row>
    <row r="490" spans="1:2" x14ac:dyDescent="0.35">
      <c r="A490">
        <v>4.5307950000000003</v>
      </c>
      <c r="B490" t="s">
        <v>55</v>
      </c>
    </row>
    <row r="491" spans="1:2" x14ac:dyDescent="0.35">
      <c r="A491">
        <v>4.547479</v>
      </c>
      <c r="B491" t="s">
        <v>55</v>
      </c>
    </row>
    <row r="492" spans="1:2" x14ac:dyDescent="0.35">
      <c r="A492">
        <v>4.5662370000000001</v>
      </c>
      <c r="B492" t="s">
        <v>55</v>
      </c>
    </row>
    <row r="493" spans="1:2" x14ac:dyDescent="0.35">
      <c r="A493">
        <v>4.5852180000000002</v>
      </c>
      <c r="B493" t="s">
        <v>55</v>
      </c>
    </row>
    <row r="494" spans="1:2" x14ac:dyDescent="0.35">
      <c r="A494">
        <v>4.6041379999999998</v>
      </c>
      <c r="B494" t="s">
        <v>55</v>
      </c>
    </row>
    <row r="495" spans="1:2" x14ac:dyDescent="0.35">
      <c r="A495">
        <v>4.6174869999999997</v>
      </c>
      <c r="B495" t="s">
        <v>55</v>
      </c>
    </row>
    <row r="496" spans="1:2" x14ac:dyDescent="0.35">
      <c r="A496">
        <v>4.6332659999999999</v>
      </c>
      <c r="B496" t="s">
        <v>55</v>
      </c>
    </row>
    <row r="497" spans="1:2" x14ac:dyDescent="0.35">
      <c r="A497">
        <v>4.6491410000000002</v>
      </c>
      <c r="B497" t="s">
        <v>55</v>
      </c>
    </row>
    <row r="498" spans="1:2" x14ac:dyDescent="0.35">
      <c r="A498">
        <v>4.6714549999999999</v>
      </c>
      <c r="B498" t="s">
        <v>55</v>
      </c>
    </row>
    <row r="499" spans="1:2" x14ac:dyDescent="0.35">
      <c r="A499">
        <v>4.6925540000000003</v>
      </c>
      <c r="B499" t="s">
        <v>55</v>
      </c>
    </row>
    <row r="500" spans="1:2" x14ac:dyDescent="0.35">
      <c r="A500">
        <v>4.7086129999999997</v>
      </c>
      <c r="B500" t="s">
        <v>55</v>
      </c>
    </row>
    <row r="501" spans="1:2" x14ac:dyDescent="0.35">
      <c r="A501">
        <v>4.7288829999999997</v>
      </c>
      <c r="B501" t="s">
        <v>55</v>
      </c>
    </row>
    <row r="502" spans="1:2" x14ac:dyDescent="0.35">
      <c r="A502">
        <v>4.744923</v>
      </c>
      <c r="B502" t="s">
        <v>55</v>
      </c>
    </row>
    <row r="503" spans="1:2" x14ac:dyDescent="0.35">
      <c r="A503">
        <v>4.7620149999999999</v>
      </c>
      <c r="B503" t="s">
        <v>55</v>
      </c>
    </row>
    <row r="504" spans="1:2" x14ac:dyDescent="0.35">
      <c r="A504">
        <v>4.7803630000000004</v>
      </c>
      <c r="B504" t="s">
        <v>55</v>
      </c>
    </row>
    <row r="505" spans="1:2" x14ac:dyDescent="0.35">
      <c r="A505">
        <v>4.7943790000000002</v>
      </c>
      <c r="B505" t="s">
        <v>55</v>
      </c>
    </row>
    <row r="506" spans="1:2" x14ac:dyDescent="0.35">
      <c r="A506">
        <v>4.8079739999999997</v>
      </c>
      <c r="B506" t="s">
        <v>55</v>
      </c>
    </row>
    <row r="507" spans="1:2" x14ac:dyDescent="0.35">
      <c r="A507">
        <v>4.821491</v>
      </c>
      <c r="B507" t="s">
        <v>55</v>
      </c>
    </row>
    <row r="508" spans="1:2" x14ac:dyDescent="0.35">
      <c r="A508">
        <v>4.8355439999999996</v>
      </c>
      <c r="B508" t="s">
        <v>55</v>
      </c>
    </row>
    <row r="509" spans="1:2" x14ac:dyDescent="0.35">
      <c r="A509">
        <v>4.8497170000000001</v>
      </c>
      <c r="B509" t="s">
        <v>55</v>
      </c>
    </row>
    <row r="510" spans="1:2" x14ac:dyDescent="0.35">
      <c r="A510">
        <v>4.8634890000000004</v>
      </c>
      <c r="B510" t="s">
        <v>55</v>
      </c>
    </row>
    <row r="511" spans="1:2" x14ac:dyDescent="0.35">
      <c r="A511">
        <v>4.8772010000000003</v>
      </c>
      <c r="B511" t="s">
        <v>55</v>
      </c>
    </row>
    <row r="512" spans="1:2" x14ac:dyDescent="0.35">
      <c r="A512">
        <v>4.896566</v>
      </c>
      <c r="B512" t="s">
        <v>55</v>
      </c>
    </row>
    <row r="513" spans="1:2" x14ac:dyDescent="0.35">
      <c r="A513">
        <v>4.9100609999999998</v>
      </c>
      <c r="B513" t="s">
        <v>55</v>
      </c>
    </row>
    <row r="514" spans="1:2" x14ac:dyDescent="0.35">
      <c r="A514">
        <v>4.9258559999999996</v>
      </c>
      <c r="B514" t="s">
        <v>55</v>
      </c>
    </row>
    <row r="515" spans="1:2" x14ac:dyDescent="0.35">
      <c r="A515">
        <v>4.943219</v>
      </c>
      <c r="B515" t="s">
        <v>55</v>
      </c>
    </row>
    <row r="516" spans="1:2" x14ac:dyDescent="0.35">
      <c r="A516">
        <v>4.9579510000000004</v>
      </c>
      <c r="B516" t="s">
        <v>55</v>
      </c>
    </row>
    <row r="517" spans="1:2" x14ac:dyDescent="0.35">
      <c r="A517">
        <v>4.9716319999999996</v>
      </c>
      <c r="B517" t="s">
        <v>55</v>
      </c>
    </row>
    <row r="518" spans="1:2" x14ac:dyDescent="0.35">
      <c r="A518">
        <v>4.9867379999999999</v>
      </c>
      <c r="B518" t="s">
        <v>55</v>
      </c>
    </row>
    <row r="519" spans="1:2" x14ac:dyDescent="0.35">
      <c r="A519">
        <v>5.0006000000000004</v>
      </c>
      <c r="B519" t="s">
        <v>55</v>
      </c>
    </row>
    <row r="520" spans="1:2" x14ac:dyDescent="0.35">
      <c r="A520">
        <v>5.0208130000000004</v>
      </c>
      <c r="B520" t="s">
        <v>55</v>
      </c>
    </row>
    <row r="521" spans="1:2" x14ac:dyDescent="0.35">
      <c r="A521">
        <v>5.043145</v>
      </c>
      <c r="B521" t="s">
        <v>55</v>
      </c>
    </row>
    <row r="522" spans="1:2" x14ac:dyDescent="0.35">
      <c r="A522">
        <v>5.0572749999999997</v>
      </c>
      <c r="B522" t="s">
        <v>55</v>
      </c>
    </row>
    <row r="523" spans="1:2" x14ac:dyDescent="0.35">
      <c r="A523">
        <v>5.0711300000000001</v>
      </c>
      <c r="B523" t="s">
        <v>55</v>
      </c>
    </row>
    <row r="524" spans="1:2" x14ac:dyDescent="0.35">
      <c r="A524">
        <v>5.0849669999999998</v>
      </c>
      <c r="B524" t="s">
        <v>55</v>
      </c>
    </row>
    <row r="525" spans="1:2" x14ac:dyDescent="0.35">
      <c r="A525">
        <v>5.100422</v>
      </c>
      <c r="B525" t="s">
        <v>55</v>
      </c>
    </row>
    <row r="526" spans="1:2" x14ac:dyDescent="0.35">
      <c r="A526">
        <v>5.1172570000000004</v>
      </c>
      <c r="B526" t="s">
        <v>55</v>
      </c>
    </row>
    <row r="527" spans="1:2" x14ac:dyDescent="0.35">
      <c r="A527">
        <v>5.1368049999999998</v>
      </c>
      <c r="B527" t="s">
        <v>55</v>
      </c>
    </row>
    <row r="528" spans="1:2" x14ac:dyDescent="0.35">
      <c r="A528">
        <v>5.1529049999999996</v>
      </c>
      <c r="B528" t="s">
        <v>55</v>
      </c>
    </row>
    <row r="529" spans="1:2" x14ac:dyDescent="0.35">
      <c r="A529">
        <v>5.1689850000000002</v>
      </c>
      <c r="B529" t="s">
        <v>55</v>
      </c>
    </row>
    <row r="530" spans="1:2" x14ac:dyDescent="0.35">
      <c r="A530">
        <v>5.1869269999999998</v>
      </c>
      <c r="B530" t="s">
        <v>55</v>
      </c>
    </row>
    <row r="531" spans="1:2" x14ac:dyDescent="0.35">
      <c r="A531">
        <v>5.2031530000000004</v>
      </c>
      <c r="B531" t="s">
        <v>55</v>
      </c>
    </row>
    <row r="532" spans="1:2" x14ac:dyDescent="0.35">
      <c r="A532">
        <v>5.2174649999999998</v>
      </c>
      <c r="B532" t="s">
        <v>55</v>
      </c>
    </row>
    <row r="533" spans="1:2" x14ac:dyDescent="0.35">
      <c r="A533">
        <v>5.2302749999999998</v>
      </c>
      <c r="B533" t="s">
        <v>55</v>
      </c>
    </row>
    <row r="534" spans="1:2" x14ac:dyDescent="0.35">
      <c r="A534">
        <v>5.2524139999999999</v>
      </c>
      <c r="B534" t="s">
        <v>55</v>
      </c>
    </row>
    <row r="535" spans="1:2" x14ac:dyDescent="0.35">
      <c r="A535">
        <v>5.2714990000000004</v>
      </c>
      <c r="B535" t="s">
        <v>55</v>
      </c>
    </row>
    <row r="536" spans="1:2" x14ac:dyDescent="0.35">
      <c r="A536">
        <v>5.2888359999999999</v>
      </c>
      <c r="B536" t="s">
        <v>55</v>
      </c>
    </row>
    <row r="537" spans="1:2" x14ac:dyDescent="0.35">
      <c r="A537">
        <v>5.3060340000000004</v>
      </c>
      <c r="B537" t="s">
        <v>55</v>
      </c>
    </row>
    <row r="538" spans="1:2" x14ac:dyDescent="0.35">
      <c r="A538">
        <v>5.3231109999999999</v>
      </c>
      <c r="B538" t="s">
        <v>55</v>
      </c>
    </row>
    <row r="539" spans="1:2" x14ac:dyDescent="0.35">
      <c r="A539">
        <v>5.3430359999999997</v>
      </c>
      <c r="B539" t="s">
        <v>55</v>
      </c>
    </row>
    <row r="540" spans="1:2" x14ac:dyDescent="0.35">
      <c r="A540">
        <v>5.3606490000000004</v>
      </c>
      <c r="B540" t="s">
        <v>55</v>
      </c>
    </row>
    <row r="541" spans="1:2" x14ac:dyDescent="0.35">
      <c r="A541">
        <v>5.377129</v>
      </c>
      <c r="B541" t="s">
        <v>55</v>
      </c>
    </row>
    <row r="542" spans="1:2" x14ac:dyDescent="0.35">
      <c r="A542">
        <v>5.3904129999999997</v>
      </c>
      <c r="B542" t="s">
        <v>55</v>
      </c>
    </row>
    <row r="543" spans="1:2" x14ac:dyDescent="0.35">
      <c r="A543">
        <v>5.4048809999999996</v>
      </c>
      <c r="B543" t="s">
        <v>55</v>
      </c>
    </row>
    <row r="544" spans="1:2" x14ac:dyDescent="0.35">
      <c r="A544">
        <v>5.4189990000000003</v>
      </c>
      <c r="B544" t="s">
        <v>55</v>
      </c>
    </row>
    <row r="545" spans="1:2" x14ac:dyDescent="0.35">
      <c r="A545">
        <v>5.4316740000000001</v>
      </c>
      <c r="B545" t="s">
        <v>55</v>
      </c>
    </row>
    <row r="546" spans="1:2" x14ac:dyDescent="0.35">
      <c r="A546">
        <v>5.4462279999999996</v>
      </c>
      <c r="B546" t="s">
        <v>55</v>
      </c>
    </row>
    <row r="547" spans="1:2" x14ac:dyDescent="0.35">
      <c r="A547">
        <v>5.4672960000000002</v>
      </c>
      <c r="B547" t="s">
        <v>55</v>
      </c>
    </row>
    <row r="548" spans="1:2" x14ac:dyDescent="0.35">
      <c r="A548">
        <v>5.481306</v>
      </c>
      <c r="B548" t="s">
        <v>55</v>
      </c>
    </row>
    <row r="549" spans="1:2" x14ac:dyDescent="0.35">
      <c r="A549">
        <v>5.4955870000000004</v>
      </c>
      <c r="B549" t="s">
        <v>55</v>
      </c>
    </row>
    <row r="550" spans="1:2" x14ac:dyDescent="0.35">
      <c r="A550">
        <v>5.5091609999999998</v>
      </c>
      <c r="B550" t="s">
        <v>55</v>
      </c>
    </row>
    <row r="551" spans="1:2" x14ac:dyDescent="0.35">
      <c r="A551">
        <v>5.5237420000000004</v>
      </c>
      <c r="B551" t="s">
        <v>55</v>
      </c>
    </row>
    <row r="552" spans="1:2" x14ac:dyDescent="0.35">
      <c r="A552">
        <v>5.5421699999999996</v>
      </c>
      <c r="B552" t="s">
        <v>55</v>
      </c>
    </row>
    <row r="553" spans="1:2" x14ac:dyDescent="0.35">
      <c r="A553">
        <v>5.5601339999999997</v>
      </c>
      <c r="B553" t="s">
        <v>55</v>
      </c>
    </row>
    <row r="554" spans="1:2" x14ac:dyDescent="0.35">
      <c r="A554">
        <v>5.5769880000000001</v>
      </c>
      <c r="B554" t="s">
        <v>55</v>
      </c>
    </row>
    <row r="555" spans="1:2" x14ac:dyDescent="0.35">
      <c r="A555">
        <v>5.5904980000000002</v>
      </c>
      <c r="B555" t="s">
        <v>55</v>
      </c>
    </row>
    <row r="556" spans="1:2" x14ac:dyDescent="0.35">
      <c r="A556">
        <v>5.6041860000000003</v>
      </c>
      <c r="B556" t="s">
        <v>55</v>
      </c>
    </row>
    <row r="557" spans="1:2" x14ac:dyDescent="0.35">
      <c r="A557">
        <v>5.6185770000000002</v>
      </c>
      <c r="B557" t="s">
        <v>55</v>
      </c>
    </row>
    <row r="558" spans="1:2" x14ac:dyDescent="0.35">
      <c r="A558">
        <v>5.6319790000000003</v>
      </c>
      <c r="B558" t="s">
        <v>55</v>
      </c>
    </row>
    <row r="559" spans="1:2" x14ac:dyDescent="0.35">
      <c r="A559">
        <v>5.6484439999999996</v>
      </c>
      <c r="B559" t="s">
        <v>55</v>
      </c>
    </row>
    <row r="560" spans="1:2" x14ac:dyDescent="0.35">
      <c r="A560">
        <v>5.6624730000000003</v>
      </c>
      <c r="B560" t="s">
        <v>55</v>
      </c>
    </row>
    <row r="561" spans="1:2" x14ac:dyDescent="0.35">
      <c r="A561">
        <v>5.6760520000000003</v>
      </c>
      <c r="B561" t="s">
        <v>55</v>
      </c>
    </row>
    <row r="562" spans="1:2" x14ac:dyDescent="0.35">
      <c r="A562">
        <v>5.6902590000000002</v>
      </c>
      <c r="B562" t="s">
        <v>55</v>
      </c>
    </row>
    <row r="563" spans="1:2" x14ac:dyDescent="0.35">
      <c r="A563">
        <v>5.707719</v>
      </c>
      <c r="B563" t="s">
        <v>55</v>
      </c>
    </row>
    <row r="564" spans="1:2" x14ac:dyDescent="0.35">
      <c r="A564">
        <v>5.7243320000000004</v>
      </c>
      <c r="B564" t="s">
        <v>55</v>
      </c>
    </row>
    <row r="565" spans="1:2" x14ac:dyDescent="0.35">
      <c r="A565">
        <v>5.7409049999999997</v>
      </c>
      <c r="B565" t="s">
        <v>55</v>
      </c>
    </row>
    <row r="566" spans="1:2" x14ac:dyDescent="0.35">
      <c r="A566">
        <v>5.7577559999999997</v>
      </c>
      <c r="B566" t="s">
        <v>55</v>
      </c>
    </row>
    <row r="567" spans="1:2" x14ac:dyDescent="0.35">
      <c r="A567">
        <v>5.7732530000000004</v>
      </c>
      <c r="B567" t="s">
        <v>55</v>
      </c>
    </row>
    <row r="568" spans="1:2" x14ac:dyDescent="0.35">
      <c r="A568">
        <v>5.789987</v>
      </c>
      <c r="B568" t="s">
        <v>55</v>
      </c>
    </row>
    <row r="569" spans="1:2" x14ac:dyDescent="0.35">
      <c r="A569">
        <v>5.8038489999999996</v>
      </c>
      <c r="B569" t="s">
        <v>55</v>
      </c>
    </row>
    <row r="570" spans="1:2" x14ac:dyDescent="0.35">
      <c r="A570">
        <v>5.8268589999999998</v>
      </c>
      <c r="B570" t="s">
        <v>55</v>
      </c>
    </row>
    <row r="571" spans="1:2" x14ac:dyDescent="0.35">
      <c r="A571">
        <v>5.8451709999999997</v>
      </c>
      <c r="B571" t="s">
        <v>55</v>
      </c>
    </row>
    <row r="572" spans="1:2" x14ac:dyDescent="0.35">
      <c r="A572">
        <v>5.8621660000000002</v>
      </c>
      <c r="B572" t="s">
        <v>55</v>
      </c>
    </row>
    <row r="573" spans="1:2" x14ac:dyDescent="0.35">
      <c r="A573">
        <v>5.8780219999999996</v>
      </c>
      <c r="B573" t="s">
        <v>55</v>
      </c>
    </row>
    <row r="574" spans="1:2" x14ac:dyDescent="0.35">
      <c r="A574">
        <v>5.8945449999999999</v>
      </c>
      <c r="B574" t="s">
        <v>55</v>
      </c>
    </row>
    <row r="575" spans="1:2" x14ac:dyDescent="0.35">
      <c r="A575">
        <v>5.9122310000000002</v>
      </c>
      <c r="B575" t="s">
        <v>55</v>
      </c>
    </row>
    <row r="576" spans="1:2" x14ac:dyDescent="0.35">
      <c r="A576">
        <v>5.9309710000000004</v>
      </c>
      <c r="B576" t="s">
        <v>55</v>
      </c>
    </row>
    <row r="577" spans="1:2" x14ac:dyDescent="0.35">
      <c r="A577">
        <v>5.9515010000000004</v>
      </c>
      <c r="B577" t="s">
        <v>55</v>
      </c>
    </row>
    <row r="578" spans="1:2" x14ac:dyDescent="0.35">
      <c r="A578">
        <v>5.9652279999999998</v>
      </c>
      <c r="B578" t="s">
        <v>55</v>
      </c>
    </row>
    <row r="579" spans="1:2" x14ac:dyDescent="0.35">
      <c r="A579">
        <v>5.9788459999999999</v>
      </c>
      <c r="B579" t="s">
        <v>55</v>
      </c>
    </row>
    <row r="580" spans="1:2" x14ac:dyDescent="0.35">
      <c r="A580">
        <v>5.9922709999999997</v>
      </c>
      <c r="B580" t="s">
        <v>55</v>
      </c>
    </row>
    <row r="581" spans="1:2" x14ac:dyDescent="0.35">
      <c r="A581">
        <v>6.0067659999999998</v>
      </c>
      <c r="B581" t="s">
        <v>55</v>
      </c>
    </row>
    <row r="582" spans="1:2" x14ac:dyDescent="0.35">
      <c r="A582">
        <v>6.0263600000000004</v>
      </c>
      <c r="B582" t="s">
        <v>55</v>
      </c>
    </row>
    <row r="583" spans="1:2" x14ac:dyDescent="0.35">
      <c r="A583">
        <v>6.040476</v>
      </c>
      <c r="B583" t="s">
        <v>55</v>
      </c>
    </row>
    <row r="584" spans="1:2" x14ac:dyDescent="0.35">
      <c r="A584">
        <v>6.0551149999999998</v>
      </c>
      <c r="B584" t="s">
        <v>55</v>
      </c>
    </row>
    <row r="585" spans="1:2" x14ac:dyDescent="0.35">
      <c r="A585">
        <v>6.0685039999999999</v>
      </c>
      <c r="B585" t="s">
        <v>55</v>
      </c>
    </row>
    <row r="586" spans="1:2" x14ac:dyDescent="0.35">
      <c r="A586">
        <v>6.083145</v>
      </c>
      <c r="B586" t="s">
        <v>55</v>
      </c>
    </row>
    <row r="587" spans="1:2" x14ac:dyDescent="0.35">
      <c r="A587">
        <v>6.09687</v>
      </c>
      <c r="B587" t="s">
        <v>55</v>
      </c>
    </row>
    <row r="588" spans="1:2" x14ac:dyDescent="0.35">
      <c r="A588">
        <v>6.1098720000000002</v>
      </c>
      <c r="B588" t="s">
        <v>55</v>
      </c>
    </row>
    <row r="589" spans="1:2" x14ac:dyDescent="0.35">
      <c r="A589">
        <v>6.1248810000000002</v>
      </c>
      <c r="B589" t="s">
        <v>55</v>
      </c>
    </row>
    <row r="590" spans="1:2" x14ac:dyDescent="0.35">
      <c r="A590">
        <v>6.1381079999999999</v>
      </c>
      <c r="B590" t="s">
        <v>55</v>
      </c>
    </row>
    <row r="591" spans="1:2" x14ac:dyDescent="0.35">
      <c r="A591">
        <v>6.151211</v>
      </c>
      <c r="B591" t="s">
        <v>55</v>
      </c>
    </row>
    <row r="592" spans="1:2" x14ac:dyDescent="0.35">
      <c r="A592">
        <v>6.1657909999999996</v>
      </c>
      <c r="B592" t="s">
        <v>55</v>
      </c>
    </row>
    <row r="593" spans="1:2" x14ac:dyDescent="0.35">
      <c r="A593">
        <v>6.1796350000000002</v>
      </c>
      <c r="B593" t="s">
        <v>55</v>
      </c>
    </row>
    <row r="594" spans="1:2" x14ac:dyDescent="0.35">
      <c r="A594">
        <v>6.1935330000000004</v>
      </c>
      <c r="B594" t="s">
        <v>55</v>
      </c>
    </row>
    <row r="595" spans="1:2" x14ac:dyDescent="0.35">
      <c r="A595">
        <v>6.2079700000000004</v>
      </c>
      <c r="B595" t="s">
        <v>55</v>
      </c>
    </row>
    <row r="596" spans="1:2" x14ac:dyDescent="0.35">
      <c r="A596">
        <v>6.2221479999999998</v>
      </c>
      <c r="B596" t="s">
        <v>55</v>
      </c>
    </row>
    <row r="597" spans="1:2" x14ac:dyDescent="0.35">
      <c r="A597">
        <v>6.2367030000000003</v>
      </c>
      <c r="B597" t="s">
        <v>55</v>
      </c>
    </row>
    <row r="598" spans="1:2" x14ac:dyDescent="0.35">
      <c r="A598">
        <v>6.2525149999999998</v>
      </c>
      <c r="B598" t="s">
        <v>55</v>
      </c>
    </row>
    <row r="599" spans="1:2" x14ac:dyDescent="0.35">
      <c r="A599">
        <v>6.2707860000000002</v>
      </c>
      <c r="B599" t="s">
        <v>55</v>
      </c>
    </row>
    <row r="600" spans="1:2" x14ac:dyDescent="0.35">
      <c r="A600">
        <v>6.2873260000000002</v>
      </c>
      <c r="B600" t="s">
        <v>55</v>
      </c>
    </row>
    <row r="601" spans="1:2" x14ac:dyDescent="0.35">
      <c r="A601">
        <v>6.30382</v>
      </c>
      <c r="B601" t="s">
        <v>55</v>
      </c>
    </row>
    <row r="602" spans="1:2" x14ac:dyDescent="0.35">
      <c r="A602">
        <v>6.3203389999999997</v>
      </c>
      <c r="B602" t="s">
        <v>55</v>
      </c>
    </row>
    <row r="603" spans="1:2" x14ac:dyDescent="0.35">
      <c r="A603">
        <v>6.3355360000000003</v>
      </c>
      <c r="B603" t="s">
        <v>55</v>
      </c>
    </row>
    <row r="604" spans="1:2" x14ac:dyDescent="0.35">
      <c r="A604">
        <v>6.3522749999999997</v>
      </c>
      <c r="B604" t="s">
        <v>55</v>
      </c>
    </row>
    <row r="605" spans="1:2" x14ac:dyDescent="0.35">
      <c r="A605">
        <v>6.3708929999999997</v>
      </c>
      <c r="B605" t="s">
        <v>55</v>
      </c>
    </row>
    <row r="606" spans="1:2" x14ac:dyDescent="0.35">
      <c r="A606">
        <v>6.387092</v>
      </c>
      <c r="B606" t="s">
        <v>55</v>
      </c>
    </row>
    <row r="607" spans="1:2" x14ac:dyDescent="0.35">
      <c r="A607">
        <v>6.4006930000000004</v>
      </c>
      <c r="B607" t="s">
        <v>55</v>
      </c>
    </row>
    <row r="608" spans="1:2" x14ac:dyDescent="0.35">
      <c r="A608">
        <v>6.4185569999999998</v>
      </c>
      <c r="B608" t="s">
        <v>55</v>
      </c>
    </row>
    <row r="609" spans="1:2" x14ac:dyDescent="0.35">
      <c r="A609">
        <v>6.4395170000000004</v>
      </c>
      <c r="B609" t="s">
        <v>55</v>
      </c>
    </row>
    <row r="610" spans="1:2" x14ac:dyDescent="0.35">
      <c r="A610">
        <v>6.4578049999999996</v>
      </c>
      <c r="B610" t="s">
        <v>55</v>
      </c>
    </row>
    <row r="611" spans="1:2" x14ac:dyDescent="0.35">
      <c r="A611">
        <v>6.4770770000000004</v>
      </c>
      <c r="B611" t="s">
        <v>55</v>
      </c>
    </row>
    <row r="612" spans="1:2" x14ac:dyDescent="0.35">
      <c r="A612">
        <v>6.495031</v>
      </c>
      <c r="B612" t="s">
        <v>55</v>
      </c>
    </row>
    <row r="613" spans="1:2" x14ac:dyDescent="0.35">
      <c r="A613">
        <v>6.5108059999999996</v>
      </c>
      <c r="B613" t="s">
        <v>55</v>
      </c>
    </row>
    <row r="614" spans="1:2" x14ac:dyDescent="0.35">
      <c r="A614">
        <v>6.5294860000000003</v>
      </c>
      <c r="B614" t="s">
        <v>55</v>
      </c>
    </row>
    <row r="615" spans="1:2" x14ac:dyDescent="0.35">
      <c r="A615">
        <v>6.5485550000000003</v>
      </c>
      <c r="B615" t="s">
        <v>55</v>
      </c>
    </row>
    <row r="616" spans="1:2" x14ac:dyDescent="0.35">
      <c r="A616">
        <v>6.5620710000000004</v>
      </c>
      <c r="B616" t="s">
        <v>55</v>
      </c>
    </row>
    <row r="617" spans="1:2" x14ac:dyDescent="0.35">
      <c r="A617">
        <v>6.5766410000000004</v>
      </c>
      <c r="B617" t="s">
        <v>55</v>
      </c>
    </row>
    <row r="618" spans="1:2" x14ac:dyDescent="0.35">
      <c r="A618">
        <v>6.5959630000000002</v>
      </c>
      <c r="B618" t="s">
        <v>55</v>
      </c>
    </row>
    <row r="619" spans="1:2" x14ac:dyDescent="0.35">
      <c r="A619">
        <v>6.6095220000000001</v>
      </c>
      <c r="B619" t="s">
        <v>55</v>
      </c>
    </row>
    <row r="620" spans="1:2" x14ac:dyDescent="0.35">
      <c r="A620">
        <v>6.6235109999999997</v>
      </c>
      <c r="B620" t="s">
        <v>55</v>
      </c>
    </row>
    <row r="621" spans="1:2" x14ac:dyDescent="0.35">
      <c r="A621">
        <v>6.6370069999999997</v>
      </c>
      <c r="B621" t="s">
        <v>55</v>
      </c>
    </row>
    <row r="622" spans="1:2" x14ac:dyDescent="0.35">
      <c r="A622">
        <v>6.6501770000000002</v>
      </c>
      <c r="B622" t="s">
        <v>55</v>
      </c>
    </row>
    <row r="623" spans="1:2" x14ac:dyDescent="0.35">
      <c r="A623">
        <v>6.664561</v>
      </c>
      <c r="B623" t="s">
        <v>55</v>
      </c>
    </row>
    <row r="624" spans="1:2" x14ac:dyDescent="0.35">
      <c r="A624">
        <v>6.6786120000000002</v>
      </c>
      <c r="B624" t="s">
        <v>55</v>
      </c>
    </row>
    <row r="625" spans="1:3" x14ac:dyDescent="0.35">
      <c r="A625">
        <v>6.6925720000000002</v>
      </c>
      <c r="B625" t="s">
        <v>55</v>
      </c>
    </row>
    <row r="626" spans="1:3" x14ac:dyDescent="0.35">
      <c r="A626">
        <v>6.7072789999999998</v>
      </c>
      <c r="B626" t="s">
        <v>55</v>
      </c>
    </row>
    <row r="627" spans="1:3" x14ac:dyDescent="0.35">
      <c r="A627">
        <v>6.7205969999999997</v>
      </c>
      <c r="B627" t="s">
        <v>55</v>
      </c>
    </row>
    <row r="628" spans="1:3" x14ac:dyDescent="0.35">
      <c r="A628">
        <v>6.7344569999999999</v>
      </c>
      <c r="B628" t="s">
        <v>55</v>
      </c>
    </row>
    <row r="629" spans="1:3" x14ac:dyDescent="0.35">
      <c r="A629">
        <v>6.7478899999999999</v>
      </c>
      <c r="B629" t="s">
        <v>55</v>
      </c>
      <c r="C629">
        <v>1E-4</v>
      </c>
    </row>
    <row r="630" spans="1:3" x14ac:dyDescent="0.35">
      <c r="A630">
        <v>6.7615699999999999</v>
      </c>
      <c r="B630" t="s">
        <v>55</v>
      </c>
    </row>
    <row r="631" spans="1:3" x14ac:dyDescent="0.35">
      <c r="A631">
        <v>6.775099</v>
      </c>
      <c r="B631" t="s">
        <v>55</v>
      </c>
    </row>
    <row r="632" spans="1:3" x14ac:dyDescent="0.35">
      <c r="A632">
        <v>6.7901819999999997</v>
      </c>
      <c r="B632" t="s">
        <v>55</v>
      </c>
    </row>
    <row r="633" spans="1:3" x14ac:dyDescent="0.35">
      <c r="A633">
        <v>6.8034030000000003</v>
      </c>
      <c r="B633" t="s">
        <v>55</v>
      </c>
    </row>
    <row r="634" spans="1:3" x14ac:dyDescent="0.35">
      <c r="A634">
        <v>6.8180610000000001</v>
      </c>
      <c r="B634" t="s">
        <v>55</v>
      </c>
    </row>
    <row r="635" spans="1:3" x14ac:dyDescent="0.35">
      <c r="A635">
        <v>6.8322710000000004</v>
      </c>
      <c r="B635" t="s">
        <v>55</v>
      </c>
    </row>
    <row r="636" spans="1:3" x14ac:dyDescent="0.35">
      <c r="A636">
        <v>6.8467510000000003</v>
      </c>
      <c r="B636" t="s">
        <v>55</v>
      </c>
    </row>
    <row r="637" spans="1:3" x14ac:dyDescent="0.35">
      <c r="A637">
        <v>6.8610220000000002</v>
      </c>
      <c r="B637" t="s">
        <v>55</v>
      </c>
    </row>
    <row r="638" spans="1:3" x14ac:dyDescent="0.35">
      <c r="A638">
        <v>6.8758270000000001</v>
      </c>
      <c r="B638" t="s">
        <v>55</v>
      </c>
    </row>
    <row r="639" spans="1:3" x14ac:dyDescent="0.35">
      <c r="A639">
        <v>6.8924320000000003</v>
      </c>
      <c r="B639" t="s">
        <v>55</v>
      </c>
    </row>
    <row r="640" spans="1:3" x14ac:dyDescent="0.35">
      <c r="A640">
        <v>6.9090910000000001</v>
      </c>
      <c r="B640" t="s">
        <v>55</v>
      </c>
    </row>
    <row r="641" spans="1:2" x14ac:dyDescent="0.35">
      <c r="A641">
        <v>6.9257999999999997</v>
      </c>
      <c r="B641" t="s">
        <v>55</v>
      </c>
    </row>
    <row r="642" spans="1:2" x14ac:dyDescent="0.35">
      <c r="A642">
        <v>6.9420970000000004</v>
      </c>
      <c r="B642" t="s">
        <v>55</v>
      </c>
    </row>
    <row r="643" spans="1:2" x14ac:dyDescent="0.35">
      <c r="A643">
        <v>6.9602349999999999</v>
      </c>
      <c r="B643" t="s">
        <v>55</v>
      </c>
    </row>
    <row r="644" spans="1:2" x14ac:dyDescent="0.35">
      <c r="A644">
        <v>6.974666</v>
      </c>
      <c r="B644" t="s">
        <v>55</v>
      </c>
    </row>
    <row r="645" spans="1:2" x14ac:dyDescent="0.35">
      <c r="A645">
        <v>6.9903870000000001</v>
      </c>
      <c r="B645" t="s">
        <v>55</v>
      </c>
    </row>
    <row r="646" spans="1:2" x14ac:dyDescent="0.35">
      <c r="A646">
        <v>7.0146160000000002</v>
      </c>
      <c r="B646" t="s">
        <v>55</v>
      </c>
    </row>
    <row r="647" spans="1:2" x14ac:dyDescent="0.35">
      <c r="A647">
        <v>7.031771</v>
      </c>
      <c r="B647" t="s">
        <v>55</v>
      </c>
    </row>
    <row r="648" spans="1:2" x14ac:dyDescent="0.35">
      <c r="A648">
        <v>7.0476850000000004</v>
      </c>
      <c r="B648" t="s">
        <v>55</v>
      </c>
    </row>
    <row r="649" spans="1:2" x14ac:dyDescent="0.35">
      <c r="A649">
        <v>7.065671</v>
      </c>
      <c r="B649" t="s">
        <v>55</v>
      </c>
    </row>
    <row r="650" spans="1:2" x14ac:dyDescent="0.35">
      <c r="A650">
        <v>7.0831030000000004</v>
      </c>
      <c r="B650" t="s">
        <v>55</v>
      </c>
    </row>
    <row r="651" spans="1:2" x14ac:dyDescent="0.35">
      <c r="A651">
        <v>7.1054029999999999</v>
      </c>
      <c r="B651" t="s">
        <v>55</v>
      </c>
    </row>
    <row r="652" spans="1:2" x14ac:dyDescent="0.35">
      <c r="A652">
        <v>7.1226190000000003</v>
      </c>
      <c r="B652" t="s">
        <v>55</v>
      </c>
    </row>
    <row r="653" spans="1:2" x14ac:dyDescent="0.35">
      <c r="A653">
        <v>7.1379720000000004</v>
      </c>
      <c r="B653" t="s">
        <v>55</v>
      </c>
    </row>
    <row r="654" spans="1:2" x14ac:dyDescent="0.35">
      <c r="A654">
        <v>7.1582730000000003</v>
      </c>
      <c r="B654" t="s">
        <v>55</v>
      </c>
    </row>
    <row r="655" spans="1:2" x14ac:dyDescent="0.35">
      <c r="A655">
        <v>7.1732069999999997</v>
      </c>
      <c r="B655" t="s">
        <v>55</v>
      </c>
    </row>
    <row r="656" spans="1:2" x14ac:dyDescent="0.35">
      <c r="A656">
        <v>7.1872749999999996</v>
      </c>
      <c r="B656" t="s">
        <v>55</v>
      </c>
    </row>
    <row r="657" spans="1:2" x14ac:dyDescent="0.35">
      <c r="A657">
        <v>7.2056570000000004</v>
      </c>
      <c r="B657" t="s">
        <v>55</v>
      </c>
    </row>
    <row r="658" spans="1:2" x14ac:dyDescent="0.35">
      <c r="A658">
        <v>7.2218489999999997</v>
      </c>
      <c r="B658" t="s">
        <v>55</v>
      </c>
    </row>
    <row r="659" spans="1:2" x14ac:dyDescent="0.35">
      <c r="A659">
        <v>7.2377000000000002</v>
      </c>
      <c r="B659" t="s">
        <v>55</v>
      </c>
    </row>
    <row r="660" spans="1:2" x14ac:dyDescent="0.35">
      <c r="A660">
        <v>7.2507700000000002</v>
      </c>
      <c r="B660" t="s">
        <v>55</v>
      </c>
    </row>
    <row r="661" spans="1:2" x14ac:dyDescent="0.35">
      <c r="A661">
        <v>7.2657439999999998</v>
      </c>
      <c r="B661" t="s">
        <v>55</v>
      </c>
    </row>
    <row r="662" spans="1:2" x14ac:dyDescent="0.35">
      <c r="A662">
        <v>7.2803449999999996</v>
      </c>
      <c r="B662" t="s">
        <v>55</v>
      </c>
    </row>
    <row r="663" spans="1:2" x14ac:dyDescent="0.35">
      <c r="A663">
        <v>7.3016319999999997</v>
      </c>
      <c r="B663" t="s">
        <v>55</v>
      </c>
    </row>
    <row r="664" spans="1:2" x14ac:dyDescent="0.35">
      <c r="A664">
        <v>7.317685</v>
      </c>
      <c r="B664" t="s">
        <v>55</v>
      </c>
    </row>
    <row r="665" spans="1:2" x14ac:dyDescent="0.35">
      <c r="A665">
        <v>7.3330929999999999</v>
      </c>
      <c r="B665" t="s">
        <v>55</v>
      </c>
    </row>
    <row r="666" spans="1:2" x14ac:dyDescent="0.35">
      <c r="A666">
        <v>7.3478209999999997</v>
      </c>
      <c r="B666" t="s">
        <v>55</v>
      </c>
    </row>
    <row r="667" spans="1:2" x14ac:dyDescent="0.35">
      <c r="A667">
        <v>7.3616590000000004</v>
      </c>
      <c r="B667" t="s">
        <v>55</v>
      </c>
    </row>
    <row r="668" spans="1:2" x14ac:dyDescent="0.35">
      <c r="A668">
        <v>7.3753529999999996</v>
      </c>
      <c r="B668" t="s">
        <v>55</v>
      </c>
    </row>
    <row r="669" spans="1:2" x14ac:dyDescent="0.35">
      <c r="A669">
        <v>7.3883590000000003</v>
      </c>
      <c r="B669" t="s">
        <v>55</v>
      </c>
    </row>
    <row r="670" spans="1:2" x14ac:dyDescent="0.35">
      <c r="A670">
        <v>7.4017179999999998</v>
      </c>
      <c r="B670" t="s">
        <v>55</v>
      </c>
    </row>
    <row r="671" spans="1:2" x14ac:dyDescent="0.35">
      <c r="A671">
        <v>7.4157849999999996</v>
      </c>
      <c r="B671" t="s">
        <v>55</v>
      </c>
    </row>
    <row r="672" spans="1:2" x14ac:dyDescent="0.35">
      <c r="A672">
        <v>7.4288850000000002</v>
      </c>
      <c r="B672" t="s">
        <v>55</v>
      </c>
    </row>
    <row r="673" spans="1:3" x14ac:dyDescent="0.35">
      <c r="A673">
        <v>7.4429650000000001</v>
      </c>
      <c r="B673" t="s">
        <v>55</v>
      </c>
    </row>
    <row r="674" spans="1:3" x14ac:dyDescent="0.35">
      <c r="A674">
        <v>7.4589749999999997</v>
      </c>
      <c r="B674" t="s">
        <v>55</v>
      </c>
    </row>
    <row r="675" spans="1:3" x14ac:dyDescent="0.35">
      <c r="A675">
        <v>7.4755969999999996</v>
      </c>
      <c r="B675" t="s">
        <v>55</v>
      </c>
    </row>
    <row r="676" spans="1:3" x14ac:dyDescent="0.35">
      <c r="A676">
        <v>7.4949399999999997</v>
      </c>
      <c r="B676" t="s">
        <v>55</v>
      </c>
    </row>
    <row r="677" spans="1:3" x14ac:dyDescent="0.35">
      <c r="A677">
        <v>7.5152020000000004</v>
      </c>
      <c r="B677" t="s">
        <v>55</v>
      </c>
    </row>
    <row r="678" spans="1:3" x14ac:dyDescent="0.35">
      <c r="A678">
        <v>7.5318969999999998</v>
      </c>
      <c r="B678" t="s">
        <v>55</v>
      </c>
    </row>
    <row r="679" spans="1:3" x14ac:dyDescent="0.35">
      <c r="A679">
        <v>7.5536380000000003</v>
      </c>
      <c r="B679" t="s">
        <v>55</v>
      </c>
    </row>
    <row r="680" spans="1:3" x14ac:dyDescent="0.35">
      <c r="A680">
        <v>7.570443</v>
      </c>
      <c r="B680" t="s">
        <v>55</v>
      </c>
    </row>
    <row r="681" spans="1:3" x14ac:dyDescent="0.35">
      <c r="A681">
        <v>7.597715</v>
      </c>
      <c r="B681" t="s">
        <v>55</v>
      </c>
    </row>
    <row r="682" spans="1:3" x14ac:dyDescent="0.35">
      <c r="A682">
        <v>7.6202540000000001</v>
      </c>
      <c r="B682" t="s">
        <v>55</v>
      </c>
      <c r="C682">
        <v>1E-4</v>
      </c>
    </row>
    <row r="683" spans="1:3" x14ac:dyDescent="0.35">
      <c r="A683">
        <v>7.6424029999999998</v>
      </c>
      <c r="B683" t="s">
        <v>55</v>
      </c>
      <c r="C683">
        <v>1E-4</v>
      </c>
    </row>
    <row r="684" spans="1:3" x14ac:dyDescent="0.35">
      <c r="A684">
        <v>7.6652670000000001</v>
      </c>
      <c r="B684" t="s">
        <v>55</v>
      </c>
    </row>
    <row r="685" spans="1:3" x14ac:dyDescent="0.35">
      <c r="A685">
        <v>7.6857930000000003</v>
      </c>
      <c r="B685" t="s">
        <v>55</v>
      </c>
    </row>
    <row r="686" spans="1:3" x14ac:dyDescent="0.35">
      <c r="A686">
        <v>7.7047939999999997</v>
      </c>
      <c r="B686" t="s">
        <v>55</v>
      </c>
    </row>
    <row r="687" spans="1:3" x14ac:dyDescent="0.35">
      <c r="A687">
        <v>7.7249619999999997</v>
      </c>
      <c r="B687" t="s">
        <v>55</v>
      </c>
    </row>
    <row r="688" spans="1:3" x14ac:dyDescent="0.35">
      <c r="A688">
        <v>7.7422599999999999</v>
      </c>
      <c r="B688" t="s">
        <v>55</v>
      </c>
    </row>
    <row r="689" spans="1:2" x14ac:dyDescent="0.35">
      <c r="A689">
        <v>7.7652340000000004</v>
      </c>
      <c r="B689" t="s">
        <v>55</v>
      </c>
    </row>
    <row r="690" spans="1:2" x14ac:dyDescent="0.35">
      <c r="A690">
        <v>7.7814680000000003</v>
      </c>
      <c r="B690" t="s">
        <v>55</v>
      </c>
    </row>
    <row r="691" spans="1:2" x14ac:dyDescent="0.35">
      <c r="A691">
        <v>7.7988390000000001</v>
      </c>
      <c r="B691" t="s">
        <v>55</v>
      </c>
    </row>
    <row r="692" spans="1:2" x14ac:dyDescent="0.35">
      <c r="A692">
        <v>7.8155049999999999</v>
      </c>
      <c r="B692" t="s">
        <v>55</v>
      </c>
    </row>
    <row r="693" spans="1:2" x14ac:dyDescent="0.35">
      <c r="A693">
        <v>7.8323270000000003</v>
      </c>
      <c r="B693" t="s">
        <v>55</v>
      </c>
    </row>
    <row r="694" spans="1:2" x14ac:dyDescent="0.35">
      <c r="A694">
        <v>7.8512579999999996</v>
      </c>
      <c r="B694" t="s">
        <v>55</v>
      </c>
    </row>
    <row r="695" spans="1:2" x14ac:dyDescent="0.35">
      <c r="A695">
        <v>7.8684079999999996</v>
      </c>
      <c r="B695" t="s">
        <v>55</v>
      </c>
    </row>
    <row r="696" spans="1:2" x14ac:dyDescent="0.35">
      <c r="A696">
        <v>7.8860869999999998</v>
      </c>
      <c r="B696" t="s">
        <v>55</v>
      </c>
    </row>
    <row r="697" spans="1:2" x14ac:dyDescent="0.35">
      <c r="A697">
        <v>7.9026240000000003</v>
      </c>
      <c r="B697" t="s">
        <v>55</v>
      </c>
    </row>
    <row r="698" spans="1:2" x14ac:dyDescent="0.35">
      <c r="A698">
        <v>7.9207169999999998</v>
      </c>
      <c r="B698" t="s">
        <v>55</v>
      </c>
    </row>
    <row r="699" spans="1:2" x14ac:dyDescent="0.35">
      <c r="A699">
        <v>7.941109</v>
      </c>
      <c r="B699" t="s">
        <v>55</v>
      </c>
    </row>
    <row r="700" spans="1:2" x14ac:dyDescent="0.35">
      <c r="A700">
        <v>7.9607479999999997</v>
      </c>
      <c r="B700" t="s">
        <v>55</v>
      </c>
    </row>
    <row r="701" spans="1:2" x14ac:dyDescent="0.35">
      <c r="A701">
        <v>7.9789510000000003</v>
      </c>
      <c r="B701" t="s">
        <v>55</v>
      </c>
    </row>
    <row r="702" spans="1:2" x14ac:dyDescent="0.35">
      <c r="A702">
        <v>8.0025770000000005</v>
      </c>
      <c r="B702" t="s">
        <v>55</v>
      </c>
    </row>
    <row r="703" spans="1:2" x14ac:dyDescent="0.35">
      <c r="A703">
        <v>8.0281599999999997</v>
      </c>
      <c r="B703" t="s">
        <v>55</v>
      </c>
    </row>
    <row r="704" spans="1:2" x14ac:dyDescent="0.35">
      <c r="A704">
        <v>8.0448039999999992</v>
      </c>
      <c r="B704" t="s">
        <v>55</v>
      </c>
    </row>
    <row r="705" spans="1:2" x14ac:dyDescent="0.35">
      <c r="A705">
        <v>8.0657899999999998</v>
      </c>
      <c r="B705" t="s">
        <v>55</v>
      </c>
    </row>
    <row r="706" spans="1:2" x14ac:dyDescent="0.35">
      <c r="A706">
        <v>8.0838079999999994</v>
      </c>
      <c r="B706" t="s">
        <v>55</v>
      </c>
    </row>
    <row r="707" spans="1:2" x14ac:dyDescent="0.35">
      <c r="A707">
        <v>8.1048050000000007</v>
      </c>
      <c r="B707" t="s">
        <v>55</v>
      </c>
    </row>
    <row r="708" spans="1:2" x14ac:dyDescent="0.35">
      <c r="A708">
        <v>8.1273929999999996</v>
      </c>
      <c r="B708" t="s">
        <v>55</v>
      </c>
    </row>
    <row r="709" spans="1:2" x14ac:dyDescent="0.35">
      <c r="A709">
        <v>8.14724</v>
      </c>
      <c r="B709" t="s">
        <v>55</v>
      </c>
    </row>
    <row r="710" spans="1:2" x14ac:dyDescent="0.35">
      <c r="A710">
        <v>8.1676479999999998</v>
      </c>
      <c r="B710" t="s">
        <v>55</v>
      </c>
    </row>
    <row r="711" spans="1:2" x14ac:dyDescent="0.35">
      <c r="A711">
        <v>8.1838519999999999</v>
      </c>
      <c r="B711" t="s">
        <v>55</v>
      </c>
    </row>
    <row r="712" spans="1:2" x14ac:dyDescent="0.35">
      <c r="A712">
        <v>8.2136370000000003</v>
      </c>
      <c r="B712" t="s">
        <v>55</v>
      </c>
    </row>
    <row r="713" spans="1:2" x14ac:dyDescent="0.35">
      <c r="A713">
        <v>8.2342379999999995</v>
      </c>
      <c r="B713" t="s">
        <v>55</v>
      </c>
    </row>
    <row r="714" spans="1:2" x14ac:dyDescent="0.35">
      <c r="A714">
        <v>8.2526550000000007</v>
      </c>
      <c r="B714" t="s">
        <v>55</v>
      </c>
    </row>
    <row r="715" spans="1:2" x14ac:dyDescent="0.35">
      <c r="A715">
        <v>8.2712149999999998</v>
      </c>
      <c r="B715" t="s">
        <v>55</v>
      </c>
    </row>
    <row r="716" spans="1:2" x14ac:dyDescent="0.35">
      <c r="A716">
        <v>8.2917889999999996</v>
      </c>
      <c r="B716" t="s">
        <v>55</v>
      </c>
    </row>
    <row r="717" spans="1:2" x14ac:dyDescent="0.35">
      <c r="A717">
        <v>8.3120799999999999</v>
      </c>
      <c r="B717" t="s">
        <v>55</v>
      </c>
    </row>
    <row r="718" spans="1:2" x14ac:dyDescent="0.35">
      <c r="A718">
        <v>8.3315040000000007</v>
      </c>
      <c r="B718" t="s">
        <v>55</v>
      </c>
    </row>
    <row r="719" spans="1:2" x14ac:dyDescent="0.35">
      <c r="A719">
        <v>8.3508089999999999</v>
      </c>
      <c r="B719" t="s">
        <v>55</v>
      </c>
    </row>
    <row r="720" spans="1:2" x14ac:dyDescent="0.35">
      <c r="A720">
        <v>8.3673490000000008</v>
      </c>
      <c r="B720" t="s">
        <v>55</v>
      </c>
    </row>
    <row r="721" spans="1:2" x14ac:dyDescent="0.35">
      <c r="A721">
        <v>8.3837580000000003</v>
      </c>
      <c r="B721" t="s">
        <v>55</v>
      </c>
    </row>
    <row r="722" spans="1:2" x14ac:dyDescent="0.35">
      <c r="A722">
        <v>8.4012290000000007</v>
      </c>
      <c r="B722" t="s">
        <v>55</v>
      </c>
    </row>
    <row r="723" spans="1:2" x14ac:dyDescent="0.35">
      <c r="A723">
        <v>8.4183070000000004</v>
      </c>
      <c r="B723" t="s">
        <v>55</v>
      </c>
    </row>
    <row r="724" spans="1:2" x14ac:dyDescent="0.35">
      <c r="A724">
        <v>8.4403070000000007</v>
      </c>
      <c r="B724" t="s">
        <v>55</v>
      </c>
    </row>
    <row r="725" spans="1:2" x14ac:dyDescent="0.35">
      <c r="A725">
        <v>8.4572839999999996</v>
      </c>
      <c r="B725" t="s">
        <v>55</v>
      </c>
    </row>
    <row r="726" spans="1:2" x14ac:dyDescent="0.35">
      <c r="A726">
        <v>8.4739660000000008</v>
      </c>
      <c r="B726" t="s">
        <v>55</v>
      </c>
    </row>
    <row r="727" spans="1:2" x14ac:dyDescent="0.35">
      <c r="A727">
        <v>8.4905349999999995</v>
      </c>
      <c r="B727" t="s">
        <v>55</v>
      </c>
    </row>
    <row r="728" spans="1:2" x14ac:dyDescent="0.35">
      <c r="A728">
        <v>8.5073779999999992</v>
      </c>
      <c r="B728" t="s">
        <v>55</v>
      </c>
    </row>
    <row r="729" spans="1:2" x14ac:dyDescent="0.35">
      <c r="A729">
        <v>8.5242889999999996</v>
      </c>
      <c r="B729" t="s">
        <v>55</v>
      </c>
    </row>
    <row r="730" spans="1:2" x14ac:dyDescent="0.35">
      <c r="A730">
        <v>8.5412859999999995</v>
      </c>
      <c r="B730" t="s">
        <v>55</v>
      </c>
    </row>
    <row r="731" spans="1:2" x14ac:dyDescent="0.35">
      <c r="A731">
        <v>8.5580350000000003</v>
      </c>
      <c r="B731" t="s">
        <v>55</v>
      </c>
    </row>
    <row r="732" spans="1:2" x14ac:dyDescent="0.35">
      <c r="A732">
        <v>8.5742220000000007</v>
      </c>
      <c r="B732" t="s">
        <v>55</v>
      </c>
    </row>
    <row r="733" spans="1:2" x14ac:dyDescent="0.35">
      <c r="A733">
        <v>8.5909420000000001</v>
      </c>
      <c r="B733" t="s">
        <v>55</v>
      </c>
    </row>
    <row r="734" spans="1:2" x14ac:dyDescent="0.35">
      <c r="A734">
        <v>8.6088000000000005</v>
      </c>
      <c r="B734" t="s">
        <v>55</v>
      </c>
    </row>
    <row r="735" spans="1:2" x14ac:dyDescent="0.35">
      <c r="A735">
        <v>8.6270430000000005</v>
      </c>
      <c r="B735" t="s">
        <v>55</v>
      </c>
    </row>
    <row r="736" spans="1:2" x14ac:dyDescent="0.35">
      <c r="A736">
        <v>8.6426999999999996</v>
      </c>
      <c r="B736" t="s">
        <v>55</v>
      </c>
    </row>
    <row r="737" spans="1:2" x14ac:dyDescent="0.35">
      <c r="A737">
        <v>8.6608020000000003</v>
      </c>
      <c r="B737" t="s">
        <v>55</v>
      </c>
    </row>
    <row r="738" spans="1:2" x14ac:dyDescent="0.35">
      <c r="A738">
        <v>8.6796740000000003</v>
      </c>
      <c r="B738" t="s">
        <v>55</v>
      </c>
    </row>
    <row r="739" spans="1:2" x14ac:dyDescent="0.35">
      <c r="A739">
        <v>8.6986799999999995</v>
      </c>
      <c r="B739" t="s">
        <v>55</v>
      </c>
    </row>
    <row r="740" spans="1:2" x14ac:dyDescent="0.35">
      <c r="A740">
        <v>8.7178880000000003</v>
      </c>
      <c r="B740" t="s">
        <v>55</v>
      </c>
    </row>
    <row r="741" spans="1:2" x14ac:dyDescent="0.35">
      <c r="A741">
        <v>8.7361559999999994</v>
      </c>
      <c r="B741" t="s">
        <v>55</v>
      </c>
    </row>
    <row r="742" spans="1:2" x14ac:dyDescent="0.35">
      <c r="A742">
        <v>8.7540530000000008</v>
      </c>
      <c r="B742" t="s">
        <v>55</v>
      </c>
    </row>
    <row r="743" spans="1:2" x14ac:dyDescent="0.35">
      <c r="A743">
        <v>8.7717220000000005</v>
      </c>
      <c r="B743" t="s">
        <v>55</v>
      </c>
    </row>
    <row r="744" spans="1:2" x14ac:dyDescent="0.35">
      <c r="A744">
        <v>8.7913340000000009</v>
      </c>
      <c r="B744" t="s">
        <v>55</v>
      </c>
    </row>
    <row r="745" spans="1:2" x14ac:dyDescent="0.35">
      <c r="A745">
        <v>8.8167550000000006</v>
      </c>
      <c r="B745" t="s">
        <v>55</v>
      </c>
    </row>
    <row r="746" spans="1:2" x14ac:dyDescent="0.35">
      <c r="A746">
        <v>8.8349639999999994</v>
      </c>
      <c r="B746" t="s">
        <v>55</v>
      </c>
    </row>
    <row r="747" spans="1:2" x14ac:dyDescent="0.35">
      <c r="A747">
        <v>8.8583920000000003</v>
      </c>
      <c r="B747" t="s">
        <v>55</v>
      </c>
    </row>
    <row r="748" spans="1:2" x14ac:dyDescent="0.35">
      <c r="A748">
        <v>8.8781590000000001</v>
      </c>
      <c r="B748" t="s">
        <v>55</v>
      </c>
    </row>
    <row r="749" spans="1:2" x14ac:dyDescent="0.35">
      <c r="A749">
        <v>8.9061140000000005</v>
      </c>
      <c r="B749" t="s">
        <v>55</v>
      </c>
    </row>
    <row r="750" spans="1:2" x14ac:dyDescent="0.35">
      <c r="A750">
        <v>8.9308750000000003</v>
      </c>
      <c r="B750" t="s">
        <v>55</v>
      </c>
    </row>
    <row r="751" spans="1:2" x14ac:dyDescent="0.35">
      <c r="A751">
        <v>8.9504040000000007</v>
      </c>
      <c r="B751" t="s">
        <v>55</v>
      </c>
    </row>
    <row r="752" spans="1:2" x14ac:dyDescent="0.35">
      <c r="A752">
        <v>8.969716</v>
      </c>
      <c r="B752" t="s">
        <v>55</v>
      </c>
    </row>
    <row r="753" spans="1:2" x14ac:dyDescent="0.35">
      <c r="A753">
        <v>8.9883900000000008</v>
      </c>
      <c r="B753" t="s">
        <v>55</v>
      </c>
    </row>
    <row r="754" spans="1:2" x14ac:dyDescent="0.35">
      <c r="A754">
        <v>9.0054750000000006</v>
      </c>
      <c r="B754" t="s">
        <v>55</v>
      </c>
    </row>
    <row r="755" spans="1:2" x14ac:dyDescent="0.35">
      <c r="A755">
        <v>9.0228640000000002</v>
      </c>
      <c r="B755" t="s">
        <v>55</v>
      </c>
    </row>
    <row r="756" spans="1:2" x14ac:dyDescent="0.35">
      <c r="A756">
        <v>9.0404330000000002</v>
      </c>
      <c r="B756" t="s">
        <v>55</v>
      </c>
    </row>
    <row r="757" spans="1:2" x14ac:dyDescent="0.35">
      <c r="A757">
        <v>9.0575410000000005</v>
      </c>
      <c r="B757" t="s">
        <v>55</v>
      </c>
    </row>
    <row r="758" spans="1:2" x14ac:dyDescent="0.35">
      <c r="A758">
        <v>9.0731300000000008</v>
      </c>
      <c r="B758" t="s">
        <v>55</v>
      </c>
    </row>
    <row r="759" spans="1:2" x14ac:dyDescent="0.35">
      <c r="A759">
        <v>9.0899009999999993</v>
      </c>
      <c r="B759" t="s">
        <v>55</v>
      </c>
    </row>
    <row r="760" spans="1:2" x14ac:dyDescent="0.35">
      <c r="A760">
        <v>9.1163869999999996</v>
      </c>
      <c r="B760" t="s">
        <v>55</v>
      </c>
    </row>
    <row r="761" spans="1:2" x14ac:dyDescent="0.35">
      <c r="A761">
        <v>9.1408310000000004</v>
      </c>
      <c r="B761" t="s">
        <v>55</v>
      </c>
    </row>
    <row r="762" spans="1:2" x14ac:dyDescent="0.35">
      <c r="A762">
        <v>9.1670630000000006</v>
      </c>
      <c r="B762" t="s">
        <v>55</v>
      </c>
    </row>
    <row r="763" spans="1:2" x14ac:dyDescent="0.35">
      <c r="A763">
        <v>9.1840030000000006</v>
      </c>
      <c r="B763" t="s">
        <v>55</v>
      </c>
    </row>
    <row r="764" spans="1:2" x14ac:dyDescent="0.35">
      <c r="A764">
        <v>9.2012719999999995</v>
      </c>
      <c r="B764" t="s">
        <v>55</v>
      </c>
    </row>
    <row r="765" spans="1:2" x14ac:dyDescent="0.35">
      <c r="A765">
        <v>9.2167490000000001</v>
      </c>
      <c r="B765" t="s">
        <v>55</v>
      </c>
    </row>
    <row r="766" spans="1:2" x14ac:dyDescent="0.35">
      <c r="A766">
        <v>9.2319569999999995</v>
      </c>
      <c r="B766" t="s">
        <v>55</v>
      </c>
    </row>
    <row r="767" spans="1:2" x14ac:dyDescent="0.35">
      <c r="A767">
        <v>9.2482190000000006</v>
      </c>
      <c r="B767" t="s">
        <v>55</v>
      </c>
    </row>
    <row r="768" spans="1:2" x14ac:dyDescent="0.35">
      <c r="A768">
        <v>9.2677060000000004</v>
      </c>
      <c r="B768" t="s">
        <v>55</v>
      </c>
    </row>
    <row r="769" spans="1:2" x14ac:dyDescent="0.35">
      <c r="A769">
        <v>9.2877069999999993</v>
      </c>
      <c r="B769" t="s">
        <v>55</v>
      </c>
    </row>
    <row r="770" spans="1:2" x14ac:dyDescent="0.35">
      <c r="A770">
        <v>9.3092349999999993</v>
      </c>
      <c r="B770" t="s">
        <v>55</v>
      </c>
    </row>
    <row r="771" spans="1:2" x14ac:dyDescent="0.35">
      <c r="A771">
        <v>9.3317169999999994</v>
      </c>
      <c r="B771" t="s">
        <v>55</v>
      </c>
    </row>
    <row r="772" spans="1:2" x14ac:dyDescent="0.35">
      <c r="A772">
        <v>9.3509250000000002</v>
      </c>
      <c r="B772" t="s">
        <v>55</v>
      </c>
    </row>
    <row r="773" spans="1:2" x14ac:dyDescent="0.35">
      <c r="A773">
        <v>9.3695789999999999</v>
      </c>
      <c r="B773" t="s">
        <v>55</v>
      </c>
    </row>
    <row r="774" spans="1:2" x14ac:dyDescent="0.35">
      <c r="A774">
        <v>9.3866619999999994</v>
      </c>
      <c r="B774" t="s">
        <v>55</v>
      </c>
    </row>
    <row r="775" spans="1:2" x14ac:dyDescent="0.35">
      <c r="A775">
        <v>9.4068930000000002</v>
      </c>
      <c r="B775" t="s">
        <v>55</v>
      </c>
    </row>
    <row r="776" spans="1:2" x14ac:dyDescent="0.35">
      <c r="A776">
        <v>9.4337940000000007</v>
      </c>
      <c r="B776" t="s">
        <v>55</v>
      </c>
    </row>
    <row r="777" spans="1:2" x14ac:dyDescent="0.35">
      <c r="A777">
        <v>9.4523679999999999</v>
      </c>
      <c r="B777" t="s">
        <v>55</v>
      </c>
    </row>
    <row r="778" spans="1:2" x14ac:dyDescent="0.35">
      <c r="A778">
        <v>9.4779769999999992</v>
      </c>
      <c r="B778" t="s">
        <v>55</v>
      </c>
    </row>
    <row r="779" spans="1:2" x14ac:dyDescent="0.35">
      <c r="A779">
        <v>9.4976660000000006</v>
      </c>
      <c r="B779" t="s">
        <v>55</v>
      </c>
    </row>
    <row r="780" spans="1:2" x14ac:dyDescent="0.35">
      <c r="A780">
        <v>9.5159210000000005</v>
      </c>
      <c r="B780" t="s">
        <v>55</v>
      </c>
    </row>
    <row r="781" spans="1:2" x14ac:dyDescent="0.35">
      <c r="A781">
        <v>9.5372579999999996</v>
      </c>
      <c r="B781" t="s">
        <v>55</v>
      </c>
    </row>
    <row r="782" spans="1:2" x14ac:dyDescent="0.35">
      <c r="A782">
        <v>9.5602099999999997</v>
      </c>
      <c r="B782" t="s">
        <v>55</v>
      </c>
    </row>
    <row r="783" spans="1:2" x14ac:dyDescent="0.35">
      <c r="A783">
        <v>9.5773740000000007</v>
      </c>
      <c r="B783" t="s">
        <v>55</v>
      </c>
    </row>
    <row r="784" spans="1:2" x14ac:dyDescent="0.35">
      <c r="A784">
        <v>9.5944350000000007</v>
      </c>
      <c r="B784" t="s">
        <v>55</v>
      </c>
    </row>
    <row r="785" spans="1:2" x14ac:dyDescent="0.35">
      <c r="A785">
        <v>9.6102349999999994</v>
      </c>
      <c r="B785" t="s">
        <v>55</v>
      </c>
    </row>
    <row r="786" spans="1:2" x14ac:dyDescent="0.35">
      <c r="A786">
        <v>9.6269109999999998</v>
      </c>
      <c r="B786" t="s">
        <v>55</v>
      </c>
    </row>
    <row r="787" spans="1:2" x14ac:dyDescent="0.35">
      <c r="A787">
        <v>9.6432649999999995</v>
      </c>
      <c r="B787" t="s">
        <v>55</v>
      </c>
    </row>
    <row r="788" spans="1:2" x14ac:dyDescent="0.35">
      <c r="A788">
        <v>9.6596349999999997</v>
      </c>
      <c r="B788" t="s">
        <v>55</v>
      </c>
    </row>
    <row r="789" spans="1:2" x14ac:dyDescent="0.35">
      <c r="A789">
        <v>9.6750989999999994</v>
      </c>
      <c r="B789" t="s">
        <v>55</v>
      </c>
    </row>
    <row r="790" spans="1:2" x14ac:dyDescent="0.35">
      <c r="A790">
        <v>9.692736</v>
      </c>
      <c r="B790" t="s">
        <v>55</v>
      </c>
    </row>
    <row r="791" spans="1:2" x14ac:dyDescent="0.35">
      <c r="A791">
        <v>9.7095380000000002</v>
      </c>
      <c r="B791" t="s">
        <v>55</v>
      </c>
    </row>
    <row r="792" spans="1:2" x14ac:dyDescent="0.35">
      <c r="A792">
        <v>9.7267740000000007</v>
      </c>
      <c r="B792" t="s">
        <v>55</v>
      </c>
    </row>
    <row r="793" spans="1:2" x14ac:dyDescent="0.35">
      <c r="A793">
        <v>9.7478020000000001</v>
      </c>
      <c r="B793" t="s">
        <v>55</v>
      </c>
    </row>
    <row r="794" spans="1:2" x14ac:dyDescent="0.35">
      <c r="A794">
        <v>9.7630440000000007</v>
      </c>
      <c r="B794" t="s">
        <v>55</v>
      </c>
    </row>
    <row r="795" spans="1:2" x14ac:dyDescent="0.35">
      <c r="A795">
        <v>9.7869679999999999</v>
      </c>
      <c r="B795" t="s">
        <v>55</v>
      </c>
    </row>
    <row r="796" spans="1:2" x14ac:dyDescent="0.35">
      <c r="A796">
        <v>9.8051840000000006</v>
      </c>
      <c r="B796" t="s">
        <v>55</v>
      </c>
    </row>
    <row r="797" spans="1:2" x14ac:dyDescent="0.35">
      <c r="A797">
        <v>9.8225269999999991</v>
      </c>
      <c r="B797" t="s">
        <v>55</v>
      </c>
    </row>
    <row r="798" spans="1:2" x14ac:dyDescent="0.35">
      <c r="A798">
        <v>9.8391319999999993</v>
      </c>
      <c r="B798" t="s">
        <v>55</v>
      </c>
    </row>
    <row r="799" spans="1:2" x14ac:dyDescent="0.35">
      <c r="A799">
        <v>9.8544119999999999</v>
      </c>
      <c r="B799" t="s">
        <v>55</v>
      </c>
    </row>
    <row r="800" spans="1:2" x14ac:dyDescent="0.35">
      <c r="A800">
        <v>9.8786400000000008</v>
      </c>
      <c r="B800" t="s">
        <v>55</v>
      </c>
    </row>
    <row r="801" spans="1:2" x14ac:dyDescent="0.35">
      <c r="A801">
        <v>9.9038170000000001</v>
      </c>
      <c r="B801" t="s">
        <v>55</v>
      </c>
    </row>
    <row r="802" spans="1:2" x14ac:dyDescent="0.35">
      <c r="A802">
        <v>9.9231829999999999</v>
      </c>
      <c r="B802" t="s">
        <v>55</v>
      </c>
    </row>
    <row r="803" spans="1:2" x14ac:dyDescent="0.35">
      <c r="A803">
        <v>9.9430990000000001</v>
      </c>
      <c r="B803" t="s">
        <v>55</v>
      </c>
    </row>
    <row r="804" spans="1:2" x14ac:dyDescent="0.35">
      <c r="A804">
        <v>9.9639869999999995</v>
      </c>
      <c r="B804" t="s">
        <v>55</v>
      </c>
    </row>
    <row r="805" spans="1:2" x14ac:dyDescent="0.35">
      <c r="A805">
        <v>9.989058</v>
      </c>
      <c r="B805" t="s">
        <v>55</v>
      </c>
    </row>
    <row r="806" spans="1:2" x14ac:dyDescent="0.35">
      <c r="A806">
        <v>10.02671</v>
      </c>
      <c r="B806" t="s">
        <v>55</v>
      </c>
    </row>
    <row r="807" spans="1:2" x14ac:dyDescent="0.35">
      <c r="A807">
        <v>10.0474</v>
      </c>
      <c r="B807" t="s">
        <v>55</v>
      </c>
    </row>
    <row r="808" spans="1:2" x14ac:dyDescent="0.35">
      <c r="A808">
        <v>10.07193</v>
      </c>
      <c r="B808" t="s">
        <v>55</v>
      </c>
    </row>
    <row r="809" spans="1:2" x14ac:dyDescent="0.35">
      <c r="A809">
        <v>10.10215</v>
      </c>
      <c r="B809" t="s">
        <v>55</v>
      </c>
    </row>
    <row r="810" spans="1:2" x14ac:dyDescent="0.35">
      <c r="A810">
        <v>10.1394</v>
      </c>
      <c r="B810" t="s">
        <v>55</v>
      </c>
    </row>
    <row r="811" spans="1:2" x14ac:dyDescent="0.35">
      <c r="A811">
        <v>10.15934</v>
      </c>
      <c r="B811" t="s">
        <v>55</v>
      </c>
    </row>
    <row r="812" spans="1:2" x14ac:dyDescent="0.35">
      <c r="A812">
        <v>10.17742</v>
      </c>
      <c r="B812" t="s">
        <v>55</v>
      </c>
    </row>
    <row r="813" spans="1:2" x14ac:dyDescent="0.35">
      <c r="A813">
        <v>10.196059999999999</v>
      </c>
      <c r="B813" t="s">
        <v>55</v>
      </c>
    </row>
    <row r="814" spans="1:2" x14ac:dyDescent="0.35">
      <c r="A814">
        <v>10.2151</v>
      </c>
      <c r="B814" t="s">
        <v>55</v>
      </c>
    </row>
    <row r="815" spans="1:2" x14ac:dyDescent="0.35">
      <c r="A815">
        <v>10.234220000000001</v>
      </c>
      <c r="B815" t="s">
        <v>55</v>
      </c>
    </row>
    <row r="816" spans="1:2" x14ac:dyDescent="0.35">
      <c r="A816">
        <v>10.2524</v>
      </c>
      <c r="B816" t="s">
        <v>55</v>
      </c>
    </row>
    <row r="817" spans="1:2" x14ac:dyDescent="0.35">
      <c r="A817">
        <v>10.269970000000001</v>
      </c>
      <c r="B817" t="s">
        <v>55</v>
      </c>
    </row>
    <row r="818" spans="1:2" x14ac:dyDescent="0.35">
      <c r="A818">
        <v>10.28988</v>
      </c>
      <c r="B818" t="s">
        <v>55</v>
      </c>
    </row>
    <row r="819" spans="1:2" x14ac:dyDescent="0.35">
      <c r="A819">
        <v>10.30822</v>
      </c>
      <c r="B819" t="s">
        <v>55</v>
      </c>
    </row>
    <row r="820" spans="1:2" x14ac:dyDescent="0.35">
      <c r="A820">
        <v>10.326040000000001</v>
      </c>
      <c r="B820" t="s">
        <v>55</v>
      </c>
    </row>
    <row r="821" spans="1:2" x14ac:dyDescent="0.35">
      <c r="A821">
        <v>10.34446</v>
      </c>
      <c r="B821" t="s">
        <v>55</v>
      </c>
    </row>
    <row r="822" spans="1:2" x14ac:dyDescent="0.35">
      <c r="A822">
        <v>10.36313</v>
      </c>
      <c r="B822" t="s">
        <v>55</v>
      </c>
    </row>
    <row r="823" spans="1:2" x14ac:dyDescent="0.35">
      <c r="A823">
        <v>10.38448</v>
      </c>
      <c r="B823" t="s">
        <v>55</v>
      </c>
    </row>
    <row r="824" spans="1:2" x14ac:dyDescent="0.35">
      <c r="A824">
        <v>10.40133</v>
      </c>
      <c r="B824" t="s">
        <v>55</v>
      </c>
    </row>
    <row r="825" spans="1:2" x14ac:dyDescent="0.35">
      <c r="A825">
        <v>10.42</v>
      </c>
      <c r="B825" t="s">
        <v>55</v>
      </c>
    </row>
    <row r="826" spans="1:2" x14ac:dyDescent="0.35">
      <c r="A826">
        <v>10.43777</v>
      </c>
      <c r="B826" t="s">
        <v>55</v>
      </c>
    </row>
    <row r="827" spans="1:2" x14ac:dyDescent="0.35">
      <c r="A827">
        <v>10.46354</v>
      </c>
      <c r="B827" t="s">
        <v>55</v>
      </c>
    </row>
    <row r="828" spans="1:2" x14ac:dyDescent="0.35">
      <c r="A828">
        <v>10.488329999999999</v>
      </c>
      <c r="B828" t="s">
        <v>55</v>
      </c>
    </row>
    <row r="829" spans="1:2" x14ac:dyDescent="0.35">
      <c r="A829">
        <v>10.51113</v>
      </c>
      <c r="B829" t="s">
        <v>55</v>
      </c>
    </row>
    <row r="830" spans="1:2" x14ac:dyDescent="0.35">
      <c r="A830">
        <v>10.53115</v>
      </c>
      <c r="B830" t="s">
        <v>55</v>
      </c>
    </row>
    <row r="831" spans="1:2" x14ac:dyDescent="0.35">
      <c r="A831">
        <v>10.55467</v>
      </c>
      <c r="B831" t="s">
        <v>55</v>
      </c>
    </row>
    <row r="832" spans="1:2" x14ac:dyDescent="0.35">
      <c r="A832">
        <v>10.57494</v>
      </c>
      <c r="B832" t="s">
        <v>55</v>
      </c>
    </row>
    <row r="833" spans="1:2" x14ac:dyDescent="0.35">
      <c r="A833">
        <v>10.59789</v>
      </c>
      <c r="B833" t="s">
        <v>55</v>
      </c>
    </row>
    <row r="834" spans="1:2" x14ac:dyDescent="0.35">
      <c r="A834">
        <v>10.61829</v>
      </c>
      <c r="B834" t="s">
        <v>55</v>
      </c>
    </row>
    <row r="835" spans="1:2" x14ac:dyDescent="0.35">
      <c r="A835">
        <v>10.63918</v>
      </c>
      <c r="B835" t="s">
        <v>55</v>
      </c>
    </row>
    <row r="836" spans="1:2" x14ac:dyDescent="0.35">
      <c r="A836">
        <v>10.657640000000001</v>
      </c>
      <c r="B836" t="s">
        <v>55</v>
      </c>
    </row>
    <row r="837" spans="1:2" x14ac:dyDescent="0.35">
      <c r="A837">
        <v>10.691369999999999</v>
      </c>
      <c r="B837" t="s">
        <v>55</v>
      </c>
    </row>
    <row r="838" spans="1:2" x14ac:dyDescent="0.35">
      <c r="A838">
        <v>10.713480000000001</v>
      </c>
      <c r="B838" t="s">
        <v>55</v>
      </c>
    </row>
    <row r="839" spans="1:2" x14ac:dyDescent="0.35">
      <c r="A839">
        <v>10.73795</v>
      </c>
      <c r="B839" t="s">
        <v>55</v>
      </c>
    </row>
    <row r="840" spans="1:2" x14ac:dyDescent="0.35">
      <c r="A840">
        <v>10.76117</v>
      </c>
      <c r="B840" t="s">
        <v>55</v>
      </c>
    </row>
    <row r="841" spans="1:2" x14ac:dyDescent="0.35">
      <c r="A841">
        <v>10.798310000000001</v>
      </c>
      <c r="B841" t="s">
        <v>55</v>
      </c>
    </row>
    <row r="842" spans="1:2" x14ac:dyDescent="0.35">
      <c r="A842">
        <v>10.823449999999999</v>
      </c>
      <c r="B842" t="s">
        <v>55</v>
      </c>
    </row>
    <row r="843" spans="1:2" x14ac:dyDescent="0.35">
      <c r="A843">
        <v>10.84422</v>
      </c>
      <c r="B843" t="s">
        <v>55</v>
      </c>
    </row>
    <row r="844" spans="1:2" x14ac:dyDescent="0.35">
      <c r="A844">
        <v>10.86342</v>
      </c>
      <c r="B844" t="s">
        <v>55</v>
      </c>
    </row>
    <row r="845" spans="1:2" x14ac:dyDescent="0.35">
      <c r="A845">
        <v>10.88509</v>
      </c>
      <c r="B845" t="s">
        <v>55</v>
      </c>
    </row>
    <row r="846" spans="1:2" x14ac:dyDescent="0.35">
      <c r="A846">
        <v>10.90512</v>
      </c>
      <c r="B846" t="s">
        <v>55</v>
      </c>
    </row>
    <row r="847" spans="1:2" x14ac:dyDescent="0.35">
      <c r="A847">
        <v>10.92248</v>
      </c>
      <c r="B847" t="s">
        <v>55</v>
      </c>
    </row>
    <row r="848" spans="1:2" x14ac:dyDescent="0.35">
      <c r="A848">
        <v>10.94129</v>
      </c>
      <c r="B848" t="s">
        <v>55</v>
      </c>
    </row>
    <row r="849" spans="1:2" x14ac:dyDescent="0.35">
      <c r="A849">
        <v>10.959669999999999</v>
      </c>
      <c r="B849" t="s">
        <v>55</v>
      </c>
    </row>
    <row r="850" spans="1:2" x14ac:dyDescent="0.35">
      <c r="A850">
        <v>10.97678</v>
      </c>
      <c r="B850" t="s">
        <v>55</v>
      </c>
    </row>
    <row r="851" spans="1:2" x14ac:dyDescent="0.35">
      <c r="A851">
        <v>10.99724</v>
      </c>
      <c r="B851" t="s">
        <v>55</v>
      </c>
    </row>
    <row r="852" spans="1:2" x14ac:dyDescent="0.35">
      <c r="A852">
        <v>11.0158</v>
      </c>
      <c r="B852" t="s">
        <v>55</v>
      </c>
    </row>
    <row r="853" spans="1:2" x14ac:dyDescent="0.35">
      <c r="A853">
        <v>11.045059999999999</v>
      </c>
      <c r="B853" t="s">
        <v>55</v>
      </c>
    </row>
    <row r="854" spans="1:2" x14ac:dyDescent="0.35">
      <c r="A854">
        <v>11.07119</v>
      </c>
      <c r="B854" t="s">
        <v>55</v>
      </c>
    </row>
    <row r="855" spans="1:2" x14ac:dyDescent="0.35">
      <c r="A855">
        <v>11.08864</v>
      </c>
      <c r="B855" t="s">
        <v>55</v>
      </c>
    </row>
    <row r="856" spans="1:2" x14ac:dyDescent="0.35">
      <c r="A856">
        <v>11.10651</v>
      </c>
      <c r="B856" t="s">
        <v>55</v>
      </c>
    </row>
    <row r="857" spans="1:2" x14ac:dyDescent="0.35">
      <c r="A857">
        <v>11.122590000000001</v>
      </c>
      <c r="B857" t="s">
        <v>55</v>
      </c>
    </row>
    <row r="858" spans="1:2" x14ac:dyDescent="0.35">
      <c r="A858">
        <v>11.149520000000001</v>
      </c>
      <c r="B858" t="s">
        <v>55</v>
      </c>
    </row>
    <row r="859" spans="1:2" x14ac:dyDescent="0.35">
      <c r="A859">
        <v>11.16916</v>
      </c>
      <c r="B859" t="s">
        <v>55</v>
      </c>
    </row>
    <row r="860" spans="1:2" x14ac:dyDescent="0.35">
      <c r="A860">
        <v>11.192830000000001</v>
      </c>
      <c r="B860" t="s">
        <v>55</v>
      </c>
    </row>
    <row r="861" spans="1:2" x14ac:dyDescent="0.35">
      <c r="A861">
        <v>11.21161</v>
      </c>
      <c r="B861" t="s">
        <v>55</v>
      </c>
    </row>
    <row r="862" spans="1:2" x14ac:dyDescent="0.35">
      <c r="A862">
        <v>11.23268</v>
      </c>
      <c r="B862" t="s">
        <v>55</v>
      </c>
    </row>
    <row r="863" spans="1:2" x14ac:dyDescent="0.35">
      <c r="A863">
        <v>11.250120000000001</v>
      </c>
      <c r="B863" t="s">
        <v>55</v>
      </c>
    </row>
    <row r="864" spans="1:2" x14ac:dyDescent="0.35">
      <c r="A864">
        <v>11.27068</v>
      </c>
      <c r="B864" t="s">
        <v>55</v>
      </c>
    </row>
    <row r="865" spans="1:3" x14ac:dyDescent="0.35">
      <c r="A865">
        <v>11.28998</v>
      </c>
      <c r="B865" t="s">
        <v>55</v>
      </c>
      <c r="C865">
        <v>1E-4</v>
      </c>
    </row>
    <row r="866" spans="1:3" x14ac:dyDescent="0.35">
      <c r="A866">
        <v>11.30878</v>
      </c>
      <c r="B866" t="s">
        <v>55</v>
      </c>
    </row>
    <row r="867" spans="1:3" x14ac:dyDescent="0.35">
      <c r="A867">
        <v>11.33122</v>
      </c>
      <c r="B867" t="s">
        <v>55</v>
      </c>
    </row>
    <row r="868" spans="1:3" x14ac:dyDescent="0.35">
      <c r="A868">
        <v>11.348280000000001</v>
      </c>
      <c r="B868" t="s">
        <v>55</v>
      </c>
    </row>
    <row r="869" spans="1:3" x14ac:dyDescent="0.35">
      <c r="A869">
        <v>11.36572</v>
      </c>
      <c r="B869" t="s">
        <v>55</v>
      </c>
    </row>
    <row r="870" spans="1:3" x14ac:dyDescent="0.35">
      <c r="A870">
        <v>11.3857</v>
      </c>
      <c r="B870" t="s">
        <v>55</v>
      </c>
    </row>
    <row r="871" spans="1:3" x14ac:dyDescent="0.35">
      <c r="A871">
        <v>11.41511</v>
      </c>
      <c r="B871" t="s">
        <v>55</v>
      </c>
    </row>
    <row r="872" spans="1:3" x14ac:dyDescent="0.35">
      <c r="A872">
        <v>11.434839999999999</v>
      </c>
      <c r="B872" t="s">
        <v>55</v>
      </c>
    </row>
    <row r="873" spans="1:3" x14ac:dyDescent="0.35">
      <c r="A873">
        <v>11.45781</v>
      </c>
      <c r="B873" t="s">
        <v>55</v>
      </c>
    </row>
    <row r="874" spans="1:3" x14ac:dyDescent="0.35">
      <c r="A874">
        <v>11.48052</v>
      </c>
      <c r="B874" t="s">
        <v>55</v>
      </c>
    </row>
    <row r="875" spans="1:3" x14ac:dyDescent="0.35">
      <c r="A875">
        <v>11.50522</v>
      </c>
      <c r="B875" t="s">
        <v>55</v>
      </c>
    </row>
    <row r="876" spans="1:3" x14ac:dyDescent="0.35">
      <c r="A876">
        <v>11.523479999999999</v>
      </c>
      <c r="B876" t="s">
        <v>55</v>
      </c>
    </row>
    <row r="877" spans="1:3" x14ac:dyDescent="0.35">
      <c r="A877">
        <v>11.544119999999999</v>
      </c>
      <c r="B877" t="s">
        <v>55</v>
      </c>
    </row>
    <row r="878" spans="1:3" x14ac:dyDescent="0.35">
      <c r="A878">
        <v>11.56129</v>
      </c>
      <c r="B878" t="s">
        <v>55</v>
      </c>
    </row>
    <row r="879" spans="1:3" x14ac:dyDescent="0.35">
      <c r="A879">
        <v>11.578659999999999</v>
      </c>
      <c r="B879" t="s">
        <v>55</v>
      </c>
    </row>
    <row r="880" spans="1:3" x14ac:dyDescent="0.35">
      <c r="A880">
        <v>11.59431</v>
      </c>
      <c r="B880" t="s">
        <v>55</v>
      </c>
    </row>
    <row r="881" spans="1:2" x14ac:dyDescent="0.35">
      <c r="A881">
        <v>11.610440000000001</v>
      </c>
      <c r="B881" t="s">
        <v>55</v>
      </c>
    </row>
    <row r="882" spans="1:2" x14ac:dyDescent="0.35">
      <c r="A882">
        <v>11.626939999999999</v>
      </c>
      <c r="B882" t="s">
        <v>55</v>
      </c>
    </row>
    <row r="883" spans="1:2" x14ac:dyDescent="0.35">
      <c r="A883">
        <v>11.64818</v>
      </c>
      <c r="B883" t="s">
        <v>55</v>
      </c>
    </row>
    <row r="884" spans="1:2" x14ac:dyDescent="0.35">
      <c r="A884">
        <v>11.671939999999999</v>
      </c>
      <c r="B884" t="s">
        <v>55</v>
      </c>
    </row>
    <row r="885" spans="1:2" x14ac:dyDescent="0.35">
      <c r="A885">
        <v>11.686719999999999</v>
      </c>
      <c r="B885" t="s">
        <v>55</v>
      </c>
    </row>
    <row r="886" spans="1:2" x14ac:dyDescent="0.35">
      <c r="A886">
        <v>11.705170000000001</v>
      </c>
      <c r="B886" t="s">
        <v>55</v>
      </c>
    </row>
    <row r="887" spans="1:2" x14ac:dyDescent="0.35">
      <c r="A887">
        <v>11.72217</v>
      </c>
      <c r="B887" t="s">
        <v>55</v>
      </c>
    </row>
    <row r="888" spans="1:2" x14ac:dyDescent="0.35">
      <c r="A888">
        <v>11.741759999999999</v>
      </c>
      <c r="B888" t="s">
        <v>55</v>
      </c>
    </row>
    <row r="889" spans="1:2" x14ac:dyDescent="0.35">
      <c r="A889">
        <v>11.759510000000001</v>
      </c>
      <c r="B889" t="s">
        <v>55</v>
      </c>
    </row>
    <row r="890" spans="1:2" x14ac:dyDescent="0.35">
      <c r="A890">
        <v>11.77506</v>
      </c>
      <c r="B890" t="s">
        <v>55</v>
      </c>
    </row>
    <row r="891" spans="1:2" x14ac:dyDescent="0.35">
      <c r="A891">
        <v>11.7927</v>
      </c>
      <c r="B891" t="s">
        <v>55</v>
      </c>
    </row>
    <row r="892" spans="1:2" x14ac:dyDescent="0.35">
      <c r="A892">
        <v>11.80922</v>
      </c>
      <c r="B892" t="s">
        <v>55</v>
      </c>
    </row>
    <row r="893" spans="1:2" x14ac:dyDescent="0.35">
      <c r="A893">
        <v>11.83986</v>
      </c>
      <c r="B893" t="s">
        <v>55</v>
      </c>
    </row>
    <row r="894" spans="1:2" x14ac:dyDescent="0.35">
      <c r="A894">
        <v>11.85819</v>
      </c>
      <c r="B894" t="s">
        <v>55</v>
      </c>
    </row>
    <row r="895" spans="1:2" x14ac:dyDescent="0.35">
      <c r="A895">
        <v>11.88316</v>
      </c>
      <c r="B895" t="s">
        <v>55</v>
      </c>
    </row>
    <row r="896" spans="1:2" x14ac:dyDescent="0.35">
      <c r="A896">
        <v>11.906980000000001</v>
      </c>
      <c r="B896" t="s">
        <v>55</v>
      </c>
    </row>
    <row r="897" spans="1:2" x14ac:dyDescent="0.35">
      <c r="A897">
        <v>11.924289999999999</v>
      </c>
      <c r="B897" t="s">
        <v>55</v>
      </c>
    </row>
    <row r="898" spans="1:2" x14ac:dyDescent="0.35">
      <c r="A898">
        <v>11.94412</v>
      </c>
      <c r="B898" t="s">
        <v>55</v>
      </c>
    </row>
    <row r="899" spans="1:2" x14ac:dyDescent="0.35">
      <c r="A899">
        <v>11.969720000000001</v>
      </c>
      <c r="B899" t="s">
        <v>55</v>
      </c>
    </row>
    <row r="900" spans="1:2" x14ac:dyDescent="0.35">
      <c r="A900">
        <v>11.99286</v>
      </c>
      <c r="B900" t="s">
        <v>55</v>
      </c>
    </row>
    <row r="901" spans="1:2" x14ac:dyDescent="0.35">
      <c r="A901">
        <v>12.01451</v>
      </c>
      <c r="B901" t="s">
        <v>55</v>
      </c>
    </row>
    <row r="902" spans="1:2" x14ac:dyDescent="0.35">
      <c r="A902">
        <v>12.038500000000001</v>
      </c>
      <c r="B902" t="s">
        <v>55</v>
      </c>
    </row>
    <row r="903" spans="1:2" x14ac:dyDescent="0.35">
      <c r="A903">
        <v>12.05959</v>
      </c>
      <c r="B903" t="s">
        <v>55</v>
      </c>
    </row>
    <row r="904" spans="1:2" x14ac:dyDescent="0.35">
      <c r="A904">
        <v>12.08338</v>
      </c>
      <c r="B904" t="s">
        <v>55</v>
      </c>
    </row>
    <row r="905" spans="1:2" x14ac:dyDescent="0.35">
      <c r="A905">
        <v>12.10488</v>
      </c>
      <c r="B905" t="s">
        <v>55</v>
      </c>
    </row>
    <row r="906" spans="1:2" x14ac:dyDescent="0.35">
      <c r="A906">
        <v>12.125400000000001</v>
      </c>
      <c r="B906" t="s">
        <v>55</v>
      </c>
    </row>
    <row r="907" spans="1:2" x14ac:dyDescent="0.35">
      <c r="A907">
        <v>12.144550000000001</v>
      </c>
      <c r="B907" t="s">
        <v>55</v>
      </c>
    </row>
    <row r="908" spans="1:2" x14ac:dyDescent="0.35">
      <c r="A908">
        <v>12.170730000000001</v>
      </c>
      <c r="B908" t="s">
        <v>55</v>
      </c>
    </row>
    <row r="909" spans="1:2" x14ac:dyDescent="0.35">
      <c r="A909">
        <v>12.20116</v>
      </c>
      <c r="B909" t="s">
        <v>55</v>
      </c>
    </row>
    <row r="910" spans="1:2" x14ac:dyDescent="0.35">
      <c r="A910">
        <v>12.219530000000001</v>
      </c>
      <c r="B910" t="s">
        <v>55</v>
      </c>
    </row>
    <row r="911" spans="1:2" x14ac:dyDescent="0.35">
      <c r="A911">
        <v>12.23629</v>
      </c>
      <c r="B911" t="s">
        <v>55</v>
      </c>
    </row>
    <row r="912" spans="1:2" x14ac:dyDescent="0.35">
      <c r="A912">
        <v>12.256159999999999</v>
      </c>
      <c r="B912" t="s">
        <v>55</v>
      </c>
    </row>
    <row r="913" spans="1:3" x14ac:dyDescent="0.35">
      <c r="A913">
        <v>12.275499999999999</v>
      </c>
      <c r="B913" t="s">
        <v>55</v>
      </c>
    </row>
    <row r="914" spans="1:3" x14ac:dyDescent="0.35">
      <c r="A914">
        <v>12.30339</v>
      </c>
      <c r="B914" t="s">
        <v>55</v>
      </c>
    </row>
    <row r="915" spans="1:3" x14ac:dyDescent="0.35">
      <c r="A915">
        <v>12.32747</v>
      </c>
      <c r="B915" t="s">
        <v>55</v>
      </c>
    </row>
    <row r="916" spans="1:3" x14ac:dyDescent="0.35">
      <c r="A916">
        <v>12.34784</v>
      </c>
      <c r="B916" t="s">
        <v>55</v>
      </c>
    </row>
    <row r="917" spans="1:3" x14ac:dyDescent="0.35">
      <c r="A917">
        <v>12.36885</v>
      </c>
      <c r="B917" t="s">
        <v>55</v>
      </c>
    </row>
    <row r="918" spans="1:3" x14ac:dyDescent="0.35">
      <c r="A918">
        <v>12.393409999999999</v>
      </c>
      <c r="B918" t="s">
        <v>55</v>
      </c>
    </row>
    <row r="919" spans="1:3" x14ac:dyDescent="0.35">
      <c r="A919">
        <v>12.417389999999999</v>
      </c>
      <c r="B919" t="s">
        <v>55</v>
      </c>
    </row>
    <row r="920" spans="1:3" x14ac:dyDescent="0.35">
      <c r="A920">
        <v>12.436260000000001</v>
      </c>
      <c r="B920" t="s">
        <v>55</v>
      </c>
    </row>
    <row r="921" spans="1:3" x14ac:dyDescent="0.35">
      <c r="A921">
        <v>12.45382</v>
      </c>
      <c r="B921" t="s">
        <v>55</v>
      </c>
    </row>
    <row r="922" spans="1:3" x14ac:dyDescent="0.35">
      <c r="A922">
        <v>12.471780000000001</v>
      </c>
      <c r="B922" t="s">
        <v>55</v>
      </c>
    </row>
    <row r="923" spans="1:3" x14ac:dyDescent="0.35">
      <c r="A923">
        <v>12.49292</v>
      </c>
      <c r="B923" t="s">
        <v>55</v>
      </c>
      <c r="C923">
        <v>1E-4</v>
      </c>
    </row>
    <row r="924" spans="1:3" x14ac:dyDescent="0.35">
      <c r="A924">
        <v>12.51624</v>
      </c>
      <c r="B924" t="s">
        <v>55</v>
      </c>
    </row>
    <row r="925" spans="1:3" x14ac:dyDescent="0.35">
      <c r="A925">
        <v>12.54191</v>
      </c>
      <c r="B925" t="s">
        <v>55</v>
      </c>
    </row>
    <row r="926" spans="1:3" x14ac:dyDescent="0.35">
      <c r="A926">
        <v>12.558149999999999</v>
      </c>
      <c r="B926" t="s">
        <v>55</v>
      </c>
    </row>
    <row r="927" spans="1:3" x14ac:dyDescent="0.35">
      <c r="A927">
        <v>12.57292</v>
      </c>
      <c r="B927" t="s">
        <v>55</v>
      </c>
      <c r="C927">
        <v>2.0000000000000001E-4</v>
      </c>
    </row>
    <row r="928" spans="1:3" x14ac:dyDescent="0.35">
      <c r="A928">
        <v>12.58788</v>
      </c>
      <c r="B928" t="s">
        <v>55</v>
      </c>
      <c r="C928">
        <v>2.0000000000000001E-4</v>
      </c>
    </row>
    <row r="929" spans="1:3" x14ac:dyDescent="0.35">
      <c r="A929">
        <v>12.6065</v>
      </c>
      <c r="B929" t="s">
        <v>55</v>
      </c>
      <c r="C929">
        <v>5.0000000000000001E-4</v>
      </c>
    </row>
    <row r="930" spans="1:3" x14ac:dyDescent="0.35">
      <c r="A930">
        <v>12.638489999999999</v>
      </c>
      <c r="B930" t="s">
        <v>55</v>
      </c>
      <c r="C930">
        <v>1.1000000000000001E-3</v>
      </c>
    </row>
    <row r="931" spans="1:3" x14ac:dyDescent="0.35">
      <c r="A931">
        <v>12.66023</v>
      </c>
      <c r="B931" t="s">
        <v>55</v>
      </c>
      <c r="C931">
        <v>1.9E-3</v>
      </c>
    </row>
    <row r="932" spans="1:3" x14ac:dyDescent="0.35">
      <c r="A932">
        <v>12.681039999999999</v>
      </c>
      <c r="B932" t="s">
        <v>55</v>
      </c>
      <c r="C932">
        <v>3.3E-3</v>
      </c>
    </row>
    <row r="933" spans="1:3" x14ac:dyDescent="0.35">
      <c r="A933">
        <v>12.701969999999999</v>
      </c>
      <c r="B933" t="s">
        <v>55</v>
      </c>
      <c r="C933">
        <v>2.5000000000000001E-3</v>
      </c>
    </row>
    <row r="934" spans="1:3" x14ac:dyDescent="0.35">
      <c r="A934">
        <v>12.72799</v>
      </c>
      <c r="B934" t="s">
        <v>55</v>
      </c>
      <c r="C934">
        <v>2.3E-3</v>
      </c>
    </row>
    <row r="935" spans="1:3" x14ac:dyDescent="0.35">
      <c r="A935">
        <v>12.74587</v>
      </c>
      <c r="B935" t="s">
        <v>55</v>
      </c>
      <c r="C935">
        <v>2.3E-3</v>
      </c>
    </row>
    <row r="936" spans="1:3" x14ac:dyDescent="0.35">
      <c r="A936">
        <v>12.762259999999999</v>
      </c>
      <c r="B936" t="s">
        <v>55</v>
      </c>
      <c r="C936">
        <v>5.4000000000000003E-3</v>
      </c>
    </row>
    <row r="937" spans="1:3" x14ac:dyDescent="0.35">
      <c r="A937">
        <v>12.778879999999999</v>
      </c>
      <c r="B937" t="s">
        <v>55</v>
      </c>
      <c r="C937">
        <v>5.4000000000000003E-3</v>
      </c>
    </row>
    <row r="938" spans="1:3" x14ac:dyDescent="0.35">
      <c r="A938">
        <v>12.79274</v>
      </c>
      <c r="B938" t="s">
        <v>55</v>
      </c>
      <c r="C938">
        <v>2.8E-3</v>
      </c>
    </row>
    <row r="939" spans="1:3" x14ac:dyDescent="0.35">
      <c r="A939">
        <v>12.80719</v>
      </c>
      <c r="B939" t="s">
        <v>55</v>
      </c>
      <c r="C939">
        <v>1.2999999999999999E-3</v>
      </c>
    </row>
    <row r="940" spans="1:3" x14ac:dyDescent="0.35">
      <c r="A940">
        <v>12.82333</v>
      </c>
      <c r="B940" t="s">
        <v>55</v>
      </c>
      <c r="C940">
        <v>5.0000000000000001E-4</v>
      </c>
    </row>
    <row r="941" spans="1:3" x14ac:dyDescent="0.35">
      <c r="A941">
        <v>12.83761</v>
      </c>
      <c r="B941" t="s">
        <v>55</v>
      </c>
      <c r="C941">
        <v>5.0000000000000001E-4</v>
      </c>
    </row>
    <row r="942" spans="1:3" x14ac:dyDescent="0.35">
      <c r="A942">
        <v>12.85289</v>
      </c>
      <c r="B942" t="s">
        <v>55</v>
      </c>
      <c r="C942">
        <v>8.0000000000000004E-4</v>
      </c>
    </row>
    <row r="943" spans="1:3" x14ac:dyDescent="0.35">
      <c r="A943">
        <v>12.86786</v>
      </c>
      <c r="B943" t="s">
        <v>55</v>
      </c>
      <c r="C943">
        <v>8.0000000000000004E-4</v>
      </c>
    </row>
    <row r="944" spans="1:3" x14ac:dyDescent="0.35">
      <c r="A944">
        <v>12.88213</v>
      </c>
      <c r="B944" t="s">
        <v>55</v>
      </c>
      <c r="C944">
        <v>8.2000000000000007E-3</v>
      </c>
    </row>
    <row r="945" spans="1:3" x14ac:dyDescent="0.35">
      <c r="A945">
        <v>12.897069999999999</v>
      </c>
      <c r="B945" t="s">
        <v>55</v>
      </c>
      <c r="C945">
        <v>8.2000000000000007E-3</v>
      </c>
    </row>
    <row r="946" spans="1:3" x14ac:dyDescent="0.35">
      <c r="A946">
        <v>12.915940000000001</v>
      </c>
      <c r="B946" t="s">
        <v>55</v>
      </c>
      <c r="C946">
        <v>1.49E-2</v>
      </c>
    </row>
    <row r="947" spans="1:3" x14ac:dyDescent="0.35">
      <c r="A947">
        <v>12.93229</v>
      </c>
      <c r="B947" t="s">
        <v>55</v>
      </c>
      <c r="C947">
        <v>3.4799999999999998E-2</v>
      </c>
    </row>
    <row r="948" spans="1:3" x14ac:dyDescent="0.35">
      <c r="A948">
        <v>12.947430000000001</v>
      </c>
      <c r="B948" t="s">
        <v>55</v>
      </c>
      <c r="C948">
        <v>3.3999999999999998E-3</v>
      </c>
    </row>
    <row r="949" spans="1:3" x14ac:dyDescent="0.35">
      <c r="A949">
        <v>12.9627</v>
      </c>
      <c r="B949" t="s">
        <v>55</v>
      </c>
      <c r="C949">
        <v>2.0799999999999999E-2</v>
      </c>
    </row>
    <row r="950" spans="1:3" x14ac:dyDescent="0.35">
      <c r="A950">
        <v>12.978389999999999</v>
      </c>
      <c r="B950" t="s">
        <v>55</v>
      </c>
      <c r="C950">
        <v>1.3899999999999999E-2</v>
      </c>
    </row>
    <row r="951" spans="1:3" x14ac:dyDescent="0.35">
      <c r="A951">
        <v>12.993119999999999</v>
      </c>
      <c r="B951" t="s">
        <v>55</v>
      </c>
      <c r="C951">
        <v>1.2E-2</v>
      </c>
    </row>
    <row r="952" spans="1:3" x14ac:dyDescent="0.35">
      <c r="A952">
        <v>13.01008</v>
      </c>
      <c r="B952" t="s">
        <v>55</v>
      </c>
      <c r="C952">
        <v>7.0000000000000001E-3</v>
      </c>
    </row>
    <row r="953" spans="1:3" x14ac:dyDescent="0.35">
      <c r="A953">
        <v>13.024190000000001</v>
      </c>
      <c r="B953" t="s">
        <v>55</v>
      </c>
      <c r="C953">
        <v>7.0000000000000001E-3</v>
      </c>
    </row>
    <row r="954" spans="1:3" x14ac:dyDescent="0.35">
      <c r="A954">
        <v>13.04114</v>
      </c>
      <c r="B954" t="s">
        <v>55</v>
      </c>
      <c r="C954">
        <v>8.6E-3</v>
      </c>
    </row>
    <row r="955" spans="1:3" x14ac:dyDescent="0.35">
      <c r="A955">
        <v>13.058669999999999</v>
      </c>
      <c r="B955" t="s">
        <v>55</v>
      </c>
      <c r="C955">
        <v>1.4E-3</v>
      </c>
    </row>
    <row r="956" spans="1:3" x14ac:dyDescent="0.35">
      <c r="A956">
        <v>13.081619999999999</v>
      </c>
      <c r="B956" t="s">
        <v>55</v>
      </c>
      <c r="C956">
        <v>2.0000000000000001E-4</v>
      </c>
    </row>
    <row r="957" spans="1:3" x14ac:dyDescent="0.35">
      <c r="A957">
        <v>13.107250000000001</v>
      </c>
      <c r="B957" t="s">
        <v>55</v>
      </c>
      <c r="C957">
        <v>1E-4</v>
      </c>
    </row>
    <row r="958" spans="1:3" x14ac:dyDescent="0.35">
      <c r="A958">
        <v>13.132070000000001</v>
      </c>
      <c r="B958" t="s">
        <v>55</v>
      </c>
    </row>
    <row r="959" spans="1:3" x14ac:dyDescent="0.35">
      <c r="A959">
        <v>13.15221</v>
      </c>
      <c r="B959" t="s">
        <v>55</v>
      </c>
    </row>
    <row r="960" spans="1:3" x14ac:dyDescent="0.35">
      <c r="A960">
        <v>13.16817</v>
      </c>
      <c r="B960" t="s">
        <v>55</v>
      </c>
    </row>
    <row r="961" spans="1:2" x14ac:dyDescent="0.35">
      <c r="A961">
        <v>13.18454</v>
      </c>
      <c r="B961" t="s">
        <v>55</v>
      </c>
    </row>
    <row r="962" spans="1:2" x14ac:dyDescent="0.35">
      <c r="A962">
        <v>13.201420000000001</v>
      </c>
      <c r="B962" t="s">
        <v>55</v>
      </c>
    </row>
    <row r="963" spans="1:2" x14ac:dyDescent="0.35">
      <c r="A963">
        <v>13.21829</v>
      </c>
      <c r="B963" t="s">
        <v>55</v>
      </c>
    </row>
    <row r="964" spans="1:2" x14ac:dyDescent="0.35">
      <c r="A964">
        <v>13.23236</v>
      </c>
      <c r="B964" t="s">
        <v>55</v>
      </c>
    </row>
    <row r="965" spans="1:2" x14ac:dyDescent="0.35">
      <c r="A965">
        <v>13.24689</v>
      </c>
      <c r="B965" t="s">
        <v>55</v>
      </c>
    </row>
    <row r="966" spans="1:2" x14ac:dyDescent="0.35">
      <c r="A966">
        <v>13.261060000000001</v>
      </c>
      <c r="B966" t="s">
        <v>55</v>
      </c>
    </row>
    <row r="967" spans="1:2" x14ac:dyDescent="0.35">
      <c r="A967">
        <v>13.28031</v>
      </c>
      <c r="B967" t="s">
        <v>55</v>
      </c>
    </row>
    <row r="968" spans="1:2" x14ac:dyDescent="0.35">
      <c r="A968">
        <v>13.30303</v>
      </c>
      <c r="B968" t="s">
        <v>55</v>
      </c>
    </row>
    <row r="969" spans="1:2" x14ac:dyDescent="0.35">
      <c r="A969">
        <v>13.31997</v>
      </c>
      <c r="B969" t="s">
        <v>55</v>
      </c>
    </row>
    <row r="970" spans="1:2" x14ac:dyDescent="0.35">
      <c r="A970">
        <v>13.33741</v>
      </c>
      <c r="B970" t="s">
        <v>55</v>
      </c>
    </row>
    <row r="971" spans="1:2" x14ac:dyDescent="0.35">
      <c r="A971">
        <v>13.35717</v>
      </c>
      <c r="B971" t="s">
        <v>55</v>
      </c>
    </row>
    <row r="972" spans="1:2" x14ac:dyDescent="0.35">
      <c r="A972">
        <v>13.375220000000001</v>
      </c>
      <c r="B972" t="s">
        <v>55</v>
      </c>
    </row>
    <row r="973" spans="1:2" x14ac:dyDescent="0.35">
      <c r="A973">
        <v>13.396520000000001</v>
      </c>
      <c r="B973" t="s">
        <v>55</v>
      </c>
    </row>
    <row r="974" spans="1:2" x14ac:dyDescent="0.35">
      <c r="A974">
        <v>13.415789999999999</v>
      </c>
      <c r="B974" t="s">
        <v>55</v>
      </c>
    </row>
    <row r="975" spans="1:2" x14ac:dyDescent="0.35">
      <c r="A975">
        <v>13.430020000000001</v>
      </c>
      <c r="B975" t="s">
        <v>55</v>
      </c>
    </row>
    <row r="976" spans="1:2" x14ac:dyDescent="0.35">
      <c r="A976">
        <v>13.44388</v>
      </c>
      <c r="B976" t="s">
        <v>55</v>
      </c>
    </row>
    <row r="977" spans="1:2" x14ac:dyDescent="0.35">
      <c r="A977">
        <v>13.458069999999999</v>
      </c>
      <c r="B977" t="s">
        <v>55</v>
      </c>
    </row>
    <row r="978" spans="1:2" x14ac:dyDescent="0.35">
      <c r="A978">
        <v>13.474170000000001</v>
      </c>
      <c r="B978" t="s">
        <v>55</v>
      </c>
    </row>
    <row r="979" spans="1:2" x14ac:dyDescent="0.35">
      <c r="A979">
        <v>13.488440000000001</v>
      </c>
      <c r="B979" t="s">
        <v>55</v>
      </c>
    </row>
    <row r="980" spans="1:2" x14ac:dyDescent="0.35">
      <c r="A980">
        <v>13.50187</v>
      </c>
      <c r="B980" t="s">
        <v>55</v>
      </c>
    </row>
    <row r="981" spans="1:2" x14ac:dyDescent="0.35">
      <c r="A981">
        <v>13.51707</v>
      </c>
      <c r="B981" t="s">
        <v>55</v>
      </c>
    </row>
    <row r="982" spans="1:2" x14ac:dyDescent="0.35">
      <c r="A982">
        <v>13.529859999999999</v>
      </c>
      <c r="B982" t="s">
        <v>55</v>
      </c>
    </row>
    <row r="983" spans="1:2" x14ac:dyDescent="0.35">
      <c r="A983">
        <v>13.544790000000001</v>
      </c>
      <c r="B983" t="s">
        <v>55</v>
      </c>
    </row>
    <row r="984" spans="1:2" x14ac:dyDescent="0.35">
      <c r="A984">
        <v>13.560919999999999</v>
      </c>
      <c r="B984" t="s">
        <v>55</v>
      </c>
    </row>
    <row r="985" spans="1:2" x14ac:dyDescent="0.35">
      <c r="A985">
        <v>13.57447</v>
      </c>
      <c r="B985" t="s">
        <v>55</v>
      </c>
    </row>
    <row r="986" spans="1:2" x14ac:dyDescent="0.35">
      <c r="A986">
        <v>13.58817</v>
      </c>
      <c r="B986" t="s">
        <v>55</v>
      </c>
    </row>
    <row r="987" spans="1:2" x14ac:dyDescent="0.35">
      <c r="A987">
        <v>13.600809999999999</v>
      </c>
      <c r="B987" t="s">
        <v>55</v>
      </c>
    </row>
    <row r="988" spans="1:2" x14ac:dyDescent="0.35">
      <c r="A988">
        <v>13.615539999999999</v>
      </c>
      <c r="B988" t="s">
        <v>55</v>
      </c>
    </row>
    <row r="989" spans="1:2" x14ac:dyDescent="0.35">
      <c r="A989">
        <v>13.62839</v>
      </c>
      <c r="B989" t="s">
        <v>55</v>
      </c>
    </row>
    <row r="990" spans="1:2" x14ac:dyDescent="0.35">
      <c r="A990">
        <v>13.64283</v>
      </c>
      <c r="B990" t="s">
        <v>55</v>
      </c>
    </row>
    <row r="991" spans="1:2" x14ac:dyDescent="0.35">
      <c r="A991">
        <v>13.66234</v>
      </c>
      <c r="B991" t="s">
        <v>55</v>
      </c>
    </row>
    <row r="992" spans="1:2" x14ac:dyDescent="0.35">
      <c r="A992">
        <v>13.67657</v>
      </c>
      <c r="B992" t="s">
        <v>55</v>
      </c>
    </row>
    <row r="993" spans="1:2" x14ac:dyDescent="0.35">
      <c r="A993">
        <v>13.68932</v>
      </c>
      <c r="B993" t="s">
        <v>55</v>
      </c>
    </row>
    <row r="994" spans="1:2" x14ac:dyDescent="0.35">
      <c r="A994">
        <v>13.70439</v>
      </c>
      <c r="B994" t="s">
        <v>55</v>
      </c>
    </row>
    <row r="995" spans="1:2" x14ac:dyDescent="0.35">
      <c r="A995">
        <v>13.72174</v>
      </c>
      <c r="B995" t="s">
        <v>55</v>
      </c>
    </row>
    <row r="996" spans="1:2" x14ac:dyDescent="0.35">
      <c r="A996">
        <v>13.73846</v>
      </c>
      <c r="B996" t="s">
        <v>55</v>
      </c>
    </row>
    <row r="997" spans="1:2" x14ac:dyDescent="0.35">
      <c r="A997">
        <v>13.753909999999999</v>
      </c>
      <c r="B997" t="s">
        <v>55</v>
      </c>
    </row>
    <row r="998" spans="1:2" x14ac:dyDescent="0.35">
      <c r="A998">
        <v>13.773490000000001</v>
      </c>
      <c r="B998" t="s">
        <v>55</v>
      </c>
    </row>
    <row r="999" spans="1:2" x14ac:dyDescent="0.35">
      <c r="A999">
        <v>13.78989</v>
      </c>
      <c r="B999" t="s">
        <v>55</v>
      </c>
    </row>
    <row r="1000" spans="1:2" x14ac:dyDescent="0.35">
      <c r="A1000">
        <v>13.80673</v>
      </c>
      <c r="B1000" t="s">
        <v>55</v>
      </c>
    </row>
    <row r="1001" spans="1:2" x14ac:dyDescent="0.35">
      <c r="A1001">
        <v>13.82151</v>
      </c>
      <c r="B1001" t="s">
        <v>55</v>
      </c>
    </row>
    <row r="1002" spans="1:2" x14ac:dyDescent="0.35">
      <c r="A1002">
        <v>13.845470000000001</v>
      </c>
      <c r="B1002" t="s">
        <v>55</v>
      </c>
    </row>
    <row r="1003" spans="1:2" x14ac:dyDescent="0.35">
      <c r="A1003">
        <v>13.86402</v>
      </c>
      <c r="B1003" t="s">
        <v>55</v>
      </c>
    </row>
    <row r="1004" spans="1:2" x14ac:dyDescent="0.35">
      <c r="A1004">
        <v>13.881919999999999</v>
      </c>
      <c r="B1004" t="s">
        <v>55</v>
      </c>
    </row>
    <row r="1005" spans="1:2" x14ac:dyDescent="0.35">
      <c r="A1005">
        <v>13.899459999999999</v>
      </c>
      <c r="B1005" t="s">
        <v>55</v>
      </c>
    </row>
    <row r="1006" spans="1:2" x14ac:dyDescent="0.35">
      <c r="A1006">
        <v>13.914770000000001</v>
      </c>
      <c r="B1006" t="s">
        <v>55</v>
      </c>
    </row>
    <row r="1007" spans="1:2" x14ac:dyDescent="0.35">
      <c r="A1007">
        <v>13.93139</v>
      </c>
      <c r="B1007" t="s">
        <v>55</v>
      </c>
    </row>
    <row r="1008" spans="1:2" x14ac:dyDescent="0.35">
      <c r="A1008">
        <v>13.94955</v>
      </c>
      <c r="B1008" t="s">
        <v>55</v>
      </c>
    </row>
    <row r="1009" spans="1:2" x14ac:dyDescent="0.35">
      <c r="A1009">
        <v>13.966390000000001</v>
      </c>
      <c r="B1009" t="s">
        <v>55</v>
      </c>
    </row>
    <row r="1010" spans="1:2" x14ac:dyDescent="0.35">
      <c r="A1010">
        <v>13.98143</v>
      </c>
      <c r="B1010" t="s">
        <v>55</v>
      </c>
    </row>
    <row r="1011" spans="1:2" x14ac:dyDescent="0.35">
      <c r="A1011">
        <v>13.995520000000001</v>
      </c>
      <c r="B1011" t="s">
        <v>55</v>
      </c>
    </row>
    <row r="1012" spans="1:2" x14ac:dyDescent="0.35">
      <c r="A1012">
        <v>14.013019999999999</v>
      </c>
      <c r="B1012" t="s">
        <v>55</v>
      </c>
    </row>
    <row r="1013" spans="1:2" x14ac:dyDescent="0.35">
      <c r="A1013">
        <v>14.02786</v>
      </c>
      <c r="B1013" t="s">
        <v>55</v>
      </c>
    </row>
    <row r="1014" spans="1:2" x14ac:dyDescent="0.35">
      <c r="A1014">
        <v>14.046049999999999</v>
      </c>
      <c r="B1014" t="s">
        <v>55</v>
      </c>
    </row>
    <row r="1015" spans="1:2" x14ac:dyDescent="0.35">
      <c r="A1015">
        <v>14.067019999999999</v>
      </c>
      <c r="B1015" t="s">
        <v>55</v>
      </c>
    </row>
    <row r="1016" spans="1:2" x14ac:dyDescent="0.35">
      <c r="A1016">
        <v>14.090400000000001</v>
      </c>
      <c r="B1016" t="s">
        <v>55</v>
      </c>
    </row>
    <row r="1017" spans="1:2" x14ac:dyDescent="0.35">
      <c r="A1017">
        <v>14.109170000000001</v>
      </c>
      <c r="B1017" t="s">
        <v>55</v>
      </c>
    </row>
    <row r="1018" spans="1:2" x14ac:dyDescent="0.35">
      <c r="A1018">
        <v>14.1258</v>
      </c>
      <c r="B1018" t="s">
        <v>55</v>
      </c>
    </row>
    <row r="1019" spans="1:2" x14ac:dyDescent="0.35">
      <c r="A1019">
        <v>14.14019</v>
      </c>
      <c r="B1019" t="s">
        <v>55</v>
      </c>
    </row>
    <row r="1020" spans="1:2" x14ac:dyDescent="0.35">
      <c r="A1020">
        <v>14.15645</v>
      </c>
      <c r="B1020" t="s">
        <v>55</v>
      </c>
    </row>
    <row r="1021" spans="1:2" x14ac:dyDescent="0.35">
      <c r="A1021">
        <v>14.17107</v>
      </c>
      <c r="B1021" t="s">
        <v>55</v>
      </c>
    </row>
    <row r="1022" spans="1:2" x14ac:dyDescent="0.35">
      <c r="A1022">
        <v>14.188040000000001</v>
      </c>
      <c r="B1022" t="s">
        <v>55</v>
      </c>
    </row>
    <row r="1023" spans="1:2" x14ac:dyDescent="0.35">
      <c r="A1023">
        <v>14.204359999999999</v>
      </c>
      <c r="B1023" t="s">
        <v>55</v>
      </c>
    </row>
    <row r="1024" spans="1:2" x14ac:dyDescent="0.35">
      <c r="A1024">
        <v>14.225770000000001</v>
      </c>
      <c r="B1024" t="s">
        <v>55</v>
      </c>
    </row>
    <row r="1025" spans="1:2" x14ac:dyDescent="0.35">
      <c r="A1025">
        <v>14.24094</v>
      </c>
      <c r="B1025" t="s">
        <v>55</v>
      </c>
    </row>
    <row r="1026" spans="1:2" x14ac:dyDescent="0.35">
      <c r="A1026">
        <v>14.25633</v>
      </c>
      <c r="B1026" t="s">
        <v>55</v>
      </c>
    </row>
    <row r="1027" spans="1:2" x14ac:dyDescent="0.35">
      <c r="A1027">
        <v>14.270720000000001</v>
      </c>
      <c r="B1027" t="s">
        <v>55</v>
      </c>
    </row>
    <row r="1028" spans="1:2" x14ac:dyDescent="0.35">
      <c r="A1028">
        <v>14.291359999999999</v>
      </c>
      <c r="B1028" t="s">
        <v>55</v>
      </c>
    </row>
    <row r="1029" spans="1:2" x14ac:dyDescent="0.35">
      <c r="A1029">
        <v>14.31086</v>
      </c>
      <c r="B1029" t="s">
        <v>55</v>
      </c>
    </row>
    <row r="1030" spans="1:2" x14ac:dyDescent="0.35">
      <c r="A1030">
        <v>14.3325</v>
      </c>
      <c r="B1030" t="s">
        <v>55</v>
      </c>
    </row>
    <row r="1031" spans="1:2" x14ac:dyDescent="0.35">
      <c r="A1031">
        <v>14.355040000000001</v>
      </c>
      <c r="B1031" t="s">
        <v>55</v>
      </c>
    </row>
    <row r="1032" spans="1:2" x14ac:dyDescent="0.35">
      <c r="A1032">
        <v>14.37457</v>
      </c>
      <c r="B1032" t="s">
        <v>55</v>
      </c>
    </row>
    <row r="1033" spans="1:2" x14ac:dyDescent="0.35">
      <c r="A1033">
        <v>14.396050000000001</v>
      </c>
      <c r="B1033" t="s">
        <v>55</v>
      </c>
    </row>
    <row r="1034" spans="1:2" x14ac:dyDescent="0.35">
      <c r="A1034">
        <v>14.41362</v>
      </c>
      <c r="B1034" t="s">
        <v>55</v>
      </c>
    </row>
    <row r="1035" spans="1:2" x14ac:dyDescent="0.35">
      <c r="A1035">
        <v>14.431850000000001</v>
      </c>
      <c r="B1035" t="s">
        <v>55</v>
      </c>
    </row>
    <row r="1036" spans="1:2" x14ac:dyDescent="0.35">
      <c r="A1036">
        <v>14.448869999999999</v>
      </c>
      <c r="B1036" t="s">
        <v>55</v>
      </c>
    </row>
    <row r="1037" spans="1:2" x14ac:dyDescent="0.35">
      <c r="A1037">
        <v>14.469620000000001</v>
      </c>
      <c r="B1037" t="s">
        <v>55</v>
      </c>
    </row>
    <row r="1038" spans="1:2" x14ac:dyDescent="0.35">
      <c r="A1038">
        <v>14.490019999999999</v>
      </c>
      <c r="B1038" t="s">
        <v>55</v>
      </c>
    </row>
    <row r="1039" spans="1:2" x14ac:dyDescent="0.35">
      <c r="A1039">
        <v>14.50592</v>
      </c>
      <c r="B1039" t="s">
        <v>55</v>
      </c>
    </row>
    <row r="1040" spans="1:2" x14ac:dyDescent="0.35">
      <c r="A1040">
        <v>14.521990000000001</v>
      </c>
      <c r="B1040" t="s">
        <v>55</v>
      </c>
    </row>
    <row r="1041" spans="1:3" x14ac:dyDescent="0.35">
      <c r="A1041">
        <v>14.54613</v>
      </c>
      <c r="B1041" t="s">
        <v>55</v>
      </c>
    </row>
    <row r="1042" spans="1:3" x14ac:dyDescent="0.35">
      <c r="A1042">
        <v>14.56823</v>
      </c>
      <c r="B1042" t="s">
        <v>55</v>
      </c>
      <c r="C1042">
        <v>1E-4</v>
      </c>
    </row>
    <row r="1043" spans="1:3" x14ac:dyDescent="0.35">
      <c r="A1043">
        <v>14.59295</v>
      </c>
      <c r="B1043" t="s">
        <v>55</v>
      </c>
    </row>
    <row r="1044" spans="1:3" x14ac:dyDescent="0.35">
      <c r="A1044">
        <v>14.61368</v>
      </c>
      <c r="B1044" t="s">
        <v>55</v>
      </c>
    </row>
    <row r="1045" spans="1:3" x14ac:dyDescent="0.35">
      <c r="A1045">
        <v>14.63367</v>
      </c>
      <c r="B1045" t="s">
        <v>55</v>
      </c>
    </row>
    <row r="1046" spans="1:3" x14ac:dyDescent="0.35">
      <c r="A1046">
        <v>14.65319</v>
      </c>
      <c r="B1046" t="s">
        <v>55</v>
      </c>
    </row>
    <row r="1047" spans="1:3" x14ac:dyDescent="0.35">
      <c r="A1047">
        <v>14.66944</v>
      </c>
      <c r="B1047" t="s">
        <v>55</v>
      </c>
    </row>
    <row r="1048" spans="1:3" x14ac:dyDescent="0.35">
      <c r="A1048">
        <v>14.68422</v>
      </c>
      <c r="B1048" t="s">
        <v>55</v>
      </c>
    </row>
    <row r="1049" spans="1:3" x14ac:dyDescent="0.35">
      <c r="A1049">
        <v>14.699949999999999</v>
      </c>
      <c r="B1049" t="s">
        <v>55</v>
      </c>
    </row>
    <row r="1050" spans="1:3" x14ac:dyDescent="0.35">
      <c r="A1050">
        <v>14.714079999999999</v>
      </c>
      <c r="B1050" t="s">
        <v>55</v>
      </c>
    </row>
    <row r="1051" spans="1:3" x14ac:dyDescent="0.35">
      <c r="A1051">
        <v>14.733169999999999</v>
      </c>
      <c r="B1051" t="s">
        <v>55</v>
      </c>
      <c r="C1051">
        <v>1E-4</v>
      </c>
    </row>
    <row r="1052" spans="1:3" x14ac:dyDescent="0.35">
      <c r="A1052">
        <v>14.75074</v>
      </c>
      <c r="B1052" t="s">
        <v>55</v>
      </c>
      <c r="C1052">
        <v>5.9999999999999995E-4</v>
      </c>
    </row>
    <row r="1053" spans="1:3" x14ac:dyDescent="0.35">
      <c r="A1053">
        <v>14.765750000000001</v>
      </c>
      <c r="B1053" t="s">
        <v>55</v>
      </c>
      <c r="C1053">
        <v>1E-3</v>
      </c>
    </row>
    <row r="1054" spans="1:3" x14ac:dyDescent="0.35">
      <c r="A1054">
        <v>14.78077</v>
      </c>
      <c r="B1054" t="s">
        <v>55</v>
      </c>
      <c r="C1054">
        <v>1.8E-3</v>
      </c>
    </row>
    <row r="1055" spans="1:3" x14ac:dyDescent="0.35">
      <c r="A1055">
        <v>14.80208</v>
      </c>
      <c r="B1055" t="s">
        <v>55</v>
      </c>
      <c r="C1055">
        <v>1.8E-3</v>
      </c>
    </row>
    <row r="1056" spans="1:3" x14ac:dyDescent="0.35">
      <c r="A1056">
        <v>14.81973</v>
      </c>
      <c r="B1056" t="s">
        <v>55</v>
      </c>
      <c r="C1056">
        <v>1.6000000000000001E-3</v>
      </c>
    </row>
    <row r="1057" spans="1:3" x14ac:dyDescent="0.35">
      <c r="A1057">
        <v>14.83367</v>
      </c>
      <c r="B1057" t="s">
        <v>55</v>
      </c>
      <c r="C1057">
        <v>1.6000000000000001E-3</v>
      </c>
    </row>
    <row r="1058" spans="1:3" x14ac:dyDescent="0.35">
      <c r="A1058">
        <v>14.848319999999999</v>
      </c>
      <c r="B1058" t="s">
        <v>55</v>
      </c>
      <c r="C1058">
        <v>1.2999999999999999E-3</v>
      </c>
    </row>
    <row r="1059" spans="1:3" x14ac:dyDescent="0.35">
      <c r="A1059">
        <v>14.86359</v>
      </c>
      <c r="B1059" t="s">
        <v>55</v>
      </c>
      <c r="C1059">
        <v>3.5000000000000001E-3</v>
      </c>
    </row>
    <row r="1060" spans="1:3" x14ac:dyDescent="0.35">
      <c r="A1060">
        <v>14.88001</v>
      </c>
      <c r="B1060" t="s">
        <v>55</v>
      </c>
      <c r="C1060">
        <v>1.1999999999999999E-3</v>
      </c>
    </row>
    <row r="1061" spans="1:3" x14ac:dyDescent="0.35">
      <c r="A1061">
        <v>14.89495</v>
      </c>
      <c r="B1061" t="s">
        <v>55</v>
      </c>
      <c r="C1061">
        <v>1.1999999999999999E-3</v>
      </c>
    </row>
    <row r="1062" spans="1:3" x14ac:dyDescent="0.35">
      <c r="A1062">
        <v>14.9094</v>
      </c>
      <c r="B1062" t="s">
        <v>55</v>
      </c>
      <c r="C1062">
        <v>2.8999999999999998E-3</v>
      </c>
    </row>
    <row r="1063" spans="1:3" x14ac:dyDescent="0.35">
      <c r="A1063">
        <v>14.924390000000001</v>
      </c>
      <c r="B1063" t="s">
        <v>55</v>
      </c>
      <c r="C1063">
        <v>8.0000000000000004E-4</v>
      </c>
    </row>
    <row r="1064" spans="1:3" x14ac:dyDescent="0.35">
      <c r="A1064">
        <v>14.939959999999999</v>
      </c>
      <c r="B1064" t="s">
        <v>55</v>
      </c>
      <c r="C1064">
        <v>1.8E-3</v>
      </c>
    </row>
    <row r="1065" spans="1:3" x14ac:dyDescent="0.35">
      <c r="A1065">
        <v>14.95492</v>
      </c>
      <c r="B1065" t="s">
        <v>55</v>
      </c>
      <c r="C1065">
        <v>1.8E-3</v>
      </c>
    </row>
    <row r="1066" spans="1:3" x14ac:dyDescent="0.35">
      <c r="A1066">
        <v>14.97343</v>
      </c>
      <c r="B1066" t="s">
        <v>55</v>
      </c>
      <c r="C1066">
        <v>1E-3</v>
      </c>
    </row>
    <row r="1067" spans="1:3" x14ac:dyDescent="0.35">
      <c r="A1067">
        <v>14.993510000000001</v>
      </c>
      <c r="B1067" t="s">
        <v>55</v>
      </c>
      <c r="C1067">
        <v>8.9999999999999998E-4</v>
      </c>
    </row>
    <row r="1068" spans="1:3" x14ac:dyDescent="0.35">
      <c r="A1068">
        <v>15.01563</v>
      </c>
      <c r="B1068" t="s">
        <v>55</v>
      </c>
      <c r="C1068">
        <v>5.0000000000000001E-4</v>
      </c>
    </row>
    <row r="1069" spans="1:3" x14ac:dyDescent="0.35">
      <c r="A1069">
        <v>15.036530000000001</v>
      </c>
      <c r="B1069" t="s">
        <v>55</v>
      </c>
      <c r="C1069">
        <v>1E-4</v>
      </c>
    </row>
    <row r="1070" spans="1:3" x14ac:dyDescent="0.35">
      <c r="A1070">
        <v>15.052339999999999</v>
      </c>
      <c r="B1070" t="s">
        <v>55</v>
      </c>
    </row>
    <row r="1071" spans="1:3" x14ac:dyDescent="0.35">
      <c r="A1071">
        <v>15.073359999999999</v>
      </c>
      <c r="B1071" t="s">
        <v>55</v>
      </c>
    </row>
    <row r="1072" spans="1:3" x14ac:dyDescent="0.35">
      <c r="A1072">
        <v>15.090400000000001</v>
      </c>
      <c r="B1072" t="s">
        <v>55</v>
      </c>
    </row>
    <row r="1073" spans="1:2" x14ac:dyDescent="0.35">
      <c r="A1073">
        <v>15.107419999999999</v>
      </c>
      <c r="B1073" t="s">
        <v>55</v>
      </c>
    </row>
    <row r="1074" spans="1:2" x14ac:dyDescent="0.35">
      <c r="A1074">
        <v>15.12776</v>
      </c>
      <c r="B1074" t="s">
        <v>55</v>
      </c>
    </row>
    <row r="1075" spans="1:2" x14ac:dyDescent="0.35">
      <c r="A1075">
        <v>15.150980000000001</v>
      </c>
      <c r="B1075" t="s">
        <v>55</v>
      </c>
    </row>
    <row r="1076" spans="1:2" x14ac:dyDescent="0.35">
      <c r="A1076">
        <v>15.17906</v>
      </c>
      <c r="B1076" t="s">
        <v>55</v>
      </c>
    </row>
    <row r="1077" spans="1:2" x14ac:dyDescent="0.35">
      <c r="A1077">
        <v>15.195259999999999</v>
      </c>
      <c r="B1077" t="s">
        <v>55</v>
      </c>
    </row>
    <row r="1078" spans="1:2" x14ac:dyDescent="0.35">
      <c r="A1078">
        <v>15.20937</v>
      </c>
      <c r="B1078" t="s">
        <v>55</v>
      </c>
    </row>
    <row r="1079" spans="1:2" x14ac:dyDescent="0.35">
      <c r="A1079">
        <v>15.222939999999999</v>
      </c>
      <c r="B1079" t="s">
        <v>55</v>
      </c>
    </row>
    <row r="1080" spans="1:2" x14ac:dyDescent="0.35">
      <c r="A1080">
        <v>15.24109</v>
      </c>
      <c r="B1080" t="s">
        <v>55</v>
      </c>
    </row>
    <row r="1081" spans="1:2" x14ac:dyDescent="0.35">
      <c r="A1081">
        <v>15.25956</v>
      </c>
      <c r="B1081" t="s">
        <v>55</v>
      </c>
    </row>
    <row r="1082" spans="1:2" x14ac:dyDescent="0.35">
      <c r="A1082">
        <v>15.27773</v>
      </c>
      <c r="B1082" t="s">
        <v>55</v>
      </c>
    </row>
    <row r="1083" spans="1:2" x14ac:dyDescent="0.35">
      <c r="A1083">
        <v>15.294980000000001</v>
      </c>
      <c r="B1083" t="s">
        <v>55</v>
      </c>
    </row>
    <row r="1084" spans="1:2" x14ac:dyDescent="0.35">
      <c r="A1084">
        <v>15.311159999999999</v>
      </c>
      <c r="B1084" t="s">
        <v>55</v>
      </c>
    </row>
    <row r="1085" spans="1:2" x14ac:dyDescent="0.35">
      <c r="A1085">
        <v>15.32952</v>
      </c>
      <c r="B1085" t="s">
        <v>55</v>
      </c>
    </row>
    <row r="1086" spans="1:2" x14ac:dyDescent="0.35">
      <c r="A1086">
        <v>15.34775</v>
      </c>
      <c r="B1086" t="s">
        <v>55</v>
      </c>
    </row>
    <row r="1087" spans="1:2" x14ac:dyDescent="0.35">
      <c r="A1087">
        <v>15.37218</v>
      </c>
      <c r="B1087" t="s">
        <v>55</v>
      </c>
    </row>
    <row r="1088" spans="1:2" x14ac:dyDescent="0.35">
      <c r="A1088">
        <v>15.38843</v>
      </c>
      <c r="B1088" t="s">
        <v>55</v>
      </c>
    </row>
    <row r="1089" spans="1:2" x14ac:dyDescent="0.35">
      <c r="A1089">
        <v>15.40244</v>
      </c>
      <c r="B1089" t="s">
        <v>55</v>
      </c>
    </row>
    <row r="1090" spans="1:2" x14ac:dyDescent="0.35">
      <c r="A1090">
        <v>15.41601</v>
      </c>
      <c r="B1090" t="s">
        <v>55</v>
      </c>
    </row>
    <row r="1091" spans="1:2" x14ac:dyDescent="0.35">
      <c r="A1091">
        <v>15.430059999999999</v>
      </c>
      <c r="B1091" t="s">
        <v>55</v>
      </c>
    </row>
    <row r="1092" spans="1:2" x14ac:dyDescent="0.35">
      <c r="A1092">
        <v>15.44383</v>
      </c>
      <c r="B1092" t="s">
        <v>55</v>
      </c>
    </row>
    <row r="1093" spans="1:2" x14ac:dyDescent="0.35">
      <c r="A1093">
        <v>15.45791</v>
      </c>
      <c r="B1093" t="s">
        <v>55</v>
      </c>
    </row>
    <row r="1094" spans="1:2" x14ac:dyDescent="0.35">
      <c r="A1094">
        <v>15.47174</v>
      </c>
      <c r="B1094" t="s">
        <v>55</v>
      </c>
    </row>
    <row r="1095" spans="1:2" x14ac:dyDescent="0.35">
      <c r="A1095">
        <v>15.485709999999999</v>
      </c>
      <c r="B1095" t="s">
        <v>55</v>
      </c>
    </row>
    <row r="1096" spans="1:2" x14ac:dyDescent="0.35">
      <c r="A1096">
        <v>15.50019</v>
      </c>
      <c r="B1096" t="s">
        <v>55</v>
      </c>
    </row>
    <row r="1097" spans="1:2" x14ac:dyDescent="0.35">
      <c r="A1097">
        <v>15.51366</v>
      </c>
      <c r="B1097" t="s">
        <v>55</v>
      </c>
    </row>
    <row r="1098" spans="1:2" x14ac:dyDescent="0.35">
      <c r="A1098">
        <v>15.527480000000001</v>
      </c>
      <c r="B1098" t="s">
        <v>55</v>
      </c>
    </row>
    <row r="1099" spans="1:2" x14ac:dyDescent="0.35">
      <c r="A1099">
        <v>15.541259999999999</v>
      </c>
      <c r="B1099" t="s">
        <v>55</v>
      </c>
    </row>
    <row r="1100" spans="1:2" x14ac:dyDescent="0.35">
      <c r="A1100">
        <v>15.55484</v>
      </c>
      <c r="B1100" t="s">
        <v>55</v>
      </c>
    </row>
    <row r="1101" spans="1:2" x14ac:dyDescent="0.35">
      <c r="A1101">
        <v>15.56767</v>
      </c>
      <c r="B1101" t="s">
        <v>55</v>
      </c>
    </row>
    <row r="1102" spans="1:2" x14ac:dyDescent="0.35">
      <c r="A1102">
        <v>15.58131</v>
      </c>
      <c r="B1102" t="s">
        <v>55</v>
      </c>
    </row>
    <row r="1103" spans="1:2" x14ac:dyDescent="0.35">
      <c r="A1103">
        <v>15.595090000000001</v>
      </c>
      <c r="B1103" t="s">
        <v>55</v>
      </c>
    </row>
    <row r="1104" spans="1:2" x14ac:dyDescent="0.35">
      <c r="A1104">
        <v>15.608549999999999</v>
      </c>
      <c r="B1104" t="s">
        <v>55</v>
      </c>
    </row>
    <row r="1105" spans="1:2" x14ac:dyDescent="0.35">
      <c r="A1105">
        <v>15.62199</v>
      </c>
      <c r="B1105" t="s">
        <v>55</v>
      </c>
    </row>
    <row r="1106" spans="1:2" x14ac:dyDescent="0.35">
      <c r="A1106">
        <v>15.636240000000001</v>
      </c>
      <c r="B1106" t="s">
        <v>55</v>
      </c>
    </row>
    <row r="1107" spans="1:2" x14ac:dyDescent="0.35">
      <c r="A1107">
        <v>15.648809999999999</v>
      </c>
      <c r="B1107" t="s">
        <v>55</v>
      </c>
    </row>
    <row r="1108" spans="1:2" x14ac:dyDescent="0.35">
      <c r="A1108">
        <v>15.663029999999999</v>
      </c>
      <c r="B1108" t="s">
        <v>55</v>
      </c>
    </row>
    <row r="1109" spans="1:2" x14ac:dyDescent="0.35">
      <c r="A1109">
        <v>15.68013</v>
      </c>
      <c r="B1109" t="s">
        <v>55</v>
      </c>
    </row>
    <row r="1110" spans="1:2" x14ac:dyDescent="0.35">
      <c r="A1110">
        <v>15.696910000000001</v>
      </c>
      <c r="B1110" t="s">
        <v>55</v>
      </c>
    </row>
    <row r="1111" spans="1:2" x14ac:dyDescent="0.35">
      <c r="A1111">
        <v>15.71134</v>
      </c>
      <c r="B1111" t="s">
        <v>55</v>
      </c>
    </row>
    <row r="1112" spans="1:2" x14ac:dyDescent="0.35">
      <c r="A1112">
        <v>15.72822</v>
      </c>
      <c r="B1112" t="s">
        <v>55</v>
      </c>
    </row>
    <row r="1113" spans="1:2" x14ac:dyDescent="0.35">
      <c r="A1113">
        <v>15.74526</v>
      </c>
      <c r="B1113" t="s">
        <v>55</v>
      </c>
    </row>
    <row r="1114" spans="1:2" x14ac:dyDescent="0.35">
      <c r="A1114">
        <v>15.760960000000001</v>
      </c>
      <c r="B1114" t="s">
        <v>55</v>
      </c>
    </row>
    <row r="1115" spans="1:2" x14ac:dyDescent="0.35">
      <c r="A1115">
        <v>15.77713</v>
      </c>
      <c r="B1115" t="s">
        <v>55</v>
      </c>
    </row>
    <row r="1116" spans="1:2" x14ac:dyDescent="0.35">
      <c r="A1116">
        <v>15.791040000000001</v>
      </c>
      <c r="B1116" t="s">
        <v>55</v>
      </c>
    </row>
    <row r="1117" spans="1:2" x14ac:dyDescent="0.35">
      <c r="A1117">
        <v>15.80959</v>
      </c>
      <c r="B1117" t="s">
        <v>55</v>
      </c>
    </row>
    <row r="1118" spans="1:2" x14ac:dyDescent="0.35">
      <c r="A1118">
        <v>15.824059999999999</v>
      </c>
      <c r="B1118" t="s">
        <v>55</v>
      </c>
    </row>
    <row r="1119" spans="1:2" x14ac:dyDescent="0.35">
      <c r="A1119">
        <v>15.84098</v>
      </c>
      <c r="B1119" t="s">
        <v>55</v>
      </c>
    </row>
    <row r="1120" spans="1:2" x14ac:dyDescent="0.35">
      <c r="A1120">
        <v>15.864649999999999</v>
      </c>
      <c r="B1120" t="s">
        <v>55</v>
      </c>
    </row>
    <row r="1121" spans="1:2" x14ac:dyDescent="0.35">
      <c r="A1121">
        <v>15.88266</v>
      </c>
      <c r="B1121" t="s">
        <v>55</v>
      </c>
    </row>
    <row r="1122" spans="1:2" x14ac:dyDescent="0.35">
      <c r="A1122">
        <v>15.90926</v>
      </c>
      <c r="B1122" t="s">
        <v>55</v>
      </c>
    </row>
    <row r="1123" spans="1:2" x14ac:dyDescent="0.35">
      <c r="A1123">
        <v>15.933579999999999</v>
      </c>
      <c r="B1123" t="s">
        <v>55</v>
      </c>
    </row>
    <row r="1124" spans="1:2" x14ac:dyDescent="0.35">
      <c r="A1124">
        <v>15.95027</v>
      </c>
      <c r="B1124" t="s">
        <v>55</v>
      </c>
    </row>
    <row r="1125" spans="1:2" x14ac:dyDescent="0.35">
      <c r="A1125">
        <v>15.967650000000001</v>
      </c>
      <c r="B1125" t="s">
        <v>55</v>
      </c>
    </row>
    <row r="1126" spans="1:2" x14ac:dyDescent="0.35">
      <c r="A1126">
        <v>15.989179999999999</v>
      </c>
      <c r="B1126" t="s">
        <v>55</v>
      </c>
    </row>
    <row r="1127" spans="1:2" x14ac:dyDescent="0.35">
      <c r="A1127">
        <v>16.003060000000001</v>
      </c>
      <c r="B1127" t="s">
        <v>55</v>
      </c>
    </row>
    <row r="1128" spans="1:2" x14ac:dyDescent="0.35">
      <c r="A1128">
        <v>16.016999999999999</v>
      </c>
      <c r="B1128" t="s">
        <v>55</v>
      </c>
    </row>
    <row r="1129" spans="1:2" x14ac:dyDescent="0.35">
      <c r="A1129">
        <v>16.033950000000001</v>
      </c>
      <c r="B1129" t="s">
        <v>55</v>
      </c>
    </row>
    <row r="1130" spans="1:2" x14ac:dyDescent="0.35">
      <c r="A1130">
        <v>16.048919999999999</v>
      </c>
      <c r="B1130" t="s">
        <v>55</v>
      </c>
    </row>
    <row r="1131" spans="1:2" x14ac:dyDescent="0.35">
      <c r="A1131">
        <v>16.067789999999999</v>
      </c>
      <c r="B1131" t="s">
        <v>55</v>
      </c>
    </row>
    <row r="1132" spans="1:2" x14ac:dyDescent="0.35">
      <c r="A1132">
        <v>16.088660000000001</v>
      </c>
      <c r="B1132" t="s">
        <v>55</v>
      </c>
    </row>
    <row r="1133" spans="1:2" x14ac:dyDescent="0.35">
      <c r="A1133">
        <v>16.111979999999999</v>
      </c>
      <c r="B1133" t="s">
        <v>55</v>
      </c>
    </row>
    <row r="1134" spans="1:2" x14ac:dyDescent="0.35">
      <c r="A1134">
        <v>16.12781</v>
      </c>
      <c r="B1134" t="s">
        <v>55</v>
      </c>
    </row>
    <row r="1135" spans="1:2" x14ac:dyDescent="0.35">
      <c r="A1135">
        <v>16.143070000000002</v>
      </c>
      <c r="B1135" t="s">
        <v>55</v>
      </c>
    </row>
    <row r="1136" spans="1:2" x14ac:dyDescent="0.35">
      <c r="A1136">
        <v>16.158629999999999</v>
      </c>
      <c r="B1136" t="s">
        <v>55</v>
      </c>
    </row>
    <row r="1137" spans="1:2" x14ac:dyDescent="0.35">
      <c r="A1137">
        <v>16.173249999999999</v>
      </c>
      <c r="B1137" t="s">
        <v>55</v>
      </c>
    </row>
    <row r="1138" spans="1:2" x14ac:dyDescent="0.35">
      <c r="A1138">
        <v>16.188890000000001</v>
      </c>
      <c r="B1138" t="s">
        <v>55</v>
      </c>
    </row>
    <row r="1139" spans="1:2" x14ac:dyDescent="0.35">
      <c r="A1139">
        <v>16.204930000000001</v>
      </c>
      <c r="B1139" t="s">
        <v>55</v>
      </c>
    </row>
    <row r="1140" spans="1:2" x14ac:dyDescent="0.35">
      <c r="A1140">
        <v>16.221299999999999</v>
      </c>
      <c r="B1140" t="s">
        <v>55</v>
      </c>
    </row>
    <row r="1141" spans="1:2" x14ac:dyDescent="0.35">
      <c r="A1141">
        <v>16.237500000000001</v>
      </c>
      <c r="B1141" t="s">
        <v>55</v>
      </c>
    </row>
    <row r="1142" spans="1:2" x14ac:dyDescent="0.35">
      <c r="A1142">
        <v>16.25319</v>
      </c>
      <c r="B1142" t="s">
        <v>55</v>
      </c>
    </row>
    <row r="1143" spans="1:2" x14ac:dyDescent="0.35">
      <c r="A1143">
        <v>16.268070000000002</v>
      </c>
      <c r="B1143" t="s">
        <v>55</v>
      </c>
    </row>
    <row r="1144" spans="1:2" x14ac:dyDescent="0.35">
      <c r="A1144">
        <v>16.283169999999998</v>
      </c>
      <c r="B1144" t="s">
        <v>55</v>
      </c>
    </row>
    <row r="1145" spans="1:2" x14ac:dyDescent="0.35">
      <c r="A1145">
        <v>16.298010000000001</v>
      </c>
      <c r="B1145" t="s">
        <v>55</v>
      </c>
    </row>
    <row r="1146" spans="1:2" x14ac:dyDescent="0.35">
      <c r="A1146">
        <v>16.315750000000001</v>
      </c>
      <c r="B1146" t="s">
        <v>55</v>
      </c>
    </row>
    <row r="1147" spans="1:2" x14ac:dyDescent="0.35">
      <c r="A1147">
        <v>16.333390000000001</v>
      </c>
      <c r="B1147" t="s">
        <v>55</v>
      </c>
    </row>
    <row r="1148" spans="1:2" x14ac:dyDescent="0.35">
      <c r="A1148">
        <v>16.35061</v>
      </c>
      <c r="B1148" t="s">
        <v>55</v>
      </c>
    </row>
    <row r="1149" spans="1:2" x14ac:dyDescent="0.35">
      <c r="A1149">
        <v>16.369900000000001</v>
      </c>
      <c r="B1149" t="s">
        <v>55</v>
      </c>
    </row>
    <row r="1150" spans="1:2" x14ac:dyDescent="0.35">
      <c r="A1150">
        <v>16.387969999999999</v>
      </c>
      <c r="B1150" t="s">
        <v>55</v>
      </c>
    </row>
    <row r="1151" spans="1:2" x14ac:dyDescent="0.35">
      <c r="A1151">
        <v>16.406289999999998</v>
      </c>
      <c r="B1151" t="s">
        <v>55</v>
      </c>
    </row>
    <row r="1152" spans="1:2" x14ac:dyDescent="0.35">
      <c r="A1152">
        <v>16.42427</v>
      </c>
      <c r="B1152" t="s">
        <v>55</v>
      </c>
    </row>
    <row r="1153" spans="1:3" x14ac:dyDescent="0.35">
      <c r="A1153">
        <v>16.442609999999998</v>
      </c>
      <c r="B1153" t="s">
        <v>55</v>
      </c>
    </row>
    <row r="1154" spans="1:3" x14ac:dyDescent="0.35">
      <c r="A1154">
        <v>16.459959999999999</v>
      </c>
      <c r="B1154" t="s">
        <v>55</v>
      </c>
    </row>
    <row r="1155" spans="1:3" x14ac:dyDescent="0.35">
      <c r="A1155">
        <v>16.48077</v>
      </c>
      <c r="B1155" t="s">
        <v>55</v>
      </c>
    </row>
    <row r="1156" spans="1:3" x14ac:dyDescent="0.35">
      <c r="A1156">
        <v>16.500640000000001</v>
      </c>
      <c r="B1156" t="s">
        <v>55</v>
      </c>
    </row>
    <row r="1157" spans="1:3" x14ac:dyDescent="0.35">
      <c r="A1157">
        <v>16.527139999999999</v>
      </c>
      <c r="B1157" t="s">
        <v>55</v>
      </c>
    </row>
    <row r="1158" spans="1:3" x14ac:dyDescent="0.35">
      <c r="A1158">
        <v>16.54693</v>
      </c>
      <c r="B1158" t="s">
        <v>55</v>
      </c>
    </row>
    <row r="1159" spans="1:3" x14ac:dyDescent="0.35">
      <c r="A1159">
        <v>16.564170000000001</v>
      </c>
      <c r="B1159" t="s">
        <v>55</v>
      </c>
    </row>
    <row r="1160" spans="1:3" x14ac:dyDescent="0.35">
      <c r="A1160">
        <v>16.58239</v>
      </c>
      <c r="B1160" t="s">
        <v>55</v>
      </c>
    </row>
    <row r="1161" spans="1:3" x14ac:dyDescent="0.35">
      <c r="A1161">
        <v>16.601410000000001</v>
      </c>
      <c r="B1161" t="s">
        <v>55</v>
      </c>
    </row>
    <row r="1162" spans="1:3" x14ac:dyDescent="0.35">
      <c r="A1162">
        <v>16.6204</v>
      </c>
      <c r="B1162" t="s">
        <v>55</v>
      </c>
    </row>
    <row r="1163" spans="1:3" x14ac:dyDescent="0.35">
      <c r="A1163">
        <v>16.637149999999998</v>
      </c>
      <c r="B1163" t="s">
        <v>55</v>
      </c>
    </row>
    <row r="1164" spans="1:3" x14ac:dyDescent="0.35">
      <c r="A1164">
        <v>16.657830000000001</v>
      </c>
      <c r="B1164" t="s">
        <v>55</v>
      </c>
    </row>
    <row r="1165" spans="1:3" x14ac:dyDescent="0.35">
      <c r="A1165">
        <v>16.675090000000001</v>
      </c>
      <c r="B1165" t="s">
        <v>55</v>
      </c>
      <c r="C1165">
        <v>1E-4</v>
      </c>
    </row>
    <row r="1166" spans="1:3" x14ac:dyDescent="0.35">
      <c r="A1166">
        <v>16.691569999999999</v>
      </c>
      <c r="B1166" t="s">
        <v>55</v>
      </c>
    </row>
    <row r="1167" spans="1:3" x14ac:dyDescent="0.35">
      <c r="A1167">
        <v>16.710059999999999</v>
      </c>
      <c r="B1167" t="s">
        <v>55</v>
      </c>
    </row>
    <row r="1168" spans="1:3" x14ac:dyDescent="0.35">
      <c r="A1168">
        <v>16.73161</v>
      </c>
      <c r="B1168" t="s">
        <v>55</v>
      </c>
    </row>
    <row r="1169" spans="1:3" x14ac:dyDescent="0.35">
      <c r="A1169">
        <v>16.750589999999999</v>
      </c>
      <c r="B1169" t="s">
        <v>55</v>
      </c>
    </row>
    <row r="1170" spans="1:3" x14ac:dyDescent="0.35">
      <c r="A1170">
        <v>16.767340000000001</v>
      </c>
      <c r="B1170" t="s">
        <v>55</v>
      </c>
    </row>
    <row r="1171" spans="1:3" x14ac:dyDescent="0.35">
      <c r="A1171">
        <v>16.78201</v>
      </c>
      <c r="B1171" t="s">
        <v>55</v>
      </c>
    </row>
    <row r="1172" spans="1:3" x14ac:dyDescent="0.35">
      <c r="A1172">
        <v>16.801210000000001</v>
      </c>
      <c r="B1172" t="s">
        <v>55</v>
      </c>
      <c r="C1172">
        <v>2.0000000000000001E-4</v>
      </c>
    </row>
    <row r="1173" spans="1:3" x14ac:dyDescent="0.35">
      <c r="A1173">
        <v>16.819320000000001</v>
      </c>
      <c r="B1173" t="s">
        <v>55</v>
      </c>
      <c r="C1173">
        <v>6.9999999999999999E-4</v>
      </c>
    </row>
    <row r="1174" spans="1:3" x14ac:dyDescent="0.35">
      <c r="A1174">
        <v>16.836490000000001</v>
      </c>
      <c r="B1174" t="s">
        <v>55</v>
      </c>
      <c r="C1174">
        <v>6.9999999999999999E-4</v>
      </c>
    </row>
    <row r="1175" spans="1:3" x14ac:dyDescent="0.35">
      <c r="A1175">
        <v>16.851659999999999</v>
      </c>
      <c r="B1175" t="s">
        <v>55</v>
      </c>
      <c r="C1175">
        <v>5.9999999999999995E-4</v>
      </c>
    </row>
    <row r="1176" spans="1:3" x14ac:dyDescent="0.35">
      <c r="A1176">
        <v>16.86788</v>
      </c>
      <c r="B1176" t="s">
        <v>55</v>
      </c>
      <c r="C1176">
        <v>2.3E-3</v>
      </c>
    </row>
    <row r="1177" spans="1:3" x14ac:dyDescent="0.35">
      <c r="A1177">
        <v>16.882470000000001</v>
      </c>
      <c r="B1177" t="s">
        <v>55</v>
      </c>
      <c r="C1177">
        <v>2.3E-3</v>
      </c>
    </row>
    <row r="1178" spans="1:3" x14ac:dyDescent="0.35">
      <c r="A1178">
        <v>16.899660000000001</v>
      </c>
      <c r="B1178" t="s">
        <v>55</v>
      </c>
      <c r="C1178">
        <v>4.3E-3</v>
      </c>
    </row>
    <row r="1179" spans="1:3" x14ac:dyDescent="0.35">
      <c r="A1179">
        <v>16.913679999999999</v>
      </c>
      <c r="B1179" t="s">
        <v>55</v>
      </c>
      <c r="C1179">
        <v>3.0000000000000001E-3</v>
      </c>
    </row>
    <row r="1180" spans="1:3" x14ac:dyDescent="0.35">
      <c r="A1180">
        <v>16.92867</v>
      </c>
      <c r="B1180" t="s">
        <v>55</v>
      </c>
      <c r="C1180">
        <v>5.3E-3</v>
      </c>
    </row>
    <row r="1181" spans="1:3" x14ac:dyDescent="0.35">
      <c r="A1181">
        <v>16.943770000000001</v>
      </c>
      <c r="B1181" t="s">
        <v>55</v>
      </c>
      <c r="C1181">
        <v>5.3E-3</v>
      </c>
    </row>
    <row r="1182" spans="1:3" x14ac:dyDescent="0.35">
      <c r="A1182">
        <v>16.96105</v>
      </c>
      <c r="B1182" t="s">
        <v>55</v>
      </c>
      <c r="C1182">
        <v>3.3E-3</v>
      </c>
    </row>
    <row r="1183" spans="1:3" x14ac:dyDescent="0.35">
      <c r="A1183">
        <v>16.978539999999999</v>
      </c>
      <c r="B1183" t="s">
        <v>55</v>
      </c>
      <c r="C1183">
        <v>1.4E-3</v>
      </c>
    </row>
    <row r="1184" spans="1:3" x14ac:dyDescent="0.35">
      <c r="A1184">
        <v>16.994689999999999</v>
      </c>
      <c r="B1184" t="s">
        <v>55</v>
      </c>
      <c r="C1184">
        <v>2.9999999999999997E-4</v>
      </c>
    </row>
    <row r="1185" spans="1:3" x14ac:dyDescent="0.35">
      <c r="A1185">
        <v>17.018799999999999</v>
      </c>
      <c r="B1185" t="s">
        <v>55</v>
      </c>
      <c r="C1185">
        <v>1.5E-3</v>
      </c>
    </row>
    <row r="1186" spans="1:3" x14ac:dyDescent="0.35">
      <c r="A1186">
        <v>17.03809</v>
      </c>
      <c r="B1186" t="s">
        <v>55</v>
      </c>
      <c r="C1186">
        <v>1.5E-3</v>
      </c>
    </row>
    <row r="1187" spans="1:3" x14ac:dyDescent="0.35">
      <c r="A1187">
        <v>17.05453</v>
      </c>
      <c r="B1187" t="s">
        <v>55</v>
      </c>
      <c r="C1187">
        <v>1.5E-3</v>
      </c>
    </row>
    <row r="1188" spans="1:3" x14ac:dyDescent="0.35">
      <c r="A1188">
        <v>17.07122</v>
      </c>
      <c r="B1188" t="s">
        <v>55</v>
      </c>
      <c r="C1188">
        <v>2.18E-2</v>
      </c>
    </row>
    <row r="1189" spans="1:3" x14ac:dyDescent="0.35">
      <c r="A1189">
        <v>17.08982</v>
      </c>
      <c r="B1189" t="s">
        <v>55</v>
      </c>
      <c r="C1189">
        <v>1.11E-2</v>
      </c>
    </row>
    <row r="1190" spans="1:3" x14ac:dyDescent="0.35">
      <c r="A1190">
        <v>17.108920000000001</v>
      </c>
      <c r="B1190" t="s">
        <v>55</v>
      </c>
      <c r="C1190">
        <v>1.11E-2</v>
      </c>
    </row>
    <row r="1191" spans="1:3" x14ac:dyDescent="0.35">
      <c r="A1191">
        <v>17.12566</v>
      </c>
      <c r="B1191" t="s">
        <v>55</v>
      </c>
      <c r="C1191">
        <v>6.0000000000000001E-3</v>
      </c>
    </row>
    <row r="1192" spans="1:3" x14ac:dyDescent="0.35">
      <c r="A1192">
        <v>17.142900000000001</v>
      </c>
      <c r="B1192" t="s">
        <v>55</v>
      </c>
      <c r="C1192">
        <v>7.1000000000000004E-3</v>
      </c>
    </row>
    <row r="1193" spans="1:3" x14ac:dyDescent="0.35">
      <c r="A1193">
        <v>17.158159999999999</v>
      </c>
      <c r="B1193" t="s">
        <v>55</v>
      </c>
      <c r="C1193">
        <v>1.2500000000000001E-2</v>
      </c>
    </row>
    <row r="1194" spans="1:3" x14ac:dyDescent="0.35">
      <c r="A1194">
        <v>17.17878</v>
      </c>
      <c r="B1194" t="s">
        <v>55</v>
      </c>
      <c r="C1194">
        <v>1.0200000000000001E-2</v>
      </c>
    </row>
    <row r="1195" spans="1:3" x14ac:dyDescent="0.35">
      <c r="A1195">
        <v>17.207039999999999</v>
      </c>
      <c r="B1195" t="s">
        <v>55</v>
      </c>
      <c r="C1195">
        <v>3.2000000000000002E-3</v>
      </c>
    </row>
    <row r="1196" spans="1:3" x14ac:dyDescent="0.35">
      <c r="A1196">
        <v>17.235990000000001</v>
      </c>
      <c r="B1196" t="s">
        <v>55</v>
      </c>
      <c r="C1196">
        <v>8.0000000000000004E-4</v>
      </c>
    </row>
    <row r="1197" spans="1:3" x14ac:dyDescent="0.35">
      <c r="A1197">
        <v>17.251850000000001</v>
      </c>
      <c r="B1197" t="s">
        <v>55</v>
      </c>
      <c r="C1197">
        <v>2.9999999999999997E-4</v>
      </c>
    </row>
    <row r="1198" spans="1:3" x14ac:dyDescent="0.35">
      <c r="A1198">
        <v>17.271190000000001</v>
      </c>
      <c r="B1198" t="s">
        <v>55</v>
      </c>
    </row>
    <row r="1199" spans="1:3" x14ac:dyDescent="0.35">
      <c r="A1199">
        <v>17.289580000000001</v>
      </c>
      <c r="B1199" t="s">
        <v>55</v>
      </c>
    </row>
    <row r="1200" spans="1:3" x14ac:dyDescent="0.35">
      <c r="A1200">
        <v>17.30658</v>
      </c>
      <c r="B1200" t="s">
        <v>55</v>
      </c>
    </row>
    <row r="1201" spans="1:2" x14ac:dyDescent="0.35">
      <c r="A1201">
        <v>17.321179999999998</v>
      </c>
      <c r="B1201" t="s">
        <v>55</v>
      </c>
    </row>
    <row r="1202" spans="1:2" x14ac:dyDescent="0.35">
      <c r="A1202">
        <v>17.337150000000001</v>
      </c>
      <c r="B1202" t="s">
        <v>55</v>
      </c>
    </row>
    <row r="1203" spans="1:2" x14ac:dyDescent="0.35">
      <c r="A1203">
        <v>17.352209999999999</v>
      </c>
      <c r="B1203" t="s">
        <v>55</v>
      </c>
    </row>
    <row r="1204" spans="1:2" x14ac:dyDescent="0.35">
      <c r="A1204">
        <v>17.36983</v>
      </c>
      <c r="B1204" t="s">
        <v>55</v>
      </c>
    </row>
    <row r="1205" spans="1:2" x14ac:dyDescent="0.35">
      <c r="A1205">
        <v>17.383900000000001</v>
      </c>
      <c r="B1205" t="s">
        <v>55</v>
      </c>
    </row>
    <row r="1206" spans="1:2" x14ac:dyDescent="0.35">
      <c r="A1206">
        <v>17.399100000000001</v>
      </c>
      <c r="B1206" t="s">
        <v>55</v>
      </c>
    </row>
    <row r="1207" spans="1:2" x14ac:dyDescent="0.35">
      <c r="A1207">
        <v>17.414100000000001</v>
      </c>
      <c r="B1207" t="s">
        <v>55</v>
      </c>
    </row>
    <row r="1208" spans="1:2" x14ac:dyDescent="0.35">
      <c r="A1208">
        <v>17.43262</v>
      </c>
      <c r="B1208" t="s">
        <v>55</v>
      </c>
    </row>
    <row r="1209" spans="1:2" x14ac:dyDescent="0.35">
      <c r="A1209">
        <v>17.449580000000001</v>
      </c>
      <c r="B1209" t="s">
        <v>55</v>
      </c>
    </row>
    <row r="1210" spans="1:2" x14ac:dyDescent="0.35">
      <c r="A1210">
        <v>17.467739999999999</v>
      </c>
      <c r="B1210" t="s">
        <v>55</v>
      </c>
    </row>
    <row r="1211" spans="1:2" x14ac:dyDescent="0.35">
      <c r="A1211">
        <v>17.482240000000001</v>
      </c>
      <c r="B1211" t="s">
        <v>55</v>
      </c>
    </row>
    <row r="1212" spans="1:2" x14ac:dyDescent="0.35">
      <c r="A1212">
        <v>17.4968</v>
      </c>
      <c r="B1212" t="s">
        <v>55</v>
      </c>
    </row>
    <row r="1213" spans="1:2" x14ac:dyDescent="0.35">
      <c r="A1213">
        <v>17.512540000000001</v>
      </c>
      <c r="B1213" t="s">
        <v>55</v>
      </c>
    </row>
    <row r="1214" spans="1:2" x14ac:dyDescent="0.35">
      <c r="A1214">
        <v>17.526039999999998</v>
      </c>
      <c r="B1214" t="s">
        <v>55</v>
      </c>
    </row>
    <row r="1215" spans="1:2" x14ac:dyDescent="0.35">
      <c r="A1215">
        <v>17.539860000000001</v>
      </c>
      <c r="B1215" t="s">
        <v>55</v>
      </c>
    </row>
    <row r="1216" spans="1:2" x14ac:dyDescent="0.35">
      <c r="A1216">
        <v>17.55396</v>
      </c>
      <c r="B1216" t="s">
        <v>55</v>
      </c>
    </row>
    <row r="1217" spans="1:3" x14ac:dyDescent="0.35">
      <c r="A1217">
        <v>17.568729999999999</v>
      </c>
      <c r="B1217" t="s">
        <v>55</v>
      </c>
    </row>
    <row r="1218" spans="1:3" x14ac:dyDescent="0.35">
      <c r="A1218">
        <v>17.583349999999999</v>
      </c>
      <c r="B1218" t="s">
        <v>55</v>
      </c>
    </row>
    <row r="1219" spans="1:3" x14ac:dyDescent="0.35">
      <c r="A1219">
        <v>17.598210000000002</v>
      </c>
      <c r="B1219" t="s">
        <v>55</v>
      </c>
    </row>
    <row r="1220" spans="1:3" x14ac:dyDescent="0.35">
      <c r="A1220">
        <v>17.618089999999999</v>
      </c>
      <c r="B1220" t="s">
        <v>55</v>
      </c>
    </row>
    <row r="1221" spans="1:3" x14ac:dyDescent="0.35">
      <c r="A1221">
        <v>17.632819999999999</v>
      </c>
      <c r="B1221" t="s">
        <v>55</v>
      </c>
    </row>
    <row r="1222" spans="1:3" x14ac:dyDescent="0.35">
      <c r="A1222">
        <v>17.649819999999998</v>
      </c>
      <c r="B1222" t="s">
        <v>55</v>
      </c>
    </row>
    <row r="1223" spans="1:3" x14ac:dyDescent="0.35">
      <c r="A1223">
        <v>17.66638</v>
      </c>
      <c r="B1223" t="s">
        <v>55</v>
      </c>
      <c r="C1223">
        <v>2.9999999999999997E-4</v>
      </c>
    </row>
    <row r="1224" spans="1:3" x14ac:dyDescent="0.35">
      <c r="A1224">
        <v>17.682770000000001</v>
      </c>
      <c r="B1224" t="s">
        <v>55</v>
      </c>
      <c r="C1224">
        <v>2.9999999999999997E-4</v>
      </c>
    </row>
    <row r="1225" spans="1:3" x14ac:dyDescent="0.35">
      <c r="A1225">
        <v>17.699490000000001</v>
      </c>
      <c r="B1225" t="s">
        <v>55</v>
      </c>
      <c r="C1225">
        <v>2.9999999999999997E-4</v>
      </c>
    </row>
    <row r="1226" spans="1:3" x14ac:dyDescent="0.35">
      <c r="A1226">
        <v>17.718579999999999</v>
      </c>
      <c r="B1226" t="s">
        <v>55</v>
      </c>
      <c r="C1226">
        <v>2.9999999999999997E-4</v>
      </c>
    </row>
    <row r="1227" spans="1:3" x14ac:dyDescent="0.35">
      <c r="A1227">
        <v>17.73423</v>
      </c>
      <c r="B1227" t="s">
        <v>55</v>
      </c>
      <c r="C1227">
        <v>1E-4</v>
      </c>
    </row>
    <row r="1228" spans="1:3" x14ac:dyDescent="0.35">
      <c r="A1228">
        <v>17.750910000000001</v>
      </c>
      <c r="B1228" t="s">
        <v>55</v>
      </c>
      <c r="C1228">
        <v>1E-4</v>
      </c>
    </row>
    <row r="1229" spans="1:3" x14ac:dyDescent="0.35">
      <c r="A1229">
        <v>17.77037</v>
      </c>
      <c r="B1229" t="s">
        <v>55</v>
      </c>
      <c r="C1229">
        <v>1E-4</v>
      </c>
    </row>
    <row r="1230" spans="1:3" x14ac:dyDescent="0.35">
      <c r="A1230">
        <v>17.785550000000001</v>
      </c>
      <c r="B1230" t="s">
        <v>55</v>
      </c>
      <c r="C1230">
        <v>1E-4</v>
      </c>
    </row>
    <row r="1231" spans="1:3" x14ac:dyDescent="0.35">
      <c r="A1231">
        <v>17.798490000000001</v>
      </c>
      <c r="B1231" t="s">
        <v>55</v>
      </c>
      <c r="C1231">
        <v>1E-4</v>
      </c>
    </row>
    <row r="1232" spans="1:3" x14ac:dyDescent="0.35">
      <c r="A1232">
        <v>17.81288</v>
      </c>
      <c r="B1232" t="s">
        <v>55</v>
      </c>
    </row>
    <row r="1233" spans="1:2" x14ac:dyDescent="0.35">
      <c r="A1233">
        <v>17.829699999999999</v>
      </c>
      <c r="B1233" t="s">
        <v>55</v>
      </c>
    </row>
    <row r="1234" spans="1:2" x14ac:dyDescent="0.35">
      <c r="A1234">
        <v>17.854009999999999</v>
      </c>
      <c r="B1234" t="s">
        <v>55</v>
      </c>
    </row>
    <row r="1235" spans="1:2" x14ac:dyDescent="0.35">
      <c r="A1235">
        <v>17.870180000000001</v>
      </c>
      <c r="B1235" t="s">
        <v>55</v>
      </c>
    </row>
    <row r="1236" spans="1:2" x14ac:dyDescent="0.35">
      <c r="A1236">
        <v>17.88832</v>
      </c>
      <c r="B1236" t="s">
        <v>55</v>
      </c>
    </row>
    <row r="1237" spans="1:2" x14ac:dyDescent="0.35">
      <c r="A1237">
        <v>17.91217</v>
      </c>
      <c r="B1237" t="s">
        <v>55</v>
      </c>
    </row>
    <row r="1238" spans="1:2" x14ac:dyDescent="0.35">
      <c r="A1238">
        <v>17.93093</v>
      </c>
      <c r="B1238" t="s">
        <v>55</v>
      </c>
    </row>
    <row r="1239" spans="1:2" x14ac:dyDescent="0.35">
      <c r="A1239">
        <v>17.949339999999999</v>
      </c>
      <c r="B1239" t="s">
        <v>55</v>
      </c>
    </row>
    <row r="1240" spans="1:2" x14ac:dyDescent="0.35">
      <c r="A1240">
        <v>17.965209999999999</v>
      </c>
      <c r="B1240" t="s">
        <v>55</v>
      </c>
    </row>
    <row r="1241" spans="1:2" x14ac:dyDescent="0.35">
      <c r="A1241">
        <v>17.980309999999999</v>
      </c>
      <c r="B1241" t="s">
        <v>55</v>
      </c>
    </row>
    <row r="1242" spans="1:2" x14ac:dyDescent="0.35">
      <c r="A1242">
        <v>17.9938</v>
      </c>
      <c r="B1242" t="s">
        <v>55</v>
      </c>
    </row>
    <row r="1243" spans="1:2" x14ac:dyDescent="0.35">
      <c r="A1243">
        <v>18.00759</v>
      </c>
      <c r="B1243" t="s">
        <v>55</v>
      </c>
    </row>
    <row r="1244" spans="1:2" x14ac:dyDescent="0.35">
      <c r="A1244">
        <v>18.021229999999999</v>
      </c>
      <c r="B1244" t="s">
        <v>55</v>
      </c>
    </row>
    <row r="1245" spans="1:2" x14ac:dyDescent="0.35">
      <c r="A1245">
        <v>18.038</v>
      </c>
      <c r="B1245" t="s">
        <v>55</v>
      </c>
    </row>
    <row r="1246" spans="1:2" x14ac:dyDescent="0.35">
      <c r="A1246">
        <v>18.052440000000001</v>
      </c>
      <c r="B1246" t="s">
        <v>55</v>
      </c>
    </row>
    <row r="1247" spans="1:2" x14ac:dyDescent="0.35">
      <c r="A1247">
        <v>18.06729</v>
      </c>
      <c r="B1247" t="s">
        <v>55</v>
      </c>
    </row>
    <row r="1248" spans="1:2" x14ac:dyDescent="0.35">
      <c r="A1248">
        <v>18.082609999999999</v>
      </c>
      <c r="B1248" t="s">
        <v>55</v>
      </c>
    </row>
    <row r="1249" spans="1:3" x14ac:dyDescent="0.35">
      <c r="A1249">
        <v>18.097770000000001</v>
      </c>
      <c r="B1249" t="s">
        <v>55</v>
      </c>
    </row>
    <row r="1250" spans="1:3" x14ac:dyDescent="0.35">
      <c r="A1250">
        <v>18.11242</v>
      </c>
      <c r="B1250" t="s">
        <v>55</v>
      </c>
    </row>
    <row r="1251" spans="1:3" x14ac:dyDescent="0.35">
      <c r="A1251">
        <v>18.129960000000001</v>
      </c>
      <c r="B1251" t="s">
        <v>55</v>
      </c>
    </row>
    <row r="1252" spans="1:3" x14ac:dyDescent="0.35">
      <c r="A1252">
        <v>18.15091</v>
      </c>
      <c r="B1252" t="s">
        <v>55</v>
      </c>
    </row>
    <row r="1253" spans="1:3" x14ac:dyDescent="0.35">
      <c r="A1253">
        <v>18.180720000000001</v>
      </c>
      <c r="B1253" t="s">
        <v>55</v>
      </c>
      <c r="C1253">
        <v>1E-4</v>
      </c>
    </row>
    <row r="1254" spans="1:3" x14ac:dyDescent="0.35">
      <c r="A1254">
        <v>18.19558</v>
      </c>
      <c r="B1254" t="s">
        <v>55</v>
      </c>
      <c r="C1254">
        <v>1E-4</v>
      </c>
    </row>
    <row r="1255" spans="1:3" x14ac:dyDescent="0.35">
      <c r="A1255">
        <v>18.210650000000001</v>
      </c>
      <c r="B1255" t="s">
        <v>55</v>
      </c>
      <c r="C1255">
        <v>1.4E-3</v>
      </c>
    </row>
    <row r="1256" spans="1:3" x14ac:dyDescent="0.35">
      <c r="A1256">
        <v>18.229389999999999</v>
      </c>
      <c r="B1256" t="s">
        <v>55</v>
      </c>
      <c r="C1256">
        <v>2.0000000000000001E-4</v>
      </c>
    </row>
    <row r="1257" spans="1:3" x14ac:dyDescent="0.35">
      <c r="A1257">
        <v>18.247299999999999</v>
      </c>
      <c r="B1257" t="s">
        <v>55</v>
      </c>
      <c r="C1257">
        <v>2.0000000000000001E-4</v>
      </c>
    </row>
    <row r="1258" spans="1:3" x14ac:dyDescent="0.35">
      <c r="A1258">
        <v>18.263200000000001</v>
      </c>
      <c r="B1258" t="s">
        <v>55</v>
      </c>
      <c r="C1258">
        <v>1E-4</v>
      </c>
    </row>
    <row r="1259" spans="1:3" x14ac:dyDescent="0.35">
      <c r="A1259">
        <v>18.281030000000001</v>
      </c>
      <c r="B1259" t="s">
        <v>55</v>
      </c>
      <c r="C1259">
        <v>1E-4</v>
      </c>
    </row>
    <row r="1260" spans="1:3" x14ac:dyDescent="0.35">
      <c r="A1260">
        <v>18.299440000000001</v>
      </c>
      <c r="B1260" t="s">
        <v>55</v>
      </c>
    </row>
    <row r="1261" spans="1:3" x14ac:dyDescent="0.35">
      <c r="A1261">
        <v>18.31793</v>
      </c>
      <c r="B1261" t="s">
        <v>55</v>
      </c>
    </row>
    <row r="1262" spans="1:3" x14ac:dyDescent="0.35">
      <c r="A1262">
        <v>18.33737</v>
      </c>
      <c r="B1262" t="s">
        <v>55</v>
      </c>
    </row>
    <row r="1263" spans="1:3" x14ac:dyDescent="0.35">
      <c r="A1263">
        <v>18.354939999999999</v>
      </c>
      <c r="B1263" t="s">
        <v>55</v>
      </c>
    </row>
    <row r="1264" spans="1:3" x14ac:dyDescent="0.35">
      <c r="A1264">
        <v>18.37209</v>
      </c>
      <c r="B1264" t="s">
        <v>55</v>
      </c>
    </row>
    <row r="1265" spans="1:2" x14ac:dyDescent="0.35">
      <c r="A1265">
        <v>18.389510000000001</v>
      </c>
      <c r="B1265" t="s">
        <v>55</v>
      </c>
    </row>
    <row r="1266" spans="1:2" x14ac:dyDescent="0.35">
      <c r="A1266">
        <v>18.40765</v>
      </c>
      <c r="B1266" t="s">
        <v>55</v>
      </c>
    </row>
    <row r="1267" spans="1:2" x14ac:dyDescent="0.35">
      <c r="A1267">
        <v>18.424289999999999</v>
      </c>
      <c r="B1267" t="s">
        <v>55</v>
      </c>
    </row>
    <row r="1268" spans="1:2" x14ac:dyDescent="0.35">
      <c r="A1268">
        <v>18.44333</v>
      </c>
      <c r="B1268" t="s">
        <v>55</v>
      </c>
    </row>
    <row r="1269" spans="1:2" x14ac:dyDescent="0.35">
      <c r="A1269">
        <v>18.458729999999999</v>
      </c>
      <c r="B1269" t="s">
        <v>55</v>
      </c>
    </row>
    <row r="1270" spans="1:2" x14ac:dyDescent="0.35">
      <c r="A1270">
        <v>18.47382</v>
      </c>
      <c r="B1270" t="s">
        <v>55</v>
      </c>
    </row>
    <row r="1271" spans="1:2" x14ac:dyDescent="0.35">
      <c r="A1271">
        <v>18.491420000000002</v>
      </c>
      <c r="B1271" t="s">
        <v>55</v>
      </c>
    </row>
    <row r="1272" spans="1:2" x14ac:dyDescent="0.35">
      <c r="A1272">
        <v>18.518450000000001</v>
      </c>
      <c r="B1272" t="s">
        <v>55</v>
      </c>
    </row>
    <row r="1273" spans="1:2" x14ac:dyDescent="0.35">
      <c r="A1273">
        <v>18.53932</v>
      </c>
      <c r="B1273" t="s">
        <v>55</v>
      </c>
    </row>
    <row r="1274" spans="1:2" x14ac:dyDescent="0.35">
      <c r="A1274">
        <v>18.556339999999999</v>
      </c>
      <c r="B1274" t="s">
        <v>55</v>
      </c>
    </row>
    <row r="1275" spans="1:2" x14ac:dyDescent="0.35">
      <c r="A1275">
        <v>18.57649</v>
      </c>
      <c r="B1275" t="s">
        <v>55</v>
      </c>
    </row>
    <row r="1276" spans="1:2" x14ac:dyDescent="0.35">
      <c r="A1276">
        <v>18.59488</v>
      </c>
      <c r="B1276" t="s">
        <v>55</v>
      </c>
    </row>
    <row r="1277" spans="1:2" x14ac:dyDescent="0.35">
      <c r="A1277">
        <v>18.612459999999999</v>
      </c>
      <c r="B1277" t="s">
        <v>55</v>
      </c>
    </row>
    <row r="1278" spans="1:2" x14ac:dyDescent="0.35">
      <c r="A1278">
        <v>18.630659999999999</v>
      </c>
      <c r="B1278" t="s">
        <v>55</v>
      </c>
    </row>
    <row r="1279" spans="1:2" x14ac:dyDescent="0.35">
      <c r="A1279">
        <v>18.64611</v>
      </c>
      <c r="B1279" t="s">
        <v>55</v>
      </c>
    </row>
    <row r="1280" spans="1:2" x14ac:dyDescent="0.35">
      <c r="A1280">
        <v>18.661560000000001</v>
      </c>
      <c r="B1280" t="s">
        <v>55</v>
      </c>
    </row>
    <row r="1281" spans="1:3" x14ac:dyDescent="0.35">
      <c r="A1281">
        <v>18.677019999999999</v>
      </c>
      <c r="B1281" t="s">
        <v>55</v>
      </c>
    </row>
    <row r="1282" spans="1:3" x14ac:dyDescent="0.35">
      <c r="A1282">
        <v>18.69173</v>
      </c>
      <c r="B1282" t="s">
        <v>55</v>
      </c>
    </row>
    <row r="1283" spans="1:3" x14ac:dyDescent="0.35">
      <c r="A1283">
        <v>18.707039999999999</v>
      </c>
      <c r="B1283" t="s">
        <v>55</v>
      </c>
    </row>
    <row r="1284" spans="1:3" x14ac:dyDescent="0.35">
      <c r="A1284">
        <v>18.729299999999999</v>
      </c>
      <c r="B1284" t="s">
        <v>55</v>
      </c>
      <c r="C1284">
        <v>1E-4</v>
      </c>
    </row>
    <row r="1285" spans="1:3" x14ac:dyDescent="0.35">
      <c r="A1285">
        <v>18.752050000000001</v>
      </c>
      <c r="B1285" t="s">
        <v>55</v>
      </c>
    </row>
    <row r="1286" spans="1:3" x14ac:dyDescent="0.35">
      <c r="A1286">
        <v>18.770209999999999</v>
      </c>
      <c r="B1286" t="s">
        <v>55</v>
      </c>
    </row>
    <row r="1287" spans="1:3" x14ac:dyDescent="0.35">
      <c r="A1287">
        <v>18.78556</v>
      </c>
      <c r="B1287" t="s">
        <v>55</v>
      </c>
    </row>
    <row r="1288" spans="1:3" x14ac:dyDescent="0.35">
      <c r="A1288">
        <v>18.800039999999999</v>
      </c>
      <c r="B1288" t="s">
        <v>55</v>
      </c>
    </row>
    <row r="1289" spans="1:3" x14ac:dyDescent="0.35">
      <c r="A1289">
        <v>18.814450000000001</v>
      </c>
      <c r="B1289" t="s">
        <v>55</v>
      </c>
    </row>
    <row r="1290" spans="1:3" x14ac:dyDescent="0.35">
      <c r="A1290">
        <v>18.829470000000001</v>
      </c>
      <c r="B1290" t="s">
        <v>55</v>
      </c>
    </row>
    <row r="1291" spans="1:3" x14ac:dyDescent="0.35">
      <c r="A1291">
        <v>18.844280000000001</v>
      </c>
      <c r="B1291" t="s">
        <v>55</v>
      </c>
    </row>
    <row r="1292" spans="1:3" x14ac:dyDescent="0.35">
      <c r="A1292">
        <v>18.859829999999999</v>
      </c>
      <c r="B1292" t="s">
        <v>55</v>
      </c>
    </row>
    <row r="1293" spans="1:3" x14ac:dyDescent="0.35">
      <c r="A1293">
        <v>18.875720000000001</v>
      </c>
      <c r="B1293" t="s">
        <v>55</v>
      </c>
    </row>
    <row r="1294" spans="1:3" x14ac:dyDescent="0.35">
      <c r="A1294">
        <v>18.890940000000001</v>
      </c>
      <c r="B1294" t="s">
        <v>55</v>
      </c>
      <c r="C1294">
        <v>2.0000000000000001E-4</v>
      </c>
    </row>
    <row r="1295" spans="1:3" x14ac:dyDescent="0.35">
      <c r="A1295">
        <v>18.912990000000001</v>
      </c>
      <c r="B1295" t="s">
        <v>55</v>
      </c>
      <c r="C1295">
        <v>8.9999999999999998E-4</v>
      </c>
    </row>
    <row r="1296" spans="1:3" x14ac:dyDescent="0.35">
      <c r="A1296">
        <v>18.933009999999999</v>
      </c>
      <c r="B1296" t="s">
        <v>55</v>
      </c>
      <c r="C1296">
        <v>8.9999999999999998E-4</v>
      </c>
    </row>
    <row r="1297" spans="1:3" x14ac:dyDescent="0.35">
      <c r="A1297">
        <v>18.953330000000001</v>
      </c>
      <c r="B1297" t="s">
        <v>55</v>
      </c>
      <c r="C1297">
        <v>5.0000000000000001E-4</v>
      </c>
    </row>
    <row r="1298" spans="1:3" x14ac:dyDescent="0.35">
      <c r="A1298">
        <v>18.973510000000001</v>
      </c>
      <c r="B1298" t="s">
        <v>55</v>
      </c>
      <c r="C1298">
        <v>2.3E-3</v>
      </c>
    </row>
    <row r="1299" spans="1:3" x14ac:dyDescent="0.35">
      <c r="A1299">
        <v>18.991250000000001</v>
      </c>
      <c r="B1299" t="s">
        <v>55</v>
      </c>
      <c r="C1299">
        <v>2.3E-3</v>
      </c>
    </row>
    <row r="1300" spans="1:3" x14ac:dyDescent="0.35">
      <c r="A1300">
        <v>19.008780000000002</v>
      </c>
      <c r="B1300" t="s">
        <v>55</v>
      </c>
      <c r="C1300">
        <v>1E-3</v>
      </c>
    </row>
    <row r="1301" spans="1:3" x14ac:dyDescent="0.35">
      <c r="A1301">
        <v>19.026949999999999</v>
      </c>
      <c r="B1301" t="s">
        <v>55</v>
      </c>
      <c r="C1301">
        <v>1E-3</v>
      </c>
    </row>
    <row r="1302" spans="1:3" x14ac:dyDescent="0.35">
      <c r="A1302">
        <v>19.046019999999999</v>
      </c>
      <c r="B1302" t="s">
        <v>55</v>
      </c>
      <c r="C1302">
        <v>1.1999999999999999E-3</v>
      </c>
    </row>
    <row r="1303" spans="1:3" x14ac:dyDescent="0.35">
      <c r="A1303">
        <v>19.061330000000002</v>
      </c>
      <c r="B1303" t="s">
        <v>55</v>
      </c>
      <c r="C1303">
        <v>1E-3</v>
      </c>
    </row>
    <row r="1304" spans="1:3" x14ac:dyDescent="0.35">
      <c r="A1304">
        <v>19.07846</v>
      </c>
      <c r="B1304" t="s">
        <v>55</v>
      </c>
      <c r="C1304">
        <v>2.0999999999999999E-3</v>
      </c>
    </row>
    <row r="1305" spans="1:3" x14ac:dyDescent="0.35">
      <c r="A1305">
        <v>19.102530000000002</v>
      </c>
      <c r="B1305" t="s">
        <v>55</v>
      </c>
      <c r="C1305">
        <v>1.1000000000000001E-3</v>
      </c>
    </row>
    <row r="1306" spans="1:3" x14ac:dyDescent="0.35">
      <c r="A1306">
        <v>19.125689999999999</v>
      </c>
      <c r="B1306" t="s">
        <v>55</v>
      </c>
      <c r="C1306">
        <v>1.1000000000000001E-3</v>
      </c>
    </row>
    <row r="1307" spans="1:3" x14ac:dyDescent="0.35">
      <c r="A1307">
        <v>19.139790000000001</v>
      </c>
      <c r="B1307" t="s">
        <v>55</v>
      </c>
      <c r="C1307">
        <v>1.1000000000000001E-3</v>
      </c>
    </row>
    <row r="1308" spans="1:3" x14ac:dyDescent="0.35">
      <c r="A1308">
        <v>19.160799999999998</v>
      </c>
      <c r="B1308" t="s">
        <v>55</v>
      </c>
      <c r="C1308">
        <v>1.1999999999999999E-3</v>
      </c>
    </row>
    <row r="1309" spans="1:3" x14ac:dyDescent="0.35">
      <c r="A1309">
        <v>19.18411</v>
      </c>
      <c r="B1309" t="s">
        <v>55</v>
      </c>
      <c r="C1309">
        <v>1E-4</v>
      </c>
    </row>
    <row r="1310" spans="1:3" x14ac:dyDescent="0.35">
      <c r="A1310">
        <v>19.204470000000001</v>
      </c>
      <c r="B1310" t="s">
        <v>55</v>
      </c>
      <c r="C1310">
        <v>1E-4</v>
      </c>
    </row>
    <row r="1311" spans="1:3" x14ac:dyDescent="0.35">
      <c r="A1311">
        <v>19.221910000000001</v>
      </c>
      <c r="B1311" t="s">
        <v>55</v>
      </c>
    </row>
    <row r="1312" spans="1:3" x14ac:dyDescent="0.35">
      <c r="A1312">
        <v>19.242570000000001</v>
      </c>
      <c r="B1312" t="s">
        <v>55</v>
      </c>
    </row>
    <row r="1313" spans="1:2" x14ac:dyDescent="0.35">
      <c r="A1313">
        <v>19.268740000000001</v>
      </c>
      <c r="B1313" t="s">
        <v>55</v>
      </c>
    </row>
    <row r="1314" spans="1:2" x14ac:dyDescent="0.35">
      <c r="A1314">
        <v>19.30518</v>
      </c>
      <c r="B1314" t="s">
        <v>55</v>
      </c>
    </row>
    <row r="1315" spans="1:2" x14ac:dyDescent="0.35">
      <c r="A1315">
        <v>19.323309999999999</v>
      </c>
      <c r="B1315" t="s">
        <v>55</v>
      </c>
    </row>
    <row r="1316" spans="1:2" x14ac:dyDescent="0.35">
      <c r="A1316">
        <v>19.3476</v>
      </c>
      <c r="B1316" t="s">
        <v>55</v>
      </c>
    </row>
    <row r="1317" spans="1:2" x14ac:dyDescent="0.35">
      <c r="A1317">
        <v>19.367760000000001</v>
      </c>
      <c r="B1317" t="s">
        <v>55</v>
      </c>
    </row>
    <row r="1318" spans="1:2" x14ac:dyDescent="0.35">
      <c r="A1318">
        <v>19.491129999999998</v>
      </c>
      <c r="B1318" t="s">
        <v>55</v>
      </c>
    </row>
    <row r="1319" spans="1:2" x14ac:dyDescent="0.35">
      <c r="A1319">
        <v>19.73443</v>
      </c>
      <c r="B1319" t="s">
        <v>55</v>
      </c>
    </row>
    <row r="1320" spans="1:2" x14ac:dyDescent="0.35">
      <c r="A1320">
        <v>19.821739999999998</v>
      </c>
      <c r="B1320" t="s">
        <v>55</v>
      </c>
    </row>
    <row r="1321" spans="1:2" x14ac:dyDescent="0.35">
      <c r="A1321">
        <v>19.9009</v>
      </c>
      <c r="B1321" t="s">
        <v>55</v>
      </c>
    </row>
    <row r="1322" spans="1:2" x14ac:dyDescent="0.35">
      <c r="A1322">
        <v>19.948810000000002</v>
      </c>
      <c r="B1322" t="s">
        <v>55</v>
      </c>
    </row>
    <row r="1323" spans="1:2" x14ac:dyDescent="0.35">
      <c r="A1323">
        <v>19.975709999999999</v>
      </c>
      <c r="B1323" t="s">
        <v>55</v>
      </c>
    </row>
    <row r="1324" spans="1:2" x14ac:dyDescent="0.35">
      <c r="A1324">
        <v>20.02534</v>
      </c>
      <c r="B1324" t="s">
        <v>55</v>
      </c>
    </row>
    <row r="1325" spans="1:2" x14ac:dyDescent="0.35">
      <c r="A1325">
        <v>20.059100000000001</v>
      </c>
      <c r="B1325" t="s">
        <v>55</v>
      </c>
    </row>
    <row r="1326" spans="1:2" x14ac:dyDescent="0.35">
      <c r="A1326">
        <v>20.08043</v>
      </c>
      <c r="B1326" t="s">
        <v>55</v>
      </c>
    </row>
    <row r="1327" spans="1:2" x14ac:dyDescent="0.35">
      <c r="A1327">
        <v>20.12865</v>
      </c>
      <c r="B1327" t="s">
        <v>55</v>
      </c>
    </row>
    <row r="1328" spans="1:2" x14ac:dyDescent="0.35">
      <c r="A1328">
        <v>20.17559</v>
      </c>
      <c r="B1328" t="s">
        <v>55</v>
      </c>
    </row>
    <row r="1329" spans="1:2" x14ac:dyDescent="0.35">
      <c r="A1329">
        <v>20.20571</v>
      </c>
      <c r="B1329" t="s">
        <v>55</v>
      </c>
    </row>
    <row r="1330" spans="1:2" x14ac:dyDescent="0.35">
      <c r="A1330">
        <v>20.228909999999999</v>
      </c>
      <c r="B1330" t="s">
        <v>55</v>
      </c>
    </row>
    <row r="1331" spans="1:2" x14ac:dyDescent="0.35">
      <c r="A1331">
        <v>20.26332</v>
      </c>
      <c r="B1331" t="s">
        <v>55</v>
      </c>
    </row>
    <row r="1332" spans="1:2" x14ac:dyDescent="0.35">
      <c r="A1332">
        <v>20.306360000000002</v>
      </c>
      <c r="B1332" t="s">
        <v>55</v>
      </c>
    </row>
    <row r="1333" spans="1:2" x14ac:dyDescent="0.35">
      <c r="A1333">
        <v>20.332270000000001</v>
      </c>
      <c r="B1333" t="s">
        <v>55</v>
      </c>
    </row>
    <row r="1334" spans="1:2" x14ac:dyDescent="0.35">
      <c r="A1334">
        <v>20.359269999999999</v>
      </c>
      <c r="B1334" t="s">
        <v>55</v>
      </c>
    </row>
    <row r="1335" spans="1:2" x14ac:dyDescent="0.35">
      <c r="A1335">
        <v>20.380389999999998</v>
      </c>
      <c r="B1335" t="s">
        <v>55</v>
      </c>
    </row>
    <row r="1336" spans="1:2" x14ac:dyDescent="0.35">
      <c r="A1336">
        <v>20.402850000000001</v>
      </c>
      <c r="B1336" t="s">
        <v>55</v>
      </c>
    </row>
    <row r="1337" spans="1:2" x14ac:dyDescent="0.35">
      <c r="A1337">
        <v>20.420449999999999</v>
      </c>
      <c r="B1337" t="s">
        <v>55</v>
      </c>
    </row>
    <row r="1338" spans="1:2" x14ac:dyDescent="0.35">
      <c r="A1338">
        <v>20.442489999999999</v>
      </c>
      <c r="B1338" t="s">
        <v>55</v>
      </c>
    </row>
    <row r="1339" spans="1:2" x14ac:dyDescent="0.35">
      <c r="A1339">
        <v>20.468730000000001</v>
      </c>
      <c r="B1339" t="s">
        <v>55</v>
      </c>
    </row>
    <row r="1340" spans="1:2" x14ac:dyDescent="0.35">
      <c r="A1340">
        <v>20.493230000000001</v>
      </c>
      <c r="B1340" t="s">
        <v>55</v>
      </c>
    </row>
    <row r="1341" spans="1:2" x14ac:dyDescent="0.35">
      <c r="A1341">
        <v>20.515029999999999</v>
      </c>
      <c r="B1341" t="s">
        <v>55</v>
      </c>
    </row>
    <row r="1342" spans="1:2" x14ac:dyDescent="0.35">
      <c r="A1342">
        <v>20.538419999999999</v>
      </c>
      <c r="B1342" t="s">
        <v>55</v>
      </c>
    </row>
    <row r="1343" spans="1:2" x14ac:dyDescent="0.35">
      <c r="A1343">
        <v>20.55874</v>
      </c>
      <c r="B1343" t="s">
        <v>55</v>
      </c>
    </row>
    <row r="1344" spans="1:2" x14ac:dyDescent="0.35">
      <c r="A1344">
        <v>20.580549999999999</v>
      </c>
      <c r="B1344" t="s">
        <v>55</v>
      </c>
    </row>
    <row r="1345" spans="1:3" x14ac:dyDescent="0.35">
      <c r="A1345">
        <v>20.615950000000002</v>
      </c>
      <c r="B1345" t="s">
        <v>55</v>
      </c>
    </row>
    <row r="1346" spans="1:3" x14ac:dyDescent="0.35">
      <c r="A1346">
        <v>20.638190000000002</v>
      </c>
      <c r="B1346" t="s">
        <v>55</v>
      </c>
    </row>
    <row r="1347" spans="1:3" x14ac:dyDescent="0.35">
      <c r="A1347">
        <v>20.670259999999999</v>
      </c>
      <c r="B1347" t="s">
        <v>55</v>
      </c>
    </row>
    <row r="1348" spans="1:3" x14ac:dyDescent="0.35">
      <c r="A1348">
        <v>20.691770000000002</v>
      </c>
      <c r="B1348" t="s">
        <v>55</v>
      </c>
    </row>
    <row r="1349" spans="1:3" x14ac:dyDescent="0.35">
      <c r="A1349">
        <v>20.725850000000001</v>
      </c>
      <c r="B1349" t="s">
        <v>55</v>
      </c>
    </row>
    <row r="1350" spans="1:3" x14ac:dyDescent="0.35">
      <c r="A1350">
        <v>20.75461</v>
      </c>
      <c r="B1350" t="s">
        <v>55</v>
      </c>
    </row>
    <row r="1351" spans="1:3" x14ac:dyDescent="0.35">
      <c r="A1351">
        <v>20.780339999999999</v>
      </c>
      <c r="B1351" t="s">
        <v>55</v>
      </c>
    </row>
    <row r="1352" spans="1:3" x14ac:dyDescent="0.35">
      <c r="A1352">
        <v>20.86073</v>
      </c>
      <c r="B1352" t="s">
        <v>55</v>
      </c>
    </row>
    <row r="1353" spans="1:3" x14ac:dyDescent="0.35">
      <c r="A1353">
        <v>20.884530000000002</v>
      </c>
      <c r="B1353" t="s">
        <v>55</v>
      </c>
    </row>
    <row r="1354" spans="1:3" x14ac:dyDescent="0.35">
      <c r="A1354">
        <v>20.899539999999998</v>
      </c>
      <c r="B1354" t="s">
        <v>55</v>
      </c>
    </row>
    <row r="1355" spans="1:3" x14ac:dyDescent="0.35">
      <c r="A1355">
        <v>20.91414</v>
      </c>
      <c r="B1355" t="s">
        <v>55</v>
      </c>
    </row>
    <row r="1356" spans="1:3" x14ac:dyDescent="0.35">
      <c r="A1356">
        <v>20.933019999999999</v>
      </c>
      <c r="B1356" t="s">
        <v>55</v>
      </c>
      <c r="C1356">
        <v>1E-4</v>
      </c>
    </row>
    <row r="1357" spans="1:3" x14ac:dyDescent="0.35">
      <c r="A1357">
        <v>20.950900000000001</v>
      </c>
      <c r="B1357" t="s">
        <v>55</v>
      </c>
    </row>
    <row r="1358" spans="1:3" x14ac:dyDescent="0.35">
      <c r="A1358">
        <v>20.96566</v>
      </c>
      <c r="B1358" t="s">
        <v>55</v>
      </c>
    </row>
    <row r="1359" spans="1:3" x14ac:dyDescent="0.35">
      <c r="A1359">
        <v>20.98047</v>
      </c>
      <c r="B1359" t="s">
        <v>55</v>
      </c>
    </row>
    <row r="1360" spans="1:3" x14ac:dyDescent="0.35">
      <c r="A1360">
        <v>20.995470000000001</v>
      </c>
      <c r="B1360" t="s">
        <v>55</v>
      </c>
    </row>
    <row r="1361" spans="1:3" x14ac:dyDescent="0.35">
      <c r="A1361">
        <v>21.009699999999999</v>
      </c>
      <c r="B1361" t="s">
        <v>55</v>
      </c>
      <c r="C1361">
        <v>4.0000000000000002E-4</v>
      </c>
    </row>
    <row r="1362" spans="1:3" x14ac:dyDescent="0.35">
      <c r="A1362">
        <v>21.025960000000001</v>
      </c>
      <c r="B1362" t="s">
        <v>55</v>
      </c>
      <c r="C1362">
        <v>4.0000000000000002E-4</v>
      </c>
    </row>
    <row r="1363" spans="1:3" x14ac:dyDescent="0.35">
      <c r="A1363">
        <v>21.040420000000001</v>
      </c>
      <c r="B1363" t="s">
        <v>55</v>
      </c>
      <c r="C1363">
        <v>4.0000000000000002E-4</v>
      </c>
    </row>
    <row r="1364" spans="1:3" x14ac:dyDescent="0.35">
      <c r="A1364">
        <v>21.055440000000001</v>
      </c>
      <c r="B1364" t="s">
        <v>55</v>
      </c>
      <c r="C1364">
        <v>1.1999999999999999E-3</v>
      </c>
    </row>
    <row r="1365" spans="1:3" x14ac:dyDescent="0.35">
      <c r="A1365">
        <v>21.070879999999999</v>
      </c>
      <c r="B1365" t="s">
        <v>55</v>
      </c>
      <c r="C1365">
        <v>1.8E-3</v>
      </c>
    </row>
    <row r="1366" spans="1:3" x14ac:dyDescent="0.35">
      <c r="A1366">
        <v>21.08868</v>
      </c>
      <c r="B1366" t="s">
        <v>55</v>
      </c>
      <c r="C1366">
        <v>1.8E-3</v>
      </c>
    </row>
    <row r="1367" spans="1:3" x14ac:dyDescent="0.35">
      <c r="A1367">
        <v>21.103200000000001</v>
      </c>
      <c r="B1367" t="s">
        <v>55</v>
      </c>
      <c r="C1367">
        <v>3.0000000000000001E-3</v>
      </c>
    </row>
    <row r="1368" spans="1:3" x14ac:dyDescent="0.35">
      <c r="A1368">
        <v>21.117819999999998</v>
      </c>
      <c r="B1368" t="s">
        <v>55</v>
      </c>
      <c r="C1368">
        <v>1.9E-3</v>
      </c>
    </row>
    <row r="1369" spans="1:3" x14ac:dyDescent="0.35">
      <c r="A1369">
        <v>21.13128</v>
      </c>
      <c r="B1369" t="s">
        <v>55</v>
      </c>
      <c r="C1369">
        <v>1.9E-3</v>
      </c>
    </row>
    <row r="1370" spans="1:3" x14ac:dyDescent="0.35">
      <c r="A1370">
        <v>21.147539999999999</v>
      </c>
      <c r="B1370" t="s">
        <v>55</v>
      </c>
      <c r="C1370">
        <v>3.0999999999999999E-3</v>
      </c>
    </row>
    <row r="1371" spans="1:3" x14ac:dyDescent="0.35">
      <c r="A1371">
        <v>21.165189999999999</v>
      </c>
      <c r="B1371" t="s">
        <v>55</v>
      </c>
      <c r="C1371">
        <v>3.0000000000000001E-3</v>
      </c>
    </row>
    <row r="1372" spans="1:3" x14ac:dyDescent="0.35">
      <c r="A1372">
        <v>21.183119999999999</v>
      </c>
      <c r="B1372" t="s">
        <v>55</v>
      </c>
      <c r="C1372">
        <v>5.1000000000000004E-3</v>
      </c>
    </row>
    <row r="1373" spans="1:3" x14ac:dyDescent="0.35">
      <c r="A1373">
        <v>21.208369999999999</v>
      </c>
      <c r="B1373" t="s">
        <v>55</v>
      </c>
      <c r="C1373">
        <v>5.1000000000000004E-3</v>
      </c>
    </row>
    <row r="1374" spans="1:3" x14ac:dyDescent="0.35">
      <c r="A1374">
        <v>21.234490000000001</v>
      </c>
      <c r="B1374" t="s">
        <v>55</v>
      </c>
      <c r="C1374">
        <v>5.9999999999999995E-4</v>
      </c>
    </row>
    <row r="1375" spans="1:3" x14ac:dyDescent="0.35">
      <c r="A1375">
        <v>21.251239999999999</v>
      </c>
      <c r="B1375" t="s">
        <v>55</v>
      </c>
      <c r="C1375">
        <v>4.4000000000000003E-3</v>
      </c>
    </row>
    <row r="1376" spans="1:3" x14ac:dyDescent="0.35">
      <c r="A1376">
        <v>21.269880000000001</v>
      </c>
      <c r="B1376" t="s">
        <v>55</v>
      </c>
      <c r="C1376">
        <v>8.8000000000000005E-3</v>
      </c>
    </row>
    <row r="1377" spans="1:3" x14ac:dyDescent="0.35">
      <c r="A1377">
        <v>21.287199999999999</v>
      </c>
      <c r="B1377" t="s">
        <v>55</v>
      </c>
      <c r="C1377">
        <v>7.7999999999999996E-3</v>
      </c>
    </row>
    <row r="1378" spans="1:3" x14ac:dyDescent="0.35">
      <c r="A1378">
        <v>21.306989999999999</v>
      </c>
      <c r="B1378" t="s">
        <v>55</v>
      </c>
      <c r="C1378">
        <v>9.2999999999999992E-3</v>
      </c>
    </row>
    <row r="1379" spans="1:3" x14ac:dyDescent="0.35">
      <c r="A1379">
        <v>21.328050000000001</v>
      </c>
      <c r="B1379" t="s">
        <v>55</v>
      </c>
      <c r="C1379">
        <v>1.67E-2</v>
      </c>
    </row>
    <row r="1380" spans="1:3" x14ac:dyDescent="0.35">
      <c r="A1380">
        <v>21.346080000000001</v>
      </c>
      <c r="B1380" t="s">
        <v>55</v>
      </c>
      <c r="C1380">
        <v>1.67E-2</v>
      </c>
    </row>
    <row r="1381" spans="1:3" x14ac:dyDescent="0.35">
      <c r="A1381">
        <v>21.359940000000002</v>
      </c>
      <c r="B1381" t="s">
        <v>55</v>
      </c>
      <c r="C1381">
        <v>2.1399999999999999E-2</v>
      </c>
    </row>
    <row r="1382" spans="1:3" x14ac:dyDescent="0.35">
      <c r="A1382">
        <v>21.373860000000001</v>
      </c>
      <c r="B1382" t="s">
        <v>55</v>
      </c>
      <c r="C1382">
        <v>2.1399999999999999E-2</v>
      </c>
    </row>
    <row r="1383" spans="1:3" x14ac:dyDescent="0.35">
      <c r="A1383">
        <v>21.39142</v>
      </c>
      <c r="B1383" t="s">
        <v>55</v>
      </c>
      <c r="C1383">
        <v>1.6299999999999999E-2</v>
      </c>
    </row>
    <row r="1384" spans="1:3" x14ac:dyDescent="0.35">
      <c r="A1384">
        <v>21.413630000000001</v>
      </c>
      <c r="B1384" t="s">
        <v>55</v>
      </c>
      <c r="C1384">
        <v>4.7000000000000002E-3</v>
      </c>
    </row>
    <row r="1385" spans="1:3" x14ac:dyDescent="0.35">
      <c r="A1385">
        <v>21.430789999999998</v>
      </c>
      <c r="B1385" t="s">
        <v>55</v>
      </c>
      <c r="C1385">
        <v>9.7999999999999997E-3</v>
      </c>
    </row>
    <row r="1386" spans="1:3" x14ac:dyDescent="0.35">
      <c r="A1386">
        <v>21.44886</v>
      </c>
      <c r="B1386" t="s">
        <v>55</v>
      </c>
      <c r="C1386">
        <v>2.8E-3</v>
      </c>
    </row>
    <row r="1387" spans="1:3" x14ac:dyDescent="0.35">
      <c r="A1387">
        <v>21.469059999999999</v>
      </c>
      <c r="B1387" t="s">
        <v>55</v>
      </c>
      <c r="C1387">
        <v>2.9999999999999997E-4</v>
      </c>
    </row>
    <row r="1388" spans="1:3" x14ac:dyDescent="0.35">
      <c r="A1388">
        <v>21.486619999999998</v>
      </c>
      <c r="B1388" t="s">
        <v>55</v>
      </c>
    </row>
    <row r="1389" spans="1:3" x14ac:dyDescent="0.35">
      <c r="A1389">
        <v>21.50357</v>
      </c>
      <c r="B1389" t="s">
        <v>55</v>
      </c>
    </row>
    <row r="1390" spans="1:3" x14ac:dyDescent="0.35">
      <c r="A1390">
        <v>21.52225</v>
      </c>
      <c r="B1390" t="s">
        <v>55</v>
      </c>
    </row>
    <row r="1391" spans="1:3" x14ac:dyDescent="0.35">
      <c r="A1391">
        <v>21.538460000000001</v>
      </c>
      <c r="B1391" t="s">
        <v>55</v>
      </c>
    </row>
    <row r="1392" spans="1:3" x14ac:dyDescent="0.35">
      <c r="A1392">
        <v>21.5517</v>
      </c>
      <c r="B1392" t="s">
        <v>55</v>
      </c>
    </row>
    <row r="1393" spans="1:2" x14ac:dyDescent="0.35">
      <c r="A1393">
        <v>21.566269999999999</v>
      </c>
      <c r="B1393" t="s">
        <v>55</v>
      </c>
    </row>
    <row r="1394" spans="1:2" x14ac:dyDescent="0.35">
      <c r="A1394">
        <v>21.581060000000001</v>
      </c>
      <c r="B1394" t="s">
        <v>55</v>
      </c>
    </row>
    <row r="1395" spans="1:2" x14ac:dyDescent="0.35">
      <c r="A1395">
        <v>21.594719999999999</v>
      </c>
      <c r="B1395" t="s">
        <v>55</v>
      </c>
    </row>
    <row r="1396" spans="1:2" x14ac:dyDescent="0.35">
      <c r="A1396">
        <v>21.608139999999999</v>
      </c>
      <c r="B1396" t="s">
        <v>55</v>
      </c>
    </row>
    <row r="1397" spans="1:2" x14ac:dyDescent="0.35">
      <c r="A1397">
        <v>21.624279999999999</v>
      </c>
      <c r="B1397" t="s">
        <v>55</v>
      </c>
    </row>
    <row r="1398" spans="1:2" x14ac:dyDescent="0.35">
      <c r="A1398">
        <v>21.64048</v>
      </c>
      <c r="B1398" t="s">
        <v>55</v>
      </c>
    </row>
    <row r="1399" spans="1:2" x14ac:dyDescent="0.35">
      <c r="A1399">
        <v>21.656890000000001</v>
      </c>
      <c r="B1399" t="s">
        <v>55</v>
      </c>
    </row>
    <row r="1400" spans="1:2" x14ac:dyDescent="0.35">
      <c r="A1400">
        <v>21.670059999999999</v>
      </c>
      <c r="B1400" t="s">
        <v>55</v>
      </c>
    </row>
    <row r="1401" spans="1:2" x14ac:dyDescent="0.35">
      <c r="A1401">
        <v>21.684760000000001</v>
      </c>
      <c r="B1401" t="s">
        <v>55</v>
      </c>
    </row>
    <row r="1402" spans="1:2" x14ac:dyDescent="0.35">
      <c r="A1402">
        <v>21.69802</v>
      </c>
      <c r="B1402" t="s">
        <v>55</v>
      </c>
    </row>
    <row r="1403" spans="1:2" x14ac:dyDescent="0.35">
      <c r="A1403">
        <v>21.712689999999998</v>
      </c>
      <c r="B1403" t="s">
        <v>55</v>
      </c>
    </row>
    <row r="1404" spans="1:2" x14ac:dyDescent="0.35">
      <c r="A1404">
        <v>21.729379999999999</v>
      </c>
      <c r="B1404" t="s">
        <v>55</v>
      </c>
    </row>
    <row r="1405" spans="1:2" x14ac:dyDescent="0.35">
      <c r="A1405">
        <v>21.742999999999999</v>
      </c>
      <c r="B1405" t="s">
        <v>55</v>
      </c>
    </row>
    <row r="1406" spans="1:2" x14ac:dyDescent="0.35">
      <c r="A1406">
        <v>21.75817</v>
      </c>
      <c r="B1406" t="s">
        <v>55</v>
      </c>
    </row>
    <row r="1407" spans="1:2" x14ac:dyDescent="0.35">
      <c r="A1407">
        <v>21.772079999999999</v>
      </c>
      <c r="B1407" t="s">
        <v>55</v>
      </c>
    </row>
    <row r="1408" spans="1:2" x14ac:dyDescent="0.35">
      <c r="A1408">
        <v>21.786940000000001</v>
      </c>
      <c r="B1408" t="s">
        <v>55</v>
      </c>
    </row>
    <row r="1409" spans="1:3" x14ac:dyDescent="0.35">
      <c r="A1409">
        <v>21.80001</v>
      </c>
      <c r="B1409" t="s">
        <v>55</v>
      </c>
    </row>
    <row r="1410" spans="1:3" x14ac:dyDescent="0.35">
      <c r="A1410">
        <v>21.814830000000001</v>
      </c>
      <c r="B1410" t="s">
        <v>55</v>
      </c>
    </row>
    <row r="1411" spans="1:3" x14ac:dyDescent="0.35">
      <c r="A1411">
        <v>21.830110000000001</v>
      </c>
      <c r="B1411" t="s">
        <v>55</v>
      </c>
    </row>
    <row r="1412" spans="1:3" x14ac:dyDescent="0.35">
      <c r="A1412">
        <v>21.84637</v>
      </c>
      <c r="B1412" t="s">
        <v>55</v>
      </c>
    </row>
    <row r="1413" spans="1:3" x14ac:dyDescent="0.35">
      <c r="A1413">
        <v>21.86299</v>
      </c>
      <c r="B1413" t="s">
        <v>55</v>
      </c>
    </row>
    <row r="1414" spans="1:3" x14ac:dyDescent="0.35">
      <c r="A1414">
        <v>21.880980000000001</v>
      </c>
      <c r="B1414" t="s">
        <v>55</v>
      </c>
      <c r="C1414">
        <v>1E-4</v>
      </c>
    </row>
    <row r="1415" spans="1:3" x14ac:dyDescent="0.35">
      <c r="A1415">
        <v>21.905519999999999</v>
      </c>
      <c r="B1415" t="s">
        <v>55</v>
      </c>
    </row>
    <row r="1416" spans="1:3" x14ac:dyDescent="0.35">
      <c r="A1416">
        <v>21.920590000000001</v>
      </c>
      <c r="B1416" t="s">
        <v>55</v>
      </c>
    </row>
    <row r="1417" spans="1:3" x14ac:dyDescent="0.35">
      <c r="A1417">
        <v>21.936240000000002</v>
      </c>
      <c r="B1417" t="s">
        <v>55</v>
      </c>
    </row>
    <row r="1418" spans="1:3" x14ac:dyDescent="0.35">
      <c r="A1418">
        <v>21.953659999999999</v>
      </c>
      <c r="B1418" t="s">
        <v>55</v>
      </c>
    </row>
    <row r="1419" spans="1:3" x14ac:dyDescent="0.35">
      <c r="A1419">
        <v>21.975670000000001</v>
      </c>
      <c r="B1419" t="s">
        <v>55</v>
      </c>
    </row>
    <row r="1420" spans="1:3" x14ac:dyDescent="0.35">
      <c r="A1420">
        <v>21.992740000000001</v>
      </c>
      <c r="B1420" t="s">
        <v>55</v>
      </c>
    </row>
    <row r="1421" spans="1:3" x14ac:dyDescent="0.35">
      <c r="A1421">
        <v>22.009979999999999</v>
      </c>
      <c r="B1421" t="s">
        <v>55</v>
      </c>
    </row>
    <row r="1422" spans="1:3" x14ac:dyDescent="0.35">
      <c r="A1422">
        <v>22.02759</v>
      </c>
      <c r="B1422" t="s">
        <v>55</v>
      </c>
    </row>
    <row r="1423" spans="1:3" x14ac:dyDescent="0.35">
      <c r="A1423">
        <v>22.04438</v>
      </c>
      <c r="B1423" t="s">
        <v>55</v>
      </c>
    </row>
    <row r="1424" spans="1:3" x14ac:dyDescent="0.35">
      <c r="A1424">
        <v>22.061520000000002</v>
      </c>
      <c r="B1424" t="s">
        <v>55</v>
      </c>
    </row>
    <row r="1425" spans="1:2" x14ac:dyDescent="0.35">
      <c r="A1425">
        <v>22.07864</v>
      </c>
      <c r="B1425" t="s">
        <v>55</v>
      </c>
    </row>
    <row r="1426" spans="1:2" x14ac:dyDescent="0.35">
      <c r="A1426">
        <v>22.095700000000001</v>
      </c>
      <c r="B1426" t="s">
        <v>55</v>
      </c>
    </row>
    <row r="1427" spans="1:2" x14ac:dyDescent="0.35">
      <c r="A1427">
        <v>22.11103</v>
      </c>
      <c r="B1427" t="s">
        <v>55</v>
      </c>
    </row>
    <row r="1428" spans="1:2" x14ac:dyDescent="0.35">
      <c r="A1428">
        <v>22.127459999999999</v>
      </c>
      <c r="B1428" t="s">
        <v>55</v>
      </c>
    </row>
    <row r="1429" spans="1:2" x14ac:dyDescent="0.35">
      <c r="A1429">
        <v>22.149039999999999</v>
      </c>
      <c r="B1429" t="s">
        <v>55</v>
      </c>
    </row>
    <row r="1430" spans="1:2" x14ac:dyDescent="0.35">
      <c r="A1430">
        <v>22.175879999999999</v>
      </c>
      <c r="B1430" t="s">
        <v>55</v>
      </c>
    </row>
    <row r="1431" spans="1:2" x14ac:dyDescent="0.35">
      <c r="A1431">
        <v>22.191289999999999</v>
      </c>
      <c r="B1431" t="s">
        <v>55</v>
      </c>
    </row>
    <row r="1432" spans="1:2" x14ac:dyDescent="0.35">
      <c r="A1432">
        <v>22.207039999999999</v>
      </c>
      <c r="B1432" t="s">
        <v>55</v>
      </c>
    </row>
    <row r="1433" spans="1:2" x14ac:dyDescent="0.35">
      <c r="A1433">
        <v>22.221609999999998</v>
      </c>
      <c r="B1433" t="s">
        <v>55</v>
      </c>
    </row>
    <row r="1434" spans="1:2" x14ac:dyDescent="0.35">
      <c r="A1434">
        <v>22.237010000000001</v>
      </c>
      <c r="B1434" t="s">
        <v>55</v>
      </c>
    </row>
    <row r="1435" spans="1:2" x14ac:dyDescent="0.35">
      <c r="A1435">
        <v>22.25245</v>
      </c>
      <c r="B1435" t="s">
        <v>55</v>
      </c>
    </row>
    <row r="1436" spans="1:2" x14ac:dyDescent="0.35">
      <c r="A1436">
        <v>22.267749999999999</v>
      </c>
      <c r="B1436" t="s">
        <v>55</v>
      </c>
    </row>
    <row r="1437" spans="1:2" x14ac:dyDescent="0.35">
      <c r="A1437">
        <v>22.283660000000001</v>
      </c>
      <c r="B1437" t="s">
        <v>55</v>
      </c>
    </row>
    <row r="1438" spans="1:2" x14ac:dyDescent="0.35">
      <c r="A1438">
        <v>22.29899</v>
      </c>
      <c r="B1438" t="s">
        <v>55</v>
      </c>
    </row>
    <row r="1439" spans="1:2" x14ac:dyDescent="0.35">
      <c r="A1439">
        <v>22.313330000000001</v>
      </c>
      <c r="B1439" t="s">
        <v>55</v>
      </c>
    </row>
    <row r="1440" spans="1:2" x14ac:dyDescent="0.35">
      <c r="A1440">
        <v>22.328600000000002</v>
      </c>
      <c r="B1440" t="s">
        <v>55</v>
      </c>
    </row>
    <row r="1441" spans="1:3" x14ac:dyDescent="0.35">
      <c r="A1441">
        <v>22.34666</v>
      </c>
      <c r="B1441" t="s">
        <v>55</v>
      </c>
    </row>
    <row r="1442" spans="1:3" x14ac:dyDescent="0.35">
      <c r="A1442">
        <v>22.361190000000001</v>
      </c>
      <c r="B1442" t="s">
        <v>55</v>
      </c>
    </row>
    <row r="1443" spans="1:3" x14ac:dyDescent="0.35">
      <c r="A1443">
        <v>22.376840000000001</v>
      </c>
      <c r="B1443" t="s">
        <v>55</v>
      </c>
    </row>
    <row r="1444" spans="1:3" x14ac:dyDescent="0.35">
      <c r="A1444">
        <v>22.392150000000001</v>
      </c>
      <c r="B1444" t="s">
        <v>55</v>
      </c>
    </row>
    <row r="1445" spans="1:3" x14ac:dyDescent="0.35">
      <c r="A1445">
        <v>22.40887</v>
      </c>
      <c r="B1445" t="s">
        <v>55</v>
      </c>
    </row>
    <row r="1446" spans="1:3" x14ac:dyDescent="0.35">
      <c r="A1446">
        <v>22.428260000000002</v>
      </c>
      <c r="B1446" t="s">
        <v>55</v>
      </c>
    </row>
    <row r="1447" spans="1:3" x14ac:dyDescent="0.35">
      <c r="A1447">
        <v>22.455439999999999</v>
      </c>
      <c r="B1447" t="s">
        <v>55</v>
      </c>
    </row>
    <row r="1448" spans="1:3" x14ac:dyDescent="0.35">
      <c r="A1448">
        <v>22.47776</v>
      </c>
      <c r="B1448" t="s">
        <v>55</v>
      </c>
    </row>
    <row r="1449" spans="1:3" x14ac:dyDescent="0.35">
      <c r="A1449">
        <v>22.499199999999998</v>
      </c>
      <c r="B1449" t="s">
        <v>55</v>
      </c>
    </row>
    <row r="1450" spans="1:3" x14ac:dyDescent="0.35">
      <c r="A1450">
        <v>22.521100000000001</v>
      </c>
      <c r="B1450" t="s">
        <v>55</v>
      </c>
    </row>
    <row r="1451" spans="1:3" x14ac:dyDescent="0.35">
      <c r="A1451">
        <v>22.544139999999999</v>
      </c>
      <c r="B1451" t="s">
        <v>55</v>
      </c>
    </row>
    <row r="1452" spans="1:3" x14ac:dyDescent="0.35">
      <c r="A1452">
        <v>22.562069999999999</v>
      </c>
      <c r="B1452" t="s">
        <v>55</v>
      </c>
    </row>
    <row r="1453" spans="1:3" x14ac:dyDescent="0.35">
      <c r="A1453">
        <v>22.578749999999999</v>
      </c>
      <c r="B1453" t="s">
        <v>55</v>
      </c>
      <c r="C1453">
        <v>2.0000000000000001E-4</v>
      </c>
    </row>
    <row r="1454" spans="1:3" x14ac:dyDescent="0.35">
      <c r="A1454">
        <v>22.599889999999998</v>
      </c>
      <c r="B1454" t="s">
        <v>55</v>
      </c>
    </row>
    <row r="1455" spans="1:3" x14ac:dyDescent="0.35">
      <c r="A1455">
        <v>22.623570000000001</v>
      </c>
      <c r="B1455" t="s">
        <v>55</v>
      </c>
    </row>
    <row r="1456" spans="1:3" x14ac:dyDescent="0.35">
      <c r="A1456">
        <v>22.638159999999999</v>
      </c>
      <c r="B1456" t="s">
        <v>55</v>
      </c>
    </row>
    <row r="1457" spans="1:2" x14ac:dyDescent="0.35">
      <c r="A1457">
        <v>22.652439999999999</v>
      </c>
      <c r="B1457" t="s">
        <v>55</v>
      </c>
    </row>
    <row r="1458" spans="1:2" x14ac:dyDescent="0.35">
      <c r="A1458">
        <v>22.669830000000001</v>
      </c>
      <c r="B1458" t="s">
        <v>55</v>
      </c>
    </row>
    <row r="1459" spans="1:2" x14ac:dyDescent="0.35">
      <c r="A1459">
        <v>22.695830000000001</v>
      </c>
      <c r="B1459" t="s">
        <v>55</v>
      </c>
    </row>
    <row r="1460" spans="1:2" x14ac:dyDescent="0.35">
      <c r="A1460">
        <v>22.71604</v>
      </c>
      <c r="B1460" t="s">
        <v>55</v>
      </c>
    </row>
    <row r="1461" spans="1:2" x14ac:dyDescent="0.35">
      <c r="A1461">
        <v>22.734999999999999</v>
      </c>
      <c r="B1461" t="s">
        <v>55</v>
      </c>
    </row>
    <row r="1462" spans="1:2" x14ac:dyDescent="0.35">
      <c r="A1462">
        <v>22.754909999999999</v>
      </c>
      <c r="B1462" t="s">
        <v>55</v>
      </c>
    </row>
    <row r="1463" spans="1:2" x14ac:dyDescent="0.35">
      <c r="A1463">
        <v>22.77966</v>
      </c>
      <c r="B1463" t="s">
        <v>55</v>
      </c>
    </row>
    <row r="1464" spans="1:2" x14ac:dyDescent="0.35">
      <c r="A1464">
        <v>22.803709999999999</v>
      </c>
      <c r="B1464" t="s">
        <v>55</v>
      </c>
    </row>
    <row r="1465" spans="1:2" x14ac:dyDescent="0.35">
      <c r="A1465">
        <v>22.821709999999999</v>
      </c>
      <c r="B1465" t="s">
        <v>55</v>
      </c>
    </row>
    <row r="1466" spans="1:2" x14ac:dyDescent="0.35">
      <c r="A1466">
        <v>22.837029999999999</v>
      </c>
      <c r="B1466" t="s">
        <v>55</v>
      </c>
    </row>
    <row r="1467" spans="1:2" x14ac:dyDescent="0.35">
      <c r="A1467">
        <v>22.851659999999999</v>
      </c>
      <c r="B1467" t="s">
        <v>55</v>
      </c>
    </row>
    <row r="1468" spans="1:2" x14ac:dyDescent="0.35">
      <c r="A1468">
        <v>22.866779999999999</v>
      </c>
      <c r="B1468" t="s">
        <v>55</v>
      </c>
    </row>
    <row r="1469" spans="1:2" x14ac:dyDescent="0.35">
      <c r="A1469">
        <v>22.881150000000002</v>
      </c>
      <c r="B1469" t="s">
        <v>55</v>
      </c>
    </row>
    <row r="1470" spans="1:2" x14ac:dyDescent="0.35">
      <c r="A1470">
        <v>22.896719999999998</v>
      </c>
      <c r="B1470" t="s">
        <v>55</v>
      </c>
    </row>
    <row r="1471" spans="1:2" x14ac:dyDescent="0.35">
      <c r="A1471">
        <v>22.911439999999999</v>
      </c>
      <c r="B1471" t="s">
        <v>55</v>
      </c>
    </row>
    <row r="1472" spans="1:2" x14ac:dyDescent="0.35">
      <c r="A1472">
        <v>22.926390000000001</v>
      </c>
      <c r="B1472" t="s">
        <v>55</v>
      </c>
    </row>
    <row r="1473" spans="1:3" x14ac:dyDescent="0.35">
      <c r="A1473">
        <v>22.94181</v>
      </c>
      <c r="B1473" t="s">
        <v>55</v>
      </c>
      <c r="C1473">
        <v>1E-4</v>
      </c>
    </row>
    <row r="1474" spans="1:3" x14ac:dyDescent="0.35">
      <c r="A1474">
        <v>22.956949999999999</v>
      </c>
      <c r="B1474" t="s">
        <v>55</v>
      </c>
      <c r="C1474">
        <v>1E-4</v>
      </c>
    </row>
    <row r="1475" spans="1:3" x14ac:dyDescent="0.35">
      <c r="A1475">
        <v>22.972719999999999</v>
      </c>
      <c r="B1475" t="s">
        <v>55</v>
      </c>
      <c r="C1475">
        <v>5.9999999999999995E-4</v>
      </c>
    </row>
    <row r="1476" spans="1:3" x14ac:dyDescent="0.35">
      <c r="A1476">
        <v>22.98818</v>
      </c>
      <c r="B1476" t="s">
        <v>55</v>
      </c>
      <c r="C1476">
        <v>8.0000000000000004E-4</v>
      </c>
    </row>
    <row r="1477" spans="1:3" x14ac:dyDescent="0.35">
      <c r="A1477">
        <v>23.00985</v>
      </c>
      <c r="B1477" t="s">
        <v>55</v>
      </c>
      <c r="C1477">
        <v>5.9999999999999995E-4</v>
      </c>
    </row>
    <row r="1478" spans="1:3" x14ac:dyDescent="0.35">
      <c r="A1478">
        <v>23.02505</v>
      </c>
      <c r="B1478" t="s">
        <v>55</v>
      </c>
      <c r="C1478">
        <v>5.9999999999999995E-4</v>
      </c>
    </row>
    <row r="1479" spans="1:3" x14ac:dyDescent="0.35">
      <c r="A1479">
        <v>23.040379999999999</v>
      </c>
      <c r="B1479" t="s">
        <v>55</v>
      </c>
      <c r="C1479">
        <v>1.2999999999999999E-3</v>
      </c>
    </row>
    <row r="1480" spans="1:3" x14ac:dyDescent="0.35">
      <c r="A1480">
        <v>23.05538</v>
      </c>
      <c r="B1480" t="s">
        <v>55</v>
      </c>
      <c r="C1480">
        <v>1.2999999999999999E-3</v>
      </c>
    </row>
    <row r="1481" spans="1:3" x14ac:dyDescent="0.35">
      <c r="A1481">
        <v>23.069680000000002</v>
      </c>
      <c r="B1481" t="s">
        <v>55</v>
      </c>
      <c r="C1481">
        <v>2.3999999999999998E-3</v>
      </c>
    </row>
    <row r="1482" spans="1:3" x14ac:dyDescent="0.35">
      <c r="A1482">
        <v>23.084980000000002</v>
      </c>
      <c r="B1482" t="s">
        <v>55</v>
      </c>
      <c r="C1482">
        <v>1.6000000000000001E-3</v>
      </c>
    </row>
    <row r="1483" spans="1:3" x14ac:dyDescent="0.35">
      <c r="A1483">
        <v>23.103729999999999</v>
      </c>
      <c r="B1483" t="s">
        <v>55</v>
      </c>
      <c r="C1483">
        <v>1.6000000000000001E-3</v>
      </c>
    </row>
    <row r="1484" spans="1:3" x14ac:dyDescent="0.35">
      <c r="A1484">
        <v>23.12792</v>
      </c>
      <c r="B1484" t="s">
        <v>55</v>
      </c>
      <c r="C1484">
        <v>2.8E-3</v>
      </c>
    </row>
    <row r="1485" spans="1:3" x14ac:dyDescent="0.35">
      <c r="A1485">
        <v>23.15475</v>
      </c>
      <c r="B1485" t="s">
        <v>55</v>
      </c>
      <c r="C1485">
        <v>2.5000000000000001E-3</v>
      </c>
    </row>
    <row r="1486" spans="1:3" x14ac:dyDescent="0.35">
      <c r="A1486">
        <v>23.171600000000002</v>
      </c>
      <c r="B1486" t="s">
        <v>55</v>
      </c>
      <c r="C1486">
        <v>8.0000000000000004E-4</v>
      </c>
    </row>
    <row r="1487" spans="1:3" x14ac:dyDescent="0.35">
      <c r="A1487">
        <v>23.193100000000001</v>
      </c>
      <c r="B1487" t="s">
        <v>55</v>
      </c>
      <c r="C1487">
        <v>1.9E-3</v>
      </c>
    </row>
    <row r="1488" spans="1:3" x14ac:dyDescent="0.35">
      <c r="A1488">
        <v>23.209</v>
      </c>
      <c r="B1488" t="s">
        <v>55</v>
      </c>
      <c r="C1488">
        <v>8.0000000000000004E-4</v>
      </c>
    </row>
    <row r="1489" spans="1:3" x14ac:dyDescent="0.35">
      <c r="A1489">
        <v>23.227250000000002</v>
      </c>
      <c r="B1489" t="s">
        <v>55</v>
      </c>
      <c r="C1489">
        <v>5.0000000000000001E-4</v>
      </c>
    </row>
    <row r="1490" spans="1:3" x14ac:dyDescent="0.35">
      <c r="A1490">
        <v>23.245840000000001</v>
      </c>
      <c r="B1490" t="s">
        <v>55</v>
      </c>
      <c r="C1490">
        <v>5.0000000000000001E-4</v>
      </c>
    </row>
    <row r="1491" spans="1:3" x14ac:dyDescent="0.35">
      <c r="A1491">
        <v>23.271170000000001</v>
      </c>
      <c r="B1491" t="s">
        <v>55</v>
      </c>
      <c r="C1491">
        <v>1E-4</v>
      </c>
    </row>
    <row r="1492" spans="1:3" x14ac:dyDescent="0.35">
      <c r="A1492">
        <v>23.296710000000001</v>
      </c>
      <c r="B1492" t="s">
        <v>55</v>
      </c>
      <c r="C1492">
        <v>1E-4</v>
      </c>
    </row>
    <row r="1493" spans="1:3" x14ac:dyDescent="0.35">
      <c r="A1493">
        <v>23.328769999999999</v>
      </c>
      <c r="B1493" t="s">
        <v>55</v>
      </c>
    </row>
    <row r="1494" spans="1:3" x14ac:dyDescent="0.35">
      <c r="A1494">
        <v>23.347650000000002</v>
      </c>
      <c r="B1494" t="s">
        <v>55</v>
      </c>
    </row>
    <row r="1495" spans="1:3" x14ac:dyDescent="0.35">
      <c r="A1495">
        <v>23.365179999999999</v>
      </c>
      <c r="B1495" t="s">
        <v>55</v>
      </c>
    </row>
    <row r="1496" spans="1:3" x14ac:dyDescent="0.35">
      <c r="A1496">
        <v>23.382210000000001</v>
      </c>
      <c r="B1496" t="s">
        <v>55</v>
      </c>
    </row>
    <row r="1497" spans="1:3" x14ac:dyDescent="0.35">
      <c r="A1497">
        <v>23.40371</v>
      </c>
      <c r="B1497" t="s">
        <v>55</v>
      </c>
    </row>
    <row r="1498" spans="1:3" x14ac:dyDescent="0.35">
      <c r="A1498">
        <v>23.42239</v>
      </c>
      <c r="B1498" t="s">
        <v>55</v>
      </c>
    </row>
    <row r="1499" spans="1:3" x14ac:dyDescent="0.35">
      <c r="A1499">
        <v>23.440770000000001</v>
      </c>
      <c r="B1499" t="s">
        <v>55</v>
      </c>
    </row>
    <row r="1500" spans="1:3" x14ac:dyDescent="0.35">
      <c r="A1500">
        <v>23.459230000000002</v>
      </c>
      <c r="B1500" t="s">
        <v>55</v>
      </c>
    </row>
    <row r="1501" spans="1:3" x14ac:dyDescent="0.35">
      <c r="A1501">
        <v>23.473459999999999</v>
      </c>
      <c r="B1501" t="s">
        <v>55</v>
      </c>
    </row>
    <row r="1502" spans="1:3" x14ac:dyDescent="0.35">
      <c r="A1502">
        <v>23.487369999999999</v>
      </c>
      <c r="B1502" t="s">
        <v>55</v>
      </c>
    </row>
    <row r="1503" spans="1:3" x14ac:dyDescent="0.35">
      <c r="A1503">
        <v>23.501270000000002</v>
      </c>
      <c r="B1503" t="s">
        <v>55</v>
      </c>
    </row>
    <row r="1504" spans="1:3" x14ac:dyDescent="0.35">
      <c r="A1504">
        <v>23.516500000000001</v>
      </c>
      <c r="B1504" t="s">
        <v>55</v>
      </c>
    </row>
    <row r="1505" spans="1:2" x14ac:dyDescent="0.35">
      <c r="A1505">
        <v>23.529309999999999</v>
      </c>
      <c r="B1505" t="s">
        <v>55</v>
      </c>
    </row>
    <row r="1506" spans="1:2" x14ac:dyDescent="0.35">
      <c r="A1506">
        <v>23.543209999999998</v>
      </c>
      <c r="B1506" t="s">
        <v>55</v>
      </c>
    </row>
    <row r="1507" spans="1:2" x14ac:dyDescent="0.35">
      <c r="A1507">
        <v>23.55809</v>
      </c>
      <c r="B1507" t="s">
        <v>55</v>
      </c>
    </row>
    <row r="1508" spans="1:2" x14ac:dyDescent="0.35">
      <c r="A1508">
        <v>23.571359999999999</v>
      </c>
      <c r="B1508" t="s">
        <v>55</v>
      </c>
    </row>
    <row r="1509" spans="1:2" x14ac:dyDescent="0.35">
      <c r="A1509">
        <v>23.586320000000001</v>
      </c>
      <c r="B1509" t="s">
        <v>55</v>
      </c>
    </row>
    <row r="1510" spans="1:2" x14ac:dyDescent="0.35">
      <c r="A1510">
        <v>23.60163</v>
      </c>
      <c r="B1510" t="s">
        <v>55</v>
      </c>
    </row>
    <row r="1511" spans="1:2" x14ac:dyDescent="0.35">
      <c r="A1511">
        <v>23.621359999999999</v>
      </c>
      <c r="B1511" t="s">
        <v>55</v>
      </c>
    </row>
    <row r="1512" spans="1:2" x14ac:dyDescent="0.35">
      <c r="A1512">
        <v>23.635370000000002</v>
      </c>
      <c r="B1512" t="s">
        <v>55</v>
      </c>
    </row>
    <row r="1513" spans="1:2" x14ac:dyDescent="0.35">
      <c r="A1513">
        <v>23.6496</v>
      </c>
      <c r="B1513" t="s">
        <v>55</v>
      </c>
    </row>
    <row r="1514" spans="1:2" x14ac:dyDescent="0.35">
      <c r="A1514">
        <v>23.66384</v>
      </c>
      <c r="B1514" t="s">
        <v>55</v>
      </c>
    </row>
    <row r="1515" spans="1:2" x14ac:dyDescent="0.35">
      <c r="A1515">
        <v>23.678059999999999</v>
      </c>
      <c r="B1515" t="s">
        <v>55</v>
      </c>
    </row>
    <row r="1516" spans="1:2" x14ac:dyDescent="0.35">
      <c r="A1516">
        <v>23.691469999999999</v>
      </c>
      <c r="B1516" t="s">
        <v>55</v>
      </c>
    </row>
    <row r="1517" spans="1:2" x14ac:dyDescent="0.35">
      <c r="A1517">
        <v>23.705850000000002</v>
      </c>
      <c r="B1517" t="s">
        <v>55</v>
      </c>
    </row>
    <row r="1518" spans="1:2" x14ac:dyDescent="0.35">
      <c r="A1518">
        <v>23.71876</v>
      </c>
      <c r="B1518" t="s">
        <v>55</v>
      </c>
    </row>
    <row r="1519" spans="1:2" x14ac:dyDescent="0.35">
      <c r="A1519">
        <v>23.732700000000001</v>
      </c>
      <c r="B1519" t="s">
        <v>55</v>
      </c>
    </row>
    <row r="1520" spans="1:2" x14ac:dyDescent="0.35">
      <c r="A1520">
        <v>23.746729999999999</v>
      </c>
      <c r="B1520" t="s">
        <v>55</v>
      </c>
    </row>
    <row r="1521" spans="1:2" x14ac:dyDescent="0.35">
      <c r="A1521">
        <v>23.761369999999999</v>
      </c>
      <c r="B1521" t="s">
        <v>55</v>
      </c>
    </row>
    <row r="1522" spans="1:2" x14ac:dyDescent="0.35">
      <c r="A1522">
        <v>23.77581</v>
      </c>
      <c r="B1522" t="s">
        <v>55</v>
      </c>
    </row>
    <row r="1523" spans="1:2" x14ac:dyDescent="0.35">
      <c r="A1523">
        <v>23.790959999999998</v>
      </c>
      <c r="B1523" t="s">
        <v>55</v>
      </c>
    </row>
    <row r="1524" spans="1:2" x14ac:dyDescent="0.35">
      <c r="A1524">
        <v>23.807130000000001</v>
      </c>
      <c r="B1524" t="s">
        <v>55</v>
      </c>
    </row>
    <row r="1525" spans="1:2" x14ac:dyDescent="0.35">
      <c r="A1525">
        <v>23.824629999999999</v>
      </c>
      <c r="B1525" t="s">
        <v>55</v>
      </c>
    </row>
    <row r="1526" spans="1:2" x14ac:dyDescent="0.35">
      <c r="A1526">
        <v>23.841560000000001</v>
      </c>
      <c r="B1526" t="s">
        <v>55</v>
      </c>
    </row>
    <row r="1527" spans="1:2" x14ac:dyDescent="0.35">
      <c r="A1527">
        <v>23.85736</v>
      </c>
      <c r="B1527" t="s">
        <v>55</v>
      </c>
    </row>
    <row r="1528" spans="1:2" x14ac:dyDescent="0.35">
      <c r="A1528">
        <v>23.872330000000002</v>
      </c>
      <c r="B1528" t="s">
        <v>55</v>
      </c>
    </row>
    <row r="1529" spans="1:2" x14ac:dyDescent="0.35">
      <c r="A1529">
        <v>23.888649999999998</v>
      </c>
      <c r="B1529" t="s">
        <v>55</v>
      </c>
    </row>
    <row r="1530" spans="1:2" x14ac:dyDescent="0.35">
      <c r="A1530">
        <v>23.90606</v>
      </c>
      <c r="B1530" t="s">
        <v>55</v>
      </c>
    </row>
    <row r="1531" spans="1:2" x14ac:dyDescent="0.35">
      <c r="A1531">
        <v>23.920590000000001</v>
      </c>
      <c r="B1531" t="s">
        <v>55</v>
      </c>
    </row>
    <row r="1532" spans="1:2" x14ac:dyDescent="0.35">
      <c r="A1532">
        <v>23.934840000000001</v>
      </c>
      <c r="B1532" t="s">
        <v>55</v>
      </c>
    </row>
    <row r="1533" spans="1:2" x14ac:dyDescent="0.35">
      <c r="A1533">
        <v>23.955880000000001</v>
      </c>
      <c r="B1533" t="s">
        <v>55</v>
      </c>
    </row>
    <row r="1534" spans="1:2" x14ac:dyDescent="0.35">
      <c r="A1534">
        <v>23.975729999999999</v>
      </c>
      <c r="B1534" t="s">
        <v>55</v>
      </c>
    </row>
    <row r="1535" spans="1:2" x14ac:dyDescent="0.35">
      <c r="A1535">
        <v>23.995419999999999</v>
      </c>
      <c r="B1535" t="s">
        <v>55</v>
      </c>
    </row>
    <row r="1536" spans="1:2" x14ac:dyDescent="0.35">
      <c r="A1536">
        <v>24.015440000000002</v>
      </c>
      <c r="B1536" t="s">
        <v>55</v>
      </c>
    </row>
    <row r="1537" spans="1:2" x14ac:dyDescent="0.35">
      <c r="A1537">
        <v>24.03586</v>
      </c>
      <c r="B1537" t="s">
        <v>55</v>
      </c>
    </row>
    <row r="1538" spans="1:2" x14ac:dyDescent="0.35">
      <c r="A1538">
        <v>24.05405</v>
      </c>
      <c r="B1538" t="s">
        <v>55</v>
      </c>
    </row>
    <row r="1539" spans="1:2" x14ac:dyDescent="0.35">
      <c r="A1539">
        <v>24.071580000000001</v>
      </c>
      <c r="B1539" t="s">
        <v>55</v>
      </c>
    </row>
    <row r="1540" spans="1:2" x14ac:dyDescent="0.35">
      <c r="A1540">
        <v>24.09196</v>
      </c>
      <c r="B1540" t="s">
        <v>55</v>
      </c>
    </row>
    <row r="1541" spans="1:2" x14ac:dyDescent="0.35">
      <c r="A1541">
        <v>24.11178</v>
      </c>
      <c r="B1541" t="s">
        <v>55</v>
      </c>
    </row>
    <row r="1542" spans="1:2" x14ac:dyDescent="0.35">
      <c r="A1542">
        <v>24.128229999999999</v>
      </c>
      <c r="B1542" t="s">
        <v>55</v>
      </c>
    </row>
    <row r="1543" spans="1:2" x14ac:dyDescent="0.35">
      <c r="A1543">
        <v>24.143689999999999</v>
      </c>
      <c r="B1543" t="s">
        <v>55</v>
      </c>
    </row>
    <row r="1544" spans="1:2" x14ac:dyDescent="0.35">
      <c r="A1544">
        <v>24.158989999999999</v>
      </c>
      <c r="B1544" t="s">
        <v>55</v>
      </c>
    </row>
    <row r="1545" spans="1:2" x14ac:dyDescent="0.35">
      <c r="A1545">
        <v>24.173929999999999</v>
      </c>
      <c r="B1545" t="s">
        <v>55</v>
      </c>
    </row>
    <row r="1546" spans="1:2" x14ac:dyDescent="0.35">
      <c r="A1546">
        <v>24.1951</v>
      </c>
      <c r="B1546" t="s">
        <v>55</v>
      </c>
    </row>
    <row r="1547" spans="1:2" x14ac:dyDescent="0.35">
      <c r="A1547">
        <v>24.209969999999998</v>
      </c>
      <c r="B1547" t="s">
        <v>55</v>
      </c>
    </row>
    <row r="1548" spans="1:2" x14ac:dyDescent="0.35">
      <c r="A1548">
        <v>24.225359999999998</v>
      </c>
      <c r="B1548" t="s">
        <v>55</v>
      </c>
    </row>
    <row r="1549" spans="1:2" x14ac:dyDescent="0.35">
      <c r="A1549">
        <v>24.246300000000002</v>
      </c>
      <c r="B1549" t="s">
        <v>55</v>
      </c>
    </row>
    <row r="1550" spans="1:2" x14ac:dyDescent="0.35">
      <c r="A1550">
        <v>24.271640000000001</v>
      </c>
      <c r="B1550" t="s">
        <v>55</v>
      </c>
    </row>
    <row r="1551" spans="1:2" x14ac:dyDescent="0.35">
      <c r="A1551">
        <v>24.286729999999999</v>
      </c>
      <c r="B1551" t="s">
        <v>55</v>
      </c>
    </row>
    <row r="1552" spans="1:2" x14ac:dyDescent="0.35">
      <c r="A1552">
        <v>24.3019</v>
      </c>
      <c r="B1552" t="s">
        <v>55</v>
      </c>
    </row>
    <row r="1553" spans="1:2" x14ac:dyDescent="0.35">
      <c r="A1553">
        <v>24.317869999999999</v>
      </c>
      <c r="B1553" t="s">
        <v>55</v>
      </c>
    </row>
    <row r="1554" spans="1:2" x14ac:dyDescent="0.35">
      <c r="A1554">
        <v>24.331949999999999</v>
      </c>
      <c r="B1554" t="s">
        <v>55</v>
      </c>
    </row>
    <row r="1555" spans="1:2" x14ac:dyDescent="0.35">
      <c r="A1555">
        <v>24.348109999999998</v>
      </c>
      <c r="B1555" t="s">
        <v>55</v>
      </c>
    </row>
    <row r="1556" spans="1:2" x14ac:dyDescent="0.35">
      <c r="A1556">
        <v>24.36318</v>
      </c>
      <c r="B1556" t="s">
        <v>55</v>
      </c>
    </row>
    <row r="1557" spans="1:2" x14ac:dyDescent="0.35">
      <c r="A1557">
        <v>24.378509999999999</v>
      </c>
      <c r="B1557" t="s">
        <v>55</v>
      </c>
    </row>
    <row r="1558" spans="1:2" x14ac:dyDescent="0.35">
      <c r="A1558">
        <v>24.395050000000001</v>
      </c>
      <c r="B1558" t="s">
        <v>55</v>
      </c>
    </row>
    <row r="1559" spans="1:2" x14ac:dyDescent="0.35">
      <c r="A1559">
        <v>24.411940000000001</v>
      </c>
      <c r="B1559" t="s">
        <v>55</v>
      </c>
    </row>
    <row r="1560" spans="1:2" x14ac:dyDescent="0.35">
      <c r="A1560">
        <v>24.430759999999999</v>
      </c>
      <c r="B1560" t="s">
        <v>55</v>
      </c>
    </row>
    <row r="1561" spans="1:2" x14ac:dyDescent="0.35">
      <c r="A1561">
        <v>24.449359999999999</v>
      </c>
      <c r="B1561" t="s">
        <v>55</v>
      </c>
    </row>
    <row r="1562" spans="1:2" x14ac:dyDescent="0.35">
      <c r="A1562">
        <v>24.470040000000001</v>
      </c>
      <c r="B1562" t="s">
        <v>55</v>
      </c>
    </row>
    <row r="1563" spans="1:2" x14ac:dyDescent="0.35">
      <c r="A1563">
        <v>24.487359999999999</v>
      </c>
      <c r="B1563" t="s">
        <v>55</v>
      </c>
    </row>
    <row r="1564" spans="1:2" x14ac:dyDescent="0.35">
      <c r="A1564">
        <v>24.50488</v>
      </c>
      <c r="B1564" t="s">
        <v>55</v>
      </c>
    </row>
    <row r="1565" spans="1:2" x14ac:dyDescent="0.35">
      <c r="A1565">
        <v>24.52233</v>
      </c>
      <c r="B1565" t="s">
        <v>55</v>
      </c>
    </row>
    <row r="1566" spans="1:2" x14ac:dyDescent="0.35">
      <c r="A1566">
        <v>24.541499999999999</v>
      </c>
      <c r="B1566" t="s">
        <v>55</v>
      </c>
    </row>
    <row r="1567" spans="1:2" x14ac:dyDescent="0.35">
      <c r="A1567">
        <v>24.556139999999999</v>
      </c>
      <c r="B1567" t="s">
        <v>55</v>
      </c>
    </row>
    <row r="1568" spans="1:2" x14ac:dyDescent="0.35">
      <c r="A1568">
        <v>24.577120000000001</v>
      </c>
      <c r="B1568" t="s">
        <v>55</v>
      </c>
    </row>
    <row r="1569" spans="1:2" x14ac:dyDescent="0.35">
      <c r="A1569">
        <v>24.6035</v>
      </c>
      <c r="B1569" t="s">
        <v>55</v>
      </c>
    </row>
    <row r="1570" spans="1:2" x14ac:dyDescent="0.35">
      <c r="A1570">
        <v>24.63007</v>
      </c>
      <c r="B1570" t="s">
        <v>55</v>
      </c>
    </row>
    <row r="1571" spans="1:2" x14ac:dyDescent="0.35">
      <c r="A1571">
        <v>24.64771</v>
      </c>
      <c r="B1571" t="s">
        <v>55</v>
      </c>
    </row>
    <row r="1572" spans="1:2" x14ac:dyDescent="0.35">
      <c r="A1572">
        <v>24.668769999999999</v>
      </c>
      <c r="B1572" t="s">
        <v>55</v>
      </c>
    </row>
    <row r="1573" spans="1:2" x14ac:dyDescent="0.35">
      <c r="A1573">
        <v>24.68779</v>
      </c>
      <c r="B1573" t="s">
        <v>55</v>
      </c>
    </row>
    <row r="1574" spans="1:2" x14ac:dyDescent="0.35">
      <c r="A1574">
        <v>24.70711</v>
      </c>
      <c r="B1574" t="s">
        <v>55</v>
      </c>
    </row>
    <row r="1575" spans="1:2" x14ac:dyDescent="0.35">
      <c r="A1575">
        <v>24.72193</v>
      </c>
      <c r="B1575" t="s">
        <v>55</v>
      </c>
    </row>
    <row r="1576" spans="1:2" x14ac:dyDescent="0.35">
      <c r="A1576">
        <v>24.742850000000001</v>
      </c>
      <c r="B1576" t="s">
        <v>55</v>
      </c>
    </row>
    <row r="1577" spans="1:2" x14ac:dyDescent="0.35">
      <c r="A1577">
        <v>24.762339999999998</v>
      </c>
      <c r="B1577" t="s">
        <v>55</v>
      </c>
    </row>
    <row r="1578" spans="1:2" x14ac:dyDescent="0.35">
      <c r="A1578">
        <v>24.780149999999999</v>
      </c>
      <c r="B1578" t="s">
        <v>55</v>
      </c>
    </row>
    <row r="1579" spans="1:2" x14ac:dyDescent="0.35">
      <c r="A1579">
        <v>24.797999999999998</v>
      </c>
      <c r="B1579" t="s">
        <v>55</v>
      </c>
    </row>
    <row r="1580" spans="1:2" x14ac:dyDescent="0.35">
      <c r="A1580">
        <v>24.815809999999999</v>
      </c>
      <c r="B1580" t="s">
        <v>55</v>
      </c>
    </row>
    <row r="1581" spans="1:2" x14ac:dyDescent="0.35">
      <c r="A1581">
        <v>24.83109</v>
      </c>
      <c r="B1581" t="s">
        <v>55</v>
      </c>
    </row>
    <row r="1582" spans="1:2" x14ac:dyDescent="0.35">
      <c r="A1582">
        <v>24.846109999999999</v>
      </c>
      <c r="B1582" t="s">
        <v>55</v>
      </c>
    </row>
    <row r="1583" spans="1:2" x14ac:dyDescent="0.35">
      <c r="A1583">
        <v>24.861239999999999</v>
      </c>
      <c r="B1583" t="s">
        <v>55</v>
      </c>
    </row>
    <row r="1584" spans="1:2" x14ac:dyDescent="0.35">
      <c r="A1584">
        <v>24.876760000000001</v>
      </c>
      <c r="B1584" t="s">
        <v>55</v>
      </c>
    </row>
    <row r="1585" spans="1:3" x14ac:dyDescent="0.35">
      <c r="A1585">
        <v>24.89218</v>
      </c>
      <c r="B1585" t="s">
        <v>55</v>
      </c>
    </row>
    <row r="1586" spans="1:3" x14ac:dyDescent="0.35">
      <c r="A1586">
        <v>24.906880000000001</v>
      </c>
      <c r="B1586" t="s">
        <v>55</v>
      </c>
    </row>
    <row r="1587" spans="1:3" x14ac:dyDescent="0.35">
      <c r="A1587">
        <v>24.92089</v>
      </c>
      <c r="B1587" t="s">
        <v>55</v>
      </c>
    </row>
    <row r="1588" spans="1:3" x14ac:dyDescent="0.35">
      <c r="A1588">
        <v>24.93609</v>
      </c>
      <c r="B1588" t="s">
        <v>55</v>
      </c>
    </row>
    <row r="1589" spans="1:3" x14ac:dyDescent="0.35">
      <c r="A1589">
        <v>24.95363</v>
      </c>
      <c r="B1589" t="s">
        <v>55</v>
      </c>
    </row>
    <row r="1590" spans="1:3" x14ac:dyDescent="0.35">
      <c r="A1590">
        <v>24.974080000000001</v>
      </c>
      <c r="B1590" t="s">
        <v>55</v>
      </c>
    </row>
    <row r="1591" spans="1:3" x14ac:dyDescent="0.35">
      <c r="A1591">
        <v>24.99372</v>
      </c>
      <c r="B1591" t="s">
        <v>55</v>
      </c>
    </row>
    <row r="1592" spans="1:3" x14ac:dyDescent="0.35">
      <c r="A1592">
        <v>25.009530000000002</v>
      </c>
      <c r="B1592" t="s">
        <v>55</v>
      </c>
      <c r="C1592">
        <v>2.0000000000000001E-4</v>
      </c>
    </row>
    <row r="1593" spans="1:3" x14ac:dyDescent="0.35">
      <c r="A1593">
        <v>25.025310000000001</v>
      </c>
      <c r="B1593" t="s">
        <v>55</v>
      </c>
      <c r="C1593">
        <v>2.9999999999999997E-4</v>
      </c>
    </row>
    <row r="1594" spans="1:3" x14ac:dyDescent="0.35">
      <c r="A1594">
        <v>25.042249999999999</v>
      </c>
      <c r="B1594" t="s">
        <v>55</v>
      </c>
      <c r="C1594">
        <v>2.9999999999999997E-4</v>
      </c>
    </row>
    <row r="1595" spans="1:3" x14ac:dyDescent="0.35">
      <c r="A1595">
        <v>25.067959999999999</v>
      </c>
      <c r="B1595" t="s">
        <v>55</v>
      </c>
      <c r="C1595">
        <v>4.3E-3</v>
      </c>
    </row>
    <row r="1596" spans="1:3" x14ac:dyDescent="0.35">
      <c r="A1596">
        <v>25.085899999999999</v>
      </c>
      <c r="B1596" t="s">
        <v>55</v>
      </c>
      <c r="C1596">
        <v>4.3E-3</v>
      </c>
    </row>
    <row r="1597" spans="1:3" x14ac:dyDescent="0.35">
      <c r="A1597">
        <v>25.105219999999999</v>
      </c>
      <c r="B1597" t="s">
        <v>55</v>
      </c>
      <c r="C1597">
        <v>2E-3</v>
      </c>
    </row>
    <row r="1598" spans="1:3" x14ac:dyDescent="0.35">
      <c r="A1598">
        <v>25.12397</v>
      </c>
      <c r="B1598" t="s">
        <v>55</v>
      </c>
      <c r="C1598">
        <v>1.6000000000000001E-3</v>
      </c>
    </row>
    <row r="1599" spans="1:3" x14ac:dyDescent="0.35">
      <c r="A1599">
        <v>25.140219999999999</v>
      </c>
      <c r="B1599" t="s">
        <v>55</v>
      </c>
      <c r="C1599">
        <v>2E-3</v>
      </c>
    </row>
    <row r="1600" spans="1:3" x14ac:dyDescent="0.35">
      <c r="A1600">
        <v>25.158950000000001</v>
      </c>
      <c r="B1600" t="s">
        <v>55</v>
      </c>
      <c r="C1600">
        <v>2E-3</v>
      </c>
    </row>
    <row r="1601" spans="1:3" x14ac:dyDescent="0.35">
      <c r="A1601">
        <v>25.176909999999999</v>
      </c>
      <c r="B1601" t="s">
        <v>55</v>
      </c>
      <c r="C1601">
        <v>1.6999999999999999E-3</v>
      </c>
    </row>
    <row r="1602" spans="1:3" x14ac:dyDescent="0.35">
      <c r="A1602">
        <v>25.201920000000001</v>
      </c>
      <c r="B1602" t="s">
        <v>55</v>
      </c>
      <c r="C1602">
        <v>1.6999999999999999E-3</v>
      </c>
    </row>
    <row r="1603" spans="1:3" x14ac:dyDescent="0.35">
      <c r="A1603">
        <v>25.226990000000001</v>
      </c>
      <c r="B1603" t="s">
        <v>55</v>
      </c>
      <c r="C1603">
        <v>1E-3</v>
      </c>
    </row>
    <row r="1604" spans="1:3" x14ac:dyDescent="0.35">
      <c r="A1604">
        <v>25.240919999999999</v>
      </c>
      <c r="B1604" t="s">
        <v>55</v>
      </c>
      <c r="C1604">
        <v>6.9999999999999999E-4</v>
      </c>
    </row>
    <row r="1605" spans="1:3" x14ac:dyDescent="0.35">
      <c r="A1605">
        <v>25.25722</v>
      </c>
      <c r="B1605" t="s">
        <v>55</v>
      </c>
      <c r="C1605">
        <v>6.9999999999999999E-4</v>
      </c>
    </row>
    <row r="1606" spans="1:3" x14ac:dyDescent="0.35">
      <c r="A1606">
        <v>25.28172</v>
      </c>
      <c r="B1606" t="s">
        <v>55</v>
      </c>
      <c r="C1606">
        <v>8.0999999999999996E-3</v>
      </c>
    </row>
    <row r="1607" spans="1:3" x14ac:dyDescent="0.35">
      <c r="A1607">
        <v>25.298870000000001</v>
      </c>
      <c r="B1607" t="s">
        <v>55</v>
      </c>
      <c r="C1607">
        <v>8.0999999999999996E-3</v>
      </c>
    </row>
    <row r="1608" spans="1:3" x14ac:dyDescent="0.35">
      <c r="A1608">
        <v>25.321459999999998</v>
      </c>
      <c r="B1608" t="s">
        <v>55</v>
      </c>
      <c r="C1608">
        <v>1.5900000000000001E-2</v>
      </c>
    </row>
    <row r="1609" spans="1:3" x14ac:dyDescent="0.35">
      <c r="A1609">
        <v>25.340489999999999</v>
      </c>
      <c r="B1609" t="s">
        <v>55</v>
      </c>
      <c r="C1609">
        <v>1.1299999999999999E-2</v>
      </c>
    </row>
    <row r="1610" spans="1:3" x14ac:dyDescent="0.35">
      <c r="A1610">
        <v>25.35737</v>
      </c>
      <c r="B1610" t="s">
        <v>55</v>
      </c>
      <c r="C1610">
        <v>1.1299999999999999E-2</v>
      </c>
    </row>
    <row r="1611" spans="1:3" x14ac:dyDescent="0.35">
      <c r="A1611">
        <v>25.37236</v>
      </c>
      <c r="B1611" t="s">
        <v>55</v>
      </c>
      <c r="C1611">
        <v>3.3999999999999998E-3</v>
      </c>
    </row>
    <row r="1612" spans="1:3" x14ac:dyDescent="0.35">
      <c r="A1612">
        <v>25.391220000000001</v>
      </c>
      <c r="B1612" t="s">
        <v>55</v>
      </c>
      <c r="C1612">
        <v>1.6400000000000001E-2</v>
      </c>
    </row>
    <row r="1613" spans="1:3" x14ac:dyDescent="0.35">
      <c r="A1613">
        <v>25.407240000000002</v>
      </c>
      <c r="B1613" t="s">
        <v>55</v>
      </c>
      <c r="C1613">
        <v>1.6400000000000001E-2</v>
      </c>
    </row>
    <row r="1614" spans="1:3" x14ac:dyDescent="0.35">
      <c r="A1614">
        <v>25.420639999999999</v>
      </c>
      <c r="B1614" t="s">
        <v>55</v>
      </c>
      <c r="C1614">
        <v>5.4999999999999997E-3</v>
      </c>
    </row>
    <row r="1615" spans="1:3" x14ac:dyDescent="0.35">
      <c r="A1615">
        <v>25.43506</v>
      </c>
      <c r="B1615" t="s">
        <v>55</v>
      </c>
      <c r="C1615">
        <v>5.0000000000000001E-3</v>
      </c>
    </row>
    <row r="1616" spans="1:3" x14ac:dyDescent="0.35">
      <c r="A1616">
        <v>25.44951</v>
      </c>
      <c r="B1616" t="s">
        <v>55</v>
      </c>
      <c r="C1616">
        <v>6.3E-3</v>
      </c>
    </row>
    <row r="1617" spans="1:3" x14ac:dyDescent="0.35">
      <c r="A1617">
        <v>25.463570000000001</v>
      </c>
      <c r="B1617" t="s">
        <v>55</v>
      </c>
      <c r="C1617">
        <v>6.3E-3</v>
      </c>
    </row>
    <row r="1618" spans="1:3" x14ac:dyDescent="0.35">
      <c r="A1618">
        <v>25.480969999999999</v>
      </c>
      <c r="B1618" t="s">
        <v>55</v>
      </c>
      <c r="C1618">
        <v>3.5999999999999999E-3</v>
      </c>
    </row>
    <row r="1619" spans="1:3" x14ac:dyDescent="0.35">
      <c r="A1619">
        <v>25.494160000000001</v>
      </c>
      <c r="B1619" t="s">
        <v>55</v>
      </c>
      <c r="C1619">
        <v>3.5999999999999999E-3</v>
      </c>
    </row>
    <row r="1620" spans="1:3" x14ac:dyDescent="0.35">
      <c r="A1620">
        <v>25.50883</v>
      </c>
      <c r="B1620" t="s">
        <v>55</v>
      </c>
      <c r="C1620">
        <v>4.0000000000000002E-4</v>
      </c>
    </row>
    <row r="1621" spans="1:3" x14ac:dyDescent="0.35">
      <c r="A1621">
        <v>25.52534</v>
      </c>
      <c r="B1621" t="s">
        <v>55</v>
      </c>
      <c r="C1621">
        <v>4.0000000000000002E-4</v>
      </c>
    </row>
    <row r="1622" spans="1:3" x14ac:dyDescent="0.35">
      <c r="A1622">
        <v>25.542190000000002</v>
      </c>
      <c r="B1622" t="s">
        <v>55</v>
      </c>
    </row>
    <row r="1623" spans="1:3" x14ac:dyDescent="0.35">
      <c r="A1623">
        <v>25.557510000000001</v>
      </c>
      <c r="B1623" t="s">
        <v>55</v>
      </c>
    </row>
    <row r="1624" spans="1:3" x14ac:dyDescent="0.35">
      <c r="A1624">
        <v>25.570900000000002</v>
      </c>
      <c r="B1624" t="s">
        <v>55</v>
      </c>
    </row>
    <row r="1625" spans="1:3" x14ac:dyDescent="0.35">
      <c r="A1625">
        <v>25.58493</v>
      </c>
      <c r="B1625" t="s">
        <v>55</v>
      </c>
    </row>
    <row r="1626" spans="1:3" x14ac:dyDescent="0.35">
      <c r="A1626">
        <v>25.59882</v>
      </c>
      <c r="B1626" t="s">
        <v>55</v>
      </c>
    </row>
    <row r="1627" spans="1:3" x14ac:dyDescent="0.35">
      <c r="A1627">
        <v>25.61177</v>
      </c>
      <c r="B1627" t="s">
        <v>55</v>
      </c>
    </row>
    <row r="1628" spans="1:3" x14ac:dyDescent="0.35">
      <c r="A1628">
        <v>25.62604</v>
      </c>
      <c r="B1628" t="s">
        <v>55</v>
      </c>
    </row>
    <row r="1629" spans="1:3" x14ac:dyDescent="0.35">
      <c r="A1629">
        <v>25.639859999999999</v>
      </c>
      <c r="B1629" t="s">
        <v>55</v>
      </c>
    </row>
    <row r="1630" spans="1:3" x14ac:dyDescent="0.35">
      <c r="A1630">
        <v>25.65353</v>
      </c>
      <c r="B1630" t="s">
        <v>55</v>
      </c>
    </row>
    <row r="1631" spans="1:3" x14ac:dyDescent="0.35">
      <c r="A1631">
        <v>25.669180000000001</v>
      </c>
      <c r="B1631" t="s">
        <v>55</v>
      </c>
    </row>
    <row r="1632" spans="1:3" x14ac:dyDescent="0.35">
      <c r="A1632">
        <v>25.683969999999999</v>
      </c>
      <c r="B1632" t="s">
        <v>55</v>
      </c>
    </row>
    <row r="1633" spans="1:2" x14ac:dyDescent="0.35">
      <c r="A1633">
        <v>25.701280000000001</v>
      </c>
      <c r="B1633" t="s">
        <v>55</v>
      </c>
    </row>
    <row r="1634" spans="1:2" x14ac:dyDescent="0.35">
      <c r="A1634">
        <v>25.720050000000001</v>
      </c>
      <c r="B1634" t="s">
        <v>55</v>
      </c>
    </row>
    <row r="1635" spans="1:2" x14ac:dyDescent="0.35">
      <c r="A1635">
        <v>25.736560000000001</v>
      </c>
      <c r="B1635" t="s">
        <v>55</v>
      </c>
    </row>
    <row r="1636" spans="1:2" x14ac:dyDescent="0.35">
      <c r="A1636">
        <v>25.753150000000002</v>
      </c>
      <c r="B1636" t="s">
        <v>55</v>
      </c>
    </row>
    <row r="1637" spans="1:2" x14ac:dyDescent="0.35">
      <c r="A1637">
        <v>25.771260000000002</v>
      </c>
      <c r="B1637" t="s">
        <v>55</v>
      </c>
    </row>
    <row r="1638" spans="1:2" x14ac:dyDescent="0.35">
      <c r="A1638">
        <v>25.789000000000001</v>
      </c>
      <c r="B1638" t="s">
        <v>55</v>
      </c>
    </row>
    <row r="1639" spans="1:2" x14ac:dyDescent="0.35">
      <c r="A1639">
        <v>25.807970000000001</v>
      </c>
      <c r="B1639" t="s">
        <v>55</v>
      </c>
    </row>
    <row r="1640" spans="1:2" x14ac:dyDescent="0.35">
      <c r="A1640">
        <v>25.825869999999998</v>
      </c>
      <c r="B1640" t="s">
        <v>55</v>
      </c>
    </row>
    <row r="1641" spans="1:2" x14ac:dyDescent="0.35">
      <c r="A1641">
        <v>25.841719999999999</v>
      </c>
      <c r="B1641" t="s">
        <v>55</v>
      </c>
    </row>
    <row r="1642" spans="1:2" x14ac:dyDescent="0.35">
      <c r="A1642">
        <v>25.858840000000001</v>
      </c>
      <c r="B1642" t="s">
        <v>55</v>
      </c>
    </row>
    <row r="1643" spans="1:2" x14ac:dyDescent="0.35">
      <c r="A1643">
        <v>25.87914</v>
      </c>
      <c r="B1643" t="s">
        <v>55</v>
      </c>
    </row>
    <row r="1644" spans="1:2" x14ac:dyDescent="0.35">
      <c r="A1644">
        <v>25.910070000000001</v>
      </c>
      <c r="B1644" t="s">
        <v>55</v>
      </c>
    </row>
    <row r="1645" spans="1:2" x14ac:dyDescent="0.35">
      <c r="A1645">
        <v>25.92775</v>
      </c>
      <c r="B1645" t="s">
        <v>55</v>
      </c>
    </row>
    <row r="1646" spans="1:2" x14ac:dyDescent="0.35">
      <c r="A1646">
        <v>25.944790000000001</v>
      </c>
      <c r="B1646" t="s">
        <v>55</v>
      </c>
    </row>
    <row r="1647" spans="1:2" x14ac:dyDescent="0.35">
      <c r="A1647">
        <v>25.962689999999998</v>
      </c>
      <c r="B1647" t="s">
        <v>55</v>
      </c>
    </row>
    <row r="1648" spans="1:2" x14ac:dyDescent="0.35">
      <c r="A1648">
        <v>25.980429999999998</v>
      </c>
      <c r="B1648" t="s">
        <v>55</v>
      </c>
    </row>
    <row r="1649" spans="1:2" x14ac:dyDescent="0.35">
      <c r="A1649">
        <v>25.998360000000002</v>
      </c>
      <c r="B1649" t="s">
        <v>55</v>
      </c>
    </row>
    <row r="1650" spans="1:2" x14ac:dyDescent="0.35">
      <c r="A1650">
        <v>26.013680000000001</v>
      </c>
      <c r="B1650" t="s">
        <v>55</v>
      </c>
    </row>
    <row r="1651" spans="1:2" x14ac:dyDescent="0.35">
      <c r="A1651">
        <v>26.03388</v>
      </c>
      <c r="B1651" t="s">
        <v>55</v>
      </c>
    </row>
    <row r="1652" spans="1:2" x14ac:dyDescent="0.35">
      <c r="A1652">
        <v>26.046849999999999</v>
      </c>
      <c r="B1652" t="s">
        <v>55</v>
      </c>
    </row>
    <row r="1653" spans="1:2" x14ac:dyDescent="0.35">
      <c r="A1653">
        <v>26.06156</v>
      </c>
      <c r="B1653" t="s">
        <v>55</v>
      </c>
    </row>
    <row r="1654" spans="1:2" x14ac:dyDescent="0.35">
      <c r="A1654">
        <v>26.076339999999998</v>
      </c>
      <c r="B1654" t="s">
        <v>55</v>
      </c>
    </row>
    <row r="1655" spans="1:2" x14ac:dyDescent="0.35">
      <c r="A1655">
        <v>26.089580000000002</v>
      </c>
      <c r="B1655" t="s">
        <v>55</v>
      </c>
    </row>
    <row r="1656" spans="1:2" x14ac:dyDescent="0.35">
      <c r="A1656">
        <v>26.105139999999999</v>
      </c>
      <c r="B1656" t="s">
        <v>55</v>
      </c>
    </row>
    <row r="1657" spans="1:2" x14ac:dyDescent="0.35">
      <c r="A1657">
        <v>26.119589999999999</v>
      </c>
      <c r="B1657" t="s">
        <v>55</v>
      </c>
    </row>
    <row r="1658" spans="1:2" x14ac:dyDescent="0.35">
      <c r="A1658">
        <v>26.135819999999999</v>
      </c>
      <c r="B1658" t="s">
        <v>55</v>
      </c>
    </row>
    <row r="1659" spans="1:2" x14ac:dyDescent="0.35">
      <c r="A1659">
        <v>26.154029999999999</v>
      </c>
      <c r="B1659" t="s">
        <v>55</v>
      </c>
    </row>
    <row r="1660" spans="1:2" x14ac:dyDescent="0.35">
      <c r="A1660">
        <v>26.168980000000001</v>
      </c>
      <c r="B1660" t="s">
        <v>55</v>
      </c>
    </row>
    <row r="1661" spans="1:2" x14ac:dyDescent="0.35">
      <c r="A1661">
        <v>26.185099999999998</v>
      </c>
      <c r="B1661" t="s">
        <v>55</v>
      </c>
    </row>
    <row r="1662" spans="1:2" x14ac:dyDescent="0.35">
      <c r="A1662">
        <v>26.202999999999999</v>
      </c>
      <c r="B1662" t="s">
        <v>55</v>
      </c>
    </row>
    <row r="1663" spans="1:2" x14ac:dyDescent="0.35">
      <c r="A1663">
        <v>26.217639999999999</v>
      </c>
      <c r="B1663" t="s">
        <v>55</v>
      </c>
    </row>
    <row r="1664" spans="1:2" x14ac:dyDescent="0.35">
      <c r="A1664">
        <v>26.233039999999999</v>
      </c>
      <c r="B1664" t="s">
        <v>55</v>
      </c>
    </row>
    <row r="1665" spans="1:2" x14ac:dyDescent="0.35">
      <c r="A1665">
        <v>26.24746</v>
      </c>
      <c r="B1665" t="s">
        <v>55</v>
      </c>
    </row>
    <row r="1666" spans="1:2" x14ac:dyDescent="0.35">
      <c r="A1666">
        <v>26.263549999999999</v>
      </c>
      <c r="B1666" t="s">
        <v>55</v>
      </c>
    </row>
    <row r="1667" spans="1:2" x14ac:dyDescent="0.35">
      <c r="A1667">
        <v>26.280349999999999</v>
      </c>
      <c r="B1667" t="s">
        <v>55</v>
      </c>
    </row>
    <row r="1668" spans="1:2" x14ac:dyDescent="0.35">
      <c r="A1668">
        <v>26.301670000000001</v>
      </c>
      <c r="B1668" t="s">
        <v>55</v>
      </c>
    </row>
    <row r="1669" spans="1:2" x14ac:dyDescent="0.35">
      <c r="A1669">
        <v>26.324269999999999</v>
      </c>
      <c r="B1669" t="s">
        <v>55</v>
      </c>
    </row>
    <row r="1670" spans="1:2" x14ac:dyDescent="0.35">
      <c r="A1670">
        <v>26.340119999999999</v>
      </c>
      <c r="B1670" t="s">
        <v>55</v>
      </c>
    </row>
    <row r="1671" spans="1:2" x14ac:dyDescent="0.35">
      <c r="A1671">
        <v>26.358699999999999</v>
      </c>
      <c r="B1671" t="s">
        <v>55</v>
      </c>
    </row>
    <row r="1672" spans="1:2" x14ac:dyDescent="0.35">
      <c r="A1672">
        <v>26.376110000000001</v>
      </c>
      <c r="B1672" t="s">
        <v>55</v>
      </c>
    </row>
    <row r="1673" spans="1:2" x14ac:dyDescent="0.35">
      <c r="A1673">
        <v>26.398309999999999</v>
      </c>
      <c r="B1673" t="s">
        <v>55</v>
      </c>
    </row>
    <row r="1674" spans="1:2" x14ac:dyDescent="0.35">
      <c r="A1674">
        <v>26.42118</v>
      </c>
      <c r="B1674" t="s">
        <v>55</v>
      </c>
    </row>
    <row r="1675" spans="1:2" x14ac:dyDescent="0.35">
      <c r="A1675">
        <v>26.4513</v>
      </c>
      <c r="B1675" t="s">
        <v>55</v>
      </c>
    </row>
    <row r="1676" spans="1:2" x14ac:dyDescent="0.35">
      <c r="A1676">
        <v>26.47053</v>
      </c>
      <c r="B1676" t="s">
        <v>55</v>
      </c>
    </row>
    <row r="1677" spans="1:2" x14ac:dyDescent="0.35">
      <c r="A1677">
        <v>26.487649999999999</v>
      </c>
      <c r="B1677" t="s">
        <v>55</v>
      </c>
    </row>
    <row r="1678" spans="1:2" x14ac:dyDescent="0.35">
      <c r="A1678">
        <v>26.510760000000001</v>
      </c>
      <c r="B1678" t="s">
        <v>55</v>
      </c>
    </row>
    <row r="1679" spans="1:2" x14ac:dyDescent="0.35">
      <c r="A1679">
        <v>26.53004</v>
      </c>
      <c r="B1679" t="s">
        <v>55</v>
      </c>
    </row>
    <row r="1680" spans="1:2" x14ac:dyDescent="0.35">
      <c r="A1680">
        <v>26.548069999999999</v>
      </c>
      <c r="B1680" t="s">
        <v>55</v>
      </c>
    </row>
    <row r="1681" spans="1:2" x14ac:dyDescent="0.35">
      <c r="A1681">
        <v>26.56362</v>
      </c>
      <c r="B1681" t="s">
        <v>55</v>
      </c>
    </row>
    <row r="1682" spans="1:2" x14ac:dyDescent="0.35">
      <c r="A1682">
        <v>26.578620000000001</v>
      </c>
      <c r="B1682" t="s">
        <v>55</v>
      </c>
    </row>
    <row r="1683" spans="1:2" x14ac:dyDescent="0.35">
      <c r="A1683">
        <v>26.59723</v>
      </c>
      <c r="B1683" t="s">
        <v>55</v>
      </c>
    </row>
    <row r="1684" spans="1:2" x14ac:dyDescent="0.35">
      <c r="A1684">
        <v>26.62021</v>
      </c>
      <c r="B1684" t="s">
        <v>55</v>
      </c>
    </row>
    <row r="1685" spans="1:2" x14ac:dyDescent="0.35">
      <c r="A1685">
        <v>26.639710000000001</v>
      </c>
      <c r="B1685" t="s">
        <v>55</v>
      </c>
    </row>
    <row r="1686" spans="1:2" x14ac:dyDescent="0.35">
      <c r="A1686">
        <v>26.657779999999999</v>
      </c>
      <c r="B1686" t="s">
        <v>55</v>
      </c>
    </row>
    <row r="1687" spans="1:2" x14ac:dyDescent="0.35">
      <c r="A1687">
        <v>26.678039999999999</v>
      </c>
      <c r="B1687" t="s">
        <v>55</v>
      </c>
    </row>
    <row r="1688" spans="1:2" x14ac:dyDescent="0.35">
      <c r="A1688">
        <v>26.6981</v>
      </c>
      <c r="B1688" t="s">
        <v>55</v>
      </c>
    </row>
    <row r="1689" spans="1:2" x14ac:dyDescent="0.35">
      <c r="A1689">
        <v>26.717359999999999</v>
      </c>
      <c r="B1689" t="s">
        <v>55</v>
      </c>
    </row>
    <row r="1690" spans="1:2" x14ac:dyDescent="0.35">
      <c r="A1690">
        <v>26.740159999999999</v>
      </c>
      <c r="B1690" t="s">
        <v>55</v>
      </c>
    </row>
    <row r="1691" spans="1:2" x14ac:dyDescent="0.35">
      <c r="A1691">
        <v>26.762029999999999</v>
      </c>
      <c r="B1691" t="s">
        <v>55</v>
      </c>
    </row>
    <row r="1692" spans="1:2" x14ac:dyDescent="0.35">
      <c r="A1692">
        <v>26.777909999999999</v>
      </c>
      <c r="B1692" t="s">
        <v>55</v>
      </c>
    </row>
    <row r="1693" spans="1:2" x14ac:dyDescent="0.35">
      <c r="A1693">
        <v>26.79241</v>
      </c>
      <c r="B1693" t="s">
        <v>55</v>
      </c>
    </row>
    <row r="1694" spans="1:2" x14ac:dyDescent="0.35">
      <c r="A1694">
        <v>26.807410000000001</v>
      </c>
      <c r="B1694" t="s">
        <v>55</v>
      </c>
    </row>
    <row r="1695" spans="1:2" x14ac:dyDescent="0.35">
      <c r="A1695">
        <v>26.82198</v>
      </c>
      <c r="B1695" t="s">
        <v>55</v>
      </c>
    </row>
    <row r="1696" spans="1:2" x14ac:dyDescent="0.35">
      <c r="A1696">
        <v>26.837430000000001</v>
      </c>
      <c r="B1696" t="s">
        <v>55</v>
      </c>
    </row>
    <row r="1697" spans="1:3" x14ac:dyDescent="0.35">
      <c r="A1697">
        <v>26.851510000000001</v>
      </c>
      <c r="B1697" t="s">
        <v>55</v>
      </c>
    </row>
    <row r="1698" spans="1:3" x14ac:dyDescent="0.35">
      <c r="A1698">
        <v>26.869579999999999</v>
      </c>
      <c r="B1698" t="s">
        <v>55</v>
      </c>
      <c r="C1698">
        <v>1E-4</v>
      </c>
    </row>
    <row r="1699" spans="1:3" x14ac:dyDescent="0.35">
      <c r="A1699">
        <v>26.887650000000001</v>
      </c>
      <c r="B1699" t="s">
        <v>55</v>
      </c>
    </row>
    <row r="1700" spans="1:3" x14ac:dyDescent="0.35">
      <c r="A1700">
        <v>26.902930000000001</v>
      </c>
      <c r="B1700" t="s">
        <v>55</v>
      </c>
    </row>
    <row r="1701" spans="1:3" x14ac:dyDescent="0.35">
      <c r="A1701">
        <v>26.918279999999999</v>
      </c>
      <c r="B1701" t="s">
        <v>55</v>
      </c>
    </row>
    <row r="1702" spans="1:3" x14ac:dyDescent="0.35">
      <c r="A1702">
        <v>26.933330000000002</v>
      </c>
      <c r="B1702" t="s">
        <v>55</v>
      </c>
    </row>
    <row r="1703" spans="1:3" x14ac:dyDescent="0.35">
      <c r="A1703">
        <v>26.948989999999998</v>
      </c>
      <c r="B1703" t="s">
        <v>55</v>
      </c>
    </row>
    <row r="1704" spans="1:3" x14ac:dyDescent="0.35">
      <c r="A1704">
        <v>26.96322</v>
      </c>
      <c r="B1704" t="s">
        <v>55</v>
      </c>
    </row>
    <row r="1705" spans="1:3" x14ac:dyDescent="0.35">
      <c r="A1705">
        <v>26.979240000000001</v>
      </c>
      <c r="B1705" t="s">
        <v>55</v>
      </c>
    </row>
    <row r="1706" spans="1:3" x14ac:dyDescent="0.35">
      <c r="A1706">
        <v>27.000419999999998</v>
      </c>
      <c r="B1706" t="s">
        <v>55</v>
      </c>
      <c r="C1706">
        <v>8.0000000000000004E-4</v>
      </c>
    </row>
    <row r="1707" spans="1:3" x14ac:dyDescent="0.35">
      <c r="A1707">
        <v>27.016369999999998</v>
      </c>
      <c r="B1707" t="s">
        <v>55</v>
      </c>
      <c r="C1707">
        <v>6.9999999999999999E-4</v>
      </c>
    </row>
    <row r="1708" spans="1:3" x14ac:dyDescent="0.35">
      <c r="A1708">
        <v>27.030570000000001</v>
      </c>
      <c r="B1708" t="s">
        <v>55</v>
      </c>
      <c r="C1708">
        <v>1E-3</v>
      </c>
    </row>
    <row r="1709" spans="1:3" x14ac:dyDescent="0.35">
      <c r="A1709">
        <v>27.04805</v>
      </c>
      <c r="B1709" t="s">
        <v>55</v>
      </c>
      <c r="C1709">
        <v>5.9999999999999995E-4</v>
      </c>
    </row>
    <row r="1710" spans="1:3" x14ac:dyDescent="0.35">
      <c r="A1710">
        <v>27.066759999999999</v>
      </c>
      <c r="B1710" t="s">
        <v>55</v>
      </c>
      <c r="C1710">
        <v>5.9999999999999995E-4</v>
      </c>
    </row>
    <row r="1711" spans="1:3" x14ac:dyDescent="0.35">
      <c r="A1711">
        <v>27.08456</v>
      </c>
      <c r="B1711" t="s">
        <v>55</v>
      </c>
      <c r="C1711">
        <v>2.5000000000000001E-3</v>
      </c>
    </row>
    <row r="1712" spans="1:3" x14ac:dyDescent="0.35">
      <c r="A1712">
        <v>27.10248</v>
      </c>
      <c r="B1712" t="s">
        <v>55</v>
      </c>
      <c r="C1712">
        <v>2.3999999999999998E-3</v>
      </c>
    </row>
    <row r="1713" spans="1:3" x14ac:dyDescent="0.35">
      <c r="A1713">
        <v>27.12388</v>
      </c>
      <c r="B1713" t="s">
        <v>55</v>
      </c>
      <c r="C1713">
        <v>2.3999999999999998E-3</v>
      </c>
    </row>
    <row r="1714" spans="1:3" x14ac:dyDescent="0.35">
      <c r="A1714">
        <v>27.146159999999998</v>
      </c>
      <c r="B1714" t="s">
        <v>55</v>
      </c>
      <c r="C1714">
        <v>1.8E-3</v>
      </c>
    </row>
    <row r="1715" spans="1:3" x14ac:dyDescent="0.35">
      <c r="A1715">
        <v>27.161850000000001</v>
      </c>
      <c r="B1715" t="s">
        <v>55</v>
      </c>
      <c r="C1715">
        <v>1.2999999999999999E-3</v>
      </c>
    </row>
    <row r="1716" spans="1:3" x14ac:dyDescent="0.35">
      <c r="A1716">
        <v>27.178360000000001</v>
      </c>
      <c r="B1716" t="s">
        <v>55</v>
      </c>
      <c r="C1716">
        <v>1.4E-3</v>
      </c>
    </row>
    <row r="1717" spans="1:3" x14ac:dyDescent="0.35">
      <c r="A1717">
        <v>27.195930000000001</v>
      </c>
      <c r="B1717" t="s">
        <v>55</v>
      </c>
      <c r="C1717">
        <v>1.4E-3</v>
      </c>
    </row>
    <row r="1718" spans="1:3" x14ac:dyDescent="0.35">
      <c r="A1718">
        <v>27.214200000000002</v>
      </c>
      <c r="B1718" t="s">
        <v>55</v>
      </c>
      <c r="C1718">
        <v>2.2000000000000001E-3</v>
      </c>
    </row>
    <row r="1719" spans="1:3" x14ac:dyDescent="0.35">
      <c r="A1719">
        <v>27.231680000000001</v>
      </c>
      <c r="B1719" t="s">
        <v>55</v>
      </c>
      <c r="C1719">
        <v>1.6999999999999999E-3</v>
      </c>
    </row>
    <row r="1720" spans="1:3" x14ac:dyDescent="0.35">
      <c r="A1720">
        <v>27.24775</v>
      </c>
      <c r="B1720" t="s">
        <v>55</v>
      </c>
      <c r="C1720">
        <v>1.6999999999999999E-3</v>
      </c>
    </row>
    <row r="1721" spans="1:3" x14ac:dyDescent="0.35">
      <c r="A1721">
        <v>27.268439999999998</v>
      </c>
      <c r="B1721" t="s">
        <v>55</v>
      </c>
      <c r="C1721">
        <v>1.2999999999999999E-3</v>
      </c>
    </row>
    <row r="1722" spans="1:3" x14ac:dyDescent="0.35">
      <c r="A1722">
        <v>27.31401</v>
      </c>
      <c r="B1722" t="s">
        <v>55</v>
      </c>
      <c r="C1722">
        <v>6.9999999999999999E-4</v>
      </c>
    </row>
    <row r="1723" spans="1:3" x14ac:dyDescent="0.35">
      <c r="A1723">
        <v>27.334009999999999</v>
      </c>
      <c r="B1723" t="s">
        <v>55</v>
      </c>
      <c r="C1723">
        <v>2.0000000000000001E-4</v>
      </c>
    </row>
    <row r="1724" spans="1:3" x14ac:dyDescent="0.35">
      <c r="A1724">
        <v>27.35444</v>
      </c>
      <c r="B1724" t="s">
        <v>55</v>
      </c>
      <c r="C1724">
        <v>1E-4</v>
      </c>
    </row>
    <row r="1725" spans="1:3" x14ac:dyDescent="0.35">
      <c r="A1725">
        <v>27.373699999999999</v>
      </c>
      <c r="B1725" t="s">
        <v>55</v>
      </c>
    </row>
    <row r="1726" spans="1:3" x14ac:dyDescent="0.35">
      <c r="A1726">
        <v>27.394570000000002</v>
      </c>
      <c r="B1726" t="s">
        <v>55</v>
      </c>
    </row>
    <row r="1727" spans="1:3" x14ac:dyDescent="0.35">
      <c r="A1727">
        <v>27.4131</v>
      </c>
      <c r="B1727" t="s">
        <v>55</v>
      </c>
    </row>
    <row r="1728" spans="1:3" x14ac:dyDescent="0.35">
      <c r="A1728">
        <v>27.429939999999998</v>
      </c>
      <c r="B1728" t="s">
        <v>55</v>
      </c>
    </row>
    <row r="1729" spans="1:2" x14ac:dyDescent="0.35">
      <c r="A1729">
        <v>27.44509</v>
      </c>
      <c r="B1729" t="s">
        <v>55</v>
      </c>
    </row>
    <row r="1730" spans="1:2" x14ac:dyDescent="0.35">
      <c r="A1730">
        <v>27.45918</v>
      </c>
      <c r="B1730" t="s">
        <v>55</v>
      </c>
    </row>
    <row r="1731" spans="1:2" x14ac:dyDescent="0.35">
      <c r="A1731">
        <v>27.475249999999999</v>
      </c>
      <c r="B1731" t="s">
        <v>55</v>
      </c>
    </row>
    <row r="1732" spans="1:2" x14ac:dyDescent="0.35">
      <c r="A1732">
        <v>27.496960000000001</v>
      </c>
      <c r="B1732" t="s">
        <v>55</v>
      </c>
    </row>
    <row r="1733" spans="1:2" x14ac:dyDescent="0.35">
      <c r="A1733">
        <v>27.515519999999999</v>
      </c>
      <c r="B1733" t="s">
        <v>55</v>
      </c>
    </row>
    <row r="1734" spans="1:2" x14ac:dyDescent="0.35">
      <c r="A1734">
        <v>27.541820000000001</v>
      </c>
      <c r="B1734" t="s">
        <v>55</v>
      </c>
    </row>
    <row r="1735" spans="1:2" x14ac:dyDescent="0.35">
      <c r="A1735">
        <v>27.573080000000001</v>
      </c>
      <c r="B1735" t="s">
        <v>55</v>
      </c>
    </row>
    <row r="1736" spans="1:2" x14ac:dyDescent="0.35">
      <c r="A1736">
        <v>27.600930000000002</v>
      </c>
      <c r="B1736" t="s">
        <v>55</v>
      </c>
    </row>
    <row r="1737" spans="1:2" x14ac:dyDescent="0.35">
      <c r="A1737">
        <v>27.634219999999999</v>
      </c>
      <c r="B1737" t="s">
        <v>55</v>
      </c>
    </row>
    <row r="1738" spans="1:2" x14ac:dyDescent="0.35">
      <c r="A1738">
        <v>27.647549999999999</v>
      </c>
      <c r="B1738" t="s">
        <v>55</v>
      </c>
    </row>
    <row r="1739" spans="1:2" x14ac:dyDescent="0.35">
      <c r="A1739">
        <v>27.661539999999999</v>
      </c>
      <c r="B1739" t="s">
        <v>55</v>
      </c>
    </row>
    <row r="1740" spans="1:2" x14ac:dyDescent="0.35">
      <c r="A1740">
        <v>27.682300000000001</v>
      </c>
      <c r="B1740" t="s">
        <v>55</v>
      </c>
    </row>
    <row r="1741" spans="1:2" x14ac:dyDescent="0.35">
      <c r="A1741">
        <v>27.696169999999999</v>
      </c>
      <c r="B1741" t="s">
        <v>55</v>
      </c>
    </row>
    <row r="1742" spans="1:2" x14ac:dyDescent="0.35">
      <c r="A1742">
        <v>27.709990000000001</v>
      </c>
      <c r="B1742" t="s">
        <v>55</v>
      </c>
    </row>
    <row r="1743" spans="1:2" x14ac:dyDescent="0.35">
      <c r="A1743">
        <v>27.726959999999998</v>
      </c>
      <c r="B1743" t="s">
        <v>55</v>
      </c>
    </row>
    <row r="1744" spans="1:2" x14ac:dyDescent="0.35">
      <c r="A1744">
        <v>27.743300000000001</v>
      </c>
      <c r="B1744" t="s">
        <v>55</v>
      </c>
    </row>
    <row r="1745" spans="1:2" x14ac:dyDescent="0.35">
      <c r="A1745">
        <v>27.759550000000001</v>
      </c>
      <c r="B1745" t="s">
        <v>55</v>
      </c>
    </row>
    <row r="1746" spans="1:2" x14ac:dyDescent="0.35">
      <c r="A1746">
        <v>27.775790000000001</v>
      </c>
      <c r="B1746" t="s">
        <v>55</v>
      </c>
    </row>
    <row r="1747" spans="1:2" x14ac:dyDescent="0.35">
      <c r="A1747">
        <v>27.7925</v>
      </c>
      <c r="B1747" t="s">
        <v>55</v>
      </c>
    </row>
    <row r="1748" spans="1:2" x14ac:dyDescent="0.35">
      <c r="A1748">
        <v>27.80771</v>
      </c>
      <c r="B1748" t="s">
        <v>55</v>
      </c>
    </row>
    <row r="1749" spans="1:2" x14ac:dyDescent="0.35">
      <c r="A1749">
        <v>27.824850000000001</v>
      </c>
      <c r="B1749" t="s">
        <v>55</v>
      </c>
    </row>
    <row r="1750" spans="1:2" x14ac:dyDescent="0.35">
      <c r="A1750">
        <v>27.841390000000001</v>
      </c>
      <c r="B1750" t="s">
        <v>55</v>
      </c>
    </row>
    <row r="1751" spans="1:2" x14ac:dyDescent="0.35">
      <c r="A1751">
        <v>27.85801</v>
      </c>
      <c r="B1751" t="s">
        <v>55</v>
      </c>
    </row>
    <row r="1752" spans="1:2" x14ac:dyDescent="0.35">
      <c r="A1752">
        <v>27.87153</v>
      </c>
      <c r="B1752" t="s">
        <v>55</v>
      </c>
    </row>
    <row r="1753" spans="1:2" x14ac:dyDescent="0.35">
      <c r="A1753">
        <v>27.88916</v>
      </c>
      <c r="B1753" t="s">
        <v>55</v>
      </c>
    </row>
    <row r="1754" spans="1:2" x14ac:dyDescent="0.35">
      <c r="A1754">
        <v>27.910219999999999</v>
      </c>
      <c r="B1754" t="s">
        <v>55</v>
      </c>
    </row>
    <row r="1755" spans="1:2" x14ac:dyDescent="0.35">
      <c r="A1755">
        <v>27.926880000000001</v>
      </c>
      <c r="B1755" t="s">
        <v>55</v>
      </c>
    </row>
    <row r="1756" spans="1:2" x14ac:dyDescent="0.35">
      <c r="A1756">
        <v>27.943239999999999</v>
      </c>
      <c r="B1756" t="s">
        <v>55</v>
      </c>
    </row>
    <row r="1757" spans="1:2" x14ac:dyDescent="0.35">
      <c r="A1757">
        <v>27.961210000000001</v>
      </c>
      <c r="B1757" t="s">
        <v>55</v>
      </c>
    </row>
    <row r="1758" spans="1:2" x14ac:dyDescent="0.35">
      <c r="A1758">
        <v>27.98357</v>
      </c>
      <c r="B1758" t="s">
        <v>55</v>
      </c>
    </row>
    <row r="1759" spans="1:2" x14ac:dyDescent="0.35">
      <c r="A1759">
        <v>28.000319999999999</v>
      </c>
      <c r="B1759" t="s">
        <v>55</v>
      </c>
    </row>
    <row r="1760" spans="1:2" x14ac:dyDescent="0.35">
      <c r="A1760">
        <v>28.019839999999999</v>
      </c>
      <c r="B1760" t="s">
        <v>55</v>
      </c>
    </row>
    <row r="1761" spans="1:2" x14ac:dyDescent="0.35">
      <c r="A1761">
        <v>28.03642</v>
      </c>
      <c r="B1761" t="s">
        <v>55</v>
      </c>
    </row>
    <row r="1762" spans="1:2" x14ac:dyDescent="0.35">
      <c r="A1762">
        <v>28.05077</v>
      </c>
      <c r="B1762" t="s">
        <v>55</v>
      </c>
    </row>
    <row r="1763" spans="1:2" x14ac:dyDescent="0.35">
      <c r="A1763">
        <v>28.064830000000001</v>
      </c>
      <c r="B1763" t="s">
        <v>55</v>
      </c>
    </row>
    <row r="1764" spans="1:2" x14ac:dyDescent="0.35">
      <c r="A1764">
        <v>28.079000000000001</v>
      </c>
      <c r="B1764" t="s">
        <v>55</v>
      </c>
    </row>
    <row r="1765" spans="1:2" x14ac:dyDescent="0.35">
      <c r="A1765">
        <v>28.09329</v>
      </c>
      <c r="B1765" t="s">
        <v>55</v>
      </c>
    </row>
    <row r="1766" spans="1:2" x14ac:dyDescent="0.35">
      <c r="A1766">
        <v>28.107230000000001</v>
      </c>
      <c r="B1766" t="s">
        <v>55</v>
      </c>
    </row>
    <row r="1767" spans="1:2" x14ac:dyDescent="0.35">
      <c r="A1767">
        <v>28.121110000000002</v>
      </c>
      <c r="B1767" t="s">
        <v>55</v>
      </c>
    </row>
    <row r="1768" spans="1:2" x14ac:dyDescent="0.35">
      <c r="A1768">
        <v>28.138480000000001</v>
      </c>
      <c r="B1768" t="s">
        <v>55</v>
      </c>
    </row>
    <row r="1769" spans="1:2" x14ac:dyDescent="0.35">
      <c r="A1769">
        <v>28.159980000000001</v>
      </c>
      <c r="B1769" t="s">
        <v>55</v>
      </c>
    </row>
    <row r="1770" spans="1:2" x14ac:dyDescent="0.35">
      <c r="A1770">
        <v>28.17698</v>
      </c>
      <c r="B1770" t="s">
        <v>55</v>
      </c>
    </row>
    <row r="1771" spans="1:2" x14ac:dyDescent="0.35">
      <c r="A1771">
        <v>28.19408</v>
      </c>
      <c r="B1771" t="s">
        <v>55</v>
      </c>
    </row>
    <row r="1772" spans="1:2" x14ac:dyDescent="0.35">
      <c r="A1772">
        <v>28.209350000000001</v>
      </c>
      <c r="B1772" t="s">
        <v>55</v>
      </c>
    </row>
    <row r="1773" spans="1:2" x14ac:dyDescent="0.35">
      <c r="A1773">
        <v>28.23386</v>
      </c>
      <c r="B1773" t="s">
        <v>55</v>
      </c>
    </row>
    <row r="1774" spans="1:2" x14ac:dyDescent="0.35">
      <c r="A1774">
        <v>28.26511</v>
      </c>
      <c r="B1774" t="s">
        <v>55</v>
      </c>
    </row>
    <row r="1775" spans="1:2" x14ac:dyDescent="0.35">
      <c r="A1775">
        <v>28.280200000000001</v>
      </c>
      <c r="B1775" t="s">
        <v>55</v>
      </c>
    </row>
    <row r="1776" spans="1:2" x14ac:dyDescent="0.35">
      <c r="A1776">
        <v>28.29561</v>
      </c>
      <c r="B1776" t="s">
        <v>55</v>
      </c>
    </row>
    <row r="1777" spans="1:2" x14ac:dyDescent="0.35">
      <c r="A1777">
        <v>28.31006</v>
      </c>
      <c r="B1777" t="s">
        <v>55</v>
      </c>
    </row>
    <row r="1778" spans="1:2" x14ac:dyDescent="0.35">
      <c r="A1778">
        <v>28.325500000000002</v>
      </c>
      <c r="B1778" t="s">
        <v>55</v>
      </c>
    </row>
    <row r="1779" spans="1:2" x14ac:dyDescent="0.35">
      <c r="A1779">
        <v>28.339970000000001</v>
      </c>
      <c r="B1779" t="s">
        <v>55</v>
      </c>
    </row>
    <row r="1780" spans="1:2" x14ac:dyDescent="0.35">
      <c r="A1780">
        <v>28.357469999999999</v>
      </c>
      <c r="B1780" t="s">
        <v>55</v>
      </c>
    </row>
    <row r="1781" spans="1:2" x14ac:dyDescent="0.35">
      <c r="A1781">
        <v>28.376799999999999</v>
      </c>
      <c r="B1781" t="s">
        <v>55</v>
      </c>
    </row>
    <row r="1782" spans="1:2" x14ac:dyDescent="0.35">
      <c r="A1782">
        <v>28.394490000000001</v>
      </c>
      <c r="B1782" t="s">
        <v>55</v>
      </c>
    </row>
    <row r="1783" spans="1:2" x14ac:dyDescent="0.35">
      <c r="A1783">
        <v>28.415620000000001</v>
      </c>
      <c r="B1783" t="s">
        <v>55</v>
      </c>
    </row>
    <row r="1784" spans="1:2" x14ac:dyDescent="0.35">
      <c r="A1784">
        <v>28.432189999999999</v>
      </c>
      <c r="B1784" t="s">
        <v>55</v>
      </c>
    </row>
    <row r="1785" spans="1:2" x14ac:dyDescent="0.35">
      <c r="A1785">
        <v>28.45101</v>
      </c>
      <c r="B1785" t="s">
        <v>55</v>
      </c>
    </row>
    <row r="1786" spans="1:2" x14ac:dyDescent="0.35">
      <c r="A1786">
        <v>28.470389999999998</v>
      </c>
      <c r="B1786" t="s">
        <v>55</v>
      </c>
    </row>
    <row r="1787" spans="1:2" x14ac:dyDescent="0.35">
      <c r="A1787">
        <v>28.48808</v>
      </c>
      <c r="B1787" t="s">
        <v>55</v>
      </c>
    </row>
    <row r="1788" spans="1:2" x14ac:dyDescent="0.35">
      <c r="A1788">
        <v>28.506910000000001</v>
      </c>
      <c r="B1788" t="s">
        <v>55</v>
      </c>
    </row>
    <row r="1789" spans="1:2" x14ac:dyDescent="0.35">
      <c r="A1789">
        <v>28.522469999999998</v>
      </c>
      <c r="B1789" t="s">
        <v>55</v>
      </c>
    </row>
    <row r="1790" spans="1:2" x14ac:dyDescent="0.35">
      <c r="A1790">
        <v>28.537559999999999</v>
      </c>
      <c r="B1790" t="s">
        <v>55</v>
      </c>
    </row>
    <row r="1791" spans="1:2" x14ac:dyDescent="0.35">
      <c r="A1791">
        <v>28.552530000000001</v>
      </c>
      <c r="B1791" t="s">
        <v>55</v>
      </c>
    </row>
    <row r="1792" spans="1:2" x14ac:dyDescent="0.35">
      <c r="A1792">
        <v>28.568809999999999</v>
      </c>
      <c r="B1792" t="s">
        <v>55</v>
      </c>
    </row>
    <row r="1793" spans="1:2" x14ac:dyDescent="0.35">
      <c r="A1793">
        <v>28.592949999999998</v>
      </c>
      <c r="B1793" t="s">
        <v>55</v>
      </c>
    </row>
    <row r="1794" spans="1:2" x14ac:dyDescent="0.35">
      <c r="A1794">
        <v>28.613900000000001</v>
      </c>
      <c r="B1794" t="s">
        <v>55</v>
      </c>
    </row>
    <row r="1795" spans="1:2" x14ac:dyDescent="0.35">
      <c r="A1795">
        <v>28.634740000000001</v>
      </c>
      <c r="B1795" t="s">
        <v>55</v>
      </c>
    </row>
    <row r="1796" spans="1:2" x14ac:dyDescent="0.35">
      <c r="A1796">
        <v>28.653230000000001</v>
      </c>
      <c r="B1796" t="s">
        <v>55</v>
      </c>
    </row>
    <row r="1797" spans="1:2" x14ac:dyDescent="0.35">
      <c r="A1797">
        <v>28.67266</v>
      </c>
      <c r="B1797" t="s">
        <v>55</v>
      </c>
    </row>
    <row r="1798" spans="1:2" x14ac:dyDescent="0.35">
      <c r="A1798">
        <v>28.691659999999999</v>
      </c>
      <c r="B1798" t="s">
        <v>55</v>
      </c>
    </row>
    <row r="1799" spans="1:2" x14ac:dyDescent="0.35">
      <c r="A1799">
        <v>28.714639999999999</v>
      </c>
      <c r="B1799" t="s">
        <v>55</v>
      </c>
    </row>
    <row r="1800" spans="1:2" x14ac:dyDescent="0.35">
      <c r="A1800">
        <v>28.736070000000002</v>
      </c>
      <c r="B1800" t="s">
        <v>55</v>
      </c>
    </row>
    <row r="1801" spans="1:2" x14ac:dyDescent="0.35">
      <c r="A1801">
        <v>28.75104</v>
      </c>
      <c r="B1801" t="s">
        <v>55</v>
      </c>
    </row>
    <row r="1802" spans="1:2" x14ac:dyDescent="0.35">
      <c r="A1802">
        <v>28.76699</v>
      </c>
      <c r="B1802" t="s">
        <v>55</v>
      </c>
    </row>
    <row r="1803" spans="1:2" x14ac:dyDescent="0.35">
      <c r="A1803">
        <v>28.782530000000001</v>
      </c>
      <c r="B1803" t="s">
        <v>55</v>
      </c>
    </row>
    <row r="1804" spans="1:2" x14ac:dyDescent="0.35">
      <c r="A1804">
        <v>28.803170000000001</v>
      </c>
      <c r="B1804" t="s">
        <v>55</v>
      </c>
    </row>
    <row r="1805" spans="1:2" x14ac:dyDescent="0.35">
      <c r="A1805">
        <v>28.818049999999999</v>
      </c>
      <c r="B1805" t="s">
        <v>55</v>
      </c>
    </row>
    <row r="1806" spans="1:2" x14ac:dyDescent="0.35">
      <c r="A1806">
        <v>28.834720000000001</v>
      </c>
      <c r="B1806" t="s">
        <v>55</v>
      </c>
    </row>
    <row r="1807" spans="1:2" x14ac:dyDescent="0.35">
      <c r="A1807">
        <v>28.849869999999999</v>
      </c>
      <c r="B1807" t="s">
        <v>55</v>
      </c>
    </row>
    <row r="1808" spans="1:2" x14ac:dyDescent="0.35">
      <c r="A1808">
        <v>28.868220000000001</v>
      </c>
      <c r="B1808" t="s">
        <v>55</v>
      </c>
    </row>
    <row r="1809" spans="1:3" x14ac:dyDescent="0.35">
      <c r="A1809">
        <v>28.885179999999998</v>
      </c>
      <c r="B1809" t="s">
        <v>55</v>
      </c>
    </row>
    <row r="1810" spans="1:3" x14ac:dyDescent="0.35">
      <c r="A1810">
        <v>28.90035</v>
      </c>
      <c r="B1810" t="s">
        <v>55</v>
      </c>
    </row>
    <row r="1811" spans="1:3" x14ac:dyDescent="0.35">
      <c r="A1811">
        <v>28.915980000000001</v>
      </c>
      <c r="B1811" t="s">
        <v>55</v>
      </c>
    </row>
    <row r="1812" spans="1:3" x14ac:dyDescent="0.35">
      <c r="A1812">
        <v>28.931180000000001</v>
      </c>
      <c r="B1812" t="s">
        <v>55</v>
      </c>
    </row>
    <row r="1813" spans="1:3" x14ac:dyDescent="0.35">
      <c r="A1813">
        <v>28.948139999999999</v>
      </c>
      <c r="B1813" t="s">
        <v>55</v>
      </c>
    </row>
    <row r="1814" spans="1:3" x14ac:dyDescent="0.35">
      <c r="A1814">
        <v>28.962820000000001</v>
      </c>
      <c r="B1814" t="s">
        <v>55</v>
      </c>
    </row>
    <row r="1815" spans="1:3" x14ac:dyDescent="0.35">
      <c r="A1815">
        <v>28.97803</v>
      </c>
      <c r="B1815" t="s">
        <v>55</v>
      </c>
    </row>
    <row r="1816" spans="1:3" x14ac:dyDescent="0.35">
      <c r="A1816">
        <v>28.994420000000002</v>
      </c>
      <c r="B1816" t="s">
        <v>55</v>
      </c>
    </row>
    <row r="1817" spans="1:3" x14ac:dyDescent="0.35">
      <c r="A1817">
        <v>29.012869999999999</v>
      </c>
      <c r="B1817" t="s">
        <v>55</v>
      </c>
      <c r="C1817">
        <v>1E-4</v>
      </c>
    </row>
    <row r="1818" spans="1:3" x14ac:dyDescent="0.35">
      <c r="A1818">
        <v>29.030010000000001</v>
      </c>
      <c r="B1818" t="s">
        <v>55</v>
      </c>
      <c r="C1818">
        <v>1E-4</v>
      </c>
    </row>
    <row r="1819" spans="1:3" x14ac:dyDescent="0.35">
      <c r="A1819">
        <v>29.055540000000001</v>
      </c>
      <c r="B1819" t="s">
        <v>55</v>
      </c>
      <c r="C1819">
        <v>8.0000000000000004E-4</v>
      </c>
    </row>
    <row r="1820" spans="1:3" x14ac:dyDescent="0.35">
      <c r="A1820">
        <v>29.0778</v>
      </c>
      <c r="B1820" t="s">
        <v>55</v>
      </c>
      <c r="C1820">
        <v>2.5000000000000001E-3</v>
      </c>
    </row>
    <row r="1821" spans="1:3" x14ac:dyDescent="0.35">
      <c r="A1821">
        <v>29.097460000000002</v>
      </c>
      <c r="B1821" t="s">
        <v>55</v>
      </c>
      <c r="C1821">
        <v>2.5000000000000001E-3</v>
      </c>
    </row>
    <row r="1822" spans="1:3" x14ac:dyDescent="0.35">
      <c r="A1822">
        <v>29.115010000000002</v>
      </c>
      <c r="B1822" t="s">
        <v>55</v>
      </c>
      <c r="C1822">
        <v>3.5999999999999999E-3</v>
      </c>
    </row>
    <row r="1823" spans="1:3" x14ac:dyDescent="0.35">
      <c r="A1823">
        <v>29.134239999999998</v>
      </c>
      <c r="B1823" t="s">
        <v>55</v>
      </c>
      <c r="C1823">
        <v>1.6999999999999999E-3</v>
      </c>
    </row>
    <row r="1824" spans="1:3" x14ac:dyDescent="0.35">
      <c r="A1824">
        <v>29.15305</v>
      </c>
      <c r="B1824" t="s">
        <v>55</v>
      </c>
      <c r="C1824">
        <v>4.1000000000000003E-3</v>
      </c>
    </row>
    <row r="1825" spans="1:3" x14ac:dyDescent="0.35">
      <c r="A1825">
        <v>29.175419999999999</v>
      </c>
      <c r="B1825" t="s">
        <v>55</v>
      </c>
      <c r="C1825">
        <v>2.0999999999999999E-3</v>
      </c>
    </row>
    <row r="1826" spans="1:3" x14ac:dyDescent="0.35">
      <c r="A1826">
        <v>29.201239999999999</v>
      </c>
      <c r="B1826" t="s">
        <v>55</v>
      </c>
      <c r="C1826">
        <v>1.8E-3</v>
      </c>
    </row>
    <row r="1827" spans="1:3" x14ac:dyDescent="0.35">
      <c r="A1827">
        <v>29.226289999999999</v>
      </c>
      <c r="B1827" t="s">
        <v>55</v>
      </c>
      <c r="C1827">
        <v>5.9999999999999995E-4</v>
      </c>
    </row>
    <row r="1828" spans="1:3" x14ac:dyDescent="0.35">
      <c r="A1828">
        <v>29.24765</v>
      </c>
      <c r="B1828" t="s">
        <v>55</v>
      </c>
      <c r="C1828">
        <v>5.9999999999999995E-4</v>
      </c>
    </row>
    <row r="1829" spans="1:3" x14ac:dyDescent="0.35">
      <c r="A1829">
        <v>29.269729999999999</v>
      </c>
      <c r="B1829" t="s">
        <v>55</v>
      </c>
      <c r="C1829">
        <v>6.0000000000000001E-3</v>
      </c>
    </row>
    <row r="1830" spans="1:3" x14ac:dyDescent="0.35">
      <c r="A1830">
        <v>29.286709999999999</v>
      </c>
      <c r="B1830" t="s">
        <v>55</v>
      </c>
      <c r="C1830">
        <v>6.0000000000000001E-3</v>
      </c>
    </row>
    <row r="1831" spans="1:3" x14ac:dyDescent="0.35">
      <c r="A1831">
        <v>29.30322</v>
      </c>
      <c r="B1831" t="s">
        <v>55</v>
      </c>
      <c r="C1831">
        <v>6.1000000000000004E-3</v>
      </c>
    </row>
    <row r="1832" spans="1:3" x14ac:dyDescent="0.35">
      <c r="A1832">
        <v>29.321999999999999</v>
      </c>
      <c r="B1832" t="s">
        <v>55</v>
      </c>
      <c r="C1832">
        <v>6.1999999999999998E-3</v>
      </c>
    </row>
    <row r="1833" spans="1:3" x14ac:dyDescent="0.35">
      <c r="A1833">
        <v>29.342649999999999</v>
      </c>
      <c r="B1833" t="s">
        <v>55</v>
      </c>
      <c r="C1833">
        <v>9.7000000000000003E-3</v>
      </c>
    </row>
    <row r="1834" spans="1:3" x14ac:dyDescent="0.35">
      <c r="A1834">
        <v>29.367069999999998</v>
      </c>
      <c r="B1834" t="s">
        <v>55</v>
      </c>
      <c r="C1834">
        <v>1.24E-2</v>
      </c>
    </row>
    <row r="1835" spans="1:3" x14ac:dyDescent="0.35">
      <c r="A1835">
        <v>29.390499999999999</v>
      </c>
      <c r="B1835" t="s">
        <v>55</v>
      </c>
      <c r="C1835">
        <v>1.04E-2</v>
      </c>
    </row>
    <row r="1836" spans="1:3" x14ac:dyDescent="0.35">
      <c r="A1836">
        <v>29.410039999999999</v>
      </c>
      <c r="B1836" t="s">
        <v>55</v>
      </c>
      <c r="C1836">
        <v>4.4999999999999997E-3</v>
      </c>
    </row>
    <row r="1837" spans="1:3" x14ac:dyDescent="0.35">
      <c r="A1837">
        <v>29.423549999999999</v>
      </c>
      <c r="B1837" t="s">
        <v>55</v>
      </c>
      <c r="C1837">
        <v>7.1000000000000004E-3</v>
      </c>
    </row>
    <row r="1838" spans="1:3" x14ac:dyDescent="0.35">
      <c r="A1838">
        <v>29.4373</v>
      </c>
      <c r="B1838" t="s">
        <v>55</v>
      </c>
      <c r="C1838">
        <v>7.1000000000000004E-3</v>
      </c>
    </row>
    <row r="1839" spans="1:3" x14ac:dyDescent="0.35">
      <c r="A1839">
        <v>29.451029999999999</v>
      </c>
      <c r="B1839" t="s">
        <v>55</v>
      </c>
      <c r="C1839">
        <v>3.0999999999999999E-3</v>
      </c>
    </row>
    <row r="1840" spans="1:3" x14ac:dyDescent="0.35">
      <c r="A1840">
        <v>29.468689999999999</v>
      </c>
      <c r="B1840" t="s">
        <v>55</v>
      </c>
      <c r="C1840">
        <v>6.9999999999999999E-4</v>
      </c>
    </row>
    <row r="1841" spans="1:3" x14ac:dyDescent="0.35">
      <c r="A1841">
        <v>29.483059999999998</v>
      </c>
      <c r="B1841" t="s">
        <v>55</v>
      </c>
      <c r="C1841">
        <v>2.9999999999999997E-4</v>
      </c>
    </row>
    <row r="1842" spans="1:3" x14ac:dyDescent="0.35">
      <c r="A1842">
        <v>29.498049999999999</v>
      </c>
      <c r="B1842" t="s">
        <v>55</v>
      </c>
      <c r="C1842">
        <v>2.9999999999999997E-4</v>
      </c>
    </row>
    <row r="1843" spans="1:3" x14ac:dyDescent="0.35">
      <c r="A1843">
        <v>29.513069999999999</v>
      </c>
      <c r="B1843" t="s">
        <v>55</v>
      </c>
    </row>
    <row r="1844" spans="1:3" x14ac:dyDescent="0.35">
      <c r="A1844">
        <v>29.52683</v>
      </c>
      <c r="B1844" t="s">
        <v>55</v>
      </c>
    </row>
    <row r="1845" spans="1:3" x14ac:dyDescent="0.35">
      <c r="A1845">
        <v>29.54054</v>
      </c>
      <c r="B1845" t="s">
        <v>55</v>
      </c>
    </row>
    <row r="1846" spans="1:3" x14ac:dyDescent="0.35">
      <c r="A1846">
        <v>29.554569999999998</v>
      </c>
      <c r="B1846" t="s">
        <v>55</v>
      </c>
    </row>
    <row r="1847" spans="1:3" x14ac:dyDescent="0.35">
      <c r="A1847">
        <v>29.568480000000001</v>
      </c>
      <c r="B1847" t="s">
        <v>55</v>
      </c>
    </row>
    <row r="1848" spans="1:3" x14ac:dyDescent="0.35">
      <c r="A1848">
        <v>29.585180000000001</v>
      </c>
      <c r="B1848" t="s">
        <v>55</v>
      </c>
    </row>
    <row r="1849" spans="1:3" x14ac:dyDescent="0.35">
      <c r="A1849">
        <v>29.60005</v>
      </c>
      <c r="B1849" t="s">
        <v>55</v>
      </c>
    </row>
    <row r="1850" spans="1:3" x14ac:dyDescent="0.35">
      <c r="A1850">
        <v>29.616299999999999</v>
      </c>
      <c r="B1850" t="s">
        <v>55</v>
      </c>
    </row>
    <row r="1851" spans="1:3" x14ac:dyDescent="0.35">
      <c r="A1851">
        <v>29.630050000000001</v>
      </c>
      <c r="B1851" t="s">
        <v>55</v>
      </c>
    </row>
    <row r="1852" spans="1:3" x14ac:dyDescent="0.35">
      <c r="A1852">
        <v>29.64357</v>
      </c>
      <c r="B1852" t="s">
        <v>55</v>
      </c>
    </row>
    <row r="1853" spans="1:3" x14ac:dyDescent="0.35">
      <c r="A1853">
        <v>29.658180000000002</v>
      </c>
      <c r="B1853" t="s">
        <v>55</v>
      </c>
    </row>
    <row r="1854" spans="1:3" x14ac:dyDescent="0.35">
      <c r="A1854">
        <v>29.67323</v>
      </c>
      <c r="B1854" t="s">
        <v>55</v>
      </c>
    </row>
    <row r="1855" spans="1:3" x14ac:dyDescent="0.35">
      <c r="A1855">
        <v>29.687139999999999</v>
      </c>
      <c r="B1855" t="s">
        <v>55</v>
      </c>
    </row>
    <row r="1856" spans="1:3" x14ac:dyDescent="0.35">
      <c r="A1856">
        <v>29.704820000000002</v>
      </c>
      <c r="B1856" t="s">
        <v>55</v>
      </c>
    </row>
    <row r="1857" spans="1:2" x14ac:dyDescent="0.35">
      <c r="A1857">
        <v>29.72165</v>
      </c>
      <c r="B1857" t="s">
        <v>55</v>
      </c>
    </row>
    <row r="1858" spans="1:2" x14ac:dyDescent="0.35">
      <c r="A1858">
        <v>29.73846</v>
      </c>
      <c r="B1858" t="s">
        <v>55</v>
      </c>
    </row>
    <row r="1859" spans="1:2" x14ac:dyDescent="0.35">
      <c r="A1859">
        <v>29.753589999999999</v>
      </c>
      <c r="B1859" t="s">
        <v>55</v>
      </c>
    </row>
    <row r="1860" spans="1:2" x14ac:dyDescent="0.35">
      <c r="A1860">
        <v>29.771270000000001</v>
      </c>
      <c r="B1860" t="s">
        <v>55</v>
      </c>
    </row>
    <row r="1861" spans="1:2" x14ac:dyDescent="0.35">
      <c r="A1861">
        <v>29.788019999999999</v>
      </c>
      <c r="B1861" t="s">
        <v>55</v>
      </c>
    </row>
    <row r="1862" spans="1:2" x14ac:dyDescent="0.35">
      <c r="A1862">
        <v>29.804970000000001</v>
      </c>
      <c r="B1862" t="s">
        <v>55</v>
      </c>
    </row>
    <row r="1863" spans="1:2" x14ac:dyDescent="0.35">
      <c r="A1863">
        <v>29.82122</v>
      </c>
      <c r="B1863" t="s">
        <v>55</v>
      </c>
    </row>
    <row r="1864" spans="1:2" x14ac:dyDescent="0.35">
      <c r="A1864">
        <v>29.839770000000001</v>
      </c>
      <c r="B1864" t="s">
        <v>55</v>
      </c>
    </row>
    <row r="1865" spans="1:2" x14ac:dyDescent="0.35">
      <c r="A1865">
        <v>29.85323</v>
      </c>
      <c r="B1865" t="s">
        <v>55</v>
      </c>
    </row>
    <row r="1866" spans="1:2" x14ac:dyDescent="0.35">
      <c r="A1866">
        <v>29.866849999999999</v>
      </c>
      <c r="B1866" t="s">
        <v>55</v>
      </c>
    </row>
    <row r="1867" spans="1:2" x14ac:dyDescent="0.35">
      <c r="A1867">
        <v>29.880870000000002</v>
      </c>
      <c r="B1867" t="s">
        <v>55</v>
      </c>
    </row>
    <row r="1868" spans="1:2" x14ac:dyDescent="0.35">
      <c r="A1868">
        <v>29.898409999999998</v>
      </c>
      <c r="B1868" t="s">
        <v>55</v>
      </c>
    </row>
    <row r="1869" spans="1:2" x14ac:dyDescent="0.35">
      <c r="A1869">
        <v>29.918479999999999</v>
      </c>
      <c r="B1869" t="s">
        <v>55</v>
      </c>
    </row>
    <row r="1870" spans="1:2" x14ac:dyDescent="0.35">
      <c r="A1870">
        <v>29.93655</v>
      </c>
      <c r="B1870" t="s">
        <v>55</v>
      </c>
    </row>
    <row r="1871" spans="1:2" x14ac:dyDescent="0.35">
      <c r="A1871">
        <v>29.95477</v>
      </c>
      <c r="B1871" t="s">
        <v>55</v>
      </c>
    </row>
    <row r="1872" spans="1:2" x14ac:dyDescent="0.35">
      <c r="A1872">
        <v>29.977740000000001</v>
      </c>
      <c r="B1872" t="s">
        <v>55</v>
      </c>
    </row>
    <row r="1873" spans="1:2" x14ac:dyDescent="0.35">
      <c r="A1873">
        <v>29.994420000000002</v>
      </c>
      <c r="B1873" t="s">
        <v>55</v>
      </c>
    </row>
    <row r="1874" spans="1:2" x14ac:dyDescent="0.35">
      <c r="A1874">
        <v>30.0123</v>
      </c>
      <c r="B1874" t="s">
        <v>55</v>
      </c>
    </row>
    <row r="1875" spans="1:2" x14ac:dyDescent="0.35">
      <c r="A1875">
        <v>30.033339999999999</v>
      </c>
      <c r="B1875" t="s">
        <v>55</v>
      </c>
    </row>
    <row r="1876" spans="1:2" x14ac:dyDescent="0.35">
      <c r="A1876">
        <v>30.056470000000001</v>
      </c>
      <c r="B1876" t="s">
        <v>55</v>
      </c>
    </row>
    <row r="1877" spans="1:2" x14ac:dyDescent="0.35">
      <c r="A1877">
        <v>30.075620000000001</v>
      </c>
      <c r="B1877" t="s">
        <v>55</v>
      </c>
    </row>
    <row r="1878" spans="1:2" x14ac:dyDescent="0.35">
      <c r="A1878">
        <v>30.113520000000001</v>
      </c>
      <c r="B1878" t="s">
        <v>55</v>
      </c>
    </row>
    <row r="1879" spans="1:2" x14ac:dyDescent="0.35">
      <c r="A1879">
        <v>30.138629999999999</v>
      </c>
      <c r="B1879" t="s">
        <v>55</v>
      </c>
    </row>
    <row r="1880" spans="1:2" x14ac:dyDescent="0.35">
      <c r="A1880">
        <v>30.158639999999998</v>
      </c>
      <c r="B1880" t="s">
        <v>55</v>
      </c>
    </row>
    <row r="1881" spans="1:2" x14ac:dyDescent="0.35">
      <c r="A1881">
        <v>30.181909999999998</v>
      </c>
      <c r="B1881" t="s">
        <v>55</v>
      </c>
    </row>
    <row r="1882" spans="1:2" x14ac:dyDescent="0.35">
      <c r="A1882">
        <v>30.20307</v>
      </c>
      <c r="B1882" t="s">
        <v>55</v>
      </c>
    </row>
    <row r="1883" spans="1:2" x14ac:dyDescent="0.35">
      <c r="A1883">
        <v>30.222729999999999</v>
      </c>
      <c r="B1883" t="s">
        <v>55</v>
      </c>
    </row>
    <row r="1884" spans="1:2" x14ac:dyDescent="0.35">
      <c r="A1884">
        <v>30.24616</v>
      </c>
      <c r="B1884" t="s">
        <v>55</v>
      </c>
    </row>
    <row r="1885" spans="1:2" x14ac:dyDescent="0.35">
      <c r="A1885">
        <v>30.268830000000001</v>
      </c>
      <c r="B1885" t="s">
        <v>55</v>
      </c>
    </row>
    <row r="1886" spans="1:2" x14ac:dyDescent="0.35">
      <c r="A1886">
        <v>30.288239999999998</v>
      </c>
      <c r="B1886" t="s">
        <v>55</v>
      </c>
    </row>
    <row r="1887" spans="1:2" x14ac:dyDescent="0.35">
      <c r="A1887">
        <v>30.314800000000002</v>
      </c>
      <c r="B1887" t="s">
        <v>55</v>
      </c>
    </row>
    <row r="1888" spans="1:2" x14ac:dyDescent="0.35">
      <c r="A1888">
        <v>30.355219999999999</v>
      </c>
      <c r="B1888" t="s">
        <v>55</v>
      </c>
    </row>
    <row r="1889" spans="1:2" x14ac:dyDescent="0.35">
      <c r="A1889">
        <v>30.41187</v>
      </c>
      <c r="B1889" t="s">
        <v>55</v>
      </c>
    </row>
    <row r="1890" spans="1:2" x14ac:dyDescent="0.35">
      <c r="A1890">
        <v>30.450089999999999</v>
      </c>
      <c r="B1890" t="s">
        <v>55</v>
      </c>
    </row>
    <row r="1891" spans="1:2" x14ac:dyDescent="0.35">
      <c r="A1891">
        <v>30.482309999999998</v>
      </c>
      <c r="B1891" t="s">
        <v>55</v>
      </c>
    </row>
    <row r="1892" spans="1:2" x14ac:dyDescent="0.35">
      <c r="A1892">
        <v>30.506180000000001</v>
      </c>
      <c r="B1892" t="s">
        <v>55</v>
      </c>
    </row>
    <row r="1893" spans="1:2" x14ac:dyDescent="0.35">
      <c r="A1893">
        <v>30.534220000000001</v>
      </c>
      <c r="B1893" t="s">
        <v>55</v>
      </c>
    </row>
    <row r="1894" spans="1:2" x14ac:dyDescent="0.35">
      <c r="A1894">
        <v>30.56521</v>
      </c>
      <c r="B1894" t="s">
        <v>55</v>
      </c>
    </row>
    <row r="1895" spans="1:2" x14ac:dyDescent="0.35">
      <c r="A1895">
        <v>30.590060000000001</v>
      </c>
      <c r="B1895" t="s">
        <v>55</v>
      </c>
    </row>
    <row r="1896" spans="1:2" x14ac:dyDescent="0.35">
      <c r="A1896">
        <v>30.612590000000001</v>
      </c>
      <c r="B1896" t="s">
        <v>55</v>
      </c>
    </row>
    <row r="1897" spans="1:2" x14ac:dyDescent="0.35">
      <c r="A1897">
        <v>30.637509999999999</v>
      </c>
      <c r="B1897" t="s">
        <v>55</v>
      </c>
    </row>
    <row r="1898" spans="1:2" x14ac:dyDescent="0.35">
      <c r="A1898">
        <v>30.689520000000002</v>
      </c>
      <c r="B1898" t="s">
        <v>55</v>
      </c>
    </row>
    <row r="1899" spans="1:2" x14ac:dyDescent="0.35">
      <c r="A1899">
        <v>30.719100000000001</v>
      </c>
      <c r="B1899" t="s">
        <v>55</v>
      </c>
    </row>
    <row r="1900" spans="1:2" x14ac:dyDescent="0.35">
      <c r="A1900">
        <v>30.75572</v>
      </c>
      <c r="B1900" t="s">
        <v>55</v>
      </c>
    </row>
    <row r="1901" spans="1:2" x14ac:dyDescent="0.35">
      <c r="A1901">
        <v>30.787669999999999</v>
      </c>
      <c r="B1901" t="s">
        <v>55</v>
      </c>
    </row>
    <row r="1902" spans="1:2" x14ac:dyDescent="0.35">
      <c r="A1902">
        <v>30.81157</v>
      </c>
      <c r="B1902" t="s">
        <v>55</v>
      </c>
    </row>
    <row r="1903" spans="1:2" x14ac:dyDescent="0.35">
      <c r="A1903">
        <v>30.841470000000001</v>
      </c>
      <c r="B1903" t="s">
        <v>55</v>
      </c>
    </row>
    <row r="1904" spans="1:2" x14ac:dyDescent="0.35">
      <c r="A1904">
        <v>30.87</v>
      </c>
      <c r="B1904" t="s">
        <v>55</v>
      </c>
    </row>
    <row r="1905" spans="1:3" x14ac:dyDescent="0.35">
      <c r="A1905">
        <v>30.895420000000001</v>
      </c>
      <c r="B1905" t="s">
        <v>55</v>
      </c>
    </row>
    <row r="1906" spans="1:3" x14ac:dyDescent="0.35">
      <c r="A1906">
        <v>30.920089999999998</v>
      </c>
      <c r="B1906" t="s">
        <v>55</v>
      </c>
    </row>
    <row r="1907" spans="1:3" x14ac:dyDescent="0.35">
      <c r="A1907">
        <v>30.944179999999999</v>
      </c>
      <c r="B1907" t="s">
        <v>55</v>
      </c>
      <c r="C1907">
        <v>1E-4</v>
      </c>
    </row>
    <row r="1908" spans="1:3" x14ac:dyDescent="0.35">
      <c r="A1908">
        <v>30.966740000000001</v>
      </c>
      <c r="B1908" t="s">
        <v>55</v>
      </c>
      <c r="C1908">
        <v>8.9999999999999998E-4</v>
      </c>
    </row>
    <row r="1909" spans="1:3" x14ac:dyDescent="0.35">
      <c r="A1909">
        <v>30.98732</v>
      </c>
      <c r="B1909" t="s">
        <v>55</v>
      </c>
      <c r="C1909">
        <v>8.9999999999999998E-4</v>
      </c>
    </row>
    <row r="1910" spans="1:3" x14ac:dyDescent="0.35">
      <c r="A1910">
        <v>31.018470000000001</v>
      </c>
      <c r="B1910" t="s">
        <v>55</v>
      </c>
      <c r="C1910">
        <v>1E-3</v>
      </c>
    </row>
    <row r="1911" spans="1:3" x14ac:dyDescent="0.35">
      <c r="A1911">
        <v>31.04007</v>
      </c>
      <c r="B1911" t="s">
        <v>55</v>
      </c>
      <c r="C1911">
        <v>2E-3</v>
      </c>
    </row>
    <row r="1912" spans="1:3" x14ac:dyDescent="0.35">
      <c r="A1912">
        <v>31.06353</v>
      </c>
      <c r="B1912" t="s">
        <v>55</v>
      </c>
      <c r="C1912">
        <v>2E-3</v>
      </c>
    </row>
    <row r="1913" spans="1:3" x14ac:dyDescent="0.35">
      <c r="A1913">
        <v>31.0854</v>
      </c>
      <c r="B1913" t="s">
        <v>55</v>
      </c>
      <c r="C1913">
        <v>1.6999999999999999E-3</v>
      </c>
    </row>
    <row r="1914" spans="1:3" x14ac:dyDescent="0.35">
      <c r="A1914">
        <v>31.108619999999998</v>
      </c>
      <c r="B1914" t="s">
        <v>55</v>
      </c>
      <c r="C1914">
        <v>1.5E-3</v>
      </c>
    </row>
    <row r="1915" spans="1:3" x14ac:dyDescent="0.35">
      <c r="A1915">
        <v>31.130269999999999</v>
      </c>
      <c r="B1915" t="s">
        <v>55</v>
      </c>
      <c r="C1915">
        <v>1.5E-3</v>
      </c>
    </row>
    <row r="1916" spans="1:3" x14ac:dyDescent="0.35">
      <c r="A1916">
        <v>31.156510000000001</v>
      </c>
      <c r="B1916" t="s">
        <v>55</v>
      </c>
      <c r="C1916">
        <v>1.9E-3</v>
      </c>
    </row>
    <row r="1917" spans="1:3" x14ac:dyDescent="0.35">
      <c r="A1917">
        <v>31.175930000000001</v>
      </c>
      <c r="B1917" t="s">
        <v>55</v>
      </c>
      <c r="C1917">
        <v>1.8E-3</v>
      </c>
    </row>
    <row r="1918" spans="1:3" x14ac:dyDescent="0.35">
      <c r="A1918">
        <v>31.198499999999999</v>
      </c>
      <c r="B1918" t="s">
        <v>55</v>
      </c>
      <c r="C1918">
        <v>1E-3</v>
      </c>
    </row>
    <row r="1919" spans="1:3" x14ac:dyDescent="0.35">
      <c r="A1919">
        <v>31.217790000000001</v>
      </c>
      <c r="B1919" t="s">
        <v>55</v>
      </c>
      <c r="C1919">
        <v>1.2999999999999999E-3</v>
      </c>
    </row>
    <row r="1920" spans="1:3" x14ac:dyDescent="0.35">
      <c r="A1920">
        <v>31.233599999999999</v>
      </c>
      <c r="B1920" t="s">
        <v>55</v>
      </c>
      <c r="C1920">
        <v>1.1000000000000001E-3</v>
      </c>
    </row>
    <row r="1921" spans="1:3" x14ac:dyDescent="0.35">
      <c r="A1921">
        <v>31.248899999999999</v>
      </c>
      <c r="B1921" t="s">
        <v>55</v>
      </c>
      <c r="C1921">
        <v>1.1000000000000001E-3</v>
      </c>
    </row>
    <row r="1922" spans="1:3" x14ac:dyDescent="0.35">
      <c r="A1922">
        <v>31.263960000000001</v>
      </c>
      <c r="B1922" t="s">
        <v>55</v>
      </c>
      <c r="C1922">
        <v>2.0000000000000001E-4</v>
      </c>
    </row>
    <row r="1923" spans="1:3" x14ac:dyDescent="0.35">
      <c r="A1923">
        <v>31.302630000000001</v>
      </c>
      <c r="B1923" t="s">
        <v>55</v>
      </c>
      <c r="C1923">
        <v>1E-4</v>
      </c>
    </row>
    <row r="1924" spans="1:3" x14ac:dyDescent="0.35">
      <c r="A1924">
        <v>31.331109999999999</v>
      </c>
      <c r="B1924" t="s">
        <v>55</v>
      </c>
    </row>
    <row r="1925" spans="1:3" x14ac:dyDescent="0.35">
      <c r="A1925">
        <v>31.352969999999999</v>
      </c>
      <c r="B1925" t="s">
        <v>55</v>
      </c>
    </row>
    <row r="1926" spans="1:3" x14ac:dyDescent="0.35">
      <c r="A1926">
        <v>31.369949999999999</v>
      </c>
      <c r="B1926" t="s">
        <v>55</v>
      </c>
    </row>
    <row r="1927" spans="1:3" x14ac:dyDescent="0.35">
      <c r="A1927">
        <v>31.388490000000001</v>
      </c>
      <c r="B1927" t="s">
        <v>55</v>
      </c>
    </row>
    <row r="1928" spans="1:3" x14ac:dyDescent="0.35">
      <c r="A1928">
        <v>31.410509999999999</v>
      </c>
      <c r="B1928" t="s">
        <v>55</v>
      </c>
    </row>
    <row r="1929" spans="1:3" x14ac:dyDescent="0.35">
      <c r="A1929">
        <v>31.42802</v>
      </c>
      <c r="B1929" t="s">
        <v>55</v>
      </c>
    </row>
    <row r="1930" spans="1:3" x14ac:dyDescent="0.35">
      <c r="A1930">
        <v>31.442209999999999</v>
      </c>
      <c r="B1930" t="s">
        <v>55</v>
      </c>
    </row>
    <row r="1931" spans="1:3" x14ac:dyDescent="0.35">
      <c r="A1931">
        <v>31.456620000000001</v>
      </c>
      <c r="B1931" t="s">
        <v>55</v>
      </c>
    </row>
    <row r="1932" spans="1:3" x14ac:dyDescent="0.35">
      <c r="A1932">
        <v>31.473579999999998</v>
      </c>
      <c r="B1932" t="s">
        <v>55</v>
      </c>
    </row>
    <row r="1933" spans="1:3" x14ac:dyDescent="0.35">
      <c r="A1933">
        <v>31.489039999999999</v>
      </c>
      <c r="B1933" t="s">
        <v>55</v>
      </c>
    </row>
    <row r="1934" spans="1:3" x14ac:dyDescent="0.35">
      <c r="A1934">
        <v>31.503350000000001</v>
      </c>
      <c r="B1934" t="s">
        <v>55</v>
      </c>
    </row>
    <row r="1935" spans="1:3" x14ac:dyDescent="0.35">
      <c r="A1935">
        <v>31.518129999999999</v>
      </c>
      <c r="B1935" t="s">
        <v>55</v>
      </c>
    </row>
    <row r="1936" spans="1:3" x14ac:dyDescent="0.35">
      <c r="A1936">
        <v>31.538260000000001</v>
      </c>
      <c r="B1936" t="s">
        <v>55</v>
      </c>
    </row>
    <row r="1937" spans="1:2" x14ac:dyDescent="0.35">
      <c r="A1937">
        <v>31.55442</v>
      </c>
      <c r="B1937" t="s">
        <v>55</v>
      </c>
    </row>
    <row r="1938" spans="1:2" x14ac:dyDescent="0.35">
      <c r="A1938">
        <v>31.569220000000001</v>
      </c>
      <c r="B1938" t="s">
        <v>55</v>
      </c>
    </row>
    <row r="1939" spans="1:2" x14ac:dyDescent="0.35">
      <c r="A1939">
        <v>31.584230000000002</v>
      </c>
      <c r="B1939" t="s">
        <v>55</v>
      </c>
    </row>
    <row r="1940" spans="1:2" x14ac:dyDescent="0.35">
      <c r="A1940">
        <v>31.599869999999999</v>
      </c>
      <c r="B1940" t="s">
        <v>55</v>
      </c>
    </row>
    <row r="1941" spans="1:2" x14ac:dyDescent="0.35">
      <c r="A1941">
        <v>31.61448</v>
      </c>
      <c r="B1941" t="s">
        <v>55</v>
      </c>
    </row>
    <row r="1942" spans="1:2" x14ac:dyDescent="0.35">
      <c r="A1942">
        <v>31.629580000000001</v>
      </c>
      <c r="B1942" t="s">
        <v>55</v>
      </c>
    </row>
    <row r="1943" spans="1:2" x14ac:dyDescent="0.35">
      <c r="A1943">
        <v>31.643910000000002</v>
      </c>
      <c r="B1943" t="s">
        <v>55</v>
      </c>
    </row>
    <row r="1944" spans="1:2" x14ac:dyDescent="0.35">
      <c r="A1944">
        <v>31.658719999999999</v>
      </c>
      <c r="B1944" t="s">
        <v>55</v>
      </c>
    </row>
    <row r="1945" spans="1:2" x14ac:dyDescent="0.35">
      <c r="A1945">
        <v>31.673110000000001</v>
      </c>
      <c r="B1945" t="s">
        <v>55</v>
      </c>
    </row>
    <row r="1946" spans="1:2" x14ac:dyDescent="0.35">
      <c r="A1946">
        <v>31.68807</v>
      </c>
      <c r="B1946" t="s">
        <v>55</v>
      </c>
    </row>
    <row r="1947" spans="1:2" x14ac:dyDescent="0.35">
      <c r="A1947">
        <v>31.704809999999998</v>
      </c>
      <c r="B1947" t="s">
        <v>55</v>
      </c>
    </row>
    <row r="1948" spans="1:2" x14ac:dyDescent="0.35">
      <c r="A1948">
        <v>31.722629999999999</v>
      </c>
      <c r="B1948" t="s">
        <v>55</v>
      </c>
    </row>
    <row r="1949" spans="1:2" x14ac:dyDescent="0.35">
      <c r="A1949">
        <v>31.74004</v>
      </c>
      <c r="B1949" t="s">
        <v>55</v>
      </c>
    </row>
    <row r="1950" spans="1:2" x14ac:dyDescent="0.35">
      <c r="A1950">
        <v>31.757549999999998</v>
      </c>
      <c r="B1950" t="s">
        <v>55</v>
      </c>
    </row>
    <row r="1951" spans="1:2" x14ac:dyDescent="0.35">
      <c r="A1951">
        <v>31.774349999999998</v>
      </c>
      <c r="B1951" t="s">
        <v>55</v>
      </c>
    </row>
    <row r="1952" spans="1:2" x14ac:dyDescent="0.35">
      <c r="A1952">
        <v>31.79327</v>
      </c>
      <c r="B1952" t="s">
        <v>55</v>
      </c>
    </row>
    <row r="1953" spans="1:2" x14ac:dyDescent="0.35">
      <c r="A1953">
        <v>31.80838</v>
      </c>
      <c r="B1953" t="s">
        <v>55</v>
      </c>
    </row>
    <row r="1954" spans="1:2" x14ac:dyDescent="0.35">
      <c r="A1954">
        <v>31.825559999999999</v>
      </c>
      <c r="B1954" t="s">
        <v>55</v>
      </c>
    </row>
    <row r="1955" spans="1:2" x14ac:dyDescent="0.35">
      <c r="A1955">
        <v>31.845960000000002</v>
      </c>
      <c r="B1955" t="s">
        <v>55</v>
      </c>
    </row>
    <row r="1956" spans="1:2" x14ac:dyDescent="0.35">
      <c r="A1956">
        <v>31.859629999999999</v>
      </c>
      <c r="B1956" t="s">
        <v>55</v>
      </c>
    </row>
    <row r="1957" spans="1:2" x14ac:dyDescent="0.35">
      <c r="A1957">
        <v>31.87678</v>
      </c>
      <c r="B1957" t="s">
        <v>55</v>
      </c>
    </row>
    <row r="1958" spans="1:2" x14ac:dyDescent="0.35">
      <c r="A1958">
        <v>31.89621</v>
      </c>
      <c r="B1958" t="s">
        <v>55</v>
      </c>
    </row>
    <row r="1959" spans="1:2" x14ac:dyDescent="0.35">
      <c r="A1959">
        <v>31.920919999999999</v>
      </c>
      <c r="B1959" t="s">
        <v>55</v>
      </c>
    </row>
    <row r="1960" spans="1:2" x14ac:dyDescent="0.35">
      <c r="A1960">
        <v>31.940809999999999</v>
      </c>
      <c r="B1960" t="s">
        <v>55</v>
      </c>
    </row>
    <row r="1961" spans="1:2" x14ac:dyDescent="0.35">
      <c r="A1961">
        <v>31.961279999999999</v>
      </c>
      <c r="B1961" t="s">
        <v>55</v>
      </c>
    </row>
    <row r="1962" spans="1:2" x14ac:dyDescent="0.35">
      <c r="A1962">
        <v>31.984680000000001</v>
      </c>
      <c r="B1962" t="s">
        <v>55</v>
      </c>
    </row>
    <row r="1963" spans="1:2" x14ac:dyDescent="0.35">
      <c r="A1963">
        <v>32.002270000000003</v>
      </c>
      <c r="B1963" t="s">
        <v>55</v>
      </c>
    </row>
    <row r="1964" spans="1:2" x14ac:dyDescent="0.35">
      <c r="A1964">
        <v>32.020319999999998</v>
      </c>
      <c r="B1964" t="s">
        <v>55</v>
      </c>
    </row>
    <row r="1965" spans="1:2" x14ac:dyDescent="0.35">
      <c r="A1965">
        <v>32.037739999999999</v>
      </c>
      <c r="B1965" t="s">
        <v>55</v>
      </c>
    </row>
    <row r="1966" spans="1:2" x14ac:dyDescent="0.35">
      <c r="A1966">
        <v>32.053199999999997</v>
      </c>
      <c r="B1966" t="s">
        <v>55</v>
      </c>
    </row>
    <row r="1967" spans="1:2" x14ac:dyDescent="0.35">
      <c r="A1967">
        <v>32.067810000000001</v>
      </c>
      <c r="B1967" t="s">
        <v>55</v>
      </c>
    </row>
    <row r="1968" spans="1:2" x14ac:dyDescent="0.35">
      <c r="A1968">
        <v>32.082439999999998</v>
      </c>
      <c r="B1968" t="s">
        <v>55</v>
      </c>
    </row>
    <row r="1969" spans="1:2" x14ac:dyDescent="0.35">
      <c r="A1969">
        <v>32.097610000000003</v>
      </c>
      <c r="B1969" t="s">
        <v>55</v>
      </c>
    </row>
    <row r="1970" spans="1:2" x14ac:dyDescent="0.35">
      <c r="A1970">
        <v>32.110849999999999</v>
      </c>
      <c r="B1970" t="s">
        <v>55</v>
      </c>
    </row>
    <row r="1971" spans="1:2" x14ac:dyDescent="0.35">
      <c r="A1971">
        <v>32.131300000000003</v>
      </c>
      <c r="B1971" t="s">
        <v>55</v>
      </c>
    </row>
    <row r="1972" spans="1:2" x14ac:dyDescent="0.35">
      <c r="A1972">
        <v>32.145670000000003</v>
      </c>
      <c r="B1972" t="s">
        <v>55</v>
      </c>
    </row>
    <row r="1973" spans="1:2" x14ac:dyDescent="0.35">
      <c r="A1973">
        <v>32.16263</v>
      </c>
      <c r="B1973" t="s">
        <v>55</v>
      </c>
    </row>
    <row r="1974" spans="1:2" x14ac:dyDescent="0.35">
      <c r="A1974">
        <v>32.17653</v>
      </c>
      <c r="B1974" t="s">
        <v>55</v>
      </c>
    </row>
    <row r="1975" spans="1:2" x14ac:dyDescent="0.35">
      <c r="A1975">
        <v>32.195720000000001</v>
      </c>
      <c r="B1975" t="s">
        <v>55</v>
      </c>
    </row>
    <row r="1976" spans="1:2" x14ac:dyDescent="0.35">
      <c r="A1976">
        <v>32.212809999999998</v>
      </c>
      <c r="B1976" t="s">
        <v>55</v>
      </c>
    </row>
    <row r="1977" spans="1:2" x14ac:dyDescent="0.35">
      <c r="A1977">
        <v>32.237220000000001</v>
      </c>
      <c r="B1977" t="s">
        <v>55</v>
      </c>
    </row>
    <row r="1978" spans="1:2" x14ac:dyDescent="0.35">
      <c r="A1978">
        <v>32.260280000000002</v>
      </c>
      <c r="B1978" t="s">
        <v>55</v>
      </c>
    </row>
    <row r="1979" spans="1:2" x14ac:dyDescent="0.35">
      <c r="A1979">
        <v>32.277410000000003</v>
      </c>
      <c r="B1979" t="s">
        <v>55</v>
      </c>
    </row>
    <row r="1980" spans="1:2" x14ac:dyDescent="0.35">
      <c r="A1980">
        <v>32.291840000000001</v>
      </c>
      <c r="B1980" t="s">
        <v>55</v>
      </c>
    </row>
    <row r="1981" spans="1:2" x14ac:dyDescent="0.35">
      <c r="A1981">
        <v>32.307450000000003</v>
      </c>
      <c r="B1981" t="s">
        <v>55</v>
      </c>
    </row>
    <row r="1982" spans="1:2" x14ac:dyDescent="0.35">
      <c r="A1982">
        <v>32.322000000000003</v>
      </c>
      <c r="B1982" t="s">
        <v>55</v>
      </c>
    </row>
    <row r="1983" spans="1:2" x14ac:dyDescent="0.35">
      <c r="A1983">
        <v>32.339619999999996</v>
      </c>
      <c r="B1983" t="s">
        <v>55</v>
      </c>
    </row>
    <row r="1984" spans="1:2" x14ac:dyDescent="0.35">
      <c r="A1984">
        <v>32.358199999999997</v>
      </c>
      <c r="B1984" t="s">
        <v>55</v>
      </c>
    </row>
    <row r="1985" spans="1:3" x14ac:dyDescent="0.35">
      <c r="A1985">
        <v>32.380420000000001</v>
      </c>
      <c r="B1985" t="s">
        <v>55</v>
      </c>
    </row>
    <row r="1986" spans="1:3" x14ac:dyDescent="0.35">
      <c r="A1986">
        <v>32.406300000000002</v>
      </c>
      <c r="B1986" t="s">
        <v>55</v>
      </c>
    </row>
    <row r="1987" spans="1:3" x14ac:dyDescent="0.35">
      <c r="A1987">
        <v>32.433990000000001</v>
      </c>
      <c r="B1987" t="s">
        <v>55</v>
      </c>
    </row>
    <row r="1988" spans="1:3" x14ac:dyDescent="0.35">
      <c r="A1988">
        <v>32.452590000000001</v>
      </c>
      <c r="B1988" t="s">
        <v>55</v>
      </c>
    </row>
    <row r="1989" spans="1:3" x14ac:dyDescent="0.35">
      <c r="A1989">
        <v>32.470689999999998</v>
      </c>
      <c r="B1989" t="s">
        <v>55</v>
      </c>
    </row>
    <row r="1990" spans="1:3" x14ac:dyDescent="0.35">
      <c r="A1990">
        <v>32.488379999999999</v>
      </c>
      <c r="B1990" t="s">
        <v>55</v>
      </c>
    </row>
    <row r="1991" spans="1:3" x14ac:dyDescent="0.35">
      <c r="A1991">
        <v>32.51052</v>
      </c>
      <c r="B1991" t="s">
        <v>55</v>
      </c>
    </row>
    <row r="1992" spans="1:3" x14ac:dyDescent="0.35">
      <c r="A1992">
        <v>32.525779999999997</v>
      </c>
      <c r="B1992" t="s">
        <v>55</v>
      </c>
    </row>
    <row r="1993" spans="1:3" x14ac:dyDescent="0.35">
      <c r="A1993">
        <v>32.540939999999999</v>
      </c>
      <c r="B1993" t="s">
        <v>55</v>
      </c>
    </row>
    <row r="1994" spans="1:3" x14ac:dyDescent="0.35">
      <c r="A1994">
        <v>32.558419999999998</v>
      </c>
      <c r="B1994" t="s">
        <v>55</v>
      </c>
    </row>
    <row r="1995" spans="1:3" x14ac:dyDescent="0.35">
      <c r="A1995">
        <v>32.585320000000003</v>
      </c>
      <c r="B1995" t="s">
        <v>55</v>
      </c>
    </row>
    <row r="1996" spans="1:3" x14ac:dyDescent="0.35">
      <c r="A1996">
        <v>32.614539999999998</v>
      </c>
      <c r="B1996" t="s">
        <v>55</v>
      </c>
    </row>
    <row r="1997" spans="1:3" x14ac:dyDescent="0.35">
      <c r="A1997">
        <v>32.633789999999998</v>
      </c>
      <c r="B1997" t="s">
        <v>55</v>
      </c>
    </row>
    <row r="1998" spans="1:3" x14ac:dyDescent="0.35">
      <c r="A1998">
        <v>32.65878</v>
      </c>
      <c r="B1998" t="s">
        <v>55</v>
      </c>
    </row>
    <row r="1999" spans="1:3" x14ac:dyDescent="0.35">
      <c r="A1999">
        <v>32.683</v>
      </c>
      <c r="B1999" t="s">
        <v>55</v>
      </c>
      <c r="C1999">
        <v>1E-4</v>
      </c>
    </row>
    <row r="2000" spans="1:3" x14ac:dyDescent="0.35">
      <c r="A2000">
        <v>32.702710000000003</v>
      </c>
      <c r="B2000" t="s">
        <v>55</v>
      </c>
    </row>
    <row r="2001" spans="1:3" x14ac:dyDescent="0.35">
      <c r="A2001">
        <v>32.728610000000003</v>
      </c>
      <c r="B2001" t="s">
        <v>55</v>
      </c>
    </row>
    <row r="2002" spans="1:3" x14ac:dyDescent="0.35">
      <c r="A2002">
        <v>32.743499999999997</v>
      </c>
      <c r="B2002" t="s">
        <v>55</v>
      </c>
    </row>
    <row r="2003" spans="1:3" x14ac:dyDescent="0.35">
      <c r="A2003">
        <v>32.762779999999999</v>
      </c>
      <c r="B2003" t="s">
        <v>55</v>
      </c>
    </row>
    <row r="2004" spans="1:3" x14ac:dyDescent="0.35">
      <c r="A2004">
        <v>32.785899999999998</v>
      </c>
      <c r="B2004" t="s">
        <v>55</v>
      </c>
    </row>
    <row r="2005" spans="1:3" x14ac:dyDescent="0.35">
      <c r="A2005">
        <v>32.803460000000001</v>
      </c>
      <c r="B2005" t="s">
        <v>55</v>
      </c>
    </row>
    <row r="2006" spans="1:3" x14ac:dyDescent="0.35">
      <c r="A2006">
        <v>32.820059999999998</v>
      </c>
      <c r="B2006" t="s">
        <v>55</v>
      </c>
    </row>
    <row r="2007" spans="1:3" x14ac:dyDescent="0.35">
      <c r="A2007">
        <v>32.836019999999998</v>
      </c>
      <c r="B2007" t="s">
        <v>55</v>
      </c>
    </row>
    <row r="2008" spans="1:3" x14ac:dyDescent="0.35">
      <c r="A2008">
        <v>32.85087</v>
      </c>
      <c r="B2008" t="s">
        <v>55</v>
      </c>
    </row>
    <row r="2009" spans="1:3" x14ac:dyDescent="0.35">
      <c r="A2009">
        <v>32.86786</v>
      </c>
      <c r="B2009" t="s">
        <v>55</v>
      </c>
    </row>
    <row r="2010" spans="1:3" x14ac:dyDescent="0.35">
      <c r="A2010">
        <v>32.883029999999998</v>
      </c>
      <c r="B2010" t="s">
        <v>55</v>
      </c>
    </row>
    <row r="2011" spans="1:3" x14ac:dyDescent="0.35">
      <c r="A2011">
        <v>32.898139999999998</v>
      </c>
      <c r="B2011" t="s">
        <v>55</v>
      </c>
    </row>
    <row r="2012" spans="1:3" x14ac:dyDescent="0.35">
      <c r="A2012">
        <v>32.913559999999997</v>
      </c>
      <c r="B2012" t="s">
        <v>55</v>
      </c>
    </row>
    <row r="2013" spans="1:3" x14ac:dyDescent="0.35">
      <c r="A2013">
        <v>32.928800000000003</v>
      </c>
      <c r="B2013" t="s">
        <v>55</v>
      </c>
    </row>
    <row r="2014" spans="1:3" x14ac:dyDescent="0.35">
      <c r="A2014">
        <v>32.943890000000003</v>
      </c>
      <c r="B2014" t="s">
        <v>55</v>
      </c>
      <c r="C2014">
        <v>1E-4</v>
      </c>
    </row>
    <row r="2015" spans="1:3" x14ac:dyDescent="0.35">
      <c r="A2015">
        <v>32.959290000000003</v>
      </c>
      <c r="B2015" t="s">
        <v>55</v>
      </c>
      <c r="C2015">
        <v>2.0000000000000001E-4</v>
      </c>
    </row>
    <row r="2016" spans="1:3" x14ac:dyDescent="0.35">
      <c r="A2016">
        <v>32.974589999999999</v>
      </c>
      <c r="B2016" t="s">
        <v>55</v>
      </c>
      <c r="C2016">
        <v>2.0000000000000001E-4</v>
      </c>
    </row>
    <row r="2017" spans="1:3" x14ac:dyDescent="0.35">
      <c r="A2017">
        <v>32.991700000000002</v>
      </c>
      <c r="B2017" t="s">
        <v>55</v>
      </c>
      <c r="C2017">
        <v>2.8E-3</v>
      </c>
    </row>
    <row r="2018" spans="1:3" x14ac:dyDescent="0.35">
      <c r="A2018">
        <v>33.007869999999997</v>
      </c>
      <c r="B2018" t="s">
        <v>55</v>
      </c>
      <c r="C2018">
        <v>1.4E-3</v>
      </c>
    </row>
    <row r="2019" spans="1:3" x14ac:dyDescent="0.35">
      <c r="A2019">
        <v>33.026969999999999</v>
      </c>
      <c r="B2019" t="s">
        <v>55</v>
      </c>
      <c r="C2019">
        <v>1.9E-3</v>
      </c>
    </row>
    <row r="2020" spans="1:3" x14ac:dyDescent="0.35">
      <c r="A2020">
        <v>33.046280000000003</v>
      </c>
      <c r="B2020" t="s">
        <v>55</v>
      </c>
      <c r="C2020">
        <v>1.9E-3</v>
      </c>
    </row>
    <row r="2021" spans="1:3" x14ac:dyDescent="0.35">
      <c r="A2021">
        <v>33.063830000000003</v>
      </c>
      <c r="B2021" t="s">
        <v>55</v>
      </c>
      <c r="C2021">
        <v>8.3999999999999995E-3</v>
      </c>
    </row>
    <row r="2022" spans="1:3" x14ac:dyDescent="0.35">
      <c r="A2022">
        <v>33.081940000000003</v>
      </c>
      <c r="B2022" t="s">
        <v>55</v>
      </c>
      <c r="C2022">
        <v>1.9E-3</v>
      </c>
    </row>
    <row r="2023" spans="1:3" x14ac:dyDescent="0.35">
      <c r="A2023">
        <v>33.100940000000001</v>
      </c>
      <c r="B2023" t="s">
        <v>55</v>
      </c>
      <c r="C2023">
        <v>2.8E-3</v>
      </c>
    </row>
    <row r="2024" spans="1:3" x14ac:dyDescent="0.35">
      <c r="A2024">
        <v>33.119779999999999</v>
      </c>
      <c r="B2024" t="s">
        <v>55</v>
      </c>
      <c r="C2024">
        <v>2.3E-3</v>
      </c>
    </row>
    <row r="2025" spans="1:3" x14ac:dyDescent="0.35">
      <c r="A2025">
        <v>33.136940000000003</v>
      </c>
      <c r="B2025" t="s">
        <v>55</v>
      </c>
      <c r="C2025">
        <v>2.3E-3</v>
      </c>
    </row>
    <row r="2026" spans="1:3" x14ac:dyDescent="0.35">
      <c r="A2026">
        <v>33.155000000000001</v>
      </c>
      <c r="B2026" t="s">
        <v>55</v>
      </c>
      <c r="C2026">
        <v>1.1999999999999999E-3</v>
      </c>
    </row>
    <row r="2027" spans="1:3" x14ac:dyDescent="0.35">
      <c r="A2027">
        <v>33.174399999999999</v>
      </c>
      <c r="B2027" t="s">
        <v>55</v>
      </c>
      <c r="C2027">
        <v>1.5E-3</v>
      </c>
    </row>
    <row r="2028" spans="1:3" x14ac:dyDescent="0.35">
      <c r="A2028">
        <v>33.190330000000003</v>
      </c>
      <c r="B2028" t="s">
        <v>55</v>
      </c>
      <c r="C2028">
        <v>1.8E-3</v>
      </c>
    </row>
    <row r="2029" spans="1:3" x14ac:dyDescent="0.35">
      <c r="A2029">
        <v>33.211399999999998</v>
      </c>
      <c r="B2029" t="s">
        <v>55</v>
      </c>
      <c r="C2029">
        <v>6.3E-3</v>
      </c>
    </row>
    <row r="2030" spans="1:3" x14ac:dyDescent="0.35">
      <c r="A2030">
        <v>33.235469999999999</v>
      </c>
      <c r="B2030" t="s">
        <v>55</v>
      </c>
      <c r="C2030">
        <v>5.1999999999999998E-3</v>
      </c>
    </row>
    <row r="2031" spans="1:3" x14ac:dyDescent="0.35">
      <c r="A2031">
        <v>33.253729999999997</v>
      </c>
      <c r="B2031" t="s">
        <v>55</v>
      </c>
      <c r="C2031">
        <v>4.4999999999999997E-3</v>
      </c>
    </row>
    <row r="2032" spans="1:3" x14ac:dyDescent="0.35">
      <c r="A2032">
        <v>33.28049</v>
      </c>
      <c r="B2032" t="s">
        <v>55</v>
      </c>
      <c r="C2032">
        <v>3.5000000000000001E-3</v>
      </c>
    </row>
    <row r="2033" spans="1:3" x14ac:dyDescent="0.35">
      <c r="A2033">
        <v>33.299970000000002</v>
      </c>
      <c r="B2033" t="s">
        <v>55</v>
      </c>
      <c r="C2033">
        <v>6.6E-3</v>
      </c>
    </row>
    <row r="2034" spans="1:3" x14ac:dyDescent="0.35">
      <c r="A2034">
        <v>33.31709</v>
      </c>
      <c r="B2034" t="s">
        <v>55</v>
      </c>
      <c r="C2034">
        <v>6.6E-3</v>
      </c>
    </row>
    <row r="2035" spans="1:3" x14ac:dyDescent="0.35">
      <c r="A2035">
        <v>33.334539999999997</v>
      </c>
      <c r="B2035" t="s">
        <v>55</v>
      </c>
      <c r="C2035">
        <v>2.3999999999999998E-3</v>
      </c>
    </row>
    <row r="2036" spans="1:3" x14ac:dyDescent="0.35">
      <c r="A2036">
        <v>33.35331</v>
      </c>
      <c r="B2036" t="s">
        <v>55</v>
      </c>
      <c r="C2036">
        <v>8.0000000000000004E-4</v>
      </c>
    </row>
    <row r="2037" spans="1:3" x14ac:dyDescent="0.35">
      <c r="A2037">
        <v>33.373570000000001</v>
      </c>
      <c r="B2037" t="s">
        <v>55</v>
      </c>
      <c r="C2037">
        <v>3.5999999999999999E-3</v>
      </c>
    </row>
    <row r="2038" spans="1:3" x14ac:dyDescent="0.35">
      <c r="A2038">
        <v>33.395820000000001</v>
      </c>
      <c r="B2038" t="s">
        <v>55</v>
      </c>
      <c r="C2038">
        <v>2.3E-3</v>
      </c>
    </row>
    <row r="2039" spans="1:3" x14ac:dyDescent="0.35">
      <c r="A2039">
        <v>33.4116</v>
      </c>
      <c r="B2039" t="s">
        <v>55</v>
      </c>
      <c r="C2039">
        <v>2.3E-3</v>
      </c>
    </row>
    <row r="2040" spans="1:3" x14ac:dyDescent="0.35">
      <c r="A2040">
        <v>33.425669999999997</v>
      </c>
      <c r="B2040" t="s">
        <v>55</v>
      </c>
      <c r="C2040">
        <v>2.0000000000000001E-4</v>
      </c>
    </row>
    <row r="2041" spans="1:3" x14ac:dyDescent="0.35">
      <c r="A2041">
        <v>33.440309999999997</v>
      </c>
      <c r="B2041" t="s">
        <v>55</v>
      </c>
    </row>
    <row r="2042" spans="1:3" x14ac:dyDescent="0.35">
      <c r="A2042">
        <v>33.45514</v>
      </c>
      <c r="B2042" t="s">
        <v>55</v>
      </c>
    </row>
    <row r="2043" spans="1:3" x14ac:dyDescent="0.35">
      <c r="A2043">
        <v>33.47034</v>
      </c>
      <c r="B2043" t="s">
        <v>55</v>
      </c>
    </row>
    <row r="2044" spans="1:3" x14ac:dyDescent="0.35">
      <c r="A2044">
        <v>33.487760000000002</v>
      </c>
      <c r="B2044" t="s">
        <v>55</v>
      </c>
    </row>
    <row r="2045" spans="1:3" x14ac:dyDescent="0.35">
      <c r="A2045">
        <v>33.501510000000003</v>
      </c>
      <c r="B2045" t="s">
        <v>55</v>
      </c>
    </row>
    <row r="2046" spans="1:3" x14ac:dyDescent="0.35">
      <c r="A2046">
        <v>33.516480000000001</v>
      </c>
      <c r="B2046" t="s">
        <v>55</v>
      </c>
    </row>
    <row r="2047" spans="1:3" x14ac:dyDescent="0.35">
      <c r="A2047">
        <v>33.530949999999997</v>
      </c>
      <c r="B2047" t="s">
        <v>55</v>
      </c>
    </row>
    <row r="2048" spans="1:3" x14ac:dyDescent="0.35">
      <c r="A2048">
        <v>33.545960000000001</v>
      </c>
      <c r="B2048" t="s">
        <v>55</v>
      </c>
    </row>
    <row r="2049" spans="1:2" x14ac:dyDescent="0.35">
      <c r="A2049">
        <v>33.559420000000003</v>
      </c>
      <c r="B2049" t="s">
        <v>55</v>
      </c>
    </row>
    <row r="2050" spans="1:2" x14ac:dyDescent="0.35">
      <c r="A2050">
        <v>33.574370000000002</v>
      </c>
      <c r="B2050" t="s">
        <v>55</v>
      </c>
    </row>
    <row r="2051" spans="1:2" x14ac:dyDescent="0.35">
      <c r="A2051">
        <v>33.588799999999999</v>
      </c>
      <c r="B2051" t="s">
        <v>55</v>
      </c>
    </row>
    <row r="2052" spans="1:2" x14ac:dyDescent="0.35">
      <c r="A2052">
        <v>33.603349999999999</v>
      </c>
      <c r="B2052" t="s">
        <v>55</v>
      </c>
    </row>
    <row r="2053" spans="1:2" x14ac:dyDescent="0.35">
      <c r="A2053">
        <v>33.619709999999998</v>
      </c>
      <c r="B2053" t="s">
        <v>55</v>
      </c>
    </row>
    <row r="2054" spans="1:2" x14ac:dyDescent="0.35">
      <c r="A2054">
        <v>33.63326</v>
      </c>
      <c r="B2054" t="s">
        <v>55</v>
      </c>
    </row>
    <row r="2055" spans="1:2" x14ac:dyDescent="0.35">
      <c r="A2055">
        <v>33.647849999999998</v>
      </c>
      <c r="B2055" t="s">
        <v>55</v>
      </c>
    </row>
    <row r="2056" spans="1:2" x14ac:dyDescent="0.35">
      <c r="A2056">
        <v>33.662390000000002</v>
      </c>
      <c r="B2056" t="s">
        <v>55</v>
      </c>
    </row>
    <row r="2057" spans="1:2" x14ac:dyDescent="0.35">
      <c r="A2057">
        <v>33.680050000000001</v>
      </c>
      <c r="B2057" t="s">
        <v>55</v>
      </c>
    </row>
    <row r="2058" spans="1:2" x14ac:dyDescent="0.35">
      <c r="A2058">
        <v>33.697980000000001</v>
      </c>
      <c r="B2058" t="s">
        <v>55</v>
      </c>
    </row>
    <row r="2059" spans="1:2" x14ac:dyDescent="0.35">
      <c r="A2059">
        <v>33.717419999999997</v>
      </c>
      <c r="B2059" t="s">
        <v>55</v>
      </c>
    </row>
    <row r="2060" spans="1:2" x14ac:dyDescent="0.35">
      <c r="A2060">
        <v>33.73648</v>
      </c>
      <c r="B2060" t="s">
        <v>55</v>
      </c>
    </row>
    <row r="2061" spans="1:2" x14ac:dyDescent="0.35">
      <c r="A2061">
        <v>33.757959999999997</v>
      </c>
      <c r="B2061" t="s">
        <v>55</v>
      </c>
    </row>
    <row r="2062" spans="1:2" x14ac:dyDescent="0.35">
      <c r="A2062">
        <v>33.774900000000002</v>
      </c>
      <c r="B2062" t="s">
        <v>55</v>
      </c>
    </row>
    <row r="2063" spans="1:2" x14ac:dyDescent="0.35">
      <c r="A2063">
        <v>33.793340000000001</v>
      </c>
      <c r="B2063" t="s">
        <v>55</v>
      </c>
    </row>
    <row r="2064" spans="1:2" x14ac:dyDescent="0.35">
      <c r="A2064">
        <v>33.80939</v>
      </c>
      <c r="B2064" t="s">
        <v>55</v>
      </c>
    </row>
    <row r="2065" spans="1:2" x14ac:dyDescent="0.35">
      <c r="A2065">
        <v>33.828189999999999</v>
      </c>
      <c r="B2065" t="s">
        <v>55</v>
      </c>
    </row>
    <row r="2066" spans="1:2" x14ac:dyDescent="0.35">
      <c r="A2066">
        <v>33.846559999999997</v>
      </c>
      <c r="B2066" t="s">
        <v>55</v>
      </c>
    </row>
    <row r="2067" spans="1:2" x14ac:dyDescent="0.35">
      <c r="A2067">
        <v>33.86365</v>
      </c>
      <c r="B2067" t="s">
        <v>55</v>
      </c>
    </row>
    <row r="2068" spans="1:2" x14ac:dyDescent="0.35">
      <c r="A2068">
        <v>33.882770000000001</v>
      </c>
      <c r="B2068" t="s">
        <v>55</v>
      </c>
    </row>
    <row r="2069" spans="1:2" x14ac:dyDescent="0.35">
      <c r="A2069">
        <v>33.898850000000003</v>
      </c>
      <c r="B2069" t="s">
        <v>55</v>
      </c>
    </row>
    <row r="2070" spans="1:2" x14ac:dyDescent="0.35">
      <c r="A2070">
        <v>33.920900000000003</v>
      </c>
      <c r="B2070" t="s">
        <v>55</v>
      </c>
    </row>
    <row r="2071" spans="1:2" x14ac:dyDescent="0.35">
      <c r="A2071">
        <v>33.938980000000001</v>
      </c>
      <c r="B2071" t="s">
        <v>55</v>
      </c>
    </row>
    <row r="2072" spans="1:2" x14ac:dyDescent="0.35">
      <c r="A2072">
        <v>33.954830000000001</v>
      </c>
      <c r="B2072" t="s">
        <v>55</v>
      </c>
    </row>
    <row r="2073" spans="1:2" x14ac:dyDescent="0.35">
      <c r="A2073">
        <v>33.973269999999999</v>
      </c>
      <c r="B2073" t="s">
        <v>55</v>
      </c>
    </row>
    <row r="2074" spans="1:2" x14ac:dyDescent="0.35">
      <c r="A2074">
        <v>33.990540000000003</v>
      </c>
      <c r="B2074" t="s">
        <v>55</v>
      </c>
    </row>
    <row r="2075" spans="1:2" x14ac:dyDescent="0.35">
      <c r="A2075">
        <v>34.009</v>
      </c>
      <c r="B2075" t="s">
        <v>55</v>
      </c>
    </row>
    <row r="2076" spans="1:2" x14ac:dyDescent="0.35">
      <c r="A2076">
        <v>34.02713</v>
      </c>
      <c r="B2076" t="s">
        <v>55</v>
      </c>
    </row>
    <row r="2077" spans="1:2" x14ac:dyDescent="0.35">
      <c r="A2077">
        <v>34.048929999999999</v>
      </c>
      <c r="B2077" t="s">
        <v>55</v>
      </c>
    </row>
    <row r="2078" spans="1:2" x14ac:dyDescent="0.35">
      <c r="A2078">
        <v>34.062429999999999</v>
      </c>
      <c r="B2078" t="s">
        <v>55</v>
      </c>
    </row>
    <row r="2079" spans="1:2" x14ac:dyDescent="0.35">
      <c r="A2079">
        <v>34.079949999999997</v>
      </c>
      <c r="B2079" t="s">
        <v>55</v>
      </c>
    </row>
    <row r="2080" spans="1:2" x14ac:dyDescent="0.35">
      <c r="A2080">
        <v>34.09404</v>
      </c>
      <c r="B2080" t="s">
        <v>55</v>
      </c>
    </row>
    <row r="2081" spans="1:2" x14ac:dyDescent="0.35">
      <c r="A2081">
        <v>34.108989999999999</v>
      </c>
      <c r="B2081" t="s">
        <v>55</v>
      </c>
    </row>
    <row r="2082" spans="1:2" x14ac:dyDescent="0.35">
      <c r="A2082">
        <v>34.124769999999998</v>
      </c>
      <c r="B2082" t="s">
        <v>55</v>
      </c>
    </row>
    <row r="2083" spans="1:2" x14ac:dyDescent="0.35">
      <c r="A2083">
        <v>34.1387</v>
      </c>
      <c r="B2083" t="s">
        <v>55</v>
      </c>
    </row>
    <row r="2084" spans="1:2" x14ac:dyDescent="0.35">
      <c r="A2084">
        <v>34.15213</v>
      </c>
      <c r="B2084" t="s">
        <v>55</v>
      </c>
    </row>
    <row r="2085" spans="1:2" x14ac:dyDescent="0.35">
      <c r="A2085">
        <v>34.167560000000002</v>
      </c>
      <c r="B2085" t="s">
        <v>55</v>
      </c>
    </row>
    <row r="2086" spans="1:2" x14ac:dyDescent="0.35">
      <c r="A2086">
        <v>34.181980000000003</v>
      </c>
      <c r="B2086" t="s">
        <v>55</v>
      </c>
    </row>
    <row r="2087" spans="1:2" x14ac:dyDescent="0.35">
      <c r="A2087">
        <v>34.19661</v>
      </c>
      <c r="B2087" t="s">
        <v>55</v>
      </c>
    </row>
    <row r="2088" spans="1:2" x14ac:dyDescent="0.35">
      <c r="A2088">
        <v>34.212620000000001</v>
      </c>
      <c r="B2088" t="s">
        <v>55</v>
      </c>
    </row>
    <row r="2089" spans="1:2" x14ac:dyDescent="0.35">
      <c r="A2089">
        <v>34.22927</v>
      </c>
      <c r="B2089" t="s">
        <v>55</v>
      </c>
    </row>
    <row r="2090" spans="1:2" x14ac:dyDescent="0.35">
      <c r="A2090">
        <v>34.247450000000001</v>
      </c>
      <c r="B2090" t="s">
        <v>55</v>
      </c>
    </row>
    <row r="2091" spans="1:2" x14ac:dyDescent="0.35">
      <c r="A2091">
        <v>34.264380000000003</v>
      </c>
      <c r="B2091" t="s">
        <v>55</v>
      </c>
    </row>
    <row r="2092" spans="1:2" x14ac:dyDescent="0.35">
      <c r="A2092">
        <v>34.281350000000003</v>
      </c>
      <c r="B2092" t="s">
        <v>55</v>
      </c>
    </row>
    <row r="2093" spans="1:2" x14ac:dyDescent="0.35">
      <c r="A2093">
        <v>34.296579999999999</v>
      </c>
      <c r="B2093" t="s">
        <v>55</v>
      </c>
    </row>
    <row r="2094" spans="1:2" x14ac:dyDescent="0.35">
      <c r="A2094">
        <v>34.312829999999998</v>
      </c>
      <c r="B2094" t="s">
        <v>55</v>
      </c>
    </row>
    <row r="2095" spans="1:2" x14ac:dyDescent="0.35">
      <c r="A2095">
        <v>34.328760000000003</v>
      </c>
      <c r="B2095" t="s">
        <v>55</v>
      </c>
    </row>
    <row r="2096" spans="1:2" x14ac:dyDescent="0.35">
      <c r="A2096">
        <v>34.35257</v>
      </c>
      <c r="B2096" t="s">
        <v>55</v>
      </c>
    </row>
    <row r="2097" spans="1:2" x14ac:dyDescent="0.35">
      <c r="A2097">
        <v>34.379829999999998</v>
      </c>
      <c r="B2097" t="s">
        <v>55</v>
      </c>
    </row>
    <row r="2098" spans="1:2" x14ac:dyDescent="0.35">
      <c r="A2098">
        <v>34.401890000000002</v>
      </c>
      <c r="B2098" t="s">
        <v>55</v>
      </c>
    </row>
    <row r="2099" spans="1:2" x14ac:dyDescent="0.35">
      <c r="A2099">
        <v>34.423409999999997</v>
      </c>
      <c r="B2099" t="s">
        <v>55</v>
      </c>
    </row>
    <row r="2100" spans="1:2" x14ac:dyDescent="0.35">
      <c r="A2100">
        <v>34.442810000000001</v>
      </c>
      <c r="B2100" t="s">
        <v>55</v>
      </c>
    </row>
    <row r="2101" spans="1:2" x14ac:dyDescent="0.35">
      <c r="A2101">
        <v>34.46808</v>
      </c>
      <c r="B2101" t="s">
        <v>55</v>
      </c>
    </row>
    <row r="2102" spans="1:2" x14ac:dyDescent="0.35">
      <c r="A2102">
        <v>34.486220000000003</v>
      </c>
      <c r="B2102" t="s">
        <v>55</v>
      </c>
    </row>
    <row r="2103" spans="1:2" x14ac:dyDescent="0.35">
      <c r="A2103">
        <v>34.504399999999997</v>
      </c>
      <c r="B2103" t="s">
        <v>55</v>
      </c>
    </row>
    <row r="2104" spans="1:2" x14ac:dyDescent="0.35">
      <c r="A2104">
        <v>34.52608</v>
      </c>
      <c r="B2104" t="s">
        <v>55</v>
      </c>
    </row>
    <row r="2105" spans="1:2" x14ac:dyDescent="0.35">
      <c r="A2105">
        <v>34.54034</v>
      </c>
      <c r="B2105" t="s">
        <v>55</v>
      </c>
    </row>
    <row r="2106" spans="1:2" x14ac:dyDescent="0.35">
      <c r="A2106">
        <v>34.559190000000001</v>
      </c>
      <c r="B2106" t="s">
        <v>55</v>
      </c>
    </row>
    <row r="2107" spans="1:2" x14ac:dyDescent="0.35">
      <c r="A2107">
        <v>34.589210000000001</v>
      </c>
      <c r="B2107" t="s">
        <v>55</v>
      </c>
    </row>
    <row r="2108" spans="1:2" x14ac:dyDescent="0.35">
      <c r="A2108">
        <v>34.615859999999998</v>
      </c>
      <c r="B2108" t="s">
        <v>55</v>
      </c>
    </row>
    <row r="2109" spans="1:2" x14ac:dyDescent="0.35">
      <c r="A2109">
        <v>34.63409</v>
      </c>
      <c r="B2109" t="s">
        <v>55</v>
      </c>
    </row>
    <row r="2110" spans="1:2" x14ac:dyDescent="0.35">
      <c r="A2110">
        <v>34.653599999999997</v>
      </c>
      <c r="B2110" t="s">
        <v>55</v>
      </c>
    </row>
    <row r="2111" spans="1:2" x14ac:dyDescent="0.35">
      <c r="A2111">
        <v>34.675640000000001</v>
      </c>
      <c r="B2111" t="s">
        <v>55</v>
      </c>
    </row>
    <row r="2112" spans="1:2" x14ac:dyDescent="0.35">
      <c r="A2112">
        <v>34.693210000000001</v>
      </c>
      <c r="B2112" t="s">
        <v>55</v>
      </c>
    </row>
    <row r="2113" spans="1:3" x14ac:dyDescent="0.35">
      <c r="A2113">
        <v>34.708179999999999</v>
      </c>
      <c r="B2113" t="s">
        <v>55</v>
      </c>
    </row>
    <row r="2114" spans="1:3" x14ac:dyDescent="0.35">
      <c r="A2114">
        <v>34.723619999999997</v>
      </c>
      <c r="B2114" t="s">
        <v>55</v>
      </c>
    </row>
    <row r="2115" spans="1:3" x14ac:dyDescent="0.35">
      <c r="A2115">
        <v>34.738990000000001</v>
      </c>
      <c r="B2115" t="s">
        <v>55</v>
      </c>
    </row>
    <row r="2116" spans="1:3" x14ac:dyDescent="0.35">
      <c r="A2116">
        <v>34.753540000000001</v>
      </c>
      <c r="B2116" t="s">
        <v>55</v>
      </c>
    </row>
    <row r="2117" spans="1:3" x14ac:dyDescent="0.35">
      <c r="A2117">
        <v>34.771880000000003</v>
      </c>
      <c r="B2117" t="s">
        <v>55</v>
      </c>
    </row>
    <row r="2118" spans="1:3" x14ac:dyDescent="0.35">
      <c r="A2118">
        <v>34.789409999999997</v>
      </c>
      <c r="B2118" t="s">
        <v>55</v>
      </c>
    </row>
    <row r="2119" spans="1:3" x14ac:dyDescent="0.35">
      <c r="A2119">
        <v>34.805520000000001</v>
      </c>
      <c r="B2119" t="s">
        <v>55</v>
      </c>
    </row>
    <row r="2120" spans="1:3" x14ac:dyDescent="0.35">
      <c r="A2120">
        <v>34.82038</v>
      </c>
      <c r="B2120" t="s">
        <v>55</v>
      </c>
    </row>
    <row r="2121" spans="1:3" x14ac:dyDescent="0.35">
      <c r="A2121">
        <v>34.835430000000002</v>
      </c>
      <c r="B2121" t="s">
        <v>55</v>
      </c>
    </row>
    <row r="2122" spans="1:3" x14ac:dyDescent="0.35">
      <c r="A2122">
        <v>34.85004</v>
      </c>
      <c r="B2122" t="s">
        <v>55</v>
      </c>
    </row>
    <row r="2123" spans="1:3" x14ac:dyDescent="0.35">
      <c r="A2123">
        <v>34.866019999999999</v>
      </c>
      <c r="B2123" t="s">
        <v>55</v>
      </c>
    </row>
    <row r="2124" spans="1:3" x14ac:dyDescent="0.35">
      <c r="A2124">
        <v>34.88232</v>
      </c>
      <c r="B2124" t="s">
        <v>55</v>
      </c>
    </row>
    <row r="2125" spans="1:3" x14ac:dyDescent="0.35">
      <c r="A2125">
        <v>34.898000000000003</v>
      </c>
      <c r="B2125" t="s">
        <v>55</v>
      </c>
    </row>
    <row r="2126" spans="1:3" x14ac:dyDescent="0.35">
      <c r="A2126">
        <v>34.913170000000001</v>
      </c>
      <c r="B2126" t="s">
        <v>55</v>
      </c>
    </row>
    <row r="2127" spans="1:3" x14ac:dyDescent="0.35">
      <c r="A2127">
        <v>34.928699999999999</v>
      </c>
      <c r="B2127" t="s">
        <v>55</v>
      </c>
      <c r="C2127">
        <v>2.9999999999999997E-4</v>
      </c>
    </row>
    <row r="2128" spans="1:3" x14ac:dyDescent="0.35">
      <c r="A2128">
        <v>34.943719999999999</v>
      </c>
      <c r="B2128" t="s">
        <v>55</v>
      </c>
      <c r="C2128">
        <v>2.9999999999999997E-4</v>
      </c>
    </row>
    <row r="2129" spans="1:3" x14ac:dyDescent="0.35">
      <c r="A2129">
        <v>34.959690000000002</v>
      </c>
      <c r="B2129" t="s">
        <v>55</v>
      </c>
      <c r="C2129">
        <v>5.9999999999999995E-4</v>
      </c>
    </row>
    <row r="2130" spans="1:3" x14ac:dyDescent="0.35">
      <c r="A2130">
        <v>34.974600000000002</v>
      </c>
      <c r="B2130" t="s">
        <v>55</v>
      </c>
      <c r="C2130">
        <v>5.9999999999999995E-4</v>
      </c>
    </row>
    <row r="2131" spans="1:3" x14ac:dyDescent="0.35">
      <c r="A2131">
        <v>34.996639999999999</v>
      </c>
      <c r="B2131" t="s">
        <v>55</v>
      </c>
      <c r="C2131">
        <v>2.3E-3</v>
      </c>
    </row>
    <row r="2132" spans="1:3" x14ac:dyDescent="0.35">
      <c r="A2132">
        <v>35.010800000000003</v>
      </c>
      <c r="B2132" t="s">
        <v>55</v>
      </c>
      <c r="C2132">
        <v>1.6000000000000001E-3</v>
      </c>
    </row>
    <row r="2133" spans="1:3" x14ac:dyDescent="0.35">
      <c r="A2133">
        <v>35.029319999999998</v>
      </c>
      <c r="B2133" t="s">
        <v>55</v>
      </c>
      <c r="C2133">
        <v>1.6999999999999999E-3</v>
      </c>
    </row>
    <row r="2134" spans="1:3" x14ac:dyDescent="0.35">
      <c r="A2134">
        <v>35.048369999999998</v>
      </c>
      <c r="B2134" t="s">
        <v>55</v>
      </c>
      <c r="C2134">
        <v>1.4E-3</v>
      </c>
    </row>
    <row r="2135" spans="1:3" x14ac:dyDescent="0.35">
      <c r="A2135">
        <v>35.067</v>
      </c>
      <c r="B2135" t="s">
        <v>55</v>
      </c>
      <c r="C2135">
        <v>4.1999999999999997E-3</v>
      </c>
    </row>
    <row r="2136" spans="1:3" x14ac:dyDescent="0.35">
      <c r="A2136">
        <v>35.087470000000003</v>
      </c>
      <c r="B2136" t="s">
        <v>55</v>
      </c>
      <c r="C2136">
        <v>4.1999999999999997E-3</v>
      </c>
    </row>
    <row r="2137" spans="1:3" x14ac:dyDescent="0.35">
      <c r="A2137">
        <v>35.105449999999998</v>
      </c>
      <c r="B2137" t="s">
        <v>55</v>
      </c>
      <c r="C2137">
        <v>3.8999999999999998E-3</v>
      </c>
    </row>
    <row r="2138" spans="1:3" x14ac:dyDescent="0.35">
      <c r="A2138">
        <v>35.124980000000001</v>
      </c>
      <c r="B2138" t="s">
        <v>55</v>
      </c>
      <c r="C2138">
        <v>3.8999999999999998E-3</v>
      </c>
    </row>
    <row r="2139" spans="1:3" x14ac:dyDescent="0.35">
      <c r="A2139">
        <v>35.142879999999998</v>
      </c>
      <c r="B2139" t="s">
        <v>55</v>
      </c>
      <c r="C2139">
        <v>1.5E-3</v>
      </c>
    </row>
    <row r="2140" spans="1:3" x14ac:dyDescent="0.35">
      <c r="A2140">
        <v>35.161949999999997</v>
      </c>
      <c r="B2140" t="s">
        <v>55</v>
      </c>
      <c r="C2140">
        <v>2.5000000000000001E-3</v>
      </c>
    </row>
    <row r="2141" spans="1:3" x14ac:dyDescent="0.35">
      <c r="A2141">
        <v>35.181040000000003</v>
      </c>
      <c r="B2141" t="s">
        <v>55</v>
      </c>
      <c r="C2141">
        <v>1.2999999999999999E-3</v>
      </c>
    </row>
    <row r="2142" spans="1:3" x14ac:dyDescent="0.35">
      <c r="A2142">
        <v>35.200310000000002</v>
      </c>
      <c r="B2142" t="s">
        <v>55</v>
      </c>
      <c r="C2142">
        <v>8.9999999999999998E-4</v>
      </c>
    </row>
    <row r="2143" spans="1:3" x14ac:dyDescent="0.35">
      <c r="A2143">
        <v>35.216479999999997</v>
      </c>
      <c r="B2143" t="s">
        <v>55</v>
      </c>
      <c r="C2143">
        <v>8.9999999999999998E-4</v>
      </c>
    </row>
    <row r="2144" spans="1:3" x14ac:dyDescent="0.35">
      <c r="A2144">
        <v>35.233159999999998</v>
      </c>
      <c r="B2144" t="s">
        <v>55</v>
      </c>
    </row>
    <row r="2145" spans="1:3" x14ac:dyDescent="0.35">
      <c r="A2145">
        <v>35.257339999999999</v>
      </c>
      <c r="B2145" t="s">
        <v>55</v>
      </c>
      <c r="C2145">
        <v>1E-4</v>
      </c>
    </row>
    <row r="2146" spans="1:3" x14ac:dyDescent="0.35">
      <c r="A2146">
        <v>35.278799999999997</v>
      </c>
      <c r="B2146" t="s">
        <v>55</v>
      </c>
      <c r="C2146">
        <v>1E-4</v>
      </c>
    </row>
    <row r="2147" spans="1:3" x14ac:dyDescent="0.35">
      <c r="A2147">
        <v>35.307070000000003</v>
      </c>
      <c r="B2147" t="s">
        <v>55</v>
      </c>
    </row>
    <row r="2148" spans="1:3" x14ac:dyDescent="0.35">
      <c r="A2148">
        <v>35.334580000000003</v>
      </c>
      <c r="B2148" t="s">
        <v>55</v>
      </c>
    </row>
    <row r="2149" spans="1:3" x14ac:dyDescent="0.35">
      <c r="A2149">
        <v>35.35642</v>
      </c>
      <c r="B2149" t="s">
        <v>55</v>
      </c>
    </row>
    <row r="2150" spans="1:3" x14ac:dyDescent="0.35">
      <c r="A2150">
        <v>35.38062</v>
      </c>
      <c r="B2150" t="s">
        <v>55</v>
      </c>
    </row>
    <row r="2151" spans="1:3" x14ac:dyDescent="0.35">
      <c r="A2151">
        <v>35.396850000000001</v>
      </c>
      <c r="B2151" t="s">
        <v>55</v>
      </c>
    </row>
    <row r="2152" spans="1:3" x14ac:dyDescent="0.35">
      <c r="A2152">
        <v>35.410150000000002</v>
      </c>
      <c r="B2152" t="s">
        <v>55</v>
      </c>
    </row>
    <row r="2153" spans="1:3" x14ac:dyDescent="0.35">
      <c r="A2153">
        <v>35.425429999999999</v>
      </c>
      <c r="B2153" t="s">
        <v>55</v>
      </c>
    </row>
    <row r="2154" spans="1:3" x14ac:dyDescent="0.35">
      <c r="A2154">
        <v>35.439920000000001</v>
      </c>
      <c r="B2154" t="s">
        <v>55</v>
      </c>
    </row>
    <row r="2155" spans="1:3" x14ac:dyDescent="0.35">
      <c r="A2155">
        <v>35.459380000000003</v>
      </c>
      <c r="B2155" t="s">
        <v>55</v>
      </c>
    </row>
    <row r="2156" spans="1:3" x14ac:dyDescent="0.35">
      <c r="A2156">
        <v>35.474550000000001</v>
      </c>
      <c r="B2156" t="s">
        <v>55</v>
      </c>
    </row>
    <row r="2157" spans="1:3" x14ac:dyDescent="0.35">
      <c r="A2157">
        <v>35.489559999999997</v>
      </c>
      <c r="B2157" t="s">
        <v>55</v>
      </c>
    </row>
    <row r="2158" spans="1:3" x14ac:dyDescent="0.35">
      <c r="A2158">
        <v>35.507249999999999</v>
      </c>
      <c r="B2158" t="s">
        <v>55</v>
      </c>
    </row>
    <row r="2159" spans="1:3" x14ac:dyDescent="0.35">
      <c r="A2159">
        <v>35.521279999999997</v>
      </c>
      <c r="B2159" t="s">
        <v>55</v>
      </c>
    </row>
    <row r="2160" spans="1:3" x14ac:dyDescent="0.35">
      <c r="A2160">
        <v>35.53584</v>
      </c>
      <c r="B2160" t="s">
        <v>55</v>
      </c>
    </row>
    <row r="2161" spans="1:2" x14ac:dyDescent="0.35">
      <c r="A2161">
        <v>35.550080000000001</v>
      </c>
      <c r="B2161" t="s">
        <v>55</v>
      </c>
    </row>
    <row r="2162" spans="1:2" x14ac:dyDescent="0.35">
      <c r="A2162">
        <v>35.564790000000002</v>
      </c>
      <c r="B2162" t="s">
        <v>55</v>
      </c>
    </row>
    <row r="2163" spans="1:2" x14ac:dyDescent="0.35">
      <c r="A2163">
        <v>35.579430000000002</v>
      </c>
      <c r="B2163" t="s">
        <v>55</v>
      </c>
    </row>
    <row r="2164" spans="1:2" x14ac:dyDescent="0.35">
      <c r="A2164">
        <v>35.593119999999999</v>
      </c>
      <c r="B2164" t="s">
        <v>55</v>
      </c>
    </row>
    <row r="2165" spans="1:2" x14ac:dyDescent="0.35">
      <c r="A2165">
        <v>35.614190000000001</v>
      </c>
      <c r="B2165" t="s">
        <v>55</v>
      </c>
    </row>
    <row r="2166" spans="1:2" x14ac:dyDescent="0.35">
      <c r="A2166">
        <v>35.627429999999997</v>
      </c>
      <c r="B2166" t="s">
        <v>55</v>
      </c>
    </row>
    <row r="2167" spans="1:2" x14ac:dyDescent="0.35">
      <c r="A2167">
        <v>35.641100000000002</v>
      </c>
      <c r="B2167" t="s">
        <v>55</v>
      </c>
    </row>
    <row r="2168" spans="1:2" x14ac:dyDescent="0.35">
      <c r="A2168">
        <v>35.656010000000002</v>
      </c>
      <c r="B2168" t="s">
        <v>55</v>
      </c>
    </row>
    <row r="2169" spans="1:2" x14ac:dyDescent="0.35">
      <c r="A2169">
        <v>35.669049999999999</v>
      </c>
      <c r="B2169" t="s">
        <v>55</v>
      </c>
    </row>
    <row r="2170" spans="1:2" x14ac:dyDescent="0.35">
      <c r="A2170">
        <v>35.684240000000003</v>
      </c>
      <c r="B2170" t="s">
        <v>55</v>
      </c>
    </row>
    <row r="2171" spans="1:2" x14ac:dyDescent="0.35">
      <c r="A2171">
        <v>35.702219999999997</v>
      </c>
      <c r="B2171" t="s">
        <v>55</v>
      </c>
    </row>
    <row r="2172" spans="1:2" x14ac:dyDescent="0.35">
      <c r="A2172">
        <v>35.722790000000003</v>
      </c>
      <c r="B2172" t="s">
        <v>55</v>
      </c>
    </row>
    <row r="2173" spans="1:2" x14ac:dyDescent="0.35">
      <c r="A2173">
        <v>35.78181</v>
      </c>
      <c r="B2173" t="s">
        <v>55</v>
      </c>
    </row>
    <row r="2174" spans="1:2" x14ac:dyDescent="0.35">
      <c r="A2174">
        <v>35.800260000000002</v>
      </c>
      <c r="B2174" t="s">
        <v>55</v>
      </c>
    </row>
    <row r="2175" spans="1:2" x14ac:dyDescent="0.35">
      <c r="A2175">
        <v>35.817210000000003</v>
      </c>
      <c r="B2175" t="s">
        <v>55</v>
      </c>
    </row>
    <row r="2176" spans="1:2" x14ac:dyDescent="0.35">
      <c r="A2176">
        <v>35.833469999999998</v>
      </c>
      <c r="B2176" t="s">
        <v>55</v>
      </c>
    </row>
    <row r="2177" spans="1:2" x14ac:dyDescent="0.35">
      <c r="A2177">
        <v>35.852339999999998</v>
      </c>
      <c r="B2177" t="s">
        <v>55</v>
      </c>
    </row>
    <row r="2178" spans="1:2" x14ac:dyDescent="0.35">
      <c r="A2178">
        <v>35.867040000000003</v>
      </c>
      <c r="B2178" t="s">
        <v>55</v>
      </c>
    </row>
    <row r="2179" spans="1:2" x14ac:dyDescent="0.35">
      <c r="A2179">
        <v>35.881709999999998</v>
      </c>
      <c r="B2179" t="s">
        <v>55</v>
      </c>
    </row>
    <row r="2180" spans="1:2" x14ac:dyDescent="0.35">
      <c r="A2180">
        <v>35.900109999999998</v>
      </c>
      <c r="B2180" t="s">
        <v>55</v>
      </c>
    </row>
    <row r="2181" spans="1:2" x14ac:dyDescent="0.35">
      <c r="A2181">
        <v>35.921340000000001</v>
      </c>
      <c r="B2181" t="s">
        <v>55</v>
      </c>
    </row>
    <row r="2182" spans="1:2" x14ac:dyDescent="0.35">
      <c r="A2182">
        <v>35.938789999999997</v>
      </c>
      <c r="B2182" t="s">
        <v>55</v>
      </c>
    </row>
    <row r="2183" spans="1:2" x14ac:dyDescent="0.35">
      <c r="A2183">
        <v>35.954880000000003</v>
      </c>
      <c r="B2183" t="s">
        <v>55</v>
      </c>
    </row>
    <row r="2184" spans="1:2" x14ac:dyDescent="0.35">
      <c r="A2184">
        <v>35.972569999999997</v>
      </c>
      <c r="B2184" t="s">
        <v>55</v>
      </c>
    </row>
    <row r="2185" spans="1:2" x14ac:dyDescent="0.35">
      <c r="A2185">
        <v>36.001109999999997</v>
      </c>
      <c r="B2185" t="s">
        <v>55</v>
      </c>
    </row>
    <row r="2186" spans="1:2" x14ac:dyDescent="0.35">
      <c r="A2186">
        <v>36.019150000000003</v>
      </c>
      <c r="B2186" t="s">
        <v>55</v>
      </c>
    </row>
    <row r="2187" spans="1:2" x14ac:dyDescent="0.35">
      <c r="A2187">
        <v>36.035899999999998</v>
      </c>
      <c r="B2187" t="s">
        <v>55</v>
      </c>
    </row>
    <row r="2188" spans="1:2" x14ac:dyDescent="0.35">
      <c r="A2188">
        <v>36.051859999999998</v>
      </c>
      <c r="B2188" t="s">
        <v>55</v>
      </c>
    </row>
    <row r="2189" spans="1:2" x14ac:dyDescent="0.35">
      <c r="A2189">
        <v>36.06718</v>
      </c>
      <c r="B2189" t="s">
        <v>55</v>
      </c>
    </row>
    <row r="2190" spans="1:2" x14ac:dyDescent="0.35">
      <c r="A2190">
        <v>36.081380000000003</v>
      </c>
      <c r="B2190" t="s">
        <v>55</v>
      </c>
    </row>
    <row r="2191" spans="1:2" x14ac:dyDescent="0.35">
      <c r="A2191">
        <v>36.096609999999998</v>
      </c>
      <c r="B2191" t="s">
        <v>55</v>
      </c>
    </row>
    <row r="2192" spans="1:2" x14ac:dyDescent="0.35">
      <c r="A2192">
        <v>36.109650000000002</v>
      </c>
      <c r="B2192" t="s">
        <v>55</v>
      </c>
    </row>
    <row r="2193" spans="1:2" x14ac:dyDescent="0.35">
      <c r="A2193">
        <v>36.124319999999997</v>
      </c>
      <c r="B2193" t="s">
        <v>55</v>
      </c>
    </row>
    <row r="2194" spans="1:2" x14ac:dyDescent="0.35">
      <c r="A2194">
        <v>36.140929999999997</v>
      </c>
      <c r="B2194" t="s">
        <v>55</v>
      </c>
    </row>
    <row r="2195" spans="1:2" x14ac:dyDescent="0.35">
      <c r="A2195">
        <v>36.155920000000002</v>
      </c>
      <c r="B2195" t="s">
        <v>55</v>
      </c>
    </row>
    <row r="2196" spans="1:2" x14ac:dyDescent="0.35">
      <c r="A2196">
        <v>36.171320000000001</v>
      </c>
      <c r="B2196" t="s">
        <v>55</v>
      </c>
    </row>
    <row r="2197" spans="1:2" x14ac:dyDescent="0.35">
      <c r="A2197">
        <v>36.186929999999997</v>
      </c>
      <c r="B2197" t="s">
        <v>55</v>
      </c>
    </row>
    <row r="2198" spans="1:2" x14ac:dyDescent="0.35">
      <c r="A2198">
        <v>36.201779999999999</v>
      </c>
      <c r="B2198" t="s">
        <v>55</v>
      </c>
    </row>
    <row r="2199" spans="1:2" x14ac:dyDescent="0.35">
      <c r="A2199">
        <v>36.220120000000001</v>
      </c>
      <c r="B2199" t="s">
        <v>55</v>
      </c>
    </row>
    <row r="2200" spans="1:2" x14ac:dyDescent="0.35">
      <c r="A2200">
        <v>36.244190000000003</v>
      </c>
      <c r="B2200" t="s">
        <v>55</v>
      </c>
    </row>
    <row r="2201" spans="1:2" x14ac:dyDescent="0.35">
      <c r="A2201">
        <v>36.261429999999997</v>
      </c>
      <c r="B2201" t="s">
        <v>55</v>
      </c>
    </row>
    <row r="2202" spans="1:2" x14ac:dyDescent="0.35">
      <c r="A2202">
        <v>36.285539999999997</v>
      </c>
      <c r="B2202" t="s">
        <v>55</v>
      </c>
    </row>
    <row r="2203" spans="1:2" x14ac:dyDescent="0.35">
      <c r="A2203">
        <v>36.309579999999997</v>
      </c>
      <c r="B2203" t="s">
        <v>55</v>
      </c>
    </row>
    <row r="2204" spans="1:2" x14ac:dyDescent="0.35">
      <c r="A2204">
        <v>36.324390000000001</v>
      </c>
      <c r="B2204" t="s">
        <v>55</v>
      </c>
    </row>
    <row r="2205" spans="1:2" x14ac:dyDescent="0.35">
      <c r="A2205">
        <v>36.34057</v>
      </c>
      <c r="B2205" t="s">
        <v>55</v>
      </c>
    </row>
    <row r="2206" spans="1:2" x14ac:dyDescent="0.35">
      <c r="A2206">
        <v>36.36</v>
      </c>
      <c r="B2206" t="s">
        <v>55</v>
      </c>
    </row>
    <row r="2207" spans="1:2" x14ac:dyDescent="0.35">
      <c r="A2207">
        <v>36.379109999999997</v>
      </c>
      <c r="B2207" t="s">
        <v>55</v>
      </c>
    </row>
    <row r="2208" spans="1:2" x14ac:dyDescent="0.35">
      <c r="A2208">
        <v>36.396979999999999</v>
      </c>
      <c r="B2208" t="s">
        <v>55</v>
      </c>
    </row>
    <row r="2209" spans="1:3" x14ac:dyDescent="0.35">
      <c r="A2209">
        <v>36.416400000000003</v>
      </c>
      <c r="B2209" t="s">
        <v>55</v>
      </c>
    </row>
    <row r="2210" spans="1:3" x14ac:dyDescent="0.35">
      <c r="A2210">
        <v>36.444870000000002</v>
      </c>
      <c r="B2210" t="s">
        <v>55</v>
      </c>
    </row>
    <row r="2211" spans="1:3" x14ac:dyDescent="0.35">
      <c r="A2211">
        <v>36.473219999999998</v>
      </c>
      <c r="B2211" t="s">
        <v>55</v>
      </c>
    </row>
    <row r="2212" spans="1:3" x14ac:dyDescent="0.35">
      <c r="A2212">
        <v>36.492939999999997</v>
      </c>
      <c r="B2212" t="s">
        <v>55</v>
      </c>
    </row>
    <row r="2213" spans="1:3" x14ac:dyDescent="0.35">
      <c r="A2213">
        <v>36.511859999999999</v>
      </c>
      <c r="B2213" t="s">
        <v>55</v>
      </c>
      <c r="C2213">
        <v>2.0000000000000001E-4</v>
      </c>
    </row>
    <row r="2214" spans="1:3" x14ac:dyDescent="0.35">
      <c r="A2214">
        <v>36.531939999999999</v>
      </c>
      <c r="B2214" t="s">
        <v>55</v>
      </c>
    </row>
    <row r="2215" spans="1:3" x14ac:dyDescent="0.35">
      <c r="A2215">
        <v>36.554699999999997</v>
      </c>
      <c r="B2215" t="s">
        <v>55</v>
      </c>
    </row>
    <row r="2216" spans="1:3" x14ac:dyDescent="0.35">
      <c r="A2216">
        <v>36.577979999999997</v>
      </c>
      <c r="B2216" t="s">
        <v>55</v>
      </c>
    </row>
    <row r="2217" spans="1:3" x14ac:dyDescent="0.35">
      <c r="A2217">
        <v>36.600149999999999</v>
      </c>
      <c r="B2217" t="s">
        <v>55</v>
      </c>
    </row>
    <row r="2218" spans="1:3" x14ac:dyDescent="0.35">
      <c r="A2218">
        <v>36.61974</v>
      </c>
      <c r="B2218" t="s">
        <v>55</v>
      </c>
    </row>
    <row r="2219" spans="1:3" x14ac:dyDescent="0.35">
      <c r="A2219">
        <v>36.637439999999998</v>
      </c>
      <c r="B2219" t="s">
        <v>55</v>
      </c>
    </row>
    <row r="2220" spans="1:3" x14ac:dyDescent="0.35">
      <c r="A2220">
        <v>36.658340000000003</v>
      </c>
      <c r="B2220" t="s">
        <v>55</v>
      </c>
    </row>
    <row r="2221" spans="1:3" x14ac:dyDescent="0.35">
      <c r="A2221">
        <v>36.682929999999999</v>
      </c>
      <c r="B2221" t="s">
        <v>55</v>
      </c>
    </row>
    <row r="2222" spans="1:3" x14ac:dyDescent="0.35">
      <c r="A2222">
        <v>36.704569999999997</v>
      </c>
      <c r="B2222" t="s">
        <v>55</v>
      </c>
    </row>
    <row r="2223" spans="1:3" x14ac:dyDescent="0.35">
      <c r="A2223">
        <v>36.723610000000001</v>
      </c>
      <c r="B2223" t="s">
        <v>55</v>
      </c>
    </row>
    <row r="2224" spans="1:3" x14ac:dyDescent="0.35">
      <c r="A2224">
        <v>36.738810000000001</v>
      </c>
      <c r="B2224" t="s">
        <v>55</v>
      </c>
    </row>
    <row r="2225" spans="1:3" x14ac:dyDescent="0.35">
      <c r="A2225">
        <v>36.753909999999998</v>
      </c>
      <c r="B2225" t="s">
        <v>55</v>
      </c>
    </row>
    <row r="2226" spans="1:3" x14ac:dyDescent="0.35">
      <c r="A2226">
        <v>36.769350000000003</v>
      </c>
      <c r="B2226" t="s">
        <v>55</v>
      </c>
    </row>
    <row r="2227" spans="1:3" x14ac:dyDescent="0.35">
      <c r="A2227">
        <v>36.785159999999998</v>
      </c>
      <c r="B2227" t="s">
        <v>55</v>
      </c>
    </row>
    <row r="2228" spans="1:3" x14ac:dyDescent="0.35">
      <c r="A2228">
        <v>36.799529999999997</v>
      </c>
      <c r="B2228" t="s">
        <v>55</v>
      </c>
    </row>
    <row r="2229" spans="1:3" x14ac:dyDescent="0.35">
      <c r="A2229">
        <v>36.814349999999997</v>
      </c>
      <c r="B2229" t="s">
        <v>55</v>
      </c>
    </row>
    <row r="2230" spans="1:3" x14ac:dyDescent="0.35">
      <c r="A2230">
        <v>36.83878</v>
      </c>
      <c r="B2230" t="s">
        <v>55</v>
      </c>
    </row>
    <row r="2231" spans="1:3" x14ac:dyDescent="0.35">
      <c r="A2231">
        <v>36.858020000000003</v>
      </c>
      <c r="B2231" t="s">
        <v>55</v>
      </c>
    </row>
    <row r="2232" spans="1:3" x14ac:dyDescent="0.35">
      <c r="A2232">
        <v>36.877589999999998</v>
      </c>
      <c r="B2232" t="s">
        <v>55</v>
      </c>
    </row>
    <row r="2233" spans="1:3" x14ac:dyDescent="0.35">
      <c r="A2233">
        <v>36.892580000000002</v>
      </c>
      <c r="B2233" t="s">
        <v>55</v>
      </c>
    </row>
    <row r="2234" spans="1:3" x14ac:dyDescent="0.35">
      <c r="A2234">
        <v>36.909030000000001</v>
      </c>
      <c r="B2234" t="s">
        <v>55</v>
      </c>
      <c r="C2234">
        <v>1E-4</v>
      </c>
    </row>
    <row r="2235" spans="1:3" x14ac:dyDescent="0.35">
      <c r="A2235">
        <v>36.924010000000003</v>
      </c>
      <c r="B2235" t="s">
        <v>55</v>
      </c>
      <c r="C2235">
        <v>1E-4</v>
      </c>
    </row>
    <row r="2236" spans="1:3" x14ac:dyDescent="0.35">
      <c r="A2236">
        <v>36.939300000000003</v>
      </c>
      <c r="B2236" t="s">
        <v>55</v>
      </c>
      <c r="C2236">
        <v>2.0000000000000001E-4</v>
      </c>
    </row>
    <row r="2237" spans="1:3" x14ac:dyDescent="0.35">
      <c r="A2237">
        <v>36.954410000000003</v>
      </c>
      <c r="B2237" t="s">
        <v>55</v>
      </c>
      <c r="C2237">
        <v>2.0000000000000001E-4</v>
      </c>
    </row>
    <row r="2238" spans="1:3" x14ac:dyDescent="0.35">
      <c r="A2238">
        <v>36.969299999999997</v>
      </c>
      <c r="B2238" t="s">
        <v>55</v>
      </c>
      <c r="C2238">
        <v>6.9999999999999999E-4</v>
      </c>
    </row>
    <row r="2239" spans="1:3" x14ac:dyDescent="0.35">
      <c r="A2239">
        <v>36.985289999999999</v>
      </c>
      <c r="B2239" t="s">
        <v>55</v>
      </c>
      <c r="C2239">
        <v>2.0999999999999999E-3</v>
      </c>
    </row>
    <row r="2240" spans="1:3" x14ac:dyDescent="0.35">
      <c r="A2240">
        <v>37.003779999999999</v>
      </c>
      <c r="B2240" t="s">
        <v>55</v>
      </c>
      <c r="C2240">
        <v>3.2000000000000002E-3</v>
      </c>
    </row>
    <row r="2241" spans="1:3" x14ac:dyDescent="0.35">
      <c r="A2241">
        <v>37.022649999999999</v>
      </c>
      <c r="B2241" t="s">
        <v>55</v>
      </c>
      <c r="C2241">
        <v>2.5999999999999999E-3</v>
      </c>
    </row>
    <row r="2242" spans="1:3" x14ac:dyDescent="0.35">
      <c r="A2242">
        <v>37.040489999999998</v>
      </c>
      <c r="B2242" t="s">
        <v>55</v>
      </c>
      <c r="C2242">
        <v>3.3999999999999998E-3</v>
      </c>
    </row>
    <row r="2243" spans="1:3" x14ac:dyDescent="0.35">
      <c r="A2243">
        <v>37.058320000000002</v>
      </c>
      <c r="B2243" t="s">
        <v>55</v>
      </c>
      <c r="C2243">
        <v>3.3999999999999998E-3</v>
      </c>
    </row>
    <row r="2244" spans="1:3" x14ac:dyDescent="0.35">
      <c r="A2244">
        <v>37.07582</v>
      </c>
      <c r="B2244" t="s">
        <v>55</v>
      </c>
      <c r="C2244">
        <v>3.2000000000000002E-3</v>
      </c>
    </row>
    <row r="2245" spans="1:3" x14ac:dyDescent="0.35">
      <c r="A2245">
        <v>37.0946</v>
      </c>
      <c r="B2245" t="s">
        <v>55</v>
      </c>
      <c r="C2245">
        <v>1.6999999999999999E-3</v>
      </c>
    </row>
    <row r="2246" spans="1:3" x14ac:dyDescent="0.35">
      <c r="A2246">
        <v>37.113300000000002</v>
      </c>
      <c r="B2246" t="s">
        <v>55</v>
      </c>
      <c r="C2246">
        <v>2.3999999999999998E-3</v>
      </c>
    </row>
    <row r="2247" spans="1:3" x14ac:dyDescent="0.35">
      <c r="A2247">
        <v>37.13167</v>
      </c>
      <c r="B2247" t="s">
        <v>55</v>
      </c>
      <c r="C2247">
        <v>3.5999999999999999E-3</v>
      </c>
    </row>
    <row r="2248" spans="1:3" x14ac:dyDescent="0.35">
      <c r="A2248">
        <v>37.150930000000002</v>
      </c>
      <c r="B2248" t="s">
        <v>55</v>
      </c>
      <c r="C2248">
        <v>1.5E-3</v>
      </c>
    </row>
    <row r="2249" spans="1:3" x14ac:dyDescent="0.35">
      <c r="A2249">
        <v>37.168280000000003</v>
      </c>
      <c r="B2249" t="s">
        <v>55</v>
      </c>
      <c r="C2249">
        <v>1.8E-3</v>
      </c>
    </row>
    <row r="2250" spans="1:3" x14ac:dyDescent="0.35">
      <c r="A2250">
        <v>37.186669999999999</v>
      </c>
      <c r="B2250" t="s">
        <v>55</v>
      </c>
      <c r="C2250">
        <v>5.7000000000000002E-3</v>
      </c>
    </row>
    <row r="2251" spans="1:3" x14ac:dyDescent="0.35">
      <c r="A2251">
        <v>37.207079999999998</v>
      </c>
      <c r="B2251" t="s">
        <v>55</v>
      </c>
      <c r="C2251">
        <v>5.7000000000000002E-3</v>
      </c>
    </row>
    <row r="2252" spans="1:3" x14ac:dyDescent="0.35">
      <c r="A2252">
        <v>37.223820000000003</v>
      </c>
      <c r="B2252" t="s">
        <v>55</v>
      </c>
      <c r="C2252">
        <v>4.1999999999999997E-3</v>
      </c>
    </row>
    <row r="2253" spans="1:3" x14ac:dyDescent="0.35">
      <c r="A2253">
        <v>37.259010000000004</v>
      </c>
      <c r="B2253" t="s">
        <v>55</v>
      </c>
      <c r="C2253">
        <v>1.95E-2</v>
      </c>
    </row>
    <row r="2254" spans="1:3" x14ac:dyDescent="0.35">
      <c r="A2254">
        <v>37.29025</v>
      </c>
      <c r="B2254" t="s">
        <v>55</v>
      </c>
      <c r="C2254">
        <v>1.6899999999999998E-2</v>
      </c>
    </row>
    <row r="2255" spans="1:3" x14ac:dyDescent="0.35">
      <c r="A2255">
        <v>37.307989999999997</v>
      </c>
      <c r="B2255" t="s">
        <v>55</v>
      </c>
      <c r="C2255">
        <v>4.8999999999999998E-3</v>
      </c>
    </row>
    <row r="2256" spans="1:3" x14ac:dyDescent="0.35">
      <c r="A2256">
        <v>37.326729999999998</v>
      </c>
      <c r="B2256" t="s">
        <v>55</v>
      </c>
      <c r="C2256">
        <v>4.8999999999999998E-3</v>
      </c>
    </row>
    <row r="2257" spans="1:3" x14ac:dyDescent="0.35">
      <c r="A2257">
        <v>37.346969999999999</v>
      </c>
      <c r="B2257" t="s">
        <v>55</v>
      </c>
      <c r="C2257">
        <v>6.1000000000000004E-3</v>
      </c>
    </row>
    <row r="2258" spans="1:3" x14ac:dyDescent="0.35">
      <c r="A2258">
        <v>37.366120000000002</v>
      </c>
      <c r="B2258" t="s">
        <v>55</v>
      </c>
      <c r="C2258">
        <v>1.8E-3</v>
      </c>
    </row>
    <row r="2259" spans="1:3" x14ac:dyDescent="0.35">
      <c r="A2259">
        <v>37.383360000000003</v>
      </c>
      <c r="B2259" t="s">
        <v>55</v>
      </c>
      <c r="C2259">
        <v>1.4E-3</v>
      </c>
    </row>
    <row r="2260" spans="1:3" x14ac:dyDescent="0.35">
      <c r="A2260">
        <v>37.40401</v>
      </c>
      <c r="B2260" t="s">
        <v>55</v>
      </c>
      <c r="C2260">
        <v>4.5999999999999999E-3</v>
      </c>
    </row>
    <row r="2261" spans="1:3" x14ac:dyDescent="0.35">
      <c r="A2261">
        <v>37.428370000000001</v>
      </c>
      <c r="B2261" t="s">
        <v>55</v>
      </c>
      <c r="C2261">
        <v>2.0000000000000001E-4</v>
      </c>
    </row>
    <row r="2262" spans="1:3" x14ac:dyDescent="0.35">
      <c r="A2262">
        <v>37.448799999999999</v>
      </c>
      <c r="B2262" t="s">
        <v>55</v>
      </c>
      <c r="C2262">
        <v>2.9999999999999997E-4</v>
      </c>
    </row>
    <row r="2263" spans="1:3" x14ac:dyDescent="0.35">
      <c r="A2263">
        <v>37.463230000000003</v>
      </c>
      <c r="B2263" t="s">
        <v>55</v>
      </c>
    </row>
    <row r="2264" spans="1:3" x14ac:dyDescent="0.35">
      <c r="A2264">
        <v>37.479610000000001</v>
      </c>
      <c r="B2264" t="s">
        <v>55</v>
      </c>
    </row>
    <row r="2265" spans="1:3" x14ac:dyDescent="0.35">
      <c r="A2265">
        <v>37.493000000000002</v>
      </c>
      <c r="B2265" t="s">
        <v>55</v>
      </c>
    </row>
    <row r="2266" spans="1:3" x14ac:dyDescent="0.35">
      <c r="A2266">
        <v>37.50723</v>
      </c>
      <c r="B2266" t="s">
        <v>55</v>
      </c>
    </row>
    <row r="2267" spans="1:3" x14ac:dyDescent="0.35">
      <c r="A2267">
        <v>37.522399999999998</v>
      </c>
      <c r="B2267" t="s">
        <v>55</v>
      </c>
    </row>
    <row r="2268" spans="1:3" x14ac:dyDescent="0.35">
      <c r="A2268">
        <v>37.537410000000001</v>
      </c>
      <c r="B2268" t="s">
        <v>55</v>
      </c>
    </row>
    <row r="2269" spans="1:3" x14ac:dyDescent="0.35">
      <c r="A2269">
        <v>37.550530000000002</v>
      </c>
      <c r="B2269" t="s">
        <v>55</v>
      </c>
    </row>
    <row r="2270" spans="1:3" x14ac:dyDescent="0.35">
      <c r="A2270">
        <v>37.565170000000002</v>
      </c>
      <c r="B2270" t="s">
        <v>55</v>
      </c>
    </row>
    <row r="2271" spans="1:3" x14ac:dyDescent="0.35">
      <c r="A2271">
        <v>37.579090000000001</v>
      </c>
      <c r="B2271" t="s">
        <v>55</v>
      </c>
    </row>
    <row r="2272" spans="1:3" x14ac:dyDescent="0.35">
      <c r="A2272">
        <v>37.593170000000001</v>
      </c>
      <c r="B2272" t="s">
        <v>55</v>
      </c>
    </row>
    <row r="2273" spans="1:2" x14ac:dyDescent="0.35">
      <c r="A2273">
        <v>37.607170000000004</v>
      </c>
      <c r="B2273" t="s">
        <v>55</v>
      </c>
    </row>
    <row r="2274" spans="1:2" x14ac:dyDescent="0.35">
      <c r="A2274">
        <v>37.623730000000002</v>
      </c>
      <c r="B2274" t="s">
        <v>55</v>
      </c>
    </row>
    <row r="2275" spans="1:2" x14ac:dyDescent="0.35">
      <c r="A2275">
        <v>37.637680000000003</v>
      </c>
      <c r="B2275" t="s">
        <v>55</v>
      </c>
    </row>
    <row r="2276" spans="1:2" x14ac:dyDescent="0.35">
      <c r="A2276">
        <v>37.651310000000002</v>
      </c>
      <c r="B2276" t="s">
        <v>55</v>
      </c>
    </row>
    <row r="2277" spans="1:2" x14ac:dyDescent="0.35">
      <c r="A2277">
        <v>37.666780000000003</v>
      </c>
      <c r="B2277" t="s">
        <v>55</v>
      </c>
    </row>
    <row r="2278" spans="1:2" x14ac:dyDescent="0.35">
      <c r="A2278">
        <v>37.682749999999999</v>
      </c>
      <c r="B2278" t="s">
        <v>55</v>
      </c>
    </row>
    <row r="2279" spans="1:2" x14ac:dyDescent="0.35">
      <c r="A2279">
        <v>37.713149999999999</v>
      </c>
      <c r="B2279" t="s">
        <v>55</v>
      </c>
    </row>
    <row r="2280" spans="1:2" x14ac:dyDescent="0.35">
      <c r="A2280">
        <v>37.734050000000003</v>
      </c>
      <c r="B2280" t="s">
        <v>55</v>
      </c>
    </row>
    <row r="2281" spans="1:2" x14ac:dyDescent="0.35">
      <c r="A2281">
        <v>37.760719999999999</v>
      </c>
      <c r="B2281" t="s">
        <v>55</v>
      </c>
    </row>
    <row r="2282" spans="1:2" x14ac:dyDescent="0.35">
      <c r="A2282">
        <v>37.779490000000003</v>
      </c>
      <c r="B2282" t="s">
        <v>55</v>
      </c>
    </row>
    <row r="2283" spans="1:2" x14ac:dyDescent="0.35">
      <c r="A2283">
        <v>37.796469999999999</v>
      </c>
      <c r="B2283" t="s">
        <v>55</v>
      </c>
    </row>
    <row r="2284" spans="1:2" x14ac:dyDescent="0.35">
      <c r="A2284">
        <v>37.813270000000003</v>
      </c>
      <c r="B2284" t="s">
        <v>55</v>
      </c>
    </row>
    <row r="2285" spans="1:2" x14ac:dyDescent="0.35">
      <c r="A2285">
        <v>37.829799999999999</v>
      </c>
      <c r="B2285" t="s">
        <v>55</v>
      </c>
    </row>
    <row r="2286" spans="1:2" x14ac:dyDescent="0.35">
      <c r="A2286">
        <v>37.847110000000001</v>
      </c>
      <c r="B2286" t="s">
        <v>55</v>
      </c>
    </row>
    <row r="2287" spans="1:2" x14ac:dyDescent="0.35">
      <c r="A2287">
        <v>37.865340000000003</v>
      </c>
      <c r="B2287" t="s">
        <v>55</v>
      </c>
    </row>
    <row r="2288" spans="1:2" x14ac:dyDescent="0.35">
      <c r="A2288">
        <v>37.878950000000003</v>
      </c>
      <c r="B2288" t="s">
        <v>55</v>
      </c>
    </row>
    <row r="2289" spans="1:2" x14ac:dyDescent="0.35">
      <c r="A2289">
        <v>37.894959999999998</v>
      </c>
      <c r="B2289" t="s">
        <v>55</v>
      </c>
    </row>
    <row r="2290" spans="1:2" x14ac:dyDescent="0.35">
      <c r="A2290">
        <v>37.916429999999998</v>
      </c>
      <c r="B2290" t="s">
        <v>55</v>
      </c>
    </row>
    <row r="2291" spans="1:2" x14ac:dyDescent="0.35">
      <c r="A2291">
        <v>37.93488</v>
      </c>
      <c r="B2291" t="s">
        <v>55</v>
      </c>
    </row>
    <row r="2292" spans="1:2" x14ac:dyDescent="0.35">
      <c r="A2292">
        <v>37.952979999999997</v>
      </c>
      <c r="B2292" t="s">
        <v>55</v>
      </c>
    </row>
    <row r="2293" spans="1:2" x14ac:dyDescent="0.35">
      <c r="A2293">
        <v>37.970230000000001</v>
      </c>
      <c r="B2293" t="s">
        <v>55</v>
      </c>
    </row>
    <row r="2294" spans="1:2" x14ac:dyDescent="0.35">
      <c r="A2294">
        <v>37.987819999999999</v>
      </c>
      <c r="B2294" t="s">
        <v>55</v>
      </c>
    </row>
    <row r="2295" spans="1:2" x14ac:dyDescent="0.35">
      <c r="A2295">
        <v>38.006050000000002</v>
      </c>
      <c r="B2295" t="s">
        <v>55</v>
      </c>
    </row>
    <row r="2296" spans="1:2" x14ac:dyDescent="0.35">
      <c r="A2296">
        <v>38.023330000000001</v>
      </c>
      <c r="B2296" t="s">
        <v>55</v>
      </c>
    </row>
    <row r="2297" spans="1:2" x14ac:dyDescent="0.35">
      <c r="A2297">
        <v>38.047730000000001</v>
      </c>
      <c r="B2297" t="s">
        <v>55</v>
      </c>
    </row>
    <row r="2298" spans="1:2" x14ac:dyDescent="0.35">
      <c r="A2298">
        <v>38.06062</v>
      </c>
      <c r="B2298" t="s">
        <v>55</v>
      </c>
    </row>
    <row r="2299" spans="1:2" x14ac:dyDescent="0.35">
      <c r="A2299">
        <v>38.075890000000001</v>
      </c>
      <c r="B2299" t="s">
        <v>55</v>
      </c>
    </row>
    <row r="2300" spans="1:2" x14ac:dyDescent="0.35">
      <c r="A2300">
        <v>38.09064</v>
      </c>
      <c r="B2300" t="s">
        <v>55</v>
      </c>
    </row>
    <row r="2301" spans="1:2" x14ac:dyDescent="0.35">
      <c r="A2301">
        <v>38.107529999999997</v>
      </c>
      <c r="B2301" t="s">
        <v>55</v>
      </c>
    </row>
    <row r="2302" spans="1:2" x14ac:dyDescent="0.35">
      <c r="A2302">
        <v>38.121360000000003</v>
      </c>
      <c r="B2302" t="s">
        <v>55</v>
      </c>
    </row>
    <row r="2303" spans="1:2" x14ac:dyDescent="0.35">
      <c r="A2303">
        <v>38.135800000000003</v>
      </c>
      <c r="B2303" t="s">
        <v>55</v>
      </c>
    </row>
    <row r="2304" spans="1:2" x14ac:dyDescent="0.35">
      <c r="A2304">
        <v>38.14969</v>
      </c>
      <c r="B2304" t="s">
        <v>55</v>
      </c>
    </row>
    <row r="2305" spans="1:2" x14ac:dyDescent="0.35">
      <c r="A2305">
        <v>38.16404</v>
      </c>
      <c r="B2305" t="s">
        <v>55</v>
      </c>
    </row>
    <row r="2306" spans="1:2" x14ac:dyDescent="0.35">
      <c r="A2306">
        <v>38.178789999999999</v>
      </c>
      <c r="B2306" t="s">
        <v>55</v>
      </c>
    </row>
    <row r="2307" spans="1:2" x14ac:dyDescent="0.35">
      <c r="A2307">
        <v>38.192459999999997</v>
      </c>
      <c r="B2307" t="s">
        <v>55</v>
      </c>
    </row>
    <row r="2308" spans="1:2" x14ac:dyDescent="0.35">
      <c r="A2308">
        <v>38.207039999999999</v>
      </c>
      <c r="B2308" t="s">
        <v>55</v>
      </c>
    </row>
    <row r="2309" spans="1:2" x14ac:dyDescent="0.35">
      <c r="A2309">
        <v>38.221060000000001</v>
      </c>
      <c r="B2309" t="s">
        <v>55</v>
      </c>
    </row>
    <row r="2310" spans="1:2" x14ac:dyDescent="0.35">
      <c r="A2310">
        <v>38.237400000000001</v>
      </c>
      <c r="B2310" t="s">
        <v>55</v>
      </c>
    </row>
    <row r="2311" spans="1:2" x14ac:dyDescent="0.35">
      <c r="A2311">
        <v>38.254429999999999</v>
      </c>
      <c r="B2311" t="s">
        <v>55</v>
      </c>
    </row>
    <row r="2312" spans="1:2" x14ac:dyDescent="0.35">
      <c r="A2312">
        <v>38.26961</v>
      </c>
      <c r="B2312" t="s">
        <v>55</v>
      </c>
    </row>
    <row r="2313" spans="1:2" x14ac:dyDescent="0.35">
      <c r="A2313">
        <v>38.286299999999997</v>
      </c>
      <c r="B2313" t="s">
        <v>55</v>
      </c>
    </row>
    <row r="2314" spans="1:2" x14ac:dyDescent="0.35">
      <c r="A2314">
        <v>38.301990000000004</v>
      </c>
      <c r="B2314" t="s">
        <v>55</v>
      </c>
    </row>
    <row r="2315" spans="1:2" x14ac:dyDescent="0.35">
      <c r="A2315">
        <v>38.335090000000001</v>
      </c>
      <c r="B2315" t="s">
        <v>55</v>
      </c>
    </row>
    <row r="2316" spans="1:2" x14ac:dyDescent="0.35">
      <c r="A2316">
        <v>38.36056</v>
      </c>
      <c r="B2316" t="s">
        <v>55</v>
      </c>
    </row>
    <row r="2317" spans="1:2" x14ac:dyDescent="0.35">
      <c r="A2317">
        <v>38.387659999999997</v>
      </c>
      <c r="B2317" t="s">
        <v>55</v>
      </c>
    </row>
    <row r="2318" spans="1:2" x14ac:dyDescent="0.35">
      <c r="A2318">
        <v>38.40607</v>
      </c>
      <c r="B2318" t="s">
        <v>55</v>
      </c>
    </row>
    <row r="2319" spans="1:2" x14ac:dyDescent="0.35">
      <c r="A2319">
        <v>38.423279999999998</v>
      </c>
      <c r="B2319" t="s">
        <v>55</v>
      </c>
    </row>
    <row r="2320" spans="1:2" x14ac:dyDescent="0.35">
      <c r="A2320">
        <v>38.440939999999998</v>
      </c>
      <c r="B2320" t="s">
        <v>55</v>
      </c>
    </row>
    <row r="2321" spans="1:3" x14ac:dyDescent="0.35">
      <c r="A2321">
        <v>38.460169999999998</v>
      </c>
      <c r="B2321" t="s">
        <v>55</v>
      </c>
    </row>
    <row r="2322" spans="1:3" x14ac:dyDescent="0.35">
      <c r="A2322">
        <v>38.479410000000001</v>
      </c>
      <c r="B2322" t="s">
        <v>55</v>
      </c>
    </row>
    <row r="2323" spans="1:3" x14ac:dyDescent="0.35">
      <c r="A2323">
        <v>38.498899999999999</v>
      </c>
      <c r="B2323" t="s">
        <v>55</v>
      </c>
    </row>
    <row r="2324" spans="1:3" x14ac:dyDescent="0.35">
      <c r="A2324">
        <v>38.518180000000001</v>
      </c>
      <c r="B2324" t="s">
        <v>55</v>
      </c>
      <c r="C2324">
        <v>2.0000000000000001E-4</v>
      </c>
    </row>
    <row r="2325" spans="1:3" x14ac:dyDescent="0.35">
      <c r="A2325">
        <v>38.538080000000001</v>
      </c>
      <c r="B2325" t="s">
        <v>55</v>
      </c>
    </row>
    <row r="2326" spans="1:3" x14ac:dyDescent="0.35">
      <c r="A2326">
        <v>38.555770000000003</v>
      </c>
      <c r="B2326" t="s">
        <v>55</v>
      </c>
    </row>
    <row r="2327" spans="1:3" x14ac:dyDescent="0.35">
      <c r="A2327">
        <v>38.574620000000003</v>
      </c>
      <c r="B2327" t="s">
        <v>55</v>
      </c>
    </row>
    <row r="2328" spans="1:3" x14ac:dyDescent="0.35">
      <c r="A2328">
        <v>38.59928</v>
      </c>
      <c r="B2328" t="s">
        <v>55</v>
      </c>
    </row>
    <row r="2329" spans="1:3" x14ac:dyDescent="0.35">
      <c r="A2329">
        <v>38.623840000000001</v>
      </c>
      <c r="B2329" t="s">
        <v>55</v>
      </c>
    </row>
    <row r="2330" spans="1:3" x14ac:dyDescent="0.35">
      <c r="A2330">
        <v>38.642090000000003</v>
      </c>
      <c r="B2330" t="s">
        <v>55</v>
      </c>
    </row>
    <row r="2331" spans="1:3" x14ac:dyDescent="0.35">
      <c r="A2331">
        <v>38.670180000000002</v>
      </c>
      <c r="B2331" t="s">
        <v>55</v>
      </c>
      <c r="C2331">
        <v>1E-4</v>
      </c>
    </row>
    <row r="2332" spans="1:3" x14ac:dyDescent="0.35">
      <c r="A2332">
        <v>38.695979999999999</v>
      </c>
      <c r="B2332" t="s">
        <v>55</v>
      </c>
    </row>
    <row r="2333" spans="1:3" x14ac:dyDescent="0.35">
      <c r="A2333">
        <v>38.720550000000003</v>
      </c>
      <c r="B2333" t="s">
        <v>55</v>
      </c>
    </row>
    <row r="2334" spans="1:3" x14ac:dyDescent="0.35">
      <c r="A2334">
        <v>38.737630000000003</v>
      </c>
      <c r="B2334" t="s">
        <v>55</v>
      </c>
      <c r="C2334">
        <v>2.9999999999999997E-4</v>
      </c>
    </row>
    <row r="2335" spans="1:3" x14ac:dyDescent="0.35">
      <c r="A2335">
        <v>38.752189999999999</v>
      </c>
      <c r="B2335" t="s">
        <v>55</v>
      </c>
      <c r="C2335">
        <v>8.9999999999999998E-4</v>
      </c>
    </row>
    <row r="2336" spans="1:3" x14ac:dyDescent="0.35">
      <c r="A2336">
        <v>38.768369999999997</v>
      </c>
      <c r="B2336" t="s">
        <v>55</v>
      </c>
      <c r="C2336">
        <v>1.4E-3</v>
      </c>
    </row>
    <row r="2337" spans="1:3" x14ac:dyDescent="0.35">
      <c r="A2337">
        <v>38.790089999999999</v>
      </c>
      <c r="B2337" t="s">
        <v>55</v>
      </c>
      <c r="C2337">
        <v>1E-3</v>
      </c>
    </row>
    <row r="2338" spans="1:3" x14ac:dyDescent="0.35">
      <c r="A2338">
        <v>38.806359999999998</v>
      </c>
      <c r="B2338" t="s">
        <v>55</v>
      </c>
      <c r="C2338">
        <v>1E-3</v>
      </c>
    </row>
    <row r="2339" spans="1:3" x14ac:dyDescent="0.35">
      <c r="A2339">
        <v>38.821680000000001</v>
      </c>
      <c r="B2339" t="s">
        <v>55</v>
      </c>
      <c r="C2339">
        <v>2.9999999999999997E-4</v>
      </c>
    </row>
    <row r="2340" spans="1:3" x14ac:dyDescent="0.35">
      <c r="A2340">
        <v>38.836539999999999</v>
      </c>
      <c r="B2340" t="s">
        <v>55</v>
      </c>
      <c r="C2340">
        <v>1.8E-3</v>
      </c>
    </row>
    <row r="2341" spans="1:3" x14ac:dyDescent="0.35">
      <c r="A2341">
        <v>38.851550000000003</v>
      </c>
      <c r="B2341" t="s">
        <v>55</v>
      </c>
      <c r="C2341">
        <v>2.5999999999999999E-3</v>
      </c>
    </row>
    <row r="2342" spans="1:3" x14ac:dyDescent="0.35">
      <c r="A2342">
        <v>38.86833</v>
      </c>
      <c r="B2342" t="s">
        <v>55</v>
      </c>
      <c r="C2342">
        <v>2.5999999999999999E-3</v>
      </c>
    </row>
    <row r="2343" spans="1:3" x14ac:dyDescent="0.35">
      <c r="A2343">
        <v>38.883150000000001</v>
      </c>
      <c r="B2343" t="s">
        <v>55</v>
      </c>
      <c r="C2343">
        <v>1.5E-3</v>
      </c>
    </row>
    <row r="2344" spans="1:3" x14ac:dyDescent="0.35">
      <c r="A2344">
        <v>38.898919999999997</v>
      </c>
      <c r="B2344" t="s">
        <v>55</v>
      </c>
      <c r="C2344">
        <v>3.0999999999999999E-3</v>
      </c>
    </row>
    <row r="2345" spans="1:3" x14ac:dyDescent="0.35">
      <c r="A2345">
        <v>38.913969999999999</v>
      </c>
      <c r="B2345" t="s">
        <v>55</v>
      </c>
      <c r="C2345">
        <v>3.0999999999999999E-3</v>
      </c>
    </row>
    <row r="2346" spans="1:3" x14ac:dyDescent="0.35">
      <c r="A2346">
        <v>38.929940000000002</v>
      </c>
      <c r="B2346" t="s">
        <v>55</v>
      </c>
      <c r="C2346">
        <v>2.9999999999999997E-4</v>
      </c>
    </row>
    <row r="2347" spans="1:3" x14ac:dyDescent="0.35">
      <c r="A2347">
        <v>38.945920000000001</v>
      </c>
      <c r="B2347" t="s">
        <v>55</v>
      </c>
      <c r="C2347">
        <v>1.4E-3</v>
      </c>
    </row>
    <row r="2348" spans="1:3" x14ac:dyDescent="0.35">
      <c r="A2348">
        <v>38.96049</v>
      </c>
      <c r="B2348" t="s">
        <v>55</v>
      </c>
      <c r="C2348">
        <v>1.4E-3</v>
      </c>
    </row>
    <row r="2349" spans="1:3" x14ac:dyDescent="0.35">
      <c r="A2349">
        <v>38.977089999999997</v>
      </c>
      <c r="B2349" t="s">
        <v>55</v>
      </c>
      <c r="C2349">
        <v>2.3999999999999998E-3</v>
      </c>
    </row>
    <row r="2350" spans="1:3" x14ac:dyDescent="0.35">
      <c r="A2350">
        <v>38.992220000000003</v>
      </c>
      <c r="B2350" t="s">
        <v>55</v>
      </c>
      <c r="C2350">
        <v>1E-3</v>
      </c>
    </row>
    <row r="2351" spans="1:3" x14ac:dyDescent="0.35">
      <c r="A2351">
        <v>39.00967</v>
      </c>
      <c r="B2351" t="s">
        <v>55</v>
      </c>
      <c r="C2351">
        <v>6.9999999999999999E-4</v>
      </c>
    </row>
    <row r="2352" spans="1:3" x14ac:dyDescent="0.35">
      <c r="A2352">
        <v>39.029020000000003</v>
      </c>
      <c r="B2352" t="s">
        <v>55</v>
      </c>
      <c r="C2352">
        <v>4.0000000000000002E-4</v>
      </c>
    </row>
    <row r="2353" spans="1:3" x14ac:dyDescent="0.35">
      <c r="A2353">
        <v>39.046970000000002</v>
      </c>
      <c r="B2353" t="s">
        <v>55</v>
      </c>
      <c r="C2353">
        <v>1E-4</v>
      </c>
    </row>
    <row r="2354" spans="1:3" x14ac:dyDescent="0.35">
      <c r="A2354">
        <v>39.064909999999998</v>
      </c>
      <c r="B2354" t="s">
        <v>55</v>
      </c>
      <c r="C2354">
        <v>1E-4</v>
      </c>
    </row>
    <row r="2355" spans="1:3" x14ac:dyDescent="0.35">
      <c r="A2355">
        <v>39.086129999999997</v>
      </c>
      <c r="B2355" t="s">
        <v>55</v>
      </c>
    </row>
    <row r="2356" spans="1:3" x14ac:dyDescent="0.35">
      <c r="A2356">
        <v>39.10342</v>
      </c>
      <c r="B2356" t="s">
        <v>55</v>
      </c>
    </row>
    <row r="2357" spans="1:3" x14ac:dyDescent="0.35">
      <c r="A2357">
        <v>39.12247</v>
      </c>
      <c r="B2357" t="s">
        <v>55</v>
      </c>
    </row>
    <row r="2358" spans="1:3" x14ac:dyDescent="0.35">
      <c r="A2358">
        <v>39.140259999999998</v>
      </c>
      <c r="B2358" t="s">
        <v>55</v>
      </c>
    </row>
    <row r="2359" spans="1:3" x14ac:dyDescent="0.35">
      <c r="A2359">
        <v>39.167810000000003</v>
      </c>
      <c r="B2359" t="s">
        <v>55</v>
      </c>
    </row>
    <row r="2360" spans="1:3" x14ac:dyDescent="0.35">
      <c r="A2360">
        <v>39.186010000000003</v>
      </c>
      <c r="B2360" t="s">
        <v>55</v>
      </c>
    </row>
    <row r="2361" spans="1:3" x14ac:dyDescent="0.35">
      <c r="A2361">
        <v>39.200519999999997</v>
      </c>
      <c r="B2361" t="s">
        <v>55</v>
      </c>
    </row>
    <row r="2362" spans="1:3" x14ac:dyDescent="0.35">
      <c r="A2362">
        <v>39.216709999999999</v>
      </c>
      <c r="B2362" t="s">
        <v>55</v>
      </c>
    </row>
    <row r="2363" spans="1:3" x14ac:dyDescent="0.35">
      <c r="A2363">
        <v>39.235050000000001</v>
      </c>
      <c r="B2363" t="s">
        <v>55</v>
      </c>
    </row>
    <row r="2364" spans="1:3" x14ac:dyDescent="0.35">
      <c r="A2364">
        <v>39.257809999999999</v>
      </c>
      <c r="B2364" t="s">
        <v>55</v>
      </c>
    </row>
    <row r="2365" spans="1:3" x14ac:dyDescent="0.35">
      <c r="A2365">
        <v>39.277560000000001</v>
      </c>
      <c r="B2365" t="s">
        <v>55</v>
      </c>
    </row>
    <row r="2366" spans="1:3" x14ac:dyDescent="0.35">
      <c r="A2366">
        <v>39.299230000000001</v>
      </c>
      <c r="B2366" t="s">
        <v>55</v>
      </c>
    </row>
    <row r="2367" spans="1:3" x14ac:dyDescent="0.35">
      <c r="A2367">
        <v>39.328800000000001</v>
      </c>
      <c r="B2367" t="s">
        <v>55</v>
      </c>
    </row>
    <row r="2368" spans="1:3" x14ac:dyDescent="0.35">
      <c r="A2368">
        <v>39.361199999999997</v>
      </c>
      <c r="B2368" t="s">
        <v>55</v>
      </c>
    </row>
    <row r="2369" spans="1:2" x14ac:dyDescent="0.35">
      <c r="A2369">
        <v>39.383609999999997</v>
      </c>
      <c r="B2369" t="s">
        <v>55</v>
      </c>
    </row>
    <row r="2370" spans="1:2" x14ac:dyDescent="0.35">
      <c r="A2370">
        <v>39.398899999999998</v>
      </c>
      <c r="B2370" t="s">
        <v>55</v>
      </c>
    </row>
    <row r="2371" spans="1:2" x14ac:dyDescent="0.35">
      <c r="A2371">
        <v>39.414079999999998</v>
      </c>
      <c r="B2371" t="s">
        <v>55</v>
      </c>
    </row>
    <row r="2372" spans="1:2" x14ac:dyDescent="0.35">
      <c r="A2372">
        <v>39.428699999999999</v>
      </c>
      <c r="B2372" t="s">
        <v>55</v>
      </c>
    </row>
    <row r="2373" spans="1:2" x14ac:dyDescent="0.35">
      <c r="A2373">
        <v>39.44294</v>
      </c>
      <c r="B2373" t="s">
        <v>55</v>
      </c>
    </row>
    <row r="2374" spans="1:2" x14ac:dyDescent="0.35">
      <c r="A2374">
        <v>39.457920000000001</v>
      </c>
      <c r="B2374" t="s">
        <v>55</v>
      </c>
    </row>
    <row r="2375" spans="1:2" x14ac:dyDescent="0.35">
      <c r="A2375">
        <v>39.480969999999999</v>
      </c>
      <c r="B2375" t="s">
        <v>55</v>
      </c>
    </row>
    <row r="2376" spans="1:2" x14ac:dyDescent="0.35">
      <c r="A2376">
        <v>39.503700000000002</v>
      </c>
      <c r="B2376" t="s">
        <v>55</v>
      </c>
    </row>
    <row r="2377" spans="1:2" x14ac:dyDescent="0.35">
      <c r="A2377">
        <v>39.517200000000003</v>
      </c>
      <c r="B2377" t="s">
        <v>55</v>
      </c>
    </row>
    <row r="2378" spans="1:2" x14ac:dyDescent="0.35">
      <c r="A2378">
        <v>39.531500000000001</v>
      </c>
      <c r="B2378" t="s">
        <v>55</v>
      </c>
    </row>
    <row r="2379" spans="1:2" x14ac:dyDescent="0.35">
      <c r="A2379">
        <v>39.545990000000003</v>
      </c>
      <c r="B2379" t="s">
        <v>55</v>
      </c>
    </row>
    <row r="2380" spans="1:2" x14ac:dyDescent="0.35">
      <c r="A2380">
        <v>39.559330000000003</v>
      </c>
      <c r="B2380" t="s">
        <v>55</v>
      </c>
    </row>
    <row r="2381" spans="1:2" x14ac:dyDescent="0.35">
      <c r="A2381">
        <v>39.573050000000002</v>
      </c>
      <c r="B2381" t="s">
        <v>55</v>
      </c>
    </row>
    <row r="2382" spans="1:2" x14ac:dyDescent="0.35">
      <c r="A2382">
        <v>39.58813</v>
      </c>
      <c r="B2382" t="s">
        <v>55</v>
      </c>
    </row>
    <row r="2383" spans="1:2" x14ac:dyDescent="0.35">
      <c r="A2383">
        <v>39.603369999999998</v>
      </c>
      <c r="B2383" t="s">
        <v>55</v>
      </c>
    </row>
    <row r="2384" spans="1:2" x14ac:dyDescent="0.35">
      <c r="A2384">
        <v>39.619050000000001</v>
      </c>
      <c r="B2384" t="s">
        <v>55</v>
      </c>
    </row>
    <row r="2385" spans="1:2" x14ac:dyDescent="0.35">
      <c r="A2385">
        <v>39.63214</v>
      </c>
      <c r="B2385" t="s">
        <v>55</v>
      </c>
    </row>
    <row r="2386" spans="1:2" x14ac:dyDescent="0.35">
      <c r="A2386">
        <v>39.646630000000002</v>
      </c>
      <c r="B2386" t="s">
        <v>55</v>
      </c>
    </row>
    <row r="2387" spans="1:2" x14ac:dyDescent="0.35">
      <c r="A2387">
        <v>39.660519999999998</v>
      </c>
      <c r="B2387" t="s">
        <v>55</v>
      </c>
    </row>
    <row r="2388" spans="1:2" x14ac:dyDescent="0.35">
      <c r="A2388">
        <v>39.679070000000003</v>
      </c>
      <c r="B2388" t="s">
        <v>55</v>
      </c>
    </row>
    <row r="2389" spans="1:2" x14ac:dyDescent="0.35">
      <c r="A2389">
        <v>39.698599999999999</v>
      </c>
      <c r="B2389" t="s">
        <v>55</v>
      </c>
    </row>
    <row r="2390" spans="1:2" x14ac:dyDescent="0.35">
      <c r="A2390">
        <v>39.714770000000001</v>
      </c>
      <c r="B2390" t="s">
        <v>55</v>
      </c>
    </row>
    <row r="2391" spans="1:2" x14ac:dyDescent="0.35">
      <c r="A2391">
        <v>39.730890000000002</v>
      </c>
      <c r="B2391" t="s">
        <v>55</v>
      </c>
    </row>
    <row r="2392" spans="1:2" x14ac:dyDescent="0.35">
      <c r="A2392">
        <v>39.748260000000002</v>
      </c>
      <c r="B2392" t="s">
        <v>55</v>
      </c>
    </row>
    <row r="2393" spans="1:2" x14ac:dyDescent="0.35">
      <c r="A2393">
        <v>39.773650000000004</v>
      </c>
      <c r="B2393" t="s">
        <v>55</v>
      </c>
    </row>
    <row r="2394" spans="1:2" x14ac:dyDescent="0.35">
      <c r="A2394">
        <v>39.789549999999998</v>
      </c>
      <c r="B2394" t="s">
        <v>55</v>
      </c>
    </row>
    <row r="2395" spans="1:2" x14ac:dyDescent="0.35">
      <c r="A2395">
        <v>39.805540000000001</v>
      </c>
      <c r="B2395" t="s">
        <v>55</v>
      </c>
    </row>
    <row r="2396" spans="1:2" x14ac:dyDescent="0.35">
      <c r="A2396">
        <v>39.824100000000001</v>
      </c>
      <c r="B2396" t="s">
        <v>55</v>
      </c>
    </row>
    <row r="2397" spans="1:2" x14ac:dyDescent="0.35">
      <c r="A2397">
        <v>39.83916</v>
      </c>
      <c r="B2397" t="s">
        <v>55</v>
      </c>
    </row>
    <row r="2398" spans="1:2" x14ac:dyDescent="0.35">
      <c r="A2398">
        <v>39.852370000000001</v>
      </c>
      <c r="B2398" t="s">
        <v>55</v>
      </c>
    </row>
    <row r="2399" spans="1:2" x14ac:dyDescent="0.35">
      <c r="A2399">
        <v>39.866720000000001</v>
      </c>
      <c r="B2399" t="s">
        <v>55</v>
      </c>
    </row>
    <row r="2400" spans="1:2" x14ac:dyDescent="0.35">
      <c r="A2400">
        <v>39.883560000000003</v>
      </c>
      <c r="B2400" t="s">
        <v>55</v>
      </c>
    </row>
    <row r="2401" spans="1:2" x14ac:dyDescent="0.35">
      <c r="A2401">
        <v>39.90652</v>
      </c>
      <c r="B2401" t="s">
        <v>55</v>
      </c>
    </row>
    <row r="2402" spans="1:2" x14ac:dyDescent="0.35">
      <c r="A2402">
        <v>39.924770000000002</v>
      </c>
      <c r="B2402" t="s">
        <v>55</v>
      </c>
    </row>
    <row r="2403" spans="1:2" x14ac:dyDescent="0.35">
      <c r="A2403">
        <v>39.941380000000002</v>
      </c>
      <c r="B2403" t="s">
        <v>55</v>
      </c>
    </row>
    <row r="2404" spans="1:2" x14ac:dyDescent="0.35">
      <c r="A2404">
        <v>39.964010000000002</v>
      </c>
      <c r="B2404" t="s">
        <v>55</v>
      </c>
    </row>
    <row r="2405" spans="1:2" x14ac:dyDescent="0.35">
      <c r="A2405">
        <v>39.981490000000001</v>
      </c>
      <c r="B2405" t="s">
        <v>55</v>
      </c>
    </row>
    <row r="2406" spans="1:2" x14ac:dyDescent="0.35">
      <c r="A2406">
        <v>39.999850000000002</v>
      </c>
      <c r="B2406" t="s">
        <v>55</v>
      </c>
    </row>
    <row r="2407" spans="1:2" x14ac:dyDescent="0.35">
      <c r="A2407">
        <v>40.015619999999998</v>
      </c>
      <c r="B2407" t="s">
        <v>55</v>
      </c>
    </row>
    <row r="2408" spans="1:2" x14ac:dyDescent="0.35">
      <c r="A2408">
        <v>40.031010000000002</v>
      </c>
      <c r="B2408" t="s">
        <v>55</v>
      </c>
    </row>
    <row r="2409" spans="1:2" x14ac:dyDescent="0.35">
      <c r="A2409">
        <v>40.045499999999997</v>
      </c>
      <c r="B2409" t="s">
        <v>55</v>
      </c>
    </row>
    <row r="2410" spans="1:2" x14ac:dyDescent="0.35">
      <c r="A2410">
        <v>40.059190000000001</v>
      </c>
      <c r="B2410" t="s">
        <v>55</v>
      </c>
    </row>
    <row r="2411" spans="1:2" x14ac:dyDescent="0.35">
      <c r="A2411">
        <v>40.073250000000002</v>
      </c>
      <c r="B2411" t="s">
        <v>55</v>
      </c>
    </row>
    <row r="2412" spans="1:2" x14ac:dyDescent="0.35">
      <c r="A2412">
        <v>40.088509999999999</v>
      </c>
      <c r="B2412" t="s">
        <v>55</v>
      </c>
    </row>
    <row r="2413" spans="1:2" x14ac:dyDescent="0.35">
      <c r="A2413">
        <v>40.102469999999997</v>
      </c>
      <c r="B2413" t="s">
        <v>55</v>
      </c>
    </row>
    <row r="2414" spans="1:2" x14ac:dyDescent="0.35">
      <c r="A2414">
        <v>40.117310000000003</v>
      </c>
      <c r="B2414" t="s">
        <v>55</v>
      </c>
    </row>
    <row r="2415" spans="1:2" x14ac:dyDescent="0.35">
      <c r="A2415">
        <v>40.131230000000002</v>
      </c>
      <c r="B2415" t="s">
        <v>55</v>
      </c>
    </row>
    <row r="2416" spans="1:2" x14ac:dyDescent="0.35">
      <c r="A2416">
        <v>40.145919999999997</v>
      </c>
      <c r="B2416" t="s">
        <v>55</v>
      </c>
    </row>
    <row r="2417" spans="1:2" x14ac:dyDescent="0.35">
      <c r="A2417">
        <v>40.159930000000003</v>
      </c>
      <c r="B2417" t="s">
        <v>55</v>
      </c>
    </row>
    <row r="2418" spans="1:2" x14ac:dyDescent="0.35">
      <c r="A2418">
        <v>40.173560000000002</v>
      </c>
      <c r="B2418" t="s">
        <v>55</v>
      </c>
    </row>
    <row r="2419" spans="1:2" x14ac:dyDescent="0.35">
      <c r="A2419">
        <v>40.188139999999997</v>
      </c>
      <c r="B2419" t="s">
        <v>55</v>
      </c>
    </row>
    <row r="2420" spans="1:2" x14ac:dyDescent="0.35">
      <c r="A2420">
        <v>40.202739999999999</v>
      </c>
      <c r="B2420" t="s">
        <v>55</v>
      </c>
    </row>
    <row r="2421" spans="1:2" x14ac:dyDescent="0.35">
      <c r="A2421">
        <v>40.216419999999999</v>
      </c>
      <c r="B2421" t="s">
        <v>55</v>
      </c>
    </row>
    <row r="2422" spans="1:2" x14ac:dyDescent="0.35">
      <c r="A2422">
        <v>40.230759999999997</v>
      </c>
      <c r="B2422" t="s">
        <v>55</v>
      </c>
    </row>
    <row r="2423" spans="1:2" x14ac:dyDescent="0.35">
      <c r="A2423">
        <v>40.245559999999998</v>
      </c>
      <c r="B2423" t="s">
        <v>55</v>
      </c>
    </row>
    <row r="2424" spans="1:2" x14ac:dyDescent="0.35">
      <c r="A2424">
        <v>40.261499999999998</v>
      </c>
      <c r="B2424" t="s">
        <v>55</v>
      </c>
    </row>
    <row r="2425" spans="1:2" x14ac:dyDescent="0.35">
      <c r="A2425">
        <v>40.277619999999999</v>
      </c>
      <c r="B2425" t="s">
        <v>55</v>
      </c>
    </row>
    <row r="2426" spans="1:2" x14ac:dyDescent="0.35">
      <c r="A2426">
        <v>40.293239999999997</v>
      </c>
      <c r="B2426" t="s">
        <v>55</v>
      </c>
    </row>
    <row r="2427" spans="1:2" x14ac:dyDescent="0.35">
      <c r="A2427">
        <v>40.310519999999997</v>
      </c>
      <c r="B2427" t="s">
        <v>55</v>
      </c>
    </row>
    <row r="2428" spans="1:2" x14ac:dyDescent="0.35">
      <c r="A2428">
        <v>40.338880000000003</v>
      </c>
      <c r="B2428" t="s">
        <v>55</v>
      </c>
    </row>
    <row r="2429" spans="1:2" x14ac:dyDescent="0.35">
      <c r="A2429">
        <v>40.356679999999997</v>
      </c>
      <c r="B2429" t="s">
        <v>55</v>
      </c>
    </row>
    <row r="2430" spans="1:2" x14ac:dyDescent="0.35">
      <c r="A2430">
        <v>40.37471</v>
      </c>
      <c r="B2430" t="s">
        <v>55</v>
      </c>
    </row>
    <row r="2431" spans="1:2" x14ac:dyDescent="0.35">
      <c r="A2431">
        <v>40.392000000000003</v>
      </c>
      <c r="B2431" t="s">
        <v>55</v>
      </c>
    </row>
    <row r="2432" spans="1:2" x14ac:dyDescent="0.35">
      <c r="A2432">
        <v>40.41104</v>
      </c>
      <c r="B2432" t="s">
        <v>55</v>
      </c>
    </row>
    <row r="2433" spans="1:3" x14ac:dyDescent="0.35">
      <c r="A2433">
        <v>40.438569999999999</v>
      </c>
      <c r="B2433" t="s">
        <v>55</v>
      </c>
    </row>
    <row r="2434" spans="1:3" x14ac:dyDescent="0.35">
      <c r="A2434">
        <v>40.467410000000001</v>
      </c>
      <c r="B2434" t="s">
        <v>55</v>
      </c>
    </row>
    <row r="2435" spans="1:3" x14ac:dyDescent="0.35">
      <c r="A2435">
        <v>40.483969999999999</v>
      </c>
      <c r="B2435" t="s">
        <v>55</v>
      </c>
    </row>
    <row r="2436" spans="1:3" x14ac:dyDescent="0.35">
      <c r="A2436">
        <v>40.498489999999997</v>
      </c>
      <c r="B2436" t="s">
        <v>55</v>
      </c>
    </row>
    <row r="2437" spans="1:3" x14ac:dyDescent="0.35">
      <c r="A2437">
        <v>40.517859999999999</v>
      </c>
      <c r="B2437" t="s">
        <v>55</v>
      </c>
    </row>
    <row r="2438" spans="1:3" x14ac:dyDescent="0.35">
      <c r="A2438">
        <v>40.546669999999999</v>
      </c>
      <c r="B2438" t="s">
        <v>55</v>
      </c>
      <c r="C2438">
        <v>1E-4</v>
      </c>
    </row>
    <row r="2439" spans="1:3" x14ac:dyDescent="0.35">
      <c r="A2439">
        <v>40.57452</v>
      </c>
      <c r="B2439" t="s">
        <v>55</v>
      </c>
    </row>
    <row r="2440" spans="1:3" x14ac:dyDescent="0.35">
      <c r="A2440">
        <v>40.593330000000002</v>
      </c>
      <c r="B2440" t="s">
        <v>55</v>
      </c>
    </row>
    <row r="2441" spans="1:3" x14ac:dyDescent="0.35">
      <c r="A2441">
        <v>40.612850000000002</v>
      </c>
      <c r="B2441" t="s">
        <v>55</v>
      </c>
    </row>
    <row r="2442" spans="1:3" x14ac:dyDescent="0.35">
      <c r="A2442">
        <v>40.631489999999999</v>
      </c>
      <c r="B2442" t="s">
        <v>55</v>
      </c>
    </row>
    <row r="2443" spans="1:3" x14ac:dyDescent="0.35">
      <c r="A2443">
        <v>40.650509999999997</v>
      </c>
      <c r="B2443" t="s">
        <v>55</v>
      </c>
    </row>
    <row r="2444" spans="1:3" x14ac:dyDescent="0.35">
      <c r="A2444">
        <v>40.66901</v>
      </c>
      <c r="B2444" t="s">
        <v>55</v>
      </c>
    </row>
    <row r="2445" spans="1:3" x14ac:dyDescent="0.35">
      <c r="A2445">
        <v>40.687730000000002</v>
      </c>
      <c r="B2445" t="s">
        <v>55</v>
      </c>
    </row>
    <row r="2446" spans="1:3" x14ac:dyDescent="0.35">
      <c r="A2446">
        <v>40.704689999999999</v>
      </c>
      <c r="B2446" t="s">
        <v>55</v>
      </c>
    </row>
    <row r="2447" spans="1:3" x14ac:dyDescent="0.35">
      <c r="A2447">
        <v>40.719909999999999</v>
      </c>
      <c r="B2447" t="s">
        <v>55</v>
      </c>
    </row>
    <row r="2448" spans="1:3" x14ac:dyDescent="0.35">
      <c r="A2448">
        <v>40.735500000000002</v>
      </c>
      <c r="B2448" t="s">
        <v>55</v>
      </c>
      <c r="C2448">
        <v>5.9999999999999995E-4</v>
      </c>
    </row>
    <row r="2449" spans="1:3" x14ac:dyDescent="0.35">
      <c r="A2449">
        <v>40.750259999999997</v>
      </c>
      <c r="B2449" t="s">
        <v>55</v>
      </c>
      <c r="C2449">
        <v>5.9999999999999995E-4</v>
      </c>
    </row>
    <row r="2450" spans="1:3" x14ac:dyDescent="0.35">
      <c r="A2450">
        <v>40.767310000000002</v>
      </c>
      <c r="B2450" t="s">
        <v>55</v>
      </c>
      <c r="C2450">
        <v>6.9999999999999999E-4</v>
      </c>
    </row>
    <row r="2451" spans="1:3" x14ac:dyDescent="0.35">
      <c r="A2451">
        <v>40.7866</v>
      </c>
      <c r="B2451" t="s">
        <v>55</v>
      </c>
      <c r="C2451">
        <v>2.5999999999999999E-3</v>
      </c>
    </row>
    <row r="2452" spans="1:3" x14ac:dyDescent="0.35">
      <c r="A2452">
        <v>40.805759999999999</v>
      </c>
      <c r="B2452" t="s">
        <v>55</v>
      </c>
      <c r="C2452">
        <v>2.5999999999999999E-3</v>
      </c>
    </row>
    <row r="2453" spans="1:3" x14ac:dyDescent="0.35">
      <c r="A2453">
        <v>40.820630000000001</v>
      </c>
      <c r="B2453" t="s">
        <v>55</v>
      </c>
      <c r="C2453">
        <v>4.3E-3</v>
      </c>
    </row>
    <row r="2454" spans="1:3" x14ac:dyDescent="0.35">
      <c r="A2454">
        <v>40.835540000000002</v>
      </c>
      <c r="B2454" t="s">
        <v>55</v>
      </c>
      <c r="C2454">
        <v>4.3E-3</v>
      </c>
    </row>
    <row r="2455" spans="1:3" x14ac:dyDescent="0.35">
      <c r="A2455">
        <v>40.84995</v>
      </c>
      <c r="B2455" t="s">
        <v>55</v>
      </c>
      <c r="C2455">
        <v>1.5E-3</v>
      </c>
    </row>
    <row r="2456" spans="1:3" x14ac:dyDescent="0.35">
      <c r="A2456">
        <v>40.865200000000002</v>
      </c>
      <c r="B2456" t="s">
        <v>55</v>
      </c>
      <c r="C2456">
        <v>1.5E-3</v>
      </c>
    </row>
    <row r="2457" spans="1:3" x14ac:dyDescent="0.35">
      <c r="A2457">
        <v>40.88017</v>
      </c>
      <c r="B2457" t="s">
        <v>55</v>
      </c>
      <c r="C2457">
        <v>1.5E-3</v>
      </c>
    </row>
    <row r="2458" spans="1:3" x14ac:dyDescent="0.35">
      <c r="A2458">
        <v>40.907170000000001</v>
      </c>
      <c r="B2458" t="s">
        <v>55</v>
      </c>
      <c r="C2458">
        <v>2.5000000000000001E-3</v>
      </c>
    </row>
    <row r="2459" spans="1:3" x14ac:dyDescent="0.35">
      <c r="A2459">
        <v>40.926090000000002</v>
      </c>
      <c r="B2459" t="s">
        <v>55</v>
      </c>
      <c r="C2459">
        <v>2.5000000000000001E-3</v>
      </c>
    </row>
    <row r="2460" spans="1:3" x14ac:dyDescent="0.35">
      <c r="A2460">
        <v>40.942770000000003</v>
      </c>
      <c r="B2460" t="s">
        <v>55</v>
      </c>
      <c r="C2460">
        <v>1.9E-3</v>
      </c>
    </row>
    <row r="2461" spans="1:3" x14ac:dyDescent="0.35">
      <c r="A2461">
        <v>40.960290000000001</v>
      </c>
      <c r="B2461" t="s">
        <v>55</v>
      </c>
      <c r="C2461">
        <v>1.8E-3</v>
      </c>
    </row>
    <row r="2462" spans="1:3" x14ac:dyDescent="0.35">
      <c r="A2462">
        <v>40.983170000000001</v>
      </c>
      <c r="B2462" t="s">
        <v>55</v>
      </c>
      <c r="C2462">
        <v>5.9999999999999995E-4</v>
      </c>
    </row>
    <row r="2463" spans="1:3" x14ac:dyDescent="0.35">
      <c r="A2463">
        <v>40.999890000000001</v>
      </c>
      <c r="B2463" t="s">
        <v>55</v>
      </c>
      <c r="C2463">
        <v>2.2000000000000001E-3</v>
      </c>
    </row>
    <row r="2464" spans="1:3" x14ac:dyDescent="0.35">
      <c r="A2464">
        <v>41.016910000000003</v>
      </c>
      <c r="B2464" t="s">
        <v>55</v>
      </c>
      <c r="C2464">
        <v>2.2000000000000001E-3</v>
      </c>
    </row>
    <row r="2465" spans="1:3" x14ac:dyDescent="0.35">
      <c r="A2465">
        <v>41.037700000000001</v>
      </c>
      <c r="B2465" t="s">
        <v>55</v>
      </c>
      <c r="C2465">
        <v>1.2200000000000001E-2</v>
      </c>
    </row>
    <row r="2466" spans="1:3" x14ac:dyDescent="0.35">
      <c r="A2466">
        <v>41.056040000000003</v>
      </c>
      <c r="B2466" t="s">
        <v>55</v>
      </c>
      <c r="C2466">
        <v>6.4999999999999997E-3</v>
      </c>
    </row>
    <row r="2467" spans="1:3" x14ac:dyDescent="0.35">
      <c r="A2467">
        <v>41.074469999999998</v>
      </c>
      <c r="B2467" t="s">
        <v>55</v>
      </c>
      <c r="C2467">
        <v>5.0000000000000001E-3</v>
      </c>
    </row>
    <row r="2468" spans="1:3" x14ac:dyDescent="0.35">
      <c r="A2468">
        <v>41.092970000000001</v>
      </c>
      <c r="B2468" t="s">
        <v>55</v>
      </c>
      <c r="C2468">
        <v>4.7000000000000002E-3</v>
      </c>
    </row>
    <row r="2469" spans="1:3" x14ac:dyDescent="0.35">
      <c r="A2469">
        <v>41.114359999999998</v>
      </c>
      <c r="B2469" t="s">
        <v>55</v>
      </c>
      <c r="C2469">
        <v>8.6999999999999994E-3</v>
      </c>
    </row>
    <row r="2470" spans="1:3" x14ac:dyDescent="0.35">
      <c r="A2470">
        <v>41.13297</v>
      </c>
      <c r="B2470" t="s">
        <v>55</v>
      </c>
      <c r="C2470">
        <v>4.1000000000000003E-3</v>
      </c>
    </row>
    <row r="2471" spans="1:3" x14ac:dyDescent="0.35">
      <c r="A2471">
        <v>41.148090000000003</v>
      </c>
      <c r="B2471" t="s">
        <v>55</v>
      </c>
      <c r="C2471">
        <v>3.5999999999999999E-3</v>
      </c>
    </row>
    <row r="2472" spans="1:3" x14ac:dyDescent="0.35">
      <c r="A2472">
        <v>41.163879999999999</v>
      </c>
      <c r="B2472" t="s">
        <v>55</v>
      </c>
      <c r="C2472">
        <v>3.5999999999999999E-3</v>
      </c>
    </row>
    <row r="2473" spans="1:3" x14ac:dyDescent="0.35">
      <c r="A2473">
        <v>41.184719999999999</v>
      </c>
      <c r="B2473" t="s">
        <v>55</v>
      </c>
      <c r="C2473">
        <v>2.2000000000000001E-3</v>
      </c>
    </row>
    <row r="2474" spans="1:3" x14ac:dyDescent="0.35">
      <c r="A2474">
        <v>41.207419999999999</v>
      </c>
      <c r="B2474" t="s">
        <v>55</v>
      </c>
      <c r="C2474">
        <v>6.9999999999999999E-4</v>
      </c>
    </row>
    <row r="2475" spans="1:3" x14ac:dyDescent="0.35">
      <c r="A2475">
        <v>41.226709999999997</v>
      </c>
      <c r="B2475" t="s">
        <v>55</v>
      </c>
      <c r="C2475">
        <v>6.9999999999999999E-4</v>
      </c>
    </row>
    <row r="2476" spans="1:3" x14ac:dyDescent="0.35">
      <c r="A2476">
        <v>41.24635</v>
      </c>
      <c r="B2476" t="s">
        <v>55</v>
      </c>
    </row>
    <row r="2477" spans="1:3" x14ac:dyDescent="0.35">
      <c r="A2477">
        <v>41.27008</v>
      </c>
      <c r="B2477" t="s">
        <v>55</v>
      </c>
    </row>
    <row r="2478" spans="1:3" x14ac:dyDescent="0.35">
      <c r="A2478">
        <v>41.287329999999997</v>
      </c>
      <c r="B2478" t="s">
        <v>55</v>
      </c>
    </row>
    <row r="2479" spans="1:3" x14ac:dyDescent="0.35">
      <c r="A2479">
        <v>41.306040000000003</v>
      </c>
      <c r="B2479" t="s">
        <v>55</v>
      </c>
    </row>
    <row r="2480" spans="1:3" x14ac:dyDescent="0.35">
      <c r="A2480">
        <v>41.323360000000001</v>
      </c>
      <c r="B2480" t="s">
        <v>55</v>
      </c>
    </row>
    <row r="2481" spans="1:2" x14ac:dyDescent="0.35">
      <c r="A2481">
        <v>41.338250000000002</v>
      </c>
      <c r="B2481" t="s">
        <v>55</v>
      </c>
    </row>
    <row r="2482" spans="1:2" x14ac:dyDescent="0.35">
      <c r="A2482">
        <v>41.352260000000001</v>
      </c>
      <c r="B2482" t="s">
        <v>55</v>
      </c>
    </row>
    <row r="2483" spans="1:2" x14ac:dyDescent="0.35">
      <c r="A2483">
        <v>41.36835</v>
      </c>
      <c r="B2483" t="s">
        <v>55</v>
      </c>
    </row>
    <row r="2484" spans="1:2" x14ac:dyDescent="0.35">
      <c r="A2484">
        <v>41.385599999999997</v>
      </c>
      <c r="B2484" t="s">
        <v>55</v>
      </c>
    </row>
    <row r="2485" spans="1:2" x14ac:dyDescent="0.35">
      <c r="A2485">
        <v>41.406320000000001</v>
      </c>
      <c r="B2485" t="s">
        <v>55</v>
      </c>
    </row>
    <row r="2486" spans="1:2" x14ac:dyDescent="0.35">
      <c r="A2486">
        <v>41.430140000000002</v>
      </c>
      <c r="B2486" t="s">
        <v>55</v>
      </c>
    </row>
    <row r="2487" spans="1:2" x14ac:dyDescent="0.35">
      <c r="A2487">
        <v>41.445399999999999</v>
      </c>
      <c r="B2487" t="s">
        <v>55</v>
      </c>
    </row>
    <row r="2488" spans="1:2" x14ac:dyDescent="0.35">
      <c r="A2488">
        <v>41.460329999999999</v>
      </c>
      <c r="B2488" t="s">
        <v>55</v>
      </c>
    </row>
    <row r="2489" spans="1:2" x14ac:dyDescent="0.35">
      <c r="A2489">
        <v>41.474919999999997</v>
      </c>
      <c r="B2489" t="s">
        <v>55</v>
      </c>
    </row>
    <row r="2490" spans="1:2" x14ac:dyDescent="0.35">
      <c r="A2490">
        <v>41.490409999999997</v>
      </c>
      <c r="B2490" t="s">
        <v>55</v>
      </c>
    </row>
    <row r="2491" spans="1:2" x14ac:dyDescent="0.35">
      <c r="A2491">
        <v>41.511670000000002</v>
      </c>
      <c r="B2491" t="s">
        <v>55</v>
      </c>
    </row>
    <row r="2492" spans="1:2" x14ac:dyDescent="0.35">
      <c r="A2492">
        <v>41.5261</v>
      </c>
      <c r="B2492" t="s">
        <v>55</v>
      </c>
    </row>
    <row r="2493" spans="1:2" x14ac:dyDescent="0.35">
      <c r="A2493">
        <v>41.541249999999998</v>
      </c>
      <c r="B2493" t="s">
        <v>55</v>
      </c>
    </row>
    <row r="2494" spans="1:2" x14ac:dyDescent="0.35">
      <c r="A2494">
        <v>41.55641</v>
      </c>
      <c r="B2494" t="s">
        <v>55</v>
      </c>
    </row>
    <row r="2495" spans="1:2" x14ac:dyDescent="0.35">
      <c r="A2495">
        <v>41.570590000000003</v>
      </c>
      <c r="B2495" t="s">
        <v>55</v>
      </c>
    </row>
    <row r="2496" spans="1:2" x14ac:dyDescent="0.35">
      <c r="A2496">
        <v>41.585949999999997</v>
      </c>
      <c r="B2496" t="s">
        <v>55</v>
      </c>
    </row>
    <row r="2497" spans="1:2" x14ac:dyDescent="0.35">
      <c r="A2497">
        <v>41.600520000000003</v>
      </c>
      <c r="B2497" t="s">
        <v>55</v>
      </c>
    </row>
    <row r="2498" spans="1:2" x14ac:dyDescent="0.35">
      <c r="A2498">
        <v>41.615380000000002</v>
      </c>
      <c r="B2498" t="s">
        <v>55</v>
      </c>
    </row>
    <row r="2499" spans="1:2" x14ac:dyDescent="0.35">
      <c r="A2499">
        <v>41.630330000000001</v>
      </c>
      <c r="B2499" t="s">
        <v>55</v>
      </c>
    </row>
    <row r="2500" spans="1:2" x14ac:dyDescent="0.35">
      <c r="A2500">
        <v>41.64828</v>
      </c>
      <c r="B2500" t="s">
        <v>55</v>
      </c>
    </row>
    <row r="2501" spans="1:2" x14ac:dyDescent="0.35">
      <c r="A2501">
        <v>41.667180000000002</v>
      </c>
      <c r="B2501" t="s">
        <v>55</v>
      </c>
    </row>
    <row r="2502" spans="1:2" x14ac:dyDescent="0.35">
      <c r="A2502">
        <v>41.68432</v>
      </c>
      <c r="B2502" t="s">
        <v>55</v>
      </c>
    </row>
    <row r="2503" spans="1:2" x14ac:dyDescent="0.35">
      <c r="A2503">
        <v>41.703029999999998</v>
      </c>
      <c r="B2503" t="s">
        <v>55</v>
      </c>
    </row>
    <row r="2504" spans="1:2" x14ac:dyDescent="0.35">
      <c r="A2504">
        <v>41.720730000000003</v>
      </c>
      <c r="B2504" t="s">
        <v>55</v>
      </c>
    </row>
    <row r="2505" spans="1:2" x14ac:dyDescent="0.35">
      <c r="A2505">
        <v>41.738329999999998</v>
      </c>
      <c r="B2505" t="s">
        <v>55</v>
      </c>
    </row>
    <row r="2506" spans="1:2" x14ac:dyDescent="0.35">
      <c r="A2506">
        <v>41.754089999999998</v>
      </c>
      <c r="B2506" t="s">
        <v>55</v>
      </c>
    </row>
    <row r="2507" spans="1:2" x14ac:dyDescent="0.35">
      <c r="A2507">
        <v>41.771140000000003</v>
      </c>
      <c r="B2507" t="s">
        <v>55</v>
      </c>
    </row>
    <row r="2508" spans="1:2" x14ac:dyDescent="0.35">
      <c r="A2508">
        <v>41.791110000000003</v>
      </c>
      <c r="B2508" t="s">
        <v>55</v>
      </c>
    </row>
    <row r="2509" spans="1:2" x14ac:dyDescent="0.35">
      <c r="A2509">
        <v>41.815800000000003</v>
      </c>
      <c r="B2509" t="s">
        <v>55</v>
      </c>
    </row>
    <row r="2510" spans="1:2" x14ac:dyDescent="0.35">
      <c r="A2510">
        <v>41.835000000000001</v>
      </c>
      <c r="B2510" t="s">
        <v>55</v>
      </c>
    </row>
    <row r="2511" spans="1:2" x14ac:dyDescent="0.35">
      <c r="A2511">
        <v>41.853029999999997</v>
      </c>
      <c r="B2511" t="s">
        <v>55</v>
      </c>
    </row>
    <row r="2512" spans="1:2" x14ac:dyDescent="0.35">
      <c r="A2512">
        <v>41.871490000000001</v>
      </c>
      <c r="B2512" t="s">
        <v>55</v>
      </c>
    </row>
    <row r="2513" spans="1:2" x14ac:dyDescent="0.35">
      <c r="A2513">
        <v>41.892099999999999</v>
      </c>
      <c r="B2513" t="s">
        <v>55</v>
      </c>
    </row>
    <row r="2514" spans="1:2" x14ac:dyDescent="0.35">
      <c r="A2514">
        <v>41.915230000000001</v>
      </c>
      <c r="B2514" t="s">
        <v>55</v>
      </c>
    </row>
    <row r="2515" spans="1:2" x14ac:dyDescent="0.35">
      <c r="A2515">
        <v>41.932679999999998</v>
      </c>
      <c r="B2515" t="s">
        <v>55</v>
      </c>
    </row>
    <row r="2516" spans="1:2" x14ac:dyDescent="0.35">
      <c r="A2516">
        <v>41.949559999999998</v>
      </c>
      <c r="B2516" t="s">
        <v>55</v>
      </c>
    </row>
    <row r="2517" spans="1:2" x14ac:dyDescent="0.35">
      <c r="A2517">
        <v>41.968649999999997</v>
      </c>
      <c r="B2517" t="s">
        <v>55</v>
      </c>
    </row>
    <row r="2518" spans="1:2" x14ac:dyDescent="0.35">
      <c r="A2518">
        <v>41.987110000000001</v>
      </c>
      <c r="B2518" t="s">
        <v>55</v>
      </c>
    </row>
    <row r="2519" spans="1:2" x14ac:dyDescent="0.35">
      <c r="A2519">
        <v>42.00676</v>
      </c>
      <c r="B2519" t="s">
        <v>55</v>
      </c>
    </row>
    <row r="2520" spans="1:2" x14ac:dyDescent="0.35">
      <c r="A2520">
        <v>42.025599999999997</v>
      </c>
      <c r="B2520" t="s">
        <v>55</v>
      </c>
    </row>
    <row r="2521" spans="1:2" x14ac:dyDescent="0.35">
      <c r="A2521">
        <v>42.040599999999998</v>
      </c>
      <c r="B2521" t="s">
        <v>55</v>
      </c>
    </row>
    <row r="2522" spans="1:2" x14ac:dyDescent="0.35">
      <c r="A2522">
        <v>42.055239999999998</v>
      </c>
      <c r="B2522" t="s">
        <v>55</v>
      </c>
    </row>
    <row r="2523" spans="1:2" x14ac:dyDescent="0.35">
      <c r="A2523">
        <v>42.069629999999997</v>
      </c>
      <c r="B2523" t="s">
        <v>55</v>
      </c>
    </row>
    <row r="2524" spans="1:2" x14ac:dyDescent="0.35">
      <c r="A2524">
        <v>42.084969999999998</v>
      </c>
      <c r="B2524" t="s">
        <v>55</v>
      </c>
    </row>
    <row r="2525" spans="1:2" x14ac:dyDescent="0.35">
      <c r="A2525">
        <v>42.099429999999998</v>
      </c>
      <c r="B2525" t="s">
        <v>55</v>
      </c>
    </row>
    <row r="2526" spans="1:2" x14ac:dyDescent="0.35">
      <c r="A2526">
        <v>42.12039</v>
      </c>
      <c r="B2526" t="s">
        <v>55</v>
      </c>
    </row>
    <row r="2527" spans="1:2" x14ac:dyDescent="0.35">
      <c r="A2527">
        <v>42.1342</v>
      </c>
      <c r="B2527" t="s">
        <v>55</v>
      </c>
    </row>
    <row r="2528" spans="1:2" x14ac:dyDescent="0.35">
      <c r="A2528">
        <v>42.148249999999997</v>
      </c>
      <c r="B2528" t="s">
        <v>55</v>
      </c>
    </row>
    <row r="2529" spans="1:2" x14ac:dyDescent="0.35">
      <c r="A2529">
        <v>42.163849999999996</v>
      </c>
      <c r="B2529" t="s">
        <v>55</v>
      </c>
    </row>
    <row r="2530" spans="1:2" x14ac:dyDescent="0.35">
      <c r="A2530">
        <v>42.178620000000002</v>
      </c>
      <c r="B2530" t="s">
        <v>55</v>
      </c>
    </row>
    <row r="2531" spans="1:2" x14ac:dyDescent="0.35">
      <c r="A2531">
        <v>42.192920000000001</v>
      </c>
      <c r="B2531" t="s">
        <v>55</v>
      </c>
    </row>
    <row r="2532" spans="1:2" x14ac:dyDescent="0.35">
      <c r="A2532">
        <v>42.209009999999999</v>
      </c>
      <c r="B2532" t="s">
        <v>55</v>
      </c>
    </row>
    <row r="2533" spans="1:2" x14ac:dyDescent="0.35">
      <c r="A2533">
        <v>42.223680000000002</v>
      </c>
      <c r="B2533" t="s">
        <v>55</v>
      </c>
    </row>
    <row r="2534" spans="1:2" x14ac:dyDescent="0.35">
      <c r="A2534">
        <v>42.238660000000003</v>
      </c>
      <c r="B2534" t="s">
        <v>55</v>
      </c>
    </row>
    <row r="2535" spans="1:2" x14ac:dyDescent="0.35">
      <c r="A2535">
        <v>42.253729999999997</v>
      </c>
      <c r="B2535" t="s">
        <v>55</v>
      </c>
    </row>
    <row r="2536" spans="1:2" x14ac:dyDescent="0.35">
      <c r="A2536">
        <v>42.271430000000002</v>
      </c>
      <c r="B2536" t="s">
        <v>55</v>
      </c>
    </row>
    <row r="2537" spans="1:2" x14ac:dyDescent="0.35">
      <c r="A2537">
        <v>42.287640000000003</v>
      </c>
      <c r="B2537" t="s">
        <v>55</v>
      </c>
    </row>
    <row r="2538" spans="1:2" x14ac:dyDescent="0.35">
      <c r="A2538">
        <v>42.30547</v>
      </c>
      <c r="B2538" t="s">
        <v>55</v>
      </c>
    </row>
    <row r="2539" spans="1:2" x14ac:dyDescent="0.35">
      <c r="A2539">
        <v>42.327390000000001</v>
      </c>
      <c r="B2539" t="s">
        <v>55</v>
      </c>
    </row>
    <row r="2540" spans="1:2" x14ac:dyDescent="0.35">
      <c r="A2540">
        <v>42.35201</v>
      </c>
      <c r="B2540" t="s">
        <v>55</v>
      </c>
    </row>
    <row r="2541" spans="1:2" x14ac:dyDescent="0.35">
      <c r="A2541">
        <v>42.380650000000003</v>
      </c>
      <c r="B2541" t="s">
        <v>55</v>
      </c>
    </row>
    <row r="2542" spans="1:2" x14ac:dyDescent="0.35">
      <c r="A2542">
        <v>42.400460000000002</v>
      </c>
      <c r="B2542" t="s">
        <v>55</v>
      </c>
    </row>
    <row r="2543" spans="1:2" x14ac:dyDescent="0.35">
      <c r="A2543">
        <v>42.421439999999997</v>
      </c>
      <c r="B2543" t="s">
        <v>55</v>
      </c>
    </row>
    <row r="2544" spans="1:2" x14ac:dyDescent="0.35">
      <c r="A2544">
        <v>42.439399999999999</v>
      </c>
      <c r="B2544" t="s">
        <v>55</v>
      </c>
    </row>
    <row r="2545" spans="1:2" x14ac:dyDescent="0.35">
      <c r="A2545">
        <v>42.456989999999998</v>
      </c>
      <c r="B2545" t="s">
        <v>55</v>
      </c>
    </row>
    <row r="2546" spans="1:2" x14ac:dyDescent="0.35">
      <c r="A2546">
        <v>42.47437</v>
      </c>
      <c r="B2546" t="s">
        <v>55</v>
      </c>
    </row>
    <row r="2547" spans="1:2" x14ac:dyDescent="0.35">
      <c r="A2547">
        <v>42.50027</v>
      </c>
      <c r="B2547" t="s">
        <v>55</v>
      </c>
    </row>
    <row r="2548" spans="1:2" x14ac:dyDescent="0.35">
      <c r="A2548">
        <v>42.531030000000001</v>
      </c>
      <c r="B2548" t="s">
        <v>55</v>
      </c>
    </row>
    <row r="2549" spans="1:2" x14ac:dyDescent="0.35">
      <c r="A2549">
        <v>42.560690000000001</v>
      </c>
      <c r="B2549" t="s">
        <v>55</v>
      </c>
    </row>
    <row r="2550" spans="1:2" x14ac:dyDescent="0.35">
      <c r="A2550">
        <v>42.582639999999998</v>
      </c>
      <c r="B2550" t="s">
        <v>55</v>
      </c>
    </row>
    <row r="2551" spans="1:2" x14ac:dyDescent="0.35">
      <c r="A2551">
        <v>42.602789999999999</v>
      </c>
      <c r="B2551" t="s">
        <v>55</v>
      </c>
    </row>
    <row r="2552" spans="1:2" x14ac:dyDescent="0.35">
      <c r="A2552">
        <v>42.626089999999998</v>
      </c>
      <c r="B2552" t="s">
        <v>55</v>
      </c>
    </row>
    <row r="2553" spans="1:2" x14ac:dyDescent="0.35">
      <c r="A2553">
        <v>42.644840000000002</v>
      </c>
      <c r="B2553" t="s">
        <v>55</v>
      </c>
    </row>
    <row r="2554" spans="1:2" x14ac:dyDescent="0.35">
      <c r="A2554">
        <v>42.667729999999999</v>
      </c>
      <c r="B2554" t="s">
        <v>55</v>
      </c>
    </row>
    <row r="2555" spans="1:2" x14ac:dyDescent="0.35">
      <c r="A2555">
        <v>42.682400000000001</v>
      </c>
      <c r="B2555" t="s">
        <v>55</v>
      </c>
    </row>
    <row r="2556" spans="1:2" x14ac:dyDescent="0.35">
      <c r="A2556">
        <v>42.697339999999997</v>
      </c>
      <c r="B2556" t="s">
        <v>55</v>
      </c>
    </row>
    <row r="2557" spans="1:2" x14ac:dyDescent="0.35">
      <c r="A2557">
        <v>42.71275</v>
      </c>
      <c r="B2557" t="s">
        <v>55</v>
      </c>
    </row>
    <row r="2558" spans="1:2" x14ac:dyDescent="0.35">
      <c r="A2558">
        <v>42.734780000000001</v>
      </c>
      <c r="B2558" t="s">
        <v>55</v>
      </c>
    </row>
    <row r="2559" spans="1:2" x14ac:dyDescent="0.35">
      <c r="A2559">
        <v>42.752189999999999</v>
      </c>
      <c r="B2559" t="s">
        <v>55</v>
      </c>
    </row>
    <row r="2560" spans="1:2" x14ac:dyDescent="0.35">
      <c r="A2560">
        <v>42.778080000000003</v>
      </c>
      <c r="B2560" t="s">
        <v>55</v>
      </c>
    </row>
    <row r="2561" spans="1:3" x14ac:dyDescent="0.35">
      <c r="A2561">
        <v>42.802010000000003</v>
      </c>
      <c r="B2561" t="s">
        <v>55</v>
      </c>
    </row>
    <row r="2562" spans="1:3" x14ac:dyDescent="0.35">
      <c r="A2562">
        <v>42.822949999999999</v>
      </c>
      <c r="B2562" t="s">
        <v>55</v>
      </c>
    </row>
    <row r="2563" spans="1:3" x14ac:dyDescent="0.35">
      <c r="A2563">
        <v>42.839750000000002</v>
      </c>
      <c r="B2563" t="s">
        <v>55</v>
      </c>
    </row>
    <row r="2564" spans="1:3" x14ac:dyDescent="0.35">
      <c r="A2564">
        <v>42.857250000000001</v>
      </c>
      <c r="B2564" t="s">
        <v>55</v>
      </c>
    </row>
    <row r="2565" spans="1:3" x14ac:dyDescent="0.35">
      <c r="A2565">
        <v>42.873950000000001</v>
      </c>
      <c r="B2565" t="s">
        <v>55</v>
      </c>
    </row>
    <row r="2566" spans="1:3" x14ac:dyDescent="0.35">
      <c r="A2566">
        <v>42.889389999999999</v>
      </c>
      <c r="B2566" t="s">
        <v>55</v>
      </c>
    </row>
    <row r="2567" spans="1:3" x14ac:dyDescent="0.35">
      <c r="A2567">
        <v>42.904609999999998</v>
      </c>
      <c r="B2567" t="s">
        <v>55</v>
      </c>
    </row>
    <row r="2568" spans="1:3" x14ac:dyDescent="0.35">
      <c r="A2568">
        <v>42.920810000000003</v>
      </c>
      <c r="B2568" t="s">
        <v>55</v>
      </c>
    </row>
    <row r="2569" spans="1:3" x14ac:dyDescent="0.35">
      <c r="A2569">
        <v>42.935850000000002</v>
      </c>
      <c r="B2569" t="s">
        <v>55</v>
      </c>
    </row>
    <row r="2570" spans="1:3" x14ac:dyDescent="0.35">
      <c r="A2570">
        <v>42.953009999999999</v>
      </c>
      <c r="B2570" t="s">
        <v>55</v>
      </c>
      <c r="C2570">
        <v>1E-4</v>
      </c>
    </row>
    <row r="2571" spans="1:3" x14ac:dyDescent="0.35">
      <c r="A2571">
        <v>42.971629999999998</v>
      </c>
      <c r="B2571" t="s">
        <v>55</v>
      </c>
      <c r="C2571">
        <v>5.9999999999999995E-4</v>
      </c>
    </row>
    <row r="2572" spans="1:3" x14ac:dyDescent="0.35">
      <c r="A2572">
        <v>42.991459999999996</v>
      </c>
      <c r="B2572" t="s">
        <v>55</v>
      </c>
      <c r="C2572">
        <v>1.1000000000000001E-3</v>
      </c>
    </row>
    <row r="2573" spans="1:3" x14ac:dyDescent="0.35">
      <c r="A2573">
        <v>43.009079999999997</v>
      </c>
      <c r="B2573" t="s">
        <v>55</v>
      </c>
      <c r="C2573">
        <v>8.9999999999999998E-4</v>
      </c>
    </row>
    <row r="2574" spans="1:3" x14ac:dyDescent="0.35">
      <c r="A2574">
        <v>43.028480000000002</v>
      </c>
      <c r="B2574" t="s">
        <v>55</v>
      </c>
      <c r="C2574">
        <v>1.1999999999999999E-3</v>
      </c>
    </row>
    <row r="2575" spans="1:3" x14ac:dyDescent="0.35">
      <c r="A2575">
        <v>43.050870000000003</v>
      </c>
      <c r="B2575" t="s">
        <v>55</v>
      </c>
      <c r="C2575">
        <v>2.2000000000000001E-3</v>
      </c>
    </row>
    <row r="2576" spans="1:3" x14ac:dyDescent="0.35">
      <c r="A2576">
        <v>43.069110000000002</v>
      </c>
      <c r="B2576" t="s">
        <v>55</v>
      </c>
      <c r="C2576">
        <v>1.8E-3</v>
      </c>
    </row>
    <row r="2577" spans="1:3" x14ac:dyDescent="0.35">
      <c r="A2577">
        <v>43.087620000000001</v>
      </c>
      <c r="B2577" t="s">
        <v>55</v>
      </c>
      <c r="C2577">
        <v>2.8E-3</v>
      </c>
    </row>
    <row r="2578" spans="1:3" x14ac:dyDescent="0.35">
      <c r="A2578">
        <v>43.109909999999999</v>
      </c>
      <c r="B2578" t="s">
        <v>55</v>
      </c>
      <c r="C2578">
        <v>2.8E-3</v>
      </c>
    </row>
    <row r="2579" spans="1:3" x14ac:dyDescent="0.35">
      <c r="A2579">
        <v>43.124659999999999</v>
      </c>
      <c r="B2579" t="s">
        <v>55</v>
      </c>
      <c r="C2579">
        <v>3.5000000000000001E-3</v>
      </c>
    </row>
    <row r="2580" spans="1:3" x14ac:dyDescent="0.35">
      <c r="A2580">
        <v>43.140059999999998</v>
      </c>
      <c r="B2580" t="s">
        <v>55</v>
      </c>
      <c r="C2580">
        <v>2.3999999999999998E-3</v>
      </c>
    </row>
    <row r="2581" spans="1:3" x14ac:dyDescent="0.35">
      <c r="A2581">
        <v>43.162329999999997</v>
      </c>
      <c r="B2581" t="s">
        <v>55</v>
      </c>
      <c r="C2581">
        <v>2.3999999999999998E-3</v>
      </c>
    </row>
    <row r="2582" spans="1:3" x14ac:dyDescent="0.35">
      <c r="A2582">
        <v>43.186079999999997</v>
      </c>
      <c r="B2582" t="s">
        <v>55</v>
      </c>
      <c r="C2582">
        <v>3.3999999999999998E-3</v>
      </c>
    </row>
    <row r="2583" spans="1:3" x14ac:dyDescent="0.35">
      <c r="A2583">
        <v>43.206699999999998</v>
      </c>
      <c r="B2583" t="s">
        <v>55</v>
      </c>
      <c r="C2583">
        <v>1.5E-3</v>
      </c>
    </row>
    <row r="2584" spans="1:3" x14ac:dyDescent="0.35">
      <c r="A2584">
        <v>43.226430000000001</v>
      </c>
      <c r="B2584" t="s">
        <v>55</v>
      </c>
      <c r="C2584">
        <v>2.8999999999999998E-3</v>
      </c>
    </row>
    <row r="2585" spans="1:3" x14ac:dyDescent="0.35">
      <c r="A2585">
        <v>43.249110000000002</v>
      </c>
      <c r="B2585" t="s">
        <v>55</v>
      </c>
      <c r="C2585">
        <v>1.6000000000000001E-3</v>
      </c>
    </row>
    <row r="2586" spans="1:3" x14ac:dyDescent="0.35">
      <c r="A2586">
        <v>43.2714</v>
      </c>
      <c r="B2586" t="s">
        <v>55</v>
      </c>
      <c r="C2586">
        <v>1.4E-3</v>
      </c>
    </row>
    <row r="2587" spans="1:3" x14ac:dyDescent="0.35">
      <c r="A2587">
        <v>43.293010000000002</v>
      </c>
      <c r="B2587" t="s">
        <v>55</v>
      </c>
      <c r="C2587">
        <v>1.4E-3</v>
      </c>
    </row>
    <row r="2588" spans="1:3" x14ac:dyDescent="0.35">
      <c r="A2588">
        <v>43.315350000000002</v>
      </c>
      <c r="B2588" t="s">
        <v>55</v>
      </c>
    </row>
    <row r="2589" spans="1:3" x14ac:dyDescent="0.35">
      <c r="A2589">
        <v>43.335830000000001</v>
      </c>
      <c r="B2589" t="s">
        <v>55</v>
      </c>
    </row>
    <row r="2590" spans="1:3" x14ac:dyDescent="0.35">
      <c r="A2590">
        <v>43.359259999999999</v>
      </c>
      <c r="B2590" t="s">
        <v>55</v>
      </c>
    </row>
    <row r="2591" spans="1:3" x14ac:dyDescent="0.35">
      <c r="A2591">
        <v>43.373539999999998</v>
      </c>
      <c r="B2591" t="s">
        <v>55</v>
      </c>
    </row>
    <row r="2592" spans="1:3" x14ac:dyDescent="0.35">
      <c r="A2592">
        <v>43.389859999999999</v>
      </c>
      <c r="B2592" t="s">
        <v>55</v>
      </c>
    </row>
    <row r="2593" spans="1:2" x14ac:dyDescent="0.35">
      <c r="A2593">
        <v>43.404780000000002</v>
      </c>
      <c r="B2593" t="s">
        <v>55</v>
      </c>
    </row>
    <row r="2594" spans="1:2" x14ac:dyDescent="0.35">
      <c r="A2594">
        <v>43.420810000000003</v>
      </c>
      <c r="B2594" t="s">
        <v>55</v>
      </c>
    </row>
    <row r="2595" spans="1:2" x14ac:dyDescent="0.35">
      <c r="A2595">
        <v>43.436129999999999</v>
      </c>
      <c r="B2595" t="s">
        <v>55</v>
      </c>
    </row>
    <row r="2596" spans="1:2" x14ac:dyDescent="0.35">
      <c r="A2596">
        <v>43.451540000000001</v>
      </c>
      <c r="B2596" t="s">
        <v>55</v>
      </c>
    </row>
    <row r="2597" spans="1:2" x14ac:dyDescent="0.35">
      <c r="A2597">
        <v>43.470329999999997</v>
      </c>
      <c r="B2597" t="s">
        <v>55</v>
      </c>
    </row>
    <row r="2598" spans="1:2" x14ac:dyDescent="0.35">
      <c r="A2598">
        <v>43.496569999999998</v>
      </c>
      <c r="B2598" t="s">
        <v>55</v>
      </c>
    </row>
    <row r="2599" spans="1:2" x14ac:dyDescent="0.35">
      <c r="A2599">
        <v>43.52214</v>
      </c>
      <c r="B2599" t="s">
        <v>55</v>
      </c>
    </row>
    <row r="2600" spans="1:2" x14ac:dyDescent="0.35">
      <c r="A2600">
        <v>43.53781</v>
      </c>
      <c r="B2600" t="s">
        <v>55</v>
      </c>
    </row>
    <row r="2601" spans="1:2" x14ac:dyDescent="0.35">
      <c r="A2601">
        <v>43.552329999999998</v>
      </c>
      <c r="B2601" t="s">
        <v>55</v>
      </c>
    </row>
    <row r="2602" spans="1:2" x14ac:dyDescent="0.35">
      <c r="A2602">
        <v>43.567959999999999</v>
      </c>
      <c r="B2602" t="s">
        <v>55</v>
      </c>
    </row>
    <row r="2603" spans="1:2" x14ac:dyDescent="0.35">
      <c r="A2603">
        <v>43.58334</v>
      </c>
      <c r="B2603" t="s">
        <v>55</v>
      </c>
    </row>
    <row r="2604" spans="1:2" x14ac:dyDescent="0.35">
      <c r="A2604">
        <v>43.598849999999999</v>
      </c>
      <c r="B2604" t="s">
        <v>55</v>
      </c>
    </row>
    <row r="2605" spans="1:2" x14ac:dyDescent="0.35">
      <c r="A2605">
        <v>43.617330000000003</v>
      </c>
      <c r="B2605" t="s">
        <v>55</v>
      </c>
    </row>
    <row r="2606" spans="1:2" x14ac:dyDescent="0.35">
      <c r="A2606">
        <v>43.635809999999999</v>
      </c>
      <c r="B2606" t="s">
        <v>55</v>
      </c>
    </row>
    <row r="2607" spans="1:2" x14ac:dyDescent="0.35">
      <c r="A2607">
        <v>43.652610000000003</v>
      </c>
      <c r="B2607" t="s">
        <v>55</v>
      </c>
    </row>
    <row r="2608" spans="1:2" x14ac:dyDescent="0.35">
      <c r="A2608">
        <v>43.67089</v>
      </c>
      <c r="B2608" t="s">
        <v>55</v>
      </c>
    </row>
    <row r="2609" spans="1:2" x14ac:dyDescent="0.35">
      <c r="A2609">
        <v>43.688429999999997</v>
      </c>
      <c r="B2609" t="s">
        <v>55</v>
      </c>
    </row>
    <row r="2610" spans="1:2" x14ac:dyDescent="0.35">
      <c r="A2610">
        <v>43.706519999999998</v>
      </c>
      <c r="B2610" t="s">
        <v>55</v>
      </c>
    </row>
    <row r="2611" spans="1:2" x14ac:dyDescent="0.35">
      <c r="A2611">
        <v>43.723579999999998</v>
      </c>
      <c r="B2611" t="s">
        <v>55</v>
      </c>
    </row>
    <row r="2612" spans="1:2" x14ac:dyDescent="0.35">
      <c r="A2612">
        <v>43.740870000000001</v>
      </c>
      <c r="B2612" t="s">
        <v>55</v>
      </c>
    </row>
    <row r="2613" spans="1:2" x14ac:dyDescent="0.35">
      <c r="A2613">
        <v>43.760660000000001</v>
      </c>
      <c r="B2613" t="s">
        <v>55</v>
      </c>
    </row>
    <row r="2614" spans="1:2" x14ac:dyDescent="0.35">
      <c r="A2614">
        <v>43.776090000000003</v>
      </c>
      <c r="B2614" t="s">
        <v>55</v>
      </c>
    </row>
    <row r="2615" spans="1:2" x14ac:dyDescent="0.35">
      <c r="A2615">
        <v>43.791559999999997</v>
      </c>
      <c r="B2615" t="s">
        <v>55</v>
      </c>
    </row>
    <row r="2616" spans="1:2" x14ac:dyDescent="0.35">
      <c r="A2616">
        <v>43.810670000000002</v>
      </c>
      <c r="B2616" t="s">
        <v>55</v>
      </c>
    </row>
    <row r="2617" spans="1:2" x14ac:dyDescent="0.35">
      <c r="A2617">
        <v>43.835529999999999</v>
      </c>
      <c r="B2617" t="s">
        <v>55</v>
      </c>
    </row>
    <row r="2618" spans="1:2" x14ac:dyDescent="0.35">
      <c r="A2618">
        <v>43.852679999999999</v>
      </c>
      <c r="B2618" t="s">
        <v>55</v>
      </c>
    </row>
    <row r="2619" spans="1:2" x14ac:dyDescent="0.35">
      <c r="A2619">
        <v>43.871639999999999</v>
      </c>
      <c r="B2619" t="s">
        <v>55</v>
      </c>
    </row>
    <row r="2620" spans="1:2" x14ac:dyDescent="0.35">
      <c r="A2620">
        <v>43.890549999999998</v>
      </c>
      <c r="B2620" t="s">
        <v>55</v>
      </c>
    </row>
    <row r="2621" spans="1:2" x14ac:dyDescent="0.35">
      <c r="A2621">
        <v>43.909300000000002</v>
      </c>
      <c r="B2621" t="s">
        <v>55</v>
      </c>
    </row>
    <row r="2622" spans="1:2" x14ac:dyDescent="0.35">
      <c r="A2622">
        <v>43.928310000000003</v>
      </c>
      <c r="B2622" t="s">
        <v>55</v>
      </c>
    </row>
    <row r="2623" spans="1:2" x14ac:dyDescent="0.35">
      <c r="A2623">
        <v>43.948090000000001</v>
      </c>
      <c r="B2623" t="s">
        <v>55</v>
      </c>
    </row>
    <row r="2624" spans="1:2" x14ac:dyDescent="0.35">
      <c r="A2624">
        <v>43.969909999999999</v>
      </c>
      <c r="B2624" t="s">
        <v>55</v>
      </c>
    </row>
    <row r="2625" spans="1:2" x14ac:dyDescent="0.35">
      <c r="A2625">
        <v>43.984169999999999</v>
      </c>
      <c r="B2625" t="s">
        <v>55</v>
      </c>
    </row>
    <row r="2626" spans="1:2" x14ac:dyDescent="0.35">
      <c r="A2626">
        <v>43.998919999999998</v>
      </c>
      <c r="B2626" t="s">
        <v>55</v>
      </c>
    </row>
    <row r="2627" spans="1:2" x14ac:dyDescent="0.35">
      <c r="A2627">
        <v>44.012779999999999</v>
      </c>
      <c r="B2627" t="s">
        <v>55</v>
      </c>
    </row>
    <row r="2628" spans="1:2" x14ac:dyDescent="0.35">
      <c r="A2628">
        <v>44.028179999999999</v>
      </c>
      <c r="B2628" t="s">
        <v>55</v>
      </c>
    </row>
    <row r="2629" spans="1:2" x14ac:dyDescent="0.35">
      <c r="A2629">
        <v>44.0426</v>
      </c>
      <c r="B2629" t="s">
        <v>55</v>
      </c>
    </row>
    <row r="2630" spans="1:2" x14ac:dyDescent="0.35">
      <c r="A2630">
        <v>44.057040000000001</v>
      </c>
      <c r="B2630" t="s">
        <v>55</v>
      </c>
    </row>
    <row r="2631" spans="1:2" x14ac:dyDescent="0.35">
      <c r="A2631">
        <v>44.072189999999999</v>
      </c>
      <c r="B2631" t="s">
        <v>55</v>
      </c>
    </row>
    <row r="2632" spans="1:2" x14ac:dyDescent="0.35">
      <c r="A2632">
        <v>44.086959999999998</v>
      </c>
      <c r="B2632" t="s">
        <v>55</v>
      </c>
    </row>
    <row r="2633" spans="1:2" x14ac:dyDescent="0.35">
      <c r="A2633">
        <v>44.102580000000003</v>
      </c>
      <c r="B2633" t="s">
        <v>55</v>
      </c>
    </row>
    <row r="2634" spans="1:2" x14ac:dyDescent="0.35">
      <c r="A2634">
        <v>44.117750000000001</v>
      </c>
      <c r="B2634" t="s">
        <v>55</v>
      </c>
    </row>
    <row r="2635" spans="1:2" x14ac:dyDescent="0.35">
      <c r="A2635">
        <v>44.131929999999997</v>
      </c>
      <c r="B2635" t="s">
        <v>55</v>
      </c>
    </row>
    <row r="2636" spans="1:2" x14ac:dyDescent="0.35">
      <c r="A2636">
        <v>44.147539999999999</v>
      </c>
      <c r="B2636" t="s">
        <v>55</v>
      </c>
    </row>
    <row r="2637" spans="1:2" x14ac:dyDescent="0.35">
      <c r="A2637">
        <v>44.162480000000002</v>
      </c>
      <c r="B2637" t="s">
        <v>55</v>
      </c>
    </row>
    <row r="2638" spans="1:2" x14ac:dyDescent="0.35">
      <c r="A2638">
        <v>44.177489999999999</v>
      </c>
      <c r="B2638" t="s">
        <v>55</v>
      </c>
    </row>
    <row r="2639" spans="1:2" x14ac:dyDescent="0.35">
      <c r="A2639">
        <v>44.191650000000003</v>
      </c>
      <c r="B2639" t="s">
        <v>55</v>
      </c>
    </row>
    <row r="2640" spans="1:2" x14ac:dyDescent="0.35">
      <c r="A2640">
        <v>44.20702</v>
      </c>
      <c r="B2640" t="s">
        <v>55</v>
      </c>
    </row>
    <row r="2641" spans="1:3" x14ac:dyDescent="0.35">
      <c r="A2641">
        <v>44.224690000000002</v>
      </c>
      <c r="B2641" t="s">
        <v>55</v>
      </c>
    </row>
    <row r="2642" spans="1:3" x14ac:dyDescent="0.35">
      <c r="A2642">
        <v>44.241010000000003</v>
      </c>
      <c r="B2642" t="s">
        <v>55</v>
      </c>
    </row>
    <row r="2643" spans="1:3" x14ac:dyDescent="0.35">
      <c r="A2643">
        <v>44.256450000000001</v>
      </c>
      <c r="B2643" t="s">
        <v>55</v>
      </c>
    </row>
    <row r="2644" spans="1:3" x14ac:dyDescent="0.35">
      <c r="A2644">
        <v>44.271560000000001</v>
      </c>
      <c r="B2644" t="s">
        <v>55</v>
      </c>
    </row>
    <row r="2645" spans="1:3" x14ac:dyDescent="0.35">
      <c r="A2645">
        <v>44.297649999999997</v>
      </c>
      <c r="B2645" t="s">
        <v>55</v>
      </c>
    </row>
    <row r="2646" spans="1:3" x14ac:dyDescent="0.35">
      <c r="A2646">
        <v>44.31521</v>
      </c>
      <c r="B2646" t="s">
        <v>55</v>
      </c>
    </row>
    <row r="2647" spans="1:3" x14ac:dyDescent="0.35">
      <c r="A2647">
        <v>44.334269999999997</v>
      </c>
      <c r="B2647" t="s">
        <v>55</v>
      </c>
      <c r="C2647">
        <v>1E-4</v>
      </c>
    </row>
    <row r="2648" spans="1:3" x14ac:dyDescent="0.35">
      <c r="A2648">
        <v>44.353679999999997</v>
      </c>
      <c r="B2648" t="s">
        <v>55</v>
      </c>
    </row>
    <row r="2649" spans="1:3" x14ac:dyDescent="0.35">
      <c r="A2649">
        <v>44.37191</v>
      </c>
      <c r="B2649" t="s">
        <v>55</v>
      </c>
    </row>
    <row r="2650" spans="1:3" x14ac:dyDescent="0.35">
      <c r="A2650">
        <v>44.388759999999998</v>
      </c>
      <c r="B2650" t="s">
        <v>55</v>
      </c>
    </row>
    <row r="2651" spans="1:3" x14ac:dyDescent="0.35">
      <c r="A2651">
        <v>44.419029999999999</v>
      </c>
      <c r="B2651" t="s">
        <v>55</v>
      </c>
    </row>
    <row r="2652" spans="1:3" x14ac:dyDescent="0.35">
      <c r="A2652">
        <v>44.44706</v>
      </c>
      <c r="B2652" t="s">
        <v>55</v>
      </c>
    </row>
    <row r="2653" spans="1:3" x14ac:dyDescent="0.35">
      <c r="A2653">
        <v>44.481259999999999</v>
      </c>
      <c r="B2653" t="s">
        <v>55</v>
      </c>
    </row>
    <row r="2654" spans="1:3" x14ac:dyDescent="0.35">
      <c r="A2654">
        <v>44.50732</v>
      </c>
      <c r="B2654" t="s">
        <v>55</v>
      </c>
    </row>
    <row r="2655" spans="1:3" x14ac:dyDescent="0.35">
      <c r="A2655">
        <v>44.528149999999997</v>
      </c>
      <c r="B2655" t="s">
        <v>55</v>
      </c>
    </row>
    <row r="2656" spans="1:3" x14ac:dyDescent="0.35">
      <c r="A2656">
        <v>44.550939999999997</v>
      </c>
      <c r="B2656" t="s">
        <v>55</v>
      </c>
    </row>
    <row r="2657" spans="1:3" x14ac:dyDescent="0.35">
      <c r="A2657">
        <v>44.576239999999999</v>
      </c>
      <c r="B2657" t="s">
        <v>55</v>
      </c>
      <c r="C2657">
        <v>1E-4</v>
      </c>
    </row>
    <row r="2658" spans="1:3" x14ac:dyDescent="0.35">
      <c r="A2658">
        <v>44.602939999999997</v>
      </c>
      <c r="B2658" t="s">
        <v>55</v>
      </c>
    </row>
    <row r="2659" spans="1:3" x14ac:dyDescent="0.35">
      <c r="A2659">
        <v>44.629350000000002</v>
      </c>
      <c r="B2659" t="s">
        <v>55</v>
      </c>
    </row>
    <row r="2660" spans="1:3" x14ac:dyDescent="0.35">
      <c r="A2660">
        <v>44.645110000000003</v>
      </c>
      <c r="B2660" t="s">
        <v>55</v>
      </c>
    </row>
    <row r="2661" spans="1:3" x14ac:dyDescent="0.35">
      <c r="A2661">
        <v>44.660939999999997</v>
      </c>
      <c r="B2661" t="s">
        <v>55</v>
      </c>
    </row>
    <row r="2662" spans="1:3" x14ac:dyDescent="0.35">
      <c r="A2662">
        <v>44.676609999999997</v>
      </c>
      <c r="B2662" t="s">
        <v>55</v>
      </c>
    </row>
    <row r="2663" spans="1:3" x14ac:dyDescent="0.35">
      <c r="A2663">
        <v>44.691589999999998</v>
      </c>
      <c r="B2663" t="s">
        <v>55</v>
      </c>
    </row>
    <row r="2664" spans="1:3" x14ac:dyDescent="0.35">
      <c r="A2664">
        <v>44.71123</v>
      </c>
      <c r="B2664" t="s">
        <v>55</v>
      </c>
    </row>
    <row r="2665" spans="1:3" x14ac:dyDescent="0.35">
      <c r="A2665">
        <v>44.730409999999999</v>
      </c>
      <c r="B2665" t="s">
        <v>55</v>
      </c>
    </row>
    <row r="2666" spans="1:3" x14ac:dyDescent="0.35">
      <c r="A2666">
        <v>44.746200000000002</v>
      </c>
      <c r="B2666" t="s">
        <v>55</v>
      </c>
    </row>
    <row r="2667" spans="1:3" x14ac:dyDescent="0.35">
      <c r="A2667">
        <v>44.761920000000003</v>
      </c>
      <c r="B2667" t="s">
        <v>55</v>
      </c>
    </row>
    <row r="2668" spans="1:3" x14ac:dyDescent="0.35">
      <c r="A2668">
        <v>44.778300000000002</v>
      </c>
      <c r="B2668" t="s">
        <v>55</v>
      </c>
    </row>
    <row r="2669" spans="1:3" x14ac:dyDescent="0.35">
      <c r="A2669">
        <v>44.793950000000002</v>
      </c>
      <c r="B2669" t="s">
        <v>55</v>
      </c>
    </row>
    <row r="2670" spans="1:3" x14ac:dyDescent="0.35">
      <c r="A2670">
        <v>44.809080000000002</v>
      </c>
      <c r="B2670" t="s">
        <v>55</v>
      </c>
    </row>
    <row r="2671" spans="1:3" x14ac:dyDescent="0.35">
      <c r="A2671">
        <v>44.826099999999997</v>
      </c>
      <c r="B2671" t="s">
        <v>55</v>
      </c>
    </row>
    <row r="2672" spans="1:3" x14ac:dyDescent="0.35">
      <c r="A2672">
        <v>44.84111</v>
      </c>
      <c r="B2672" t="s">
        <v>55</v>
      </c>
    </row>
    <row r="2673" spans="1:3" x14ac:dyDescent="0.35">
      <c r="A2673">
        <v>44.857399999999998</v>
      </c>
      <c r="B2673" t="s">
        <v>55</v>
      </c>
    </row>
    <row r="2674" spans="1:3" x14ac:dyDescent="0.35">
      <c r="A2674">
        <v>44.874969999999998</v>
      </c>
      <c r="B2674" t="s">
        <v>55</v>
      </c>
    </row>
    <row r="2675" spans="1:3" x14ac:dyDescent="0.35">
      <c r="A2675">
        <v>44.89611</v>
      </c>
      <c r="B2675" t="s">
        <v>55</v>
      </c>
    </row>
    <row r="2676" spans="1:3" x14ac:dyDescent="0.35">
      <c r="A2676">
        <v>44.913939999999997</v>
      </c>
      <c r="B2676" t="s">
        <v>55</v>
      </c>
    </row>
    <row r="2677" spans="1:3" x14ac:dyDescent="0.35">
      <c r="A2677">
        <v>44.933619999999998</v>
      </c>
      <c r="B2677" t="s">
        <v>55</v>
      </c>
      <c r="C2677">
        <v>4.0000000000000002E-4</v>
      </c>
    </row>
    <row r="2678" spans="1:3" x14ac:dyDescent="0.35">
      <c r="A2678">
        <v>44.952159999999999</v>
      </c>
      <c r="B2678" t="s">
        <v>55</v>
      </c>
      <c r="C2678">
        <v>5.0000000000000001E-4</v>
      </c>
    </row>
    <row r="2679" spans="1:3" x14ac:dyDescent="0.35">
      <c r="A2679">
        <v>44.970680000000002</v>
      </c>
      <c r="B2679" t="s">
        <v>55</v>
      </c>
      <c r="C2679">
        <v>8.0000000000000004E-4</v>
      </c>
    </row>
    <row r="2680" spans="1:3" x14ac:dyDescent="0.35">
      <c r="A2680">
        <v>44.988869999999999</v>
      </c>
      <c r="B2680" t="s">
        <v>55</v>
      </c>
      <c r="C2680">
        <v>2.7000000000000001E-3</v>
      </c>
    </row>
    <row r="2681" spans="1:3" x14ac:dyDescent="0.35">
      <c r="A2681">
        <v>45.007919999999999</v>
      </c>
      <c r="B2681" t="s">
        <v>55</v>
      </c>
      <c r="C2681">
        <v>3.3999999999999998E-3</v>
      </c>
    </row>
    <row r="2682" spans="1:3" x14ac:dyDescent="0.35">
      <c r="A2682">
        <v>45.027149999999999</v>
      </c>
      <c r="B2682" t="s">
        <v>55</v>
      </c>
      <c r="C2682">
        <v>3.3999999999999998E-3</v>
      </c>
    </row>
    <row r="2683" spans="1:3" x14ac:dyDescent="0.35">
      <c r="A2683">
        <v>45.047499999999999</v>
      </c>
      <c r="B2683" t="s">
        <v>55</v>
      </c>
      <c r="C2683">
        <v>4.4000000000000003E-3</v>
      </c>
    </row>
    <row r="2684" spans="1:3" x14ac:dyDescent="0.35">
      <c r="A2684">
        <v>45.065950000000001</v>
      </c>
      <c r="B2684" t="s">
        <v>55</v>
      </c>
      <c r="C2684">
        <v>7.6E-3</v>
      </c>
    </row>
    <row r="2685" spans="1:3" x14ac:dyDescent="0.35">
      <c r="A2685">
        <v>45.082039999999999</v>
      </c>
      <c r="B2685" t="s">
        <v>55</v>
      </c>
      <c r="C2685">
        <v>4.1999999999999997E-3</v>
      </c>
    </row>
    <row r="2686" spans="1:3" x14ac:dyDescent="0.35">
      <c r="A2686">
        <v>45.09742</v>
      </c>
      <c r="B2686" t="s">
        <v>55</v>
      </c>
      <c r="C2686">
        <v>4.1999999999999997E-3</v>
      </c>
    </row>
    <row r="2687" spans="1:3" x14ac:dyDescent="0.35">
      <c r="A2687">
        <v>45.125390000000003</v>
      </c>
      <c r="B2687" t="s">
        <v>55</v>
      </c>
      <c r="C2687">
        <v>4.7000000000000002E-3</v>
      </c>
    </row>
    <row r="2688" spans="1:3" x14ac:dyDescent="0.35">
      <c r="A2688">
        <v>45.148969999999998</v>
      </c>
      <c r="B2688" t="s">
        <v>55</v>
      </c>
      <c r="C2688">
        <v>1.1000000000000001E-3</v>
      </c>
    </row>
    <row r="2689" spans="1:3" x14ac:dyDescent="0.35">
      <c r="A2689">
        <v>45.169110000000003</v>
      </c>
      <c r="B2689" t="s">
        <v>55</v>
      </c>
      <c r="C2689">
        <v>2.0000000000000001E-4</v>
      </c>
    </row>
    <row r="2690" spans="1:3" x14ac:dyDescent="0.35">
      <c r="A2690">
        <v>45.192459999999997</v>
      </c>
      <c r="B2690" t="s">
        <v>55</v>
      </c>
      <c r="C2690">
        <v>3.8999999999999998E-3</v>
      </c>
    </row>
    <row r="2691" spans="1:3" x14ac:dyDescent="0.35">
      <c r="A2691">
        <v>45.219230000000003</v>
      </c>
      <c r="B2691" t="s">
        <v>55</v>
      </c>
      <c r="C2691">
        <v>6.1000000000000004E-3</v>
      </c>
    </row>
    <row r="2692" spans="1:3" x14ac:dyDescent="0.35">
      <c r="A2692">
        <v>45.242339999999999</v>
      </c>
      <c r="B2692" t="s">
        <v>55</v>
      </c>
      <c r="C2692">
        <v>3.7000000000000002E-3</v>
      </c>
    </row>
    <row r="2693" spans="1:3" x14ac:dyDescent="0.35">
      <c r="A2693">
        <v>45.264940000000003</v>
      </c>
      <c r="B2693" t="s">
        <v>55</v>
      </c>
      <c r="C2693">
        <v>2.3999999999999998E-3</v>
      </c>
    </row>
    <row r="2694" spans="1:3" x14ac:dyDescent="0.35">
      <c r="A2694">
        <v>45.282229999999998</v>
      </c>
      <c r="B2694" t="s">
        <v>55</v>
      </c>
      <c r="C2694">
        <v>4.8999999999999998E-3</v>
      </c>
    </row>
    <row r="2695" spans="1:3" x14ac:dyDescent="0.35">
      <c r="A2695">
        <v>45.301760000000002</v>
      </c>
      <c r="B2695" t="s">
        <v>55</v>
      </c>
      <c r="C2695">
        <v>8.5000000000000006E-3</v>
      </c>
    </row>
    <row r="2696" spans="1:3" x14ac:dyDescent="0.35">
      <c r="A2696">
        <v>45.318300000000001</v>
      </c>
      <c r="B2696" t="s">
        <v>55</v>
      </c>
      <c r="C2696">
        <v>8.5000000000000006E-3</v>
      </c>
    </row>
    <row r="2697" spans="1:3" x14ac:dyDescent="0.35">
      <c r="A2697">
        <v>45.332740000000001</v>
      </c>
      <c r="B2697" t="s">
        <v>55</v>
      </c>
      <c r="C2697">
        <v>6.8999999999999999E-3</v>
      </c>
    </row>
    <row r="2698" spans="1:3" x14ac:dyDescent="0.35">
      <c r="A2698">
        <v>45.348500000000001</v>
      </c>
      <c r="B2698" t="s">
        <v>55</v>
      </c>
      <c r="C2698">
        <v>7.1999999999999998E-3</v>
      </c>
    </row>
    <row r="2699" spans="1:3" x14ac:dyDescent="0.35">
      <c r="A2699">
        <v>45.363880000000002</v>
      </c>
      <c r="B2699" t="s">
        <v>55</v>
      </c>
      <c r="C2699">
        <v>7.1999999999999998E-3</v>
      </c>
    </row>
    <row r="2700" spans="1:3" x14ac:dyDescent="0.35">
      <c r="A2700">
        <v>45.379640000000002</v>
      </c>
      <c r="B2700" t="s">
        <v>55</v>
      </c>
      <c r="C2700">
        <v>3.7000000000000002E-3</v>
      </c>
    </row>
    <row r="2701" spans="1:3" x14ac:dyDescent="0.35">
      <c r="A2701">
        <v>45.399769999999997</v>
      </c>
      <c r="B2701" t="s">
        <v>55</v>
      </c>
      <c r="C2701">
        <v>2.7000000000000001E-3</v>
      </c>
    </row>
    <row r="2702" spans="1:3" x14ac:dyDescent="0.35">
      <c r="A2702">
        <v>45.42174</v>
      </c>
      <c r="B2702" t="s">
        <v>55</v>
      </c>
      <c r="C2702">
        <v>1.1999999999999999E-3</v>
      </c>
    </row>
    <row r="2703" spans="1:3" x14ac:dyDescent="0.35">
      <c r="A2703">
        <v>45.438589999999998</v>
      </c>
      <c r="B2703" t="s">
        <v>55</v>
      </c>
      <c r="C2703">
        <v>1.1999999999999999E-3</v>
      </c>
    </row>
    <row r="2704" spans="1:3" x14ac:dyDescent="0.35">
      <c r="A2704">
        <v>45.4542</v>
      </c>
      <c r="B2704" t="s">
        <v>55</v>
      </c>
      <c r="C2704">
        <v>1E-3</v>
      </c>
    </row>
    <row r="2705" spans="1:2" x14ac:dyDescent="0.35">
      <c r="A2705">
        <v>45.46902</v>
      </c>
      <c r="B2705" t="s">
        <v>55</v>
      </c>
    </row>
    <row r="2706" spans="1:2" x14ac:dyDescent="0.35">
      <c r="A2706">
        <v>45.48554</v>
      </c>
      <c r="B2706" t="s">
        <v>55</v>
      </c>
    </row>
    <row r="2707" spans="1:2" x14ac:dyDescent="0.35">
      <c r="A2707">
        <v>45.500169999999997</v>
      </c>
      <c r="B2707" t="s">
        <v>55</v>
      </c>
    </row>
    <row r="2708" spans="1:2" x14ac:dyDescent="0.35">
      <c r="A2708">
        <v>45.516660000000002</v>
      </c>
      <c r="B2708" t="s">
        <v>55</v>
      </c>
    </row>
    <row r="2709" spans="1:2" x14ac:dyDescent="0.35">
      <c r="A2709">
        <v>45.534550000000003</v>
      </c>
      <c r="B2709" t="s">
        <v>55</v>
      </c>
    </row>
    <row r="2710" spans="1:2" x14ac:dyDescent="0.35">
      <c r="A2710">
        <v>45.55536</v>
      </c>
      <c r="B2710" t="s">
        <v>55</v>
      </c>
    </row>
    <row r="2711" spans="1:2" x14ac:dyDescent="0.35">
      <c r="A2711">
        <v>45.584569999999999</v>
      </c>
      <c r="B2711" t="s">
        <v>55</v>
      </c>
    </row>
    <row r="2712" spans="1:2" x14ac:dyDescent="0.35">
      <c r="A2712">
        <v>45.603679999999997</v>
      </c>
      <c r="B2712" t="s">
        <v>55</v>
      </c>
    </row>
    <row r="2713" spans="1:2" x14ac:dyDescent="0.35">
      <c r="A2713">
        <v>45.620370000000001</v>
      </c>
      <c r="B2713" t="s">
        <v>55</v>
      </c>
    </row>
    <row r="2714" spans="1:2" x14ac:dyDescent="0.35">
      <c r="A2714">
        <v>45.639389999999999</v>
      </c>
      <c r="B2714" t="s">
        <v>55</v>
      </c>
    </row>
    <row r="2715" spans="1:2" x14ac:dyDescent="0.35">
      <c r="A2715">
        <v>45.655479999999997</v>
      </c>
      <c r="B2715" t="s">
        <v>55</v>
      </c>
    </row>
    <row r="2716" spans="1:2" x14ac:dyDescent="0.35">
      <c r="A2716">
        <v>45.674720000000001</v>
      </c>
      <c r="B2716" t="s">
        <v>55</v>
      </c>
    </row>
    <row r="2717" spans="1:2" x14ac:dyDescent="0.35">
      <c r="A2717">
        <v>45.691870000000002</v>
      </c>
      <c r="B2717" t="s">
        <v>55</v>
      </c>
    </row>
    <row r="2718" spans="1:2" x14ac:dyDescent="0.35">
      <c r="A2718">
        <v>45.708829999999999</v>
      </c>
      <c r="B2718" t="s">
        <v>55</v>
      </c>
    </row>
    <row r="2719" spans="1:2" x14ac:dyDescent="0.35">
      <c r="A2719">
        <v>45.727890000000002</v>
      </c>
      <c r="B2719" t="s">
        <v>55</v>
      </c>
    </row>
    <row r="2720" spans="1:2" x14ac:dyDescent="0.35">
      <c r="A2720">
        <v>45.747779999999999</v>
      </c>
      <c r="B2720" t="s">
        <v>55</v>
      </c>
    </row>
    <row r="2721" spans="1:2" x14ac:dyDescent="0.35">
      <c r="A2721">
        <v>45.768659999999997</v>
      </c>
      <c r="B2721" t="s">
        <v>55</v>
      </c>
    </row>
    <row r="2722" spans="1:2" x14ac:dyDescent="0.35">
      <c r="A2722">
        <v>45.787509999999997</v>
      </c>
      <c r="B2722" t="s">
        <v>55</v>
      </c>
    </row>
    <row r="2723" spans="1:2" x14ac:dyDescent="0.35">
      <c r="A2723">
        <v>45.815300000000001</v>
      </c>
      <c r="B2723" t="s">
        <v>55</v>
      </c>
    </row>
    <row r="2724" spans="1:2" x14ac:dyDescent="0.35">
      <c r="A2724">
        <v>45.833210000000001</v>
      </c>
      <c r="B2724" t="s">
        <v>55</v>
      </c>
    </row>
    <row r="2725" spans="1:2" x14ac:dyDescent="0.35">
      <c r="A2725">
        <v>45.852370000000001</v>
      </c>
      <c r="B2725" t="s">
        <v>55</v>
      </c>
    </row>
    <row r="2726" spans="1:2" x14ac:dyDescent="0.35">
      <c r="A2726">
        <v>45.869779999999999</v>
      </c>
      <c r="B2726" t="s">
        <v>55</v>
      </c>
    </row>
    <row r="2727" spans="1:2" x14ac:dyDescent="0.35">
      <c r="A2727">
        <v>45.887340000000002</v>
      </c>
      <c r="B2727" t="s">
        <v>55</v>
      </c>
    </row>
    <row r="2728" spans="1:2" x14ac:dyDescent="0.35">
      <c r="A2728">
        <v>45.906120000000001</v>
      </c>
      <c r="B2728" t="s">
        <v>55</v>
      </c>
    </row>
    <row r="2729" spans="1:2" x14ac:dyDescent="0.35">
      <c r="A2729">
        <v>45.923789999999997</v>
      </c>
      <c r="B2729" t="s">
        <v>55</v>
      </c>
    </row>
    <row r="2730" spans="1:2" x14ac:dyDescent="0.35">
      <c r="A2730">
        <v>45.939109999999999</v>
      </c>
      <c r="B2730" t="s">
        <v>55</v>
      </c>
    </row>
    <row r="2731" spans="1:2" x14ac:dyDescent="0.35">
      <c r="A2731">
        <v>45.956580000000002</v>
      </c>
      <c r="B2731" t="s">
        <v>55</v>
      </c>
    </row>
    <row r="2732" spans="1:2" x14ac:dyDescent="0.35">
      <c r="A2732">
        <v>45.970889999999997</v>
      </c>
      <c r="B2732" t="s">
        <v>55</v>
      </c>
    </row>
    <row r="2733" spans="1:2" x14ac:dyDescent="0.35">
      <c r="A2733">
        <v>45.985939999999999</v>
      </c>
      <c r="B2733" t="s">
        <v>55</v>
      </c>
    </row>
    <row r="2734" spans="1:2" x14ac:dyDescent="0.35">
      <c r="A2734">
        <v>46.000480000000003</v>
      </c>
      <c r="B2734" t="s">
        <v>55</v>
      </c>
    </row>
    <row r="2735" spans="1:2" x14ac:dyDescent="0.35">
      <c r="A2735">
        <v>46.016539999999999</v>
      </c>
      <c r="B2735" t="s">
        <v>55</v>
      </c>
    </row>
    <row r="2736" spans="1:2" x14ac:dyDescent="0.35">
      <c r="A2736">
        <v>46.030189999999997</v>
      </c>
      <c r="B2736" t="s">
        <v>55</v>
      </c>
    </row>
    <row r="2737" spans="1:2" x14ac:dyDescent="0.35">
      <c r="A2737">
        <v>46.045639999999999</v>
      </c>
      <c r="B2737" t="s">
        <v>55</v>
      </c>
    </row>
    <row r="2738" spans="1:2" x14ac:dyDescent="0.35">
      <c r="A2738">
        <v>46.060290000000002</v>
      </c>
      <c r="B2738" t="s">
        <v>55</v>
      </c>
    </row>
    <row r="2739" spans="1:2" x14ac:dyDescent="0.35">
      <c r="A2739">
        <v>46.0745</v>
      </c>
      <c r="B2739" t="s">
        <v>55</v>
      </c>
    </row>
    <row r="2740" spans="1:2" x14ac:dyDescent="0.35">
      <c r="A2740">
        <v>46.088639999999998</v>
      </c>
      <c r="B2740" t="s">
        <v>55</v>
      </c>
    </row>
    <row r="2741" spans="1:2" x14ac:dyDescent="0.35">
      <c r="A2741">
        <v>46.104680000000002</v>
      </c>
      <c r="B2741" t="s">
        <v>55</v>
      </c>
    </row>
    <row r="2742" spans="1:2" x14ac:dyDescent="0.35">
      <c r="A2742">
        <v>46.12632</v>
      </c>
      <c r="B2742" t="s">
        <v>55</v>
      </c>
    </row>
    <row r="2743" spans="1:2" x14ac:dyDescent="0.35">
      <c r="A2743">
        <v>46.144730000000003</v>
      </c>
      <c r="B2743" t="s">
        <v>55</v>
      </c>
    </row>
    <row r="2744" spans="1:2" x14ac:dyDescent="0.35">
      <c r="A2744">
        <v>46.162489999999998</v>
      </c>
      <c r="B2744" t="s">
        <v>55</v>
      </c>
    </row>
    <row r="2745" spans="1:2" x14ac:dyDescent="0.35">
      <c r="A2745">
        <v>46.177639999999997</v>
      </c>
      <c r="B2745" t="s">
        <v>55</v>
      </c>
    </row>
    <row r="2746" spans="1:2" x14ac:dyDescent="0.35">
      <c r="A2746">
        <v>46.192349999999998</v>
      </c>
      <c r="B2746" t="s">
        <v>55</v>
      </c>
    </row>
    <row r="2747" spans="1:2" x14ac:dyDescent="0.35">
      <c r="A2747">
        <v>46.206519999999998</v>
      </c>
      <c r="B2747" t="s">
        <v>55</v>
      </c>
    </row>
    <row r="2748" spans="1:2" x14ac:dyDescent="0.35">
      <c r="A2748">
        <v>46.224319999999999</v>
      </c>
      <c r="B2748" t="s">
        <v>55</v>
      </c>
    </row>
    <row r="2749" spans="1:2" x14ac:dyDescent="0.35">
      <c r="A2749">
        <v>46.242429999999999</v>
      </c>
      <c r="B2749" t="s">
        <v>55</v>
      </c>
    </row>
    <row r="2750" spans="1:2" x14ac:dyDescent="0.35">
      <c r="A2750">
        <v>46.26135</v>
      </c>
      <c r="B2750" t="s">
        <v>55</v>
      </c>
    </row>
    <row r="2751" spans="1:2" x14ac:dyDescent="0.35">
      <c r="A2751">
        <v>46.279850000000003</v>
      </c>
      <c r="B2751" t="s">
        <v>55</v>
      </c>
    </row>
    <row r="2752" spans="1:2" x14ac:dyDescent="0.35">
      <c r="A2752">
        <v>46.296410000000002</v>
      </c>
      <c r="B2752" t="s">
        <v>55</v>
      </c>
    </row>
    <row r="2753" spans="1:3" x14ac:dyDescent="0.35">
      <c r="A2753">
        <v>46.317729999999997</v>
      </c>
      <c r="B2753" t="s">
        <v>55</v>
      </c>
    </row>
    <row r="2754" spans="1:3" x14ac:dyDescent="0.35">
      <c r="A2754">
        <v>46.338230000000003</v>
      </c>
      <c r="B2754" t="s">
        <v>55</v>
      </c>
    </row>
    <row r="2755" spans="1:3" x14ac:dyDescent="0.35">
      <c r="A2755">
        <v>46.366529999999997</v>
      </c>
      <c r="B2755" t="s">
        <v>55</v>
      </c>
    </row>
    <row r="2756" spans="1:3" x14ac:dyDescent="0.35">
      <c r="A2756">
        <v>46.398719999999997</v>
      </c>
      <c r="B2756" t="s">
        <v>55</v>
      </c>
    </row>
    <row r="2757" spans="1:3" x14ac:dyDescent="0.35">
      <c r="A2757">
        <v>46.419220000000003</v>
      </c>
      <c r="B2757" t="s">
        <v>55</v>
      </c>
    </row>
    <row r="2758" spans="1:3" x14ac:dyDescent="0.35">
      <c r="A2758">
        <v>46.440980000000003</v>
      </c>
      <c r="B2758" t="s">
        <v>55</v>
      </c>
    </row>
    <row r="2759" spans="1:3" x14ac:dyDescent="0.35">
      <c r="A2759">
        <v>46.460329999999999</v>
      </c>
      <c r="B2759" t="s">
        <v>55</v>
      </c>
    </row>
    <row r="2760" spans="1:3" x14ac:dyDescent="0.35">
      <c r="A2760">
        <v>46.481929999999998</v>
      </c>
      <c r="B2760" t="s">
        <v>55</v>
      </c>
    </row>
    <row r="2761" spans="1:3" x14ac:dyDescent="0.35">
      <c r="A2761">
        <v>46.503660000000004</v>
      </c>
      <c r="B2761" t="s">
        <v>55</v>
      </c>
    </row>
    <row r="2762" spans="1:3" x14ac:dyDescent="0.35">
      <c r="A2762">
        <v>46.531300000000002</v>
      </c>
      <c r="B2762" t="s">
        <v>55</v>
      </c>
    </row>
    <row r="2763" spans="1:3" x14ac:dyDescent="0.35">
      <c r="A2763">
        <v>46.554940000000002</v>
      </c>
      <c r="B2763" t="s">
        <v>55</v>
      </c>
    </row>
    <row r="2764" spans="1:3" x14ac:dyDescent="0.35">
      <c r="A2764">
        <v>46.570450000000001</v>
      </c>
      <c r="B2764" t="s">
        <v>55</v>
      </c>
      <c r="C2764">
        <v>1E-4</v>
      </c>
    </row>
    <row r="2765" spans="1:3" x14ac:dyDescent="0.35">
      <c r="A2765">
        <v>46.592570000000002</v>
      </c>
      <c r="B2765" t="s">
        <v>55</v>
      </c>
    </row>
    <row r="2766" spans="1:3" x14ac:dyDescent="0.35">
      <c r="A2766">
        <v>46.609810000000003</v>
      </c>
      <c r="B2766" t="s">
        <v>55</v>
      </c>
    </row>
    <row r="2767" spans="1:3" x14ac:dyDescent="0.35">
      <c r="A2767">
        <v>46.625500000000002</v>
      </c>
      <c r="B2767" t="s">
        <v>55</v>
      </c>
    </row>
    <row r="2768" spans="1:3" x14ac:dyDescent="0.35">
      <c r="A2768">
        <v>46.641829999999999</v>
      </c>
      <c r="B2768" t="s">
        <v>55</v>
      </c>
    </row>
    <row r="2769" spans="1:3" x14ac:dyDescent="0.35">
      <c r="A2769">
        <v>46.658940000000001</v>
      </c>
      <c r="B2769" t="s">
        <v>55</v>
      </c>
    </row>
    <row r="2770" spans="1:3" x14ac:dyDescent="0.35">
      <c r="A2770">
        <v>46.674050000000001</v>
      </c>
      <c r="B2770" t="s">
        <v>55</v>
      </c>
    </row>
    <row r="2771" spans="1:3" x14ac:dyDescent="0.35">
      <c r="A2771">
        <v>46.690759999999997</v>
      </c>
      <c r="B2771" t="s">
        <v>55</v>
      </c>
    </row>
    <row r="2772" spans="1:3" x14ac:dyDescent="0.35">
      <c r="A2772">
        <v>46.710340000000002</v>
      </c>
      <c r="B2772" t="s">
        <v>55</v>
      </c>
      <c r="C2772">
        <v>1E-4</v>
      </c>
    </row>
    <row r="2773" spans="1:3" x14ac:dyDescent="0.35">
      <c r="A2773">
        <v>46.727629999999998</v>
      </c>
      <c r="B2773" t="s">
        <v>55</v>
      </c>
    </row>
    <row r="2774" spans="1:3" x14ac:dyDescent="0.35">
      <c r="A2774">
        <v>46.743659999999998</v>
      </c>
      <c r="B2774" t="s">
        <v>55</v>
      </c>
    </row>
    <row r="2775" spans="1:3" x14ac:dyDescent="0.35">
      <c r="A2775">
        <v>46.75938</v>
      </c>
      <c r="B2775" t="s">
        <v>55</v>
      </c>
    </row>
    <row r="2776" spans="1:3" x14ac:dyDescent="0.35">
      <c r="A2776">
        <v>46.774560000000001</v>
      </c>
      <c r="B2776" t="s">
        <v>55</v>
      </c>
    </row>
    <row r="2777" spans="1:3" x14ac:dyDescent="0.35">
      <c r="A2777">
        <v>46.793210000000002</v>
      </c>
      <c r="B2777" t="s">
        <v>55</v>
      </c>
    </row>
    <row r="2778" spans="1:3" x14ac:dyDescent="0.35">
      <c r="A2778">
        <v>46.808199999999999</v>
      </c>
      <c r="B2778" t="s">
        <v>55</v>
      </c>
    </row>
    <row r="2779" spans="1:3" x14ac:dyDescent="0.35">
      <c r="A2779">
        <v>46.827129999999997</v>
      </c>
      <c r="B2779" t="s">
        <v>55</v>
      </c>
    </row>
    <row r="2780" spans="1:3" x14ac:dyDescent="0.35">
      <c r="A2780">
        <v>46.846400000000003</v>
      </c>
      <c r="B2780" t="s">
        <v>55</v>
      </c>
    </row>
    <row r="2781" spans="1:3" x14ac:dyDescent="0.35">
      <c r="A2781">
        <v>46.865490000000001</v>
      </c>
      <c r="B2781" t="s">
        <v>55</v>
      </c>
    </row>
    <row r="2782" spans="1:3" x14ac:dyDescent="0.35">
      <c r="A2782">
        <v>46.883929999999999</v>
      </c>
      <c r="B2782" t="s">
        <v>55</v>
      </c>
    </row>
    <row r="2783" spans="1:3" x14ac:dyDescent="0.35">
      <c r="A2783">
        <v>46.90305</v>
      </c>
      <c r="B2783" t="s">
        <v>55</v>
      </c>
    </row>
    <row r="2784" spans="1:3" x14ac:dyDescent="0.35">
      <c r="A2784">
        <v>46.922020000000003</v>
      </c>
      <c r="B2784" t="s">
        <v>55</v>
      </c>
    </row>
    <row r="2785" spans="1:3" x14ac:dyDescent="0.35">
      <c r="A2785">
        <v>46.947000000000003</v>
      </c>
      <c r="B2785" t="s">
        <v>55</v>
      </c>
      <c r="C2785">
        <v>5.9999999999999995E-4</v>
      </c>
    </row>
    <row r="2786" spans="1:3" x14ac:dyDescent="0.35">
      <c r="A2786">
        <v>46.969839999999998</v>
      </c>
      <c r="B2786" t="s">
        <v>55</v>
      </c>
      <c r="C2786">
        <v>5.9999999999999995E-4</v>
      </c>
    </row>
    <row r="2787" spans="1:3" x14ac:dyDescent="0.35">
      <c r="A2787">
        <v>46.994050000000001</v>
      </c>
      <c r="B2787" t="s">
        <v>55</v>
      </c>
      <c r="C2787">
        <v>1.5E-3</v>
      </c>
    </row>
    <row r="2788" spans="1:3" x14ac:dyDescent="0.35">
      <c r="A2788">
        <v>47.017710000000001</v>
      </c>
      <c r="B2788" t="s">
        <v>55</v>
      </c>
      <c r="C2788">
        <v>5.3E-3</v>
      </c>
    </row>
    <row r="2789" spans="1:3" x14ac:dyDescent="0.35">
      <c r="A2789">
        <v>47.033540000000002</v>
      </c>
      <c r="B2789" t="s">
        <v>55</v>
      </c>
      <c r="C2789">
        <v>8.0000000000000004E-4</v>
      </c>
    </row>
    <row r="2790" spans="1:3" x14ac:dyDescent="0.35">
      <c r="A2790">
        <v>47.049599999999998</v>
      </c>
      <c r="B2790" t="s">
        <v>55</v>
      </c>
      <c r="C2790">
        <v>2.8E-3</v>
      </c>
    </row>
    <row r="2791" spans="1:3" x14ac:dyDescent="0.35">
      <c r="A2791">
        <v>47.068899999999999</v>
      </c>
      <c r="B2791" t="s">
        <v>55</v>
      </c>
      <c r="C2791">
        <v>3.2000000000000002E-3</v>
      </c>
    </row>
    <row r="2792" spans="1:3" x14ac:dyDescent="0.35">
      <c r="A2792">
        <v>47.09554</v>
      </c>
      <c r="B2792" t="s">
        <v>55</v>
      </c>
      <c r="C2792">
        <v>2.5999999999999999E-3</v>
      </c>
    </row>
    <row r="2793" spans="1:3" x14ac:dyDescent="0.35">
      <c r="A2793">
        <v>47.113669999999999</v>
      </c>
      <c r="B2793" t="s">
        <v>55</v>
      </c>
      <c r="C2793">
        <v>3.8E-3</v>
      </c>
    </row>
    <row r="2794" spans="1:3" x14ac:dyDescent="0.35">
      <c r="A2794">
        <v>47.133980000000001</v>
      </c>
      <c r="B2794" t="s">
        <v>55</v>
      </c>
      <c r="C2794">
        <v>3.8E-3</v>
      </c>
    </row>
    <row r="2795" spans="1:3" x14ac:dyDescent="0.35">
      <c r="A2795">
        <v>47.158160000000002</v>
      </c>
      <c r="B2795" t="s">
        <v>55</v>
      </c>
      <c r="C2795">
        <v>1.8E-3</v>
      </c>
    </row>
    <row r="2796" spans="1:3" x14ac:dyDescent="0.35">
      <c r="A2796">
        <v>47.177880000000002</v>
      </c>
      <c r="B2796" t="s">
        <v>55</v>
      </c>
      <c r="C2796">
        <v>5.9999999999999995E-4</v>
      </c>
    </row>
    <row r="2797" spans="1:3" x14ac:dyDescent="0.35">
      <c r="A2797">
        <v>47.198810000000002</v>
      </c>
      <c r="B2797" t="s">
        <v>55</v>
      </c>
      <c r="C2797">
        <v>2E-3</v>
      </c>
    </row>
    <row r="2798" spans="1:3" x14ac:dyDescent="0.35">
      <c r="A2798">
        <v>47.218179999999997</v>
      </c>
      <c r="B2798" t="s">
        <v>55</v>
      </c>
      <c r="C2798">
        <v>1.6999999999999999E-3</v>
      </c>
    </row>
    <row r="2799" spans="1:3" x14ac:dyDescent="0.35">
      <c r="A2799">
        <v>47.235480000000003</v>
      </c>
      <c r="B2799" t="s">
        <v>55</v>
      </c>
      <c r="C2799">
        <v>1.9E-3</v>
      </c>
    </row>
    <row r="2800" spans="1:3" x14ac:dyDescent="0.35">
      <c r="A2800">
        <v>47.251269999999998</v>
      </c>
      <c r="B2800" t="s">
        <v>55</v>
      </c>
      <c r="C2800">
        <v>4.0000000000000002E-4</v>
      </c>
    </row>
    <row r="2801" spans="1:3" x14ac:dyDescent="0.35">
      <c r="A2801">
        <v>47.268410000000003</v>
      </c>
      <c r="B2801" t="s">
        <v>55</v>
      </c>
      <c r="C2801">
        <v>4.0000000000000002E-4</v>
      </c>
    </row>
    <row r="2802" spans="1:3" x14ac:dyDescent="0.35">
      <c r="A2802">
        <v>47.284399999999998</v>
      </c>
      <c r="B2802" t="s">
        <v>55</v>
      </c>
    </row>
    <row r="2803" spans="1:3" x14ac:dyDescent="0.35">
      <c r="A2803">
        <v>47.299669999999999</v>
      </c>
      <c r="B2803" t="s">
        <v>55</v>
      </c>
    </row>
    <row r="2804" spans="1:3" x14ac:dyDescent="0.35">
      <c r="A2804">
        <v>47.319609999999997</v>
      </c>
      <c r="B2804" t="s">
        <v>55</v>
      </c>
    </row>
    <row r="2805" spans="1:3" x14ac:dyDescent="0.35">
      <c r="A2805">
        <v>47.341099999999997</v>
      </c>
      <c r="B2805" t="s">
        <v>55</v>
      </c>
    </row>
    <row r="2806" spans="1:3" x14ac:dyDescent="0.35">
      <c r="A2806">
        <v>47.365070000000003</v>
      </c>
      <c r="B2806" t="s">
        <v>55</v>
      </c>
    </row>
    <row r="2807" spans="1:3" x14ac:dyDescent="0.35">
      <c r="A2807">
        <v>47.379539999999999</v>
      </c>
      <c r="B2807" t="s">
        <v>55</v>
      </c>
    </row>
    <row r="2808" spans="1:3" x14ac:dyDescent="0.35">
      <c r="A2808">
        <v>47.394669999999998</v>
      </c>
      <c r="B2808" t="s">
        <v>55</v>
      </c>
    </row>
    <row r="2809" spans="1:3" x14ac:dyDescent="0.35">
      <c r="A2809">
        <v>47.409500000000001</v>
      </c>
      <c r="B2809" t="s">
        <v>55</v>
      </c>
    </row>
    <row r="2810" spans="1:3" x14ac:dyDescent="0.35">
      <c r="A2810">
        <v>47.426189999999998</v>
      </c>
      <c r="B2810" t="s">
        <v>55</v>
      </c>
    </row>
    <row r="2811" spans="1:3" x14ac:dyDescent="0.35">
      <c r="A2811">
        <v>47.440689999999996</v>
      </c>
      <c r="B2811" t="s">
        <v>55</v>
      </c>
    </row>
    <row r="2812" spans="1:3" x14ac:dyDescent="0.35">
      <c r="A2812">
        <v>47.457410000000003</v>
      </c>
      <c r="B2812" t="s">
        <v>55</v>
      </c>
    </row>
    <row r="2813" spans="1:3" x14ac:dyDescent="0.35">
      <c r="A2813">
        <v>47.47334</v>
      </c>
      <c r="B2813" t="s">
        <v>55</v>
      </c>
    </row>
    <row r="2814" spans="1:3" x14ac:dyDescent="0.35">
      <c r="A2814">
        <v>47.495530000000002</v>
      </c>
      <c r="B2814" t="s">
        <v>55</v>
      </c>
    </row>
    <row r="2815" spans="1:3" x14ac:dyDescent="0.35">
      <c r="A2815">
        <v>47.523650000000004</v>
      </c>
      <c r="B2815" t="s">
        <v>55</v>
      </c>
    </row>
    <row r="2816" spans="1:3" x14ac:dyDescent="0.35">
      <c r="A2816">
        <v>47.543559999999999</v>
      </c>
      <c r="B2816" t="s">
        <v>55</v>
      </c>
    </row>
    <row r="2817" spans="1:2" x14ac:dyDescent="0.35">
      <c r="A2817">
        <v>47.560380000000002</v>
      </c>
      <c r="B2817" t="s">
        <v>55</v>
      </c>
    </row>
    <row r="2818" spans="1:2" x14ac:dyDescent="0.35">
      <c r="A2818">
        <v>47.583680000000001</v>
      </c>
      <c r="B2818" t="s">
        <v>55</v>
      </c>
    </row>
    <row r="2819" spans="1:2" x14ac:dyDescent="0.35">
      <c r="A2819">
        <v>47.602049999999998</v>
      </c>
      <c r="B2819" t="s">
        <v>55</v>
      </c>
    </row>
    <row r="2820" spans="1:2" x14ac:dyDescent="0.35">
      <c r="A2820">
        <v>47.621789999999997</v>
      </c>
      <c r="B2820" t="s">
        <v>55</v>
      </c>
    </row>
    <row r="2821" spans="1:2" x14ac:dyDescent="0.35">
      <c r="A2821">
        <v>47.639180000000003</v>
      </c>
      <c r="B2821" t="s">
        <v>55</v>
      </c>
    </row>
    <row r="2822" spans="1:2" x14ac:dyDescent="0.35">
      <c r="A2822">
        <v>47.657170000000001</v>
      </c>
      <c r="B2822" t="s">
        <v>55</v>
      </c>
    </row>
    <row r="2823" spans="1:2" x14ac:dyDescent="0.35">
      <c r="A2823">
        <v>47.675370000000001</v>
      </c>
      <c r="B2823" t="s">
        <v>55</v>
      </c>
    </row>
    <row r="2824" spans="1:2" x14ac:dyDescent="0.35">
      <c r="A2824">
        <v>47.690989999999999</v>
      </c>
      <c r="B2824" t="s">
        <v>55</v>
      </c>
    </row>
    <row r="2825" spans="1:2" x14ac:dyDescent="0.35">
      <c r="A2825">
        <v>47.705039999999997</v>
      </c>
      <c r="B2825" t="s">
        <v>55</v>
      </c>
    </row>
    <row r="2826" spans="1:2" x14ac:dyDescent="0.35">
      <c r="A2826">
        <v>47.72195</v>
      </c>
      <c r="B2826" t="s">
        <v>55</v>
      </c>
    </row>
    <row r="2827" spans="1:2" x14ac:dyDescent="0.35">
      <c r="A2827">
        <v>47.744770000000003</v>
      </c>
      <c r="B2827" t="s">
        <v>55</v>
      </c>
    </row>
    <row r="2828" spans="1:2" x14ac:dyDescent="0.35">
      <c r="A2828">
        <v>47.764150000000001</v>
      </c>
      <c r="B2828" t="s">
        <v>55</v>
      </c>
    </row>
    <row r="2829" spans="1:2" x14ac:dyDescent="0.35">
      <c r="A2829">
        <v>47.78322</v>
      </c>
      <c r="B2829" t="s">
        <v>55</v>
      </c>
    </row>
    <row r="2830" spans="1:2" x14ac:dyDescent="0.35">
      <c r="A2830">
        <v>47.807409999999997</v>
      </c>
      <c r="B2830" t="s">
        <v>55</v>
      </c>
    </row>
    <row r="2831" spans="1:2" x14ac:dyDescent="0.35">
      <c r="A2831">
        <v>47.830199999999998</v>
      </c>
      <c r="B2831" t="s">
        <v>55</v>
      </c>
    </row>
    <row r="2832" spans="1:2" x14ac:dyDescent="0.35">
      <c r="A2832">
        <v>47.85295</v>
      </c>
      <c r="B2832" t="s">
        <v>55</v>
      </c>
    </row>
    <row r="2833" spans="1:2" x14ac:dyDescent="0.35">
      <c r="A2833">
        <v>47.879309999999997</v>
      </c>
      <c r="B2833" t="s">
        <v>55</v>
      </c>
    </row>
    <row r="2834" spans="1:2" x14ac:dyDescent="0.35">
      <c r="A2834">
        <v>47.897970000000001</v>
      </c>
      <c r="B2834" t="s">
        <v>55</v>
      </c>
    </row>
    <row r="2835" spans="1:2" x14ac:dyDescent="0.35">
      <c r="A2835">
        <v>47.916499999999999</v>
      </c>
      <c r="B2835" t="s">
        <v>55</v>
      </c>
    </row>
    <row r="2836" spans="1:2" x14ac:dyDescent="0.35">
      <c r="A2836">
        <v>47.930419999999998</v>
      </c>
      <c r="B2836" t="s">
        <v>55</v>
      </c>
    </row>
    <row r="2837" spans="1:2" x14ac:dyDescent="0.35">
      <c r="A2837">
        <v>47.94585</v>
      </c>
      <c r="B2837" t="s">
        <v>55</v>
      </c>
    </row>
    <row r="2838" spans="1:2" x14ac:dyDescent="0.35">
      <c r="A2838">
        <v>47.960720000000002</v>
      </c>
      <c r="B2838" t="s">
        <v>55</v>
      </c>
    </row>
    <row r="2839" spans="1:2" x14ac:dyDescent="0.35">
      <c r="A2839">
        <v>47.97542</v>
      </c>
      <c r="B2839" t="s">
        <v>55</v>
      </c>
    </row>
    <row r="2840" spans="1:2" x14ac:dyDescent="0.35">
      <c r="A2840">
        <v>47.990380000000002</v>
      </c>
      <c r="B2840" t="s">
        <v>55</v>
      </c>
    </row>
    <row r="2841" spans="1:2" x14ac:dyDescent="0.35">
      <c r="A2841">
        <v>48.005510000000001</v>
      </c>
      <c r="B2841" t="s">
        <v>55</v>
      </c>
    </row>
    <row r="2842" spans="1:2" x14ac:dyDescent="0.35">
      <c r="A2842">
        <v>48.02</v>
      </c>
      <c r="B2842" t="s">
        <v>55</v>
      </c>
    </row>
    <row r="2843" spans="1:2" x14ac:dyDescent="0.35">
      <c r="A2843">
        <v>48.035519999999998</v>
      </c>
      <c r="B2843" t="s">
        <v>55</v>
      </c>
    </row>
    <row r="2844" spans="1:2" x14ac:dyDescent="0.35">
      <c r="A2844">
        <v>48.051369999999999</v>
      </c>
      <c r="B2844" t="s">
        <v>55</v>
      </c>
    </row>
    <row r="2845" spans="1:2" x14ac:dyDescent="0.35">
      <c r="A2845">
        <v>48.06671</v>
      </c>
      <c r="B2845" t="s">
        <v>55</v>
      </c>
    </row>
    <row r="2846" spans="1:2" x14ac:dyDescent="0.35">
      <c r="A2846">
        <v>48.080919999999999</v>
      </c>
      <c r="B2846" t="s">
        <v>55</v>
      </c>
    </row>
    <row r="2847" spans="1:2" x14ac:dyDescent="0.35">
      <c r="A2847">
        <v>48.096550000000001</v>
      </c>
      <c r="B2847" t="s">
        <v>55</v>
      </c>
    </row>
    <row r="2848" spans="1:2" x14ac:dyDescent="0.35">
      <c r="A2848">
        <v>48.111490000000003</v>
      </c>
      <c r="B2848" t="s">
        <v>55</v>
      </c>
    </row>
    <row r="2849" spans="1:2" x14ac:dyDescent="0.35">
      <c r="A2849">
        <v>48.126480000000001</v>
      </c>
      <c r="B2849" t="s">
        <v>55</v>
      </c>
    </row>
    <row r="2850" spans="1:2" x14ac:dyDescent="0.35">
      <c r="A2850">
        <v>48.141359999999999</v>
      </c>
      <c r="B2850" t="s">
        <v>55</v>
      </c>
    </row>
    <row r="2851" spans="1:2" x14ac:dyDescent="0.35">
      <c r="A2851">
        <v>48.155650000000001</v>
      </c>
      <c r="B2851" t="s">
        <v>55</v>
      </c>
    </row>
    <row r="2852" spans="1:2" x14ac:dyDescent="0.35">
      <c r="A2852">
        <v>48.172890000000002</v>
      </c>
      <c r="B2852" t="s">
        <v>55</v>
      </c>
    </row>
    <row r="2853" spans="1:2" x14ac:dyDescent="0.35">
      <c r="A2853">
        <v>48.199010000000001</v>
      </c>
      <c r="B2853" t="s">
        <v>55</v>
      </c>
    </row>
    <row r="2854" spans="1:2" x14ac:dyDescent="0.35">
      <c r="A2854">
        <v>48.214849999999998</v>
      </c>
      <c r="B2854" t="s">
        <v>55</v>
      </c>
    </row>
    <row r="2855" spans="1:2" x14ac:dyDescent="0.35">
      <c r="A2855">
        <v>48.231349999999999</v>
      </c>
      <c r="B2855" t="s">
        <v>55</v>
      </c>
    </row>
    <row r="2856" spans="1:2" x14ac:dyDescent="0.35">
      <c r="A2856">
        <v>48.248570000000001</v>
      </c>
      <c r="B2856" t="s">
        <v>55</v>
      </c>
    </row>
    <row r="2857" spans="1:2" x14ac:dyDescent="0.35">
      <c r="A2857">
        <v>48.271999999999998</v>
      </c>
      <c r="B2857" t="s">
        <v>55</v>
      </c>
    </row>
    <row r="2858" spans="1:2" x14ac:dyDescent="0.35">
      <c r="A2858">
        <v>48.28631</v>
      </c>
      <c r="B2858" t="s">
        <v>55</v>
      </c>
    </row>
    <row r="2859" spans="1:2" x14ac:dyDescent="0.35">
      <c r="A2859">
        <v>48.300310000000003</v>
      </c>
      <c r="B2859" t="s">
        <v>55</v>
      </c>
    </row>
    <row r="2860" spans="1:2" x14ac:dyDescent="0.35">
      <c r="A2860">
        <v>48.320360000000001</v>
      </c>
      <c r="B2860" t="s">
        <v>55</v>
      </c>
    </row>
    <row r="2861" spans="1:2" x14ac:dyDescent="0.35">
      <c r="A2861">
        <v>48.342910000000003</v>
      </c>
      <c r="B2861" t="s">
        <v>55</v>
      </c>
    </row>
    <row r="2862" spans="1:2" x14ac:dyDescent="0.35">
      <c r="A2862">
        <v>48.364519999999999</v>
      </c>
      <c r="B2862" t="s">
        <v>55</v>
      </c>
    </row>
    <row r="2863" spans="1:2" x14ac:dyDescent="0.35">
      <c r="A2863">
        <v>48.383609999999997</v>
      </c>
      <c r="B2863" t="s">
        <v>55</v>
      </c>
    </row>
    <row r="2864" spans="1:2" x14ac:dyDescent="0.35">
      <c r="A2864">
        <v>48.403019999999998</v>
      </c>
      <c r="B2864" t="s">
        <v>55</v>
      </c>
    </row>
    <row r="2865" spans="1:2" x14ac:dyDescent="0.35">
      <c r="A2865">
        <v>48.422699999999999</v>
      </c>
      <c r="B2865" t="s">
        <v>55</v>
      </c>
    </row>
    <row r="2866" spans="1:2" x14ac:dyDescent="0.35">
      <c r="A2866">
        <v>48.448390000000003</v>
      </c>
      <c r="B2866" t="s">
        <v>55</v>
      </c>
    </row>
    <row r="2867" spans="1:2" x14ac:dyDescent="0.35">
      <c r="A2867">
        <v>48.476419999999997</v>
      </c>
      <c r="B2867" t="s">
        <v>55</v>
      </c>
    </row>
    <row r="2868" spans="1:2" x14ac:dyDescent="0.35">
      <c r="A2868">
        <v>48.496670000000002</v>
      </c>
      <c r="B2868" t="s">
        <v>55</v>
      </c>
    </row>
    <row r="2869" spans="1:2" x14ac:dyDescent="0.35">
      <c r="A2869">
        <v>48.510849999999998</v>
      </c>
      <c r="B2869" t="s">
        <v>55</v>
      </c>
    </row>
    <row r="2870" spans="1:2" x14ac:dyDescent="0.35">
      <c r="A2870">
        <v>48.526989999999998</v>
      </c>
      <c r="B2870" t="s">
        <v>55</v>
      </c>
    </row>
    <row r="2871" spans="1:2" x14ac:dyDescent="0.35">
      <c r="A2871">
        <v>48.543509999999998</v>
      </c>
      <c r="B2871" t="s">
        <v>55</v>
      </c>
    </row>
    <row r="2872" spans="1:2" x14ac:dyDescent="0.35">
      <c r="A2872">
        <v>48.55932</v>
      </c>
      <c r="B2872" t="s">
        <v>55</v>
      </c>
    </row>
    <row r="2873" spans="1:2" x14ac:dyDescent="0.35">
      <c r="A2873">
        <v>48.577300000000001</v>
      </c>
      <c r="B2873" t="s">
        <v>55</v>
      </c>
    </row>
    <row r="2874" spans="1:2" x14ac:dyDescent="0.35">
      <c r="A2874">
        <v>48.598480000000002</v>
      </c>
      <c r="B2874" t="s">
        <v>55</v>
      </c>
    </row>
    <row r="2875" spans="1:2" x14ac:dyDescent="0.35">
      <c r="A2875">
        <v>48.621749999999999</v>
      </c>
      <c r="B2875" t="s">
        <v>55</v>
      </c>
    </row>
    <row r="2876" spans="1:2" x14ac:dyDescent="0.35">
      <c r="A2876">
        <v>48.642569999999999</v>
      </c>
      <c r="B2876" t="s">
        <v>55</v>
      </c>
    </row>
    <row r="2877" spans="1:2" x14ac:dyDescent="0.35">
      <c r="A2877">
        <v>48.663220000000003</v>
      </c>
      <c r="B2877" t="s">
        <v>55</v>
      </c>
    </row>
    <row r="2878" spans="1:2" x14ac:dyDescent="0.35">
      <c r="A2878">
        <v>48.677660000000003</v>
      </c>
      <c r="B2878" t="s">
        <v>55</v>
      </c>
    </row>
    <row r="2879" spans="1:2" x14ac:dyDescent="0.35">
      <c r="A2879">
        <v>48.693980000000003</v>
      </c>
      <c r="B2879" t="s">
        <v>55</v>
      </c>
    </row>
    <row r="2880" spans="1:2" x14ac:dyDescent="0.35">
      <c r="A2880">
        <v>48.710500000000003</v>
      </c>
      <c r="B2880" t="s">
        <v>55</v>
      </c>
    </row>
    <row r="2881" spans="1:3" x14ac:dyDescent="0.35">
      <c r="A2881">
        <v>48.726750000000003</v>
      </c>
      <c r="B2881" t="s">
        <v>55</v>
      </c>
    </row>
    <row r="2882" spans="1:3" x14ac:dyDescent="0.35">
      <c r="A2882">
        <v>48.742820000000002</v>
      </c>
      <c r="B2882" t="s">
        <v>55</v>
      </c>
    </row>
    <row r="2883" spans="1:3" x14ac:dyDescent="0.35">
      <c r="A2883">
        <v>48.763910000000003</v>
      </c>
      <c r="B2883" t="s">
        <v>55</v>
      </c>
    </row>
    <row r="2884" spans="1:3" x14ac:dyDescent="0.35">
      <c r="A2884">
        <v>48.79766</v>
      </c>
      <c r="B2884" t="s">
        <v>55</v>
      </c>
    </row>
    <row r="2885" spans="1:3" x14ac:dyDescent="0.35">
      <c r="A2885">
        <v>48.819699999999997</v>
      </c>
      <c r="B2885" t="s">
        <v>55</v>
      </c>
    </row>
    <row r="2886" spans="1:3" x14ac:dyDescent="0.35">
      <c r="A2886">
        <v>48.838619999999999</v>
      </c>
      <c r="B2886" t="s">
        <v>55</v>
      </c>
    </row>
    <row r="2887" spans="1:3" x14ac:dyDescent="0.35">
      <c r="A2887">
        <v>48.858379999999997</v>
      </c>
      <c r="B2887" t="s">
        <v>55</v>
      </c>
      <c r="C2887">
        <v>1E-4</v>
      </c>
    </row>
    <row r="2888" spans="1:3" x14ac:dyDescent="0.35">
      <c r="A2888">
        <v>48.882629999999999</v>
      </c>
      <c r="B2888" t="s">
        <v>55</v>
      </c>
      <c r="C2888">
        <v>1.1000000000000001E-3</v>
      </c>
    </row>
    <row r="2889" spans="1:3" x14ac:dyDescent="0.35">
      <c r="A2889">
        <v>48.905859999999997</v>
      </c>
      <c r="B2889" t="s">
        <v>55</v>
      </c>
      <c r="C2889">
        <v>1.1000000000000001E-3</v>
      </c>
    </row>
    <row r="2890" spans="1:3" x14ac:dyDescent="0.35">
      <c r="A2890">
        <v>48.923250000000003</v>
      </c>
      <c r="B2890" t="s">
        <v>55</v>
      </c>
      <c r="C2890">
        <v>6.0000000000000001E-3</v>
      </c>
    </row>
    <row r="2891" spans="1:3" x14ac:dyDescent="0.35">
      <c r="A2891">
        <v>48.941110000000002</v>
      </c>
      <c r="B2891" t="s">
        <v>55</v>
      </c>
      <c r="C2891">
        <v>6.0000000000000001E-3</v>
      </c>
    </row>
    <row r="2892" spans="1:3" x14ac:dyDescent="0.35">
      <c r="A2892">
        <v>48.960920000000002</v>
      </c>
      <c r="B2892" t="s">
        <v>55</v>
      </c>
      <c r="C2892">
        <v>6.0000000000000001E-3</v>
      </c>
    </row>
    <row r="2893" spans="1:3" x14ac:dyDescent="0.35">
      <c r="A2893">
        <v>48.977159999999998</v>
      </c>
      <c r="B2893" t="s">
        <v>55</v>
      </c>
      <c r="C2893">
        <v>6.0000000000000001E-3</v>
      </c>
    </row>
    <row r="2894" spans="1:3" x14ac:dyDescent="0.35">
      <c r="A2894">
        <v>48.992359999999998</v>
      </c>
      <c r="B2894" t="s">
        <v>55</v>
      </c>
      <c r="C2894">
        <v>8.8999999999999999E-3</v>
      </c>
    </row>
    <row r="2895" spans="1:3" x14ac:dyDescent="0.35">
      <c r="A2895">
        <v>49.010950000000001</v>
      </c>
      <c r="B2895" t="s">
        <v>55</v>
      </c>
      <c r="C2895">
        <v>5.4000000000000003E-3</v>
      </c>
    </row>
    <row r="2896" spans="1:3" x14ac:dyDescent="0.35">
      <c r="A2896">
        <v>49.03736</v>
      </c>
      <c r="B2896" t="s">
        <v>55</v>
      </c>
      <c r="C2896">
        <v>4.4999999999999997E-3</v>
      </c>
    </row>
    <row r="2897" spans="1:3" x14ac:dyDescent="0.35">
      <c r="A2897">
        <v>49.057029999999997</v>
      </c>
      <c r="B2897" t="s">
        <v>55</v>
      </c>
      <c r="C2897">
        <v>2.3999999999999998E-3</v>
      </c>
    </row>
    <row r="2898" spans="1:3" x14ac:dyDescent="0.35">
      <c r="A2898">
        <v>49.075449999999996</v>
      </c>
      <c r="B2898" t="s">
        <v>55</v>
      </c>
      <c r="C2898">
        <v>5.9999999999999995E-4</v>
      </c>
    </row>
    <row r="2899" spans="1:3" x14ac:dyDescent="0.35">
      <c r="A2899">
        <v>49.099910000000001</v>
      </c>
      <c r="B2899" t="s">
        <v>55</v>
      </c>
      <c r="C2899">
        <v>1.1000000000000001E-3</v>
      </c>
    </row>
    <row r="2900" spans="1:3" x14ac:dyDescent="0.35">
      <c r="A2900">
        <v>49.12086</v>
      </c>
      <c r="B2900" t="s">
        <v>55</v>
      </c>
      <c r="C2900">
        <v>4.0000000000000001E-3</v>
      </c>
    </row>
    <row r="2901" spans="1:3" x14ac:dyDescent="0.35">
      <c r="A2901">
        <v>49.140639999999998</v>
      </c>
      <c r="B2901" t="s">
        <v>55</v>
      </c>
      <c r="C2901">
        <v>8.8000000000000005E-3</v>
      </c>
    </row>
    <row r="2902" spans="1:3" x14ac:dyDescent="0.35">
      <c r="A2902">
        <v>49.159370000000003</v>
      </c>
      <c r="B2902" t="s">
        <v>55</v>
      </c>
      <c r="C2902">
        <v>4.0000000000000001E-3</v>
      </c>
    </row>
    <row r="2903" spans="1:3" x14ac:dyDescent="0.35">
      <c r="A2903">
        <v>49.175579999999997</v>
      </c>
      <c r="B2903" t="s">
        <v>55</v>
      </c>
      <c r="C2903">
        <v>4.0000000000000001E-3</v>
      </c>
    </row>
    <row r="2904" spans="1:3" x14ac:dyDescent="0.35">
      <c r="A2904">
        <v>49.191859999999998</v>
      </c>
      <c r="B2904" t="s">
        <v>55</v>
      </c>
      <c r="C2904">
        <v>6.3E-3</v>
      </c>
    </row>
    <row r="2905" spans="1:3" x14ac:dyDescent="0.35">
      <c r="A2905">
        <v>49.208849999999998</v>
      </c>
      <c r="B2905" t="s">
        <v>55</v>
      </c>
      <c r="C2905">
        <v>9.7000000000000003E-3</v>
      </c>
    </row>
    <row r="2906" spans="1:3" x14ac:dyDescent="0.35">
      <c r="A2906">
        <v>49.224980000000002</v>
      </c>
      <c r="B2906" t="s">
        <v>55</v>
      </c>
      <c r="C2906">
        <v>7.4000000000000003E-3</v>
      </c>
    </row>
    <row r="2907" spans="1:3" x14ac:dyDescent="0.35">
      <c r="A2907">
        <v>49.241050000000001</v>
      </c>
      <c r="B2907" t="s">
        <v>55</v>
      </c>
      <c r="C2907">
        <v>4.8999999999999998E-3</v>
      </c>
    </row>
    <row r="2908" spans="1:3" x14ac:dyDescent="0.35">
      <c r="A2908">
        <v>49.256770000000003</v>
      </c>
      <c r="B2908" t="s">
        <v>55</v>
      </c>
      <c r="C2908">
        <v>4.8999999999999998E-3</v>
      </c>
    </row>
    <row r="2909" spans="1:3" x14ac:dyDescent="0.35">
      <c r="A2909">
        <v>49.27158</v>
      </c>
      <c r="B2909" t="s">
        <v>55</v>
      </c>
      <c r="C2909">
        <v>5.8999999999999999E-3</v>
      </c>
    </row>
    <row r="2910" spans="1:3" x14ac:dyDescent="0.35">
      <c r="A2910">
        <v>49.287640000000003</v>
      </c>
      <c r="B2910" t="s">
        <v>55</v>
      </c>
      <c r="C2910">
        <v>2.5999999999999999E-3</v>
      </c>
    </row>
    <row r="2911" spans="1:3" x14ac:dyDescent="0.35">
      <c r="A2911">
        <v>49.303339999999999</v>
      </c>
      <c r="B2911" t="s">
        <v>55</v>
      </c>
      <c r="C2911">
        <v>2.5999999999999999E-3</v>
      </c>
    </row>
    <row r="2912" spans="1:3" x14ac:dyDescent="0.35">
      <c r="A2912">
        <v>49.324460000000002</v>
      </c>
      <c r="B2912" t="s">
        <v>55</v>
      </c>
      <c r="C2912">
        <v>5.4999999999999997E-3</v>
      </c>
    </row>
    <row r="2913" spans="1:3" x14ac:dyDescent="0.35">
      <c r="A2913">
        <v>49.337499999999999</v>
      </c>
      <c r="B2913" t="s">
        <v>55</v>
      </c>
      <c r="C2913">
        <v>5.4999999999999997E-3</v>
      </c>
    </row>
    <row r="2914" spans="1:3" x14ac:dyDescent="0.35">
      <c r="A2914">
        <v>49.352490000000003</v>
      </c>
      <c r="B2914" t="s">
        <v>55</v>
      </c>
      <c r="C2914">
        <v>1.1000000000000001E-3</v>
      </c>
    </row>
    <row r="2915" spans="1:3" x14ac:dyDescent="0.35">
      <c r="A2915">
        <v>49.381999999999998</v>
      </c>
      <c r="B2915" t="s">
        <v>55</v>
      </c>
      <c r="C2915">
        <v>2.0000000000000001E-4</v>
      </c>
    </row>
    <row r="2916" spans="1:3" x14ac:dyDescent="0.35">
      <c r="A2916">
        <v>49.40804</v>
      </c>
      <c r="B2916" t="s">
        <v>55</v>
      </c>
    </row>
    <row r="2917" spans="1:3" x14ac:dyDescent="0.35">
      <c r="A2917">
        <v>49.422840000000001</v>
      </c>
      <c r="B2917" t="s">
        <v>55</v>
      </c>
    </row>
    <row r="2918" spans="1:3" x14ac:dyDescent="0.35">
      <c r="A2918">
        <v>49.439140000000002</v>
      </c>
      <c r="B2918" t="s">
        <v>55</v>
      </c>
    </row>
    <row r="2919" spans="1:3" x14ac:dyDescent="0.35">
      <c r="A2919">
        <v>49.456409999999998</v>
      </c>
      <c r="B2919" t="s">
        <v>55</v>
      </c>
    </row>
    <row r="2920" spans="1:3" x14ac:dyDescent="0.35">
      <c r="A2920">
        <v>49.474960000000003</v>
      </c>
      <c r="B2920" t="s">
        <v>55</v>
      </c>
    </row>
    <row r="2921" spans="1:3" x14ac:dyDescent="0.35">
      <c r="A2921">
        <v>49.496870000000001</v>
      </c>
      <c r="B2921" t="s">
        <v>55</v>
      </c>
    </row>
    <row r="2922" spans="1:3" x14ac:dyDescent="0.35">
      <c r="A2922">
        <v>49.515059999999998</v>
      </c>
      <c r="B2922" t="s">
        <v>55</v>
      </c>
    </row>
    <row r="2923" spans="1:3" x14ac:dyDescent="0.35">
      <c r="A2923">
        <v>49.545059999999999</v>
      </c>
      <c r="B2923" t="s">
        <v>55</v>
      </c>
    </row>
    <row r="2924" spans="1:3" x14ac:dyDescent="0.35">
      <c r="A2924">
        <v>49.57105</v>
      </c>
      <c r="B2924" t="s">
        <v>55</v>
      </c>
    </row>
    <row r="2925" spans="1:3" x14ac:dyDescent="0.35">
      <c r="A2925">
        <v>49.591070000000002</v>
      </c>
      <c r="B2925" t="s">
        <v>55</v>
      </c>
    </row>
    <row r="2926" spans="1:3" x14ac:dyDescent="0.35">
      <c r="A2926">
        <v>49.608310000000003</v>
      </c>
      <c r="B2926" t="s">
        <v>55</v>
      </c>
    </row>
    <row r="2927" spans="1:3" x14ac:dyDescent="0.35">
      <c r="A2927">
        <v>49.628689999999999</v>
      </c>
      <c r="B2927" t="s">
        <v>55</v>
      </c>
    </row>
    <row r="2928" spans="1:3" x14ac:dyDescent="0.35">
      <c r="A2928">
        <v>49.643689999999999</v>
      </c>
      <c r="B2928" t="s">
        <v>55</v>
      </c>
    </row>
    <row r="2929" spans="1:2" x14ac:dyDescent="0.35">
      <c r="A2929">
        <v>49.66113</v>
      </c>
      <c r="B2929" t="s">
        <v>55</v>
      </c>
    </row>
    <row r="2930" spans="1:2" x14ac:dyDescent="0.35">
      <c r="A2930">
        <v>49.68385</v>
      </c>
      <c r="B2930" t="s">
        <v>55</v>
      </c>
    </row>
    <row r="2931" spans="1:2" x14ac:dyDescent="0.35">
      <c r="A2931">
        <v>49.703009999999999</v>
      </c>
      <c r="B2931" t="s">
        <v>55</v>
      </c>
    </row>
    <row r="2932" spans="1:2" x14ac:dyDescent="0.35">
      <c r="A2932">
        <v>49.722450000000002</v>
      </c>
      <c r="B2932" t="s">
        <v>55</v>
      </c>
    </row>
    <row r="2933" spans="1:2" x14ac:dyDescent="0.35">
      <c r="A2933">
        <v>49.747390000000003</v>
      </c>
      <c r="B2933" t="s">
        <v>55</v>
      </c>
    </row>
    <row r="2934" spans="1:2" x14ac:dyDescent="0.35">
      <c r="A2934">
        <v>49.764850000000003</v>
      </c>
      <c r="B2934" t="s">
        <v>55</v>
      </c>
    </row>
    <row r="2935" spans="1:2" x14ac:dyDescent="0.35">
      <c r="A2935">
        <v>49.784010000000002</v>
      </c>
      <c r="B2935" t="s">
        <v>55</v>
      </c>
    </row>
    <row r="2936" spans="1:2" x14ac:dyDescent="0.35">
      <c r="A2936">
        <v>49.802759999999999</v>
      </c>
      <c r="B2936" t="s">
        <v>55</v>
      </c>
    </row>
    <row r="2937" spans="1:2" x14ac:dyDescent="0.35">
      <c r="A2937">
        <v>49.818289999999998</v>
      </c>
      <c r="B2937" t="s">
        <v>55</v>
      </c>
    </row>
    <row r="2938" spans="1:2" x14ac:dyDescent="0.35">
      <c r="A2938">
        <v>49.832239999999999</v>
      </c>
      <c r="B2938" t="s">
        <v>55</v>
      </c>
    </row>
    <row r="2939" spans="1:2" x14ac:dyDescent="0.35">
      <c r="A2939">
        <v>49.84742</v>
      </c>
      <c r="B2939" t="s">
        <v>55</v>
      </c>
    </row>
    <row r="2940" spans="1:2" x14ac:dyDescent="0.35">
      <c r="A2940">
        <v>49.862940000000002</v>
      </c>
      <c r="B2940" t="s">
        <v>55</v>
      </c>
    </row>
    <row r="2941" spans="1:2" x14ac:dyDescent="0.35">
      <c r="A2941">
        <v>49.878039999999999</v>
      </c>
      <c r="B2941" t="s">
        <v>55</v>
      </c>
    </row>
    <row r="2942" spans="1:2" x14ac:dyDescent="0.35">
      <c r="A2942">
        <v>49.891719999999999</v>
      </c>
      <c r="B2942" t="s">
        <v>55</v>
      </c>
    </row>
    <row r="2943" spans="1:2" x14ac:dyDescent="0.35">
      <c r="A2943">
        <v>49.907429999999998</v>
      </c>
      <c r="B2943" t="s">
        <v>55</v>
      </c>
    </row>
    <row r="2944" spans="1:2" x14ac:dyDescent="0.35">
      <c r="A2944">
        <v>49.922159999999998</v>
      </c>
      <c r="B2944" t="s">
        <v>55</v>
      </c>
    </row>
    <row r="2945" spans="1:2" x14ac:dyDescent="0.35">
      <c r="A2945">
        <v>49.937579999999997</v>
      </c>
      <c r="B2945" t="s">
        <v>55</v>
      </c>
    </row>
    <row r="2946" spans="1:2" x14ac:dyDescent="0.35">
      <c r="A2946">
        <v>49.95158</v>
      </c>
      <c r="B2946" t="s">
        <v>55</v>
      </c>
    </row>
    <row r="2947" spans="1:2" x14ac:dyDescent="0.35">
      <c r="A2947">
        <v>49.966610000000003</v>
      </c>
      <c r="B2947" t="s">
        <v>55</v>
      </c>
    </row>
    <row r="2948" spans="1:2" x14ac:dyDescent="0.35">
      <c r="A2948">
        <v>49.981259999999999</v>
      </c>
      <c r="B2948" t="s">
        <v>55</v>
      </c>
    </row>
    <row r="2949" spans="1:2" x14ac:dyDescent="0.35">
      <c r="A2949">
        <v>49.997019999999999</v>
      </c>
      <c r="B2949" t="s">
        <v>55</v>
      </c>
    </row>
    <row r="2950" spans="1:2" x14ac:dyDescent="0.35">
      <c r="A2950">
        <v>50.019240000000003</v>
      </c>
      <c r="B2950" t="s">
        <v>55</v>
      </c>
    </row>
    <row r="2951" spans="1:2" x14ac:dyDescent="0.35">
      <c r="A2951">
        <v>50.033180000000002</v>
      </c>
      <c r="B2951" t="s">
        <v>55</v>
      </c>
    </row>
    <row r="2952" spans="1:2" x14ac:dyDescent="0.35">
      <c r="A2952">
        <v>50.048290000000001</v>
      </c>
      <c r="B2952" t="s">
        <v>55</v>
      </c>
    </row>
    <row r="2953" spans="1:2" x14ac:dyDescent="0.35">
      <c r="A2953">
        <v>50.064160000000001</v>
      </c>
      <c r="B2953" t="s">
        <v>55</v>
      </c>
    </row>
    <row r="2954" spans="1:2" x14ac:dyDescent="0.35">
      <c r="A2954">
        <v>50.078290000000003</v>
      </c>
      <c r="B2954" t="s">
        <v>55</v>
      </c>
    </row>
    <row r="2955" spans="1:2" x14ac:dyDescent="0.35">
      <c r="A2955">
        <v>50.092849999999999</v>
      </c>
      <c r="B2955" t="s">
        <v>55</v>
      </c>
    </row>
    <row r="2956" spans="1:2" x14ac:dyDescent="0.35">
      <c r="A2956">
        <v>50.107480000000002</v>
      </c>
      <c r="B2956" t="s">
        <v>55</v>
      </c>
    </row>
    <row r="2957" spans="1:2" x14ac:dyDescent="0.35">
      <c r="A2957">
        <v>50.122669999999999</v>
      </c>
      <c r="B2957" t="s">
        <v>55</v>
      </c>
    </row>
    <row r="2958" spans="1:2" x14ac:dyDescent="0.35">
      <c r="A2958">
        <v>50.140610000000002</v>
      </c>
      <c r="B2958" t="s">
        <v>55</v>
      </c>
    </row>
    <row r="2959" spans="1:2" x14ac:dyDescent="0.35">
      <c r="A2959">
        <v>50.159059999999997</v>
      </c>
      <c r="B2959" t="s">
        <v>55</v>
      </c>
    </row>
    <row r="2960" spans="1:2" x14ac:dyDescent="0.35">
      <c r="A2960">
        <v>50.176389999999998</v>
      </c>
      <c r="B2960" t="s">
        <v>55</v>
      </c>
    </row>
    <row r="2961" spans="1:2" x14ac:dyDescent="0.35">
      <c r="A2961">
        <v>50.193460000000002</v>
      </c>
      <c r="B2961" t="s">
        <v>55</v>
      </c>
    </row>
    <row r="2962" spans="1:2" x14ac:dyDescent="0.35">
      <c r="A2962">
        <v>50.21163</v>
      </c>
      <c r="B2962" t="s">
        <v>55</v>
      </c>
    </row>
    <row r="2963" spans="1:2" x14ac:dyDescent="0.35">
      <c r="A2963">
        <v>50.23274</v>
      </c>
      <c r="B2963" t="s">
        <v>55</v>
      </c>
    </row>
    <row r="2964" spans="1:2" x14ac:dyDescent="0.35">
      <c r="A2964">
        <v>50.247140000000002</v>
      </c>
      <c r="B2964" t="s">
        <v>55</v>
      </c>
    </row>
    <row r="2965" spans="1:2" x14ac:dyDescent="0.35">
      <c r="A2965">
        <v>50.262619999999998</v>
      </c>
      <c r="B2965" t="s">
        <v>55</v>
      </c>
    </row>
    <row r="2966" spans="1:2" x14ac:dyDescent="0.35">
      <c r="A2966">
        <v>50.28143</v>
      </c>
      <c r="B2966" t="s">
        <v>55</v>
      </c>
    </row>
    <row r="2967" spans="1:2" x14ac:dyDescent="0.35">
      <c r="A2967">
        <v>50.303559999999997</v>
      </c>
      <c r="B2967" t="s">
        <v>55</v>
      </c>
    </row>
    <row r="2968" spans="1:2" x14ac:dyDescent="0.35">
      <c r="A2968">
        <v>50.327039999999997</v>
      </c>
      <c r="B2968" t="s">
        <v>55</v>
      </c>
    </row>
    <row r="2969" spans="1:2" x14ac:dyDescent="0.35">
      <c r="A2969">
        <v>50.354109999999999</v>
      </c>
      <c r="B2969" t="s">
        <v>55</v>
      </c>
    </row>
    <row r="2970" spans="1:2" x14ac:dyDescent="0.35">
      <c r="A2970">
        <v>50.392829999999996</v>
      </c>
      <c r="B2970" t="s">
        <v>55</v>
      </c>
    </row>
    <row r="2971" spans="1:2" x14ac:dyDescent="0.35">
      <c r="A2971">
        <v>50.417230000000004</v>
      </c>
      <c r="B2971" t="s">
        <v>55</v>
      </c>
    </row>
    <row r="2972" spans="1:2" x14ac:dyDescent="0.35">
      <c r="A2972">
        <v>50.43459</v>
      </c>
      <c r="B2972" t="s">
        <v>55</v>
      </c>
    </row>
    <row r="2973" spans="1:2" x14ac:dyDescent="0.35">
      <c r="A2973">
        <v>50.452399999999997</v>
      </c>
      <c r="B2973" t="s">
        <v>55</v>
      </c>
    </row>
    <row r="2974" spans="1:2" x14ac:dyDescent="0.35">
      <c r="A2974">
        <v>50.470280000000002</v>
      </c>
      <c r="B2974" t="s">
        <v>55</v>
      </c>
    </row>
    <row r="2975" spans="1:2" x14ac:dyDescent="0.35">
      <c r="A2975">
        <v>50.487130000000001</v>
      </c>
      <c r="B2975" t="s">
        <v>55</v>
      </c>
    </row>
    <row r="2976" spans="1:2" x14ac:dyDescent="0.35">
      <c r="A2976">
        <v>50.502879999999998</v>
      </c>
      <c r="B2976" t="s">
        <v>55</v>
      </c>
    </row>
    <row r="2977" spans="1:3" x14ac:dyDescent="0.35">
      <c r="A2977">
        <v>50.520400000000002</v>
      </c>
      <c r="B2977" t="s">
        <v>55</v>
      </c>
    </row>
    <row r="2978" spans="1:3" x14ac:dyDescent="0.35">
      <c r="A2978">
        <v>50.536169999999998</v>
      </c>
      <c r="B2978" t="s">
        <v>55</v>
      </c>
    </row>
    <row r="2979" spans="1:3" x14ac:dyDescent="0.35">
      <c r="A2979">
        <v>50.551859999999998</v>
      </c>
      <c r="B2979" t="s">
        <v>55</v>
      </c>
    </row>
    <row r="2980" spans="1:3" x14ac:dyDescent="0.35">
      <c r="A2980">
        <v>50.568950000000001</v>
      </c>
      <c r="B2980" t="s">
        <v>55</v>
      </c>
    </row>
    <row r="2981" spans="1:3" x14ac:dyDescent="0.35">
      <c r="A2981">
        <v>50.586500000000001</v>
      </c>
      <c r="B2981" t="s">
        <v>55</v>
      </c>
    </row>
    <row r="2982" spans="1:3" x14ac:dyDescent="0.35">
      <c r="A2982">
        <v>50.601970000000001</v>
      </c>
      <c r="B2982" t="s">
        <v>55</v>
      </c>
    </row>
    <row r="2983" spans="1:3" x14ac:dyDescent="0.35">
      <c r="A2983">
        <v>50.628700000000002</v>
      </c>
      <c r="B2983" t="s">
        <v>55</v>
      </c>
    </row>
    <row r="2984" spans="1:3" x14ac:dyDescent="0.35">
      <c r="A2984">
        <v>50.646979999999999</v>
      </c>
      <c r="B2984" t="s">
        <v>55</v>
      </c>
    </row>
    <row r="2985" spans="1:3" x14ac:dyDescent="0.35">
      <c r="A2985">
        <v>50.668089999999999</v>
      </c>
      <c r="B2985" t="s">
        <v>55</v>
      </c>
    </row>
    <row r="2986" spans="1:3" x14ac:dyDescent="0.35">
      <c r="A2986">
        <v>50.691879999999998</v>
      </c>
      <c r="B2986" t="s">
        <v>55</v>
      </c>
    </row>
    <row r="2987" spans="1:3" x14ac:dyDescent="0.35">
      <c r="A2987">
        <v>50.708559999999999</v>
      </c>
      <c r="B2987" t="s">
        <v>55</v>
      </c>
    </row>
    <row r="2988" spans="1:3" x14ac:dyDescent="0.35">
      <c r="A2988">
        <v>50.724640000000001</v>
      </c>
      <c r="B2988" t="s">
        <v>55</v>
      </c>
    </row>
    <row r="2989" spans="1:3" x14ac:dyDescent="0.35">
      <c r="A2989">
        <v>50.744320000000002</v>
      </c>
      <c r="B2989" t="s">
        <v>55</v>
      </c>
    </row>
    <row r="2990" spans="1:3" x14ac:dyDescent="0.35">
      <c r="A2990">
        <v>50.768070000000002</v>
      </c>
      <c r="B2990" t="s">
        <v>55</v>
      </c>
    </row>
    <row r="2991" spans="1:3" x14ac:dyDescent="0.35">
      <c r="A2991">
        <v>50.788989999999998</v>
      </c>
      <c r="B2991" t="s">
        <v>55</v>
      </c>
    </row>
    <row r="2992" spans="1:3" x14ac:dyDescent="0.35">
      <c r="A2992">
        <v>50.812379999999997</v>
      </c>
      <c r="B2992" t="s">
        <v>55</v>
      </c>
      <c r="C2992">
        <v>5.9999999999999995E-4</v>
      </c>
    </row>
    <row r="2993" spans="1:3" x14ac:dyDescent="0.35">
      <c r="A2993">
        <v>50.831040000000002</v>
      </c>
      <c r="B2993" t="s">
        <v>55</v>
      </c>
      <c r="C2993">
        <v>1.6000000000000001E-3</v>
      </c>
    </row>
    <row r="2994" spans="1:3" x14ac:dyDescent="0.35">
      <c r="A2994">
        <v>50.850349999999999</v>
      </c>
      <c r="B2994" t="s">
        <v>55</v>
      </c>
      <c r="C2994">
        <v>1.1999999999999999E-3</v>
      </c>
    </row>
    <row r="2995" spans="1:3" x14ac:dyDescent="0.35">
      <c r="A2995">
        <v>50.89096</v>
      </c>
      <c r="B2995" t="s">
        <v>55</v>
      </c>
      <c r="C2995">
        <v>2.3E-3</v>
      </c>
    </row>
    <row r="2996" spans="1:3" x14ac:dyDescent="0.35">
      <c r="A2996">
        <v>50.939819999999997</v>
      </c>
      <c r="B2996" t="s">
        <v>55</v>
      </c>
      <c r="C2996">
        <v>2.5999999999999999E-3</v>
      </c>
    </row>
    <row r="2997" spans="1:3" x14ac:dyDescent="0.35">
      <c r="A2997">
        <v>50.959139999999998</v>
      </c>
      <c r="B2997" t="s">
        <v>55</v>
      </c>
      <c r="C2997">
        <v>2.5999999999999999E-3</v>
      </c>
    </row>
    <row r="2998" spans="1:3" x14ac:dyDescent="0.35">
      <c r="A2998">
        <v>50.975569999999998</v>
      </c>
      <c r="B2998" t="s">
        <v>55</v>
      </c>
      <c r="C2998">
        <v>2E-3</v>
      </c>
    </row>
    <row r="2999" spans="1:3" x14ac:dyDescent="0.35">
      <c r="A2999">
        <v>50.993040000000001</v>
      </c>
      <c r="B2999" t="s">
        <v>55</v>
      </c>
      <c r="C2999">
        <v>2.5000000000000001E-3</v>
      </c>
    </row>
    <row r="3000" spans="1:3" x14ac:dyDescent="0.35">
      <c r="A3000">
        <v>51.024529999999999</v>
      </c>
      <c r="B3000" t="s">
        <v>55</v>
      </c>
      <c r="C3000">
        <v>2.0999999999999999E-3</v>
      </c>
    </row>
    <row r="3001" spans="1:3" x14ac:dyDescent="0.35">
      <c r="A3001">
        <v>51.042630000000003</v>
      </c>
      <c r="B3001" t="s">
        <v>55</v>
      </c>
      <c r="C3001">
        <v>1.4E-3</v>
      </c>
    </row>
    <row r="3002" spans="1:3" x14ac:dyDescent="0.35">
      <c r="A3002">
        <v>51.06073</v>
      </c>
      <c r="B3002" t="s">
        <v>55</v>
      </c>
      <c r="C3002">
        <v>1E-3</v>
      </c>
    </row>
    <row r="3003" spans="1:3" x14ac:dyDescent="0.35">
      <c r="A3003">
        <v>51.081069999999997</v>
      </c>
      <c r="B3003" t="s">
        <v>55</v>
      </c>
      <c r="C3003">
        <v>2.3E-3</v>
      </c>
    </row>
    <row r="3004" spans="1:3" x14ac:dyDescent="0.35">
      <c r="A3004">
        <v>51.10089</v>
      </c>
      <c r="B3004" t="s">
        <v>55</v>
      </c>
      <c r="C3004">
        <v>1.5E-3</v>
      </c>
    </row>
    <row r="3005" spans="1:3" x14ac:dyDescent="0.35">
      <c r="A3005">
        <v>51.12124</v>
      </c>
      <c r="B3005" t="s">
        <v>55</v>
      </c>
    </row>
    <row r="3006" spans="1:3" x14ac:dyDescent="0.35">
      <c r="A3006">
        <v>51.141919999999999</v>
      </c>
      <c r="B3006" t="s">
        <v>55</v>
      </c>
    </row>
    <row r="3007" spans="1:3" x14ac:dyDescent="0.35">
      <c r="A3007">
        <v>51.158209999999997</v>
      </c>
      <c r="B3007" t="s">
        <v>55</v>
      </c>
    </row>
    <row r="3008" spans="1:3" x14ac:dyDescent="0.35">
      <c r="A3008">
        <v>51.173450000000003</v>
      </c>
      <c r="B3008" t="s">
        <v>55</v>
      </c>
    </row>
    <row r="3009" spans="1:2" x14ac:dyDescent="0.35">
      <c r="A3009">
        <v>51.18967</v>
      </c>
      <c r="B3009" t="s">
        <v>55</v>
      </c>
    </row>
    <row r="3010" spans="1:2" x14ac:dyDescent="0.35">
      <c r="A3010">
        <v>51.206240000000001</v>
      </c>
      <c r="B3010" t="s">
        <v>55</v>
      </c>
    </row>
    <row r="3011" spans="1:2" x14ac:dyDescent="0.35">
      <c r="A3011">
        <v>51.225569999999998</v>
      </c>
      <c r="B3011" t="s">
        <v>55</v>
      </c>
    </row>
    <row r="3012" spans="1:2" x14ac:dyDescent="0.35">
      <c r="A3012">
        <v>51.244819999999997</v>
      </c>
      <c r="B3012" t="s">
        <v>55</v>
      </c>
    </row>
    <row r="3013" spans="1:2" x14ac:dyDescent="0.35">
      <c r="A3013">
        <v>51.272959999999998</v>
      </c>
      <c r="B3013" t="s">
        <v>55</v>
      </c>
    </row>
    <row r="3014" spans="1:2" x14ac:dyDescent="0.35">
      <c r="A3014">
        <v>51.288849999999996</v>
      </c>
      <c r="B3014" t="s">
        <v>55</v>
      </c>
    </row>
    <row r="3015" spans="1:2" x14ac:dyDescent="0.35">
      <c r="A3015">
        <v>51.305639999999997</v>
      </c>
      <c r="B3015" t="s">
        <v>55</v>
      </c>
    </row>
    <row r="3016" spans="1:2" x14ac:dyDescent="0.35">
      <c r="A3016">
        <v>51.323909999999998</v>
      </c>
      <c r="B3016" t="s">
        <v>55</v>
      </c>
    </row>
    <row r="3017" spans="1:2" x14ac:dyDescent="0.35">
      <c r="A3017">
        <v>51.337440000000001</v>
      </c>
      <c r="B3017" t="s">
        <v>55</v>
      </c>
    </row>
    <row r="3018" spans="1:2" x14ac:dyDescent="0.35">
      <c r="A3018">
        <v>51.357480000000002</v>
      </c>
      <c r="B3018" t="s">
        <v>55</v>
      </c>
    </row>
    <row r="3019" spans="1:2" x14ac:dyDescent="0.35">
      <c r="A3019">
        <v>51.373130000000003</v>
      </c>
      <c r="B3019" t="s">
        <v>55</v>
      </c>
    </row>
    <row r="3020" spans="1:2" x14ac:dyDescent="0.35">
      <c r="A3020">
        <v>51.388280000000002</v>
      </c>
      <c r="B3020" t="s">
        <v>55</v>
      </c>
    </row>
    <row r="3021" spans="1:2" x14ac:dyDescent="0.35">
      <c r="A3021">
        <v>51.403030000000001</v>
      </c>
      <c r="B3021" t="s">
        <v>55</v>
      </c>
    </row>
    <row r="3022" spans="1:2" x14ac:dyDescent="0.35">
      <c r="A3022">
        <v>51.419080000000001</v>
      </c>
      <c r="B3022" t="s">
        <v>55</v>
      </c>
    </row>
    <row r="3023" spans="1:2" x14ac:dyDescent="0.35">
      <c r="A3023">
        <v>51.435540000000003</v>
      </c>
      <c r="B3023" t="s">
        <v>55</v>
      </c>
    </row>
    <row r="3024" spans="1:2" x14ac:dyDescent="0.35">
      <c r="A3024">
        <v>51.453240000000001</v>
      </c>
      <c r="B3024" t="s">
        <v>55</v>
      </c>
    </row>
    <row r="3025" spans="1:2" x14ac:dyDescent="0.35">
      <c r="A3025">
        <v>51.470689999999998</v>
      </c>
      <c r="B3025" t="s">
        <v>55</v>
      </c>
    </row>
    <row r="3026" spans="1:2" x14ac:dyDescent="0.35">
      <c r="A3026">
        <v>51.499600000000001</v>
      </c>
      <c r="B3026" t="s">
        <v>55</v>
      </c>
    </row>
    <row r="3027" spans="1:2" x14ac:dyDescent="0.35">
      <c r="A3027">
        <v>51.527090000000001</v>
      </c>
      <c r="B3027" t="s">
        <v>55</v>
      </c>
    </row>
    <row r="3028" spans="1:2" x14ac:dyDescent="0.35">
      <c r="A3028">
        <v>51.546149999999997</v>
      </c>
      <c r="B3028" t="s">
        <v>55</v>
      </c>
    </row>
    <row r="3029" spans="1:2" x14ac:dyDescent="0.35">
      <c r="A3029">
        <v>51.563510000000001</v>
      </c>
      <c r="B3029" t="s">
        <v>55</v>
      </c>
    </row>
    <row r="3030" spans="1:2" x14ac:dyDescent="0.35">
      <c r="A3030">
        <v>51.581330000000001</v>
      </c>
      <c r="B3030" t="s">
        <v>55</v>
      </c>
    </row>
    <row r="3031" spans="1:2" x14ac:dyDescent="0.35">
      <c r="A3031">
        <v>51.598889999999997</v>
      </c>
      <c r="B3031" t="s">
        <v>55</v>
      </c>
    </row>
    <row r="3032" spans="1:2" x14ac:dyDescent="0.35">
      <c r="A3032">
        <v>51.616379999999999</v>
      </c>
      <c r="B3032" t="s">
        <v>55</v>
      </c>
    </row>
    <row r="3033" spans="1:2" x14ac:dyDescent="0.35">
      <c r="A3033">
        <v>51.635530000000003</v>
      </c>
      <c r="B3033" t="s">
        <v>55</v>
      </c>
    </row>
    <row r="3034" spans="1:2" x14ac:dyDescent="0.35">
      <c r="A3034">
        <v>51.658619999999999</v>
      </c>
      <c r="B3034" t="s">
        <v>55</v>
      </c>
    </row>
    <row r="3035" spans="1:2" x14ac:dyDescent="0.35">
      <c r="A3035">
        <v>51.68777</v>
      </c>
      <c r="B3035" t="s">
        <v>55</v>
      </c>
    </row>
    <row r="3036" spans="1:2" x14ac:dyDescent="0.35">
      <c r="A3036">
        <v>51.708419999999997</v>
      </c>
      <c r="B3036" t="s">
        <v>55</v>
      </c>
    </row>
    <row r="3037" spans="1:2" x14ac:dyDescent="0.35">
      <c r="A3037">
        <v>51.727960000000003</v>
      </c>
      <c r="B3037" t="s">
        <v>55</v>
      </c>
    </row>
    <row r="3038" spans="1:2" x14ac:dyDescent="0.35">
      <c r="A3038">
        <v>51.747999999999998</v>
      </c>
      <c r="B3038" t="s">
        <v>55</v>
      </c>
    </row>
    <row r="3039" spans="1:2" x14ac:dyDescent="0.35">
      <c r="A3039">
        <v>51.766599999999997</v>
      </c>
      <c r="B3039" t="s">
        <v>55</v>
      </c>
    </row>
    <row r="3040" spans="1:2" x14ac:dyDescent="0.35">
      <c r="A3040">
        <v>51.786560000000001</v>
      </c>
      <c r="B3040" t="s">
        <v>55</v>
      </c>
    </row>
    <row r="3041" spans="1:2" x14ac:dyDescent="0.35">
      <c r="A3041">
        <v>51.805129999999998</v>
      </c>
      <c r="B3041" t="s">
        <v>55</v>
      </c>
    </row>
    <row r="3042" spans="1:2" x14ac:dyDescent="0.35">
      <c r="A3042">
        <v>51.822009999999999</v>
      </c>
      <c r="B3042" t="s">
        <v>55</v>
      </c>
    </row>
    <row r="3043" spans="1:2" x14ac:dyDescent="0.35">
      <c r="A3043">
        <v>51.83755</v>
      </c>
      <c r="B3043" t="s">
        <v>55</v>
      </c>
    </row>
    <row r="3044" spans="1:2" x14ac:dyDescent="0.35">
      <c r="A3044">
        <v>51.854190000000003</v>
      </c>
      <c r="B3044" t="s">
        <v>55</v>
      </c>
    </row>
    <row r="3045" spans="1:2" x14ac:dyDescent="0.35">
      <c r="A3045">
        <v>51.869160000000001</v>
      </c>
      <c r="B3045" t="s">
        <v>55</v>
      </c>
    </row>
    <row r="3046" spans="1:2" x14ac:dyDescent="0.35">
      <c r="A3046">
        <v>51.883760000000002</v>
      </c>
      <c r="B3046" t="s">
        <v>55</v>
      </c>
    </row>
    <row r="3047" spans="1:2" x14ac:dyDescent="0.35">
      <c r="A3047">
        <v>51.904620000000001</v>
      </c>
      <c r="B3047" t="s">
        <v>55</v>
      </c>
    </row>
    <row r="3048" spans="1:2" x14ac:dyDescent="0.35">
      <c r="A3048">
        <v>51.918869999999998</v>
      </c>
      <c r="B3048" t="s">
        <v>55</v>
      </c>
    </row>
    <row r="3049" spans="1:2" x14ac:dyDescent="0.35">
      <c r="A3049">
        <v>51.933250000000001</v>
      </c>
      <c r="B3049" t="s">
        <v>55</v>
      </c>
    </row>
    <row r="3050" spans="1:2" x14ac:dyDescent="0.35">
      <c r="A3050">
        <v>51.948500000000003</v>
      </c>
      <c r="B3050" t="s">
        <v>55</v>
      </c>
    </row>
    <row r="3051" spans="1:2" x14ac:dyDescent="0.35">
      <c r="A3051">
        <v>51.963180000000001</v>
      </c>
      <c r="B3051" t="s">
        <v>55</v>
      </c>
    </row>
    <row r="3052" spans="1:2" x14ac:dyDescent="0.35">
      <c r="A3052">
        <v>51.977550000000001</v>
      </c>
      <c r="B3052" t="s">
        <v>55</v>
      </c>
    </row>
    <row r="3053" spans="1:2" x14ac:dyDescent="0.35">
      <c r="A3053">
        <v>51.995519999999999</v>
      </c>
      <c r="B3053" t="s">
        <v>55</v>
      </c>
    </row>
    <row r="3054" spans="1:2" x14ac:dyDescent="0.35">
      <c r="A3054">
        <v>52.014159999999997</v>
      </c>
      <c r="B3054" t="s">
        <v>55</v>
      </c>
    </row>
    <row r="3055" spans="1:2" x14ac:dyDescent="0.35">
      <c r="A3055">
        <v>52.029139999999998</v>
      </c>
      <c r="B3055" t="s">
        <v>55</v>
      </c>
    </row>
    <row r="3056" spans="1:2" x14ac:dyDescent="0.35">
      <c r="A3056">
        <v>52.043779999999998</v>
      </c>
      <c r="B3056" t="s">
        <v>55</v>
      </c>
    </row>
    <row r="3057" spans="1:2" x14ac:dyDescent="0.35">
      <c r="A3057">
        <v>52.060890000000001</v>
      </c>
      <c r="B3057" t="s">
        <v>55</v>
      </c>
    </row>
    <row r="3058" spans="1:2" x14ac:dyDescent="0.35">
      <c r="A3058">
        <v>52.075499999999998</v>
      </c>
      <c r="B3058" t="s">
        <v>55</v>
      </c>
    </row>
    <row r="3059" spans="1:2" x14ac:dyDescent="0.35">
      <c r="A3059">
        <v>52.089599999999997</v>
      </c>
      <c r="B3059" t="s">
        <v>55</v>
      </c>
    </row>
    <row r="3060" spans="1:2" x14ac:dyDescent="0.35">
      <c r="A3060">
        <v>52.10548</v>
      </c>
      <c r="B3060" t="s">
        <v>55</v>
      </c>
    </row>
    <row r="3061" spans="1:2" x14ac:dyDescent="0.35">
      <c r="A3061">
        <v>52.120190000000001</v>
      </c>
      <c r="B3061" t="s">
        <v>55</v>
      </c>
    </row>
    <row r="3062" spans="1:2" x14ac:dyDescent="0.35">
      <c r="A3062">
        <v>52.137099999999997</v>
      </c>
      <c r="B3062" t="s">
        <v>55</v>
      </c>
    </row>
    <row r="3063" spans="1:2" x14ac:dyDescent="0.35">
      <c r="A3063">
        <v>52.154299999999999</v>
      </c>
      <c r="B3063" t="s">
        <v>55</v>
      </c>
    </row>
    <row r="3064" spans="1:2" x14ac:dyDescent="0.35">
      <c r="A3064">
        <v>52.173319999999997</v>
      </c>
      <c r="B3064" t="s">
        <v>55</v>
      </c>
    </row>
    <row r="3065" spans="1:2" x14ac:dyDescent="0.35">
      <c r="A3065">
        <v>52.19247</v>
      </c>
      <c r="B3065" t="s">
        <v>55</v>
      </c>
    </row>
    <row r="3066" spans="1:2" x14ac:dyDescent="0.35">
      <c r="A3066">
        <v>52.21022</v>
      </c>
      <c r="B3066" t="s">
        <v>55</v>
      </c>
    </row>
    <row r="3067" spans="1:2" x14ac:dyDescent="0.35">
      <c r="A3067">
        <v>52.227420000000002</v>
      </c>
      <c r="B3067" t="s">
        <v>55</v>
      </c>
    </row>
    <row r="3068" spans="1:2" x14ac:dyDescent="0.35">
      <c r="A3068">
        <v>52.245660000000001</v>
      </c>
      <c r="B3068" t="s">
        <v>55</v>
      </c>
    </row>
    <row r="3069" spans="1:2" x14ac:dyDescent="0.35">
      <c r="A3069">
        <v>52.260550000000002</v>
      </c>
      <c r="B3069" t="s">
        <v>55</v>
      </c>
    </row>
    <row r="3070" spans="1:2" x14ac:dyDescent="0.35">
      <c r="A3070">
        <v>52.276049999999998</v>
      </c>
      <c r="B3070" t="s">
        <v>55</v>
      </c>
    </row>
    <row r="3071" spans="1:2" x14ac:dyDescent="0.35">
      <c r="A3071">
        <v>52.29251</v>
      </c>
      <c r="B3071" t="s">
        <v>55</v>
      </c>
    </row>
    <row r="3072" spans="1:2" x14ac:dyDescent="0.35">
      <c r="A3072">
        <v>52.318159999999999</v>
      </c>
      <c r="B3072" t="s">
        <v>55</v>
      </c>
    </row>
    <row r="3073" spans="1:2" x14ac:dyDescent="0.35">
      <c r="A3073">
        <v>52.339440000000003</v>
      </c>
      <c r="B3073" t="s">
        <v>55</v>
      </c>
    </row>
    <row r="3074" spans="1:2" x14ac:dyDescent="0.35">
      <c r="A3074">
        <v>52.357259999999997</v>
      </c>
      <c r="B3074" t="s">
        <v>55</v>
      </c>
    </row>
    <row r="3075" spans="1:2" x14ac:dyDescent="0.35">
      <c r="A3075">
        <v>52.377549999999999</v>
      </c>
      <c r="B3075" t="s">
        <v>55</v>
      </c>
    </row>
    <row r="3076" spans="1:2" x14ac:dyDescent="0.35">
      <c r="A3076">
        <v>52.397210000000001</v>
      </c>
      <c r="B3076" t="s">
        <v>55</v>
      </c>
    </row>
    <row r="3077" spans="1:2" x14ac:dyDescent="0.35">
      <c r="A3077">
        <v>52.418140000000001</v>
      </c>
      <c r="B3077" t="s">
        <v>55</v>
      </c>
    </row>
    <row r="3078" spans="1:2" x14ac:dyDescent="0.35">
      <c r="A3078">
        <v>52.443489999999997</v>
      </c>
      <c r="B3078" t="s">
        <v>55</v>
      </c>
    </row>
    <row r="3079" spans="1:2" x14ac:dyDescent="0.35">
      <c r="A3079">
        <v>52.4679</v>
      </c>
      <c r="B3079" t="s">
        <v>55</v>
      </c>
    </row>
    <row r="3080" spans="1:2" x14ac:dyDescent="0.35">
      <c r="A3080">
        <v>52.485340000000001</v>
      </c>
      <c r="B3080" t="s">
        <v>55</v>
      </c>
    </row>
    <row r="3081" spans="1:2" x14ac:dyDescent="0.35">
      <c r="A3081">
        <v>52.506369999999997</v>
      </c>
      <c r="B3081" t="s">
        <v>55</v>
      </c>
    </row>
    <row r="3082" spans="1:2" x14ac:dyDescent="0.35">
      <c r="A3082">
        <v>52.520740000000004</v>
      </c>
      <c r="B3082" t="s">
        <v>55</v>
      </c>
    </row>
    <row r="3083" spans="1:2" x14ac:dyDescent="0.35">
      <c r="A3083">
        <v>52.537509999999997</v>
      </c>
      <c r="B3083" t="s">
        <v>55</v>
      </c>
    </row>
    <row r="3084" spans="1:2" x14ac:dyDescent="0.35">
      <c r="A3084">
        <v>52.554209999999998</v>
      </c>
      <c r="B3084" t="s">
        <v>55</v>
      </c>
    </row>
    <row r="3085" spans="1:2" x14ac:dyDescent="0.35">
      <c r="A3085">
        <v>52.570779999999999</v>
      </c>
      <c r="B3085" t="s">
        <v>55</v>
      </c>
    </row>
    <row r="3086" spans="1:2" x14ac:dyDescent="0.35">
      <c r="A3086">
        <v>52.593089999999997</v>
      </c>
      <c r="B3086" t="s">
        <v>55</v>
      </c>
    </row>
    <row r="3087" spans="1:2" x14ac:dyDescent="0.35">
      <c r="A3087">
        <v>52.617400000000004</v>
      </c>
      <c r="B3087" t="s">
        <v>55</v>
      </c>
    </row>
    <row r="3088" spans="1:2" x14ac:dyDescent="0.35">
      <c r="A3088">
        <v>52.638629999999999</v>
      </c>
      <c r="B3088" t="s">
        <v>55</v>
      </c>
    </row>
    <row r="3089" spans="1:3" x14ac:dyDescent="0.35">
      <c r="A3089">
        <v>52.656959999999998</v>
      </c>
      <c r="B3089" t="s">
        <v>55</v>
      </c>
    </row>
    <row r="3090" spans="1:3" x14ac:dyDescent="0.35">
      <c r="A3090">
        <v>52.671790000000001</v>
      </c>
      <c r="B3090" t="s">
        <v>55</v>
      </c>
    </row>
    <row r="3091" spans="1:3" x14ac:dyDescent="0.35">
      <c r="A3091">
        <v>52.691290000000002</v>
      </c>
      <c r="B3091" t="s">
        <v>55</v>
      </c>
    </row>
    <row r="3092" spans="1:3" x14ac:dyDescent="0.35">
      <c r="A3092">
        <v>52.707050000000002</v>
      </c>
      <c r="B3092" t="s">
        <v>55</v>
      </c>
    </row>
    <row r="3093" spans="1:3" x14ac:dyDescent="0.35">
      <c r="A3093">
        <v>52.723649999999999</v>
      </c>
      <c r="B3093" t="s">
        <v>55</v>
      </c>
    </row>
    <row r="3094" spans="1:3" x14ac:dyDescent="0.35">
      <c r="A3094">
        <v>52.743819999999999</v>
      </c>
      <c r="B3094" t="s">
        <v>55</v>
      </c>
    </row>
    <row r="3095" spans="1:3" x14ac:dyDescent="0.35">
      <c r="A3095">
        <v>52.762549999999997</v>
      </c>
      <c r="B3095" t="s">
        <v>55</v>
      </c>
    </row>
    <row r="3096" spans="1:3" x14ac:dyDescent="0.35">
      <c r="A3096">
        <v>52.786090000000002</v>
      </c>
      <c r="B3096" t="s">
        <v>55</v>
      </c>
      <c r="C3096">
        <v>1E-4</v>
      </c>
    </row>
    <row r="3097" spans="1:3" x14ac:dyDescent="0.35">
      <c r="A3097">
        <v>52.80791</v>
      </c>
      <c r="B3097" t="s">
        <v>55</v>
      </c>
      <c r="C3097">
        <v>1E-4</v>
      </c>
    </row>
    <row r="3098" spans="1:3" x14ac:dyDescent="0.35">
      <c r="A3098">
        <v>52.826860000000003</v>
      </c>
      <c r="B3098" t="s">
        <v>55</v>
      </c>
      <c r="C3098">
        <v>2.9999999999999997E-4</v>
      </c>
    </row>
    <row r="3099" spans="1:3" x14ac:dyDescent="0.35">
      <c r="A3099">
        <v>52.845770000000002</v>
      </c>
      <c r="B3099" t="s">
        <v>55</v>
      </c>
      <c r="C3099">
        <v>2.9999999999999997E-4</v>
      </c>
    </row>
    <row r="3100" spans="1:3" x14ac:dyDescent="0.35">
      <c r="A3100">
        <v>52.864310000000003</v>
      </c>
      <c r="B3100" t="s">
        <v>55</v>
      </c>
      <c r="C3100">
        <v>4.0000000000000002E-4</v>
      </c>
    </row>
    <row r="3101" spans="1:3" x14ac:dyDescent="0.35">
      <c r="A3101">
        <v>52.884720000000002</v>
      </c>
      <c r="B3101" t="s">
        <v>55</v>
      </c>
      <c r="C3101">
        <v>1E-3</v>
      </c>
    </row>
    <row r="3102" spans="1:3" x14ac:dyDescent="0.35">
      <c r="A3102">
        <v>52.908799999999999</v>
      </c>
      <c r="B3102" t="s">
        <v>55</v>
      </c>
      <c r="C3102">
        <v>4.3E-3</v>
      </c>
    </row>
    <row r="3103" spans="1:3" x14ac:dyDescent="0.35">
      <c r="A3103">
        <v>52.932070000000003</v>
      </c>
      <c r="B3103" t="s">
        <v>55</v>
      </c>
      <c r="C3103">
        <v>3.3999999999999998E-3</v>
      </c>
    </row>
    <row r="3104" spans="1:3" x14ac:dyDescent="0.35">
      <c r="A3104">
        <v>52.971760000000003</v>
      </c>
      <c r="B3104" t="s">
        <v>55</v>
      </c>
      <c r="C3104">
        <v>2.7000000000000001E-3</v>
      </c>
    </row>
    <row r="3105" spans="1:3" x14ac:dyDescent="0.35">
      <c r="A3105">
        <v>52.993549999999999</v>
      </c>
      <c r="B3105" t="s">
        <v>55</v>
      </c>
      <c r="C3105">
        <v>2E-3</v>
      </c>
    </row>
    <row r="3106" spans="1:3" x14ac:dyDescent="0.35">
      <c r="A3106">
        <v>53.015329999999999</v>
      </c>
      <c r="B3106" t="s">
        <v>55</v>
      </c>
      <c r="C3106">
        <v>2.8E-3</v>
      </c>
    </row>
    <row r="3107" spans="1:3" x14ac:dyDescent="0.35">
      <c r="A3107">
        <v>53.036059999999999</v>
      </c>
      <c r="B3107" t="s">
        <v>55</v>
      </c>
      <c r="C3107">
        <v>2.8E-3</v>
      </c>
    </row>
    <row r="3108" spans="1:3" x14ac:dyDescent="0.35">
      <c r="A3108">
        <v>53.055349999999997</v>
      </c>
      <c r="B3108" t="s">
        <v>55</v>
      </c>
      <c r="C3108">
        <v>1.1999999999999999E-3</v>
      </c>
    </row>
    <row r="3109" spans="1:3" x14ac:dyDescent="0.35">
      <c r="A3109">
        <v>53.073419999999999</v>
      </c>
      <c r="B3109" t="s">
        <v>55</v>
      </c>
      <c r="C3109">
        <v>4.0000000000000002E-4</v>
      </c>
    </row>
    <row r="3110" spans="1:3" x14ac:dyDescent="0.35">
      <c r="A3110">
        <v>53.095739999999999</v>
      </c>
      <c r="B3110" t="s">
        <v>55</v>
      </c>
      <c r="C3110">
        <v>5.0000000000000001E-3</v>
      </c>
    </row>
    <row r="3111" spans="1:3" x14ac:dyDescent="0.35">
      <c r="A3111">
        <v>53.119770000000003</v>
      </c>
      <c r="B3111" t="s">
        <v>55</v>
      </c>
      <c r="C3111">
        <v>9.4999999999999998E-3</v>
      </c>
    </row>
    <row r="3112" spans="1:3" x14ac:dyDescent="0.35">
      <c r="A3112">
        <v>53.134010000000004</v>
      </c>
      <c r="B3112" t="s">
        <v>55</v>
      </c>
      <c r="C3112">
        <v>9.4999999999999998E-3</v>
      </c>
    </row>
    <row r="3113" spans="1:3" x14ac:dyDescent="0.35">
      <c r="A3113">
        <v>53.149839999999998</v>
      </c>
      <c r="B3113" t="s">
        <v>55</v>
      </c>
      <c r="C3113">
        <v>7.0000000000000001E-3</v>
      </c>
    </row>
    <row r="3114" spans="1:3" x14ac:dyDescent="0.35">
      <c r="A3114">
        <v>53.166200000000003</v>
      </c>
      <c r="B3114" t="s">
        <v>55</v>
      </c>
      <c r="C3114">
        <v>1.2800000000000001E-2</v>
      </c>
    </row>
    <row r="3115" spans="1:3" x14ac:dyDescent="0.35">
      <c r="A3115">
        <v>53.182020000000001</v>
      </c>
      <c r="B3115" t="s">
        <v>55</v>
      </c>
      <c r="C3115">
        <v>1.1900000000000001E-2</v>
      </c>
    </row>
    <row r="3116" spans="1:3" x14ac:dyDescent="0.35">
      <c r="A3116">
        <v>53.199350000000003</v>
      </c>
      <c r="B3116" t="s">
        <v>55</v>
      </c>
      <c r="C3116">
        <v>1.1900000000000001E-2</v>
      </c>
    </row>
    <row r="3117" spans="1:3" x14ac:dyDescent="0.35">
      <c r="A3117">
        <v>53.214399999999998</v>
      </c>
      <c r="B3117" t="s">
        <v>55</v>
      </c>
      <c r="C3117">
        <v>6.3E-3</v>
      </c>
    </row>
    <row r="3118" spans="1:3" x14ac:dyDescent="0.35">
      <c r="A3118">
        <v>53.231589999999997</v>
      </c>
      <c r="B3118" t="s">
        <v>55</v>
      </c>
      <c r="C3118">
        <v>1.14E-2</v>
      </c>
    </row>
    <row r="3119" spans="1:3" x14ac:dyDescent="0.35">
      <c r="A3119">
        <v>53.246920000000003</v>
      </c>
      <c r="B3119" t="s">
        <v>55</v>
      </c>
      <c r="C3119">
        <v>1.14E-2</v>
      </c>
    </row>
    <row r="3120" spans="1:3" x14ac:dyDescent="0.35">
      <c r="A3120">
        <v>53.263420000000004</v>
      </c>
      <c r="B3120" t="s">
        <v>55</v>
      </c>
      <c r="C3120">
        <v>4.3E-3</v>
      </c>
    </row>
    <row r="3121" spans="1:3" x14ac:dyDescent="0.35">
      <c r="A3121">
        <v>53.279820000000001</v>
      </c>
      <c r="B3121" t="s">
        <v>55</v>
      </c>
      <c r="C3121">
        <v>5.5999999999999999E-3</v>
      </c>
    </row>
    <row r="3122" spans="1:3" x14ac:dyDescent="0.35">
      <c r="A3122">
        <v>53.295200000000001</v>
      </c>
      <c r="B3122" t="s">
        <v>55</v>
      </c>
      <c r="C3122">
        <v>4.1999999999999997E-3</v>
      </c>
    </row>
    <row r="3123" spans="1:3" x14ac:dyDescent="0.35">
      <c r="A3123">
        <v>53.310470000000002</v>
      </c>
      <c r="B3123" t="s">
        <v>55</v>
      </c>
      <c r="C3123">
        <v>1.6000000000000001E-3</v>
      </c>
    </row>
    <row r="3124" spans="1:3" x14ac:dyDescent="0.35">
      <c r="A3124">
        <v>53.32893</v>
      </c>
      <c r="B3124" t="s">
        <v>55</v>
      </c>
      <c r="C3124">
        <v>5.0000000000000001E-4</v>
      </c>
    </row>
    <row r="3125" spans="1:3" x14ac:dyDescent="0.35">
      <c r="A3125">
        <v>53.347209999999997</v>
      </c>
      <c r="B3125" t="s">
        <v>55</v>
      </c>
      <c r="C3125">
        <v>5.0000000000000001E-4</v>
      </c>
    </row>
    <row r="3126" spans="1:3" x14ac:dyDescent="0.35">
      <c r="A3126">
        <v>53.362009999999998</v>
      </c>
      <c r="B3126" t="s">
        <v>55</v>
      </c>
      <c r="C3126">
        <v>5.0000000000000001E-4</v>
      </c>
    </row>
    <row r="3127" spans="1:3" x14ac:dyDescent="0.35">
      <c r="A3127">
        <v>53.383510000000001</v>
      </c>
      <c r="B3127" t="s">
        <v>55</v>
      </c>
    </row>
    <row r="3128" spans="1:3" x14ac:dyDescent="0.35">
      <c r="A3128">
        <v>53.409770000000002</v>
      </c>
      <c r="B3128" t="s">
        <v>55</v>
      </c>
    </row>
    <row r="3129" spans="1:3" x14ac:dyDescent="0.35">
      <c r="A3129">
        <v>53.427880000000002</v>
      </c>
      <c r="B3129" t="s">
        <v>55</v>
      </c>
    </row>
    <row r="3130" spans="1:3" x14ac:dyDescent="0.35">
      <c r="A3130">
        <v>53.446669999999997</v>
      </c>
      <c r="B3130" t="s">
        <v>55</v>
      </c>
    </row>
    <row r="3131" spans="1:3" x14ac:dyDescent="0.35">
      <c r="A3131">
        <v>53.466189999999997</v>
      </c>
      <c r="B3131" t="s">
        <v>55</v>
      </c>
    </row>
    <row r="3132" spans="1:3" x14ac:dyDescent="0.35">
      <c r="A3132">
        <v>53.483730000000001</v>
      </c>
      <c r="B3132" t="s">
        <v>55</v>
      </c>
    </row>
    <row r="3133" spans="1:3" x14ac:dyDescent="0.35">
      <c r="A3133">
        <v>53.503950000000003</v>
      </c>
      <c r="B3133" t="s">
        <v>55</v>
      </c>
    </row>
    <row r="3134" spans="1:3" x14ac:dyDescent="0.35">
      <c r="A3134">
        <v>53.521720000000002</v>
      </c>
      <c r="B3134" t="s">
        <v>55</v>
      </c>
    </row>
    <row r="3135" spans="1:3" x14ac:dyDescent="0.35">
      <c r="A3135">
        <v>53.541229999999999</v>
      </c>
      <c r="B3135" t="s">
        <v>55</v>
      </c>
    </row>
    <row r="3136" spans="1:3" x14ac:dyDescent="0.35">
      <c r="A3136">
        <v>53.55827</v>
      </c>
      <c r="B3136" t="s">
        <v>55</v>
      </c>
    </row>
    <row r="3137" spans="1:2" x14ac:dyDescent="0.35">
      <c r="A3137">
        <v>53.575139999999998</v>
      </c>
      <c r="B3137" t="s">
        <v>55</v>
      </c>
    </row>
    <row r="3138" spans="1:2" x14ac:dyDescent="0.35">
      <c r="A3138">
        <v>53.59254</v>
      </c>
      <c r="B3138" t="s">
        <v>55</v>
      </c>
    </row>
    <row r="3139" spans="1:2" x14ac:dyDescent="0.35">
      <c r="A3139">
        <v>53.61121</v>
      </c>
      <c r="B3139" t="s">
        <v>55</v>
      </c>
    </row>
    <row r="3140" spans="1:2" x14ac:dyDescent="0.35">
      <c r="A3140">
        <v>53.627879999999998</v>
      </c>
      <c r="B3140" t="s">
        <v>55</v>
      </c>
    </row>
    <row r="3141" spans="1:2" x14ac:dyDescent="0.35">
      <c r="A3141">
        <v>53.647440000000003</v>
      </c>
      <c r="B3141" t="s">
        <v>55</v>
      </c>
    </row>
    <row r="3142" spans="1:2" x14ac:dyDescent="0.35">
      <c r="A3142">
        <v>53.673439999999999</v>
      </c>
      <c r="B3142" t="s">
        <v>55</v>
      </c>
    </row>
    <row r="3143" spans="1:2" x14ac:dyDescent="0.35">
      <c r="A3143">
        <v>53.699039999999997</v>
      </c>
      <c r="B3143" t="s">
        <v>55</v>
      </c>
    </row>
    <row r="3144" spans="1:2" x14ac:dyDescent="0.35">
      <c r="A3144">
        <v>53.73236</v>
      </c>
      <c r="B3144" t="s">
        <v>55</v>
      </c>
    </row>
    <row r="3145" spans="1:2" x14ac:dyDescent="0.35">
      <c r="A3145">
        <v>53.751399999999997</v>
      </c>
      <c r="B3145" t="s">
        <v>55</v>
      </c>
    </row>
    <row r="3146" spans="1:2" x14ac:dyDescent="0.35">
      <c r="A3146">
        <v>53.770389999999999</v>
      </c>
      <c r="B3146" t="s">
        <v>55</v>
      </c>
    </row>
    <row r="3147" spans="1:2" x14ac:dyDescent="0.35">
      <c r="A3147">
        <v>53.786720000000003</v>
      </c>
      <c r="B3147" t="s">
        <v>55</v>
      </c>
    </row>
    <row r="3148" spans="1:2" x14ac:dyDescent="0.35">
      <c r="A3148">
        <v>53.806870000000004</v>
      </c>
      <c r="B3148" t="s">
        <v>55</v>
      </c>
    </row>
    <row r="3149" spans="1:2" x14ac:dyDescent="0.35">
      <c r="A3149">
        <v>53.828249999999997</v>
      </c>
      <c r="B3149" t="s">
        <v>55</v>
      </c>
    </row>
    <row r="3150" spans="1:2" x14ac:dyDescent="0.35">
      <c r="A3150">
        <v>53.844099999999997</v>
      </c>
      <c r="B3150" t="s">
        <v>55</v>
      </c>
    </row>
    <row r="3151" spans="1:2" x14ac:dyDescent="0.35">
      <c r="A3151">
        <v>53.859450000000002</v>
      </c>
      <c r="B3151" t="s">
        <v>55</v>
      </c>
    </row>
    <row r="3152" spans="1:2" x14ac:dyDescent="0.35">
      <c r="A3152">
        <v>53.874270000000003</v>
      </c>
      <c r="B3152" t="s">
        <v>55</v>
      </c>
    </row>
    <row r="3153" spans="1:2" x14ac:dyDescent="0.35">
      <c r="A3153">
        <v>53.889069999999997</v>
      </c>
      <c r="B3153" t="s">
        <v>55</v>
      </c>
    </row>
    <row r="3154" spans="1:2" x14ac:dyDescent="0.35">
      <c r="A3154">
        <v>53.906230000000001</v>
      </c>
      <c r="B3154" t="s">
        <v>55</v>
      </c>
    </row>
    <row r="3155" spans="1:2" x14ac:dyDescent="0.35">
      <c r="A3155">
        <v>53.92071</v>
      </c>
      <c r="B3155" t="s">
        <v>55</v>
      </c>
    </row>
    <row r="3156" spans="1:2" x14ac:dyDescent="0.35">
      <c r="A3156">
        <v>53.93562</v>
      </c>
      <c r="B3156" t="s">
        <v>55</v>
      </c>
    </row>
    <row r="3157" spans="1:2" x14ac:dyDescent="0.35">
      <c r="A3157">
        <v>53.950229999999998</v>
      </c>
      <c r="B3157" t="s">
        <v>55</v>
      </c>
    </row>
    <row r="3158" spans="1:2" x14ac:dyDescent="0.35">
      <c r="A3158">
        <v>53.966810000000002</v>
      </c>
      <c r="B3158" t="s">
        <v>55</v>
      </c>
    </row>
    <row r="3159" spans="1:2" x14ac:dyDescent="0.35">
      <c r="A3159">
        <v>53.982410000000002</v>
      </c>
      <c r="B3159" t="s">
        <v>55</v>
      </c>
    </row>
    <row r="3160" spans="1:2" x14ac:dyDescent="0.35">
      <c r="A3160">
        <v>53.999180000000003</v>
      </c>
      <c r="B3160" t="s">
        <v>55</v>
      </c>
    </row>
    <row r="3161" spans="1:2" x14ac:dyDescent="0.35">
      <c r="A3161">
        <v>54.012920000000001</v>
      </c>
      <c r="B3161" t="s">
        <v>55</v>
      </c>
    </row>
    <row r="3162" spans="1:2" x14ac:dyDescent="0.35">
      <c r="A3162">
        <v>54.028509999999997</v>
      </c>
      <c r="B3162" t="s">
        <v>55</v>
      </c>
    </row>
    <row r="3163" spans="1:2" x14ac:dyDescent="0.35">
      <c r="A3163">
        <v>54.043089999999999</v>
      </c>
      <c r="B3163" t="s">
        <v>55</v>
      </c>
    </row>
    <row r="3164" spans="1:2" x14ac:dyDescent="0.35">
      <c r="A3164">
        <v>54.057580000000002</v>
      </c>
      <c r="B3164" t="s">
        <v>55</v>
      </c>
    </row>
    <row r="3165" spans="1:2" x14ac:dyDescent="0.35">
      <c r="A3165">
        <v>54.071300000000001</v>
      </c>
      <c r="B3165" t="s">
        <v>55</v>
      </c>
    </row>
    <row r="3166" spans="1:2" x14ac:dyDescent="0.35">
      <c r="A3166">
        <v>54.086269999999999</v>
      </c>
      <c r="B3166" t="s">
        <v>55</v>
      </c>
    </row>
    <row r="3167" spans="1:2" x14ac:dyDescent="0.35">
      <c r="A3167">
        <v>54.103400000000001</v>
      </c>
      <c r="B3167" t="s">
        <v>55</v>
      </c>
    </row>
    <row r="3168" spans="1:2" x14ac:dyDescent="0.35">
      <c r="A3168">
        <v>54.121720000000003</v>
      </c>
      <c r="B3168" t="s">
        <v>55</v>
      </c>
    </row>
    <row r="3169" spans="1:2" x14ac:dyDescent="0.35">
      <c r="A3169">
        <v>54.140129999999999</v>
      </c>
      <c r="B3169" t="s">
        <v>55</v>
      </c>
    </row>
    <row r="3170" spans="1:2" x14ac:dyDescent="0.35">
      <c r="A3170">
        <v>54.159860000000002</v>
      </c>
      <c r="B3170" t="s">
        <v>55</v>
      </c>
    </row>
    <row r="3171" spans="1:2" x14ac:dyDescent="0.35">
      <c r="A3171">
        <v>54.17559</v>
      </c>
      <c r="B3171" t="s">
        <v>55</v>
      </c>
    </row>
    <row r="3172" spans="1:2" x14ac:dyDescent="0.35">
      <c r="A3172">
        <v>54.192630000000001</v>
      </c>
      <c r="B3172" t="s">
        <v>55</v>
      </c>
    </row>
    <row r="3173" spans="1:2" x14ac:dyDescent="0.35">
      <c r="A3173">
        <v>54.21125</v>
      </c>
      <c r="B3173" t="s">
        <v>55</v>
      </c>
    </row>
    <row r="3174" spans="1:2" x14ac:dyDescent="0.35">
      <c r="A3174">
        <v>54.226349999999996</v>
      </c>
      <c r="B3174" t="s">
        <v>55</v>
      </c>
    </row>
    <row r="3175" spans="1:2" x14ac:dyDescent="0.35">
      <c r="A3175">
        <v>54.241399999999999</v>
      </c>
      <c r="B3175" t="s">
        <v>55</v>
      </c>
    </row>
    <row r="3176" spans="1:2" x14ac:dyDescent="0.35">
      <c r="A3176">
        <v>54.257919999999999</v>
      </c>
      <c r="B3176" t="s">
        <v>55</v>
      </c>
    </row>
    <row r="3177" spans="1:2" x14ac:dyDescent="0.35">
      <c r="A3177">
        <v>54.277529999999999</v>
      </c>
      <c r="B3177" t="s">
        <v>55</v>
      </c>
    </row>
    <row r="3178" spans="1:2" x14ac:dyDescent="0.35">
      <c r="A3178">
        <v>54.298020000000001</v>
      </c>
      <c r="B3178" t="s">
        <v>55</v>
      </c>
    </row>
    <row r="3179" spans="1:2" x14ac:dyDescent="0.35">
      <c r="A3179">
        <v>54.314590000000003</v>
      </c>
      <c r="B3179" t="s">
        <v>55</v>
      </c>
    </row>
    <row r="3180" spans="1:2" x14ac:dyDescent="0.35">
      <c r="A3180">
        <v>54.339280000000002</v>
      </c>
      <c r="B3180" t="s">
        <v>55</v>
      </c>
    </row>
    <row r="3181" spans="1:2" x14ac:dyDescent="0.35">
      <c r="A3181">
        <v>54.361229999999999</v>
      </c>
      <c r="B3181" t="s">
        <v>55</v>
      </c>
    </row>
    <row r="3182" spans="1:2" x14ac:dyDescent="0.35">
      <c r="A3182">
        <v>54.381100000000004</v>
      </c>
      <c r="B3182" t="s">
        <v>55</v>
      </c>
    </row>
    <row r="3183" spans="1:2" x14ac:dyDescent="0.35">
      <c r="A3183">
        <v>54.401420000000002</v>
      </c>
      <c r="B3183" t="s">
        <v>55</v>
      </c>
    </row>
    <row r="3184" spans="1:2" x14ac:dyDescent="0.35">
      <c r="A3184">
        <v>54.417499999999997</v>
      </c>
      <c r="B3184" t="s">
        <v>55</v>
      </c>
    </row>
    <row r="3185" spans="1:3" x14ac:dyDescent="0.35">
      <c r="A3185">
        <v>54.433100000000003</v>
      </c>
      <c r="B3185" t="s">
        <v>55</v>
      </c>
    </row>
    <row r="3186" spans="1:3" x14ac:dyDescent="0.35">
      <c r="A3186">
        <v>54.449489999999997</v>
      </c>
      <c r="B3186" t="s">
        <v>55</v>
      </c>
    </row>
    <row r="3187" spans="1:3" x14ac:dyDescent="0.35">
      <c r="A3187">
        <v>54.47137</v>
      </c>
      <c r="B3187" t="s">
        <v>55</v>
      </c>
    </row>
    <row r="3188" spans="1:3" x14ac:dyDescent="0.35">
      <c r="A3188">
        <v>54.496609999999997</v>
      </c>
      <c r="B3188" t="s">
        <v>55</v>
      </c>
    </row>
    <row r="3189" spans="1:3" x14ac:dyDescent="0.35">
      <c r="A3189">
        <v>54.513100000000001</v>
      </c>
      <c r="B3189" t="s">
        <v>55</v>
      </c>
    </row>
    <row r="3190" spans="1:3" x14ac:dyDescent="0.35">
      <c r="A3190">
        <v>54.536990000000003</v>
      </c>
      <c r="B3190" t="s">
        <v>55</v>
      </c>
    </row>
    <row r="3191" spans="1:3" x14ac:dyDescent="0.35">
      <c r="A3191">
        <v>54.55639</v>
      </c>
      <c r="B3191" t="s">
        <v>55</v>
      </c>
    </row>
    <row r="3192" spans="1:3" x14ac:dyDescent="0.35">
      <c r="A3192">
        <v>54.574950000000001</v>
      </c>
      <c r="B3192" t="s">
        <v>55</v>
      </c>
    </row>
    <row r="3193" spans="1:3" x14ac:dyDescent="0.35">
      <c r="A3193">
        <v>54.591160000000002</v>
      </c>
      <c r="B3193" t="s">
        <v>55</v>
      </c>
    </row>
    <row r="3194" spans="1:3" x14ac:dyDescent="0.35">
      <c r="A3194">
        <v>54.607689999999998</v>
      </c>
      <c r="B3194" t="s">
        <v>55</v>
      </c>
    </row>
    <row r="3195" spans="1:3" x14ac:dyDescent="0.35">
      <c r="A3195">
        <v>54.62914</v>
      </c>
      <c r="B3195" t="s">
        <v>55</v>
      </c>
    </row>
    <row r="3196" spans="1:3" x14ac:dyDescent="0.35">
      <c r="A3196">
        <v>54.657380000000003</v>
      </c>
      <c r="B3196" t="s">
        <v>55</v>
      </c>
      <c r="C3196">
        <v>1E-4</v>
      </c>
    </row>
    <row r="3197" spans="1:3" x14ac:dyDescent="0.35">
      <c r="A3197">
        <v>54.683219999999999</v>
      </c>
      <c r="B3197" t="s">
        <v>55</v>
      </c>
      <c r="C3197">
        <v>1E-4</v>
      </c>
    </row>
    <row r="3198" spans="1:3" x14ac:dyDescent="0.35">
      <c r="A3198">
        <v>54.70055</v>
      </c>
      <c r="B3198" t="s">
        <v>55</v>
      </c>
      <c r="C3198">
        <v>1E-4</v>
      </c>
    </row>
    <row r="3199" spans="1:3" x14ac:dyDescent="0.35">
      <c r="A3199">
        <v>54.718539999999997</v>
      </c>
      <c r="B3199" t="s">
        <v>55</v>
      </c>
    </row>
    <row r="3200" spans="1:3" x14ac:dyDescent="0.35">
      <c r="A3200">
        <v>54.736820000000002</v>
      </c>
      <c r="B3200" t="s">
        <v>55</v>
      </c>
    </row>
    <row r="3201" spans="1:3" x14ac:dyDescent="0.35">
      <c r="A3201">
        <v>54.759079999999997</v>
      </c>
      <c r="B3201" t="s">
        <v>55</v>
      </c>
    </row>
    <row r="3202" spans="1:3" x14ac:dyDescent="0.35">
      <c r="A3202">
        <v>54.777439999999999</v>
      </c>
      <c r="B3202" t="s">
        <v>55</v>
      </c>
    </row>
    <row r="3203" spans="1:3" x14ac:dyDescent="0.35">
      <c r="A3203">
        <v>54.79806</v>
      </c>
      <c r="B3203" t="s">
        <v>55</v>
      </c>
    </row>
    <row r="3204" spans="1:3" x14ac:dyDescent="0.35">
      <c r="A3204">
        <v>54.815010000000001</v>
      </c>
      <c r="B3204" t="s">
        <v>55</v>
      </c>
    </row>
    <row r="3205" spans="1:3" x14ac:dyDescent="0.35">
      <c r="A3205">
        <v>54.839530000000003</v>
      </c>
      <c r="B3205" t="s">
        <v>55</v>
      </c>
      <c r="C3205">
        <v>1E-4</v>
      </c>
    </row>
    <row r="3206" spans="1:3" x14ac:dyDescent="0.35">
      <c r="A3206">
        <v>54.86215</v>
      </c>
      <c r="B3206" t="s">
        <v>55</v>
      </c>
    </row>
    <row r="3207" spans="1:3" x14ac:dyDescent="0.35">
      <c r="A3207">
        <v>54.879869999999997</v>
      </c>
      <c r="B3207" t="s">
        <v>55</v>
      </c>
    </row>
    <row r="3208" spans="1:3" x14ac:dyDescent="0.35">
      <c r="A3208">
        <v>54.894590000000001</v>
      </c>
      <c r="B3208" t="s">
        <v>55</v>
      </c>
    </row>
    <row r="3209" spans="1:3" x14ac:dyDescent="0.35">
      <c r="A3209">
        <v>54.921520000000001</v>
      </c>
      <c r="B3209" t="s">
        <v>55</v>
      </c>
      <c r="C3209">
        <v>5.9999999999999995E-4</v>
      </c>
    </row>
    <row r="3210" spans="1:3" x14ac:dyDescent="0.35">
      <c r="A3210">
        <v>54.950740000000003</v>
      </c>
      <c r="B3210" t="s">
        <v>55</v>
      </c>
      <c r="C3210">
        <v>5.9999999999999995E-4</v>
      </c>
    </row>
    <row r="3211" spans="1:3" x14ac:dyDescent="0.35">
      <c r="A3211">
        <v>54.969880000000003</v>
      </c>
      <c r="B3211" t="s">
        <v>55</v>
      </c>
      <c r="C3211">
        <v>5.0000000000000001E-4</v>
      </c>
    </row>
    <row r="3212" spans="1:3" x14ac:dyDescent="0.35">
      <c r="A3212">
        <v>54.988160000000001</v>
      </c>
      <c r="B3212" t="s">
        <v>55</v>
      </c>
      <c r="C3212">
        <v>1.8E-3</v>
      </c>
    </row>
    <row r="3213" spans="1:3" x14ac:dyDescent="0.35">
      <c r="A3213">
        <v>55.010530000000003</v>
      </c>
      <c r="B3213" t="s">
        <v>55</v>
      </c>
      <c r="C3213">
        <v>2.3E-3</v>
      </c>
    </row>
    <row r="3214" spans="1:3" x14ac:dyDescent="0.35">
      <c r="A3214">
        <v>55.028820000000003</v>
      </c>
      <c r="B3214" t="s">
        <v>55</v>
      </c>
      <c r="C3214">
        <v>2.5000000000000001E-3</v>
      </c>
    </row>
    <row r="3215" spans="1:3" x14ac:dyDescent="0.35">
      <c r="A3215">
        <v>55.049399999999999</v>
      </c>
      <c r="B3215" t="s">
        <v>55</v>
      </c>
      <c r="C3215">
        <v>2E-3</v>
      </c>
    </row>
    <row r="3216" spans="1:3" x14ac:dyDescent="0.35">
      <c r="A3216">
        <v>55.067529999999998</v>
      </c>
      <c r="B3216" t="s">
        <v>55</v>
      </c>
      <c r="C3216">
        <v>8.0000000000000004E-4</v>
      </c>
    </row>
    <row r="3217" spans="1:3" x14ac:dyDescent="0.35">
      <c r="A3217">
        <v>55.083840000000002</v>
      </c>
      <c r="B3217" t="s">
        <v>55</v>
      </c>
      <c r="C3217">
        <v>8.0000000000000004E-4</v>
      </c>
    </row>
    <row r="3218" spans="1:3" x14ac:dyDescent="0.35">
      <c r="A3218">
        <v>55.1004</v>
      </c>
      <c r="B3218" t="s">
        <v>55</v>
      </c>
      <c r="C3218">
        <v>2.2000000000000001E-3</v>
      </c>
    </row>
    <row r="3219" spans="1:3" x14ac:dyDescent="0.35">
      <c r="A3219">
        <v>55.116500000000002</v>
      </c>
      <c r="B3219" t="s">
        <v>55</v>
      </c>
      <c r="C3219">
        <v>1.4E-3</v>
      </c>
    </row>
    <row r="3220" spans="1:3" x14ac:dyDescent="0.35">
      <c r="A3220">
        <v>55.131230000000002</v>
      </c>
      <c r="B3220" t="s">
        <v>55</v>
      </c>
      <c r="C3220">
        <v>1.4E-3</v>
      </c>
    </row>
    <row r="3221" spans="1:3" x14ac:dyDescent="0.35">
      <c r="A3221">
        <v>55.147449999999999</v>
      </c>
      <c r="B3221" t="s">
        <v>55</v>
      </c>
      <c r="C3221">
        <v>8.0000000000000004E-4</v>
      </c>
    </row>
    <row r="3222" spans="1:3" x14ac:dyDescent="0.35">
      <c r="A3222">
        <v>55.163229999999999</v>
      </c>
      <c r="B3222" t="s">
        <v>55</v>
      </c>
      <c r="C3222">
        <v>2.8999999999999998E-3</v>
      </c>
    </row>
    <row r="3223" spans="1:3" x14ac:dyDescent="0.35">
      <c r="A3223">
        <v>55.179049999999997</v>
      </c>
      <c r="B3223" t="s">
        <v>55</v>
      </c>
      <c r="C3223">
        <v>3.2000000000000002E-3</v>
      </c>
    </row>
    <row r="3224" spans="1:3" x14ac:dyDescent="0.35">
      <c r="A3224">
        <v>55.19482</v>
      </c>
      <c r="B3224" t="s">
        <v>55</v>
      </c>
      <c r="C3224">
        <v>3.2000000000000002E-3</v>
      </c>
    </row>
    <row r="3225" spans="1:3" x14ac:dyDescent="0.35">
      <c r="A3225">
        <v>55.211930000000002</v>
      </c>
      <c r="B3225" t="s">
        <v>55</v>
      </c>
      <c r="C3225">
        <v>8.9999999999999998E-4</v>
      </c>
    </row>
    <row r="3226" spans="1:3" x14ac:dyDescent="0.35">
      <c r="A3226">
        <v>55.228009999999998</v>
      </c>
      <c r="B3226" t="s">
        <v>55</v>
      </c>
      <c r="C3226">
        <v>1E-4</v>
      </c>
    </row>
    <row r="3227" spans="1:3" x14ac:dyDescent="0.35">
      <c r="A3227">
        <v>55.24483</v>
      </c>
      <c r="B3227" t="s">
        <v>55</v>
      </c>
      <c r="C3227">
        <v>1E-4</v>
      </c>
    </row>
    <row r="3228" spans="1:3" x14ac:dyDescent="0.35">
      <c r="A3228">
        <v>55.26041</v>
      </c>
      <c r="B3228" t="s">
        <v>55</v>
      </c>
    </row>
    <row r="3229" spans="1:3" x14ac:dyDescent="0.35">
      <c r="A3229">
        <v>55.276510000000002</v>
      </c>
      <c r="B3229" t="s">
        <v>55</v>
      </c>
    </row>
    <row r="3230" spans="1:3" x14ac:dyDescent="0.35">
      <c r="A3230">
        <v>55.29289</v>
      </c>
      <c r="B3230" t="s">
        <v>55</v>
      </c>
    </row>
    <row r="3231" spans="1:3" x14ac:dyDescent="0.35">
      <c r="A3231">
        <v>55.309289999999997</v>
      </c>
      <c r="B3231" t="s">
        <v>55</v>
      </c>
    </row>
    <row r="3232" spans="1:3" x14ac:dyDescent="0.35">
      <c r="A3232">
        <v>55.325749999999999</v>
      </c>
      <c r="B3232" t="s">
        <v>55</v>
      </c>
    </row>
    <row r="3233" spans="1:2" x14ac:dyDescent="0.35">
      <c r="A3233">
        <v>55.341790000000003</v>
      </c>
      <c r="B3233" t="s">
        <v>55</v>
      </c>
    </row>
    <row r="3234" spans="1:2" x14ac:dyDescent="0.35">
      <c r="A3234">
        <v>55.359340000000003</v>
      </c>
      <c r="B3234" t="s">
        <v>55</v>
      </c>
    </row>
    <row r="3235" spans="1:2" x14ac:dyDescent="0.35">
      <c r="A3235">
        <v>55.375419999999998</v>
      </c>
      <c r="B3235" t="s">
        <v>55</v>
      </c>
    </row>
    <row r="3236" spans="1:2" x14ac:dyDescent="0.35">
      <c r="A3236">
        <v>55.39405</v>
      </c>
      <c r="B3236" t="s">
        <v>55</v>
      </c>
    </row>
    <row r="3237" spans="1:2" x14ac:dyDescent="0.35">
      <c r="A3237">
        <v>55.414360000000002</v>
      </c>
      <c r="B3237" t="s">
        <v>55</v>
      </c>
    </row>
    <row r="3238" spans="1:2" x14ac:dyDescent="0.35">
      <c r="A3238">
        <v>55.446510000000004</v>
      </c>
      <c r="B3238" t="s">
        <v>55</v>
      </c>
    </row>
    <row r="3239" spans="1:2" x14ac:dyDescent="0.35">
      <c r="A3239">
        <v>55.47296</v>
      </c>
      <c r="B3239" t="s">
        <v>55</v>
      </c>
    </row>
    <row r="3240" spans="1:2" x14ac:dyDescent="0.35">
      <c r="A3240">
        <v>55.49409</v>
      </c>
      <c r="B3240" t="s">
        <v>55</v>
      </c>
    </row>
    <row r="3241" spans="1:2" x14ac:dyDescent="0.35">
      <c r="A3241">
        <v>55.520519999999998</v>
      </c>
      <c r="B3241" t="s">
        <v>55</v>
      </c>
    </row>
    <row r="3242" spans="1:2" x14ac:dyDescent="0.35">
      <c r="A3242">
        <v>55.539119999999997</v>
      </c>
      <c r="B3242" t="s">
        <v>55</v>
      </c>
    </row>
    <row r="3243" spans="1:2" x14ac:dyDescent="0.35">
      <c r="A3243">
        <v>55.557670000000002</v>
      </c>
      <c r="B3243" t="s">
        <v>55</v>
      </c>
    </row>
    <row r="3244" spans="1:2" x14ac:dyDescent="0.35">
      <c r="A3244">
        <v>55.577350000000003</v>
      </c>
      <c r="B3244" t="s">
        <v>55</v>
      </c>
    </row>
    <row r="3245" spans="1:2" x14ac:dyDescent="0.35">
      <c r="A3245">
        <v>55.603340000000003</v>
      </c>
      <c r="B3245" t="s">
        <v>55</v>
      </c>
    </row>
    <row r="3246" spans="1:2" x14ac:dyDescent="0.35">
      <c r="A3246">
        <v>55.628660000000004</v>
      </c>
      <c r="B3246" t="s">
        <v>55</v>
      </c>
    </row>
    <row r="3247" spans="1:2" x14ac:dyDescent="0.35">
      <c r="A3247">
        <v>55.65128</v>
      </c>
      <c r="B3247" t="s">
        <v>55</v>
      </c>
    </row>
    <row r="3248" spans="1:2" x14ac:dyDescent="0.35">
      <c r="A3248">
        <v>55.674199999999999</v>
      </c>
      <c r="B3248" t="s">
        <v>55</v>
      </c>
    </row>
    <row r="3249" spans="1:3" x14ac:dyDescent="0.35">
      <c r="A3249">
        <v>55.691670000000002</v>
      </c>
      <c r="B3249" t="s">
        <v>55</v>
      </c>
    </row>
    <row r="3250" spans="1:3" x14ac:dyDescent="0.35">
      <c r="A3250">
        <v>55.709470000000003</v>
      </c>
      <c r="B3250" t="s">
        <v>55</v>
      </c>
    </row>
    <row r="3251" spans="1:3" x14ac:dyDescent="0.35">
      <c r="A3251">
        <v>55.730159999999998</v>
      </c>
      <c r="B3251" t="s">
        <v>55</v>
      </c>
    </row>
    <row r="3252" spans="1:3" x14ac:dyDescent="0.35">
      <c r="A3252">
        <v>55.748600000000003</v>
      </c>
      <c r="B3252" t="s">
        <v>55</v>
      </c>
    </row>
    <row r="3253" spans="1:3" x14ac:dyDescent="0.35">
      <c r="A3253">
        <v>55.766660000000002</v>
      </c>
      <c r="B3253" t="s">
        <v>55</v>
      </c>
      <c r="C3253">
        <v>1E-4</v>
      </c>
    </row>
    <row r="3254" spans="1:3" x14ac:dyDescent="0.35">
      <c r="A3254">
        <v>55.788060000000002</v>
      </c>
      <c r="B3254" t="s">
        <v>55</v>
      </c>
      <c r="C3254">
        <v>1E-4</v>
      </c>
    </row>
    <row r="3255" spans="1:3" x14ac:dyDescent="0.35">
      <c r="A3255">
        <v>55.803989999999999</v>
      </c>
      <c r="B3255" t="s">
        <v>55</v>
      </c>
    </row>
    <row r="3256" spans="1:3" x14ac:dyDescent="0.35">
      <c r="A3256">
        <v>55.818600000000004</v>
      </c>
      <c r="B3256" t="s">
        <v>55</v>
      </c>
    </row>
    <row r="3257" spans="1:3" x14ac:dyDescent="0.35">
      <c r="A3257">
        <v>55.833100000000002</v>
      </c>
      <c r="B3257" t="s">
        <v>55</v>
      </c>
    </row>
    <row r="3258" spans="1:3" x14ac:dyDescent="0.35">
      <c r="A3258">
        <v>55.84937</v>
      </c>
      <c r="B3258" t="s">
        <v>55</v>
      </c>
    </row>
    <row r="3259" spans="1:3" x14ac:dyDescent="0.35">
      <c r="A3259">
        <v>55.866410000000002</v>
      </c>
      <c r="B3259" t="s">
        <v>55</v>
      </c>
      <c r="C3259">
        <v>1E-4</v>
      </c>
    </row>
    <row r="3260" spans="1:3" x14ac:dyDescent="0.35">
      <c r="A3260">
        <v>55.881300000000003</v>
      </c>
      <c r="B3260" t="s">
        <v>55</v>
      </c>
    </row>
    <row r="3261" spans="1:3" x14ac:dyDescent="0.35">
      <c r="A3261">
        <v>55.895780000000002</v>
      </c>
      <c r="B3261" t="s">
        <v>55</v>
      </c>
    </row>
    <row r="3262" spans="1:3" x14ac:dyDescent="0.35">
      <c r="A3262">
        <v>55.910409999999999</v>
      </c>
      <c r="B3262" t="s">
        <v>55</v>
      </c>
    </row>
    <row r="3263" spans="1:3" x14ac:dyDescent="0.35">
      <c r="A3263">
        <v>55.925750000000001</v>
      </c>
      <c r="B3263" t="s">
        <v>55</v>
      </c>
    </row>
    <row r="3264" spans="1:3" x14ac:dyDescent="0.35">
      <c r="A3264">
        <v>55.940359999999998</v>
      </c>
      <c r="B3264" t="s">
        <v>55</v>
      </c>
    </row>
    <row r="3265" spans="1:3" x14ac:dyDescent="0.35">
      <c r="A3265">
        <v>55.955199999999998</v>
      </c>
      <c r="B3265" t="s">
        <v>55</v>
      </c>
    </row>
    <row r="3266" spans="1:3" x14ac:dyDescent="0.35">
      <c r="A3266">
        <v>55.96922</v>
      </c>
      <c r="B3266" t="s">
        <v>55</v>
      </c>
    </row>
    <row r="3267" spans="1:3" x14ac:dyDescent="0.35">
      <c r="A3267">
        <v>55.984439999999999</v>
      </c>
      <c r="B3267" t="s">
        <v>55</v>
      </c>
    </row>
    <row r="3268" spans="1:3" x14ac:dyDescent="0.35">
      <c r="A3268">
        <v>55.999969999999998</v>
      </c>
      <c r="B3268" t="s">
        <v>55</v>
      </c>
    </row>
    <row r="3269" spans="1:3" x14ac:dyDescent="0.35">
      <c r="A3269">
        <v>56.015250000000002</v>
      </c>
      <c r="B3269" t="s">
        <v>55</v>
      </c>
    </row>
    <row r="3270" spans="1:3" x14ac:dyDescent="0.35">
      <c r="A3270">
        <v>56.030529999999999</v>
      </c>
      <c r="B3270" t="s">
        <v>55</v>
      </c>
    </row>
    <row r="3271" spans="1:3" x14ac:dyDescent="0.35">
      <c r="A3271">
        <v>56.045720000000003</v>
      </c>
      <c r="B3271" t="s">
        <v>55</v>
      </c>
    </row>
    <row r="3272" spans="1:3" x14ac:dyDescent="0.35">
      <c r="A3272">
        <v>56.062600000000003</v>
      </c>
      <c r="B3272" t="s">
        <v>55</v>
      </c>
    </row>
    <row r="3273" spans="1:3" x14ac:dyDescent="0.35">
      <c r="A3273">
        <v>56.077080000000002</v>
      </c>
      <c r="B3273" t="s">
        <v>55</v>
      </c>
    </row>
    <row r="3274" spans="1:3" x14ac:dyDescent="0.35">
      <c r="A3274">
        <v>56.093409999999999</v>
      </c>
      <c r="B3274" t="s">
        <v>55</v>
      </c>
    </row>
    <row r="3275" spans="1:3" x14ac:dyDescent="0.35">
      <c r="A3275">
        <v>56.110819999999997</v>
      </c>
      <c r="B3275" t="s">
        <v>55</v>
      </c>
    </row>
    <row r="3276" spans="1:3" x14ac:dyDescent="0.35">
      <c r="A3276">
        <v>56.128520000000002</v>
      </c>
      <c r="B3276" t="s">
        <v>55</v>
      </c>
      <c r="C3276">
        <v>2.9999999999999997E-4</v>
      </c>
    </row>
    <row r="3277" spans="1:3" x14ac:dyDescent="0.35">
      <c r="A3277">
        <v>56.152720000000002</v>
      </c>
      <c r="B3277" t="s">
        <v>55</v>
      </c>
      <c r="C3277">
        <v>2.9999999999999997E-4</v>
      </c>
    </row>
    <row r="3278" spans="1:3" x14ac:dyDescent="0.35">
      <c r="A3278">
        <v>56.169730000000001</v>
      </c>
      <c r="B3278" t="s">
        <v>55</v>
      </c>
    </row>
    <row r="3279" spans="1:3" x14ac:dyDescent="0.35">
      <c r="A3279">
        <v>56.186410000000002</v>
      </c>
      <c r="B3279" t="s">
        <v>55</v>
      </c>
    </row>
    <row r="3280" spans="1:3" x14ac:dyDescent="0.35">
      <c r="A3280">
        <v>56.204189999999997</v>
      </c>
      <c r="B3280" t="s">
        <v>55</v>
      </c>
    </row>
    <row r="3281" spans="1:2" x14ac:dyDescent="0.35">
      <c r="A3281">
        <v>56.220469999999999</v>
      </c>
      <c r="B3281" t="s">
        <v>55</v>
      </c>
    </row>
    <row r="3282" spans="1:2" x14ac:dyDescent="0.35">
      <c r="A3282">
        <v>56.244799999999998</v>
      </c>
      <c r="B3282" t="s">
        <v>55</v>
      </c>
    </row>
    <row r="3283" spans="1:2" x14ac:dyDescent="0.35">
      <c r="A3283">
        <v>56.263289999999998</v>
      </c>
      <c r="B3283" t="s">
        <v>55</v>
      </c>
    </row>
    <row r="3284" spans="1:2" x14ac:dyDescent="0.35">
      <c r="A3284">
        <v>56.285400000000003</v>
      </c>
      <c r="B3284" t="s">
        <v>55</v>
      </c>
    </row>
    <row r="3285" spans="1:2" x14ac:dyDescent="0.35">
      <c r="A3285">
        <v>56.304499999999997</v>
      </c>
      <c r="B3285" t="s">
        <v>55</v>
      </c>
    </row>
    <row r="3286" spans="1:2" x14ac:dyDescent="0.35">
      <c r="A3286">
        <v>56.330440000000003</v>
      </c>
      <c r="B3286" t="s">
        <v>55</v>
      </c>
    </row>
    <row r="3287" spans="1:2" x14ac:dyDescent="0.35">
      <c r="A3287">
        <v>56.34948</v>
      </c>
      <c r="B3287" t="s">
        <v>55</v>
      </c>
    </row>
    <row r="3288" spans="1:2" x14ac:dyDescent="0.35">
      <c r="A3288">
        <v>56.37453</v>
      </c>
      <c r="B3288" t="s">
        <v>55</v>
      </c>
    </row>
    <row r="3289" spans="1:2" x14ac:dyDescent="0.35">
      <c r="A3289">
        <v>56.398569999999999</v>
      </c>
      <c r="B3289" t="s">
        <v>55</v>
      </c>
    </row>
    <row r="3290" spans="1:2" x14ac:dyDescent="0.35">
      <c r="A3290">
        <v>56.421990000000001</v>
      </c>
      <c r="B3290" t="s">
        <v>55</v>
      </c>
    </row>
    <row r="3291" spans="1:2" x14ac:dyDescent="0.35">
      <c r="A3291">
        <v>56.438079999999999</v>
      </c>
      <c r="B3291" t="s">
        <v>55</v>
      </c>
    </row>
    <row r="3292" spans="1:2" x14ac:dyDescent="0.35">
      <c r="A3292">
        <v>56.453609999999998</v>
      </c>
      <c r="B3292" t="s">
        <v>55</v>
      </c>
    </row>
    <row r="3293" spans="1:2" x14ac:dyDescent="0.35">
      <c r="A3293">
        <v>56.469949999999997</v>
      </c>
      <c r="B3293" t="s">
        <v>55</v>
      </c>
    </row>
    <row r="3294" spans="1:2" x14ac:dyDescent="0.35">
      <c r="A3294">
        <v>56.489730000000002</v>
      </c>
      <c r="B3294" t="s">
        <v>55</v>
      </c>
    </row>
    <row r="3295" spans="1:2" x14ac:dyDescent="0.35">
      <c r="A3295">
        <v>56.5047</v>
      </c>
      <c r="B3295" t="s">
        <v>55</v>
      </c>
    </row>
    <row r="3296" spans="1:2" x14ac:dyDescent="0.35">
      <c r="A3296">
        <v>56.521450000000002</v>
      </c>
      <c r="B3296" t="s">
        <v>55</v>
      </c>
    </row>
    <row r="3297" spans="1:3" x14ac:dyDescent="0.35">
      <c r="A3297">
        <v>56.537750000000003</v>
      </c>
      <c r="B3297" t="s">
        <v>55</v>
      </c>
    </row>
    <row r="3298" spans="1:3" x14ac:dyDescent="0.35">
      <c r="A3298">
        <v>56.554099999999998</v>
      </c>
      <c r="B3298" t="s">
        <v>55</v>
      </c>
    </row>
    <row r="3299" spans="1:3" x14ac:dyDescent="0.35">
      <c r="A3299">
        <v>56.569290000000002</v>
      </c>
      <c r="B3299" t="s">
        <v>55</v>
      </c>
    </row>
    <row r="3300" spans="1:3" x14ac:dyDescent="0.35">
      <c r="A3300">
        <v>56.587020000000003</v>
      </c>
      <c r="B3300" t="s">
        <v>55</v>
      </c>
    </row>
    <row r="3301" spans="1:3" x14ac:dyDescent="0.35">
      <c r="A3301">
        <v>56.60284</v>
      </c>
      <c r="B3301" t="s">
        <v>55</v>
      </c>
    </row>
    <row r="3302" spans="1:3" x14ac:dyDescent="0.35">
      <c r="A3302">
        <v>56.619140000000002</v>
      </c>
      <c r="B3302" t="s">
        <v>55</v>
      </c>
    </row>
    <row r="3303" spans="1:3" x14ac:dyDescent="0.35">
      <c r="A3303">
        <v>56.641060000000003</v>
      </c>
      <c r="B3303" t="s">
        <v>55</v>
      </c>
      <c r="C3303">
        <v>1E-4</v>
      </c>
    </row>
    <row r="3304" spans="1:3" x14ac:dyDescent="0.35">
      <c r="A3304">
        <v>56.659529999999997</v>
      </c>
      <c r="B3304" t="s">
        <v>55</v>
      </c>
    </row>
    <row r="3305" spans="1:3" x14ac:dyDescent="0.35">
      <c r="A3305">
        <v>56.674900000000001</v>
      </c>
      <c r="B3305" t="s">
        <v>55</v>
      </c>
    </row>
    <row r="3306" spans="1:3" x14ac:dyDescent="0.35">
      <c r="A3306">
        <v>56.69699</v>
      </c>
      <c r="B3306" t="s">
        <v>55</v>
      </c>
    </row>
    <row r="3307" spans="1:3" x14ac:dyDescent="0.35">
      <c r="A3307">
        <v>56.721449999999997</v>
      </c>
      <c r="B3307" t="s">
        <v>55</v>
      </c>
    </row>
    <row r="3308" spans="1:3" x14ac:dyDescent="0.35">
      <c r="A3308">
        <v>56.756970000000003</v>
      </c>
      <c r="B3308" t="s">
        <v>55</v>
      </c>
    </row>
    <row r="3309" spans="1:3" x14ac:dyDescent="0.35">
      <c r="A3309">
        <v>56.776389999999999</v>
      </c>
      <c r="B3309" t="s">
        <v>55</v>
      </c>
    </row>
    <row r="3310" spans="1:3" x14ac:dyDescent="0.35">
      <c r="A3310">
        <v>56.799190000000003</v>
      </c>
      <c r="B3310" t="s">
        <v>55</v>
      </c>
    </row>
    <row r="3311" spans="1:3" x14ac:dyDescent="0.35">
      <c r="A3311">
        <v>56.819839999999999</v>
      </c>
      <c r="B3311" t="s">
        <v>55</v>
      </c>
    </row>
    <row r="3312" spans="1:3" x14ac:dyDescent="0.35">
      <c r="A3312">
        <v>56.83981</v>
      </c>
      <c r="B3312" t="s">
        <v>55</v>
      </c>
      <c r="C3312">
        <v>4.0000000000000002E-4</v>
      </c>
    </row>
    <row r="3313" spans="1:3" x14ac:dyDescent="0.35">
      <c r="A3313">
        <v>56.860720000000001</v>
      </c>
      <c r="B3313" t="s">
        <v>55</v>
      </c>
      <c r="C3313">
        <v>2.9999999999999997E-4</v>
      </c>
    </row>
    <row r="3314" spans="1:3" x14ac:dyDescent="0.35">
      <c r="A3314">
        <v>56.879629999999999</v>
      </c>
      <c r="B3314" t="s">
        <v>55</v>
      </c>
      <c r="C3314">
        <v>2.9999999999999997E-4</v>
      </c>
    </row>
    <row r="3315" spans="1:3" x14ac:dyDescent="0.35">
      <c r="A3315">
        <v>56.89667</v>
      </c>
      <c r="B3315" t="s">
        <v>55</v>
      </c>
      <c r="C3315">
        <v>1.1000000000000001E-3</v>
      </c>
    </row>
    <row r="3316" spans="1:3" x14ac:dyDescent="0.35">
      <c r="A3316">
        <v>56.913249999999998</v>
      </c>
      <c r="B3316" t="s">
        <v>55</v>
      </c>
      <c r="C3316">
        <v>4.5999999999999999E-3</v>
      </c>
    </row>
    <row r="3317" spans="1:3" x14ac:dyDescent="0.35">
      <c r="A3317">
        <v>56.938639999999999</v>
      </c>
      <c r="B3317" t="s">
        <v>55</v>
      </c>
      <c r="C3317">
        <v>7.1999999999999998E-3</v>
      </c>
    </row>
    <row r="3318" spans="1:3" x14ac:dyDescent="0.35">
      <c r="A3318">
        <v>56.959650000000003</v>
      </c>
      <c r="B3318" t="s">
        <v>55</v>
      </c>
      <c r="C3318">
        <v>6.0000000000000001E-3</v>
      </c>
    </row>
    <row r="3319" spans="1:3" x14ac:dyDescent="0.35">
      <c r="A3319">
        <v>56.978610000000003</v>
      </c>
      <c r="B3319" t="s">
        <v>55</v>
      </c>
      <c r="C3319">
        <v>6.0000000000000001E-3</v>
      </c>
    </row>
    <row r="3320" spans="1:3" x14ac:dyDescent="0.35">
      <c r="A3320">
        <v>57.0002</v>
      </c>
      <c r="B3320" t="s">
        <v>55</v>
      </c>
      <c r="C3320">
        <v>4.4000000000000003E-3</v>
      </c>
    </row>
    <row r="3321" spans="1:3" x14ac:dyDescent="0.35">
      <c r="A3321">
        <v>57.020580000000002</v>
      </c>
      <c r="B3321" t="s">
        <v>55</v>
      </c>
      <c r="C3321">
        <v>3.0999999999999999E-3</v>
      </c>
    </row>
    <row r="3322" spans="1:3" x14ac:dyDescent="0.35">
      <c r="A3322">
        <v>57.039850000000001</v>
      </c>
      <c r="B3322" t="s">
        <v>55</v>
      </c>
      <c r="C3322">
        <v>3.0999999999999999E-3</v>
      </c>
    </row>
    <row r="3323" spans="1:3" x14ac:dyDescent="0.35">
      <c r="A3323">
        <v>57.05838</v>
      </c>
      <c r="B3323" t="s">
        <v>55</v>
      </c>
      <c r="C3323">
        <v>1.5E-3</v>
      </c>
    </row>
    <row r="3324" spans="1:3" x14ac:dyDescent="0.35">
      <c r="A3324">
        <v>57.075220000000002</v>
      </c>
      <c r="B3324" t="s">
        <v>55</v>
      </c>
      <c r="C3324">
        <v>5.0000000000000001E-4</v>
      </c>
    </row>
    <row r="3325" spans="1:3" x14ac:dyDescent="0.35">
      <c r="A3325">
        <v>57.09122</v>
      </c>
      <c r="B3325" t="s">
        <v>55</v>
      </c>
      <c r="C3325">
        <v>2.3999999999999998E-3</v>
      </c>
    </row>
    <row r="3326" spans="1:3" x14ac:dyDescent="0.35">
      <c r="A3326">
        <v>57.108829999999998</v>
      </c>
      <c r="B3326" t="s">
        <v>55</v>
      </c>
      <c r="C3326">
        <v>6.4999999999999997E-3</v>
      </c>
    </row>
    <row r="3327" spans="1:3" x14ac:dyDescent="0.35">
      <c r="A3327">
        <v>57.124180000000003</v>
      </c>
      <c r="B3327" t="s">
        <v>55</v>
      </c>
      <c r="C3327">
        <v>6.4999999999999997E-3</v>
      </c>
    </row>
    <row r="3328" spans="1:3" x14ac:dyDescent="0.35">
      <c r="A3328">
        <v>57.140590000000003</v>
      </c>
      <c r="B3328" t="s">
        <v>55</v>
      </c>
      <c r="C3328">
        <v>1.14E-2</v>
      </c>
    </row>
    <row r="3329" spans="1:3" x14ac:dyDescent="0.35">
      <c r="A3329">
        <v>57.157389999999999</v>
      </c>
      <c r="B3329" t="s">
        <v>55</v>
      </c>
      <c r="C3329">
        <v>1.14E-2</v>
      </c>
    </row>
    <row r="3330" spans="1:3" x14ac:dyDescent="0.35">
      <c r="A3330">
        <v>57.173780000000001</v>
      </c>
      <c r="B3330" t="s">
        <v>55</v>
      </c>
      <c r="C3330">
        <v>1.38E-2</v>
      </c>
    </row>
    <row r="3331" spans="1:3" x14ac:dyDescent="0.35">
      <c r="A3331">
        <v>57.18967</v>
      </c>
      <c r="B3331" t="s">
        <v>55</v>
      </c>
      <c r="C3331">
        <v>1.38E-2</v>
      </c>
    </row>
    <row r="3332" spans="1:3" x14ac:dyDescent="0.35">
      <c r="A3332">
        <v>57.205300000000001</v>
      </c>
      <c r="B3332" t="s">
        <v>55</v>
      </c>
      <c r="C3332">
        <v>1.38E-2</v>
      </c>
    </row>
    <row r="3333" spans="1:3" x14ac:dyDescent="0.35">
      <c r="A3333">
        <v>57.222520000000003</v>
      </c>
      <c r="B3333" t="s">
        <v>55</v>
      </c>
      <c r="C3333">
        <v>2.5000000000000001E-3</v>
      </c>
    </row>
    <row r="3334" spans="1:3" x14ac:dyDescent="0.35">
      <c r="A3334">
        <v>57.238140000000001</v>
      </c>
      <c r="B3334" t="s">
        <v>55</v>
      </c>
      <c r="C3334">
        <v>7.4999999999999997E-3</v>
      </c>
    </row>
    <row r="3335" spans="1:3" x14ac:dyDescent="0.35">
      <c r="A3335">
        <v>57.253230000000002</v>
      </c>
      <c r="B3335" t="s">
        <v>55</v>
      </c>
      <c r="C3335">
        <v>4.0000000000000001E-3</v>
      </c>
    </row>
    <row r="3336" spans="1:3" x14ac:dyDescent="0.35">
      <c r="A3336">
        <v>57.269640000000003</v>
      </c>
      <c r="B3336" t="s">
        <v>55</v>
      </c>
      <c r="C3336">
        <v>3.5000000000000001E-3</v>
      </c>
    </row>
    <row r="3337" spans="1:3" x14ac:dyDescent="0.35">
      <c r="A3337">
        <v>57.289389999999997</v>
      </c>
      <c r="B3337" t="s">
        <v>55</v>
      </c>
      <c r="C3337">
        <v>1.5E-3</v>
      </c>
    </row>
    <row r="3338" spans="1:3" x14ac:dyDescent="0.35">
      <c r="A3338">
        <v>57.311129999999999</v>
      </c>
      <c r="B3338" t="s">
        <v>55</v>
      </c>
      <c r="C3338">
        <v>3.0000000000000001E-3</v>
      </c>
    </row>
    <row r="3339" spans="1:3" x14ac:dyDescent="0.35">
      <c r="A3339">
        <v>57.336770000000001</v>
      </c>
      <c r="B3339" t="s">
        <v>55</v>
      </c>
      <c r="C3339">
        <v>2.2000000000000001E-3</v>
      </c>
    </row>
    <row r="3340" spans="1:3" x14ac:dyDescent="0.35">
      <c r="A3340">
        <v>57.354259999999996</v>
      </c>
      <c r="B3340" t="s">
        <v>55</v>
      </c>
      <c r="C3340">
        <v>1E-4</v>
      </c>
    </row>
    <row r="3341" spans="1:3" x14ac:dyDescent="0.35">
      <c r="A3341">
        <v>57.37567</v>
      </c>
      <c r="B3341" t="s">
        <v>55</v>
      </c>
    </row>
    <row r="3342" spans="1:3" x14ac:dyDescent="0.35">
      <c r="A3342">
        <v>57.396509999999999</v>
      </c>
      <c r="B3342" t="s">
        <v>55</v>
      </c>
    </row>
    <row r="3343" spans="1:3" x14ac:dyDescent="0.35">
      <c r="A3343">
        <v>57.418080000000003</v>
      </c>
      <c r="B3343" t="s">
        <v>55</v>
      </c>
    </row>
    <row r="3344" spans="1:3" x14ac:dyDescent="0.35">
      <c r="A3344">
        <v>57.436309999999999</v>
      </c>
      <c r="B3344" t="s">
        <v>55</v>
      </c>
    </row>
    <row r="3345" spans="1:2" x14ac:dyDescent="0.35">
      <c r="A3345">
        <v>57.453589999999998</v>
      </c>
      <c r="B3345" t="s">
        <v>55</v>
      </c>
    </row>
    <row r="3346" spans="1:2" x14ac:dyDescent="0.35">
      <c r="A3346">
        <v>57.471229999999998</v>
      </c>
      <c r="B3346" t="s">
        <v>55</v>
      </c>
    </row>
    <row r="3347" spans="1:2" x14ac:dyDescent="0.35">
      <c r="A3347">
        <v>57.492379999999997</v>
      </c>
      <c r="B3347" t="s">
        <v>55</v>
      </c>
    </row>
    <row r="3348" spans="1:2" x14ac:dyDescent="0.35">
      <c r="A3348">
        <v>57.518250000000002</v>
      </c>
      <c r="B3348" t="s">
        <v>55</v>
      </c>
    </row>
    <row r="3349" spans="1:2" x14ac:dyDescent="0.35">
      <c r="A3349">
        <v>57.545780000000001</v>
      </c>
      <c r="B3349" t="s">
        <v>55</v>
      </c>
    </row>
    <row r="3350" spans="1:2" x14ac:dyDescent="0.35">
      <c r="A3350">
        <v>57.560310000000001</v>
      </c>
      <c r="B3350" t="s">
        <v>55</v>
      </c>
    </row>
    <row r="3351" spans="1:2" x14ac:dyDescent="0.35">
      <c r="A3351">
        <v>57.587159999999997</v>
      </c>
      <c r="B3351" t="s">
        <v>55</v>
      </c>
    </row>
    <row r="3352" spans="1:2" x14ac:dyDescent="0.35">
      <c r="A3352">
        <v>57.606009999999998</v>
      </c>
      <c r="B3352" t="s">
        <v>55</v>
      </c>
    </row>
    <row r="3353" spans="1:2" x14ac:dyDescent="0.35">
      <c r="A3353">
        <v>57.624319999999997</v>
      </c>
      <c r="B3353" t="s">
        <v>55</v>
      </c>
    </row>
    <row r="3354" spans="1:2" x14ac:dyDescent="0.35">
      <c r="A3354">
        <v>57.644370000000002</v>
      </c>
      <c r="B3354" t="s">
        <v>55</v>
      </c>
    </row>
    <row r="3355" spans="1:2" x14ac:dyDescent="0.35">
      <c r="A3355">
        <v>57.668869999999998</v>
      </c>
      <c r="B3355" t="s">
        <v>55</v>
      </c>
    </row>
    <row r="3356" spans="1:2" x14ac:dyDescent="0.35">
      <c r="A3356">
        <v>57.698880000000003</v>
      </c>
      <c r="B3356" t="s">
        <v>55</v>
      </c>
    </row>
    <row r="3357" spans="1:2" x14ac:dyDescent="0.35">
      <c r="A3357">
        <v>57.716760000000001</v>
      </c>
      <c r="B3357" t="s">
        <v>55</v>
      </c>
    </row>
    <row r="3358" spans="1:2" x14ac:dyDescent="0.35">
      <c r="A3358">
        <v>57.734699999999997</v>
      </c>
      <c r="B3358" t="s">
        <v>55</v>
      </c>
    </row>
    <row r="3359" spans="1:2" x14ac:dyDescent="0.35">
      <c r="A3359">
        <v>57.751309999999997</v>
      </c>
      <c r="B3359" t="s">
        <v>55</v>
      </c>
    </row>
    <row r="3360" spans="1:2" x14ac:dyDescent="0.35">
      <c r="A3360">
        <v>57.767409999999998</v>
      </c>
      <c r="B3360" t="s">
        <v>55</v>
      </c>
    </row>
    <row r="3361" spans="1:3" x14ac:dyDescent="0.35">
      <c r="A3361">
        <v>57.781460000000003</v>
      </c>
      <c r="B3361" t="s">
        <v>55</v>
      </c>
    </row>
    <row r="3362" spans="1:3" x14ac:dyDescent="0.35">
      <c r="A3362">
        <v>57.797110000000004</v>
      </c>
      <c r="B3362" t="s">
        <v>55</v>
      </c>
    </row>
    <row r="3363" spans="1:3" x14ac:dyDescent="0.35">
      <c r="A3363">
        <v>57.81174</v>
      </c>
      <c r="B3363" t="s">
        <v>55</v>
      </c>
    </row>
    <row r="3364" spans="1:3" x14ac:dyDescent="0.35">
      <c r="A3364">
        <v>57.827719999999999</v>
      </c>
      <c r="B3364" t="s">
        <v>55</v>
      </c>
    </row>
    <row r="3365" spans="1:3" x14ac:dyDescent="0.35">
      <c r="A3365">
        <v>57.842550000000003</v>
      </c>
      <c r="B3365" t="s">
        <v>55</v>
      </c>
      <c r="C3365">
        <v>1E-4</v>
      </c>
    </row>
    <row r="3366" spans="1:3" x14ac:dyDescent="0.35">
      <c r="A3366">
        <v>57.857109999999999</v>
      </c>
      <c r="B3366" t="s">
        <v>55</v>
      </c>
      <c r="C3366">
        <v>1E-4</v>
      </c>
    </row>
    <row r="3367" spans="1:3" x14ac:dyDescent="0.35">
      <c r="A3367">
        <v>57.871310000000001</v>
      </c>
      <c r="B3367" t="s">
        <v>55</v>
      </c>
    </row>
    <row r="3368" spans="1:3" x14ac:dyDescent="0.35">
      <c r="A3368">
        <v>57.886580000000002</v>
      </c>
      <c r="B3368" t="s">
        <v>55</v>
      </c>
    </row>
    <row r="3369" spans="1:3" x14ac:dyDescent="0.35">
      <c r="A3369">
        <v>57.900660000000002</v>
      </c>
      <c r="B3369" t="s">
        <v>55</v>
      </c>
    </row>
    <row r="3370" spans="1:3" x14ac:dyDescent="0.35">
      <c r="A3370">
        <v>57.915840000000003</v>
      </c>
      <c r="B3370" t="s">
        <v>55</v>
      </c>
    </row>
    <row r="3371" spans="1:3" x14ac:dyDescent="0.35">
      <c r="A3371">
        <v>57.930199999999999</v>
      </c>
      <c r="B3371" t="s">
        <v>55</v>
      </c>
    </row>
    <row r="3372" spans="1:3" x14ac:dyDescent="0.35">
      <c r="A3372">
        <v>57.945349999999998</v>
      </c>
      <c r="B3372" t="s">
        <v>55</v>
      </c>
    </row>
    <row r="3373" spans="1:3" x14ac:dyDescent="0.35">
      <c r="A3373">
        <v>57.968789999999998</v>
      </c>
      <c r="B3373" t="s">
        <v>55</v>
      </c>
    </row>
    <row r="3374" spans="1:3" x14ac:dyDescent="0.35">
      <c r="A3374">
        <v>57.982799999999997</v>
      </c>
      <c r="B3374" t="s">
        <v>55</v>
      </c>
    </row>
    <row r="3375" spans="1:3" x14ac:dyDescent="0.35">
      <c r="A3375">
        <v>58.00121</v>
      </c>
      <c r="B3375" t="s">
        <v>55</v>
      </c>
    </row>
    <row r="3376" spans="1:3" x14ac:dyDescent="0.35">
      <c r="A3376">
        <v>58.023710000000001</v>
      </c>
      <c r="B3376" t="s">
        <v>55</v>
      </c>
    </row>
    <row r="3377" spans="1:2" x14ac:dyDescent="0.35">
      <c r="A3377">
        <v>58.04871</v>
      </c>
      <c r="B3377" t="s">
        <v>55</v>
      </c>
    </row>
    <row r="3378" spans="1:2" x14ac:dyDescent="0.35">
      <c r="A3378">
        <v>58.066360000000003</v>
      </c>
      <c r="B3378" t="s">
        <v>55</v>
      </c>
    </row>
    <row r="3379" spans="1:2" x14ac:dyDescent="0.35">
      <c r="A3379">
        <v>58.084110000000003</v>
      </c>
      <c r="B3379" t="s">
        <v>55</v>
      </c>
    </row>
    <row r="3380" spans="1:2" x14ac:dyDescent="0.35">
      <c r="A3380">
        <v>58.101059999999997</v>
      </c>
      <c r="B3380" t="s">
        <v>55</v>
      </c>
    </row>
    <row r="3381" spans="1:2" x14ac:dyDescent="0.35">
      <c r="A3381">
        <v>58.11985</v>
      </c>
      <c r="B3381" t="s">
        <v>55</v>
      </c>
    </row>
    <row r="3382" spans="1:2" x14ac:dyDescent="0.35">
      <c r="A3382">
        <v>58.13579</v>
      </c>
      <c r="B3382" t="s">
        <v>55</v>
      </c>
    </row>
    <row r="3383" spans="1:2" x14ac:dyDescent="0.35">
      <c r="A3383">
        <v>58.15363</v>
      </c>
      <c r="B3383" t="s">
        <v>55</v>
      </c>
    </row>
    <row r="3384" spans="1:2" x14ac:dyDescent="0.35">
      <c r="A3384">
        <v>58.1706</v>
      </c>
      <c r="B3384" t="s">
        <v>55</v>
      </c>
    </row>
    <row r="3385" spans="1:2" x14ac:dyDescent="0.35">
      <c r="A3385">
        <v>58.185169999999999</v>
      </c>
      <c r="B3385" t="s">
        <v>55</v>
      </c>
    </row>
    <row r="3386" spans="1:2" x14ac:dyDescent="0.35">
      <c r="A3386">
        <v>58.20532</v>
      </c>
      <c r="B3386" t="s">
        <v>55</v>
      </c>
    </row>
    <row r="3387" spans="1:2" x14ac:dyDescent="0.35">
      <c r="A3387">
        <v>58.230919999999998</v>
      </c>
      <c r="B3387" t="s">
        <v>55</v>
      </c>
    </row>
    <row r="3388" spans="1:2" x14ac:dyDescent="0.35">
      <c r="A3388">
        <v>58.250909999999998</v>
      </c>
      <c r="B3388" t="s">
        <v>55</v>
      </c>
    </row>
    <row r="3389" spans="1:2" x14ac:dyDescent="0.35">
      <c r="A3389">
        <v>58.267069999999997</v>
      </c>
      <c r="B3389" t="s">
        <v>55</v>
      </c>
    </row>
    <row r="3390" spans="1:2" x14ac:dyDescent="0.35">
      <c r="A3390">
        <v>58.286830000000002</v>
      </c>
      <c r="B3390" t="s">
        <v>55</v>
      </c>
    </row>
    <row r="3391" spans="1:2" x14ac:dyDescent="0.35">
      <c r="A3391">
        <v>58.303759999999997</v>
      </c>
      <c r="B3391" t="s">
        <v>55</v>
      </c>
    </row>
    <row r="3392" spans="1:2" x14ac:dyDescent="0.35">
      <c r="A3392">
        <v>58.322699999999998</v>
      </c>
      <c r="B3392" t="s">
        <v>55</v>
      </c>
    </row>
    <row r="3393" spans="1:2" x14ac:dyDescent="0.35">
      <c r="A3393">
        <v>58.34272</v>
      </c>
      <c r="B3393" t="s">
        <v>55</v>
      </c>
    </row>
    <row r="3394" spans="1:2" x14ac:dyDescent="0.35">
      <c r="A3394">
        <v>58.35895</v>
      </c>
      <c r="B3394" t="s">
        <v>55</v>
      </c>
    </row>
    <row r="3395" spans="1:2" x14ac:dyDescent="0.35">
      <c r="A3395">
        <v>58.380270000000003</v>
      </c>
      <c r="B3395" t="s">
        <v>55</v>
      </c>
    </row>
    <row r="3396" spans="1:2" x14ac:dyDescent="0.35">
      <c r="A3396">
        <v>58.398530000000001</v>
      </c>
      <c r="B3396" t="s">
        <v>55</v>
      </c>
    </row>
    <row r="3397" spans="1:2" x14ac:dyDescent="0.35">
      <c r="A3397">
        <v>58.416989999999998</v>
      </c>
      <c r="B3397" t="s">
        <v>55</v>
      </c>
    </row>
    <row r="3398" spans="1:2" x14ac:dyDescent="0.35">
      <c r="A3398">
        <v>58.435830000000003</v>
      </c>
      <c r="B3398" t="s">
        <v>55</v>
      </c>
    </row>
    <row r="3399" spans="1:2" x14ac:dyDescent="0.35">
      <c r="A3399">
        <v>58.45317</v>
      </c>
      <c r="B3399" t="s">
        <v>55</v>
      </c>
    </row>
    <row r="3400" spans="1:2" x14ac:dyDescent="0.35">
      <c r="A3400">
        <v>58.475729999999999</v>
      </c>
      <c r="B3400" t="s">
        <v>55</v>
      </c>
    </row>
    <row r="3401" spans="1:2" x14ac:dyDescent="0.35">
      <c r="A3401">
        <v>58.501440000000002</v>
      </c>
      <c r="B3401" t="s">
        <v>55</v>
      </c>
    </row>
    <row r="3402" spans="1:2" x14ac:dyDescent="0.35">
      <c r="A3402">
        <v>58.518560000000001</v>
      </c>
      <c r="B3402" t="s">
        <v>55</v>
      </c>
    </row>
    <row r="3403" spans="1:2" x14ac:dyDescent="0.35">
      <c r="A3403">
        <v>58.534379999999999</v>
      </c>
      <c r="B3403" t="s">
        <v>55</v>
      </c>
    </row>
    <row r="3404" spans="1:2" x14ac:dyDescent="0.35">
      <c r="A3404">
        <v>58.55021</v>
      </c>
      <c r="B3404" t="s">
        <v>55</v>
      </c>
    </row>
    <row r="3405" spans="1:2" x14ac:dyDescent="0.35">
      <c r="A3405">
        <v>58.56653</v>
      </c>
      <c r="B3405" t="s">
        <v>55</v>
      </c>
    </row>
    <row r="3406" spans="1:2" x14ac:dyDescent="0.35">
      <c r="A3406">
        <v>58.58278</v>
      </c>
      <c r="B3406" t="s">
        <v>55</v>
      </c>
    </row>
    <row r="3407" spans="1:2" x14ac:dyDescent="0.35">
      <c r="A3407">
        <v>58.604759999999999</v>
      </c>
      <c r="B3407" t="s">
        <v>55</v>
      </c>
    </row>
    <row r="3408" spans="1:2" x14ac:dyDescent="0.35">
      <c r="A3408">
        <v>58.619790000000002</v>
      </c>
      <c r="B3408" t="s">
        <v>55</v>
      </c>
    </row>
    <row r="3409" spans="1:3" x14ac:dyDescent="0.35">
      <c r="A3409">
        <v>58.635440000000003</v>
      </c>
      <c r="B3409" t="s">
        <v>55</v>
      </c>
    </row>
    <row r="3410" spans="1:3" x14ac:dyDescent="0.35">
      <c r="A3410">
        <v>58.655589999999997</v>
      </c>
      <c r="B3410" t="s">
        <v>55</v>
      </c>
    </row>
    <row r="3411" spans="1:3" x14ac:dyDescent="0.35">
      <c r="A3411">
        <v>58.679070000000003</v>
      </c>
      <c r="B3411" t="s">
        <v>55</v>
      </c>
    </row>
    <row r="3412" spans="1:3" x14ac:dyDescent="0.35">
      <c r="A3412">
        <v>58.705150000000003</v>
      </c>
      <c r="B3412" t="s">
        <v>55</v>
      </c>
    </row>
    <row r="3413" spans="1:3" x14ac:dyDescent="0.35">
      <c r="A3413">
        <v>58.722189999999998</v>
      </c>
      <c r="B3413" t="s">
        <v>55</v>
      </c>
    </row>
    <row r="3414" spans="1:3" x14ac:dyDescent="0.35">
      <c r="A3414">
        <v>58.74145</v>
      </c>
      <c r="B3414" t="s">
        <v>55</v>
      </c>
    </row>
    <row r="3415" spans="1:3" x14ac:dyDescent="0.35">
      <c r="A3415">
        <v>58.761330000000001</v>
      </c>
      <c r="B3415" t="s">
        <v>55</v>
      </c>
    </row>
    <row r="3416" spans="1:3" x14ac:dyDescent="0.35">
      <c r="A3416">
        <v>58.787570000000002</v>
      </c>
      <c r="B3416" t="s">
        <v>55</v>
      </c>
    </row>
    <row r="3417" spans="1:3" x14ac:dyDescent="0.35">
      <c r="A3417">
        <v>58.818710000000003</v>
      </c>
      <c r="B3417" t="s">
        <v>55</v>
      </c>
    </row>
    <row r="3418" spans="1:3" x14ac:dyDescent="0.35">
      <c r="A3418">
        <v>58.836489999999998</v>
      </c>
      <c r="B3418" t="s">
        <v>55</v>
      </c>
    </row>
    <row r="3419" spans="1:3" x14ac:dyDescent="0.35">
      <c r="A3419">
        <v>58.855490000000003</v>
      </c>
      <c r="B3419" t="s">
        <v>55</v>
      </c>
    </row>
    <row r="3420" spans="1:3" x14ac:dyDescent="0.35">
      <c r="A3420">
        <v>58.8825</v>
      </c>
      <c r="B3420" t="s">
        <v>55</v>
      </c>
      <c r="C3420">
        <v>1E-4</v>
      </c>
    </row>
    <row r="3421" spans="1:3" x14ac:dyDescent="0.35">
      <c r="A3421">
        <v>58.902610000000003</v>
      </c>
      <c r="B3421" t="s">
        <v>55</v>
      </c>
      <c r="C3421">
        <v>8.9999999999999998E-4</v>
      </c>
    </row>
    <row r="3422" spans="1:3" x14ac:dyDescent="0.35">
      <c r="A3422">
        <v>58.920059999999999</v>
      </c>
      <c r="B3422" t="s">
        <v>55</v>
      </c>
      <c r="C3422">
        <v>1.9E-3</v>
      </c>
    </row>
    <row r="3423" spans="1:3" x14ac:dyDescent="0.35">
      <c r="A3423">
        <v>58.9422</v>
      </c>
      <c r="B3423" t="s">
        <v>55</v>
      </c>
      <c r="C3423">
        <v>6.9999999999999999E-4</v>
      </c>
    </row>
    <row r="3424" spans="1:3" x14ac:dyDescent="0.35">
      <c r="A3424">
        <v>58.961370000000002</v>
      </c>
      <c r="B3424" t="s">
        <v>55</v>
      </c>
      <c r="C3424">
        <v>4.0000000000000001E-3</v>
      </c>
    </row>
    <row r="3425" spans="1:3" x14ac:dyDescent="0.35">
      <c r="A3425">
        <v>58.980910000000002</v>
      </c>
      <c r="B3425" t="s">
        <v>55</v>
      </c>
      <c r="C3425">
        <v>2.7000000000000001E-3</v>
      </c>
    </row>
    <row r="3426" spans="1:3" x14ac:dyDescent="0.35">
      <c r="A3426">
        <v>59.000970000000002</v>
      </c>
      <c r="B3426" t="s">
        <v>55</v>
      </c>
      <c r="C3426">
        <v>3.0000000000000001E-3</v>
      </c>
    </row>
    <row r="3427" spans="1:3" x14ac:dyDescent="0.35">
      <c r="A3427">
        <v>59.018459999999997</v>
      </c>
      <c r="B3427" t="s">
        <v>55</v>
      </c>
      <c r="C3427">
        <v>2.2000000000000001E-3</v>
      </c>
    </row>
    <row r="3428" spans="1:3" x14ac:dyDescent="0.35">
      <c r="A3428">
        <v>59.033920000000002</v>
      </c>
      <c r="B3428" t="s">
        <v>55</v>
      </c>
      <c r="C3428">
        <v>1.6000000000000001E-3</v>
      </c>
    </row>
    <row r="3429" spans="1:3" x14ac:dyDescent="0.35">
      <c r="A3429">
        <v>59.051180000000002</v>
      </c>
      <c r="B3429" t="s">
        <v>55</v>
      </c>
      <c r="C3429">
        <v>1.6000000000000001E-3</v>
      </c>
    </row>
    <row r="3430" spans="1:3" x14ac:dyDescent="0.35">
      <c r="A3430">
        <v>59.067419999999998</v>
      </c>
      <c r="B3430" t="s">
        <v>55</v>
      </c>
      <c r="C3430">
        <v>2.2000000000000001E-3</v>
      </c>
    </row>
    <row r="3431" spans="1:3" x14ac:dyDescent="0.35">
      <c r="A3431">
        <v>59.083959999999998</v>
      </c>
      <c r="B3431" t="s">
        <v>55</v>
      </c>
      <c r="C3431">
        <v>2.2000000000000001E-3</v>
      </c>
    </row>
    <row r="3432" spans="1:3" x14ac:dyDescent="0.35">
      <c r="A3432">
        <v>59.099629999999998</v>
      </c>
      <c r="B3432" t="s">
        <v>55</v>
      </c>
      <c r="C3432">
        <v>2.2000000000000001E-3</v>
      </c>
    </row>
    <row r="3433" spans="1:3" x14ac:dyDescent="0.35">
      <c r="A3433">
        <v>59.11515</v>
      </c>
      <c r="B3433" t="s">
        <v>55</v>
      </c>
      <c r="C3433">
        <v>2.2000000000000001E-3</v>
      </c>
    </row>
    <row r="3434" spans="1:3" x14ac:dyDescent="0.35">
      <c r="A3434">
        <v>59.130789999999998</v>
      </c>
      <c r="B3434" t="s">
        <v>55</v>
      </c>
      <c r="C3434">
        <v>8.0000000000000004E-4</v>
      </c>
    </row>
    <row r="3435" spans="1:3" x14ac:dyDescent="0.35">
      <c r="A3435">
        <v>59.146630000000002</v>
      </c>
      <c r="B3435" t="s">
        <v>55</v>
      </c>
      <c r="C3435">
        <v>8.0000000000000004E-4</v>
      </c>
    </row>
    <row r="3436" spans="1:3" x14ac:dyDescent="0.35">
      <c r="A3436">
        <v>59.162190000000002</v>
      </c>
      <c r="B3436" t="s">
        <v>55</v>
      </c>
      <c r="C3436">
        <v>4.0000000000000002E-4</v>
      </c>
    </row>
    <row r="3437" spans="1:3" x14ac:dyDescent="0.35">
      <c r="A3437">
        <v>59.183869999999999</v>
      </c>
      <c r="B3437" t="s">
        <v>55</v>
      </c>
      <c r="C3437">
        <v>4.0000000000000002E-4</v>
      </c>
    </row>
    <row r="3438" spans="1:3" x14ac:dyDescent="0.35">
      <c r="A3438">
        <v>59.198329999999999</v>
      </c>
      <c r="B3438" t="s">
        <v>55</v>
      </c>
      <c r="C3438">
        <v>1E-4</v>
      </c>
    </row>
    <row r="3439" spans="1:3" x14ac:dyDescent="0.35">
      <c r="A3439">
        <v>59.213920000000002</v>
      </c>
      <c r="B3439" t="s">
        <v>55</v>
      </c>
    </row>
    <row r="3440" spans="1:3" x14ac:dyDescent="0.35">
      <c r="A3440">
        <v>59.230980000000002</v>
      </c>
      <c r="B3440" t="s">
        <v>55</v>
      </c>
    </row>
    <row r="3441" spans="1:2" x14ac:dyDescent="0.35">
      <c r="A3441">
        <v>59.247590000000002</v>
      </c>
      <c r="B3441" t="s">
        <v>55</v>
      </c>
    </row>
    <row r="3442" spans="1:2" x14ac:dyDescent="0.35">
      <c r="A3442">
        <v>59.263210000000001</v>
      </c>
      <c r="B3442" t="s">
        <v>55</v>
      </c>
    </row>
    <row r="3443" spans="1:2" x14ac:dyDescent="0.35">
      <c r="A3443">
        <v>59.281379999999999</v>
      </c>
      <c r="B3443" t="s">
        <v>55</v>
      </c>
    </row>
    <row r="3444" spans="1:2" x14ac:dyDescent="0.35">
      <c r="A3444">
        <v>59.296950000000002</v>
      </c>
      <c r="B3444" t="s">
        <v>55</v>
      </c>
    </row>
    <row r="3445" spans="1:2" x14ac:dyDescent="0.35">
      <c r="A3445">
        <v>59.31917</v>
      </c>
      <c r="B3445" t="s">
        <v>55</v>
      </c>
    </row>
    <row r="3446" spans="1:2" x14ac:dyDescent="0.35">
      <c r="A3446">
        <v>59.34496</v>
      </c>
      <c r="B3446" t="s">
        <v>55</v>
      </c>
    </row>
    <row r="3447" spans="1:2" x14ac:dyDescent="0.35">
      <c r="A3447">
        <v>59.36835</v>
      </c>
      <c r="B3447" t="s">
        <v>55</v>
      </c>
    </row>
    <row r="3448" spans="1:2" x14ac:dyDescent="0.35">
      <c r="A3448">
        <v>59.388730000000002</v>
      </c>
      <c r="B3448" t="s">
        <v>55</v>
      </c>
    </row>
    <row r="3449" spans="1:2" x14ac:dyDescent="0.35">
      <c r="A3449">
        <v>59.407820000000001</v>
      </c>
      <c r="B3449" t="s">
        <v>55</v>
      </c>
    </row>
    <row r="3450" spans="1:2" x14ac:dyDescent="0.35">
      <c r="A3450">
        <v>59.433979999999998</v>
      </c>
      <c r="B3450" t="s">
        <v>55</v>
      </c>
    </row>
    <row r="3451" spans="1:2" x14ac:dyDescent="0.35">
      <c r="A3451">
        <v>59.465600000000002</v>
      </c>
      <c r="B3451" t="s">
        <v>55</v>
      </c>
    </row>
    <row r="3452" spans="1:2" x14ac:dyDescent="0.35">
      <c r="A3452">
        <v>59.4831</v>
      </c>
      <c r="B3452" t="s">
        <v>55</v>
      </c>
    </row>
    <row r="3453" spans="1:2" x14ac:dyDescent="0.35">
      <c r="A3453">
        <v>59.501620000000003</v>
      </c>
      <c r="B3453" t="s">
        <v>55</v>
      </c>
    </row>
    <row r="3454" spans="1:2" x14ac:dyDescent="0.35">
      <c r="A3454">
        <v>59.518259999999998</v>
      </c>
      <c r="B3454" t="s">
        <v>55</v>
      </c>
    </row>
    <row r="3455" spans="1:2" x14ac:dyDescent="0.35">
      <c r="A3455">
        <v>59.535069999999997</v>
      </c>
      <c r="B3455" t="s">
        <v>55</v>
      </c>
    </row>
    <row r="3456" spans="1:2" x14ac:dyDescent="0.35">
      <c r="A3456">
        <v>59.562919999999998</v>
      </c>
      <c r="B3456" t="s">
        <v>55</v>
      </c>
    </row>
    <row r="3457" spans="1:2" x14ac:dyDescent="0.35">
      <c r="A3457">
        <v>59.580249999999999</v>
      </c>
      <c r="B3457" t="s">
        <v>55</v>
      </c>
    </row>
    <row r="3458" spans="1:2" x14ac:dyDescent="0.35">
      <c r="A3458">
        <v>59.598950000000002</v>
      </c>
      <c r="B3458" t="s">
        <v>55</v>
      </c>
    </row>
    <row r="3459" spans="1:2" x14ac:dyDescent="0.35">
      <c r="A3459">
        <v>59.616779999999999</v>
      </c>
      <c r="B3459" t="s">
        <v>55</v>
      </c>
    </row>
    <row r="3460" spans="1:2" x14ac:dyDescent="0.35">
      <c r="A3460">
        <v>59.636920000000003</v>
      </c>
      <c r="B3460" t="s">
        <v>55</v>
      </c>
    </row>
    <row r="3461" spans="1:2" x14ac:dyDescent="0.35">
      <c r="A3461">
        <v>59.65849</v>
      </c>
      <c r="B3461" t="s">
        <v>55</v>
      </c>
    </row>
    <row r="3462" spans="1:2" x14ac:dyDescent="0.35">
      <c r="A3462">
        <v>59.676139999999997</v>
      </c>
      <c r="B3462" t="s">
        <v>55</v>
      </c>
    </row>
    <row r="3463" spans="1:2" x14ac:dyDescent="0.35">
      <c r="A3463">
        <v>59.694499999999998</v>
      </c>
      <c r="B3463" t="s">
        <v>55</v>
      </c>
    </row>
    <row r="3464" spans="1:2" x14ac:dyDescent="0.35">
      <c r="A3464">
        <v>59.709359999999997</v>
      </c>
      <c r="B3464" t="s">
        <v>55</v>
      </c>
    </row>
    <row r="3465" spans="1:2" x14ac:dyDescent="0.35">
      <c r="A3465">
        <v>59.725430000000003</v>
      </c>
      <c r="B3465" t="s">
        <v>55</v>
      </c>
    </row>
    <row r="3466" spans="1:2" x14ac:dyDescent="0.35">
      <c r="A3466">
        <v>59.745959999999997</v>
      </c>
      <c r="B3466" t="s">
        <v>55</v>
      </c>
    </row>
    <row r="3467" spans="1:2" x14ac:dyDescent="0.35">
      <c r="A3467">
        <v>59.76878</v>
      </c>
      <c r="B3467" t="s">
        <v>55</v>
      </c>
    </row>
    <row r="3468" spans="1:2" x14ac:dyDescent="0.35">
      <c r="A3468">
        <v>59.783790000000003</v>
      </c>
      <c r="B3468" t="s">
        <v>55</v>
      </c>
    </row>
    <row r="3469" spans="1:2" x14ac:dyDescent="0.35">
      <c r="A3469">
        <v>59.798810000000003</v>
      </c>
      <c r="B3469" t="s">
        <v>55</v>
      </c>
    </row>
    <row r="3470" spans="1:2" x14ac:dyDescent="0.35">
      <c r="A3470">
        <v>59.819249999999997</v>
      </c>
      <c r="B3470" t="s">
        <v>55</v>
      </c>
    </row>
    <row r="3471" spans="1:2" x14ac:dyDescent="0.35">
      <c r="A3471">
        <v>59.83446</v>
      </c>
      <c r="B3471" t="s">
        <v>55</v>
      </c>
    </row>
    <row r="3472" spans="1:2" x14ac:dyDescent="0.35">
      <c r="A3472">
        <v>59.851199999999999</v>
      </c>
      <c r="B3472" t="s">
        <v>55</v>
      </c>
    </row>
    <row r="3473" spans="1:2" x14ac:dyDescent="0.35">
      <c r="A3473">
        <v>59.867019999999997</v>
      </c>
      <c r="B3473" t="s">
        <v>55</v>
      </c>
    </row>
    <row r="3474" spans="1:2" x14ac:dyDescent="0.35">
      <c r="A3474">
        <v>59.882260000000002</v>
      </c>
      <c r="B3474" t="s">
        <v>55</v>
      </c>
    </row>
    <row r="3475" spans="1:2" x14ac:dyDescent="0.35">
      <c r="A3475">
        <v>59.89649</v>
      </c>
      <c r="B3475" t="s">
        <v>55</v>
      </c>
    </row>
    <row r="3476" spans="1:2" x14ac:dyDescent="0.35">
      <c r="A3476">
        <v>59.911389999999997</v>
      </c>
      <c r="B3476" t="s">
        <v>55</v>
      </c>
    </row>
    <row r="3477" spans="1:2" x14ac:dyDescent="0.35">
      <c r="A3477">
        <v>59.92794</v>
      </c>
      <c r="B3477" t="s">
        <v>55</v>
      </c>
    </row>
    <row r="3478" spans="1:2" x14ac:dyDescent="0.35">
      <c r="A3478">
        <v>59.946289999999998</v>
      </c>
      <c r="B3478" t="s">
        <v>55</v>
      </c>
    </row>
    <row r="3479" spans="1:2" x14ac:dyDescent="0.35">
      <c r="A3479">
        <v>59.961570000000002</v>
      </c>
      <c r="B3479" t="s">
        <v>55</v>
      </c>
    </row>
    <row r="3480" spans="1:2" x14ac:dyDescent="0.35">
      <c r="A3480">
        <v>59.97616</v>
      </c>
      <c r="B3480" t="s">
        <v>55</v>
      </c>
    </row>
    <row r="3481" spans="1:2" x14ac:dyDescent="0.35">
      <c r="A3481">
        <v>59.990839999999999</v>
      </c>
      <c r="B3481" t="s">
        <v>55</v>
      </c>
    </row>
    <row r="3482" spans="1:2" x14ac:dyDescent="0.35">
      <c r="A3482">
        <v>60.006680000000003</v>
      </c>
      <c r="B3482" t="s">
        <v>55</v>
      </c>
    </row>
    <row r="3483" spans="1:2" x14ac:dyDescent="0.35">
      <c r="A3483">
        <v>60.023620000000001</v>
      </c>
      <c r="B3483" t="s">
        <v>55</v>
      </c>
    </row>
    <row r="3484" spans="1:2" x14ac:dyDescent="0.35">
      <c r="A3484">
        <v>60.042059999999999</v>
      </c>
      <c r="B3484" t="s">
        <v>55</v>
      </c>
    </row>
    <row r="3485" spans="1:2" x14ac:dyDescent="0.35">
      <c r="A3485">
        <v>60.058909999999997</v>
      </c>
      <c r="B3485" t="s">
        <v>55</v>
      </c>
    </row>
    <row r="3486" spans="1:2" x14ac:dyDescent="0.35">
      <c r="A3486">
        <v>60.078969999999998</v>
      </c>
      <c r="B3486" t="s">
        <v>55</v>
      </c>
    </row>
    <row r="3487" spans="1:2" x14ac:dyDescent="0.35">
      <c r="A3487">
        <v>60.095199999999998</v>
      </c>
      <c r="B3487" t="s">
        <v>55</v>
      </c>
    </row>
    <row r="3488" spans="1:2" x14ac:dyDescent="0.35">
      <c r="A3488">
        <v>60.112909999999999</v>
      </c>
      <c r="B3488" t="s">
        <v>55</v>
      </c>
    </row>
    <row r="3489" spans="1:2" x14ac:dyDescent="0.35">
      <c r="A3489">
        <v>60.130830000000003</v>
      </c>
      <c r="B3489" t="s">
        <v>55</v>
      </c>
    </row>
    <row r="3490" spans="1:2" x14ac:dyDescent="0.35">
      <c r="A3490">
        <v>60.147440000000003</v>
      </c>
      <c r="B3490" t="s">
        <v>55</v>
      </c>
    </row>
    <row r="3491" spans="1:2" x14ac:dyDescent="0.35">
      <c r="A3491">
        <v>60.168120000000002</v>
      </c>
      <c r="B3491" t="s">
        <v>55</v>
      </c>
    </row>
    <row r="3492" spans="1:2" x14ac:dyDescent="0.35">
      <c r="A3492">
        <v>60.182749999999999</v>
      </c>
      <c r="B3492" t="s">
        <v>55</v>
      </c>
    </row>
    <row r="3493" spans="1:2" x14ac:dyDescent="0.35">
      <c r="A3493">
        <v>60.197490000000002</v>
      </c>
      <c r="B3493" t="s">
        <v>55</v>
      </c>
    </row>
    <row r="3494" spans="1:2" x14ac:dyDescent="0.35">
      <c r="A3494">
        <v>60.211359999999999</v>
      </c>
      <c r="B3494" t="s">
        <v>55</v>
      </c>
    </row>
    <row r="3495" spans="1:2" x14ac:dyDescent="0.35">
      <c r="A3495">
        <v>60.228729999999999</v>
      </c>
      <c r="B3495" t="s">
        <v>55</v>
      </c>
    </row>
    <row r="3496" spans="1:2" x14ac:dyDescent="0.35">
      <c r="A3496">
        <v>60.252630000000003</v>
      </c>
      <c r="B3496" t="s">
        <v>55</v>
      </c>
    </row>
    <row r="3497" spans="1:2" x14ac:dyDescent="0.35">
      <c r="A3497">
        <v>60.270710000000001</v>
      </c>
      <c r="B3497" t="s">
        <v>55</v>
      </c>
    </row>
    <row r="3498" spans="1:2" x14ac:dyDescent="0.35">
      <c r="A3498">
        <v>60.292819999999999</v>
      </c>
      <c r="B3498" t="s">
        <v>55</v>
      </c>
    </row>
    <row r="3499" spans="1:2" x14ac:dyDescent="0.35">
      <c r="A3499">
        <v>60.310639999999999</v>
      </c>
      <c r="B3499" t="s">
        <v>55</v>
      </c>
    </row>
    <row r="3500" spans="1:2" x14ac:dyDescent="0.35">
      <c r="A3500">
        <v>60.329680000000003</v>
      </c>
      <c r="B3500" t="s">
        <v>55</v>
      </c>
    </row>
    <row r="3501" spans="1:2" x14ac:dyDescent="0.35">
      <c r="A3501">
        <v>60.348820000000003</v>
      </c>
      <c r="B3501" t="s">
        <v>55</v>
      </c>
    </row>
    <row r="3502" spans="1:2" x14ac:dyDescent="0.35">
      <c r="A3502">
        <v>60.36833</v>
      </c>
      <c r="B3502" t="s">
        <v>55</v>
      </c>
    </row>
    <row r="3503" spans="1:2" x14ac:dyDescent="0.35">
      <c r="A3503">
        <v>60.38494</v>
      </c>
      <c r="B3503" t="s">
        <v>55</v>
      </c>
    </row>
    <row r="3504" spans="1:2" x14ac:dyDescent="0.35">
      <c r="A3504">
        <v>60.402180000000001</v>
      </c>
      <c r="B3504" t="s">
        <v>55</v>
      </c>
    </row>
    <row r="3505" spans="1:3" x14ac:dyDescent="0.35">
      <c r="A3505">
        <v>60.424500000000002</v>
      </c>
      <c r="B3505" t="s">
        <v>55</v>
      </c>
    </row>
    <row r="3506" spans="1:3" x14ac:dyDescent="0.35">
      <c r="A3506">
        <v>60.440330000000003</v>
      </c>
      <c r="B3506" t="s">
        <v>55</v>
      </c>
    </row>
    <row r="3507" spans="1:3" x14ac:dyDescent="0.35">
      <c r="A3507">
        <v>60.45599</v>
      </c>
      <c r="B3507" t="s">
        <v>55</v>
      </c>
    </row>
    <row r="3508" spans="1:3" x14ac:dyDescent="0.35">
      <c r="A3508">
        <v>60.472360000000002</v>
      </c>
      <c r="B3508" t="s">
        <v>55</v>
      </c>
    </row>
    <row r="3509" spans="1:3" x14ac:dyDescent="0.35">
      <c r="A3509">
        <v>60.491810000000001</v>
      </c>
      <c r="B3509" t="s">
        <v>55</v>
      </c>
    </row>
    <row r="3510" spans="1:3" x14ac:dyDescent="0.35">
      <c r="A3510">
        <v>60.508540000000004</v>
      </c>
      <c r="B3510" t="s">
        <v>55</v>
      </c>
    </row>
    <row r="3511" spans="1:3" x14ac:dyDescent="0.35">
      <c r="A3511">
        <v>60.53004</v>
      </c>
      <c r="B3511" t="s">
        <v>55</v>
      </c>
    </row>
    <row r="3512" spans="1:3" x14ac:dyDescent="0.35">
      <c r="A3512">
        <v>60.553640000000001</v>
      </c>
      <c r="B3512" t="s">
        <v>55</v>
      </c>
    </row>
    <row r="3513" spans="1:3" x14ac:dyDescent="0.35">
      <c r="A3513">
        <v>60.569899999999997</v>
      </c>
      <c r="B3513" t="s">
        <v>55</v>
      </c>
    </row>
    <row r="3514" spans="1:3" x14ac:dyDescent="0.35">
      <c r="A3514">
        <v>60.585630000000002</v>
      </c>
      <c r="B3514" t="s">
        <v>55</v>
      </c>
    </row>
    <row r="3515" spans="1:3" x14ac:dyDescent="0.35">
      <c r="A3515">
        <v>60.60127</v>
      </c>
      <c r="B3515" t="s">
        <v>55</v>
      </c>
    </row>
    <row r="3516" spans="1:3" x14ac:dyDescent="0.35">
      <c r="A3516">
        <v>60.617339999999999</v>
      </c>
      <c r="B3516" t="s">
        <v>55</v>
      </c>
    </row>
    <row r="3517" spans="1:3" x14ac:dyDescent="0.35">
      <c r="A3517">
        <v>60.633589999999998</v>
      </c>
      <c r="B3517" t="s">
        <v>55</v>
      </c>
    </row>
    <row r="3518" spans="1:3" x14ac:dyDescent="0.35">
      <c r="A3518">
        <v>60.64996</v>
      </c>
      <c r="B3518" t="s">
        <v>55</v>
      </c>
    </row>
    <row r="3519" spans="1:3" x14ac:dyDescent="0.35">
      <c r="A3519">
        <v>60.670229999999997</v>
      </c>
      <c r="B3519" t="s">
        <v>55</v>
      </c>
    </row>
    <row r="3520" spans="1:3" x14ac:dyDescent="0.35">
      <c r="A3520">
        <v>60.694719999999997</v>
      </c>
      <c r="B3520" t="s">
        <v>55</v>
      </c>
      <c r="C3520">
        <v>1E-4</v>
      </c>
    </row>
    <row r="3521" spans="1:3" x14ac:dyDescent="0.35">
      <c r="A3521">
        <v>60.727719999999998</v>
      </c>
      <c r="B3521" t="s">
        <v>55</v>
      </c>
    </row>
    <row r="3522" spans="1:3" x14ac:dyDescent="0.35">
      <c r="A3522">
        <v>60.751649999999998</v>
      </c>
      <c r="B3522" t="s">
        <v>55</v>
      </c>
    </row>
    <row r="3523" spans="1:3" x14ac:dyDescent="0.35">
      <c r="A3523">
        <v>60.770209999999999</v>
      </c>
      <c r="B3523" t="s">
        <v>55</v>
      </c>
    </row>
    <row r="3524" spans="1:3" x14ac:dyDescent="0.35">
      <c r="A3524">
        <v>60.788220000000003</v>
      </c>
      <c r="B3524" t="s">
        <v>55</v>
      </c>
    </row>
    <row r="3525" spans="1:3" x14ac:dyDescent="0.35">
      <c r="A3525">
        <v>60.80865</v>
      </c>
      <c r="B3525" t="s">
        <v>55</v>
      </c>
    </row>
    <row r="3526" spans="1:3" x14ac:dyDescent="0.35">
      <c r="A3526">
        <v>60.827970000000001</v>
      </c>
      <c r="B3526" t="s">
        <v>55</v>
      </c>
    </row>
    <row r="3527" spans="1:3" x14ac:dyDescent="0.35">
      <c r="A3527">
        <v>60.864519999999999</v>
      </c>
      <c r="B3527" t="s">
        <v>55</v>
      </c>
      <c r="C3527">
        <v>8.0000000000000004E-4</v>
      </c>
    </row>
    <row r="3528" spans="1:3" x14ac:dyDescent="0.35">
      <c r="A3528">
        <v>60.88805</v>
      </c>
      <c r="B3528" t="s">
        <v>55</v>
      </c>
      <c r="C3528">
        <v>5.0000000000000001E-4</v>
      </c>
    </row>
    <row r="3529" spans="1:3" x14ac:dyDescent="0.35">
      <c r="A3529">
        <v>60.906239999999997</v>
      </c>
      <c r="B3529" t="s">
        <v>55</v>
      </c>
      <c r="C3529">
        <v>5.0000000000000001E-4</v>
      </c>
    </row>
    <row r="3530" spans="1:3" x14ac:dyDescent="0.35">
      <c r="A3530">
        <v>60.92868</v>
      </c>
      <c r="B3530" t="s">
        <v>55</v>
      </c>
      <c r="C3530">
        <v>1.1000000000000001E-3</v>
      </c>
    </row>
    <row r="3531" spans="1:3" x14ac:dyDescent="0.35">
      <c r="A3531">
        <v>60.947589999999998</v>
      </c>
      <c r="B3531" t="s">
        <v>55</v>
      </c>
      <c r="C3531">
        <v>4.7999999999999996E-3</v>
      </c>
    </row>
    <row r="3532" spans="1:3" x14ac:dyDescent="0.35">
      <c r="A3532">
        <v>60.970730000000003</v>
      </c>
      <c r="B3532" t="s">
        <v>55</v>
      </c>
      <c r="C3532">
        <v>3.7000000000000002E-3</v>
      </c>
    </row>
    <row r="3533" spans="1:3" x14ac:dyDescent="0.35">
      <c r="A3533">
        <v>60.989350000000002</v>
      </c>
      <c r="B3533" t="s">
        <v>55</v>
      </c>
      <c r="C3533">
        <v>4.7000000000000002E-3</v>
      </c>
    </row>
    <row r="3534" spans="1:3" x14ac:dyDescent="0.35">
      <c r="A3534">
        <v>61.007190000000001</v>
      </c>
      <c r="B3534" t="s">
        <v>55</v>
      </c>
      <c r="C3534">
        <v>3.2000000000000002E-3</v>
      </c>
    </row>
    <row r="3535" spans="1:3" x14ac:dyDescent="0.35">
      <c r="A3535">
        <v>61.028770000000002</v>
      </c>
      <c r="B3535" t="s">
        <v>55</v>
      </c>
      <c r="C3535">
        <v>3.2000000000000002E-3</v>
      </c>
    </row>
    <row r="3536" spans="1:3" x14ac:dyDescent="0.35">
      <c r="A3536">
        <v>61.042990000000003</v>
      </c>
      <c r="B3536" t="s">
        <v>55</v>
      </c>
      <c r="C3536">
        <v>4.1000000000000003E-3</v>
      </c>
    </row>
    <row r="3537" spans="1:3" x14ac:dyDescent="0.35">
      <c r="A3537">
        <v>61.059170000000002</v>
      </c>
      <c r="B3537" t="s">
        <v>55</v>
      </c>
      <c r="C3537">
        <v>4.1000000000000003E-3</v>
      </c>
    </row>
    <row r="3538" spans="1:3" x14ac:dyDescent="0.35">
      <c r="A3538">
        <v>61.074330000000003</v>
      </c>
      <c r="B3538" t="s">
        <v>55</v>
      </c>
      <c r="C3538">
        <v>2E-3</v>
      </c>
    </row>
    <row r="3539" spans="1:3" x14ac:dyDescent="0.35">
      <c r="A3539">
        <v>61.090470000000003</v>
      </c>
      <c r="B3539" t="s">
        <v>55</v>
      </c>
      <c r="C3539">
        <v>2.5999999999999999E-3</v>
      </c>
    </row>
    <row r="3540" spans="1:3" x14ac:dyDescent="0.35">
      <c r="A3540">
        <v>61.107039999999998</v>
      </c>
      <c r="B3540" t="s">
        <v>55</v>
      </c>
      <c r="C3540">
        <v>1.1999999999999999E-3</v>
      </c>
    </row>
    <row r="3541" spans="1:3" x14ac:dyDescent="0.35">
      <c r="A3541">
        <v>61.124009999999998</v>
      </c>
      <c r="B3541" t="s">
        <v>55</v>
      </c>
      <c r="C3541">
        <v>1.1999999999999999E-3</v>
      </c>
    </row>
    <row r="3542" spans="1:3" x14ac:dyDescent="0.35">
      <c r="A3542">
        <v>61.140430000000002</v>
      </c>
      <c r="B3542" t="s">
        <v>55</v>
      </c>
      <c r="C3542">
        <v>2E-3</v>
      </c>
    </row>
    <row r="3543" spans="1:3" x14ac:dyDescent="0.35">
      <c r="A3543">
        <v>61.157200000000003</v>
      </c>
      <c r="B3543" t="s">
        <v>55</v>
      </c>
      <c r="C3543">
        <v>5.0000000000000001E-3</v>
      </c>
    </row>
    <row r="3544" spans="1:3" x14ac:dyDescent="0.35">
      <c r="A3544">
        <v>61.172199999999997</v>
      </c>
      <c r="B3544" t="s">
        <v>55</v>
      </c>
      <c r="C3544">
        <v>4.8999999999999998E-3</v>
      </c>
    </row>
    <row r="3545" spans="1:3" x14ac:dyDescent="0.35">
      <c r="A3545">
        <v>61.189410000000002</v>
      </c>
      <c r="B3545" t="s">
        <v>55</v>
      </c>
      <c r="C3545">
        <v>9.1000000000000004E-3</v>
      </c>
    </row>
    <row r="3546" spans="1:3" x14ac:dyDescent="0.35">
      <c r="A3546">
        <v>61.204889999999999</v>
      </c>
      <c r="B3546" t="s">
        <v>55</v>
      </c>
      <c r="C3546">
        <v>9.1000000000000004E-3</v>
      </c>
    </row>
    <row r="3547" spans="1:3" x14ac:dyDescent="0.35">
      <c r="A3547">
        <v>61.22119</v>
      </c>
      <c r="B3547" t="s">
        <v>55</v>
      </c>
      <c r="C3547">
        <v>1.4200000000000001E-2</v>
      </c>
    </row>
    <row r="3548" spans="1:3" x14ac:dyDescent="0.35">
      <c r="A3548">
        <v>61.238480000000003</v>
      </c>
      <c r="B3548" t="s">
        <v>55</v>
      </c>
      <c r="C3548">
        <v>6.1999999999999998E-3</v>
      </c>
    </row>
    <row r="3549" spans="1:3" x14ac:dyDescent="0.35">
      <c r="A3549">
        <v>61.253889999999998</v>
      </c>
      <c r="B3549" t="s">
        <v>55</v>
      </c>
      <c r="C3549">
        <v>6.1999999999999998E-3</v>
      </c>
    </row>
    <row r="3550" spans="1:3" x14ac:dyDescent="0.35">
      <c r="A3550">
        <v>61.270200000000003</v>
      </c>
      <c r="B3550" t="s">
        <v>55</v>
      </c>
      <c r="C3550">
        <v>6.8999999999999999E-3</v>
      </c>
    </row>
    <row r="3551" spans="1:3" x14ac:dyDescent="0.35">
      <c r="A3551">
        <v>61.28781</v>
      </c>
      <c r="B3551" t="s">
        <v>55</v>
      </c>
      <c r="C3551">
        <v>7.0000000000000001E-3</v>
      </c>
    </row>
    <row r="3552" spans="1:3" x14ac:dyDescent="0.35">
      <c r="A3552">
        <v>61.306469999999997</v>
      </c>
      <c r="B3552" t="s">
        <v>55</v>
      </c>
      <c r="C3552">
        <v>6.1000000000000004E-3</v>
      </c>
    </row>
    <row r="3553" spans="1:3" x14ac:dyDescent="0.35">
      <c r="A3553">
        <v>61.326259999999998</v>
      </c>
      <c r="B3553" t="s">
        <v>55</v>
      </c>
      <c r="C3553">
        <v>2.3999999999999998E-3</v>
      </c>
    </row>
    <row r="3554" spans="1:3" x14ac:dyDescent="0.35">
      <c r="A3554">
        <v>61.349739999999997</v>
      </c>
      <c r="B3554" t="s">
        <v>55</v>
      </c>
      <c r="C3554">
        <v>2.3999999999999998E-3</v>
      </c>
    </row>
    <row r="3555" spans="1:3" x14ac:dyDescent="0.35">
      <c r="A3555">
        <v>61.36759</v>
      </c>
      <c r="B3555" t="s">
        <v>55</v>
      </c>
    </row>
    <row r="3556" spans="1:3" x14ac:dyDescent="0.35">
      <c r="A3556">
        <v>61.386229999999998</v>
      </c>
      <c r="B3556" t="s">
        <v>55</v>
      </c>
    </row>
    <row r="3557" spans="1:3" x14ac:dyDescent="0.35">
      <c r="A3557">
        <v>61.40587</v>
      </c>
      <c r="B3557" t="s">
        <v>55</v>
      </c>
    </row>
    <row r="3558" spans="1:3" x14ac:dyDescent="0.35">
      <c r="A3558">
        <v>61.424239999999998</v>
      </c>
      <c r="B3558" t="s">
        <v>55</v>
      </c>
    </row>
    <row r="3559" spans="1:3" x14ac:dyDescent="0.35">
      <c r="A3559">
        <v>61.44267</v>
      </c>
      <c r="B3559" t="s">
        <v>55</v>
      </c>
    </row>
    <row r="3560" spans="1:3" x14ac:dyDescent="0.35">
      <c r="A3560">
        <v>61.46246</v>
      </c>
      <c r="B3560" t="s">
        <v>55</v>
      </c>
    </row>
    <row r="3561" spans="1:3" x14ac:dyDescent="0.35">
      <c r="A3561">
        <v>61.487659999999998</v>
      </c>
      <c r="B3561" t="s">
        <v>55</v>
      </c>
    </row>
    <row r="3562" spans="1:3" x14ac:dyDescent="0.35">
      <c r="A3562">
        <v>61.509830000000001</v>
      </c>
      <c r="B3562" t="s">
        <v>55</v>
      </c>
    </row>
    <row r="3563" spans="1:3" x14ac:dyDescent="0.35">
      <c r="A3563">
        <v>61.528019999999998</v>
      </c>
      <c r="B3563" t="s">
        <v>55</v>
      </c>
    </row>
    <row r="3564" spans="1:3" x14ac:dyDescent="0.35">
      <c r="A3564">
        <v>61.556139999999999</v>
      </c>
      <c r="B3564" t="s">
        <v>55</v>
      </c>
    </row>
    <row r="3565" spans="1:3" x14ac:dyDescent="0.35">
      <c r="A3565">
        <v>61.572769999999998</v>
      </c>
      <c r="B3565" t="s">
        <v>55</v>
      </c>
    </row>
    <row r="3566" spans="1:3" x14ac:dyDescent="0.35">
      <c r="A3566">
        <v>61.590780000000002</v>
      </c>
      <c r="B3566" t="s">
        <v>55</v>
      </c>
    </row>
    <row r="3567" spans="1:3" x14ac:dyDescent="0.35">
      <c r="A3567">
        <v>61.61674</v>
      </c>
      <c r="B3567" t="s">
        <v>55</v>
      </c>
    </row>
    <row r="3568" spans="1:3" x14ac:dyDescent="0.35">
      <c r="A3568">
        <v>61.635489999999997</v>
      </c>
      <c r="B3568" t="s">
        <v>55</v>
      </c>
    </row>
    <row r="3569" spans="1:2" x14ac:dyDescent="0.35">
      <c r="A3569">
        <v>61.654449999999997</v>
      </c>
      <c r="B3569" t="s">
        <v>55</v>
      </c>
    </row>
    <row r="3570" spans="1:2" x14ac:dyDescent="0.35">
      <c r="A3570">
        <v>61.67098</v>
      </c>
      <c r="B3570" t="s">
        <v>55</v>
      </c>
    </row>
    <row r="3571" spans="1:2" x14ac:dyDescent="0.35">
      <c r="A3571">
        <v>61.687309999999997</v>
      </c>
      <c r="B3571" t="s">
        <v>55</v>
      </c>
    </row>
    <row r="3572" spans="1:2" x14ac:dyDescent="0.35">
      <c r="A3572">
        <v>61.701830000000001</v>
      </c>
      <c r="B3572" t="s">
        <v>55</v>
      </c>
    </row>
    <row r="3573" spans="1:2" x14ac:dyDescent="0.35">
      <c r="A3573">
        <v>61.717590000000001</v>
      </c>
      <c r="B3573" t="s">
        <v>55</v>
      </c>
    </row>
    <row r="3574" spans="1:2" x14ac:dyDescent="0.35">
      <c r="A3574">
        <v>61.732489999999999</v>
      </c>
      <c r="B3574" t="s">
        <v>55</v>
      </c>
    </row>
    <row r="3575" spans="1:2" x14ac:dyDescent="0.35">
      <c r="A3575">
        <v>61.748750000000001</v>
      </c>
      <c r="B3575" t="s">
        <v>55</v>
      </c>
    </row>
    <row r="3576" spans="1:2" x14ac:dyDescent="0.35">
      <c r="A3576">
        <v>61.767650000000003</v>
      </c>
      <c r="B3576" t="s">
        <v>55</v>
      </c>
    </row>
    <row r="3577" spans="1:2" x14ac:dyDescent="0.35">
      <c r="A3577">
        <v>61.793129999999998</v>
      </c>
      <c r="B3577" t="s">
        <v>55</v>
      </c>
    </row>
    <row r="3578" spans="1:2" x14ac:dyDescent="0.35">
      <c r="A3578">
        <v>61.818770000000001</v>
      </c>
      <c r="B3578" t="s">
        <v>55</v>
      </c>
    </row>
    <row r="3579" spans="1:2" x14ac:dyDescent="0.35">
      <c r="A3579">
        <v>61.833970000000001</v>
      </c>
      <c r="B3579" t="s">
        <v>55</v>
      </c>
    </row>
    <row r="3580" spans="1:2" x14ac:dyDescent="0.35">
      <c r="A3580">
        <v>61.849499999999999</v>
      </c>
      <c r="B3580" t="s">
        <v>55</v>
      </c>
    </row>
    <row r="3581" spans="1:2" x14ac:dyDescent="0.35">
      <c r="A3581">
        <v>61.86627</v>
      </c>
      <c r="B3581" t="s">
        <v>55</v>
      </c>
    </row>
    <row r="3582" spans="1:2" x14ac:dyDescent="0.35">
      <c r="A3582">
        <v>61.881369999999997</v>
      </c>
      <c r="B3582" t="s">
        <v>55</v>
      </c>
    </row>
    <row r="3583" spans="1:2" x14ac:dyDescent="0.35">
      <c r="A3583">
        <v>61.896149999999999</v>
      </c>
      <c r="B3583" t="s">
        <v>55</v>
      </c>
    </row>
    <row r="3584" spans="1:2" x14ac:dyDescent="0.35">
      <c r="A3584">
        <v>61.91084</v>
      </c>
      <c r="B3584" t="s">
        <v>55</v>
      </c>
    </row>
    <row r="3585" spans="1:2" x14ac:dyDescent="0.35">
      <c r="A3585">
        <v>61.927379999999999</v>
      </c>
      <c r="B3585" t="s">
        <v>55</v>
      </c>
    </row>
    <row r="3586" spans="1:2" x14ac:dyDescent="0.35">
      <c r="A3586">
        <v>61.942140000000002</v>
      </c>
      <c r="B3586" t="s">
        <v>55</v>
      </c>
    </row>
    <row r="3587" spans="1:2" x14ac:dyDescent="0.35">
      <c r="A3587">
        <v>61.956740000000003</v>
      </c>
      <c r="B3587" t="s">
        <v>55</v>
      </c>
    </row>
    <row r="3588" spans="1:2" x14ac:dyDescent="0.35">
      <c r="A3588">
        <v>61.972149999999999</v>
      </c>
      <c r="B3588" t="s">
        <v>55</v>
      </c>
    </row>
    <row r="3589" spans="1:2" x14ac:dyDescent="0.35">
      <c r="A3589">
        <v>61.992269999999998</v>
      </c>
      <c r="B3589" t="s">
        <v>55</v>
      </c>
    </row>
    <row r="3590" spans="1:2" x14ac:dyDescent="0.35">
      <c r="A3590">
        <v>62.010629999999999</v>
      </c>
      <c r="B3590" t="s">
        <v>55</v>
      </c>
    </row>
    <row r="3591" spans="1:2" x14ac:dyDescent="0.35">
      <c r="A3591">
        <v>62.028649999999999</v>
      </c>
      <c r="B3591" t="s">
        <v>55</v>
      </c>
    </row>
    <row r="3592" spans="1:2" x14ac:dyDescent="0.35">
      <c r="A3592">
        <v>62.047159999999998</v>
      </c>
      <c r="B3592" t="s">
        <v>55</v>
      </c>
    </row>
    <row r="3593" spans="1:2" x14ac:dyDescent="0.35">
      <c r="A3593">
        <v>62.064190000000004</v>
      </c>
      <c r="B3593" t="s">
        <v>55</v>
      </c>
    </row>
    <row r="3594" spans="1:2" x14ac:dyDescent="0.35">
      <c r="A3594">
        <v>62.081960000000002</v>
      </c>
      <c r="B3594" t="s">
        <v>55</v>
      </c>
    </row>
    <row r="3595" spans="1:2" x14ac:dyDescent="0.35">
      <c r="A3595">
        <v>62.100349999999999</v>
      </c>
      <c r="B3595" t="s">
        <v>55</v>
      </c>
    </row>
    <row r="3596" spans="1:2" x14ac:dyDescent="0.35">
      <c r="A3596">
        <v>62.118110000000001</v>
      </c>
      <c r="B3596" t="s">
        <v>55</v>
      </c>
    </row>
    <row r="3597" spans="1:2" x14ac:dyDescent="0.35">
      <c r="A3597">
        <v>62.132199999999997</v>
      </c>
      <c r="B3597" t="s">
        <v>55</v>
      </c>
    </row>
    <row r="3598" spans="1:2" x14ac:dyDescent="0.35">
      <c r="A3598">
        <v>62.150440000000003</v>
      </c>
      <c r="B3598" t="s">
        <v>55</v>
      </c>
    </row>
    <row r="3599" spans="1:2" x14ac:dyDescent="0.35">
      <c r="A3599">
        <v>62.17662</v>
      </c>
      <c r="B3599" t="s">
        <v>55</v>
      </c>
    </row>
    <row r="3600" spans="1:2" x14ac:dyDescent="0.35">
      <c r="A3600">
        <v>62.193080000000002</v>
      </c>
      <c r="B3600" t="s">
        <v>55</v>
      </c>
    </row>
    <row r="3601" spans="1:2" x14ac:dyDescent="0.35">
      <c r="A3601">
        <v>62.211489999999998</v>
      </c>
      <c r="B3601" t="s">
        <v>55</v>
      </c>
    </row>
    <row r="3602" spans="1:2" x14ac:dyDescent="0.35">
      <c r="A3602">
        <v>62.237479999999998</v>
      </c>
      <c r="B3602" t="s">
        <v>55</v>
      </c>
    </row>
    <row r="3603" spans="1:2" x14ac:dyDescent="0.35">
      <c r="A3603">
        <v>62.256360000000001</v>
      </c>
      <c r="B3603" t="s">
        <v>55</v>
      </c>
    </row>
    <row r="3604" spans="1:2" x14ac:dyDescent="0.35">
      <c r="A3604">
        <v>62.273870000000002</v>
      </c>
      <c r="B3604" t="s">
        <v>55</v>
      </c>
    </row>
    <row r="3605" spans="1:2" x14ac:dyDescent="0.35">
      <c r="A3605">
        <v>62.290320000000001</v>
      </c>
      <c r="B3605" t="s">
        <v>55</v>
      </c>
    </row>
    <row r="3606" spans="1:2" x14ac:dyDescent="0.35">
      <c r="A3606">
        <v>62.305129999999998</v>
      </c>
      <c r="B3606" t="s">
        <v>55</v>
      </c>
    </row>
    <row r="3607" spans="1:2" x14ac:dyDescent="0.35">
      <c r="A3607">
        <v>62.319679999999998</v>
      </c>
      <c r="B3607" t="s">
        <v>55</v>
      </c>
    </row>
    <row r="3608" spans="1:2" x14ac:dyDescent="0.35">
      <c r="A3608">
        <v>62.33502</v>
      </c>
      <c r="B3608" t="s">
        <v>55</v>
      </c>
    </row>
    <row r="3609" spans="1:2" x14ac:dyDescent="0.35">
      <c r="A3609">
        <v>62.349910000000001</v>
      </c>
      <c r="B3609" t="s">
        <v>55</v>
      </c>
    </row>
    <row r="3610" spans="1:2" x14ac:dyDescent="0.35">
      <c r="A3610">
        <v>62.364829999999998</v>
      </c>
      <c r="B3610" t="s">
        <v>55</v>
      </c>
    </row>
    <row r="3611" spans="1:2" x14ac:dyDescent="0.35">
      <c r="A3611">
        <v>62.379730000000002</v>
      </c>
      <c r="B3611" t="s">
        <v>55</v>
      </c>
    </row>
    <row r="3612" spans="1:2" x14ac:dyDescent="0.35">
      <c r="A3612">
        <v>62.394410000000001</v>
      </c>
      <c r="B3612" t="s">
        <v>55</v>
      </c>
    </row>
    <row r="3613" spans="1:2" x14ac:dyDescent="0.35">
      <c r="A3613">
        <v>62.412219999999998</v>
      </c>
      <c r="B3613" t="s">
        <v>55</v>
      </c>
    </row>
    <row r="3614" spans="1:2" x14ac:dyDescent="0.35">
      <c r="A3614">
        <v>62.428179999999998</v>
      </c>
      <c r="B3614" t="s">
        <v>55</v>
      </c>
    </row>
    <row r="3615" spans="1:2" x14ac:dyDescent="0.35">
      <c r="A3615">
        <v>62.443640000000002</v>
      </c>
      <c r="B3615" t="s">
        <v>55</v>
      </c>
    </row>
    <row r="3616" spans="1:2" x14ac:dyDescent="0.35">
      <c r="A3616">
        <v>62.45993</v>
      </c>
      <c r="B3616" t="s">
        <v>55</v>
      </c>
    </row>
    <row r="3617" spans="1:2" x14ac:dyDescent="0.35">
      <c r="A3617">
        <v>62.47551</v>
      </c>
      <c r="B3617" t="s">
        <v>55</v>
      </c>
    </row>
    <row r="3618" spans="1:2" x14ac:dyDescent="0.35">
      <c r="A3618">
        <v>62.492469999999997</v>
      </c>
      <c r="B3618" t="s">
        <v>55</v>
      </c>
    </row>
    <row r="3619" spans="1:2" x14ac:dyDescent="0.35">
      <c r="A3619">
        <v>62.508220000000001</v>
      </c>
      <c r="B3619" t="s">
        <v>55</v>
      </c>
    </row>
    <row r="3620" spans="1:2" x14ac:dyDescent="0.35">
      <c r="A3620">
        <v>62.523940000000003</v>
      </c>
      <c r="B3620" t="s">
        <v>55</v>
      </c>
    </row>
    <row r="3621" spans="1:2" x14ac:dyDescent="0.35">
      <c r="A3621">
        <v>62.540260000000004</v>
      </c>
      <c r="B3621" t="s">
        <v>55</v>
      </c>
    </row>
    <row r="3622" spans="1:2" x14ac:dyDescent="0.35">
      <c r="A3622">
        <v>62.557029999999997</v>
      </c>
      <c r="B3622" t="s">
        <v>55</v>
      </c>
    </row>
    <row r="3623" spans="1:2" x14ac:dyDescent="0.35">
      <c r="A3623">
        <v>62.577289999999998</v>
      </c>
      <c r="B3623" t="s">
        <v>55</v>
      </c>
    </row>
    <row r="3624" spans="1:2" x14ac:dyDescent="0.35">
      <c r="A3624">
        <v>62.604469999999999</v>
      </c>
      <c r="B3624" t="s">
        <v>55</v>
      </c>
    </row>
    <row r="3625" spans="1:2" x14ac:dyDescent="0.35">
      <c r="A3625">
        <v>62.629280000000001</v>
      </c>
      <c r="B3625" t="s">
        <v>55</v>
      </c>
    </row>
    <row r="3626" spans="1:2" x14ac:dyDescent="0.35">
      <c r="A3626">
        <v>62.65157</v>
      </c>
      <c r="B3626" t="s">
        <v>55</v>
      </c>
    </row>
    <row r="3627" spans="1:2" x14ac:dyDescent="0.35">
      <c r="A3627">
        <v>62.671860000000002</v>
      </c>
      <c r="B3627" t="s">
        <v>55</v>
      </c>
    </row>
    <row r="3628" spans="1:2" x14ac:dyDescent="0.35">
      <c r="A3628">
        <v>62.6907</v>
      </c>
      <c r="B3628" t="s">
        <v>55</v>
      </c>
    </row>
    <row r="3629" spans="1:2" x14ac:dyDescent="0.35">
      <c r="A3629">
        <v>62.717559999999999</v>
      </c>
      <c r="B3629" t="s">
        <v>55</v>
      </c>
    </row>
    <row r="3630" spans="1:2" x14ac:dyDescent="0.35">
      <c r="A3630">
        <v>62.742080000000001</v>
      </c>
      <c r="B3630" t="s">
        <v>55</v>
      </c>
    </row>
    <row r="3631" spans="1:2" x14ac:dyDescent="0.35">
      <c r="A3631">
        <v>62.771610000000003</v>
      </c>
      <c r="B3631" t="s">
        <v>55</v>
      </c>
    </row>
    <row r="3632" spans="1:2" x14ac:dyDescent="0.35">
      <c r="A3632">
        <v>62.796430000000001</v>
      </c>
      <c r="B3632" t="s">
        <v>55</v>
      </c>
    </row>
    <row r="3633" spans="1:3" x14ac:dyDescent="0.35">
      <c r="A3633">
        <v>62.813400000000001</v>
      </c>
      <c r="B3633" t="s">
        <v>55</v>
      </c>
    </row>
    <row r="3634" spans="1:3" x14ac:dyDescent="0.35">
      <c r="A3634">
        <v>62.837110000000003</v>
      </c>
      <c r="B3634" t="s">
        <v>55</v>
      </c>
    </row>
    <row r="3635" spans="1:3" x14ac:dyDescent="0.35">
      <c r="A3635">
        <v>62.86016</v>
      </c>
      <c r="B3635" t="s">
        <v>55</v>
      </c>
    </row>
    <row r="3636" spans="1:3" x14ac:dyDescent="0.35">
      <c r="A3636">
        <v>62.882959999999997</v>
      </c>
      <c r="B3636" t="s">
        <v>55</v>
      </c>
    </row>
    <row r="3637" spans="1:3" x14ac:dyDescent="0.35">
      <c r="A3637">
        <v>62.900820000000003</v>
      </c>
      <c r="B3637" t="s">
        <v>55</v>
      </c>
    </row>
    <row r="3638" spans="1:3" x14ac:dyDescent="0.35">
      <c r="A3638">
        <v>62.93056</v>
      </c>
      <c r="B3638" t="s">
        <v>55</v>
      </c>
      <c r="C3638">
        <v>2.0000000000000001E-4</v>
      </c>
    </row>
    <row r="3639" spans="1:3" x14ac:dyDescent="0.35">
      <c r="A3639">
        <v>62.950899999999997</v>
      </c>
      <c r="B3639" t="s">
        <v>55</v>
      </c>
      <c r="C3639">
        <v>2.0000000000000001E-4</v>
      </c>
    </row>
    <row r="3640" spans="1:3" x14ac:dyDescent="0.35">
      <c r="A3640">
        <v>62.971429999999998</v>
      </c>
      <c r="B3640" t="s">
        <v>55</v>
      </c>
    </row>
    <row r="3641" spans="1:3" x14ac:dyDescent="0.35">
      <c r="A3641">
        <v>62.99071</v>
      </c>
      <c r="B3641" t="s">
        <v>55</v>
      </c>
      <c r="C3641">
        <v>6.9999999999999999E-4</v>
      </c>
    </row>
    <row r="3642" spans="1:3" x14ac:dyDescent="0.35">
      <c r="A3642">
        <v>63.006790000000002</v>
      </c>
      <c r="B3642" t="s">
        <v>55</v>
      </c>
      <c r="C3642">
        <v>5.9999999999999995E-4</v>
      </c>
    </row>
    <row r="3643" spans="1:3" x14ac:dyDescent="0.35">
      <c r="A3643">
        <v>63.02375</v>
      </c>
      <c r="B3643" t="s">
        <v>55</v>
      </c>
      <c r="C3643">
        <v>1E-3</v>
      </c>
    </row>
    <row r="3644" spans="1:3" x14ac:dyDescent="0.35">
      <c r="A3644">
        <v>63.04054</v>
      </c>
      <c r="B3644" t="s">
        <v>55</v>
      </c>
      <c r="C3644">
        <v>5.0000000000000001E-4</v>
      </c>
    </row>
    <row r="3645" spans="1:3" x14ac:dyDescent="0.35">
      <c r="A3645">
        <v>63.057989999999997</v>
      </c>
      <c r="B3645" t="s">
        <v>55</v>
      </c>
      <c r="C3645">
        <v>2.8999999999999998E-3</v>
      </c>
    </row>
    <row r="3646" spans="1:3" x14ac:dyDescent="0.35">
      <c r="A3646">
        <v>63.07593</v>
      </c>
      <c r="B3646" t="s">
        <v>55</v>
      </c>
      <c r="C3646">
        <v>1.9E-3</v>
      </c>
    </row>
    <row r="3647" spans="1:3" x14ac:dyDescent="0.35">
      <c r="A3647">
        <v>63.097079999999998</v>
      </c>
      <c r="B3647" t="s">
        <v>55</v>
      </c>
      <c r="C3647">
        <v>1.9E-3</v>
      </c>
    </row>
    <row r="3648" spans="1:3" x14ac:dyDescent="0.35">
      <c r="A3648">
        <v>63.115819999999999</v>
      </c>
      <c r="B3648" t="s">
        <v>55</v>
      </c>
      <c r="C3648">
        <v>1.9E-3</v>
      </c>
    </row>
    <row r="3649" spans="1:3" x14ac:dyDescent="0.35">
      <c r="A3649">
        <v>63.130760000000002</v>
      </c>
      <c r="B3649" t="s">
        <v>55</v>
      </c>
      <c r="C3649">
        <v>1.9E-3</v>
      </c>
    </row>
    <row r="3650" spans="1:3" x14ac:dyDescent="0.35">
      <c r="A3650">
        <v>63.146030000000003</v>
      </c>
      <c r="B3650" t="s">
        <v>55</v>
      </c>
      <c r="C3650">
        <v>2.2000000000000001E-3</v>
      </c>
    </row>
    <row r="3651" spans="1:3" x14ac:dyDescent="0.35">
      <c r="A3651">
        <v>63.163359999999997</v>
      </c>
      <c r="B3651" t="s">
        <v>55</v>
      </c>
      <c r="C3651">
        <v>2.2000000000000001E-3</v>
      </c>
    </row>
    <row r="3652" spans="1:3" x14ac:dyDescent="0.35">
      <c r="A3652">
        <v>63.178849999999997</v>
      </c>
      <c r="B3652" t="s">
        <v>55</v>
      </c>
      <c r="C3652">
        <v>2.2000000000000001E-3</v>
      </c>
    </row>
    <row r="3653" spans="1:3" x14ac:dyDescent="0.35">
      <c r="A3653">
        <v>63.19453</v>
      </c>
      <c r="B3653" t="s">
        <v>55</v>
      </c>
      <c r="C3653">
        <v>1.8E-3</v>
      </c>
    </row>
    <row r="3654" spans="1:3" x14ac:dyDescent="0.35">
      <c r="A3654">
        <v>63.210599999999999</v>
      </c>
      <c r="B3654" t="s">
        <v>55</v>
      </c>
      <c r="C3654">
        <v>1.1000000000000001E-3</v>
      </c>
    </row>
    <row r="3655" spans="1:3" x14ac:dyDescent="0.35">
      <c r="A3655">
        <v>63.227879999999999</v>
      </c>
      <c r="B3655" t="s">
        <v>55</v>
      </c>
      <c r="C3655">
        <v>6.9999999999999999E-4</v>
      </c>
    </row>
    <row r="3656" spans="1:3" x14ac:dyDescent="0.35">
      <c r="A3656">
        <v>63.243389999999998</v>
      </c>
      <c r="B3656" t="s">
        <v>55</v>
      </c>
      <c r="C3656">
        <v>6.9999999999999999E-4</v>
      </c>
    </row>
    <row r="3657" spans="1:3" x14ac:dyDescent="0.35">
      <c r="A3657">
        <v>63.259799999999998</v>
      </c>
      <c r="B3657" t="s">
        <v>55</v>
      </c>
      <c r="C3657">
        <v>1.4E-3</v>
      </c>
    </row>
    <row r="3658" spans="1:3" x14ac:dyDescent="0.35">
      <c r="A3658">
        <v>63.277749999999997</v>
      </c>
      <c r="B3658" t="s">
        <v>55</v>
      </c>
      <c r="C3658">
        <v>4.0000000000000002E-4</v>
      </c>
    </row>
    <row r="3659" spans="1:3" x14ac:dyDescent="0.35">
      <c r="A3659">
        <v>63.296759999999999</v>
      </c>
      <c r="B3659" t="s">
        <v>55</v>
      </c>
      <c r="C3659">
        <v>1E-4</v>
      </c>
    </row>
    <row r="3660" spans="1:3" x14ac:dyDescent="0.35">
      <c r="A3660">
        <v>63.315489999999997</v>
      </c>
      <c r="B3660" t="s">
        <v>55</v>
      </c>
      <c r="C3660">
        <v>1E-4</v>
      </c>
    </row>
    <row r="3661" spans="1:3" x14ac:dyDescent="0.35">
      <c r="A3661">
        <v>63.334940000000003</v>
      </c>
      <c r="B3661" t="s">
        <v>55</v>
      </c>
      <c r="C3661">
        <v>1E-4</v>
      </c>
    </row>
    <row r="3662" spans="1:3" x14ac:dyDescent="0.35">
      <c r="A3662">
        <v>63.357059999999997</v>
      </c>
      <c r="B3662" t="s">
        <v>55</v>
      </c>
    </row>
    <row r="3663" spans="1:3" x14ac:dyDescent="0.35">
      <c r="A3663">
        <v>63.375779999999999</v>
      </c>
      <c r="B3663" t="s">
        <v>55</v>
      </c>
    </row>
    <row r="3664" spans="1:3" x14ac:dyDescent="0.35">
      <c r="A3664">
        <v>63.40034</v>
      </c>
      <c r="B3664" t="s">
        <v>55</v>
      </c>
    </row>
    <row r="3665" spans="1:3" x14ac:dyDescent="0.35">
      <c r="A3665">
        <v>63.42051</v>
      </c>
      <c r="B3665" t="s">
        <v>55</v>
      </c>
    </row>
    <row r="3666" spans="1:3" x14ac:dyDescent="0.35">
      <c r="A3666">
        <v>63.442210000000003</v>
      </c>
      <c r="B3666" t="s">
        <v>55</v>
      </c>
    </row>
    <row r="3667" spans="1:3" x14ac:dyDescent="0.35">
      <c r="A3667">
        <v>63.459980000000002</v>
      </c>
      <c r="B3667" t="s">
        <v>55</v>
      </c>
    </row>
    <row r="3668" spans="1:3" x14ac:dyDescent="0.35">
      <c r="A3668">
        <v>63.477119999999999</v>
      </c>
      <c r="B3668" t="s">
        <v>55</v>
      </c>
    </row>
    <row r="3669" spans="1:3" x14ac:dyDescent="0.35">
      <c r="A3669">
        <v>63.49812</v>
      </c>
      <c r="B3669" t="s">
        <v>55</v>
      </c>
    </row>
    <row r="3670" spans="1:3" x14ac:dyDescent="0.35">
      <c r="A3670">
        <v>63.519950000000001</v>
      </c>
      <c r="B3670" t="s">
        <v>55</v>
      </c>
    </row>
    <row r="3671" spans="1:3" x14ac:dyDescent="0.35">
      <c r="A3671">
        <v>63.549579999999999</v>
      </c>
      <c r="B3671" t="s">
        <v>55</v>
      </c>
    </row>
    <row r="3672" spans="1:3" x14ac:dyDescent="0.35">
      <c r="A3672">
        <v>63.579889999999999</v>
      </c>
      <c r="B3672" t="s">
        <v>55</v>
      </c>
    </row>
    <row r="3673" spans="1:3" x14ac:dyDescent="0.35">
      <c r="A3673">
        <v>63.599209999999999</v>
      </c>
      <c r="B3673" t="s">
        <v>55</v>
      </c>
      <c r="C3673">
        <v>1E-4</v>
      </c>
    </row>
    <row r="3674" spans="1:3" x14ac:dyDescent="0.35">
      <c r="A3674">
        <v>63.617519999999999</v>
      </c>
      <c r="B3674" t="s">
        <v>55</v>
      </c>
    </row>
    <row r="3675" spans="1:3" x14ac:dyDescent="0.35">
      <c r="A3675">
        <v>63.637369999999997</v>
      </c>
      <c r="B3675" t="s">
        <v>55</v>
      </c>
    </row>
    <row r="3676" spans="1:3" x14ac:dyDescent="0.35">
      <c r="A3676">
        <v>63.65784</v>
      </c>
      <c r="B3676" t="s">
        <v>55</v>
      </c>
    </row>
    <row r="3677" spans="1:3" x14ac:dyDescent="0.35">
      <c r="A3677">
        <v>63.673259999999999</v>
      </c>
      <c r="B3677" t="s">
        <v>55</v>
      </c>
    </row>
    <row r="3678" spans="1:3" x14ac:dyDescent="0.35">
      <c r="A3678">
        <v>63.695459999999997</v>
      </c>
      <c r="B3678" t="s">
        <v>55</v>
      </c>
    </row>
    <row r="3679" spans="1:3" x14ac:dyDescent="0.35">
      <c r="A3679">
        <v>63.719070000000002</v>
      </c>
      <c r="B3679" t="s">
        <v>55</v>
      </c>
    </row>
    <row r="3680" spans="1:3" x14ac:dyDescent="0.35">
      <c r="A3680">
        <v>63.735030000000002</v>
      </c>
      <c r="B3680" t="s">
        <v>55</v>
      </c>
    </row>
    <row r="3681" spans="1:2" x14ac:dyDescent="0.35">
      <c r="A3681">
        <v>63.749420000000001</v>
      </c>
      <c r="B3681" t="s">
        <v>55</v>
      </c>
    </row>
    <row r="3682" spans="1:2" x14ac:dyDescent="0.35">
      <c r="A3682">
        <v>63.764710000000001</v>
      </c>
      <c r="B3682" t="s">
        <v>55</v>
      </c>
    </row>
    <row r="3683" spans="1:2" x14ac:dyDescent="0.35">
      <c r="A3683">
        <v>63.779949999999999</v>
      </c>
      <c r="B3683" t="s">
        <v>55</v>
      </c>
    </row>
    <row r="3684" spans="1:2" x14ac:dyDescent="0.35">
      <c r="A3684">
        <v>63.793570000000003</v>
      </c>
      <c r="B3684" t="s">
        <v>55</v>
      </c>
    </row>
    <row r="3685" spans="1:2" x14ac:dyDescent="0.35">
      <c r="A3685">
        <v>63.808660000000003</v>
      </c>
      <c r="B3685" t="s">
        <v>55</v>
      </c>
    </row>
    <row r="3686" spans="1:2" x14ac:dyDescent="0.35">
      <c r="A3686">
        <v>63.823279999999997</v>
      </c>
      <c r="B3686" t="s">
        <v>55</v>
      </c>
    </row>
    <row r="3687" spans="1:2" x14ac:dyDescent="0.35">
      <c r="A3687">
        <v>63.839449999999999</v>
      </c>
      <c r="B3687" t="s">
        <v>55</v>
      </c>
    </row>
    <row r="3688" spans="1:2" x14ac:dyDescent="0.35">
      <c r="A3688">
        <v>63.855539999999998</v>
      </c>
      <c r="B3688" t="s">
        <v>55</v>
      </c>
    </row>
    <row r="3689" spans="1:2" x14ac:dyDescent="0.35">
      <c r="A3689">
        <v>63.87</v>
      </c>
      <c r="B3689" t="s">
        <v>55</v>
      </c>
    </row>
    <row r="3690" spans="1:2" x14ac:dyDescent="0.35">
      <c r="A3690">
        <v>63.884860000000003</v>
      </c>
      <c r="B3690" t="s">
        <v>55</v>
      </c>
    </row>
    <row r="3691" spans="1:2" x14ac:dyDescent="0.35">
      <c r="A3691">
        <v>63.899819999999998</v>
      </c>
      <c r="B3691" t="s">
        <v>55</v>
      </c>
    </row>
    <row r="3692" spans="1:2" x14ac:dyDescent="0.35">
      <c r="A3692">
        <v>63.914929999999998</v>
      </c>
      <c r="B3692" t="s">
        <v>55</v>
      </c>
    </row>
    <row r="3693" spans="1:2" x14ac:dyDescent="0.35">
      <c r="A3693">
        <v>63.929690000000001</v>
      </c>
      <c r="B3693" t="s">
        <v>55</v>
      </c>
    </row>
    <row r="3694" spans="1:2" x14ac:dyDescent="0.35">
      <c r="A3694">
        <v>63.944839999999999</v>
      </c>
      <c r="B3694" t="s">
        <v>55</v>
      </c>
    </row>
    <row r="3695" spans="1:2" x14ac:dyDescent="0.35">
      <c r="A3695">
        <v>63.962940000000003</v>
      </c>
      <c r="B3695" t="s">
        <v>55</v>
      </c>
    </row>
    <row r="3696" spans="1:2" x14ac:dyDescent="0.35">
      <c r="A3696">
        <v>63.983040000000003</v>
      </c>
      <c r="B3696" t="s">
        <v>55</v>
      </c>
    </row>
    <row r="3697" spans="1:2" x14ac:dyDescent="0.35">
      <c r="A3697">
        <v>63.999409999999997</v>
      </c>
      <c r="B3697" t="s">
        <v>55</v>
      </c>
    </row>
    <row r="3698" spans="1:2" x14ac:dyDescent="0.35">
      <c r="A3698">
        <v>64.015950000000004</v>
      </c>
      <c r="B3698" t="s">
        <v>55</v>
      </c>
    </row>
    <row r="3699" spans="1:2" x14ac:dyDescent="0.35">
      <c r="A3699">
        <v>64.039860000000004</v>
      </c>
      <c r="B3699" t="s">
        <v>55</v>
      </c>
    </row>
    <row r="3700" spans="1:2" x14ac:dyDescent="0.35">
      <c r="A3700">
        <v>64.056839999999994</v>
      </c>
      <c r="B3700" t="s">
        <v>55</v>
      </c>
    </row>
    <row r="3701" spans="1:2" x14ac:dyDescent="0.35">
      <c r="A3701">
        <v>64.074969999999993</v>
      </c>
      <c r="B3701" t="s">
        <v>55</v>
      </c>
    </row>
    <row r="3702" spans="1:2" x14ac:dyDescent="0.35">
      <c r="A3702">
        <v>64.093609999999998</v>
      </c>
      <c r="B3702" t="s">
        <v>55</v>
      </c>
    </row>
    <row r="3703" spans="1:2" x14ac:dyDescent="0.35">
      <c r="A3703">
        <v>64.108710000000002</v>
      </c>
      <c r="B3703" t="s">
        <v>55</v>
      </c>
    </row>
    <row r="3704" spans="1:2" x14ac:dyDescent="0.35">
      <c r="A3704">
        <v>64.122739999999993</v>
      </c>
      <c r="B3704" t="s">
        <v>55</v>
      </c>
    </row>
    <row r="3705" spans="1:2" x14ac:dyDescent="0.35">
      <c r="A3705">
        <v>64.147829999999999</v>
      </c>
      <c r="B3705" t="s">
        <v>55</v>
      </c>
    </row>
    <row r="3706" spans="1:2" x14ac:dyDescent="0.35">
      <c r="A3706">
        <v>64.169420000000002</v>
      </c>
      <c r="B3706" t="s">
        <v>55</v>
      </c>
    </row>
    <row r="3707" spans="1:2" x14ac:dyDescent="0.35">
      <c r="A3707">
        <v>64.187219999999996</v>
      </c>
      <c r="B3707" t="s">
        <v>55</v>
      </c>
    </row>
    <row r="3708" spans="1:2" x14ac:dyDescent="0.35">
      <c r="A3708">
        <v>64.204120000000003</v>
      </c>
      <c r="B3708" t="s">
        <v>55</v>
      </c>
    </row>
    <row r="3709" spans="1:2" x14ac:dyDescent="0.35">
      <c r="A3709">
        <v>64.223110000000005</v>
      </c>
      <c r="B3709" t="s">
        <v>55</v>
      </c>
    </row>
    <row r="3710" spans="1:2" x14ac:dyDescent="0.35">
      <c r="A3710">
        <v>64.242000000000004</v>
      </c>
      <c r="B3710" t="s">
        <v>55</v>
      </c>
    </row>
    <row r="3711" spans="1:2" x14ac:dyDescent="0.35">
      <c r="A3711">
        <v>64.25967</v>
      </c>
      <c r="B3711" t="s">
        <v>55</v>
      </c>
    </row>
    <row r="3712" spans="1:2" x14ac:dyDescent="0.35">
      <c r="A3712">
        <v>64.281440000000003</v>
      </c>
      <c r="B3712" t="s">
        <v>55</v>
      </c>
    </row>
    <row r="3713" spans="1:2" x14ac:dyDescent="0.35">
      <c r="A3713">
        <v>64.301739999999995</v>
      </c>
      <c r="B3713" t="s">
        <v>55</v>
      </c>
    </row>
    <row r="3714" spans="1:2" x14ac:dyDescent="0.35">
      <c r="A3714">
        <v>64.319029999999998</v>
      </c>
      <c r="B3714" t="s">
        <v>55</v>
      </c>
    </row>
    <row r="3715" spans="1:2" x14ac:dyDescent="0.35">
      <c r="A3715">
        <v>64.333370000000002</v>
      </c>
      <c r="B3715" t="s">
        <v>55</v>
      </c>
    </row>
    <row r="3716" spans="1:2" x14ac:dyDescent="0.35">
      <c r="A3716">
        <v>64.348529999999997</v>
      </c>
      <c r="B3716" t="s">
        <v>55</v>
      </c>
    </row>
    <row r="3717" spans="1:2" x14ac:dyDescent="0.35">
      <c r="A3717">
        <v>64.362979999999993</v>
      </c>
      <c r="B3717" t="s">
        <v>55</v>
      </c>
    </row>
    <row r="3718" spans="1:2" x14ac:dyDescent="0.35">
      <c r="A3718">
        <v>64.379069999999999</v>
      </c>
      <c r="B3718" t="s">
        <v>55</v>
      </c>
    </row>
    <row r="3719" spans="1:2" x14ac:dyDescent="0.35">
      <c r="A3719">
        <v>64.393360000000001</v>
      </c>
      <c r="B3719" t="s">
        <v>55</v>
      </c>
    </row>
    <row r="3720" spans="1:2" x14ac:dyDescent="0.35">
      <c r="A3720">
        <v>64.4084</v>
      </c>
      <c r="B3720" t="s">
        <v>55</v>
      </c>
    </row>
    <row r="3721" spans="1:2" x14ac:dyDescent="0.35">
      <c r="A3721">
        <v>64.426079999999999</v>
      </c>
      <c r="B3721" t="s">
        <v>55</v>
      </c>
    </row>
    <row r="3722" spans="1:2" x14ac:dyDescent="0.35">
      <c r="A3722">
        <v>64.441059999999993</v>
      </c>
      <c r="B3722" t="s">
        <v>55</v>
      </c>
    </row>
    <row r="3723" spans="1:2" x14ac:dyDescent="0.35">
      <c r="A3723">
        <v>64.458240000000004</v>
      </c>
      <c r="B3723" t="s">
        <v>55</v>
      </c>
    </row>
    <row r="3724" spans="1:2" x14ac:dyDescent="0.35">
      <c r="A3724">
        <v>64.480900000000005</v>
      </c>
      <c r="B3724" t="s">
        <v>55</v>
      </c>
    </row>
    <row r="3725" spans="1:2" x14ac:dyDescent="0.35">
      <c r="A3725">
        <v>64.506789999999995</v>
      </c>
      <c r="B3725" t="s">
        <v>55</v>
      </c>
    </row>
    <row r="3726" spans="1:2" x14ac:dyDescent="0.35">
      <c r="A3726">
        <v>64.523380000000003</v>
      </c>
      <c r="B3726" t="s">
        <v>55</v>
      </c>
    </row>
    <row r="3727" spans="1:2" x14ac:dyDescent="0.35">
      <c r="A3727">
        <v>64.539829999999995</v>
      </c>
      <c r="B3727" t="s">
        <v>55</v>
      </c>
    </row>
    <row r="3728" spans="1:2" x14ac:dyDescent="0.35">
      <c r="A3728">
        <v>64.55556</v>
      </c>
      <c r="B3728" t="s">
        <v>55</v>
      </c>
    </row>
    <row r="3729" spans="1:2" x14ac:dyDescent="0.35">
      <c r="A3729">
        <v>64.571659999999994</v>
      </c>
      <c r="B3729" t="s">
        <v>55</v>
      </c>
    </row>
    <row r="3730" spans="1:2" x14ac:dyDescent="0.35">
      <c r="A3730">
        <v>64.591059999999999</v>
      </c>
      <c r="B3730" t="s">
        <v>55</v>
      </c>
    </row>
    <row r="3731" spans="1:2" x14ac:dyDescent="0.35">
      <c r="A3731">
        <v>64.610619999999997</v>
      </c>
      <c r="B3731" t="s">
        <v>55</v>
      </c>
    </row>
    <row r="3732" spans="1:2" x14ac:dyDescent="0.35">
      <c r="A3732">
        <v>64.636510000000001</v>
      </c>
      <c r="B3732" t="s">
        <v>55</v>
      </c>
    </row>
    <row r="3733" spans="1:2" x14ac:dyDescent="0.35">
      <c r="A3733">
        <v>64.654210000000006</v>
      </c>
      <c r="B3733" t="s">
        <v>55</v>
      </c>
    </row>
    <row r="3734" spans="1:2" x14ac:dyDescent="0.35">
      <c r="A3734">
        <v>64.672439999999995</v>
      </c>
      <c r="B3734" t="s">
        <v>55</v>
      </c>
    </row>
    <row r="3735" spans="1:2" x14ac:dyDescent="0.35">
      <c r="A3735">
        <v>64.695130000000006</v>
      </c>
      <c r="B3735" t="s">
        <v>55</v>
      </c>
    </row>
    <row r="3736" spans="1:2" x14ac:dyDescent="0.35">
      <c r="A3736">
        <v>64.713340000000002</v>
      </c>
      <c r="B3736" t="s">
        <v>55</v>
      </c>
    </row>
    <row r="3737" spans="1:2" x14ac:dyDescent="0.35">
      <c r="A3737">
        <v>64.739199999999997</v>
      </c>
      <c r="B3737" t="s">
        <v>55</v>
      </c>
    </row>
    <row r="3738" spans="1:2" x14ac:dyDescent="0.35">
      <c r="A3738">
        <v>64.761380000000003</v>
      </c>
      <c r="B3738" t="s">
        <v>55</v>
      </c>
    </row>
    <row r="3739" spans="1:2" x14ac:dyDescent="0.35">
      <c r="A3739">
        <v>64.782420000000002</v>
      </c>
      <c r="B3739" t="s">
        <v>55</v>
      </c>
    </row>
    <row r="3740" spans="1:2" x14ac:dyDescent="0.35">
      <c r="A3740">
        <v>64.814920000000001</v>
      </c>
      <c r="B3740" t="s">
        <v>55</v>
      </c>
    </row>
    <row r="3741" spans="1:2" x14ac:dyDescent="0.35">
      <c r="A3741">
        <v>64.841419999999999</v>
      </c>
      <c r="B3741" t="s">
        <v>55</v>
      </c>
    </row>
    <row r="3742" spans="1:2" x14ac:dyDescent="0.35">
      <c r="A3742">
        <v>64.860150000000004</v>
      </c>
      <c r="B3742" t="s">
        <v>55</v>
      </c>
    </row>
    <row r="3743" spans="1:2" x14ac:dyDescent="0.35">
      <c r="A3743">
        <v>64.885249999999999</v>
      </c>
      <c r="B3743" t="s">
        <v>55</v>
      </c>
    </row>
    <row r="3744" spans="1:2" x14ac:dyDescent="0.35">
      <c r="A3744">
        <v>64.909469999999999</v>
      </c>
      <c r="B3744" t="s">
        <v>55</v>
      </c>
    </row>
    <row r="3745" spans="1:3" x14ac:dyDescent="0.35">
      <c r="A3745">
        <v>64.928120000000007</v>
      </c>
      <c r="B3745" t="s">
        <v>55</v>
      </c>
    </row>
    <row r="3746" spans="1:3" x14ac:dyDescent="0.35">
      <c r="A3746">
        <v>64.947140000000005</v>
      </c>
      <c r="B3746" t="s">
        <v>55</v>
      </c>
      <c r="C3746">
        <v>1E-4</v>
      </c>
    </row>
    <row r="3747" spans="1:3" x14ac:dyDescent="0.35">
      <c r="A3747">
        <v>64.96454</v>
      </c>
      <c r="B3747" t="s">
        <v>55</v>
      </c>
      <c r="C3747">
        <v>1E-4</v>
      </c>
    </row>
    <row r="3748" spans="1:3" x14ac:dyDescent="0.35">
      <c r="A3748">
        <v>64.980230000000006</v>
      </c>
      <c r="B3748" t="s">
        <v>55</v>
      </c>
      <c r="C3748">
        <v>2.9999999999999997E-4</v>
      </c>
    </row>
    <row r="3749" spans="1:3" x14ac:dyDescent="0.35">
      <c r="A3749">
        <v>64.996859999999998</v>
      </c>
      <c r="B3749" t="s">
        <v>55</v>
      </c>
      <c r="C3749">
        <v>2.9999999999999997E-4</v>
      </c>
    </row>
    <row r="3750" spans="1:3" x14ac:dyDescent="0.35">
      <c r="A3750">
        <v>65.01155</v>
      </c>
      <c r="B3750" t="s">
        <v>55</v>
      </c>
      <c r="C3750">
        <v>5.0000000000000001E-4</v>
      </c>
    </row>
    <row r="3751" spans="1:3" x14ac:dyDescent="0.35">
      <c r="A3751">
        <v>65.027760000000001</v>
      </c>
      <c r="B3751" t="s">
        <v>55</v>
      </c>
      <c r="C3751">
        <v>5.0000000000000001E-4</v>
      </c>
    </row>
    <row r="3752" spans="1:3" x14ac:dyDescent="0.35">
      <c r="A3752">
        <v>65.043049999999994</v>
      </c>
      <c r="B3752" t="s">
        <v>55</v>
      </c>
      <c r="C3752">
        <v>2.3999999999999998E-3</v>
      </c>
    </row>
    <row r="3753" spans="1:3" x14ac:dyDescent="0.35">
      <c r="A3753">
        <v>65.059569999999994</v>
      </c>
      <c r="B3753" t="s">
        <v>55</v>
      </c>
      <c r="C3753">
        <v>6.7000000000000002E-3</v>
      </c>
    </row>
    <row r="3754" spans="1:3" x14ac:dyDescent="0.35">
      <c r="A3754">
        <v>65.075140000000005</v>
      </c>
      <c r="B3754" t="s">
        <v>55</v>
      </c>
      <c r="C3754">
        <v>3.8999999999999998E-3</v>
      </c>
    </row>
    <row r="3755" spans="1:3" x14ac:dyDescent="0.35">
      <c r="A3755">
        <v>65.091309999999993</v>
      </c>
      <c r="B3755" t="s">
        <v>55</v>
      </c>
      <c r="C3755">
        <v>2.8999999999999998E-3</v>
      </c>
    </row>
    <row r="3756" spans="1:3" x14ac:dyDescent="0.35">
      <c r="A3756">
        <v>65.108140000000006</v>
      </c>
      <c r="B3756" t="s">
        <v>55</v>
      </c>
      <c r="C3756">
        <v>2.8999999999999998E-3</v>
      </c>
    </row>
    <row r="3757" spans="1:3" x14ac:dyDescent="0.35">
      <c r="A3757">
        <v>65.124179999999996</v>
      </c>
      <c r="B3757" t="s">
        <v>55</v>
      </c>
      <c r="C3757">
        <v>5.5999999999999999E-3</v>
      </c>
    </row>
    <row r="3758" spans="1:3" x14ac:dyDescent="0.35">
      <c r="A3758">
        <v>65.1404</v>
      </c>
      <c r="B3758" t="s">
        <v>55</v>
      </c>
      <c r="C3758">
        <v>3.3999999999999998E-3</v>
      </c>
    </row>
    <row r="3759" spans="1:3" x14ac:dyDescent="0.35">
      <c r="A3759">
        <v>65.157039999999995</v>
      </c>
      <c r="B3759" t="s">
        <v>55</v>
      </c>
      <c r="C3759">
        <v>3.2000000000000002E-3</v>
      </c>
    </row>
    <row r="3760" spans="1:3" x14ac:dyDescent="0.35">
      <c r="A3760">
        <v>65.172259999999994</v>
      </c>
      <c r="B3760" t="s">
        <v>55</v>
      </c>
      <c r="C3760">
        <v>3.2000000000000002E-3</v>
      </c>
    </row>
    <row r="3761" spans="1:3" x14ac:dyDescent="0.35">
      <c r="A3761">
        <v>65.18974</v>
      </c>
      <c r="B3761" t="s">
        <v>55</v>
      </c>
      <c r="C3761">
        <v>5.9999999999999995E-4</v>
      </c>
    </row>
    <row r="3762" spans="1:3" x14ac:dyDescent="0.35">
      <c r="A3762">
        <v>65.204849999999993</v>
      </c>
      <c r="B3762" t="s">
        <v>55</v>
      </c>
      <c r="C3762">
        <v>2.0000000000000001E-4</v>
      </c>
    </row>
    <row r="3763" spans="1:3" x14ac:dyDescent="0.35">
      <c r="A3763">
        <v>65.22645</v>
      </c>
      <c r="B3763" t="s">
        <v>55</v>
      </c>
      <c r="C3763">
        <v>2.0000000000000001E-4</v>
      </c>
    </row>
    <row r="3764" spans="1:3" x14ac:dyDescent="0.35">
      <c r="A3764">
        <v>65.245760000000004</v>
      </c>
      <c r="B3764" t="s">
        <v>55</v>
      </c>
      <c r="C3764">
        <v>7.7000000000000002E-3</v>
      </c>
    </row>
    <row r="3765" spans="1:3" x14ac:dyDescent="0.35">
      <c r="A3765">
        <v>65.274379999999994</v>
      </c>
      <c r="B3765" t="s">
        <v>55</v>
      </c>
      <c r="C3765">
        <v>6.7000000000000002E-3</v>
      </c>
    </row>
    <row r="3766" spans="1:3" x14ac:dyDescent="0.35">
      <c r="A3766">
        <v>65.297380000000004</v>
      </c>
      <c r="B3766" t="s">
        <v>55</v>
      </c>
      <c r="C3766">
        <v>6.1000000000000004E-3</v>
      </c>
    </row>
    <row r="3767" spans="1:3" x14ac:dyDescent="0.35">
      <c r="A3767">
        <v>65.321039999999996</v>
      </c>
      <c r="B3767" t="s">
        <v>55</v>
      </c>
      <c r="C3767">
        <v>7.4000000000000003E-3</v>
      </c>
    </row>
    <row r="3768" spans="1:3" x14ac:dyDescent="0.35">
      <c r="A3768">
        <v>65.337419999999995</v>
      </c>
      <c r="B3768" t="s">
        <v>55</v>
      </c>
      <c r="C3768">
        <v>2.5000000000000001E-3</v>
      </c>
    </row>
    <row r="3769" spans="1:3" x14ac:dyDescent="0.35">
      <c r="A3769">
        <v>65.358279999999993</v>
      </c>
      <c r="B3769" t="s">
        <v>55</v>
      </c>
      <c r="C3769">
        <v>4.7999999999999996E-3</v>
      </c>
    </row>
    <row r="3770" spans="1:3" x14ac:dyDescent="0.35">
      <c r="A3770">
        <v>65.378870000000006</v>
      </c>
      <c r="B3770" t="s">
        <v>55</v>
      </c>
      <c r="C3770">
        <v>2.8E-3</v>
      </c>
    </row>
    <row r="3771" spans="1:3" x14ac:dyDescent="0.35">
      <c r="A3771">
        <v>65.398070000000004</v>
      </c>
      <c r="B3771" t="s">
        <v>55</v>
      </c>
      <c r="C3771">
        <v>5.0000000000000001E-3</v>
      </c>
    </row>
    <row r="3772" spans="1:3" x14ac:dyDescent="0.35">
      <c r="A3772">
        <v>65.418450000000007</v>
      </c>
      <c r="B3772" t="s">
        <v>55</v>
      </c>
      <c r="C3772">
        <v>4.3E-3</v>
      </c>
    </row>
    <row r="3773" spans="1:3" x14ac:dyDescent="0.35">
      <c r="A3773">
        <v>65.438289999999995</v>
      </c>
      <c r="B3773" t="s">
        <v>55</v>
      </c>
      <c r="C3773">
        <v>2.8E-3</v>
      </c>
    </row>
    <row r="3774" spans="1:3" x14ac:dyDescent="0.35">
      <c r="A3774">
        <v>65.45326</v>
      </c>
      <c r="B3774" t="s">
        <v>55</v>
      </c>
      <c r="C3774">
        <v>4.0000000000000002E-4</v>
      </c>
    </row>
    <row r="3775" spans="1:3" x14ac:dyDescent="0.35">
      <c r="A3775">
        <v>65.468209999999999</v>
      </c>
      <c r="B3775" t="s">
        <v>55</v>
      </c>
      <c r="C3775">
        <v>4.0000000000000002E-4</v>
      </c>
    </row>
    <row r="3776" spans="1:3" x14ac:dyDescent="0.35">
      <c r="A3776">
        <v>65.494159999999994</v>
      </c>
      <c r="B3776" t="s">
        <v>55</v>
      </c>
      <c r="C3776">
        <v>2.0000000000000001E-4</v>
      </c>
    </row>
    <row r="3777" spans="1:3" x14ac:dyDescent="0.35">
      <c r="A3777">
        <v>65.514179999999996</v>
      </c>
      <c r="B3777" t="s">
        <v>55</v>
      </c>
      <c r="C3777">
        <v>2.0000000000000001E-4</v>
      </c>
    </row>
    <row r="3778" spans="1:3" x14ac:dyDescent="0.35">
      <c r="A3778">
        <v>65.536799999999999</v>
      </c>
      <c r="B3778" t="s">
        <v>55</v>
      </c>
    </row>
    <row r="3779" spans="1:3" x14ac:dyDescent="0.35">
      <c r="A3779">
        <v>65.555940000000007</v>
      </c>
      <c r="B3779" t="s">
        <v>55</v>
      </c>
    </row>
    <row r="3780" spans="1:3" x14ac:dyDescent="0.35">
      <c r="A3780">
        <v>65.582840000000004</v>
      </c>
      <c r="B3780" t="s">
        <v>55</v>
      </c>
    </row>
    <row r="3781" spans="1:3" x14ac:dyDescent="0.35">
      <c r="A3781">
        <v>65.610889999999998</v>
      </c>
      <c r="B3781" t="s">
        <v>55</v>
      </c>
    </row>
    <row r="3782" spans="1:3" x14ac:dyDescent="0.35">
      <c r="A3782">
        <v>65.629360000000005</v>
      </c>
      <c r="B3782" t="s">
        <v>55</v>
      </c>
    </row>
    <row r="3783" spans="1:3" x14ac:dyDescent="0.35">
      <c r="A3783">
        <v>65.644009999999994</v>
      </c>
      <c r="B3783" t="s">
        <v>55</v>
      </c>
    </row>
    <row r="3784" spans="1:3" x14ac:dyDescent="0.35">
      <c r="A3784">
        <v>65.659829999999999</v>
      </c>
      <c r="B3784" t="s">
        <v>55</v>
      </c>
    </row>
    <row r="3785" spans="1:3" x14ac:dyDescent="0.35">
      <c r="A3785">
        <v>65.674499999999995</v>
      </c>
      <c r="B3785" t="s">
        <v>55</v>
      </c>
    </row>
    <row r="3786" spans="1:3" x14ac:dyDescent="0.35">
      <c r="A3786">
        <v>65.690370000000001</v>
      </c>
      <c r="B3786" t="s">
        <v>55</v>
      </c>
    </row>
    <row r="3787" spans="1:3" x14ac:dyDescent="0.35">
      <c r="A3787">
        <v>65.70702</v>
      </c>
      <c r="B3787" t="s">
        <v>55</v>
      </c>
    </row>
    <row r="3788" spans="1:3" x14ac:dyDescent="0.35">
      <c r="A3788">
        <v>65.727400000000003</v>
      </c>
      <c r="B3788" t="s">
        <v>55</v>
      </c>
    </row>
    <row r="3789" spans="1:3" x14ac:dyDescent="0.35">
      <c r="A3789">
        <v>65.751840000000001</v>
      </c>
      <c r="B3789" t="s">
        <v>55</v>
      </c>
    </row>
    <row r="3790" spans="1:3" x14ac:dyDescent="0.35">
      <c r="A3790">
        <v>65.766310000000004</v>
      </c>
      <c r="B3790" t="s">
        <v>55</v>
      </c>
    </row>
    <row r="3791" spans="1:3" x14ac:dyDescent="0.35">
      <c r="A3791">
        <v>65.781959999999998</v>
      </c>
      <c r="B3791" t="s">
        <v>55</v>
      </c>
    </row>
    <row r="3792" spans="1:3" x14ac:dyDescent="0.35">
      <c r="A3792">
        <v>65.799670000000006</v>
      </c>
      <c r="B3792" t="s">
        <v>55</v>
      </c>
    </row>
    <row r="3793" spans="1:2" x14ac:dyDescent="0.35">
      <c r="A3793">
        <v>65.819909999999993</v>
      </c>
      <c r="B3793" t="s">
        <v>55</v>
      </c>
    </row>
    <row r="3794" spans="1:2" x14ac:dyDescent="0.35">
      <c r="A3794">
        <v>65.836399999999998</v>
      </c>
      <c r="B3794" t="s">
        <v>55</v>
      </c>
    </row>
    <row r="3795" spans="1:2" x14ac:dyDescent="0.35">
      <c r="A3795">
        <v>65.851650000000006</v>
      </c>
      <c r="B3795" t="s">
        <v>55</v>
      </c>
    </row>
    <row r="3796" spans="1:2" x14ac:dyDescent="0.35">
      <c r="A3796">
        <v>65.874799999999993</v>
      </c>
      <c r="B3796" t="s">
        <v>55</v>
      </c>
    </row>
    <row r="3797" spans="1:2" x14ac:dyDescent="0.35">
      <c r="A3797">
        <v>65.890569999999997</v>
      </c>
      <c r="B3797" t="s">
        <v>55</v>
      </c>
    </row>
    <row r="3798" spans="1:2" x14ac:dyDescent="0.35">
      <c r="A3798">
        <v>65.905529999999999</v>
      </c>
      <c r="B3798" t="s">
        <v>55</v>
      </c>
    </row>
    <row r="3799" spans="1:2" x14ac:dyDescent="0.35">
      <c r="A3799">
        <v>65.920749999999998</v>
      </c>
      <c r="B3799" t="s">
        <v>55</v>
      </c>
    </row>
    <row r="3800" spans="1:2" x14ac:dyDescent="0.35">
      <c r="A3800">
        <v>65.938649999999996</v>
      </c>
      <c r="B3800" t="s">
        <v>55</v>
      </c>
    </row>
    <row r="3801" spans="1:2" x14ac:dyDescent="0.35">
      <c r="A3801">
        <v>65.955609999999993</v>
      </c>
      <c r="B3801" t="s">
        <v>55</v>
      </c>
    </row>
    <row r="3802" spans="1:2" x14ac:dyDescent="0.35">
      <c r="A3802">
        <v>65.973590000000002</v>
      </c>
      <c r="B3802" t="s">
        <v>55</v>
      </c>
    </row>
    <row r="3803" spans="1:2" x14ac:dyDescent="0.35">
      <c r="A3803">
        <v>65.991690000000006</v>
      </c>
      <c r="B3803" t="s">
        <v>55</v>
      </c>
    </row>
    <row r="3804" spans="1:2" x14ac:dyDescent="0.35">
      <c r="A3804">
        <v>66.008719999999997</v>
      </c>
      <c r="B3804" t="s">
        <v>55</v>
      </c>
    </row>
    <row r="3805" spans="1:2" x14ac:dyDescent="0.35">
      <c r="A3805">
        <v>66.027720000000002</v>
      </c>
      <c r="B3805" t="s">
        <v>55</v>
      </c>
    </row>
    <row r="3806" spans="1:2" x14ac:dyDescent="0.35">
      <c r="A3806">
        <v>66.044430000000006</v>
      </c>
      <c r="B3806" t="s">
        <v>55</v>
      </c>
    </row>
    <row r="3807" spans="1:2" x14ac:dyDescent="0.35">
      <c r="A3807">
        <v>66.062420000000003</v>
      </c>
      <c r="B3807" t="s">
        <v>55</v>
      </c>
    </row>
    <row r="3808" spans="1:2" x14ac:dyDescent="0.35">
      <c r="A3808">
        <v>66.079750000000004</v>
      </c>
      <c r="B3808" t="s">
        <v>55</v>
      </c>
    </row>
    <row r="3809" spans="1:2" x14ac:dyDescent="0.35">
      <c r="A3809">
        <v>66.094930000000005</v>
      </c>
      <c r="B3809" t="s">
        <v>55</v>
      </c>
    </row>
    <row r="3810" spans="1:2" x14ac:dyDescent="0.35">
      <c r="A3810">
        <v>66.124489999999994</v>
      </c>
      <c r="B3810" t="s">
        <v>55</v>
      </c>
    </row>
    <row r="3811" spans="1:2" x14ac:dyDescent="0.35">
      <c r="A3811">
        <v>66.143839999999997</v>
      </c>
      <c r="B3811" t="s">
        <v>55</v>
      </c>
    </row>
    <row r="3812" spans="1:2" x14ac:dyDescent="0.35">
      <c r="A3812">
        <v>66.160449999999997</v>
      </c>
      <c r="B3812" t="s">
        <v>55</v>
      </c>
    </row>
    <row r="3813" spans="1:2" x14ac:dyDescent="0.35">
      <c r="A3813">
        <v>66.178700000000006</v>
      </c>
      <c r="B3813" t="s">
        <v>55</v>
      </c>
    </row>
    <row r="3814" spans="1:2" x14ac:dyDescent="0.35">
      <c r="A3814">
        <v>66.195400000000006</v>
      </c>
      <c r="B3814" t="s">
        <v>55</v>
      </c>
    </row>
    <row r="3815" spans="1:2" x14ac:dyDescent="0.35">
      <c r="A3815">
        <v>66.21808</v>
      </c>
      <c r="B3815" t="s">
        <v>55</v>
      </c>
    </row>
    <row r="3816" spans="1:2" x14ac:dyDescent="0.35">
      <c r="A3816">
        <v>66.238339999999994</v>
      </c>
      <c r="B3816" t="s">
        <v>55</v>
      </c>
    </row>
    <row r="3817" spans="1:2" x14ac:dyDescent="0.35">
      <c r="A3817">
        <v>66.257329999999996</v>
      </c>
      <c r="B3817" t="s">
        <v>55</v>
      </c>
    </row>
    <row r="3818" spans="1:2" x14ac:dyDescent="0.35">
      <c r="A3818">
        <v>66.273769999999999</v>
      </c>
      <c r="B3818" t="s">
        <v>55</v>
      </c>
    </row>
    <row r="3819" spans="1:2" x14ac:dyDescent="0.35">
      <c r="A3819">
        <v>66.289590000000004</v>
      </c>
      <c r="B3819" t="s">
        <v>55</v>
      </c>
    </row>
    <row r="3820" spans="1:2" x14ac:dyDescent="0.35">
      <c r="A3820">
        <v>66.305210000000002</v>
      </c>
      <c r="B3820" t="s">
        <v>55</v>
      </c>
    </row>
    <row r="3821" spans="1:2" x14ac:dyDescent="0.35">
      <c r="A3821">
        <v>66.319410000000005</v>
      </c>
      <c r="B3821" t="s">
        <v>55</v>
      </c>
    </row>
    <row r="3822" spans="1:2" x14ac:dyDescent="0.35">
      <c r="A3822">
        <v>66.334249999999997</v>
      </c>
      <c r="B3822" t="s">
        <v>55</v>
      </c>
    </row>
    <row r="3823" spans="1:2" x14ac:dyDescent="0.35">
      <c r="A3823">
        <v>66.34984</v>
      </c>
      <c r="B3823" t="s">
        <v>55</v>
      </c>
    </row>
    <row r="3824" spans="1:2" x14ac:dyDescent="0.35">
      <c r="A3824">
        <v>66.365740000000002</v>
      </c>
      <c r="B3824" t="s">
        <v>55</v>
      </c>
    </row>
    <row r="3825" spans="1:2" x14ac:dyDescent="0.35">
      <c r="A3825">
        <v>66.380139999999997</v>
      </c>
      <c r="B3825" t="s">
        <v>55</v>
      </c>
    </row>
    <row r="3826" spans="1:2" x14ac:dyDescent="0.35">
      <c r="A3826">
        <v>66.394900000000007</v>
      </c>
      <c r="B3826" t="s">
        <v>55</v>
      </c>
    </row>
    <row r="3827" spans="1:2" x14ac:dyDescent="0.35">
      <c r="A3827">
        <v>66.409499999999994</v>
      </c>
      <c r="B3827" t="s">
        <v>55</v>
      </c>
    </row>
    <row r="3828" spans="1:2" x14ac:dyDescent="0.35">
      <c r="A3828">
        <v>66.425420000000003</v>
      </c>
      <c r="B3828" t="s">
        <v>55</v>
      </c>
    </row>
    <row r="3829" spans="1:2" x14ac:dyDescent="0.35">
      <c r="A3829">
        <v>66.442009999999996</v>
      </c>
      <c r="B3829" t="s">
        <v>55</v>
      </c>
    </row>
    <row r="3830" spans="1:2" x14ac:dyDescent="0.35">
      <c r="A3830">
        <v>66.458079999999995</v>
      </c>
      <c r="B3830" t="s">
        <v>55</v>
      </c>
    </row>
    <row r="3831" spans="1:2" x14ac:dyDescent="0.35">
      <c r="A3831">
        <v>66.480090000000004</v>
      </c>
      <c r="B3831" t="s">
        <v>55</v>
      </c>
    </row>
    <row r="3832" spans="1:2" x14ac:dyDescent="0.35">
      <c r="A3832">
        <v>66.496899999999997</v>
      </c>
      <c r="B3832" t="s">
        <v>55</v>
      </c>
    </row>
    <row r="3833" spans="1:2" x14ac:dyDescent="0.35">
      <c r="A3833">
        <v>66.517859999999999</v>
      </c>
      <c r="B3833" t="s">
        <v>55</v>
      </c>
    </row>
    <row r="3834" spans="1:2" x14ac:dyDescent="0.35">
      <c r="A3834">
        <v>66.542810000000003</v>
      </c>
      <c r="B3834" t="s">
        <v>55</v>
      </c>
    </row>
    <row r="3835" spans="1:2" x14ac:dyDescent="0.35">
      <c r="A3835">
        <v>66.558239999999998</v>
      </c>
      <c r="B3835" t="s">
        <v>55</v>
      </c>
    </row>
    <row r="3836" spans="1:2" x14ac:dyDescent="0.35">
      <c r="A3836">
        <v>66.575360000000003</v>
      </c>
      <c r="B3836" t="s">
        <v>55</v>
      </c>
    </row>
    <row r="3837" spans="1:2" x14ac:dyDescent="0.35">
      <c r="A3837">
        <v>66.595889999999997</v>
      </c>
      <c r="B3837" t="s">
        <v>55</v>
      </c>
    </row>
    <row r="3838" spans="1:2" x14ac:dyDescent="0.35">
      <c r="A3838">
        <v>66.620590000000007</v>
      </c>
      <c r="B3838" t="s">
        <v>55</v>
      </c>
    </row>
    <row r="3839" spans="1:2" x14ac:dyDescent="0.35">
      <c r="A3839">
        <v>66.645020000000002</v>
      </c>
      <c r="B3839" t="s">
        <v>55</v>
      </c>
    </row>
    <row r="3840" spans="1:2" x14ac:dyDescent="0.35">
      <c r="A3840">
        <v>66.665869999999998</v>
      </c>
      <c r="B3840" t="s">
        <v>55</v>
      </c>
    </row>
    <row r="3841" spans="1:3" x14ac:dyDescent="0.35">
      <c r="A3841">
        <v>66.68629</v>
      </c>
      <c r="B3841" t="s">
        <v>55</v>
      </c>
    </row>
    <row r="3842" spans="1:3" x14ac:dyDescent="0.35">
      <c r="A3842">
        <v>66.718599999999995</v>
      </c>
      <c r="B3842" t="s">
        <v>55</v>
      </c>
    </row>
    <row r="3843" spans="1:3" x14ac:dyDescent="0.35">
      <c r="A3843">
        <v>66.752359999999996</v>
      </c>
      <c r="B3843" t="s">
        <v>55</v>
      </c>
    </row>
    <row r="3844" spans="1:3" x14ac:dyDescent="0.35">
      <c r="A3844">
        <v>66.774519999999995</v>
      </c>
      <c r="B3844" t="s">
        <v>55</v>
      </c>
    </row>
    <row r="3845" spans="1:3" x14ac:dyDescent="0.35">
      <c r="A3845">
        <v>66.801249999999996</v>
      </c>
      <c r="B3845" t="s">
        <v>55</v>
      </c>
    </row>
    <row r="3846" spans="1:3" x14ac:dyDescent="0.35">
      <c r="A3846">
        <v>66.832809999999995</v>
      </c>
      <c r="B3846" t="s">
        <v>55</v>
      </c>
      <c r="C3846">
        <v>1E-4</v>
      </c>
    </row>
    <row r="3847" spans="1:3" x14ac:dyDescent="0.35">
      <c r="A3847">
        <v>66.868700000000004</v>
      </c>
      <c r="B3847" t="s">
        <v>55</v>
      </c>
      <c r="C3847">
        <v>6.9999999999999999E-4</v>
      </c>
    </row>
    <row r="3848" spans="1:3" x14ac:dyDescent="0.35">
      <c r="A3848">
        <v>66.909300000000002</v>
      </c>
      <c r="B3848" t="s">
        <v>55</v>
      </c>
      <c r="C3848">
        <v>1E-3</v>
      </c>
    </row>
    <row r="3849" spans="1:3" x14ac:dyDescent="0.35">
      <c r="A3849">
        <v>66.932980000000001</v>
      </c>
      <c r="B3849" t="s">
        <v>55</v>
      </c>
      <c r="C3849">
        <v>3.0999999999999999E-3</v>
      </c>
    </row>
    <row r="3850" spans="1:3" x14ac:dyDescent="0.35">
      <c r="A3850">
        <v>66.955759999999998</v>
      </c>
      <c r="B3850" t="s">
        <v>55</v>
      </c>
      <c r="C3850">
        <v>2.5000000000000001E-3</v>
      </c>
    </row>
    <row r="3851" spans="1:3" x14ac:dyDescent="0.35">
      <c r="A3851">
        <v>66.976039999999998</v>
      </c>
      <c r="B3851" t="s">
        <v>55</v>
      </c>
      <c r="C3851">
        <v>2.5000000000000001E-3</v>
      </c>
    </row>
    <row r="3852" spans="1:3" x14ac:dyDescent="0.35">
      <c r="A3852">
        <v>67.000020000000006</v>
      </c>
      <c r="B3852" t="s">
        <v>55</v>
      </c>
      <c r="C3852">
        <v>3.5000000000000001E-3</v>
      </c>
    </row>
    <row r="3853" spans="1:3" x14ac:dyDescent="0.35">
      <c r="A3853">
        <v>67.018259999999998</v>
      </c>
      <c r="B3853" t="s">
        <v>55</v>
      </c>
      <c r="C3853">
        <v>2E-3</v>
      </c>
    </row>
    <row r="3854" spans="1:3" x14ac:dyDescent="0.35">
      <c r="A3854">
        <v>67.03546</v>
      </c>
      <c r="B3854" t="s">
        <v>55</v>
      </c>
      <c r="C3854">
        <v>4.0000000000000002E-4</v>
      </c>
    </row>
    <row r="3855" spans="1:3" x14ac:dyDescent="0.35">
      <c r="A3855">
        <v>67.056899999999999</v>
      </c>
      <c r="B3855" t="s">
        <v>55</v>
      </c>
      <c r="C3855">
        <v>1.6999999999999999E-3</v>
      </c>
    </row>
    <row r="3856" spans="1:3" x14ac:dyDescent="0.35">
      <c r="A3856">
        <v>67.076729999999998</v>
      </c>
      <c r="B3856" t="s">
        <v>55</v>
      </c>
      <c r="C3856">
        <v>2.8E-3</v>
      </c>
    </row>
    <row r="3857" spans="1:3" x14ac:dyDescent="0.35">
      <c r="A3857">
        <v>67.096369999999993</v>
      </c>
      <c r="B3857" t="s">
        <v>55</v>
      </c>
      <c r="C3857">
        <v>2.0999999999999999E-3</v>
      </c>
    </row>
    <row r="3858" spans="1:3" x14ac:dyDescent="0.35">
      <c r="A3858">
        <v>67.116410000000002</v>
      </c>
      <c r="B3858" t="s">
        <v>55</v>
      </c>
      <c r="C3858">
        <v>2.0999999999999999E-3</v>
      </c>
    </row>
    <row r="3859" spans="1:3" x14ac:dyDescent="0.35">
      <c r="A3859">
        <v>67.135059999999996</v>
      </c>
      <c r="B3859" t="s">
        <v>55</v>
      </c>
      <c r="C3859">
        <v>6.9999999999999999E-4</v>
      </c>
    </row>
    <row r="3860" spans="1:3" x14ac:dyDescent="0.35">
      <c r="A3860">
        <v>67.156760000000006</v>
      </c>
      <c r="B3860" t="s">
        <v>55</v>
      </c>
      <c r="C3860">
        <v>1E-4</v>
      </c>
    </row>
    <row r="3861" spans="1:3" x14ac:dyDescent="0.35">
      <c r="A3861">
        <v>67.181340000000006</v>
      </c>
      <c r="B3861" t="s">
        <v>55</v>
      </c>
      <c r="C3861">
        <v>1E-4</v>
      </c>
    </row>
    <row r="3862" spans="1:3" x14ac:dyDescent="0.35">
      <c r="A3862">
        <v>67.204099999999997</v>
      </c>
      <c r="B3862" t="s">
        <v>55</v>
      </c>
    </row>
    <row r="3863" spans="1:3" x14ac:dyDescent="0.35">
      <c r="A3863">
        <v>67.221180000000004</v>
      </c>
      <c r="B3863" t="s">
        <v>55</v>
      </c>
      <c r="C3863">
        <v>1E-4</v>
      </c>
    </row>
    <row r="3864" spans="1:3" x14ac:dyDescent="0.35">
      <c r="A3864">
        <v>67.244299999999996</v>
      </c>
      <c r="B3864" t="s">
        <v>55</v>
      </c>
    </row>
    <row r="3865" spans="1:3" x14ac:dyDescent="0.35">
      <c r="A3865">
        <v>67.267229999999998</v>
      </c>
      <c r="B3865" t="s">
        <v>55</v>
      </c>
    </row>
    <row r="3866" spans="1:3" x14ac:dyDescent="0.35">
      <c r="A3866">
        <v>67.296530000000004</v>
      </c>
      <c r="B3866" t="s">
        <v>55</v>
      </c>
    </row>
    <row r="3867" spans="1:3" x14ac:dyDescent="0.35">
      <c r="A3867">
        <v>67.317049999999995</v>
      </c>
      <c r="B3867" t="s">
        <v>55</v>
      </c>
    </row>
    <row r="3868" spans="1:3" x14ac:dyDescent="0.35">
      <c r="A3868">
        <v>67.336669999999998</v>
      </c>
      <c r="B3868" t="s">
        <v>55</v>
      </c>
    </row>
    <row r="3869" spans="1:3" x14ac:dyDescent="0.35">
      <c r="A3869">
        <v>67.359409999999997</v>
      </c>
      <c r="B3869" t="s">
        <v>55</v>
      </c>
    </row>
    <row r="3870" spans="1:3" x14ac:dyDescent="0.35">
      <c r="A3870">
        <v>67.381379999999993</v>
      </c>
      <c r="B3870" t="s">
        <v>55</v>
      </c>
    </row>
    <row r="3871" spans="1:3" x14ac:dyDescent="0.35">
      <c r="A3871">
        <v>67.407749999999993</v>
      </c>
      <c r="B3871" t="s">
        <v>55</v>
      </c>
    </row>
    <row r="3872" spans="1:3" x14ac:dyDescent="0.35">
      <c r="A3872">
        <v>67.427509999999998</v>
      </c>
      <c r="B3872" t="s">
        <v>55</v>
      </c>
    </row>
    <row r="3873" spans="1:2" x14ac:dyDescent="0.35">
      <c r="A3873">
        <v>67.454250000000002</v>
      </c>
      <c r="B3873" t="s">
        <v>55</v>
      </c>
    </row>
    <row r="3874" spans="1:2" x14ac:dyDescent="0.35">
      <c r="A3874">
        <v>67.472219999999993</v>
      </c>
      <c r="B3874" t="s">
        <v>55</v>
      </c>
    </row>
    <row r="3875" spans="1:2" x14ac:dyDescent="0.35">
      <c r="A3875">
        <v>67.508709999999994</v>
      </c>
      <c r="B3875" t="s">
        <v>55</v>
      </c>
    </row>
    <row r="3876" spans="1:2" x14ac:dyDescent="0.35">
      <c r="A3876">
        <v>67.540639999999996</v>
      </c>
      <c r="B3876" t="s">
        <v>55</v>
      </c>
    </row>
    <row r="3877" spans="1:2" x14ac:dyDescent="0.35">
      <c r="A3877">
        <v>67.568799999999996</v>
      </c>
      <c r="B3877" t="s">
        <v>55</v>
      </c>
    </row>
    <row r="3878" spans="1:2" x14ac:dyDescent="0.35">
      <c r="A3878">
        <v>67.589250000000007</v>
      </c>
      <c r="B3878" t="s">
        <v>55</v>
      </c>
    </row>
    <row r="3879" spans="1:2" x14ac:dyDescent="0.35">
      <c r="A3879">
        <v>67.61224</v>
      </c>
      <c r="B3879" t="s">
        <v>55</v>
      </c>
    </row>
    <row r="3880" spans="1:2" x14ac:dyDescent="0.35">
      <c r="A3880">
        <v>67.632930000000002</v>
      </c>
      <c r="B3880" t="s">
        <v>55</v>
      </c>
    </row>
    <row r="3881" spans="1:2" x14ac:dyDescent="0.35">
      <c r="A3881">
        <v>67.649339999999995</v>
      </c>
      <c r="B3881" t="s">
        <v>55</v>
      </c>
    </row>
    <row r="3882" spans="1:2" x14ac:dyDescent="0.35">
      <c r="A3882">
        <v>67.668409999999994</v>
      </c>
      <c r="B3882" t="s">
        <v>55</v>
      </c>
    </row>
    <row r="3883" spans="1:2" x14ac:dyDescent="0.35">
      <c r="A3883">
        <v>67.687399999999997</v>
      </c>
      <c r="B3883" t="s">
        <v>55</v>
      </c>
    </row>
    <row r="3884" spans="1:2" x14ac:dyDescent="0.35">
      <c r="A3884">
        <v>67.709010000000006</v>
      </c>
      <c r="B3884" t="s">
        <v>55</v>
      </c>
    </row>
    <row r="3885" spans="1:2" x14ac:dyDescent="0.35">
      <c r="A3885">
        <v>67.729969999999994</v>
      </c>
      <c r="B3885" t="s">
        <v>55</v>
      </c>
    </row>
    <row r="3886" spans="1:2" x14ac:dyDescent="0.35">
      <c r="A3886">
        <v>67.75121</v>
      </c>
      <c r="B3886" t="s">
        <v>55</v>
      </c>
    </row>
    <row r="3887" spans="1:2" x14ac:dyDescent="0.35">
      <c r="A3887">
        <v>67.769229999999993</v>
      </c>
      <c r="B3887" t="s">
        <v>55</v>
      </c>
    </row>
    <row r="3888" spans="1:2" x14ac:dyDescent="0.35">
      <c r="A3888">
        <v>67.7898</v>
      </c>
      <c r="B3888" t="s">
        <v>55</v>
      </c>
    </row>
    <row r="3889" spans="1:3" x14ac:dyDescent="0.35">
      <c r="A3889">
        <v>67.817139999999995</v>
      </c>
      <c r="B3889" t="s">
        <v>55</v>
      </c>
    </row>
    <row r="3890" spans="1:3" x14ac:dyDescent="0.35">
      <c r="A3890">
        <v>67.850369999999998</v>
      </c>
      <c r="B3890" t="s">
        <v>55</v>
      </c>
    </row>
    <row r="3891" spans="1:3" x14ac:dyDescent="0.35">
      <c r="A3891">
        <v>67.869860000000003</v>
      </c>
      <c r="B3891" t="s">
        <v>55</v>
      </c>
      <c r="C3891">
        <v>1E-4</v>
      </c>
    </row>
    <row r="3892" spans="1:3" x14ac:dyDescent="0.35">
      <c r="A3892">
        <v>67.886290000000002</v>
      </c>
      <c r="B3892" t="s">
        <v>55</v>
      </c>
      <c r="C3892">
        <v>1E-4</v>
      </c>
    </row>
    <row r="3893" spans="1:3" x14ac:dyDescent="0.35">
      <c r="A3893">
        <v>67.904790000000006</v>
      </c>
      <c r="B3893" t="s">
        <v>55</v>
      </c>
    </row>
    <row r="3894" spans="1:3" x14ac:dyDescent="0.35">
      <c r="A3894">
        <v>67.930160000000001</v>
      </c>
      <c r="B3894" t="s">
        <v>55</v>
      </c>
    </row>
    <row r="3895" spans="1:3" x14ac:dyDescent="0.35">
      <c r="A3895">
        <v>67.955500000000001</v>
      </c>
      <c r="B3895" t="s">
        <v>55</v>
      </c>
    </row>
    <row r="3896" spans="1:3" x14ac:dyDescent="0.35">
      <c r="A3896">
        <v>67.974710000000002</v>
      </c>
      <c r="B3896" t="s">
        <v>55</v>
      </c>
    </row>
    <row r="3897" spans="1:3" x14ac:dyDescent="0.35">
      <c r="A3897">
        <v>67.995649999999998</v>
      </c>
      <c r="B3897" t="s">
        <v>55</v>
      </c>
    </row>
    <row r="3898" spans="1:3" x14ac:dyDescent="0.35">
      <c r="A3898">
        <v>68.014690000000002</v>
      </c>
      <c r="B3898" t="s">
        <v>55</v>
      </c>
    </row>
    <row r="3899" spans="1:3" x14ac:dyDescent="0.35">
      <c r="A3899">
        <v>68.034989999999993</v>
      </c>
      <c r="B3899" t="s">
        <v>55</v>
      </c>
    </row>
    <row r="3900" spans="1:3" x14ac:dyDescent="0.35">
      <c r="A3900">
        <v>68.057429999999997</v>
      </c>
      <c r="B3900" t="s">
        <v>55</v>
      </c>
    </row>
    <row r="3901" spans="1:3" x14ac:dyDescent="0.35">
      <c r="A3901">
        <v>68.077849999999998</v>
      </c>
      <c r="B3901" t="s">
        <v>55</v>
      </c>
    </row>
    <row r="3902" spans="1:3" x14ac:dyDescent="0.35">
      <c r="A3902">
        <v>68.101640000000003</v>
      </c>
      <c r="B3902" t="s">
        <v>55</v>
      </c>
    </row>
    <row r="3903" spans="1:3" x14ac:dyDescent="0.35">
      <c r="A3903">
        <v>68.125209999999996</v>
      </c>
      <c r="B3903" t="s">
        <v>55</v>
      </c>
    </row>
    <row r="3904" spans="1:3" x14ac:dyDescent="0.35">
      <c r="A3904">
        <v>68.146270000000001</v>
      </c>
      <c r="B3904" t="s">
        <v>55</v>
      </c>
    </row>
    <row r="3905" spans="1:3" x14ac:dyDescent="0.35">
      <c r="A3905">
        <v>68.176929999999999</v>
      </c>
      <c r="B3905" t="s">
        <v>55</v>
      </c>
    </row>
    <row r="3906" spans="1:3" x14ac:dyDescent="0.35">
      <c r="A3906">
        <v>68.206729999999993</v>
      </c>
      <c r="B3906" t="s">
        <v>55</v>
      </c>
    </row>
    <row r="3907" spans="1:3" x14ac:dyDescent="0.35">
      <c r="A3907">
        <v>68.227350000000001</v>
      </c>
      <c r="B3907" t="s">
        <v>55</v>
      </c>
    </row>
    <row r="3908" spans="1:3" x14ac:dyDescent="0.35">
      <c r="A3908">
        <v>68.248739999999998</v>
      </c>
      <c r="B3908" t="s">
        <v>55</v>
      </c>
    </row>
    <row r="3909" spans="1:3" x14ac:dyDescent="0.35">
      <c r="A3909">
        <v>68.27216</v>
      </c>
      <c r="B3909" t="s">
        <v>55</v>
      </c>
    </row>
    <row r="3910" spans="1:3" x14ac:dyDescent="0.35">
      <c r="A3910">
        <v>68.293049999999994</v>
      </c>
      <c r="B3910" t="s">
        <v>55</v>
      </c>
    </row>
    <row r="3911" spans="1:3" x14ac:dyDescent="0.35">
      <c r="A3911">
        <v>68.316429999999997</v>
      </c>
      <c r="B3911" t="s">
        <v>55</v>
      </c>
    </row>
    <row r="3912" spans="1:3" x14ac:dyDescent="0.35">
      <c r="A3912">
        <v>68.334320000000005</v>
      </c>
      <c r="B3912" t="s">
        <v>55</v>
      </c>
    </row>
    <row r="3913" spans="1:3" x14ac:dyDescent="0.35">
      <c r="A3913">
        <v>68.353480000000005</v>
      </c>
      <c r="B3913" t="s">
        <v>55</v>
      </c>
    </row>
    <row r="3914" spans="1:3" x14ac:dyDescent="0.35">
      <c r="A3914">
        <v>68.372540000000001</v>
      </c>
      <c r="B3914" t="s">
        <v>55</v>
      </c>
    </row>
    <row r="3915" spans="1:3" x14ac:dyDescent="0.35">
      <c r="A3915">
        <v>68.389979999999994</v>
      </c>
      <c r="B3915" t="s">
        <v>55</v>
      </c>
    </row>
    <row r="3916" spans="1:3" x14ac:dyDescent="0.35">
      <c r="A3916">
        <v>68.407610000000005</v>
      </c>
      <c r="B3916" t="s">
        <v>55</v>
      </c>
      <c r="C3916">
        <v>1E-4</v>
      </c>
    </row>
    <row r="3917" spans="1:3" x14ac:dyDescent="0.35">
      <c r="A3917">
        <v>68.426439999999999</v>
      </c>
      <c r="B3917" t="s">
        <v>55</v>
      </c>
      <c r="C3917">
        <v>1E-4</v>
      </c>
    </row>
    <row r="3918" spans="1:3" x14ac:dyDescent="0.35">
      <c r="A3918">
        <v>68.444590000000005</v>
      </c>
      <c r="B3918" t="s">
        <v>55</v>
      </c>
    </row>
    <row r="3919" spans="1:3" x14ac:dyDescent="0.35">
      <c r="A3919">
        <v>68.465149999999994</v>
      </c>
      <c r="B3919" t="s">
        <v>55</v>
      </c>
    </row>
    <row r="3920" spans="1:3" x14ac:dyDescent="0.35">
      <c r="A3920">
        <v>68.486779999999996</v>
      </c>
      <c r="B3920" t="s">
        <v>55</v>
      </c>
    </row>
    <row r="3921" spans="1:3" x14ac:dyDescent="0.35">
      <c r="A3921">
        <v>68.505650000000003</v>
      </c>
      <c r="B3921" t="s">
        <v>55</v>
      </c>
    </row>
    <row r="3922" spans="1:3" x14ac:dyDescent="0.35">
      <c r="A3922">
        <v>68.524199999999993</v>
      </c>
      <c r="B3922" t="s">
        <v>55</v>
      </c>
    </row>
    <row r="3923" spans="1:3" x14ac:dyDescent="0.35">
      <c r="A3923">
        <v>68.543149999999997</v>
      </c>
      <c r="B3923" t="s">
        <v>55</v>
      </c>
    </row>
    <row r="3924" spans="1:3" x14ac:dyDescent="0.35">
      <c r="A3924">
        <v>68.561930000000004</v>
      </c>
      <c r="B3924" t="s">
        <v>55</v>
      </c>
    </row>
    <row r="3925" spans="1:3" x14ac:dyDescent="0.35">
      <c r="A3925">
        <v>68.582369999999997</v>
      </c>
      <c r="B3925" t="s">
        <v>55</v>
      </c>
    </row>
    <row r="3926" spans="1:3" x14ac:dyDescent="0.35">
      <c r="A3926">
        <v>68.603319999999997</v>
      </c>
      <c r="B3926" t="s">
        <v>55</v>
      </c>
    </row>
    <row r="3927" spans="1:3" x14ac:dyDescent="0.35">
      <c r="A3927">
        <v>68.639859999999999</v>
      </c>
      <c r="B3927" t="s">
        <v>55</v>
      </c>
    </row>
    <row r="3928" spans="1:3" x14ac:dyDescent="0.35">
      <c r="A3928">
        <v>68.666359999999997</v>
      </c>
      <c r="B3928" t="s">
        <v>55</v>
      </c>
    </row>
    <row r="3929" spans="1:3" x14ac:dyDescent="0.35">
      <c r="A3929">
        <v>68.691820000000007</v>
      </c>
      <c r="B3929" t="s">
        <v>55</v>
      </c>
    </row>
    <row r="3930" spans="1:3" x14ac:dyDescent="0.35">
      <c r="A3930">
        <v>68.712710000000001</v>
      </c>
      <c r="B3930" t="s">
        <v>55</v>
      </c>
    </row>
    <row r="3931" spans="1:3" x14ac:dyDescent="0.35">
      <c r="A3931">
        <v>68.740930000000006</v>
      </c>
      <c r="B3931" t="s">
        <v>55</v>
      </c>
      <c r="C3931">
        <v>2.0000000000000001E-4</v>
      </c>
    </row>
    <row r="3932" spans="1:3" x14ac:dyDescent="0.35">
      <c r="A3932">
        <v>68.763949999999994</v>
      </c>
      <c r="B3932" t="s">
        <v>55</v>
      </c>
    </row>
    <row r="3933" spans="1:3" x14ac:dyDescent="0.35">
      <c r="A3933">
        <v>68.782550000000001</v>
      </c>
      <c r="B3933" t="s">
        <v>55</v>
      </c>
    </row>
    <row r="3934" spans="1:3" x14ac:dyDescent="0.35">
      <c r="A3934">
        <v>68.815730000000002</v>
      </c>
      <c r="B3934" t="s">
        <v>55</v>
      </c>
    </row>
    <row r="3935" spans="1:3" x14ac:dyDescent="0.35">
      <c r="A3935">
        <v>68.838380000000001</v>
      </c>
      <c r="B3935" t="s">
        <v>55</v>
      </c>
      <c r="C3935">
        <v>1E-4</v>
      </c>
    </row>
    <row r="3936" spans="1:3" x14ac:dyDescent="0.35">
      <c r="A3936">
        <v>68.857140000000001</v>
      </c>
      <c r="B3936" t="s">
        <v>55</v>
      </c>
      <c r="C3936">
        <v>1E-4</v>
      </c>
    </row>
    <row r="3937" spans="1:3" x14ac:dyDescent="0.35">
      <c r="A3937">
        <v>68.877229999999997</v>
      </c>
      <c r="B3937" t="s">
        <v>55</v>
      </c>
      <c r="C3937">
        <v>1E-4</v>
      </c>
    </row>
    <row r="3938" spans="1:3" x14ac:dyDescent="0.35">
      <c r="A3938">
        <v>68.903880000000001</v>
      </c>
      <c r="B3938" t="s">
        <v>55</v>
      </c>
      <c r="C3938">
        <v>8.0000000000000004E-4</v>
      </c>
    </row>
    <row r="3939" spans="1:3" x14ac:dyDescent="0.35">
      <c r="A3939">
        <v>68.927570000000003</v>
      </c>
      <c r="B3939" t="s">
        <v>55</v>
      </c>
      <c r="C3939">
        <v>4.0000000000000002E-4</v>
      </c>
    </row>
    <row r="3940" spans="1:3" x14ac:dyDescent="0.35">
      <c r="A3940">
        <v>68.945790000000002</v>
      </c>
      <c r="B3940" t="s">
        <v>55</v>
      </c>
      <c r="C3940">
        <v>3.0000000000000001E-3</v>
      </c>
    </row>
    <row r="3941" spans="1:3" x14ac:dyDescent="0.35">
      <c r="A3941">
        <v>68.96172</v>
      </c>
      <c r="B3941" t="s">
        <v>55</v>
      </c>
      <c r="C3941">
        <v>4.1999999999999997E-3</v>
      </c>
    </row>
    <row r="3942" spans="1:3" x14ac:dyDescent="0.35">
      <c r="A3942">
        <v>68.978070000000002</v>
      </c>
      <c r="B3942" t="s">
        <v>55</v>
      </c>
      <c r="C3942">
        <v>3.3E-3</v>
      </c>
    </row>
    <row r="3943" spans="1:3" x14ac:dyDescent="0.35">
      <c r="A3943">
        <v>68.993750000000006</v>
      </c>
      <c r="B3943" t="s">
        <v>55</v>
      </c>
      <c r="C3943">
        <v>3.3E-3</v>
      </c>
    </row>
    <row r="3944" spans="1:3" x14ac:dyDescent="0.35">
      <c r="A3944">
        <v>69.009439999999998</v>
      </c>
      <c r="B3944" t="s">
        <v>55</v>
      </c>
      <c r="C3944">
        <v>5.3E-3</v>
      </c>
    </row>
    <row r="3945" spans="1:3" x14ac:dyDescent="0.35">
      <c r="A3945">
        <v>69.026039999999995</v>
      </c>
      <c r="B3945" t="s">
        <v>55</v>
      </c>
      <c r="C3945">
        <v>3.0000000000000001E-3</v>
      </c>
    </row>
    <row r="3946" spans="1:3" x14ac:dyDescent="0.35">
      <c r="A3946">
        <v>69.041600000000003</v>
      </c>
      <c r="B3946" t="s">
        <v>55</v>
      </c>
      <c r="C3946">
        <v>3.0000000000000001E-3</v>
      </c>
    </row>
    <row r="3947" spans="1:3" x14ac:dyDescent="0.35">
      <c r="A3947">
        <v>69.057310000000001</v>
      </c>
      <c r="B3947" t="s">
        <v>55</v>
      </c>
      <c r="C3947">
        <v>2.5000000000000001E-3</v>
      </c>
    </row>
    <row r="3948" spans="1:3" x14ac:dyDescent="0.35">
      <c r="A3948">
        <v>69.072839999999999</v>
      </c>
      <c r="B3948" t="s">
        <v>55</v>
      </c>
      <c r="C3948">
        <v>2.5000000000000001E-3</v>
      </c>
    </row>
    <row r="3949" spans="1:3" x14ac:dyDescent="0.35">
      <c r="A3949">
        <v>69.088970000000003</v>
      </c>
      <c r="B3949" t="s">
        <v>55</v>
      </c>
      <c r="C3949">
        <v>3.3E-3</v>
      </c>
    </row>
    <row r="3950" spans="1:3" x14ac:dyDescent="0.35">
      <c r="A3950">
        <v>69.106930000000006</v>
      </c>
      <c r="B3950" t="s">
        <v>55</v>
      </c>
      <c r="C3950">
        <v>3.3E-3</v>
      </c>
    </row>
    <row r="3951" spans="1:3" x14ac:dyDescent="0.35">
      <c r="A3951">
        <v>69.122569999999996</v>
      </c>
      <c r="B3951" t="s">
        <v>55</v>
      </c>
      <c r="C3951">
        <v>2.9999999999999997E-4</v>
      </c>
    </row>
    <row r="3952" spans="1:3" x14ac:dyDescent="0.35">
      <c r="A3952">
        <v>69.138980000000004</v>
      </c>
      <c r="B3952" t="s">
        <v>55</v>
      </c>
      <c r="C3952">
        <v>2E-3</v>
      </c>
    </row>
    <row r="3953" spans="1:3" x14ac:dyDescent="0.35">
      <c r="A3953">
        <v>69.156289999999998</v>
      </c>
      <c r="B3953" t="s">
        <v>55</v>
      </c>
      <c r="C3953">
        <v>2E-3</v>
      </c>
    </row>
    <row r="3954" spans="1:3" x14ac:dyDescent="0.35">
      <c r="A3954">
        <v>69.172550000000001</v>
      </c>
      <c r="B3954" t="s">
        <v>55</v>
      </c>
      <c r="C3954">
        <v>1.0500000000000001E-2</v>
      </c>
    </row>
    <row r="3955" spans="1:3" x14ac:dyDescent="0.35">
      <c r="A3955">
        <v>69.188289999999995</v>
      </c>
      <c r="B3955" t="s">
        <v>55</v>
      </c>
      <c r="C3955">
        <v>6.4999999999999997E-3</v>
      </c>
    </row>
    <row r="3956" spans="1:3" x14ac:dyDescent="0.35">
      <c r="A3956">
        <v>69.204089999999994</v>
      </c>
      <c r="B3956" t="s">
        <v>55</v>
      </c>
      <c r="C3956">
        <v>6.4999999999999997E-3</v>
      </c>
    </row>
    <row r="3957" spans="1:3" x14ac:dyDescent="0.35">
      <c r="A3957">
        <v>69.220150000000004</v>
      </c>
      <c r="B3957" t="s">
        <v>55</v>
      </c>
      <c r="C3957">
        <v>1.49E-2</v>
      </c>
    </row>
    <row r="3958" spans="1:3" x14ac:dyDescent="0.35">
      <c r="A3958">
        <v>69.242649999999998</v>
      </c>
      <c r="B3958" t="s">
        <v>55</v>
      </c>
      <c r="C3958">
        <v>5.4000000000000003E-3</v>
      </c>
    </row>
    <row r="3959" spans="1:3" x14ac:dyDescent="0.35">
      <c r="A3959">
        <v>69.260350000000003</v>
      </c>
      <c r="B3959" t="s">
        <v>55</v>
      </c>
      <c r="C3959">
        <v>5.4999999999999997E-3</v>
      </c>
    </row>
    <row r="3960" spans="1:3" x14ac:dyDescent="0.35">
      <c r="A3960">
        <v>69.278720000000007</v>
      </c>
      <c r="B3960" t="s">
        <v>55</v>
      </c>
      <c r="C3960">
        <v>8.0000000000000002E-3</v>
      </c>
    </row>
    <row r="3961" spans="1:3" x14ac:dyDescent="0.35">
      <c r="A3961">
        <v>69.297039999999996</v>
      </c>
      <c r="B3961" t="s">
        <v>55</v>
      </c>
      <c r="C3961">
        <v>1E-3</v>
      </c>
    </row>
    <row r="3962" spans="1:3" x14ac:dyDescent="0.35">
      <c r="A3962">
        <v>69.319389999999999</v>
      </c>
      <c r="B3962" t="s">
        <v>55</v>
      </c>
      <c r="C3962">
        <v>6.7000000000000002E-3</v>
      </c>
    </row>
    <row r="3963" spans="1:3" x14ac:dyDescent="0.35">
      <c r="A3963">
        <v>69.335840000000005</v>
      </c>
      <c r="B3963" t="s">
        <v>55</v>
      </c>
      <c r="C3963">
        <v>5.4999999999999997E-3</v>
      </c>
    </row>
    <row r="3964" spans="1:3" x14ac:dyDescent="0.35">
      <c r="A3964">
        <v>69.356809999999996</v>
      </c>
      <c r="B3964" t="s">
        <v>55</v>
      </c>
      <c r="C3964">
        <v>5.4999999999999997E-3</v>
      </c>
    </row>
    <row r="3965" spans="1:3" x14ac:dyDescent="0.35">
      <c r="A3965">
        <v>69.375370000000004</v>
      </c>
      <c r="B3965" t="s">
        <v>55</v>
      </c>
      <c r="C3965">
        <v>2.9999999999999997E-4</v>
      </c>
    </row>
    <row r="3966" spans="1:3" x14ac:dyDescent="0.35">
      <c r="A3966">
        <v>69.394369999999995</v>
      </c>
      <c r="B3966" t="s">
        <v>55</v>
      </c>
      <c r="C3966">
        <v>1E-4</v>
      </c>
    </row>
    <row r="3967" spans="1:3" x14ac:dyDescent="0.35">
      <c r="A3967">
        <v>69.413349999999994</v>
      </c>
      <c r="B3967" t="s">
        <v>55</v>
      </c>
    </row>
    <row r="3968" spans="1:3" x14ac:dyDescent="0.35">
      <c r="A3968">
        <v>69.432730000000006</v>
      </c>
      <c r="B3968" t="s">
        <v>55</v>
      </c>
    </row>
    <row r="3969" spans="1:2" x14ac:dyDescent="0.35">
      <c r="A3969">
        <v>69.448539999999994</v>
      </c>
      <c r="B3969" t="s">
        <v>55</v>
      </c>
    </row>
    <row r="3970" spans="1:2" x14ac:dyDescent="0.35">
      <c r="A3970">
        <v>69.465779999999995</v>
      </c>
      <c r="B3970" t="s">
        <v>55</v>
      </c>
    </row>
    <row r="3971" spans="1:2" x14ac:dyDescent="0.35">
      <c r="A3971">
        <v>69.485309999999998</v>
      </c>
      <c r="B3971" t="s">
        <v>55</v>
      </c>
    </row>
    <row r="3972" spans="1:2" x14ac:dyDescent="0.35">
      <c r="A3972">
        <v>69.50967</v>
      </c>
      <c r="B3972" t="s">
        <v>55</v>
      </c>
    </row>
    <row r="3973" spans="1:2" x14ac:dyDescent="0.35">
      <c r="A3973">
        <v>69.531360000000006</v>
      </c>
      <c r="B3973" t="s">
        <v>55</v>
      </c>
    </row>
    <row r="3974" spans="1:2" x14ac:dyDescent="0.35">
      <c r="A3974">
        <v>69.549329999999998</v>
      </c>
      <c r="B3974" t="s">
        <v>55</v>
      </c>
    </row>
    <row r="3975" spans="1:2" x14ac:dyDescent="0.35">
      <c r="A3975">
        <v>69.576620000000005</v>
      </c>
      <c r="B3975" t="s">
        <v>55</v>
      </c>
    </row>
    <row r="3976" spans="1:2" x14ac:dyDescent="0.35">
      <c r="A3976">
        <v>69.614040000000003</v>
      </c>
      <c r="B3976" t="s">
        <v>55</v>
      </c>
    </row>
    <row r="3977" spans="1:2" x14ac:dyDescent="0.35">
      <c r="A3977">
        <v>69.634330000000006</v>
      </c>
      <c r="B3977" t="s">
        <v>55</v>
      </c>
    </row>
    <row r="3978" spans="1:2" x14ac:dyDescent="0.35">
      <c r="A3978">
        <v>69.649029999999996</v>
      </c>
      <c r="B3978" t="s">
        <v>55</v>
      </c>
    </row>
    <row r="3979" spans="1:2" x14ac:dyDescent="0.35">
      <c r="A3979">
        <v>69.663690000000003</v>
      </c>
      <c r="B3979" t="s">
        <v>55</v>
      </c>
    </row>
    <row r="3980" spans="1:2" x14ac:dyDescent="0.35">
      <c r="A3980">
        <v>69.679410000000004</v>
      </c>
      <c r="B3980" t="s">
        <v>55</v>
      </c>
    </row>
    <row r="3981" spans="1:2" x14ac:dyDescent="0.35">
      <c r="A3981">
        <v>69.695570000000004</v>
      </c>
      <c r="B3981" t="s">
        <v>55</v>
      </c>
    </row>
    <row r="3982" spans="1:2" x14ac:dyDescent="0.35">
      <c r="A3982">
        <v>69.715400000000002</v>
      </c>
      <c r="B3982" t="s">
        <v>55</v>
      </c>
    </row>
    <row r="3983" spans="1:2" x14ac:dyDescent="0.35">
      <c r="A3983">
        <v>69.738299999999995</v>
      </c>
      <c r="B3983" t="s">
        <v>55</v>
      </c>
    </row>
    <row r="3984" spans="1:2" x14ac:dyDescent="0.35">
      <c r="A3984">
        <v>69.760080000000002</v>
      </c>
      <c r="B3984" t="s">
        <v>55</v>
      </c>
    </row>
    <row r="3985" spans="1:2" x14ac:dyDescent="0.35">
      <c r="A3985">
        <v>69.775670000000005</v>
      </c>
      <c r="B3985" t="s">
        <v>55</v>
      </c>
    </row>
    <row r="3986" spans="1:2" x14ac:dyDescent="0.35">
      <c r="A3986">
        <v>69.789919999999995</v>
      </c>
      <c r="B3986" t="s">
        <v>55</v>
      </c>
    </row>
    <row r="3987" spans="1:2" x14ac:dyDescent="0.35">
      <c r="A3987">
        <v>69.805400000000006</v>
      </c>
      <c r="B3987" t="s">
        <v>55</v>
      </c>
    </row>
    <row r="3988" spans="1:2" x14ac:dyDescent="0.35">
      <c r="A3988">
        <v>69.819919999999996</v>
      </c>
      <c r="B3988" t="s">
        <v>55</v>
      </c>
    </row>
    <row r="3989" spans="1:2" x14ac:dyDescent="0.35">
      <c r="A3989">
        <v>69.834599999999995</v>
      </c>
      <c r="B3989" t="s">
        <v>55</v>
      </c>
    </row>
    <row r="3990" spans="1:2" x14ac:dyDescent="0.35">
      <c r="A3990">
        <v>69.849410000000006</v>
      </c>
      <c r="B3990" t="s">
        <v>55</v>
      </c>
    </row>
    <row r="3991" spans="1:2" x14ac:dyDescent="0.35">
      <c r="A3991">
        <v>69.871750000000006</v>
      </c>
      <c r="B3991" t="s">
        <v>55</v>
      </c>
    </row>
    <row r="3992" spans="1:2" x14ac:dyDescent="0.35">
      <c r="A3992">
        <v>69.88503</v>
      </c>
      <c r="B3992" t="s">
        <v>55</v>
      </c>
    </row>
    <row r="3993" spans="1:2" x14ac:dyDescent="0.35">
      <c r="A3993">
        <v>69.900450000000006</v>
      </c>
      <c r="B3993" t="s">
        <v>55</v>
      </c>
    </row>
    <row r="3994" spans="1:2" x14ac:dyDescent="0.35">
      <c r="A3994">
        <v>69.915289999999999</v>
      </c>
      <c r="B3994" t="s">
        <v>55</v>
      </c>
    </row>
    <row r="3995" spans="1:2" x14ac:dyDescent="0.35">
      <c r="A3995">
        <v>69.934650000000005</v>
      </c>
      <c r="B3995" t="s">
        <v>55</v>
      </c>
    </row>
    <row r="3996" spans="1:2" x14ac:dyDescent="0.35">
      <c r="A3996">
        <v>69.949839999999995</v>
      </c>
      <c r="B3996" t="s">
        <v>55</v>
      </c>
    </row>
    <row r="3997" spans="1:2" x14ac:dyDescent="0.35">
      <c r="A3997">
        <v>69.968310000000002</v>
      </c>
      <c r="B3997" t="s">
        <v>55</v>
      </c>
    </row>
    <row r="3998" spans="1:2" x14ac:dyDescent="0.35">
      <c r="A3998">
        <v>69.986840000000001</v>
      </c>
      <c r="B3998" t="s">
        <v>55</v>
      </c>
    </row>
    <row r="3999" spans="1:2" x14ac:dyDescent="0.35">
      <c r="A3999">
        <v>70.007230000000007</v>
      </c>
      <c r="B3999" t="s">
        <v>55</v>
      </c>
    </row>
    <row r="4000" spans="1:2" x14ac:dyDescent="0.35">
      <c r="A4000">
        <v>70.024969999999996</v>
      </c>
      <c r="B4000" t="s">
        <v>55</v>
      </c>
    </row>
    <row r="4001" spans="1:2" x14ac:dyDescent="0.35">
      <c r="A4001">
        <v>70.04392</v>
      </c>
      <c r="B4001" t="s">
        <v>55</v>
      </c>
    </row>
    <row r="4002" spans="1:2" x14ac:dyDescent="0.35">
      <c r="A4002">
        <v>70.061779999999999</v>
      </c>
      <c r="B4002" t="s">
        <v>55</v>
      </c>
    </row>
    <row r="4003" spans="1:2" x14ac:dyDescent="0.35">
      <c r="A4003">
        <v>70.079970000000003</v>
      </c>
      <c r="B4003" t="s">
        <v>55</v>
      </c>
    </row>
    <row r="4004" spans="1:2" x14ac:dyDescent="0.35">
      <c r="A4004">
        <v>70.094430000000003</v>
      </c>
      <c r="B4004" t="s">
        <v>55</v>
      </c>
    </row>
    <row r="4005" spans="1:2" x14ac:dyDescent="0.35">
      <c r="A4005">
        <v>70.109070000000003</v>
      </c>
      <c r="B4005" t="s">
        <v>55</v>
      </c>
    </row>
    <row r="4006" spans="1:2" x14ac:dyDescent="0.35">
      <c r="A4006">
        <v>70.124269999999996</v>
      </c>
      <c r="B4006" t="s">
        <v>55</v>
      </c>
    </row>
    <row r="4007" spans="1:2" x14ac:dyDescent="0.35">
      <c r="A4007">
        <v>70.145129999999995</v>
      </c>
      <c r="B4007" t="s">
        <v>55</v>
      </c>
    </row>
    <row r="4008" spans="1:2" x14ac:dyDescent="0.35">
      <c r="A4008">
        <v>70.169600000000003</v>
      </c>
      <c r="B4008" t="s">
        <v>55</v>
      </c>
    </row>
    <row r="4009" spans="1:2" x14ac:dyDescent="0.35">
      <c r="A4009">
        <v>70.188180000000003</v>
      </c>
      <c r="B4009" t="s">
        <v>55</v>
      </c>
    </row>
    <row r="4010" spans="1:2" x14ac:dyDescent="0.35">
      <c r="A4010">
        <v>70.204669999999993</v>
      </c>
      <c r="B4010" t="s">
        <v>55</v>
      </c>
    </row>
    <row r="4011" spans="1:2" x14ac:dyDescent="0.35">
      <c r="A4011">
        <v>70.223110000000005</v>
      </c>
      <c r="B4011" t="s">
        <v>55</v>
      </c>
    </row>
    <row r="4012" spans="1:2" x14ac:dyDescent="0.35">
      <c r="A4012">
        <v>70.241489999999999</v>
      </c>
      <c r="B4012" t="s">
        <v>55</v>
      </c>
    </row>
    <row r="4013" spans="1:2" x14ac:dyDescent="0.35">
      <c r="A4013">
        <v>70.259739999999994</v>
      </c>
      <c r="B4013" t="s">
        <v>55</v>
      </c>
    </row>
    <row r="4014" spans="1:2" x14ac:dyDescent="0.35">
      <c r="A4014">
        <v>70.276619999999994</v>
      </c>
      <c r="B4014" t="s">
        <v>55</v>
      </c>
    </row>
    <row r="4015" spans="1:2" x14ac:dyDescent="0.35">
      <c r="A4015">
        <v>70.292760000000001</v>
      </c>
      <c r="B4015" t="s">
        <v>55</v>
      </c>
    </row>
    <row r="4016" spans="1:2" x14ac:dyDescent="0.35">
      <c r="A4016">
        <v>70.307730000000006</v>
      </c>
      <c r="B4016" t="s">
        <v>55</v>
      </c>
    </row>
    <row r="4017" spans="1:2" x14ac:dyDescent="0.35">
      <c r="A4017">
        <v>70.321780000000004</v>
      </c>
      <c r="B4017" t="s">
        <v>55</v>
      </c>
    </row>
    <row r="4018" spans="1:2" x14ac:dyDescent="0.35">
      <c r="A4018">
        <v>70.339489999999998</v>
      </c>
      <c r="B4018" t="s">
        <v>55</v>
      </c>
    </row>
    <row r="4019" spans="1:2" x14ac:dyDescent="0.35">
      <c r="A4019">
        <v>70.357249999999993</v>
      </c>
      <c r="B4019" t="s">
        <v>55</v>
      </c>
    </row>
    <row r="4020" spans="1:2" x14ac:dyDescent="0.35">
      <c r="A4020">
        <v>70.37276</v>
      </c>
      <c r="B4020" t="s">
        <v>55</v>
      </c>
    </row>
    <row r="4021" spans="1:2" x14ac:dyDescent="0.35">
      <c r="A4021">
        <v>70.388329999999996</v>
      </c>
      <c r="B4021" t="s">
        <v>55</v>
      </c>
    </row>
    <row r="4022" spans="1:2" x14ac:dyDescent="0.35">
      <c r="A4022">
        <v>70.402990000000003</v>
      </c>
      <c r="B4022" t="s">
        <v>55</v>
      </c>
    </row>
    <row r="4023" spans="1:2" x14ac:dyDescent="0.35">
      <c r="A4023">
        <v>70.417580000000001</v>
      </c>
      <c r="B4023" t="s">
        <v>55</v>
      </c>
    </row>
    <row r="4024" spans="1:2" x14ac:dyDescent="0.35">
      <c r="A4024">
        <v>70.432029999999997</v>
      </c>
      <c r="B4024" t="s">
        <v>55</v>
      </c>
    </row>
    <row r="4025" spans="1:2" x14ac:dyDescent="0.35">
      <c r="A4025">
        <v>70.446979999999996</v>
      </c>
      <c r="B4025" t="s">
        <v>55</v>
      </c>
    </row>
    <row r="4026" spans="1:2" x14ac:dyDescent="0.35">
      <c r="A4026">
        <v>70.467870000000005</v>
      </c>
      <c r="B4026" t="s">
        <v>55</v>
      </c>
    </row>
    <row r="4027" spans="1:2" x14ac:dyDescent="0.35">
      <c r="A4027">
        <v>70.486689999999996</v>
      </c>
      <c r="B4027" t="s">
        <v>55</v>
      </c>
    </row>
    <row r="4028" spans="1:2" x14ac:dyDescent="0.35">
      <c r="A4028">
        <v>70.504930000000002</v>
      </c>
      <c r="B4028" t="s">
        <v>55</v>
      </c>
    </row>
    <row r="4029" spans="1:2" x14ac:dyDescent="0.35">
      <c r="A4029">
        <v>70.525919999999999</v>
      </c>
      <c r="B4029" t="s">
        <v>55</v>
      </c>
    </row>
    <row r="4030" spans="1:2" x14ac:dyDescent="0.35">
      <c r="A4030">
        <v>70.549599999999998</v>
      </c>
      <c r="B4030" t="s">
        <v>55</v>
      </c>
    </row>
    <row r="4031" spans="1:2" x14ac:dyDescent="0.35">
      <c r="A4031">
        <v>70.570980000000006</v>
      </c>
      <c r="B4031" t="s">
        <v>55</v>
      </c>
    </row>
    <row r="4032" spans="1:2" x14ac:dyDescent="0.35">
      <c r="A4032">
        <v>70.589269999999999</v>
      </c>
      <c r="B4032" t="s">
        <v>55</v>
      </c>
    </row>
    <row r="4033" spans="1:3" x14ac:dyDescent="0.35">
      <c r="A4033">
        <v>70.608959999999996</v>
      </c>
      <c r="B4033" t="s">
        <v>55</v>
      </c>
    </row>
    <row r="4034" spans="1:3" x14ac:dyDescent="0.35">
      <c r="A4034">
        <v>70.628649999999993</v>
      </c>
      <c r="B4034" t="s">
        <v>55</v>
      </c>
    </row>
    <row r="4035" spans="1:3" x14ac:dyDescent="0.35">
      <c r="A4035">
        <v>70.649060000000006</v>
      </c>
      <c r="B4035" t="s">
        <v>55</v>
      </c>
    </row>
    <row r="4036" spans="1:3" x14ac:dyDescent="0.35">
      <c r="A4036">
        <v>70.667580000000001</v>
      </c>
      <c r="B4036" t="s">
        <v>55</v>
      </c>
    </row>
    <row r="4037" spans="1:3" x14ac:dyDescent="0.35">
      <c r="A4037">
        <v>70.687550000000002</v>
      </c>
      <c r="B4037" t="s">
        <v>55</v>
      </c>
    </row>
    <row r="4038" spans="1:3" x14ac:dyDescent="0.35">
      <c r="A4038">
        <v>70.706530000000001</v>
      </c>
      <c r="B4038" t="s">
        <v>55</v>
      </c>
    </row>
    <row r="4039" spans="1:3" x14ac:dyDescent="0.35">
      <c r="A4039">
        <v>70.725399999999993</v>
      </c>
      <c r="B4039" t="s">
        <v>55</v>
      </c>
    </row>
    <row r="4040" spans="1:3" x14ac:dyDescent="0.35">
      <c r="A4040">
        <v>70.740639999999999</v>
      </c>
      <c r="B4040" t="s">
        <v>55</v>
      </c>
    </row>
    <row r="4041" spans="1:3" x14ac:dyDescent="0.35">
      <c r="A4041">
        <v>70.758399999999995</v>
      </c>
      <c r="B4041" t="s">
        <v>55</v>
      </c>
      <c r="C4041">
        <v>1E-4</v>
      </c>
    </row>
    <row r="4042" spans="1:3" x14ac:dyDescent="0.35">
      <c r="A4042">
        <v>70.788210000000007</v>
      </c>
      <c r="B4042" t="s">
        <v>55</v>
      </c>
    </row>
    <row r="4043" spans="1:3" x14ac:dyDescent="0.35">
      <c r="A4043">
        <v>70.814459999999997</v>
      </c>
      <c r="B4043" t="s">
        <v>55</v>
      </c>
    </row>
    <row r="4044" spans="1:3" x14ac:dyDescent="0.35">
      <c r="A4044">
        <v>70.832350000000005</v>
      </c>
      <c r="B4044" t="s">
        <v>55</v>
      </c>
    </row>
    <row r="4045" spans="1:3" x14ac:dyDescent="0.35">
      <c r="A4045">
        <v>70.861040000000003</v>
      </c>
      <c r="B4045" t="s">
        <v>55</v>
      </c>
    </row>
    <row r="4046" spans="1:3" x14ac:dyDescent="0.35">
      <c r="A4046">
        <v>70.88982</v>
      </c>
      <c r="B4046" t="s">
        <v>55</v>
      </c>
    </row>
    <row r="4047" spans="1:3" x14ac:dyDescent="0.35">
      <c r="A4047">
        <v>70.910499999999999</v>
      </c>
      <c r="B4047" t="s">
        <v>55</v>
      </c>
    </row>
    <row r="4048" spans="1:3" x14ac:dyDescent="0.35">
      <c r="A4048">
        <v>70.930199999999999</v>
      </c>
      <c r="B4048" t="s">
        <v>55</v>
      </c>
    </row>
    <row r="4049" spans="1:3" x14ac:dyDescent="0.35">
      <c r="A4049">
        <v>70.947630000000004</v>
      </c>
      <c r="B4049" t="s">
        <v>55</v>
      </c>
    </row>
    <row r="4050" spans="1:3" x14ac:dyDescent="0.35">
      <c r="A4050">
        <v>70.964230000000001</v>
      </c>
      <c r="B4050" t="s">
        <v>55</v>
      </c>
    </row>
    <row r="4051" spans="1:3" x14ac:dyDescent="0.35">
      <c r="A4051">
        <v>70.980360000000005</v>
      </c>
      <c r="B4051" t="s">
        <v>55</v>
      </c>
    </row>
    <row r="4052" spans="1:3" x14ac:dyDescent="0.35">
      <c r="A4052">
        <v>70.998230000000007</v>
      </c>
      <c r="B4052" t="s">
        <v>55</v>
      </c>
    </row>
    <row r="4053" spans="1:3" x14ac:dyDescent="0.35">
      <c r="A4053">
        <v>71.013210000000001</v>
      </c>
      <c r="B4053" t="s">
        <v>55</v>
      </c>
    </row>
    <row r="4054" spans="1:3" x14ac:dyDescent="0.35">
      <c r="A4054">
        <v>71.029290000000003</v>
      </c>
      <c r="B4054" t="s">
        <v>55</v>
      </c>
    </row>
    <row r="4055" spans="1:3" x14ac:dyDescent="0.35">
      <c r="A4055">
        <v>71.044730000000001</v>
      </c>
      <c r="B4055" t="s">
        <v>55</v>
      </c>
    </row>
    <row r="4056" spans="1:3" x14ac:dyDescent="0.35">
      <c r="A4056">
        <v>71.066670000000002</v>
      </c>
      <c r="B4056" t="s">
        <v>55</v>
      </c>
    </row>
    <row r="4057" spans="1:3" x14ac:dyDescent="0.35">
      <c r="A4057">
        <v>71.080799999999996</v>
      </c>
      <c r="B4057" t="s">
        <v>55</v>
      </c>
    </row>
    <row r="4058" spans="1:3" x14ac:dyDescent="0.35">
      <c r="A4058">
        <v>71.096549999999993</v>
      </c>
      <c r="B4058" t="s">
        <v>55</v>
      </c>
      <c r="C4058">
        <v>5.9999999999999995E-4</v>
      </c>
    </row>
    <row r="4059" spans="1:3" x14ac:dyDescent="0.35">
      <c r="A4059">
        <v>71.111350000000002</v>
      </c>
      <c r="B4059" t="s">
        <v>55</v>
      </c>
      <c r="C4059">
        <v>1.1000000000000001E-3</v>
      </c>
    </row>
    <row r="4060" spans="1:3" x14ac:dyDescent="0.35">
      <c r="A4060">
        <v>71.127300000000005</v>
      </c>
      <c r="B4060" t="s">
        <v>55</v>
      </c>
      <c r="C4060">
        <v>1.1000000000000001E-3</v>
      </c>
    </row>
    <row r="4061" spans="1:3" x14ac:dyDescent="0.35">
      <c r="A4061">
        <v>71.143330000000006</v>
      </c>
      <c r="B4061" t="s">
        <v>55</v>
      </c>
      <c r="C4061">
        <v>1.2999999999999999E-3</v>
      </c>
    </row>
    <row r="4062" spans="1:3" x14ac:dyDescent="0.35">
      <c r="A4062">
        <v>71.159289999999999</v>
      </c>
      <c r="B4062" t="s">
        <v>55</v>
      </c>
      <c r="C4062">
        <v>2.3E-3</v>
      </c>
    </row>
    <row r="4063" spans="1:3" x14ac:dyDescent="0.35">
      <c r="A4063">
        <v>71.174970000000002</v>
      </c>
      <c r="B4063" t="s">
        <v>55</v>
      </c>
      <c r="C4063">
        <v>2.3E-3</v>
      </c>
    </row>
    <row r="4064" spans="1:3" x14ac:dyDescent="0.35">
      <c r="A4064">
        <v>71.191749999999999</v>
      </c>
      <c r="B4064" t="s">
        <v>55</v>
      </c>
      <c r="C4064">
        <v>2.2000000000000001E-3</v>
      </c>
    </row>
    <row r="4065" spans="1:3" x14ac:dyDescent="0.35">
      <c r="A4065">
        <v>71.209239999999994</v>
      </c>
      <c r="B4065" t="s">
        <v>55</v>
      </c>
      <c r="C4065">
        <v>3.0999999999999999E-3</v>
      </c>
    </row>
    <row r="4066" spans="1:3" x14ac:dyDescent="0.35">
      <c r="A4066">
        <v>71.228840000000005</v>
      </c>
      <c r="B4066" t="s">
        <v>55</v>
      </c>
      <c r="C4066">
        <v>2.2000000000000001E-3</v>
      </c>
    </row>
    <row r="4067" spans="1:3" x14ac:dyDescent="0.35">
      <c r="A4067">
        <v>71.248990000000006</v>
      </c>
      <c r="B4067" t="s">
        <v>55</v>
      </c>
      <c r="C4067">
        <v>3.2000000000000002E-3</v>
      </c>
    </row>
    <row r="4068" spans="1:3" x14ac:dyDescent="0.35">
      <c r="A4068">
        <v>71.270579999999995</v>
      </c>
      <c r="B4068" t="s">
        <v>55</v>
      </c>
      <c r="C4068">
        <v>3.2000000000000002E-3</v>
      </c>
    </row>
    <row r="4069" spans="1:3" x14ac:dyDescent="0.35">
      <c r="A4069">
        <v>71.292820000000006</v>
      </c>
      <c r="B4069" t="s">
        <v>55</v>
      </c>
      <c r="C4069">
        <v>2.5000000000000001E-3</v>
      </c>
    </row>
    <row r="4070" spans="1:3" x14ac:dyDescent="0.35">
      <c r="A4070">
        <v>71.314499999999995</v>
      </c>
      <c r="B4070" t="s">
        <v>55</v>
      </c>
      <c r="C4070">
        <v>1E-3</v>
      </c>
    </row>
    <row r="4071" spans="1:3" x14ac:dyDescent="0.35">
      <c r="A4071">
        <v>71.334090000000003</v>
      </c>
      <c r="B4071" t="s">
        <v>55</v>
      </c>
      <c r="C4071">
        <v>5.9999999999999995E-4</v>
      </c>
    </row>
    <row r="4072" spans="1:3" x14ac:dyDescent="0.35">
      <c r="A4072">
        <v>71.353210000000004</v>
      </c>
      <c r="B4072" t="s">
        <v>55</v>
      </c>
      <c r="C4072">
        <v>2.9999999999999997E-4</v>
      </c>
    </row>
    <row r="4073" spans="1:3" x14ac:dyDescent="0.35">
      <c r="A4073">
        <v>71.375299999999996</v>
      </c>
      <c r="B4073" t="s">
        <v>55</v>
      </c>
      <c r="C4073">
        <v>1E-4</v>
      </c>
    </row>
    <row r="4074" spans="1:3" x14ac:dyDescent="0.35">
      <c r="A4074">
        <v>71.397400000000005</v>
      </c>
      <c r="B4074" t="s">
        <v>55</v>
      </c>
      <c r="C4074">
        <v>1E-4</v>
      </c>
    </row>
    <row r="4075" spans="1:3" x14ac:dyDescent="0.35">
      <c r="A4075">
        <v>71.412800000000004</v>
      </c>
      <c r="B4075" t="s">
        <v>55</v>
      </c>
      <c r="C4075">
        <v>1E-4</v>
      </c>
    </row>
    <row r="4076" spans="1:3" x14ac:dyDescent="0.35">
      <c r="A4076">
        <v>71.428619999999995</v>
      </c>
      <c r="B4076" t="s">
        <v>55</v>
      </c>
    </row>
    <row r="4077" spans="1:3" x14ac:dyDescent="0.35">
      <c r="A4077">
        <v>71.446950000000001</v>
      </c>
      <c r="B4077" t="s">
        <v>55</v>
      </c>
    </row>
    <row r="4078" spans="1:3" x14ac:dyDescent="0.35">
      <c r="A4078">
        <v>71.472080000000005</v>
      </c>
      <c r="B4078" t="s">
        <v>55</v>
      </c>
    </row>
    <row r="4079" spans="1:3" x14ac:dyDescent="0.35">
      <c r="A4079">
        <v>71.49503</v>
      </c>
      <c r="B4079" t="s">
        <v>55</v>
      </c>
    </row>
    <row r="4080" spans="1:3" x14ac:dyDescent="0.35">
      <c r="A4080">
        <v>71.513369999999995</v>
      </c>
      <c r="B4080" t="s">
        <v>55</v>
      </c>
    </row>
    <row r="4081" spans="1:2" x14ac:dyDescent="0.35">
      <c r="A4081">
        <v>71.533270000000002</v>
      </c>
      <c r="B4081" t="s">
        <v>55</v>
      </c>
    </row>
    <row r="4082" spans="1:2" x14ac:dyDescent="0.35">
      <c r="A4082">
        <v>71.549679999999995</v>
      </c>
      <c r="B4082" t="s">
        <v>55</v>
      </c>
    </row>
    <row r="4083" spans="1:2" x14ac:dyDescent="0.35">
      <c r="A4083">
        <v>71.568960000000004</v>
      </c>
      <c r="B4083" t="s">
        <v>55</v>
      </c>
    </row>
    <row r="4084" spans="1:2" x14ac:dyDescent="0.35">
      <c r="A4084">
        <v>71.588679999999997</v>
      </c>
      <c r="B4084" t="s">
        <v>55</v>
      </c>
    </row>
    <row r="4085" spans="1:2" x14ac:dyDescent="0.35">
      <c r="A4085">
        <v>71.606769999999997</v>
      </c>
      <c r="B4085" t="s">
        <v>55</v>
      </c>
    </row>
    <row r="4086" spans="1:2" x14ac:dyDescent="0.35">
      <c r="A4086">
        <v>71.621189999999999</v>
      </c>
      <c r="B4086" t="s">
        <v>55</v>
      </c>
    </row>
    <row r="4087" spans="1:2" x14ac:dyDescent="0.35">
      <c r="A4087">
        <v>71.636610000000005</v>
      </c>
      <c r="B4087" t="s">
        <v>55</v>
      </c>
    </row>
    <row r="4088" spans="1:2" x14ac:dyDescent="0.35">
      <c r="A4088">
        <v>71.663049999999998</v>
      </c>
      <c r="B4088" t="s">
        <v>55</v>
      </c>
    </row>
    <row r="4089" spans="1:2" x14ac:dyDescent="0.35">
      <c r="A4089">
        <v>71.686899999999994</v>
      </c>
      <c r="B4089" t="s">
        <v>55</v>
      </c>
    </row>
    <row r="4090" spans="1:2" x14ac:dyDescent="0.35">
      <c r="A4090">
        <v>71.701059999999998</v>
      </c>
      <c r="B4090" t="s">
        <v>55</v>
      </c>
    </row>
    <row r="4091" spans="1:2" x14ac:dyDescent="0.35">
      <c r="A4091">
        <v>71.716130000000007</v>
      </c>
      <c r="B4091" t="s">
        <v>55</v>
      </c>
    </row>
    <row r="4092" spans="1:2" x14ac:dyDescent="0.35">
      <c r="A4092">
        <v>71.731160000000003</v>
      </c>
      <c r="B4092" t="s">
        <v>55</v>
      </c>
    </row>
    <row r="4093" spans="1:2" x14ac:dyDescent="0.35">
      <c r="A4093">
        <v>71.746719999999996</v>
      </c>
      <c r="B4093" t="s">
        <v>55</v>
      </c>
    </row>
    <row r="4094" spans="1:2" x14ac:dyDescent="0.35">
      <c r="A4094">
        <v>71.762309999999999</v>
      </c>
      <c r="B4094" t="s">
        <v>55</v>
      </c>
    </row>
    <row r="4095" spans="1:2" x14ac:dyDescent="0.35">
      <c r="A4095">
        <v>71.779529999999994</v>
      </c>
      <c r="B4095" t="s">
        <v>55</v>
      </c>
    </row>
    <row r="4096" spans="1:2" x14ac:dyDescent="0.35">
      <c r="A4096">
        <v>71.797979999999995</v>
      </c>
      <c r="B4096" t="s">
        <v>55</v>
      </c>
    </row>
    <row r="4097" spans="1:2" x14ac:dyDescent="0.35">
      <c r="A4097">
        <v>71.819649999999996</v>
      </c>
      <c r="B4097" t="s">
        <v>55</v>
      </c>
    </row>
    <row r="4098" spans="1:2" x14ac:dyDescent="0.35">
      <c r="A4098">
        <v>71.842150000000004</v>
      </c>
      <c r="B4098" t="s">
        <v>55</v>
      </c>
    </row>
    <row r="4099" spans="1:2" x14ac:dyDescent="0.35">
      <c r="A4099">
        <v>71.858699999999999</v>
      </c>
      <c r="B4099" t="s">
        <v>55</v>
      </c>
    </row>
    <row r="4100" spans="1:2" x14ac:dyDescent="0.35">
      <c r="A4100">
        <v>71.874870000000001</v>
      </c>
      <c r="B4100" t="s">
        <v>55</v>
      </c>
    </row>
    <row r="4101" spans="1:2" x14ac:dyDescent="0.35">
      <c r="A4101">
        <v>71.893259999999998</v>
      </c>
      <c r="B4101" t="s">
        <v>55</v>
      </c>
    </row>
    <row r="4102" spans="1:2" x14ac:dyDescent="0.35">
      <c r="A4102">
        <v>71.910740000000004</v>
      </c>
      <c r="B4102" t="s">
        <v>55</v>
      </c>
    </row>
    <row r="4103" spans="1:2" x14ac:dyDescent="0.35">
      <c r="A4103">
        <v>71.930459999999997</v>
      </c>
      <c r="B4103" t="s">
        <v>55</v>
      </c>
    </row>
    <row r="4104" spans="1:2" x14ac:dyDescent="0.35">
      <c r="A4104">
        <v>71.95129</v>
      </c>
      <c r="B4104" t="s">
        <v>55</v>
      </c>
    </row>
    <row r="4105" spans="1:2" x14ac:dyDescent="0.35">
      <c r="A4105">
        <v>71.974369999999993</v>
      </c>
      <c r="B4105" t="s">
        <v>55</v>
      </c>
    </row>
    <row r="4106" spans="1:2" x14ac:dyDescent="0.35">
      <c r="A4106">
        <v>71.996709999999993</v>
      </c>
      <c r="B4106" t="s">
        <v>55</v>
      </c>
    </row>
    <row r="4107" spans="1:2" x14ac:dyDescent="0.35">
      <c r="A4107">
        <v>72.01482</v>
      </c>
      <c r="B4107" t="s">
        <v>55</v>
      </c>
    </row>
    <row r="4108" spans="1:2" x14ac:dyDescent="0.35">
      <c r="A4108">
        <v>72.035579999999996</v>
      </c>
      <c r="B4108" t="s">
        <v>55</v>
      </c>
    </row>
    <row r="4109" spans="1:2" x14ac:dyDescent="0.35">
      <c r="A4109">
        <v>72.054469999999995</v>
      </c>
      <c r="B4109" t="s">
        <v>55</v>
      </c>
    </row>
    <row r="4110" spans="1:2" x14ac:dyDescent="0.35">
      <c r="A4110">
        <v>72.06962</v>
      </c>
      <c r="B4110" t="s">
        <v>55</v>
      </c>
    </row>
    <row r="4111" spans="1:2" x14ac:dyDescent="0.35">
      <c r="A4111">
        <v>72.084130000000002</v>
      </c>
      <c r="B4111" t="s">
        <v>55</v>
      </c>
    </row>
    <row r="4112" spans="1:2" x14ac:dyDescent="0.35">
      <c r="A4112">
        <v>72.104119999999995</v>
      </c>
      <c r="B4112" t="s">
        <v>55</v>
      </c>
    </row>
    <row r="4113" spans="1:3" x14ac:dyDescent="0.35">
      <c r="A4113">
        <v>72.127300000000005</v>
      </c>
      <c r="B4113" t="s">
        <v>55</v>
      </c>
    </row>
    <row r="4114" spans="1:3" x14ac:dyDescent="0.35">
      <c r="A4114">
        <v>72.146069999999995</v>
      </c>
      <c r="B4114" t="s">
        <v>55</v>
      </c>
    </row>
    <row r="4115" spans="1:3" x14ac:dyDescent="0.35">
      <c r="A4115">
        <v>72.163560000000004</v>
      </c>
      <c r="B4115" t="s">
        <v>55</v>
      </c>
    </row>
    <row r="4116" spans="1:3" x14ac:dyDescent="0.35">
      <c r="A4116">
        <v>72.184039999999996</v>
      </c>
      <c r="B4116" t="s">
        <v>55</v>
      </c>
    </row>
    <row r="4117" spans="1:3" x14ac:dyDescent="0.35">
      <c r="A4117">
        <v>72.203220000000002</v>
      </c>
      <c r="B4117" t="s">
        <v>55</v>
      </c>
    </row>
    <row r="4118" spans="1:3" x14ac:dyDescent="0.35">
      <c r="A4118">
        <v>72.222899999999996</v>
      </c>
      <c r="B4118" t="s">
        <v>55</v>
      </c>
    </row>
    <row r="4119" spans="1:3" x14ac:dyDescent="0.35">
      <c r="A4119">
        <v>72.241280000000003</v>
      </c>
      <c r="B4119" t="s">
        <v>55</v>
      </c>
    </row>
    <row r="4120" spans="1:3" x14ac:dyDescent="0.35">
      <c r="A4120">
        <v>72.256870000000006</v>
      </c>
      <c r="B4120" t="s">
        <v>55</v>
      </c>
    </row>
    <row r="4121" spans="1:3" x14ac:dyDescent="0.35">
      <c r="A4121">
        <v>72.271379999999994</v>
      </c>
      <c r="B4121" t="s">
        <v>55</v>
      </c>
    </row>
    <row r="4122" spans="1:3" x14ac:dyDescent="0.35">
      <c r="A4122">
        <v>72.286540000000002</v>
      </c>
      <c r="B4122" t="s">
        <v>55</v>
      </c>
    </row>
    <row r="4123" spans="1:3" x14ac:dyDescent="0.35">
      <c r="A4123">
        <v>72.306849999999997</v>
      </c>
      <c r="B4123" t="s">
        <v>55</v>
      </c>
      <c r="C4123">
        <v>1E-4</v>
      </c>
    </row>
    <row r="4124" spans="1:3" x14ac:dyDescent="0.35">
      <c r="A4124">
        <v>72.320449999999994</v>
      </c>
      <c r="B4124" t="s">
        <v>55</v>
      </c>
      <c r="C4124">
        <v>1E-4</v>
      </c>
    </row>
    <row r="4125" spans="1:3" x14ac:dyDescent="0.35">
      <c r="A4125">
        <v>72.335189999999997</v>
      </c>
      <c r="B4125" t="s">
        <v>55</v>
      </c>
      <c r="C4125">
        <v>1E-4</v>
      </c>
    </row>
    <row r="4126" spans="1:3" x14ac:dyDescent="0.35">
      <c r="A4126">
        <v>72.350200000000001</v>
      </c>
      <c r="B4126" t="s">
        <v>55</v>
      </c>
    </row>
    <row r="4127" spans="1:3" x14ac:dyDescent="0.35">
      <c r="A4127">
        <v>72.365099999999998</v>
      </c>
      <c r="B4127" t="s">
        <v>55</v>
      </c>
    </row>
    <row r="4128" spans="1:3" x14ac:dyDescent="0.35">
      <c r="A4128">
        <v>72.379779999999997</v>
      </c>
      <c r="B4128" t="s">
        <v>55</v>
      </c>
    </row>
    <row r="4129" spans="1:2" x14ac:dyDescent="0.35">
      <c r="A4129">
        <v>72.394980000000004</v>
      </c>
      <c r="B4129" t="s">
        <v>55</v>
      </c>
    </row>
    <row r="4130" spans="1:2" x14ac:dyDescent="0.35">
      <c r="A4130">
        <v>72.409599999999998</v>
      </c>
      <c r="B4130" t="s">
        <v>55</v>
      </c>
    </row>
    <row r="4131" spans="1:2" x14ac:dyDescent="0.35">
      <c r="A4131">
        <v>72.425920000000005</v>
      </c>
      <c r="B4131" t="s">
        <v>55</v>
      </c>
    </row>
    <row r="4132" spans="1:2" x14ac:dyDescent="0.35">
      <c r="A4132">
        <v>72.44341</v>
      </c>
      <c r="B4132" t="s">
        <v>55</v>
      </c>
    </row>
    <row r="4133" spans="1:2" x14ac:dyDescent="0.35">
      <c r="A4133">
        <v>72.460040000000006</v>
      </c>
      <c r="B4133" t="s">
        <v>55</v>
      </c>
    </row>
    <row r="4134" spans="1:2" x14ac:dyDescent="0.35">
      <c r="A4134">
        <v>72.47775</v>
      </c>
      <c r="B4134" t="s">
        <v>55</v>
      </c>
    </row>
    <row r="4135" spans="1:2" x14ac:dyDescent="0.35">
      <c r="A4135">
        <v>72.497669999999999</v>
      </c>
      <c r="B4135" t="s">
        <v>55</v>
      </c>
    </row>
    <row r="4136" spans="1:2" x14ac:dyDescent="0.35">
      <c r="A4136">
        <v>72.515990000000002</v>
      </c>
      <c r="B4136" t="s">
        <v>55</v>
      </c>
    </row>
    <row r="4137" spans="1:2" x14ac:dyDescent="0.35">
      <c r="A4137">
        <v>72.537469999999999</v>
      </c>
      <c r="B4137" t="s">
        <v>55</v>
      </c>
    </row>
    <row r="4138" spans="1:2" x14ac:dyDescent="0.35">
      <c r="A4138">
        <v>72.555670000000006</v>
      </c>
      <c r="B4138" t="s">
        <v>55</v>
      </c>
    </row>
    <row r="4139" spans="1:2" x14ac:dyDescent="0.35">
      <c r="A4139">
        <v>72.57705</v>
      </c>
      <c r="B4139" t="s">
        <v>55</v>
      </c>
    </row>
    <row r="4140" spans="1:2" x14ac:dyDescent="0.35">
      <c r="A4140">
        <v>72.607370000000003</v>
      </c>
      <c r="B4140" t="s">
        <v>55</v>
      </c>
    </row>
    <row r="4141" spans="1:2" x14ac:dyDescent="0.35">
      <c r="A4141">
        <v>72.636920000000003</v>
      </c>
      <c r="B4141" t="s">
        <v>55</v>
      </c>
    </row>
    <row r="4142" spans="1:2" x14ac:dyDescent="0.35">
      <c r="A4142">
        <v>72.65634</v>
      </c>
      <c r="B4142" t="s">
        <v>55</v>
      </c>
    </row>
    <row r="4143" spans="1:2" x14ac:dyDescent="0.35">
      <c r="A4143">
        <v>72.675160000000005</v>
      </c>
      <c r="B4143" t="s">
        <v>55</v>
      </c>
    </row>
    <row r="4144" spans="1:2" x14ac:dyDescent="0.35">
      <c r="A4144">
        <v>72.694140000000004</v>
      </c>
      <c r="B4144" t="s">
        <v>55</v>
      </c>
    </row>
    <row r="4145" spans="1:3" x14ac:dyDescent="0.35">
      <c r="A4145">
        <v>72.715530000000001</v>
      </c>
      <c r="B4145" t="s">
        <v>55</v>
      </c>
    </row>
    <row r="4146" spans="1:3" x14ac:dyDescent="0.35">
      <c r="A4146">
        <v>72.731920000000002</v>
      </c>
      <c r="B4146" t="s">
        <v>55</v>
      </c>
    </row>
    <row r="4147" spans="1:3" x14ac:dyDescent="0.35">
      <c r="A4147">
        <v>72.748450000000005</v>
      </c>
      <c r="B4147" t="s">
        <v>55</v>
      </c>
    </row>
    <row r="4148" spans="1:3" x14ac:dyDescent="0.35">
      <c r="A4148">
        <v>72.766180000000006</v>
      </c>
      <c r="B4148" t="s">
        <v>55</v>
      </c>
    </row>
    <row r="4149" spans="1:3" x14ac:dyDescent="0.35">
      <c r="A4149">
        <v>72.797479999999993</v>
      </c>
      <c r="B4149" t="s">
        <v>55</v>
      </c>
    </row>
    <row r="4150" spans="1:3" x14ac:dyDescent="0.35">
      <c r="A4150">
        <v>72.826300000000003</v>
      </c>
      <c r="B4150" t="s">
        <v>55</v>
      </c>
    </row>
    <row r="4151" spans="1:3" x14ac:dyDescent="0.35">
      <c r="A4151">
        <v>72.843639999999994</v>
      </c>
      <c r="B4151" t="s">
        <v>55</v>
      </c>
    </row>
    <row r="4152" spans="1:3" x14ac:dyDescent="0.35">
      <c r="A4152">
        <v>72.867760000000004</v>
      </c>
      <c r="B4152" t="s">
        <v>55</v>
      </c>
    </row>
    <row r="4153" spans="1:3" x14ac:dyDescent="0.35">
      <c r="A4153">
        <v>72.887469999999993</v>
      </c>
      <c r="B4153" t="s">
        <v>55</v>
      </c>
    </row>
    <row r="4154" spans="1:3" x14ac:dyDescent="0.35">
      <c r="A4154">
        <v>72.928489999999996</v>
      </c>
      <c r="B4154" t="s">
        <v>55</v>
      </c>
      <c r="C4154">
        <v>1E-4</v>
      </c>
    </row>
    <row r="4155" spans="1:3" x14ac:dyDescent="0.35">
      <c r="A4155">
        <v>72.964759999999998</v>
      </c>
      <c r="B4155" t="s">
        <v>55</v>
      </c>
    </row>
    <row r="4156" spans="1:3" x14ac:dyDescent="0.35">
      <c r="A4156">
        <v>72.981080000000006</v>
      </c>
      <c r="B4156" t="s">
        <v>55</v>
      </c>
      <c r="C4156">
        <v>8.9999999999999998E-4</v>
      </c>
    </row>
    <row r="4157" spans="1:3" x14ac:dyDescent="0.35">
      <c r="A4157">
        <v>72.997900000000001</v>
      </c>
      <c r="B4157" t="s">
        <v>55</v>
      </c>
      <c r="C4157">
        <v>6.9999999999999999E-4</v>
      </c>
    </row>
    <row r="4158" spans="1:3" x14ac:dyDescent="0.35">
      <c r="A4158">
        <v>73.014529999999993</v>
      </c>
      <c r="B4158" t="s">
        <v>55</v>
      </c>
      <c r="C4158">
        <v>6.9999999999999999E-4</v>
      </c>
    </row>
    <row r="4159" spans="1:3" x14ac:dyDescent="0.35">
      <c r="A4159">
        <v>73.031049999999993</v>
      </c>
      <c r="B4159" t="s">
        <v>55</v>
      </c>
      <c r="C4159">
        <v>8.0000000000000004E-4</v>
      </c>
    </row>
    <row r="4160" spans="1:3" x14ac:dyDescent="0.35">
      <c r="A4160">
        <v>73.048720000000003</v>
      </c>
      <c r="B4160" t="s">
        <v>55</v>
      </c>
      <c r="C4160">
        <v>3.0999999999999999E-3</v>
      </c>
    </row>
    <row r="4161" spans="1:3" x14ac:dyDescent="0.35">
      <c r="A4161">
        <v>73.066509999999994</v>
      </c>
      <c r="B4161" t="s">
        <v>55</v>
      </c>
      <c r="C4161">
        <v>3.0999999999999999E-3</v>
      </c>
    </row>
    <row r="4162" spans="1:3" x14ac:dyDescent="0.35">
      <c r="A4162">
        <v>73.081800000000001</v>
      </c>
      <c r="B4162" t="s">
        <v>55</v>
      </c>
      <c r="C4162">
        <v>5.1000000000000004E-3</v>
      </c>
    </row>
    <row r="4163" spans="1:3" x14ac:dyDescent="0.35">
      <c r="A4163">
        <v>73.098089999999999</v>
      </c>
      <c r="B4163" t="s">
        <v>55</v>
      </c>
      <c r="C4163">
        <v>4.1000000000000003E-3</v>
      </c>
    </row>
    <row r="4164" spans="1:3" x14ac:dyDescent="0.35">
      <c r="A4164">
        <v>73.114540000000005</v>
      </c>
      <c r="B4164" t="s">
        <v>55</v>
      </c>
      <c r="C4164">
        <v>2E-3</v>
      </c>
    </row>
    <row r="4165" spans="1:3" x14ac:dyDescent="0.35">
      <c r="A4165">
        <v>73.130709999999993</v>
      </c>
      <c r="B4165" t="s">
        <v>55</v>
      </c>
      <c r="C4165">
        <v>2E-3</v>
      </c>
    </row>
    <row r="4166" spans="1:3" x14ac:dyDescent="0.35">
      <c r="A4166">
        <v>73.146889999999999</v>
      </c>
      <c r="B4166" t="s">
        <v>55</v>
      </c>
      <c r="C4166">
        <v>1E-3</v>
      </c>
    </row>
    <row r="4167" spans="1:3" x14ac:dyDescent="0.35">
      <c r="A4167">
        <v>73.162509999999997</v>
      </c>
      <c r="B4167" t="s">
        <v>55</v>
      </c>
      <c r="C4167">
        <v>8.9999999999999998E-4</v>
      </c>
    </row>
    <row r="4168" spans="1:3" x14ac:dyDescent="0.35">
      <c r="A4168">
        <v>73.178250000000006</v>
      </c>
      <c r="B4168" t="s">
        <v>55</v>
      </c>
      <c r="C4168">
        <v>1.4E-3</v>
      </c>
    </row>
    <row r="4169" spans="1:3" x14ac:dyDescent="0.35">
      <c r="A4169">
        <v>73.193780000000004</v>
      </c>
      <c r="B4169" t="s">
        <v>55</v>
      </c>
      <c r="C4169">
        <v>1.4E-3</v>
      </c>
    </row>
    <row r="4170" spans="1:3" x14ac:dyDescent="0.35">
      <c r="A4170">
        <v>73.216539999999995</v>
      </c>
      <c r="B4170" t="s">
        <v>55</v>
      </c>
      <c r="C4170">
        <v>2.0000000000000001E-4</v>
      </c>
    </row>
    <row r="4171" spans="1:3" x14ac:dyDescent="0.35">
      <c r="A4171">
        <v>73.237430000000003</v>
      </c>
      <c r="B4171" t="s">
        <v>55</v>
      </c>
      <c r="C4171">
        <v>4.1999999999999997E-3</v>
      </c>
    </row>
    <row r="4172" spans="1:3" x14ac:dyDescent="0.35">
      <c r="A4172">
        <v>73.262050000000002</v>
      </c>
      <c r="B4172" t="s">
        <v>55</v>
      </c>
      <c r="C4172">
        <v>9.4999999999999998E-3</v>
      </c>
    </row>
    <row r="4173" spans="1:3" x14ac:dyDescent="0.35">
      <c r="A4173">
        <v>73.285839999999993</v>
      </c>
      <c r="B4173" t="s">
        <v>55</v>
      </c>
      <c r="C4173">
        <v>1.7500000000000002E-2</v>
      </c>
    </row>
    <row r="4174" spans="1:3" x14ac:dyDescent="0.35">
      <c r="A4174">
        <v>73.303370000000001</v>
      </c>
      <c r="B4174" t="s">
        <v>55</v>
      </c>
      <c r="C4174">
        <v>1.7500000000000002E-2</v>
      </c>
    </row>
    <row r="4175" spans="1:3" x14ac:dyDescent="0.35">
      <c r="A4175">
        <v>73.32235</v>
      </c>
      <c r="B4175" t="s">
        <v>55</v>
      </c>
      <c r="C4175">
        <v>1.6299999999999999E-2</v>
      </c>
    </row>
    <row r="4176" spans="1:3" x14ac:dyDescent="0.35">
      <c r="A4176">
        <v>73.343800000000002</v>
      </c>
      <c r="B4176" t="s">
        <v>55</v>
      </c>
      <c r="C4176">
        <v>5.4000000000000003E-3</v>
      </c>
    </row>
    <row r="4177" spans="1:3" x14ac:dyDescent="0.35">
      <c r="A4177">
        <v>73.362530000000007</v>
      </c>
      <c r="B4177" t="s">
        <v>55</v>
      </c>
      <c r="C4177">
        <v>5.4000000000000003E-3</v>
      </c>
    </row>
    <row r="4178" spans="1:3" x14ac:dyDescent="0.35">
      <c r="A4178">
        <v>73.38306</v>
      </c>
      <c r="B4178" t="s">
        <v>55</v>
      </c>
      <c r="C4178">
        <v>5.3E-3</v>
      </c>
    </row>
    <row r="4179" spans="1:3" x14ac:dyDescent="0.35">
      <c r="A4179">
        <v>73.401449999999997</v>
      </c>
      <c r="B4179" t="s">
        <v>55</v>
      </c>
      <c r="C4179">
        <v>5.8999999999999999E-3</v>
      </c>
    </row>
    <row r="4180" spans="1:3" x14ac:dyDescent="0.35">
      <c r="A4180">
        <v>73.417519999999996</v>
      </c>
      <c r="B4180" t="s">
        <v>55</v>
      </c>
      <c r="C4180">
        <v>1E-3</v>
      </c>
    </row>
    <row r="4181" spans="1:3" x14ac:dyDescent="0.35">
      <c r="A4181">
        <v>73.435810000000004</v>
      </c>
      <c r="B4181" t="s">
        <v>55</v>
      </c>
      <c r="C4181">
        <v>2.9999999999999997E-4</v>
      </c>
    </row>
    <row r="4182" spans="1:3" x14ac:dyDescent="0.35">
      <c r="A4182">
        <v>73.461669999999998</v>
      </c>
      <c r="B4182" t="s">
        <v>55</v>
      </c>
      <c r="C4182">
        <v>1E-4</v>
      </c>
    </row>
    <row r="4183" spans="1:3" x14ac:dyDescent="0.35">
      <c r="A4183">
        <v>73.484899999999996</v>
      </c>
      <c r="B4183" t="s">
        <v>55</v>
      </c>
    </row>
    <row r="4184" spans="1:3" x14ac:dyDescent="0.35">
      <c r="A4184">
        <v>73.507859999999994</v>
      </c>
      <c r="B4184" t="s">
        <v>55</v>
      </c>
    </row>
    <row r="4185" spans="1:3" x14ac:dyDescent="0.35">
      <c r="A4185">
        <v>73.532300000000006</v>
      </c>
      <c r="B4185" t="s">
        <v>55</v>
      </c>
    </row>
    <row r="4186" spans="1:3" x14ac:dyDescent="0.35">
      <c r="A4186">
        <v>73.550539999999998</v>
      </c>
      <c r="B4186" t="s">
        <v>55</v>
      </c>
    </row>
    <row r="4187" spans="1:3" x14ac:dyDescent="0.35">
      <c r="A4187">
        <v>73.576939999999993</v>
      </c>
      <c r="B4187" t="s">
        <v>55</v>
      </c>
    </row>
    <row r="4188" spans="1:3" x14ac:dyDescent="0.35">
      <c r="A4188">
        <v>73.599429999999998</v>
      </c>
      <c r="B4188" t="s">
        <v>55</v>
      </c>
    </row>
    <row r="4189" spans="1:3" x14ac:dyDescent="0.35">
      <c r="A4189">
        <v>73.615080000000006</v>
      </c>
      <c r="B4189" t="s">
        <v>55</v>
      </c>
    </row>
    <row r="4190" spans="1:3" x14ac:dyDescent="0.35">
      <c r="A4190">
        <v>73.630260000000007</v>
      </c>
      <c r="B4190" t="s">
        <v>55</v>
      </c>
    </row>
    <row r="4191" spans="1:3" x14ac:dyDescent="0.35">
      <c r="A4191">
        <v>73.645740000000004</v>
      </c>
      <c r="B4191" t="s">
        <v>55</v>
      </c>
    </row>
    <row r="4192" spans="1:3" x14ac:dyDescent="0.35">
      <c r="A4192">
        <v>73.660790000000006</v>
      </c>
      <c r="B4192" t="s">
        <v>55</v>
      </c>
    </row>
    <row r="4193" spans="1:2" x14ac:dyDescent="0.35">
      <c r="A4193">
        <v>73.676069999999996</v>
      </c>
      <c r="B4193" t="s">
        <v>55</v>
      </c>
    </row>
    <row r="4194" spans="1:2" x14ac:dyDescent="0.35">
      <c r="A4194">
        <v>73.690219999999997</v>
      </c>
      <c r="B4194" t="s">
        <v>55</v>
      </c>
    </row>
    <row r="4195" spans="1:2" x14ac:dyDescent="0.35">
      <c r="A4195">
        <v>73.709469999999996</v>
      </c>
      <c r="B4195" t="s">
        <v>55</v>
      </c>
    </row>
    <row r="4196" spans="1:2" x14ac:dyDescent="0.35">
      <c r="A4196">
        <v>73.722859999999997</v>
      </c>
      <c r="B4196" t="s">
        <v>55</v>
      </c>
    </row>
    <row r="4197" spans="1:2" x14ac:dyDescent="0.35">
      <c r="A4197">
        <v>73.738600000000005</v>
      </c>
      <c r="B4197" t="s">
        <v>55</v>
      </c>
    </row>
    <row r="4198" spans="1:2" x14ac:dyDescent="0.35">
      <c r="A4198">
        <v>73.754199999999997</v>
      </c>
      <c r="B4198" t="s">
        <v>55</v>
      </c>
    </row>
    <row r="4199" spans="1:2" x14ac:dyDescent="0.35">
      <c r="A4199">
        <v>73.769739999999999</v>
      </c>
      <c r="B4199" t="s">
        <v>55</v>
      </c>
    </row>
    <row r="4200" spans="1:2" x14ac:dyDescent="0.35">
      <c r="A4200">
        <v>73.785240000000002</v>
      </c>
      <c r="B4200" t="s">
        <v>55</v>
      </c>
    </row>
    <row r="4201" spans="1:2" x14ac:dyDescent="0.35">
      <c r="A4201">
        <v>73.800449999999998</v>
      </c>
      <c r="B4201" t="s">
        <v>55</v>
      </c>
    </row>
    <row r="4202" spans="1:2" x14ac:dyDescent="0.35">
      <c r="A4202">
        <v>73.814809999999994</v>
      </c>
      <c r="B4202" t="s">
        <v>55</v>
      </c>
    </row>
    <row r="4203" spans="1:2" x14ac:dyDescent="0.35">
      <c r="A4203">
        <v>73.829769999999996</v>
      </c>
      <c r="B4203" t="s">
        <v>55</v>
      </c>
    </row>
    <row r="4204" spans="1:2" x14ac:dyDescent="0.35">
      <c r="A4204">
        <v>73.844629999999995</v>
      </c>
      <c r="B4204" t="s">
        <v>55</v>
      </c>
    </row>
    <row r="4205" spans="1:2" x14ac:dyDescent="0.35">
      <c r="A4205">
        <v>73.865160000000003</v>
      </c>
      <c r="B4205" t="s">
        <v>55</v>
      </c>
    </row>
    <row r="4206" spans="1:2" x14ac:dyDescent="0.35">
      <c r="A4206">
        <v>73.897130000000004</v>
      </c>
      <c r="B4206" t="s">
        <v>55</v>
      </c>
    </row>
    <row r="4207" spans="1:2" x14ac:dyDescent="0.35">
      <c r="A4207">
        <v>73.941239999999993</v>
      </c>
      <c r="B4207" t="s">
        <v>55</v>
      </c>
    </row>
    <row r="4208" spans="1:2" x14ac:dyDescent="0.35">
      <c r="A4208">
        <v>73.962969999999999</v>
      </c>
      <c r="B4208" t="s">
        <v>55</v>
      </c>
    </row>
    <row r="4209" spans="1:2" x14ac:dyDescent="0.35">
      <c r="A4209">
        <v>73.982740000000007</v>
      </c>
      <c r="B4209" t="s">
        <v>55</v>
      </c>
    </row>
    <row r="4210" spans="1:2" x14ac:dyDescent="0.35">
      <c r="A4210">
        <v>74.004080000000002</v>
      </c>
      <c r="B4210" t="s">
        <v>55</v>
      </c>
    </row>
    <row r="4211" spans="1:2" x14ac:dyDescent="0.35">
      <c r="A4211">
        <v>74.023960000000002</v>
      </c>
      <c r="B4211" t="s">
        <v>55</v>
      </c>
    </row>
    <row r="4212" spans="1:2" x14ac:dyDescent="0.35">
      <c r="A4212">
        <v>74.041200000000003</v>
      </c>
      <c r="B4212" t="s">
        <v>55</v>
      </c>
    </row>
    <row r="4213" spans="1:2" x14ac:dyDescent="0.35">
      <c r="A4213">
        <v>74.057749999999999</v>
      </c>
      <c r="B4213" t="s">
        <v>55</v>
      </c>
    </row>
    <row r="4214" spans="1:2" x14ac:dyDescent="0.35">
      <c r="A4214">
        <v>74.074910000000003</v>
      </c>
      <c r="B4214" t="s">
        <v>55</v>
      </c>
    </row>
    <row r="4215" spans="1:2" x14ac:dyDescent="0.35">
      <c r="A4215">
        <v>74.094110000000001</v>
      </c>
      <c r="B4215" t="s">
        <v>55</v>
      </c>
    </row>
    <row r="4216" spans="1:2" x14ac:dyDescent="0.35">
      <c r="A4216">
        <v>74.112340000000003</v>
      </c>
      <c r="B4216" t="s">
        <v>55</v>
      </c>
    </row>
    <row r="4217" spans="1:2" x14ac:dyDescent="0.35">
      <c r="A4217">
        <v>74.1357</v>
      </c>
      <c r="B4217" t="s">
        <v>55</v>
      </c>
    </row>
    <row r="4218" spans="1:2" x14ac:dyDescent="0.35">
      <c r="A4218">
        <v>74.155529999999999</v>
      </c>
      <c r="B4218" t="s">
        <v>55</v>
      </c>
    </row>
    <row r="4219" spans="1:2" x14ac:dyDescent="0.35">
      <c r="A4219">
        <v>74.174109999999999</v>
      </c>
      <c r="B4219" t="s">
        <v>55</v>
      </c>
    </row>
    <row r="4220" spans="1:2" x14ac:dyDescent="0.35">
      <c r="A4220">
        <v>74.197739999999996</v>
      </c>
      <c r="B4220" t="s">
        <v>55</v>
      </c>
    </row>
    <row r="4221" spans="1:2" x14ac:dyDescent="0.35">
      <c r="A4221">
        <v>74.215289999999996</v>
      </c>
      <c r="B4221" t="s">
        <v>55</v>
      </c>
    </row>
    <row r="4222" spans="1:2" x14ac:dyDescent="0.35">
      <c r="A4222">
        <v>74.233810000000005</v>
      </c>
      <c r="B4222" t="s">
        <v>55</v>
      </c>
    </row>
    <row r="4223" spans="1:2" x14ac:dyDescent="0.35">
      <c r="A4223">
        <v>74.252889999999994</v>
      </c>
      <c r="B4223" t="s">
        <v>55</v>
      </c>
    </row>
    <row r="4224" spans="1:2" x14ac:dyDescent="0.35">
      <c r="A4224">
        <v>74.270070000000004</v>
      </c>
      <c r="B4224" t="s">
        <v>55</v>
      </c>
    </row>
    <row r="4225" spans="1:2" x14ac:dyDescent="0.35">
      <c r="A4225">
        <v>74.28501</v>
      </c>
      <c r="B4225" t="s">
        <v>55</v>
      </c>
    </row>
    <row r="4226" spans="1:2" x14ac:dyDescent="0.35">
      <c r="A4226">
        <v>74.299959999999999</v>
      </c>
      <c r="B4226" t="s">
        <v>55</v>
      </c>
    </row>
    <row r="4227" spans="1:2" x14ac:dyDescent="0.35">
      <c r="A4227">
        <v>74.314700000000002</v>
      </c>
      <c r="B4227" t="s">
        <v>55</v>
      </c>
    </row>
    <row r="4228" spans="1:2" x14ac:dyDescent="0.35">
      <c r="A4228">
        <v>74.332470000000001</v>
      </c>
      <c r="B4228" t="s">
        <v>55</v>
      </c>
    </row>
    <row r="4229" spans="1:2" x14ac:dyDescent="0.35">
      <c r="A4229">
        <v>74.346459999999993</v>
      </c>
      <c r="B4229" t="s">
        <v>55</v>
      </c>
    </row>
    <row r="4230" spans="1:2" x14ac:dyDescent="0.35">
      <c r="A4230">
        <v>74.362459999999999</v>
      </c>
      <c r="B4230" t="s">
        <v>55</v>
      </c>
    </row>
    <row r="4231" spans="1:2" x14ac:dyDescent="0.35">
      <c r="A4231">
        <v>74.377520000000004</v>
      </c>
      <c r="B4231" t="s">
        <v>55</v>
      </c>
    </row>
    <row r="4232" spans="1:2" x14ac:dyDescent="0.35">
      <c r="A4232">
        <v>74.392769999999999</v>
      </c>
      <c r="B4232" t="s">
        <v>55</v>
      </c>
    </row>
    <row r="4233" spans="1:2" x14ac:dyDescent="0.35">
      <c r="A4233">
        <v>74.407589999999999</v>
      </c>
      <c r="B4233" t="s">
        <v>55</v>
      </c>
    </row>
    <row r="4234" spans="1:2" x14ac:dyDescent="0.35">
      <c r="A4234">
        <v>74.421999999999997</v>
      </c>
      <c r="B4234" t="s">
        <v>55</v>
      </c>
    </row>
    <row r="4235" spans="1:2" x14ac:dyDescent="0.35">
      <c r="A4235">
        <v>74.437139999999999</v>
      </c>
      <c r="B4235" t="s">
        <v>55</v>
      </c>
    </row>
    <row r="4236" spans="1:2" x14ac:dyDescent="0.35">
      <c r="A4236">
        <v>74.450869999999995</v>
      </c>
      <c r="B4236" t="s">
        <v>55</v>
      </c>
    </row>
    <row r="4237" spans="1:2" x14ac:dyDescent="0.35">
      <c r="A4237">
        <v>74.46687</v>
      </c>
      <c r="B4237" t="s">
        <v>55</v>
      </c>
    </row>
    <row r="4238" spans="1:2" x14ac:dyDescent="0.35">
      <c r="A4238">
        <v>74.482799999999997</v>
      </c>
      <c r="B4238" t="s">
        <v>55</v>
      </c>
    </row>
    <row r="4239" spans="1:2" x14ac:dyDescent="0.35">
      <c r="A4239">
        <v>74.498360000000005</v>
      </c>
      <c r="B4239" t="s">
        <v>55</v>
      </c>
    </row>
    <row r="4240" spans="1:2" x14ac:dyDescent="0.35">
      <c r="A4240">
        <v>74.514719999999997</v>
      </c>
      <c r="B4240" t="s">
        <v>55</v>
      </c>
    </row>
    <row r="4241" spans="1:2" x14ac:dyDescent="0.35">
      <c r="A4241">
        <v>74.531000000000006</v>
      </c>
      <c r="B4241" t="s">
        <v>55</v>
      </c>
    </row>
    <row r="4242" spans="1:2" x14ac:dyDescent="0.35">
      <c r="A4242">
        <v>74.548829999999995</v>
      </c>
      <c r="B4242" t="s">
        <v>55</v>
      </c>
    </row>
    <row r="4243" spans="1:2" x14ac:dyDescent="0.35">
      <c r="A4243">
        <v>74.564599999999999</v>
      </c>
      <c r="B4243" t="s">
        <v>55</v>
      </c>
    </row>
    <row r="4244" spans="1:2" x14ac:dyDescent="0.35">
      <c r="A4244">
        <v>74.587360000000004</v>
      </c>
      <c r="B4244" t="s">
        <v>55</v>
      </c>
    </row>
    <row r="4245" spans="1:2" x14ac:dyDescent="0.35">
      <c r="A4245">
        <v>74.608310000000003</v>
      </c>
      <c r="B4245" t="s">
        <v>55</v>
      </c>
    </row>
    <row r="4246" spans="1:2" x14ac:dyDescent="0.35">
      <c r="A4246">
        <v>74.627600000000001</v>
      </c>
      <c r="B4246" t="s">
        <v>55</v>
      </c>
    </row>
    <row r="4247" spans="1:2" x14ac:dyDescent="0.35">
      <c r="A4247">
        <v>74.647069999999999</v>
      </c>
      <c r="B4247" t="s">
        <v>55</v>
      </c>
    </row>
    <row r="4248" spans="1:2" x14ac:dyDescent="0.35">
      <c r="A4248">
        <v>74.674239999999998</v>
      </c>
      <c r="B4248" t="s">
        <v>55</v>
      </c>
    </row>
    <row r="4249" spans="1:2" x14ac:dyDescent="0.35">
      <c r="A4249">
        <v>74.703059999999994</v>
      </c>
      <c r="B4249" t="s">
        <v>55</v>
      </c>
    </row>
    <row r="4250" spans="1:2" x14ac:dyDescent="0.35">
      <c r="A4250">
        <v>74.723699999999994</v>
      </c>
      <c r="B4250" t="s">
        <v>55</v>
      </c>
    </row>
    <row r="4251" spans="1:2" x14ac:dyDescent="0.35">
      <c r="A4251">
        <v>74.745840000000001</v>
      </c>
      <c r="B4251" t="s">
        <v>55</v>
      </c>
    </row>
    <row r="4252" spans="1:2" x14ac:dyDescent="0.35">
      <c r="A4252">
        <v>74.765029999999996</v>
      </c>
      <c r="B4252" t="s">
        <v>55</v>
      </c>
    </row>
    <row r="4253" spans="1:2" x14ac:dyDescent="0.35">
      <c r="A4253">
        <v>74.786739999999995</v>
      </c>
      <c r="B4253" t="s">
        <v>55</v>
      </c>
    </row>
    <row r="4254" spans="1:2" x14ac:dyDescent="0.35">
      <c r="A4254">
        <v>74.806319999999999</v>
      </c>
      <c r="B4254" t="s">
        <v>55</v>
      </c>
    </row>
    <row r="4255" spans="1:2" x14ac:dyDescent="0.35">
      <c r="A4255">
        <v>74.844939999999994</v>
      </c>
      <c r="B4255" t="s">
        <v>55</v>
      </c>
    </row>
    <row r="4256" spans="1:2" x14ac:dyDescent="0.35">
      <c r="A4256">
        <v>74.882530000000003</v>
      </c>
      <c r="B4256" t="s">
        <v>55</v>
      </c>
    </row>
    <row r="4257" spans="1:3" x14ac:dyDescent="0.35">
      <c r="A4257">
        <v>74.901169999999993</v>
      </c>
      <c r="B4257" t="s">
        <v>55</v>
      </c>
    </row>
    <row r="4258" spans="1:3" x14ac:dyDescent="0.35">
      <c r="A4258">
        <v>74.919659999999993</v>
      </c>
      <c r="B4258" t="s">
        <v>55</v>
      </c>
    </row>
    <row r="4259" spans="1:3" x14ac:dyDescent="0.35">
      <c r="A4259">
        <v>74.938220000000001</v>
      </c>
      <c r="B4259" t="s">
        <v>55</v>
      </c>
    </row>
    <row r="4260" spans="1:3" x14ac:dyDescent="0.35">
      <c r="A4260">
        <v>74.958789999999993</v>
      </c>
      <c r="B4260" t="s">
        <v>55</v>
      </c>
    </row>
    <row r="4261" spans="1:3" x14ac:dyDescent="0.35">
      <c r="A4261">
        <v>74.974459999999993</v>
      </c>
      <c r="B4261" t="s">
        <v>55</v>
      </c>
    </row>
    <row r="4262" spans="1:3" x14ac:dyDescent="0.35">
      <c r="A4262">
        <v>74.990830000000003</v>
      </c>
      <c r="B4262" t="s">
        <v>55</v>
      </c>
    </row>
    <row r="4263" spans="1:3" x14ac:dyDescent="0.35">
      <c r="A4263">
        <v>75.009609999999995</v>
      </c>
      <c r="B4263" t="s">
        <v>55</v>
      </c>
    </row>
    <row r="4264" spans="1:3" x14ac:dyDescent="0.35">
      <c r="A4264">
        <v>75.027500000000003</v>
      </c>
      <c r="B4264" t="s">
        <v>55</v>
      </c>
    </row>
    <row r="4265" spans="1:3" x14ac:dyDescent="0.35">
      <c r="A4265">
        <v>75.042820000000006</v>
      </c>
      <c r="B4265" t="s">
        <v>55</v>
      </c>
    </row>
    <row r="4266" spans="1:3" x14ac:dyDescent="0.35">
      <c r="A4266">
        <v>75.058909999999997</v>
      </c>
      <c r="B4266" t="s">
        <v>55</v>
      </c>
    </row>
    <row r="4267" spans="1:3" x14ac:dyDescent="0.35">
      <c r="A4267">
        <v>75.073909999999998</v>
      </c>
      <c r="B4267" t="s">
        <v>55</v>
      </c>
    </row>
    <row r="4268" spans="1:3" x14ac:dyDescent="0.35">
      <c r="A4268">
        <v>75.090159999999997</v>
      </c>
      <c r="B4268" t="s">
        <v>55</v>
      </c>
    </row>
    <row r="4269" spans="1:3" x14ac:dyDescent="0.35">
      <c r="A4269">
        <v>75.105609999999999</v>
      </c>
      <c r="B4269" t="s">
        <v>55</v>
      </c>
    </row>
    <row r="4270" spans="1:3" x14ac:dyDescent="0.35">
      <c r="A4270">
        <v>75.121989999999997</v>
      </c>
      <c r="B4270" t="s">
        <v>55</v>
      </c>
    </row>
    <row r="4271" spans="1:3" x14ac:dyDescent="0.35">
      <c r="A4271">
        <v>75.138949999999994</v>
      </c>
      <c r="B4271" t="s">
        <v>55</v>
      </c>
      <c r="C4271">
        <v>1.1000000000000001E-3</v>
      </c>
    </row>
    <row r="4272" spans="1:3" x14ac:dyDescent="0.35">
      <c r="A4272">
        <v>75.153639999999996</v>
      </c>
      <c r="B4272" t="s">
        <v>55</v>
      </c>
      <c r="C4272">
        <v>1.1999999999999999E-3</v>
      </c>
    </row>
    <row r="4273" spans="1:3" x14ac:dyDescent="0.35">
      <c r="A4273">
        <v>75.169690000000003</v>
      </c>
      <c r="B4273" t="s">
        <v>55</v>
      </c>
      <c r="C4273">
        <v>5.9999999999999995E-4</v>
      </c>
    </row>
    <row r="4274" spans="1:3" x14ac:dyDescent="0.35">
      <c r="A4274">
        <v>75.187179999999998</v>
      </c>
      <c r="B4274" t="s">
        <v>55</v>
      </c>
      <c r="C4274">
        <v>1.6999999999999999E-3</v>
      </c>
    </row>
    <row r="4275" spans="1:3" x14ac:dyDescent="0.35">
      <c r="A4275">
        <v>75.203289999999996</v>
      </c>
      <c r="B4275" t="s">
        <v>55</v>
      </c>
      <c r="C4275">
        <v>3.3999999999999998E-3</v>
      </c>
    </row>
    <row r="4276" spans="1:3" x14ac:dyDescent="0.35">
      <c r="A4276">
        <v>75.219380000000001</v>
      </c>
      <c r="B4276" t="s">
        <v>55</v>
      </c>
      <c r="C4276">
        <v>3.3999999999999998E-3</v>
      </c>
    </row>
    <row r="4277" spans="1:3" x14ac:dyDescent="0.35">
      <c r="A4277">
        <v>75.23621</v>
      </c>
      <c r="B4277" t="s">
        <v>55</v>
      </c>
      <c r="C4277">
        <v>3.2000000000000002E-3</v>
      </c>
    </row>
    <row r="4278" spans="1:3" x14ac:dyDescent="0.35">
      <c r="A4278">
        <v>75.254959999999997</v>
      </c>
      <c r="B4278" t="s">
        <v>55</v>
      </c>
      <c r="C4278">
        <v>3.7000000000000002E-3</v>
      </c>
    </row>
    <row r="4279" spans="1:3" x14ac:dyDescent="0.35">
      <c r="A4279">
        <v>75.275000000000006</v>
      </c>
      <c r="B4279" t="s">
        <v>55</v>
      </c>
      <c r="C4279">
        <v>2.3E-3</v>
      </c>
    </row>
    <row r="4280" spans="1:3" x14ac:dyDescent="0.35">
      <c r="A4280">
        <v>75.294780000000003</v>
      </c>
      <c r="B4280" t="s">
        <v>55</v>
      </c>
      <c r="C4280">
        <v>3.5000000000000001E-3</v>
      </c>
    </row>
    <row r="4281" spans="1:3" x14ac:dyDescent="0.35">
      <c r="A4281">
        <v>75.313509999999994</v>
      </c>
      <c r="B4281" t="s">
        <v>55</v>
      </c>
      <c r="C4281">
        <v>2.2000000000000001E-3</v>
      </c>
    </row>
    <row r="4282" spans="1:3" x14ac:dyDescent="0.35">
      <c r="A4282">
        <v>75.331969999999998</v>
      </c>
      <c r="B4282" t="s">
        <v>55</v>
      </c>
      <c r="C4282">
        <v>1.1000000000000001E-3</v>
      </c>
    </row>
    <row r="4283" spans="1:3" x14ac:dyDescent="0.35">
      <c r="A4283">
        <v>75.350309999999993</v>
      </c>
      <c r="B4283" t="s">
        <v>55</v>
      </c>
      <c r="C4283">
        <v>1.4E-3</v>
      </c>
    </row>
    <row r="4284" spans="1:3" x14ac:dyDescent="0.35">
      <c r="A4284">
        <v>75.375240000000005</v>
      </c>
      <c r="B4284" t="s">
        <v>55</v>
      </c>
      <c r="C4284">
        <v>1.1999999999999999E-3</v>
      </c>
    </row>
    <row r="4285" spans="1:3" x14ac:dyDescent="0.35">
      <c r="A4285">
        <v>75.396150000000006</v>
      </c>
      <c r="B4285" t="s">
        <v>55</v>
      </c>
      <c r="C4285">
        <v>1.1999999999999999E-3</v>
      </c>
    </row>
    <row r="4286" spans="1:3" x14ac:dyDescent="0.35">
      <c r="A4286">
        <v>75.413640000000001</v>
      </c>
      <c r="B4286" t="s">
        <v>55</v>
      </c>
      <c r="C4286">
        <v>1E-4</v>
      </c>
    </row>
    <row r="4287" spans="1:3" x14ac:dyDescent="0.35">
      <c r="A4287">
        <v>75.438419999999994</v>
      </c>
      <c r="B4287" t="s">
        <v>55</v>
      </c>
    </row>
    <row r="4288" spans="1:3" x14ac:dyDescent="0.35">
      <c r="A4288">
        <v>75.454049999999995</v>
      </c>
      <c r="B4288" t="s">
        <v>55</v>
      </c>
    </row>
    <row r="4289" spans="1:2" x14ac:dyDescent="0.35">
      <c r="A4289">
        <v>75.469859999999997</v>
      </c>
      <c r="B4289" t="s">
        <v>55</v>
      </c>
    </row>
    <row r="4290" spans="1:2" x14ac:dyDescent="0.35">
      <c r="A4290">
        <v>75.487409999999997</v>
      </c>
      <c r="B4290" t="s">
        <v>55</v>
      </c>
    </row>
    <row r="4291" spans="1:2" x14ac:dyDescent="0.35">
      <c r="A4291">
        <v>75.511380000000003</v>
      </c>
      <c r="B4291" t="s">
        <v>55</v>
      </c>
    </row>
    <row r="4292" spans="1:2" x14ac:dyDescent="0.35">
      <c r="A4292">
        <v>75.545339999999996</v>
      </c>
      <c r="B4292" t="s">
        <v>55</v>
      </c>
    </row>
    <row r="4293" spans="1:2" x14ac:dyDescent="0.35">
      <c r="A4293">
        <v>75.567189999999997</v>
      </c>
      <c r="B4293" t="s">
        <v>55</v>
      </c>
    </row>
    <row r="4294" spans="1:2" x14ac:dyDescent="0.35">
      <c r="A4294">
        <v>75.58954</v>
      </c>
      <c r="B4294" t="s">
        <v>55</v>
      </c>
    </row>
    <row r="4295" spans="1:2" x14ac:dyDescent="0.35">
      <c r="A4295">
        <v>75.617130000000003</v>
      </c>
      <c r="B4295" t="s">
        <v>55</v>
      </c>
    </row>
    <row r="4296" spans="1:2" x14ac:dyDescent="0.35">
      <c r="A4296">
        <v>75.647149999999996</v>
      </c>
      <c r="B4296" t="s">
        <v>55</v>
      </c>
    </row>
    <row r="4297" spans="1:2" x14ac:dyDescent="0.35">
      <c r="A4297">
        <v>75.662589999999994</v>
      </c>
      <c r="B4297" t="s">
        <v>55</v>
      </c>
    </row>
    <row r="4298" spans="1:2" x14ac:dyDescent="0.35">
      <c r="A4298">
        <v>75.678600000000003</v>
      </c>
      <c r="B4298" t="s">
        <v>55</v>
      </c>
    </row>
    <row r="4299" spans="1:2" x14ac:dyDescent="0.35">
      <c r="A4299">
        <v>75.693020000000004</v>
      </c>
      <c r="B4299" t="s">
        <v>55</v>
      </c>
    </row>
    <row r="4300" spans="1:2" x14ac:dyDescent="0.35">
      <c r="A4300">
        <v>75.708600000000004</v>
      </c>
      <c r="B4300" t="s">
        <v>55</v>
      </c>
    </row>
    <row r="4301" spans="1:2" x14ac:dyDescent="0.35">
      <c r="A4301">
        <v>75.723290000000006</v>
      </c>
      <c r="B4301" t="s">
        <v>55</v>
      </c>
    </row>
    <row r="4302" spans="1:2" x14ac:dyDescent="0.35">
      <c r="A4302">
        <v>75.739599999999996</v>
      </c>
      <c r="B4302" t="s">
        <v>55</v>
      </c>
    </row>
    <row r="4303" spans="1:2" x14ac:dyDescent="0.35">
      <c r="A4303">
        <v>75.753649999999993</v>
      </c>
      <c r="B4303" t="s">
        <v>55</v>
      </c>
    </row>
    <row r="4304" spans="1:2" x14ac:dyDescent="0.35">
      <c r="A4304">
        <v>75.769580000000005</v>
      </c>
      <c r="B4304" t="s">
        <v>55</v>
      </c>
    </row>
    <row r="4305" spans="1:2" x14ac:dyDescent="0.35">
      <c r="A4305">
        <v>75.784049999999993</v>
      </c>
      <c r="B4305" t="s">
        <v>55</v>
      </c>
    </row>
    <row r="4306" spans="1:2" x14ac:dyDescent="0.35">
      <c r="A4306">
        <v>75.799599999999998</v>
      </c>
      <c r="B4306" t="s">
        <v>55</v>
      </c>
    </row>
    <row r="4307" spans="1:2" x14ac:dyDescent="0.35">
      <c r="A4307">
        <v>75.818190000000001</v>
      </c>
      <c r="B4307" t="s">
        <v>55</v>
      </c>
    </row>
    <row r="4308" spans="1:2" x14ac:dyDescent="0.35">
      <c r="A4308">
        <v>75.832679999999996</v>
      </c>
      <c r="B4308" t="s">
        <v>55</v>
      </c>
    </row>
    <row r="4309" spans="1:2" x14ac:dyDescent="0.35">
      <c r="A4309">
        <v>75.847059999999999</v>
      </c>
      <c r="B4309" t="s">
        <v>55</v>
      </c>
    </row>
    <row r="4310" spans="1:2" x14ac:dyDescent="0.35">
      <c r="A4310">
        <v>75.863590000000002</v>
      </c>
      <c r="B4310" t="s">
        <v>55</v>
      </c>
    </row>
    <row r="4311" spans="1:2" x14ac:dyDescent="0.35">
      <c r="A4311">
        <v>75.879409999999993</v>
      </c>
      <c r="B4311" t="s">
        <v>55</v>
      </c>
    </row>
    <row r="4312" spans="1:2" x14ac:dyDescent="0.35">
      <c r="A4312">
        <v>75.894909999999996</v>
      </c>
      <c r="B4312" t="s">
        <v>55</v>
      </c>
    </row>
    <row r="4313" spans="1:2" x14ac:dyDescent="0.35">
      <c r="A4313">
        <v>75.915409999999994</v>
      </c>
      <c r="B4313" t="s">
        <v>55</v>
      </c>
    </row>
    <row r="4314" spans="1:2" x14ac:dyDescent="0.35">
      <c r="A4314">
        <v>75.941730000000007</v>
      </c>
      <c r="B4314" t="s">
        <v>55</v>
      </c>
    </row>
    <row r="4315" spans="1:2" x14ac:dyDescent="0.35">
      <c r="A4315">
        <v>75.960130000000007</v>
      </c>
      <c r="B4315" t="s">
        <v>55</v>
      </c>
    </row>
    <row r="4316" spans="1:2" x14ac:dyDescent="0.35">
      <c r="A4316">
        <v>75.978409999999997</v>
      </c>
      <c r="B4316" t="s">
        <v>55</v>
      </c>
    </row>
    <row r="4317" spans="1:2" x14ac:dyDescent="0.35">
      <c r="A4317">
        <v>76.002290000000002</v>
      </c>
      <c r="B4317" t="s">
        <v>55</v>
      </c>
    </row>
    <row r="4318" spans="1:2" x14ac:dyDescent="0.35">
      <c r="A4318">
        <v>76.024749999999997</v>
      </c>
      <c r="B4318" t="s">
        <v>55</v>
      </c>
    </row>
    <row r="4319" spans="1:2" x14ac:dyDescent="0.35">
      <c r="A4319">
        <v>76.042289999999994</v>
      </c>
      <c r="B4319" t="s">
        <v>55</v>
      </c>
    </row>
    <row r="4320" spans="1:2" x14ac:dyDescent="0.35">
      <c r="A4320">
        <v>76.061729999999997</v>
      </c>
      <c r="B4320" t="s">
        <v>55</v>
      </c>
    </row>
    <row r="4321" spans="1:2" x14ac:dyDescent="0.35">
      <c r="A4321">
        <v>76.08117</v>
      </c>
      <c r="B4321" t="s">
        <v>55</v>
      </c>
    </row>
    <row r="4322" spans="1:2" x14ac:dyDescent="0.35">
      <c r="A4322">
        <v>76.095579999999998</v>
      </c>
      <c r="B4322" t="s">
        <v>55</v>
      </c>
    </row>
    <row r="4323" spans="1:2" x14ac:dyDescent="0.35">
      <c r="A4323">
        <v>76.1096</v>
      </c>
      <c r="B4323" t="s">
        <v>55</v>
      </c>
    </row>
    <row r="4324" spans="1:2" x14ac:dyDescent="0.35">
      <c r="A4324">
        <v>76.12782</v>
      </c>
      <c r="B4324" t="s">
        <v>55</v>
      </c>
    </row>
    <row r="4325" spans="1:2" x14ac:dyDescent="0.35">
      <c r="A4325">
        <v>76.152370000000005</v>
      </c>
      <c r="B4325" t="s">
        <v>55</v>
      </c>
    </row>
    <row r="4326" spans="1:2" x14ac:dyDescent="0.35">
      <c r="A4326">
        <v>76.170479999999998</v>
      </c>
      <c r="B4326" t="s">
        <v>55</v>
      </c>
    </row>
    <row r="4327" spans="1:2" x14ac:dyDescent="0.35">
      <c r="A4327">
        <v>76.187070000000006</v>
      </c>
      <c r="B4327" t="s">
        <v>55</v>
      </c>
    </row>
    <row r="4328" spans="1:2" x14ac:dyDescent="0.35">
      <c r="A4328">
        <v>76.206400000000002</v>
      </c>
      <c r="B4328" t="s">
        <v>55</v>
      </c>
    </row>
    <row r="4329" spans="1:2" x14ac:dyDescent="0.35">
      <c r="A4329">
        <v>76.231219999999993</v>
      </c>
      <c r="B4329" t="s">
        <v>55</v>
      </c>
    </row>
    <row r="4330" spans="1:2" x14ac:dyDescent="0.35">
      <c r="A4330">
        <v>76.252570000000006</v>
      </c>
      <c r="B4330" t="s">
        <v>55</v>
      </c>
    </row>
    <row r="4331" spans="1:2" x14ac:dyDescent="0.35">
      <c r="A4331">
        <v>76.273330000000001</v>
      </c>
      <c r="B4331" t="s">
        <v>55</v>
      </c>
    </row>
    <row r="4332" spans="1:2" x14ac:dyDescent="0.35">
      <c r="A4332">
        <v>76.291989999999998</v>
      </c>
      <c r="B4332" t="s">
        <v>55</v>
      </c>
    </row>
    <row r="4333" spans="1:2" x14ac:dyDescent="0.35">
      <c r="A4333">
        <v>76.307280000000006</v>
      </c>
      <c r="B4333" t="s">
        <v>55</v>
      </c>
    </row>
    <row r="4334" spans="1:2" x14ac:dyDescent="0.35">
      <c r="A4334">
        <v>76.321439999999996</v>
      </c>
      <c r="B4334" t="s">
        <v>55</v>
      </c>
    </row>
    <row r="4335" spans="1:2" x14ac:dyDescent="0.35">
      <c r="A4335">
        <v>76.336690000000004</v>
      </c>
      <c r="B4335" t="s">
        <v>55</v>
      </c>
    </row>
    <row r="4336" spans="1:2" x14ac:dyDescent="0.35">
      <c r="A4336">
        <v>76.350610000000003</v>
      </c>
      <c r="B4336" t="s">
        <v>55</v>
      </c>
    </row>
    <row r="4337" spans="1:2" x14ac:dyDescent="0.35">
      <c r="A4337">
        <v>76.36627</v>
      </c>
      <c r="B4337" t="s">
        <v>55</v>
      </c>
    </row>
    <row r="4338" spans="1:2" x14ac:dyDescent="0.35">
      <c r="A4338">
        <v>76.381360000000001</v>
      </c>
      <c r="B4338" t="s">
        <v>55</v>
      </c>
    </row>
    <row r="4339" spans="1:2" x14ac:dyDescent="0.35">
      <c r="A4339">
        <v>76.3964</v>
      </c>
      <c r="B4339" t="s">
        <v>55</v>
      </c>
    </row>
    <row r="4340" spans="1:2" x14ac:dyDescent="0.35">
      <c r="A4340">
        <v>76.410340000000005</v>
      </c>
      <c r="B4340" t="s">
        <v>55</v>
      </c>
    </row>
    <row r="4341" spans="1:2" x14ac:dyDescent="0.35">
      <c r="A4341">
        <v>76.428370000000001</v>
      </c>
      <c r="B4341" t="s">
        <v>55</v>
      </c>
    </row>
    <row r="4342" spans="1:2" x14ac:dyDescent="0.35">
      <c r="A4342">
        <v>76.443460000000002</v>
      </c>
      <c r="B4342" t="s">
        <v>55</v>
      </c>
    </row>
    <row r="4343" spans="1:2" x14ac:dyDescent="0.35">
      <c r="A4343">
        <v>76.459429999999998</v>
      </c>
      <c r="B4343" t="s">
        <v>55</v>
      </c>
    </row>
    <row r="4344" spans="1:2" x14ac:dyDescent="0.35">
      <c r="A4344">
        <v>76.475189999999998</v>
      </c>
      <c r="B4344" t="s">
        <v>55</v>
      </c>
    </row>
    <row r="4345" spans="1:2" x14ac:dyDescent="0.35">
      <c r="A4345">
        <v>76.490750000000006</v>
      </c>
      <c r="B4345" t="s">
        <v>55</v>
      </c>
    </row>
    <row r="4346" spans="1:2" x14ac:dyDescent="0.35">
      <c r="A4346">
        <v>76.505920000000003</v>
      </c>
      <c r="B4346" t="s">
        <v>55</v>
      </c>
    </row>
    <row r="4347" spans="1:2" x14ac:dyDescent="0.35">
      <c r="A4347">
        <v>76.520120000000006</v>
      </c>
      <c r="B4347" t="s">
        <v>55</v>
      </c>
    </row>
    <row r="4348" spans="1:2" x14ac:dyDescent="0.35">
      <c r="A4348">
        <v>76.538499999999999</v>
      </c>
      <c r="B4348" t="s">
        <v>55</v>
      </c>
    </row>
    <row r="4349" spans="1:2" x14ac:dyDescent="0.35">
      <c r="A4349">
        <v>76.560069999999996</v>
      </c>
      <c r="B4349" t="s">
        <v>55</v>
      </c>
    </row>
    <row r="4350" spans="1:2" x14ac:dyDescent="0.35">
      <c r="A4350">
        <v>76.58981</v>
      </c>
      <c r="B4350" t="s">
        <v>55</v>
      </c>
    </row>
    <row r="4351" spans="1:2" x14ac:dyDescent="0.35">
      <c r="A4351">
        <v>76.610119999999995</v>
      </c>
      <c r="B4351" t="s">
        <v>55</v>
      </c>
    </row>
    <row r="4352" spans="1:2" x14ac:dyDescent="0.35">
      <c r="A4352">
        <v>76.636960000000002</v>
      </c>
      <c r="B4352" t="s">
        <v>55</v>
      </c>
    </row>
    <row r="4353" spans="1:2" x14ac:dyDescent="0.35">
      <c r="A4353">
        <v>76.653419999999997</v>
      </c>
      <c r="B4353" t="s">
        <v>55</v>
      </c>
    </row>
    <row r="4354" spans="1:2" x14ac:dyDescent="0.35">
      <c r="A4354">
        <v>76.673389999999998</v>
      </c>
      <c r="B4354" t="s">
        <v>55</v>
      </c>
    </row>
    <row r="4355" spans="1:2" x14ac:dyDescent="0.35">
      <c r="A4355">
        <v>76.693049999999999</v>
      </c>
      <c r="B4355" t="s">
        <v>55</v>
      </c>
    </row>
    <row r="4356" spans="1:2" x14ac:dyDescent="0.35">
      <c r="A4356">
        <v>76.71275</v>
      </c>
      <c r="B4356" t="s">
        <v>55</v>
      </c>
    </row>
    <row r="4357" spans="1:2" x14ac:dyDescent="0.35">
      <c r="A4357">
        <v>76.727739999999997</v>
      </c>
      <c r="B4357" t="s">
        <v>55</v>
      </c>
    </row>
    <row r="4358" spans="1:2" x14ac:dyDescent="0.35">
      <c r="A4358">
        <v>76.747609999999995</v>
      </c>
      <c r="B4358" t="s">
        <v>55</v>
      </c>
    </row>
    <row r="4359" spans="1:2" x14ac:dyDescent="0.35">
      <c r="A4359">
        <v>76.773610000000005</v>
      </c>
      <c r="B4359" t="s">
        <v>55</v>
      </c>
    </row>
    <row r="4360" spans="1:2" x14ac:dyDescent="0.35">
      <c r="A4360">
        <v>76.793580000000006</v>
      </c>
      <c r="B4360" t="s">
        <v>55</v>
      </c>
    </row>
    <row r="4361" spans="1:2" x14ac:dyDescent="0.35">
      <c r="A4361">
        <v>76.811999999999998</v>
      </c>
      <c r="B4361" t="s">
        <v>55</v>
      </c>
    </row>
    <row r="4362" spans="1:2" x14ac:dyDescent="0.35">
      <c r="A4362">
        <v>76.832170000000005</v>
      </c>
      <c r="B4362" t="s">
        <v>55</v>
      </c>
    </row>
    <row r="4363" spans="1:2" x14ac:dyDescent="0.35">
      <c r="A4363">
        <v>76.852040000000002</v>
      </c>
      <c r="B4363" t="s">
        <v>55</v>
      </c>
    </row>
    <row r="4364" spans="1:2" x14ac:dyDescent="0.35">
      <c r="A4364">
        <v>76.885800000000003</v>
      </c>
      <c r="B4364" t="s">
        <v>55</v>
      </c>
    </row>
    <row r="4365" spans="1:2" x14ac:dyDescent="0.35">
      <c r="A4365">
        <v>76.915409999999994</v>
      </c>
      <c r="B4365" t="s">
        <v>55</v>
      </c>
    </row>
    <row r="4366" spans="1:2" x14ac:dyDescent="0.35">
      <c r="A4366">
        <v>76.929820000000007</v>
      </c>
      <c r="B4366" t="s">
        <v>55</v>
      </c>
    </row>
    <row r="4367" spans="1:2" x14ac:dyDescent="0.35">
      <c r="A4367">
        <v>76.946209999999994</v>
      </c>
      <c r="B4367" t="s">
        <v>55</v>
      </c>
    </row>
    <row r="4368" spans="1:2" x14ac:dyDescent="0.35">
      <c r="A4368">
        <v>76.962019999999995</v>
      </c>
      <c r="B4368" t="s">
        <v>55</v>
      </c>
    </row>
    <row r="4369" spans="1:3" x14ac:dyDescent="0.35">
      <c r="A4369">
        <v>76.978020000000001</v>
      </c>
      <c r="B4369" t="s">
        <v>55</v>
      </c>
    </row>
    <row r="4370" spans="1:3" x14ac:dyDescent="0.35">
      <c r="A4370">
        <v>76.993499999999997</v>
      </c>
      <c r="B4370" t="s">
        <v>55</v>
      </c>
      <c r="C4370">
        <v>1E-4</v>
      </c>
    </row>
    <row r="4371" spans="1:3" x14ac:dyDescent="0.35">
      <c r="A4371">
        <v>77.010379999999998</v>
      </c>
      <c r="B4371" t="s">
        <v>55</v>
      </c>
    </row>
    <row r="4372" spans="1:3" x14ac:dyDescent="0.35">
      <c r="A4372">
        <v>77.030420000000007</v>
      </c>
      <c r="B4372" t="s">
        <v>55</v>
      </c>
    </row>
    <row r="4373" spans="1:3" x14ac:dyDescent="0.35">
      <c r="A4373">
        <v>77.047979999999995</v>
      </c>
      <c r="B4373" t="s">
        <v>55</v>
      </c>
    </row>
    <row r="4374" spans="1:3" x14ac:dyDescent="0.35">
      <c r="A4374">
        <v>77.063220000000001</v>
      </c>
      <c r="B4374" t="s">
        <v>55</v>
      </c>
      <c r="C4374">
        <v>2.9999999999999997E-4</v>
      </c>
    </row>
    <row r="4375" spans="1:3" x14ac:dyDescent="0.35">
      <c r="A4375">
        <v>77.080439999999996</v>
      </c>
      <c r="B4375" t="s">
        <v>55</v>
      </c>
      <c r="C4375">
        <v>4.0000000000000002E-4</v>
      </c>
    </row>
    <row r="4376" spans="1:3" x14ac:dyDescent="0.35">
      <c r="A4376">
        <v>77.096339999999998</v>
      </c>
      <c r="B4376" t="s">
        <v>55</v>
      </c>
      <c r="C4376">
        <v>4.0000000000000002E-4</v>
      </c>
    </row>
    <row r="4377" spans="1:3" x14ac:dyDescent="0.35">
      <c r="A4377">
        <v>77.111800000000002</v>
      </c>
      <c r="B4377" t="s">
        <v>55</v>
      </c>
      <c r="C4377">
        <v>4.0000000000000002E-4</v>
      </c>
    </row>
    <row r="4378" spans="1:3" x14ac:dyDescent="0.35">
      <c r="A4378">
        <v>77.127740000000003</v>
      </c>
      <c r="B4378" t="s">
        <v>55</v>
      </c>
      <c r="C4378">
        <v>8.9999999999999998E-4</v>
      </c>
    </row>
    <row r="4379" spans="1:3" x14ac:dyDescent="0.35">
      <c r="A4379">
        <v>77.14761</v>
      </c>
      <c r="B4379" t="s">
        <v>55</v>
      </c>
      <c r="C4379">
        <v>4.1999999999999997E-3</v>
      </c>
    </row>
    <row r="4380" spans="1:3" x14ac:dyDescent="0.35">
      <c r="A4380">
        <v>77.168610000000001</v>
      </c>
      <c r="B4380" t="s">
        <v>55</v>
      </c>
      <c r="C4380">
        <v>6.3E-3</v>
      </c>
    </row>
    <row r="4381" spans="1:3" x14ac:dyDescent="0.35">
      <c r="A4381">
        <v>77.185419999999993</v>
      </c>
      <c r="B4381" t="s">
        <v>55</v>
      </c>
      <c r="C4381">
        <v>3.0999999999999999E-3</v>
      </c>
    </row>
    <row r="4382" spans="1:3" x14ac:dyDescent="0.35">
      <c r="A4382">
        <v>77.209270000000004</v>
      </c>
      <c r="B4382" t="s">
        <v>55</v>
      </c>
      <c r="C4382">
        <v>2.5999999999999999E-3</v>
      </c>
    </row>
    <row r="4383" spans="1:3" x14ac:dyDescent="0.35">
      <c r="A4383">
        <v>77.227310000000003</v>
      </c>
      <c r="B4383" t="s">
        <v>55</v>
      </c>
      <c r="C4383">
        <v>2.7000000000000001E-3</v>
      </c>
    </row>
    <row r="4384" spans="1:3" x14ac:dyDescent="0.35">
      <c r="A4384">
        <v>77.248500000000007</v>
      </c>
      <c r="B4384" t="s">
        <v>55</v>
      </c>
      <c r="C4384">
        <v>3.5000000000000001E-3</v>
      </c>
    </row>
    <row r="4385" spans="1:3" x14ac:dyDescent="0.35">
      <c r="A4385">
        <v>77.266589999999994</v>
      </c>
      <c r="B4385" t="s">
        <v>55</v>
      </c>
      <c r="C4385">
        <v>3.5000000000000001E-3</v>
      </c>
    </row>
    <row r="4386" spans="1:3" x14ac:dyDescent="0.35">
      <c r="A4386">
        <v>77.288799999999995</v>
      </c>
      <c r="B4386" t="s">
        <v>55</v>
      </c>
      <c r="C4386">
        <v>2.3999999999999998E-3</v>
      </c>
    </row>
    <row r="4387" spans="1:3" x14ac:dyDescent="0.35">
      <c r="A4387">
        <v>77.307050000000004</v>
      </c>
      <c r="B4387" t="s">
        <v>55</v>
      </c>
      <c r="C4387">
        <v>6.9999999999999999E-4</v>
      </c>
    </row>
    <row r="4388" spans="1:3" x14ac:dyDescent="0.35">
      <c r="A4388">
        <v>77.327690000000004</v>
      </c>
      <c r="B4388" t="s">
        <v>55</v>
      </c>
      <c r="C4388">
        <v>1E-4</v>
      </c>
    </row>
    <row r="4389" spans="1:3" x14ac:dyDescent="0.35">
      <c r="A4389">
        <v>77.347189999999998</v>
      </c>
      <c r="B4389" t="s">
        <v>55</v>
      </c>
      <c r="C4389">
        <v>2.2000000000000001E-3</v>
      </c>
    </row>
    <row r="4390" spans="1:3" x14ac:dyDescent="0.35">
      <c r="A4390">
        <v>77.3673</v>
      </c>
      <c r="B4390" t="s">
        <v>55</v>
      </c>
      <c r="C4390">
        <v>6.7000000000000002E-3</v>
      </c>
    </row>
    <row r="4391" spans="1:3" x14ac:dyDescent="0.35">
      <c r="A4391">
        <v>77.383840000000006</v>
      </c>
      <c r="B4391" t="s">
        <v>55</v>
      </c>
      <c r="C4391">
        <v>6.7000000000000002E-3</v>
      </c>
    </row>
    <row r="4392" spans="1:3" x14ac:dyDescent="0.35">
      <c r="A4392">
        <v>77.402500000000003</v>
      </c>
      <c r="B4392" t="s">
        <v>55</v>
      </c>
      <c r="C4392">
        <v>4.1000000000000003E-3</v>
      </c>
    </row>
    <row r="4393" spans="1:3" x14ac:dyDescent="0.35">
      <c r="A4393">
        <v>77.426270000000002</v>
      </c>
      <c r="B4393" t="s">
        <v>55</v>
      </c>
      <c r="C4393">
        <v>6.6E-3</v>
      </c>
    </row>
    <row r="4394" spans="1:3" x14ac:dyDescent="0.35">
      <c r="A4394">
        <v>77.444980000000001</v>
      </c>
      <c r="B4394" t="s">
        <v>55</v>
      </c>
      <c r="C4394">
        <v>7.6E-3</v>
      </c>
    </row>
    <row r="4395" spans="1:3" x14ac:dyDescent="0.35">
      <c r="A4395">
        <v>77.463859999999997</v>
      </c>
      <c r="B4395" t="s">
        <v>55</v>
      </c>
      <c r="C4395">
        <v>1.2699999999999999E-2</v>
      </c>
    </row>
    <row r="4396" spans="1:3" x14ac:dyDescent="0.35">
      <c r="A4396">
        <v>77.487269999999995</v>
      </c>
      <c r="B4396" t="s">
        <v>55</v>
      </c>
      <c r="C4396">
        <v>4.8999999999999998E-3</v>
      </c>
    </row>
    <row r="4397" spans="1:3" x14ac:dyDescent="0.35">
      <c r="A4397">
        <v>77.509389999999996</v>
      </c>
      <c r="B4397" t="s">
        <v>55</v>
      </c>
      <c r="C4397">
        <v>2.8E-3</v>
      </c>
    </row>
    <row r="4398" spans="1:3" x14ac:dyDescent="0.35">
      <c r="A4398">
        <v>77.526750000000007</v>
      </c>
      <c r="B4398" t="s">
        <v>55</v>
      </c>
      <c r="C4398">
        <v>1.6000000000000001E-3</v>
      </c>
    </row>
    <row r="4399" spans="1:3" x14ac:dyDescent="0.35">
      <c r="A4399">
        <v>77.548029999999997</v>
      </c>
      <c r="B4399" t="s">
        <v>55</v>
      </c>
      <c r="C4399">
        <v>1.6000000000000001E-3</v>
      </c>
    </row>
    <row r="4400" spans="1:3" x14ac:dyDescent="0.35">
      <c r="A4400">
        <v>77.561970000000002</v>
      </c>
      <c r="B4400" t="s">
        <v>55</v>
      </c>
      <c r="C4400">
        <v>1.1000000000000001E-3</v>
      </c>
    </row>
    <row r="4401" spans="1:3" x14ac:dyDescent="0.35">
      <c r="A4401">
        <v>77.577820000000003</v>
      </c>
      <c r="B4401" t="s">
        <v>55</v>
      </c>
      <c r="C4401">
        <v>1E-4</v>
      </c>
    </row>
    <row r="4402" spans="1:3" x14ac:dyDescent="0.35">
      <c r="A4402">
        <v>77.592219999999998</v>
      </c>
      <c r="B4402" t="s">
        <v>55</v>
      </c>
      <c r="C4402">
        <v>1E-4</v>
      </c>
    </row>
    <row r="4403" spans="1:3" x14ac:dyDescent="0.35">
      <c r="A4403">
        <v>77.60745</v>
      </c>
      <c r="B4403" t="s">
        <v>55</v>
      </c>
    </row>
    <row r="4404" spans="1:3" x14ac:dyDescent="0.35">
      <c r="A4404">
        <v>77.621989999999997</v>
      </c>
      <c r="B4404" t="s">
        <v>55</v>
      </c>
    </row>
    <row r="4405" spans="1:3" x14ac:dyDescent="0.35">
      <c r="A4405">
        <v>77.637590000000003</v>
      </c>
      <c r="B4405" t="s">
        <v>55</v>
      </c>
    </row>
    <row r="4406" spans="1:3" x14ac:dyDescent="0.35">
      <c r="A4406">
        <v>77.658569999999997</v>
      </c>
      <c r="B4406" t="s">
        <v>55</v>
      </c>
    </row>
    <row r="4407" spans="1:3" x14ac:dyDescent="0.35">
      <c r="A4407">
        <v>77.680800000000005</v>
      </c>
      <c r="B4407" t="s">
        <v>55</v>
      </c>
    </row>
    <row r="4408" spans="1:3" x14ac:dyDescent="0.35">
      <c r="A4408">
        <v>77.696700000000007</v>
      </c>
      <c r="B4408" t="s">
        <v>55</v>
      </c>
    </row>
    <row r="4409" spans="1:3" x14ac:dyDescent="0.35">
      <c r="A4409">
        <v>77.712609999999998</v>
      </c>
      <c r="B4409" t="s">
        <v>55</v>
      </c>
    </row>
    <row r="4410" spans="1:3" x14ac:dyDescent="0.35">
      <c r="A4410">
        <v>77.727720000000005</v>
      </c>
      <c r="B4410" t="s">
        <v>55</v>
      </c>
    </row>
    <row r="4411" spans="1:3" x14ac:dyDescent="0.35">
      <c r="A4411">
        <v>77.743189999999998</v>
      </c>
      <c r="B4411" t="s">
        <v>55</v>
      </c>
    </row>
    <row r="4412" spans="1:3" x14ac:dyDescent="0.35">
      <c r="A4412">
        <v>77.759259999999998</v>
      </c>
      <c r="B4412" t="s">
        <v>55</v>
      </c>
    </row>
    <row r="4413" spans="1:3" x14ac:dyDescent="0.35">
      <c r="A4413">
        <v>77.774019999999993</v>
      </c>
      <c r="B4413" t="s">
        <v>55</v>
      </c>
    </row>
    <row r="4414" spans="1:3" x14ac:dyDescent="0.35">
      <c r="A4414">
        <v>77.790059999999997</v>
      </c>
      <c r="B4414" t="s">
        <v>55</v>
      </c>
    </row>
    <row r="4415" spans="1:3" x14ac:dyDescent="0.35">
      <c r="A4415">
        <v>77.817539999999994</v>
      </c>
      <c r="B4415" t="s">
        <v>55</v>
      </c>
    </row>
    <row r="4416" spans="1:3" x14ac:dyDescent="0.35">
      <c r="A4416">
        <v>77.839550000000003</v>
      </c>
      <c r="B4416" t="s">
        <v>55</v>
      </c>
    </row>
    <row r="4417" spans="1:3" x14ac:dyDescent="0.35">
      <c r="A4417">
        <v>77.85754</v>
      </c>
      <c r="B4417" t="s">
        <v>55</v>
      </c>
    </row>
    <row r="4418" spans="1:3" x14ac:dyDescent="0.35">
      <c r="A4418">
        <v>77.877350000000007</v>
      </c>
      <c r="B4418" t="s">
        <v>55</v>
      </c>
    </row>
    <row r="4419" spans="1:3" x14ac:dyDescent="0.35">
      <c r="A4419">
        <v>77.897390000000001</v>
      </c>
      <c r="B4419" t="s">
        <v>55</v>
      </c>
    </row>
    <row r="4420" spans="1:3" x14ac:dyDescent="0.35">
      <c r="A4420">
        <v>77.918329999999997</v>
      </c>
      <c r="B4420" t="s">
        <v>55</v>
      </c>
    </row>
    <row r="4421" spans="1:3" x14ac:dyDescent="0.35">
      <c r="A4421">
        <v>77.935860000000005</v>
      </c>
      <c r="B4421" t="s">
        <v>55</v>
      </c>
    </row>
    <row r="4422" spans="1:3" x14ac:dyDescent="0.35">
      <c r="A4422">
        <v>77.954570000000004</v>
      </c>
      <c r="B4422" t="s">
        <v>55</v>
      </c>
      <c r="C4422">
        <v>1E-4</v>
      </c>
    </row>
    <row r="4423" spans="1:3" x14ac:dyDescent="0.35">
      <c r="A4423">
        <v>77.972759999999994</v>
      </c>
      <c r="B4423" t="s">
        <v>55</v>
      </c>
      <c r="C4423">
        <v>1E-4</v>
      </c>
    </row>
    <row r="4424" spans="1:3" x14ac:dyDescent="0.35">
      <c r="A4424">
        <v>77.990390000000005</v>
      </c>
      <c r="B4424" t="s">
        <v>55</v>
      </c>
    </row>
    <row r="4425" spans="1:3" x14ac:dyDescent="0.35">
      <c r="A4425">
        <v>78.007710000000003</v>
      </c>
      <c r="B4425" t="s">
        <v>55</v>
      </c>
    </row>
    <row r="4426" spans="1:3" x14ac:dyDescent="0.35">
      <c r="A4426">
        <v>78.027320000000003</v>
      </c>
      <c r="B4426" t="s">
        <v>55</v>
      </c>
    </row>
    <row r="4427" spans="1:3" x14ac:dyDescent="0.35">
      <c r="A4427">
        <v>78.047839999999994</v>
      </c>
      <c r="B4427" t="s">
        <v>55</v>
      </c>
    </row>
    <row r="4428" spans="1:3" x14ac:dyDescent="0.35">
      <c r="A4428">
        <v>78.067250000000001</v>
      </c>
      <c r="B4428" t="s">
        <v>55</v>
      </c>
    </row>
    <row r="4429" spans="1:3" x14ac:dyDescent="0.35">
      <c r="A4429">
        <v>78.087100000000007</v>
      </c>
      <c r="B4429" t="s">
        <v>55</v>
      </c>
    </row>
    <row r="4430" spans="1:3" x14ac:dyDescent="0.35">
      <c r="A4430">
        <v>78.116200000000006</v>
      </c>
      <c r="B4430" t="s">
        <v>55</v>
      </c>
    </row>
    <row r="4431" spans="1:3" x14ac:dyDescent="0.35">
      <c r="A4431">
        <v>78.136160000000004</v>
      </c>
      <c r="B4431" t="s">
        <v>55</v>
      </c>
    </row>
    <row r="4432" spans="1:3" x14ac:dyDescent="0.35">
      <c r="A4432">
        <v>78.158439999999999</v>
      </c>
      <c r="B4432" t="s">
        <v>55</v>
      </c>
    </row>
    <row r="4433" spans="1:2" x14ac:dyDescent="0.35">
      <c r="A4433">
        <v>78.178150000000002</v>
      </c>
      <c r="B4433" t="s">
        <v>55</v>
      </c>
    </row>
    <row r="4434" spans="1:2" x14ac:dyDescent="0.35">
      <c r="A4434">
        <v>78.195059999999998</v>
      </c>
      <c r="B4434" t="s">
        <v>55</v>
      </c>
    </row>
    <row r="4435" spans="1:2" x14ac:dyDescent="0.35">
      <c r="A4435">
        <v>78.21275</v>
      </c>
      <c r="B4435" t="s">
        <v>55</v>
      </c>
    </row>
    <row r="4436" spans="1:2" x14ac:dyDescent="0.35">
      <c r="A4436">
        <v>78.233919999999998</v>
      </c>
      <c r="B4436" t="s">
        <v>55</v>
      </c>
    </row>
    <row r="4437" spans="1:2" x14ac:dyDescent="0.35">
      <c r="A4437">
        <v>78.248769999999993</v>
      </c>
      <c r="B4437" t="s">
        <v>55</v>
      </c>
    </row>
    <row r="4438" spans="1:2" x14ac:dyDescent="0.35">
      <c r="A4438">
        <v>78.263949999999994</v>
      </c>
      <c r="B4438" t="s">
        <v>55</v>
      </c>
    </row>
    <row r="4439" spans="1:2" x14ac:dyDescent="0.35">
      <c r="A4439">
        <v>78.282349999999994</v>
      </c>
      <c r="B4439" t="s">
        <v>55</v>
      </c>
    </row>
    <row r="4440" spans="1:2" x14ac:dyDescent="0.35">
      <c r="A4440">
        <v>78.300700000000006</v>
      </c>
      <c r="B4440" t="s">
        <v>55</v>
      </c>
    </row>
    <row r="4441" spans="1:2" x14ac:dyDescent="0.35">
      <c r="A4441">
        <v>78.318889999999996</v>
      </c>
      <c r="B4441" t="s">
        <v>55</v>
      </c>
    </row>
    <row r="4442" spans="1:2" x14ac:dyDescent="0.35">
      <c r="A4442">
        <v>78.335840000000005</v>
      </c>
      <c r="B4442" t="s">
        <v>55</v>
      </c>
    </row>
    <row r="4443" spans="1:2" x14ac:dyDescent="0.35">
      <c r="A4443">
        <v>78.350989999999996</v>
      </c>
      <c r="B4443" t="s">
        <v>55</v>
      </c>
    </row>
    <row r="4444" spans="1:2" x14ac:dyDescent="0.35">
      <c r="A4444">
        <v>78.366460000000004</v>
      </c>
      <c r="B4444" t="s">
        <v>55</v>
      </c>
    </row>
    <row r="4445" spans="1:2" x14ac:dyDescent="0.35">
      <c r="A4445">
        <v>78.38082</v>
      </c>
      <c r="B4445" t="s">
        <v>55</v>
      </c>
    </row>
    <row r="4446" spans="1:2" x14ac:dyDescent="0.35">
      <c r="A4446">
        <v>78.396029999999996</v>
      </c>
      <c r="B4446" t="s">
        <v>55</v>
      </c>
    </row>
    <row r="4447" spans="1:2" x14ac:dyDescent="0.35">
      <c r="A4447">
        <v>78.410150000000002</v>
      </c>
      <c r="B4447" t="s">
        <v>55</v>
      </c>
    </row>
    <row r="4448" spans="1:2" x14ac:dyDescent="0.35">
      <c r="A4448">
        <v>78.425669999999997</v>
      </c>
      <c r="B4448" t="s">
        <v>55</v>
      </c>
    </row>
    <row r="4449" spans="1:3" x14ac:dyDescent="0.35">
      <c r="A4449">
        <v>78.440960000000004</v>
      </c>
      <c r="B4449" t="s">
        <v>55</v>
      </c>
    </row>
    <row r="4450" spans="1:3" x14ac:dyDescent="0.35">
      <c r="A4450">
        <v>78.461539999999999</v>
      </c>
      <c r="B4450" t="s">
        <v>55</v>
      </c>
    </row>
    <row r="4451" spans="1:3" x14ac:dyDescent="0.35">
      <c r="A4451">
        <v>78.475170000000006</v>
      </c>
      <c r="B4451" t="s">
        <v>55</v>
      </c>
      <c r="C4451">
        <v>1E-4</v>
      </c>
    </row>
    <row r="4452" spans="1:3" x14ac:dyDescent="0.35">
      <c r="A4452">
        <v>78.490970000000004</v>
      </c>
      <c r="B4452" t="s">
        <v>55</v>
      </c>
    </row>
    <row r="4453" spans="1:3" x14ac:dyDescent="0.35">
      <c r="A4453">
        <v>78.505570000000006</v>
      </c>
      <c r="B4453" t="s">
        <v>55</v>
      </c>
    </row>
    <row r="4454" spans="1:3" x14ac:dyDescent="0.35">
      <c r="A4454">
        <v>78.521969999999996</v>
      </c>
      <c r="B4454" t="s">
        <v>55</v>
      </c>
    </row>
    <row r="4455" spans="1:3" x14ac:dyDescent="0.35">
      <c r="A4455">
        <v>78.539959999999994</v>
      </c>
      <c r="B4455" t="s">
        <v>55</v>
      </c>
    </row>
    <row r="4456" spans="1:3" x14ac:dyDescent="0.35">
      <c r="A4456">
        <v>78.559359999999998</v>
      </c>
      <c r="B4456" t="s">
        <v>55</v>
      </c>
    </row>
    <row r="4457" spans="1:3" x14ac:dyDescent="0.35">
      <c r="A4457">
        <v>78.577640000000002</v>
      </c>
      <c r="B4457" t="s">
        <v>55</v>
      </c>
    </row>
    <row r="4458" spans="1:3" x14ac:dyDescent="0.35">
      <c r="A4458">
        <v>78.598410000000001</v>
      </c>
      <c r="B4458" t="s">
        <v>55</v>
      </c>
    </row>
    <row r="4459" spans="1:3" x14ac:dyDescent="0.35">
      <c r="A4459">
        <v>78.624629999999996</v>
      </c>
      <c r="B4459" t="s">
        <v>55</v>
      </c>
    </row>
    <row r="4460" spans="1:3" x14ac:dyDescent="0.35">
      <c r="A4460">
        <v>78.648899999999998</v>
      </c>
      <c r="B4460" t="s">
        <v>55</v>
      </c>
    </row>
    <row r="4461" spans="1:3" x14ac:dyDescent="0.35">
      <c r="A4461">
        <v>78.673419999999993</v>
      </c>
      <c r="B4461" t="s">
        <v>55</v>
      </c>
    </row>
    <row r="4462" spans="1:3" x14ac:dyDescent="0.35">
      <c r="A4462">
        <v>78.696700000000007</v>
      </c>
      <c r="B4462" t="s">
        <v>55</v>
      </c>
    </row>
    <row r="4463" spans="1:3" x14ac:dyDescent="0.35">
      <c r="A4463">
        <v>78.71575</v>
      </c>
      <c r="B4463" t="s">
        <v>55</v>
      </c>
    </row>
    <row r="4464" spans="1:3" x14ac:dyDescent="0.35">
      <c r="A4464">
        <v>78.734989999999996</v>
      </c>
      <c r="B4464" t="s">
        <v>55</v>
      </c>
    </row>
    <row r="4465" spans="1:3" x14ac:dyDescent="0.35">
      <c r="A4465">
        <v>78.759</v>
      </c>
      <c r="B4465" t="s">
        <v>55</v>
      </c>
    </row>
    <row r="4466" spans="1:3" x14ac:dyDescent="0.35">
      <c r="A4466">
        <v>78.777850000000001</v>
      </c>
      <c r="B4466" t="s">
        <v>55</v>
      </c>
    </row>
    <row r="4467" spans="1:3" x14ac:dyDescent="0.35">
      <c r="A4467">
        <v>78.798029999999997</v>
      </c>
      <c r="B4467" t="s">
        <v>55</v>
      </c>
    </row>
    <row r="4468" spans="1:3" x14ac:dyDescent="0.35">
      <c r="A4468">
        <v>78.817350000000005</v>
      </c>
      <c r="B4468" t="s">
        <v>55</v>
      </c>
    </row>
    <row r="4469" spans="1:3" x14ac:dyDescent="0.35">
      <c r="A4469">
        <v>78.834379999999996</v>
      </c>
      <c r="B4469" t="s">
        <v>55</v>
      </c>
    </row>
    <row r="4470" spans="1:3" x14ac:dyDescent="0.35">
      <c r="A4470">
        <v>78.850229999999996</v>
      </c>
      <c r="B4470" t="s">
        <v>55</v>
      </c>
    </row>
    <row r="4471" spans="1:3" x14ac:dyDescent="0.35">
      <c r="A4471">
        <v>78.866839999999996</v>
      </c>
      <c r="B4471" t="s">
        <v>55</v>
      </c>
    </row>
    <row r="4472" spans="1:3" x14ac:dyDescent="0.35">
      <c r="A4472">
        <v>78.888360000000006</v>
      </c>
      <c r="B4472" t="s">
        <v>55</v>
      </c>
      <c r="C4472">
        <v>1E-4</v>
      </c>
    </row>
    <row r="4473" spans="1:3" x14ac:dyDescent="0.35">
      <c r="A4473">
        <v>78.908259999999999</v>
      </c>
      <c r="B4473" t="s">
        <v>55</v>
      </c>
    </row>
    <row r="4474" spans="1:3" x14ac:dyDescent="0.35">
      <c r="A4474">
        <v>78.931380000000004</v>
      </c>
      <c r="B4474" t="s">
        <v>55</v>
      </c>
    </row>
    <row r="4475" spans="1:3" x14ac:dyDescent="0.35">
      <c r="A4475">
        <v>78.956630000000004</v>
      </c>
      <c r="B4475" t="s">
        <v>55</v>
      </c>
    </row>
    <row r="4476" spans="1:3" x14ac:dyDescent="0.35">
      <c r="A4476">
        <v>78.980959999999996</v>
      </c>
      <c r="B4476" t="s">
        <v>55</v>
      </c>
    </row>
    <row r="4477" spans="1:3" x14ac:dyDescent="0.35">
      <c r="A4477">
        <v>78.999219999999994</v>
      </c>
      <c r="B4477" t="s">
        <v>55</v>
      </c>
    </row>
    <row r="4478" spans="1:3" x14ac:dyDescent="0.35">
      <c r="A4478">
        <v>79.022639999999996</v>
      </c>
      <c r="B4478" t="s">
        <v>55</v>
      </c>
      <c r="C4478">
        <v>2.0000000000000001E-4</v>
      </c>
    </row>
    <row r="4479" spans="1:3" x14ac:dyDescent="0.35">
      <c r="A4479">
        <v>79.039590000000004</v>
      </c>
      <c r="B4479" t="s">
        <v>55</v>
      </c>
    </row>
    <row r="4480" spans="1:3" x14ac:dyDescent="0.35">
      <c r="A4480">
        <v>79.054919999999996</v>
      </c>
      <c r="B4480" t="s">
        <v>55</v>
      </c>
    </row>
    <row r="4481" spans="1:3" x14ac:dyDescent="0.35">
      <c r="A4481">
        <v>79.076639999999998</v>
      </c>
      <c r="B4481" t="s">
        <v>55</v>
      </c>
    </row>
    <row r="4482" spans="1:3" x14ac:dyDescent="0.35">
      <c r="A4482">
        <v>79.092709999999997</v>
      </c>
      <c r="B4482" t="s">
        <v>55</v>
      </c>
    </row>
    <row r="4483" spans="1:3" x14ac:dyDescent="0.35">
      <c r="A4483">
        <v>79.109480000000005</v>
      </c>
      <c r="B4483" t="s">
        <v>55</v>
      </c>
    </row>
    <row r="4484" spans="1:3" x14ac:dyDescent="0.35">
      <c r="A4484">
        <v>79.128649999999993</v>
      </c>
      <c r="B4484" t="s">
        <v>55</v>
      </c>
    </row>
    <row r="4485" spans="1:3" x14ac:dyDescent="0.35">
      <c r="A4485">
        <v>79.147580000000005</v>
      </c>
      <c r="B4485" t="s">
        <v>55</v>
      </c>
    </row>
    <row r="4486" spans="1:3" x14ac:dyDescent="0.35">
      <c r="A4486">
        <v>79.166960000000003</v>
      </c>
      <c r="B4486" t="s">
        <v>55</v>
      </c>
    </row>
    <row r="4487" spans="1:3" x14ac:dyDescent="0.35">
      <c r="A4487">
        <v>79.188479999999998</v>
      </c>
      <c r="B4487" t="s">
        <v>55</v>
      </c>
      <c r="C4487">
        <v>1E-4</v>
      </c>
    </row>
    <row r="4488" spans="1:3" x14ac:dyDescent="0.35">
      <c r="A4488">
        <v>79.206689999999995</v>
      </c>
      <c r="B4488" t="s">
        <v>55</v>
      </c>
    </row>
    <row r="4489" spans="1:3" x14ac:dyDescent="0.35">
      <c r="A4489">
        <v>79.226150000000004</v>
      </c>
      <c r="B4489" t="s">
        <v>55</v>
      </c>
    </row>
    <row r="4490" spans="1:3" x14ac:dyDescent="0.35">
      <c r="A4490">
        <v>79.246799999999993</v>
      </c>
      <c r="B4490" t="s">
        <v>55</v>
      </c>
    </row>
    <row r="4491" spans="1:3" x14ac:dyDescent="0.35">
      <c r="A4491">
        <v>79.265100000000004</v>
      </c>
      <c r="B4491" t="s">
        <v>55</v>
      </c>
    </row>
    <row r="4492" spans="1:3" x14ac:dyDescent="0.35">
      <c r="A4492">
        <v>79.287130000000005</v>
      </c>
      <c r="B4492" t="s">
        <v>55</v>
      </c>
      <c r="C4492">
        <v>6.9999999999999999E-4</v>
      </c>
    </row>
    <row r="4493" spans="1:3" x14ac:dyDescent="0.35">
      <c r="A4493">
        <v>79.303280000000001</v>
      </c>
      <c r="B4493" t="s">
        <v>55</v>
      </c>
      <c r="C4493">
        <v>6.9999999999999999E-4</v>
      </c>
    </row>
    <row r="4494" spans="1:3" x14ac:dyDescent="0.35">
      <c r="A4494">
        <v>79.319509999999994</v>
      </c>
      <c r="B4494" t="s">
        <v>55</v>
      </c>
      <c r="C4494">
        <v>5.0000000000000001E-4</v>
      </c>
    </row>
    <row r="4495" spans="1:3" x14ac:dyDescent="0.35">
      <c r="A4495">
        <v>79.335819999999998</v>
      </c>
      <c r="B4495" t="s">
        <v>55</v>
      </c>
      <c r="C4495">
        <v>5.0000000000000001E-4</v>
      </c>
    </row>
    <row r="4496" spans="1:3" x14ac:dyDescent="0.35">
      <c r="A4496">
        <v>79.355999999999995</v>
      </c>
      <c r="B4496" t="s">
        <v>55</v>
      </c>
      <c r="C4496">
        <v>2.5999999999999999E-3</v>
      </c>
    </row>
    <row r="4497" spans="1:3" x14ac:dyDescent="0.35">
      <c r="A4497">
        <v>79.38279</v>
      </c>
      <c r="B4497" t="s">
        <v>55</v>
      </c>
      <c r="C4497">
        <v>2.2000000000000001E-3</v>
      </c>
    </row>
    <row r="4498" spans="1:3" x14ac:dyDescent="0.35">
      <c r="A4498">
        <v>79.406440000000003</v>
      </c>
      <c r="B4498" t="s">
        <v>55</v>
      </c>
      <c r="C4498">
        <v>5.9999999999999995E-4</v>
      </c>
    </row>
    <row r="4499" spans="1:3" x14ac:dyDescent="0.35">
      <c r="A4499">
        <v>79.423869999999994</v>
      </c>
      <c r="B4499" t="s">
        <v>55</v>
      </c>
      <c r="C4499">
        <v>3.3999999999999998E-3</v>
      </c>
    </row>
    <row r="4500" spans="1:3" x14ac:dyDescent="0.35">
      <c r="A4500">
        <v>79.445849999999993</v>
      </c>
      <c r="B4500" t="s">
        <v>55</v>
      </c>
      <c r="C4500">
        <v>3.3999999999999998E-3</v>
      </c>
    </row>
    <row r="4501" spans="1:3" x14ac:dyDescent="0.35">
      <c r="A4501">
        <v>79.465069999999997</v>
      </c>
      <c r="B4501" t="s">
        <v>55</v>
      </c>
      <c r="C4501">
        <v>1.9E-3</v>
      </c>
    </row>
    <row r="4502" spans="1:3" x14ac:dyDescent="0.35">
      <c r="A4502">
        <v>79.486949999999993</v>
      </c>
      <c r="B4502" t="s">
        <v>55</v>
      </c>
      <c r="C4502">
        <v>2.5000000000000001E-3</v>
      </c>
    </row>
    <row r="4503" spans="1:3" x14ac:dyDescent="0.35">
      <c r="A4503">
        <v>79.503630000000001</v>
      </c>
      <c r="B4503" t="s">
        <v>55</v>
      </c>
      <c r="C4503">
        <v>8.0000000000000004E-4</v>
      </c>
    </row>
    <row r="4504" spans="1:3" x14ac:dyDescent="0.35">
      <c r="A4504">
        <v>79.519800000000004</v>
      </c>
      <c r="B4504" t="s">
        <v>55</v>
      </c>
      <c r="C4504">
        <v>6.9999999999999999E-4</v>
      </c>
    </row>
    <row r="4505" spans="1:3" x14ac:dyDescent="0.35">
      <c r="A4505">
        <v>79.535229999999999</v>
      </c>
      <c r="B4505" t="s">
        <v>55</v>
      </c>
      <c r="C4505">
        <v>6.9999999999999999E-4</v>
      </c>
    </row>
    <row r="4506" spans="1:3" x14ac:dyDescent="0.35">
      <c r="A4506">
        <v>79.55162</v>
      </c>
      <c r="B4506" t="s">
        <v>55</v>
      </c>
    </row>
    <row r="4507" spans="1:3" x14ac:dyDescent="0.35">
      <c r="A4507">
        <v>79.569500000000005</v>
      </c>
      <c r="B4507" t="s">
        <v>55</v>
      </c>
    </row>
    <row r="4508" spans="1:3" x14ac:dyDescent="0.35">
      <c r="A4508">
        <v>79.589680000000001</v>
      </c>
      <c r="B4508" t="s">
        <v>55</v>
      </c>
    </row>
    <row r="4509" spans="1:3" x14ac:dyDescent="0.35">
      <c r="A4509">
        <v>79.615459999999999</v>
      </c>
      <c r="B4509" t="s">
        <v>55</v>
      </c>
    </row>
    <row r="4510" spans="1:3" x14ac:dyDescent="0.35">
      <c r="A4510">
        <v>79.629819999999995</v>
      </c>
      <c r="B4510" t="s">
        <v>55</v>
      </c>
    </row>
    <row r="4511" spans="1:3" x14ac:dyDescent="0.35">
      <c r="A4511">
        <v>79.645049999999998</v>
      </c>
      <c r="B4511" t="s">
        <v>55</v>
      </c>
    </row>
    <row r="4512" spans="1:3" x14ac:dyDescent="0.35">
      <c r="A4512">
        <v>79.667180000000002</v>
      </c>
      <c r="B4512" t="s">
        <v>55</v>
      </c>
    </row>
    <row r="4513" spans="1:3" x14ac:dyDescent="0.35">
      <c r="A4513">
        <v>79.681700000000006</v>
      </c>
      <c r="B4513" t="s">
        <v>55</v>
      </c>
    </row>
    <row r="4514" spans="1:3" x14ac:dyDescent="0.35">
      <c r="A4514">
        <v>79.697659999999999</v>
      </c>
      <c r="B4514" t="s">
        <v>55</v>
      </c>
    </row>
    <row r="4515" spans="1:3" x14ac:dyDescent="0.35">
      <c r="A4515">
        <v>79.712000000000003</v>
      </c>
      <c r="B4515" t="s">
        <v>55</v>
      </c>
    </row>
    <row r="4516" spans="1:3" x14ac:dyDescent="0.35">
      <c r="A4516">
        <v>79.72784</v>
      </c>
      <c r="B4516" t="s">
        <v>55</v>
      </c>
    </row>
    <row r="4517" spans="1:3" x14ac:dyDescent="0.35">
      <c r="A4517">
        <v>79.742260000000002</v>
      </c>
      <c r="B4517" t="s">
        <v>55</v>
      </c>
    </row>
    <row r="4518" spans="1:3" x14ac:dyDescent="0.35">
      <c r="A4518">
        <v>79.757900000000006</v>
      </c>
      <c r="B4518" t="s">
        <v>55</v>
      </c>
    </row>
    <row r="4519" spans="1:3" x14ac:dyDescent="0.35">
      <c r="A4519">
        <v>79.774709999999999</v>
      </c>
      <c r="B4519" t="s">
        <v>55</v>
      </c>
    </row>
    <row r="4520" spans="1:3" x14ac:dyDescent="0.35">
      <c r="A4520">
        <v>79.798220000000001</v>
      </c>
      <c r="B4520" t="s">
        <v>55</v>
      </c>
    </row>
    <row r="4521" spans="1:3" x14ac:dyDescent="0.35">
      <c r="A4521">
        <v>79.827659999999995</v>
      </c>
      <c r="B4521" t="s">
        <v>55</v>
      </c>
      <c r="C4521">
        <v>1E-4</v>
      </c>
    </row>
    <row r="4522" spans="1:3" x14ac:dyDescent="0.35">
      <c r="A4522">
        <v>79.849519999999998</v>
      </c>
      <c r="B4522" t="s">
        <v>55</v>
      </c>
    </row>
    <row r="4523" spans="1:3" x14ac:dyDescent="0.35">
      <c r="A4523">
        <v>79.869209999999995</v>
      </c>
      <c r="B4523" t="s">
        <v>55</v>
      </c>
    </row>
    <row r="4524" spans="1:3" x14ac:dyDescent="0.35">
      <c r="A4524">
        <v>79.890020000000007</v>
      </c>
      <c r="B4524" t="s">
        <v>55</v>
      </c>
    </row>
    <row r="4525" spans="1:3" x14ac:dyDescent="0.35">
      <c r="A4525">
        <v>79.914349999999999</v>
      </c>
      <c r="B4525" t="s">
        <v>55</v>
      </c>
    </row>
    <row r="4526" spans="1:3" x14ac:dyDescent="0.35">
      <c r="A4526">
        <v>79.942790000000002</v>
      </c>
      <c r="B4526" t="s">
        <v>55</v>
      </c>
    </row>
    <row r="4527" spans="1:3" x14ac:dyDescent="0.35">
      <c r="A4527">
        <v>79.960849999999994</v>
      </c>
      <c r="B4527" t="s">
        <v>55</v>
      </c>
      <c r="C4527">
        <v>1E-4</v>
      </c>
    </row>
    <row r="4528" spans="1:3" x14ac:dyDescent="0.35">
      <c r="A4528">
        <v>79.978589999999997</v>
      </c>
      <c r="B4528" t="s">
        <v>55</v>
      </c>
      <c r="C4528">
        <v>1E-4</v>
      </c>
    </row>
    <row r="4529" spans="1:3" x14ac:dyDescent="0.35">
      <c r="A4529">
        <v>79.996600000000001</v>
      </c>
      <c r="B4529" t="s">
        <v>55</v>
      </c>
      <c r="C4529">
        <v>1E-4</v>
      </c>
    </row>
    <row r="4530" spans="1:3" x14ac:dyDescent="0.35">
      <c r="A4530">
        <v>80.011279999999999</v>
      </c>
      <c r="B4530" t="s">
        <v>55</v>
      </c>
    </row>
    <row r="4531" spans="1:3" x14ac:dyDescent="0.35">
      <c r="A4531">
        <v>80.033559999999994</v>
      </c>
      <c r="B4531" t="s">
        <v>55</v>
      </c>
      <c r="C4531">
        <v>1E-4</v>
      </c>
    </row>
    <row r="4532" spans="1:3" x14ac:dyDescent="0.35">
      <c r="A4532">
        <v>80.058070000000001</v>
      </c>
      <c r="B4532" t="s">
        <v>55</v>
      </c>
      <c r="C4532">
        <v>1E-4</v>
      </c>
    </row>
    <row r="4533" spans="1:3" x14ac:dyDescent="0.35">
      <c r="A4533">
        <v>80.076669999999993</v>
      </c>
      <c r="B4533" t="s">
        <v>55</v>
      </c>
    </row>
    <row r="4534" spans="1:3" x14ac:dyDescent="0.35">
      <c r="A4534">
        <v>80.094059999999999</v>
      </c>
      <c r="B4534" t="s">
        <v>55</v>
      </c>
    </row>
    <row r="4535" spans="1:3" x14ac:dyDescent="0.35">
      <c r="A4535">
        <v>80.112080000000006</v>
      </c>
      <c r="B4535" t="s">
        <v>55</v>
      </c>
    </row>
    <row r="4536" spans="1:3" x14ac:dyDescent="0.35">
      <c r="A4536">
        <v>80.131479999999996</v>
      </c>
      <c r="B4536" t="s">
        <v>55</v>
      </c>
      <c r="C4536">
        <v>1E-4</v>
      </c>
    </row>
    <row r="4537" spans="1:3" x14ac:dyDescent="0.35">
      <c r="A4537">
        <v>80.149990000000003</v>
      </c>
      <c r="B4537" t="s">
        <v>55</v>
      </c>
      <c r="C4537">
        <v>1E-4</v>
      </c>
    </row>
    <row r="4538" spans="1:3" x14ac:dyDescent="0.35">
      <c r="A4538">
        <v>80.167950000000005</v>
      </c>
      <c r="B4538" t="s">
        <v>55</v>
      </c>
    </row>
    <row r="4539" spans="1:3" x14ac:dyDescent="0.35">
      <c r="A4539">
        <v>80.185500000000005</v>
      </c>
      <c r="B4539" t="s">
        <v>55</v>
      </c>
    </row>
    <row r="4540" spans="1:3" x14ac:dyDescent="0.35">
      <c r="A4540">
        <v>80.201629999999994</v>
      </c>
      <c r="B4540" t="s">
        <v>55</v>
      </c>
    </row>
    <row r="4541" spans="1:3" x14ac:dyDescent="0.35">
      <c r="A4541">
        <v>80.217429999999993</v>
      </c>
      <c r="B4541" t="s">
        <v>55</v>
      </c>
    </row>
    <row r="4542" spans="1:3" x14ac:dyDescent="0.35">
      <c r="A4542">
        <v>80.234030000000004</v>
      </c>
      <c r="B4542" t="s">
        <v>55</v>
      </c>
    </row>
    <row r="4543" spans="1:3" x14ac:dyDescent="0.35">
      <c r="A4543">
        <v>80.247640000000004</v>
      </c>
      <c r="B4543" t="s">
        <v>55</v>
      </c>
    </row>
    <row r="4544" spans="1:3" x14ac:dyDescent="0.35">
      <c r="A4544">
        <v>80.263109999999998</v>
      </c>
      <c r="B4544" t="s">
        <v>55</v>
      </c>
    </row>
    <row r="4545" spans="1:2" x14ac:dyDescent="0.35">
      <c r="A4545">
        <v>80.278139999999993</v>
      </c>
      <c r="B4545" t="s">
        <v>55</v>
      </c>
    </row>
    <row r="4546" spans="1:2" x14ac:dyDescent="0.35">
      <c r="A4546">
        <v>80.293469999999999</v>
      </c>
      <c r="B4546" t="s">
        <v>55</v>
      </c>
    </row>
    <row r="4547" spans="1:2" x14ac:dyDescent="0.35">
      <c r="A4547">
        <v>80.313699999999997</v>
      </c>
      <c r="B4547" t="s">
        <v>55</v>
      </c>
    </row>
    <row r="4548" spans="1:2" x14ac:dyDescent="0.35">
      <c r="A4548">
        <v>80.327539999999999</v>
      </c>
      <c r="B4548" t="s">
        <v>55</v>
      </c>
    </row>
    <row r="4549" spans="1:2" x14ac:dyDescent="0.35">
      <c r="A4549">
        <v>80.342650000000006</v>
      </c>
      <c r="B4549" t="s">
        <v>55</v>
      </c>
    </row>
    <row r="4550" spans="1:2" x14ac:dyDescent="0.35">
      <c r="A4550">
        <v>80.357879999999994</v>
      </c>
      <c r="B4550" t="s">
        <v>55</v>
      </c>
    </row>
    <row r="4551" spans="1:2" x14ac:dyDescent="0.35">
      <c r="A4551">
        <v>80.373450000000005</v>
      </c>
      <c r="B4551" t="s">
        <v>55</v>
      </c>
    </row>
    <row r="4552" spans="1:2" x14ac:dyDescent="0.35">
      <c r="A4552">
        <v>80.389070000000004</v>
      </c>
      <c r="B4552" t="s">
        <v>55</v>
      </c>
    </row>
    <row r="4553" spans="1:2" x14ac:dyDescent="0.35">
      <c r="A4553">
        <v>80.404390000000006</v>
      </c>
      <c r="B4553" t="s">
        <v>55</v>
      </c>
    </row>
    <row r="4554" spans="1:2" x14ac:dyDescent="0.35">
      <c r="A4554">
        <v>80.419899999999998</v>
      </c>
      <c r="B4554" t="s">
        <v>55</v>
      </c>
    </row>
    <row r="4555" spans="1:2" x14ac:dyDescent="0.35">
      <c r="A4555">
        <v>80.436710000000005</v>
      </c>
      <c r="B4555" t="s">
        <v>55</v>
      </c>
    </row>
    <row r="4556" spans="1:2" x14ac:dyDescent="0.35">
      <c r="A4556">
        <v>80.451840000000004</v>
      </c>
      <c r="B4556" t="s">
        <v>55</v>
      </c>
    </row>
    <row r="4557" spans="1:2" x14ac:dyDescent="0.35">
      <c r="A4557">
        <v>80.468050000000005</v>
      </c>
      <c r="B4557" t="s">
        <v>55</v>
      </c>
    </row>
    <row r="4558" spans="1:2" x14ac:dyDescent="0.35">
      <c r="A4558">
        <v>80.482680000000002</v>
      </c>
      <c r="B4558" t="s">
        <v>55</v>
      </c>
    </row>
    <row r="4559" spans="1:2" x14ac:dyDescent="0.35">
      <c r="A4559">
        <v>80.502899999999997</v>
      </c>
      <c r="B4559" t="s">
        <v>55</v>
      </c>
    </row>
    <row r="4560" spans="1:2" x14ac:dyDescent="0.35">
      <c r="A4560">
        <v>80.520820000000001</v>
      </c>
      <c r="B4560" t="s">
        <v>55</v>
      </c>
    </row>
    <row r="4561" spans="1:2" x14ac:dyDescent="0.35">
      <c r="A4561">
        <v>80.538629999999998</v>
      </c>
      <c r="B4561" t="s">
        <v>55</v>
      </c>
    </row>
    <row r="4562" spans="1:2" x14ac:dyDescent="0.35">
      <c r="A4562">
        <v>80.555340000000001</v>
      </c>
      <c r="B4562" t="s">
        <v>55</v>
      </c>
    </row>
    <row r="4563" spans="1:2" x14ac:dyDescent="0.35">
      <c r="A4563">
        <v>80.576840000000004</v>
      </c>
      <c r="B4563" t="s">
        <v>55</v>
      </c>
    </row>
    <row r="4564" spans="1:2" x14ac:dyDescent="0.35">
      <c r="A4564">
        <v>80.598569999999995</v>
      </c>
      <c r="B4564" t="s">
        <v>55</v>
      </c>
    </row>
    <row r="4565" spans="1:2" x14ac:dyDescent="0.35">
      <c r="A4565">
        <v>80.618709999999993</v>
      </c>
      <c r="B4565" t="s">
        <v>55</v>
      </c>
    </row>
    <row r="4566" spans="1:2" x14ac:dyDescent="0.35">
      <c r="A4566">
        <v>80.633989999999997</v>
      </c>
      <c r="B4566" t="s">
        <v>55</v>
      </c>
    </row>
    <row r="4567" spans="1:2" x14ac:dyDescent="0.35">
      <c r="A4567">
        <v>80.657319999999999</v>
      </c>
      <c r="B4567" t="s">
        <v>55</v>
      </c>
    </row>
    <row r="4568" spans="1:2" x14ac:dyDescent="0.35">
      <c r="A4568">
        <v>80.679320000000004</v>
      </c>
      <c r="B4568" t="s">
        <v>55</v>
      </c>
    </row>
    <row r="4569" spans="1:2" x14ac:dyDescent="0.35">
      <c r="A4569">
        <v>80.700329999999994</v>
      </c>
      <c r="B4569" t="s">
        <v>55</v>
      </c>
    </row>
    <row r="4570" spans="1:2" x14ac:dyDescent="0.35">
      <c r="A4570">
        <v>80.727930000000001</v>
      </c>
      <c r="B4570" t="s">
        <v>55</v>
      </c>
    </row>
    <row r="4571" spans="1:2" x14ac:dyDescent="0.35">
      <c r="A4571">
        <v>80.758070000000004</v>
      </c>
      <c r="B4571" t="s">
        <v>55</v>
      </c>
    </row>
    <row r="4572" spans="1:2" x14ac:dyDescent="0.35">
      <c r="A4572">
        <v>80.777659999999997</v>
      </c>
      <c r="B4572" t="s">
        <v>55</v>
      </c>
    </row>
    <row r="4573" spans="1:2" x14ac:dyDescent="0.35">
      <c r="A4573">
        <v>80.796139999999994</v>
      </c>
      <c r="B4573" t="s">
        <v>55</v>
      </c>
    </row>
    <row r="4574" spans="1:2" x14ac:dyDescent="0.35">
      <c r="A4574">
        <v>80.811340000000001</v>
      </c>
      <c r="B4574" t="s">
        <v>55</v>
      </c>
    </row>
    <row r="4575" spans="1:2" x14ac:dyDescent="0.35">
      <c r="A4575">
        <v>80.829089999999994</v>
      </c>
      <c r="B4575" t="s">
        <v>55</v>
      </c>
    </row>
    <row r="4576" spans="1:2" x14ac:dyDescent="0.35">
      <c r="A4576">
        <v>80.845680000000002</v>
      </c>
      <c r="B4576" t="s">
        <v>55</v>
      </c>
    </row>
    <row r="4577" spans="1:2" x14ac:dyDescent="0.35">
      <c r="A4577">
        <v>80.862949999999998</v>
      </c>
      <c r="B4577" t="s">
        <v>55</v>
      </c>
    </row>
    <row r="4578" spans="1:2" x14ac:dyDescent="0.35">
      <c r="A4578">
        <v>80.886060000000001</v>
      </c>
      <c r="B4578" t="s">
        <v>55</v>
      </c>
    </row>
    <row r="4579" spans="1:2" x14ac:dyDescent="0.35">
      <c r="A4579">
        <v>80.916499999999999</v>
      </c>
      <c r="B4579" t="s">
        <v>55</v>
      </c>
    </row>
    <row r="4580" spans="1:2" x14ac:dyDescent="0.35">
      <c r="A4580">
        <v>80.940110000000004</v>
      </c>
      <c r="B4580" t="s">
        <v>55</v>
      </c>
    </row>
    <row r="4581" spans="1:2" x14ac:dyDescent="0.35">
      <c r="A4581">
        <v>81.00609</v>
      </c>
      <c r="B4581" t="s">
        <v>55</v>
      </c>
    </row>
    <row r="4582" spans="1:2" x14ac:dyDescent="0.35">
      <c r="A4582">
        <v>81.022480000000002</v>
      </c>
      <c r="B4582" t="s">
        <v>55</v>
      </c>
    </row>
    <row r="4583" spans="1:2" x14ac:dyDescent="0.35">
      <c r="A4583">
        <v>81.037959999999998</v>
      </c>
      <c r="B4583" t="s">
        <v>55</v>
      </c>
    </row>
    <row r="4584" spans="1:2" x14ac:dyDescent="0.35">
      <c r="A4584">
        <v>81.053439999999995</v>
      </c>
      <c r="B4584" t="s">
        <v>55</v>
      </c>
    </row>
    <row r="4585" spans="1:2" x14ac:dyDescent="0.35">
      <c r="A4585">
        <v>81.074709999999996</v>
      </c>
      <c r="B4585" t="s">
        <v>55</v>
      </c>
    </row>
    <row r="4586" spans="1:2" x14ac:dyDescent="0.35">
      <c r="A4586">
        <v>81.09263</v>
      </c>
      <c r="B4586" t="s">
        <v>55</v>
      </c>
    </row>
    <row r="4587" spans="1:2" x14ac:dyDescent="0.35">
      <c r="A4587">
        <v>81.113299999999995</v>
      </c>
      <c r="B4587" t="s">
        <v>55</v>
      </c>
    </row>
    <row r="4588" spans="1:2" x14ac:dyDescent="0.35">
      <c r="A4588">
        <v>81.131439999999998</v>
      </c>
      <c r="B4588" t="s">
        <v>55</v>
      </c>
    </row>
    <row r="4589" spans="1:2" x14ac:dyDescent="0.35">
      <c r="A4589">
        <v>81.152190000000004</v>
      </c>
      <c r="B4589" t="s">
        <v>55</v>
      </c>
    </row>
    <row r="4590" spans="1:2" x14ac:dyDescent="0.35">
      <c r="A4590">
        <v>81.169719999999998</v>
      </c>
      <c r="B4590" t="s">
        <v>55</v>
      </c>
    </row>
    <row r="4591" spans="1:2" x14ac:dyDescent="0.35">
      <c r="A4591">
        <v>81.189539999999994</v>
      </c>
      <c r="B4591" t="s">
        <v>55</v>
      </c>
    </row>
    <row r="4592" spans="1:2" x14ac:dyDescent="0.35">
      <c r="A4592">
        <v>81.208320000000001</v>
      </c>
      <c r="B4592" t="s">
        <v>55</v>
      </c>
    </row>
    <row r="4593" spans="1:3" x14ac:dyDescent="0.35">
      <c r="A4593">
        <v>81.227429999999998</v>
      </c>
      <c r="B4593" t="s">
        <v>55</v>
      </c>
    </row>
    <row r="4594" spans="1:3" x14ac:dyDescent="0.35">
      <c r="A4594">
        <v>81.244709999999998</v>
      </c>
      <c r="B4594" t="s">
        <v>55</v>
      </c>
    </row>
    <row r="4595" spans="1:3" x14ac:dyDescent="0.35">
      <c r="A4595">
        <v>81.265960000000007</v>
      </c>
      <c r="B4595" t="s">
        <v>55</v>
      </c>
    </row>
    <row r="4596" spans="1:3" x14ac:dyDescent="0.35">
      <c r="A4596">
        <v>81.291629999999998</v>
      </c>
      <c r="B4596" t="s">
        <v>55</v>
      </c>
    </row>
    <row r="4597" spans="1:3" x14ac:dyDescent="0.35">
      <c r="A4597">
        <v>81.310659999999999</v>
      </c>
      <c r="B4597" t="s">
        <v>55</v>
      </c>
    </row>
    <row r="4598" spans="1:3" x14ac:dyDescent="0.35">
      <c r="A4598">
        <v>81.327190000000002</v>
      </c>
      <c r="B4598" t="s">
        <v>55</v>
      </c>
      <c r="C4598">
        <v>1E-4</v>
      </c>
    </row>
    <row r="4599" spans="1:3" x14ac:dyDescent="0.35">
      <c r="A4599">
        <v>81.34666</v>
      </c>
      <c r="B4599" t="s">
        <v>55</v>
      </c>
      <c r="C4599">
        <v>2.0000000000000001E-4</v>
      </c>
    </row>
    <row r="4600" spans="1:3" x14ac:dyDescent="0.35">
      <c r="A4600">
        <v>81.375399999999999</v>
      </c>
      <c r="B4600" t="s">
        <v>55</v>
      </c>
      <c r="C4600">
        <v>2.0000000000000001E-4</v>
      </c>
    </row>
    <row r="4601" spans="1:3" x14ac:dyDescent="0.35">
      <c r="A4601">
        <v>81.395099999999999</v>
      </c>
      <c r="B4601" t="s">
        <v>55</v>
      </c>
      <c r="C4601">
        <v>2.0000000000000001E-4</v>
      </c>
    </row>
    <row r="4602" spans="1:3" x14ac:dyDescent="0.35">
      <c r="A4602">
        <v>81.412629999999993</v>
      </c>
      <c r="B4602" t="s">
        <v>55</v>
      </c>
      <c r="C4602">
        <v>5.0000000000000001E-4</v>
      </c>
    </row>
    <row r="4603" spans="1:3" x14ac:dyDescent="0.35">
      <c r="A4603">
        <v>81.434759999999997</v>
      </c>
      <c r="B4603" t="s">
        <v>55</v>
      </c>
      <c r="C4603">
        <v>2.3E-3</v>
      </c>
    </row>
    <row r="4604" spans="1:3" x14ac:dyDescent="0.35">
      <c r="A4604">
        <v>81.453950000000006</v>
      </c>
      <c r="B4604" t="s">
        <v>55</v>
      </c>
      <c r="C4604">
        <v>2.3E-3</v>
      </c>
    </row>
    <row r="4605" spans="1:3" x14ac:dyDescent="0.35">
      <c r="A4605">
        <v>81.472999999999999</v>
      </c>
      <c r="B4605" t="s">
        <v>55</v>
      </c>
      <c r="C4605">
        <v>2.3999999999999998E-3</v>
      </c>
    </row>
    <row r="4606" spans="1:3" x14ac:dyDescent="0.35">
      <c r="A4606">
        <v>81.499020000000002</v>
      </c>
      <c r="B4606" t="s">
        <v>55</v>
      </c>
      <c r="C4606">
        <v>4.1999999999999997E-3</v>
      </c>
    </row>
    <row r="4607" spans="1:3" x14ac:dyDescent="0.35">
      <c r="A4607">
        <v>81.517970000000005</v>
      </c>
      <c r="B4607" t="s">
        <v>55</v>
      </c>
      <c r="C4607">
        <v>2.2000000000000001E-3</v>
      </c>
    </row>
    <row r="4608" spans="1:3" x14ac:dyDescent="0.35">
      <c r="A4608">
        <v>81.540379999999999</v>
      </c>
      <c r="B4608" t="s">
        <v>55</v>
      </c>
      <c r="C4608">
        <v>2.8999999999999998E-3</v>
      </c>
    </row>
    <row r="4609" spans="1:3" x14ac:dyDescent="0.35">
      <c r="A4609">
        <v>81.564909999999998</v>
      </c>
      <c r="B4609" t="s">
        <v>55</v>
      </c>
      <c r="C4609">
        <v>1.6999999999999999E-3</v>
      </c>
    </row>
    <row r="4610" spans="1:3" x14ac:dyDescent="0.35">
      <c r="A4610">
        <v>81.581850000000003</v>
      </c>
      <c r="B4610" t="s">
        <v>55</v>
      </c>
      <c r="C4610">
        <v>1.6999999999999999E-3</v>
      </c>
    </row>
    <row r="4611" spans="1:3" x14ac:dyDescent="0.35">
      <c r="A4611">
        <v>81.599189999999993</v>
      </c>
      <c r="B4611" t="s">
        <v>55</v>
      </c>
      <c r="C4611">
        <v>2.9999999999999997E-4</v>
      </c>
    </row>
    <row r="4612" spans="1:3" x14ac:dyDescent="0.35">
      <c r="A4612">
        <v>81.619</v>
      </c>
      <c r="B4612" t="s">
        <v>55</v>
      </c>
      <c r="C4612">
        <v>8.9999999999999998E-4</v>
      </c>
    </row>
    <row r="4613" spans="1:3" x14ac:dyDescent="0.35">
      <c r="A4613">
        <v>81.635859999999994</v>
      </c>
      <c r="B4613" t="s">
        <v>55</v>
      </c>
      <c r="C4613">
        <v>8.9999999999999998E-4</v>
      </c>
    </row>
    <row r="4614" spans="1:3" x14ac:dyDescent="0.35">
      <c r="A4614">
        <v>81.651430000000005</v>
      </c>
      <c r="B4614" t="s">
        <v>55</v>
      </c>
      <c r="C4614">
        <v>7.4999999999999997E-3</v>
      </c>
    </row>
    <row r="4615" spans="1:3" x14ac:dyDescent="0.35">
      <c r="A4615">
        <v>81.673810000000003</v>
      </c>
      <c r="B4615" t="s">
        <v>55</v>
      </c>
      <c r="C4615">
        <v>9.4000000000000004E-3</v>
      </c>
    </row>
    <row r="4616" spans="1:3" x14ac:dyDescent="0.35">
      <c r="A4616">
        <v>81.699619999999996</v>
      </c>
      <c r="B4616" t="s">
        <v>55</v>
      </c>
      <c r="C4616">
        <v>8.6999999999999994E-3</v>
      </c>
    </row>
    <row r="4617" spans="1:3" x14ac:dyDescent="0.35">
      <c r="A4617">
        <v>81.715609999999998</v>
      </c>
      <c r="B4617" t="s">
        <v>55</v>
      </c>
      <c r="C4617">
        <v>8.6999999999999994E-3</v>
      </c>
    </row>
    <row r="4618" spans="1:3" x14ac:dyDescent="0.35">
      <c r="A4618">
        <v>81.73066</v>
      </c>
      <c r="B4618" t="s">
        <v>55</v>
      </c>
      <c r="C4618">
        <v>4.1000000000000003E-3</v>
      </c>
    </row>
    <row r="4619" spans="1:3" x14ac:dyDescent="0.35">
      <c r="A4619">
        <v>81.745810000000006</v>
      </c>
      <c r="B4619" t="s">
        <v>55</v>
      </c>
      <c r="C4619">
        <v>3.3999999999999998E-3</v>
      </c>
    </row>
    <row r="4620" spans="1:3" x14ac:dyDescent="0.35">
      <c r="A4620">
        <v>81.760819999999995</v>
      </c>
      <c r="B4620" t="s">
        <v>55</v>
      </c>
      <c r="C4620">
        <v>6.7000000000000002E-3</v>
      </c>
    </row>
    <row r="4621" spans="1:3" x14ac:dyDescent="0.35">
      <c r="A4621">
        <v>81.776809999999998</v>
      </c>
      <c r="B4621" t="s">
        <v>55</v>
      </c>
      <c r="C4621">
        <v>6.7000000000000002E-3</v>
      </c>
    </row>
    <row r="4622" spans="1:3" x14ac:dyDescent="0.35">
      <c r="A4622">
        <v>81.794880000000006</v>
      </c>
      <c r="B4622" t="s">
        <v>55</v>
      </c>
      <c r="C4622">
        <v>3.8999999999999998E-3</v>
      </c>
    </row>
    <row r="4623" spans="1:3" x14ac:dyDescent="0.35">
      <c r="A4623">
        <v>81.812039999999996</v>
      </c>
      <c r="B4623" t="s">
        <v>55</v>
      </c>
      <c r="C4623">
        <v>4.1999999999999997E-3</v>
      </c>
    </row>
    <row r="4624" spans="1:3" x14ac:dyDescent="0.35">
      <c r="A4624">
        <v>81.831249999999997</v>
      </c>
      <c r="B4624" t="s">
        <v>55</v>
      </c>
      <c r="C4624">
        <v>1.2999999999999999E-3</v>
      </c>
    </row>
    <row r="4625" spans="1:3" x14ac:dyDescent="0.35">
      <c r="A4625">
        <v>81.849649999999997</v>
      </c>
      <c r="B4625" t="s">
        <v>55</v>
      </c>
      <c r="C4625">
        <v>2.0000000000000001E-4</v>
      </c>
    </row>
    <row r="4626" spans="1:3" x14ac:dyDescent="0.35">
      <c r="A4626">
        <v>81.867900000000006</v>
      </c>
      <c r="B4626" t="s">
        <v>55</v>
      </c>
    </row>
    <row r="4627" spans="1:3" x14ac:dyDescent="0.35">
      <c r="A4627">
        <v>81.885689999999997</v>
      </c>
      <c r="B4627" t="s">
        <v>55</v>
      </c>
    </row>
    <row r="4628" spans="1:3" x14ac:dyDescent="0.35">
      <c r="A4628">
        <v>81.907920000000004</v>
      </c>
      <c r="B4628" t="s">
        <v>55</v>
      </c>
    </row>
    <row r="4629" spans="1:3" x14ac:dyDescent="0.35">
      <c r="A4629">
        <v>81.924449999999993</v>
      </c>
      <c r="B4629" t="s">
        <v>55</v>
      </c>
    </row>
    <row r="4630" spans="1:3" x14ac:dyDescent="0.35">
      <c r="A4630">
        <v>81.94341</v>
      </c>
      <c r="B4630" t="s">
        <v>55</v>
      </c>
    </row>
    <row r="4631" spans="1:3" x14ac:dyDescent="0.35">
      <c r="A4631">
        <v>81.965980000000002</v>
      </c>
      <c r="B4631" t="s">
        <v>55</v>
      </c>
    </row>
    <row r="4632" spans="1:3" x14ac:dyDescent="0.35">
      <c r="A4632">
        <v>81.986599999999996</v>
      </c>
      <c r="B4632" t="s">
        <v>55</v>
      </c>
    </row>
    <row r="4633" spans="1:3" x14ac:dyDescent="0.35">
      <c r="A4633">
        <v>82.008970000000005</v>
      </c>
      <c r="B4633" t="s">
        <v>55</v>
      </c>
    </row>
    <row r="4634" spans="1:3" x14ac:dyDescent="0.35">
      <c r="A4634">
        <v>82.027050000000003</v>
      </c>
      <c r="B4634" t="s">
        <v>55</v>
      </c>
    </row>
    <row r="4635" spans="1:3" x14ac:dyDescent="0.35">
      <c r="A4635">
        <v>82.052250000000001</v>
      </c>
      <c r="B4635" t="s">
        <v>55</v>
      </c>
    </row>
    <row r="4636" spans="1:3" x14ac:dyDescent="0.35">
      <c r="A4636">
        <v>82.069950000000006</v>
      </c>
      <c r="B4636" t="s">
        <v>55</v>
      </c>
    </row>
    <row r="4637" spans="1:3" x14ac:dyDescent="0.35">
      <c r="A4637">
        <v>82.087590000000006</v>
      </c>
      <c r="B4637" t="s">
        <v>55</v>
      </c>
    </row>
    <row r="4638" spans="1:3" x14ac:dyDescent="0.35">
      <c r="A4638">
        <v>82.110709999999997</v>
      </c>
      <c r="B4638" t="s">
        <v>55</v>
      </c>
    </row>
    <row r="4639" spans="1:3" x14ac:dyDescent="0.35">
      <c r="A4639">
        <v>82.127840000000006</v>
      </c>
      <c r="B4639" t="s">
        <v>55</v>
      </c>
    </row>
    <row r="4640" spans="1:3" x14ac:dyDescent="0.35">
      <c r="A4640">
        <v>82.145489999999995</v>
      </c>
      <c r="B4640" t="s">
        <v>55</v>
      </c>
    </row>
    <row r="4641" spans="1:2" x14ac:dyDescent="0.35">
      <c r="A4641">
        <v>82.164299999999997</v>
      </c>
      <c r="B4641" t="s">
        <v>55</v>
      </c>
    </row>
    <row r="4642" spans="1:2" x14ac:dyDescent="0.35">
      <c r="A4642">
        <v>82.180940000000007</v>
      </c>
      <c r="B4642" t="s">
        <v>55</v>
      </c>
    </row>
    <row r="4643" spans="1:2" x14ac:dyDescent="0.35">
      <c r="A4643">
        <v>82.196089999999998</v>
      </c>
      <c r="B4643" t="s">
        <v>55</v>
      </c>
    </row>
    <row r="4644" spans="1:2" x14ac:dyDescent="0.35">
      <c r="A4644">
        <v>82.217839999999995</v>
      </c>
      <c r="B4644" t="s">
        <v>55</v>
      </c>
    </row>
    <row r="4645" spans="1:2" x14ac:dyDescent="0.35">
      <c r="A4645">
        <v>82.232569999999996</v>
      </c>
      <c r="B4645" t="s">
        <v>55</v>
      </c>
    </row>
    <row r="4646" spans="1:2" x14ac:dyDescent="0.35">
      <c r="A4646">
        <v>82.247460000000004</v>
      </c>
      <c r="B4646" t="s">
        <v>55</v>
      </c>
    </row>
    <row r="4647" spans="1:2" x14ac:dyDescent="0.35">
      <c r="A4647">
        <v>82.264229999999998</v>
      </c>
      <c r="B4647" t="s">
        <v>55</v>
      </c>
    </row>
    <row r="4648" spans="1:2" x14ac:dyDescent="0.35">
      <c r="A4648">
        <v>82.286590000000004</v>
      </c>
      <c r="B4648" t="s">
        <v>55</v>
      </c>
    </row>
    <row r="4649" spans="1:2" x14ac:dyDescent="0.35">
      <c r="A4649">
        <v>82.300619999999995</v>
      </c>
      <c r="B4649" t="s">
        <v>55</v>
      </c>
    </row>
    <row r="4650" spans="1:2" x14ac:dyDescent="0.35">
      <c r="A4650">
        <v>82.317210000000003</v>
      </c>
      <c r="B4650" t="s">
        <v>55</v>
      </c>
    </row>
    <row r="4651" spans="1:2" x14ac:dyDescent="0.35">
      <c r="A4651">
        <v>82.331050000000005</v>
      </c>
      <c r="B4651" t="s">
        <v>55</v>
      </c>
    </row>
    <row r="4652" spans="1:2" x14ac:dyDescent="0.35">
      <c r="A4652">
        <v>82.347390000000004</v>
      </c>
      <c r="B4652" t="s">
        <v>55</v>
      </c>
    </row>
    <row r="4653" spans="1:2" x14ac:dyDescent="0.35">
      <c r="A4653">
        <v>82.362340000000003</v>
      </c>
      <c r="B4653" t="s">
        <v>55</v>
      </c>
    </row>
    <row r="4654" spans="1:2" x14ac:dyDescent="0.35">
      <c r="A4654">
        <v>82.378200000000007</v>
      </c>
      <c r="B4654" t="s">
        <v>55</v>
      </c>
    </row>
    <row r="4655" spans="1:2" x14ac:dyDescent="0.35">
      <c r="A4655">
        <v>82.392830000000004</v>
      </c>
      <c r="B4655" t="s">
        <v>55</v>
      </c>
    </row>
    <row r="4656" spans="1:2" x14ac:dyDescent="0.35">
      <c r="A4656">
        <v>82.407470000000004</v>
      </c>
      <c r="B4656" t="s">
        <v>55</v>
      </c>
    </row>
    <row r="4657" spans="1:2" x14ac:dyDescent="0.35">
      <c r="A4657">
        <v>82.422870000000003</v>
      </c>
      <c r="B4657" t="s">
        <v>55</v>
      </c>
    </row>
    <row r="4658" spans="1:2" x14ac:dyDescent="0.35">
      <c r="A4658">
        <v>82.438040000000001</v>
      </c>
      <c r="B4658" t="s">
        <v>55</v>
      </c>
    </row>
    <row r="4659" spans="1:2" x14ac:dyDescent="0.35">
      <c r="A4659">
        <v>82.452820000000003</v>
      </c>
      <c r="B4659" t="s">
        <v>55</v>
      </c>
    </row>
    <row r="4660" spans="1:2" x14ac:dyDescent="0.35">
      <c r="A4660">
        <v>82.474609999999998</v>
      </c>
      <c r="B4660" t="s">
        <v>55</v>
      </c>
    </row>
    <row r="4661" spans="1:2" x14ac:dyDescent="0.35">
      <c r="A4661">
        <v>82.496979999999994</v>
      </c>
      <c r="B4661" t="s">
        <v>55</v>
      </c>
    </row>
    <row r="4662" spans="1:2" x14ac:dyDescent="0.35">
      <c r="A4662">
        <v>82.51294</v>
      </c>
      <c r="B4662" t="s">
        <v>55</v>
      </c>
    </row>
    <row r="4663" spans="1:2" x14ac:dyDescent="0.35">
      <c r="A4663">
        <v>82.531499999999994</v>
      </c>
      <c r="B4663" t="s">
        <v>55</v>
      </c>
    </row>
    <row r="4664" spans="1:2" x14ac:dyDescent="0.35">
      <c r="A4664">
        <v>82.551220000000001</v>
      </c>
      <c r="B4664" t="s">
        <v>55</v>
      </c>
    </row>
    <row r="4665" spans="1:2" x14ac:dyDescent="0.35">
      <c r="A4665">
        <v>82.566000000000003</v>
      </c>
      <c r="B4665" t="s">
        <v>55</v>
      </c>
    </row>
    <row r="4666" spans="1:2" x14ac:dyDescent="0.35">
      <c r="A4666">
        <v>82.586340000000007</v>
      </c>
      <c r="B4666" t="s">
        <v>55</v>
      </c>
    </row>
    <row r="4667" spans="1:2" x14ac:dyDescent="0.35">
      <c r="A4667">
        <v>82.611879999999999</v>
      </c>
      <c r="B4667" t="s">
        <v>55</v>
      </c>
    </row>
    <row r="4668" spans="1:2" x14ac:dyDescent="0.35">
      <c r="A4668">
        <v>82.639629999999997</v>
      </c>
      <c r="B4668" t="s">
        <v>55</v>
      </c>
    </row>
    <row r="4669" spans="1:2" x14ac:dyDescent="0.35">
      <c r="A4669">
        <v>82.670100000000005</v>
      </c>
      <c r="B4669" t="s">
        <v>55</v>
      </c>
    </row>
    <row r="4670" spans="1:2" x14ac:dyDescent="0.35">
      <c r="A4670">
        <v>82.690020000000004</v>
      </c>
      <c r="B4670" t="s">
        <v>55</v>
      </c>
    </row>
    <row r="4671" spans="1:2" x14ac:dyDescent="0.35">
      <c r="A4671">
        <v>82.710130000000007</v>
      </c>
      <c r="B4671" t="s">
        <v>55</v>
      </c>
    </row>
    <row r="4672" spans="1:2" x14ac:dyDescent="0.35">
      <c r="A4672">
        <v>82.727819999999994</v>
      </c>
      <c r="B4672" t="s">
        <v>55</v>
      </c>
    </row>
    <row r="4673" spans="1:2" x14ac:dyDescent="0.35">
      <c r="A4673">
        <v>82.745639999999995</v>
      </c>
      <c r="B4673" t="s">
        <v>55</v>
      </c>
    </row>
    <row r="4674" spans="1:2" x14ac:dyDescent="0.35">
      <c r="A4674">
        <v>82.761859999999999</v>
      </c>
      <c r="B4674" t="s">
        <v>55</v>
      </c>
    </row>
    <row r="4675" spans="1:2" x14ac:dyDescent="0.35">
      <c r="A4675">
        <v>82.779960000000003</v>
      </c>
      <c r="B4675" t="s">
        <v>55</v>
      </c>
    </row>
    <row r="4676" spans="1:2" x14ac:dyDescent="0.35">
      <c r="A4676">
        <v>82.796989999999994</v>
      </c>
      <c r="B4676" t="s">
        <v>55</v>
      </c>
    </row>
    <row r="4677" spans="1:2" x14ac:dyDescent="0.35">
      <c r="A4677">
        <v>82.81353</v>
      </c>
      <c r="B4677" t="s">
        <v>55</v>
      </c>
    </row>
    <row r="4678" spans="1:2" x14ac:dyDescent="0.35">
      <c r="A4678">
        <v>82.835499999999996</v>
      </c>
      <c r="B4678" t="s">
        <v>55</v>
      </c>
    </row>
    <row r="4679" spans="1:2" x14ac:dyDescent="0.35">
      <c r="A4679">
        <v>82.8506</v>
      </c>
      <c r="B4679" t="s">
        <v>55</v>
      </c>
    </row>
    <row r="4680" spans="1:2" x14ac:dyDescent="0.35">
      <c r="A4680">
        <v>82.866979999999998</v>
      </c>
      <c r="B4680" t="s">
        <v>55</v>
      </c>
    </row>
    <row r="4681" spans="1:2" x14ac:dyDescent="0.35">
      <c r="A4681">
        <v>82.883570000000006</v>
      </c>
      <c r="B4681" t="s">
        <v>55</v>
      </c>
    </row>
    <row r="4682" spans="1:2" x14ac:dyDescent="0.35">
      <c r="A4682">
        <v>82.899820000000005</v>
      </c>
      <c r="B4682" t="s">
        <v>55</v>
      </c>
    </row>
    <row r="4683" spans="1:2" x14ac:dyDescent="0.35">
      <c r="A4683">
        <v>82.919820000000001</v>
      </c>
      <c r="B4683" t="s">
        <v>55</v>
      </c>
    </row>
    <row r="4684" spans="1:2" x14ac:dyDescent="0.35">
      <c r="A4684">
        <v>82.945620000000005</v>
      </c>
      <c r="B4684" t="s">
        <v>55</v>
      </c>
    </row>
    <row r="4685" spans="1:2" x14ac:dyDescent="0.35">
      <c r="A4685">
        <v>82.970699999999994</v>
      </c>
      <c r="B4685" t="s">
        <v>55</v>
      </c>
    </row>
    <row r="4686" spans="1:2" x14ac:dyDescent="0.35">
      <c r="A4686">
        <v>82.987039999999993</v>
      </c>
      <c r="B4686" t="s">
        <v>55</v>
      </c>
    </row>
    <row r="4687" spans="1:2" x14ac:dyDescent="0.35">
      <c r="A4687">
        <v>83.002409999999998</v>
      </c>
      <c r="B4687" t="s">
        <v>55</v>
      </c>
    </row>
    <row r="4688" spans="1:2" x14ac:dyDescent="0.35">
      <c r="A4688">
        <v>83.018940000000001</v>
      </c>
      <c r="B4688" t="s">
        <v>55</v>
      </c>
    </row>
    <row r="4689" spans="1:3" x14ac:dyDescent="0.35">
      <c r="A4689">
        <v>83.03519</v>
      </c>
      <c r="B4689" t="s">
        <v>55</v>
      </c>
    </row>
    <row r="4690" spans="1:3" x14ac:dyDescent="0.35">
      <c r="A4690">
        <v>83.058019999999999</v>
      </c>
      <c r="B4690" t="s">
        <v>55</v>
      </c>
    </row>
    <row r="4691" spans="1:3" x14ac:dyDescent="0.35">
      <c r="A4691">
        <v>83.078770000000006</v>
      </c>
      <c r="B4691" t="s">
        <v>55</v>
      </c>
    </row>
    <row r="4692" spans="1:3" x14ac:dyDescent="0.35">
      <c r="A4692">
        <v>83.097409999999996</v>
      </c>
      <c r="B4692" t="s">
        <v>55</v>
      </c>
    </row>
    <row r="4693" spans="1:3" x14ac:dyDescent="0.35">
      <c r="A4693">
        <v>83.115759999999995</v>
      </c>
      <c r="B4693" t="s">
        <v>55</v>
      </c>
    </row>
    <row r="4694" spans="1:3" x14ac:dyDescent="0.35">
      <c r="A4694">
        <v>83.135419999999996</v>
      </c>
      <c r="B4694" t="s">
        <v>55</v>
      </c>
    </row>
    <row r="4695" spans="1:3" x14ac:dyDescent="0.35">
      <c r="A4695">
        <v>83.153760000000005</v>
      </c>
      <c r="B4695" t="s">
        <v>55</v>
      </c>
    </row>
    <row r="4696" spans="1:3" x14ac:dyDescent="0.35">
      <c r="A4696">
        <v>83.17747</v>
      </c>
      <c r="B4696" t="s">
        <v>55</v>
      </c>
    </row>
    <row r="4697" spans="1:3" x14ac:dyDescent="0.35">
      <c r="A4697">
        <v>83.201089999999994</v>
      </c>
      <c r="B4697" t="s">
        <v>55</v>
      </c>
    </row>
    <row r="4698" spans="1:3" x14ac:dyDescent="0.35">
      <c r="A4698">
        <v>83.222980000000007</v>
      </c>
      <c r="B4698" t="s">
        <v>55</v>
      </c>
    </row>
    <row r="4699" spans="1:3" x14ac:dyDescent="0.35">
      <c r="A4699">
        <v>83.241739999999993</v>
      </c>
      <c r="B4699" t="s">
        <v>55</v>
      </c>
    </row>
    <row r="4700" spans="1:3" x14ac:dyDescent="0.35">
      <c r="A4700">
        <v>83.264790000000005</v>
      </c>
      <c r="B4700" t="s">
        <v>55</v>
      </c>
    </row>
    <row r="4701" spans="1:3" x14ac:dyDescent="0.35">
      <c r="A4701">
        <v>83.28201</v>
      </c>
      <c r="B4701" t="s">
        <v>55</v>
      </c>
    </row>
    <row r="4702" spans="1:3" x14ac:dyDescent="0.35">
      <c r="A4702">
        <v>83.297719999999998</v>
      </c>
      <c r="B4702" t="s">
        <v>55</v>
      </c>
    </row>
    <row r="4703" spans="1:3" x14ac:dyDescent="0.35">
      <c r="A4703">
        <v>83.319299999999998</v>
      </c>
      <c r="B4703" t="s">
        <v>55</v>
      </c>
    </row>
    <row r="4704" spans="1:3" x14ac:dyDescent="0.35">
      <c r="A4704">
        <v>83.345789999999994</v>
      </c>
      <c r="B4704" t="s">
        <v>55</v>
      </c>
      <c r="C4704">
        <v>1.1000000000000001E-3</v>
      </c>
    </row>
    <row r="4705" spans="1:3" x14ac:dyDescent="0.35">
      <c r="A4705">
        <v>83.370450000000005</v>
      </c>
      <c r="B4705" t="s">
        <v>55</v>
      </c>
      <c r="C4705">
        <v>1.1000000000000001E-3</v>
      </c>
    </row>
    <row r="4706" spans="1:3" x14ac:dyDescent="0.35">
      <c r="A4706">
        <v>83.398570000000007</v>
      </c>
      <c r="B4706" t="s">
        <v>55</v>
      </c>
      <c r="C4706">
        <v>2.5999999999999999E-3</v>
      </c>
    </row>
    <row r="4707" spans="1:3" x14ac:dyDescent="0.35">
      <c r="A4707">
        <v>83.418890000000005</v>
      </c>
      <c r="B4707" t="s">
        <v>55</v>
      </c>
      <c r="C4707">
        <v>1.8E-3</v>
      </c>
    </row>
    <row r="4708" spans="1:3" x14ac:dyDescent="0.35">
      <c r="A4708">
        <v>83.446470000000005</v>
      </c>
      <c r="B4708" t="s">
        <v>55</v>
      </c>
      <c r="C4708">
        <v>8.0000000000000004E-4</v>
      </c>
    </row>
    <row r="4709" spans="1:3" x14ac:dyDescent="0.35">
      <c r="A4709">
        <v>83.465940000000003</v>
      </c>
      <c r="B4709" t="s">
        <v>55</v>
      </c>
      <c r="C4709">
        <v>8.9999999999999998E-4</v>
      </c>
    </row>
    <row r="4710" spans="1:3" x14ac:dyDescent="0.35">
      <c r="A4710">
        <v>83.483059999999995</v>
      </c>
      <c r="B4710" t="s">
        <v>55</v>
      </c>
      <c r="C4710">
        <v>1.6000000000000001E-3</v>
      </c>
    </row>
    <row r="4711" spans="1:3" x14ac:dyDescent="0.35">
      <c r="A4711">
        <v>83.499880000000005</v>
      </c>
      <c r="B4711" t="s">
        <v>55</v>
      </c>
      <c r="C4711">
        <v>1.6000000000000001E-3</v>
      </c>
    </row>
    <row r="4712" spans="1:3" x14ac:dyDescent="0.35">
      <c r="A4712">
        <v>83.515969999999996</v>
      </c>
      <c r="B4712" t="s">
        <v>55</v>
      </c>
      <c r="C4712">
        <v>2E-3</v>
      </c>
    </row>
    <row r="4713" spans="1:3" x14ac:dyDescent="0.35">
      <c r="A4713">
        <v>83.531819999999996</v>
      </c>
      <c r="B4713" t="s">
        <v>55</v>
      </c>
      <c r="C4713">
        <v>2E-3</v>
      </c>
    </row>
    <row r="4714" spans="1:3" x14ac:dyDescent="0.35">
      <c r="A4714">
        <v>83.548810000000003</v>
      </c>
      <c r="B4714" t="s">
        <v>55</v>
      </c>
      <c r="C4714">
        <v>1.1999999999999999E-3</v>
      </c>
    </row>
    <row r="4715" spans="1:3" x14ac:dyDescent="0.35">
      <c r="A4715">
        <v>83.565259999999995</v>
      </c>
      <c r="B4715" t="s">
        <v>55</v>
      </c>
      <c r="C4715">
        <v>1.6999999999999999E-3</v>
      </c>
    </row>
    <row r="4716" spans="1:3" x14ac:dyDescent="0.35">
      <c r="A4716">
        <v>83.580330000000004</v>
      </c>
      <c r="B4716" t="s">
        <v>55</v>
      </c>
      <c r="C4716">
        <v>1.1000000000000001E-3</v>
      </c>
    </row>
    <row r="4717" spans="1:3" x14ac:dyDescent="0.35">
      <c r="A4717">
        <v>83.60136</v>
      </c>
      <c r="B4717" t="s">
        <v>55</v>
      </c>
      <c r="C4717">
        <v>1.1000000000000001E-3</v>
      </c>
    </row>
    <row r="4718" spans="1:3" x14ac:dyDescent="0.35">
      <c r="A4718">
        <v>83.616699999999994</v>
      </c>
      <c r="B4718" t="s">
        <v>55</v>
      </c>
      <c r="C4718">
        <v>1.1000000000000001E-3</v>
      </c>
    </row>
    <row r="4719" spans="1:3" x14ac:dyDescent="0.35">
      <c r="A4719">
        <v>83.631100000000004</v>
      </c>
      <c r="B4719" t="s">
        <v>55</v>
      </c>
      <c r="C4719">
        <v>1E-4</v>
      </c>
    </row>
    <row r="4720" spans="1:3" x14ac:dyDescent="0.35">
      <c r="A4720">
        <v>83.647149999999996</v>
      </c>
      <c r="B4720" t="s">
        <v>55</v>
      </c>
      <c r="C4720">
        <v>1E-4</v>
      </c>
    </row>
    <row r="4721" spans="1:2" x14ac:dyDescent="0.35">
      <c r="A4721">
        <v>83.661580000000001</v>
      </c>
      <c r="B4721" t="s">
        <v>55</v>
      </c>
    </row>
    <row r="4722" spans="1:2" x14ac:dyDescent="0.35">
      <c r="A4722">
        <v>83.677520000000001</v>
      </c>
      <c r="B4722" t="s">
        <v>55</v>
      </c>
    </row>
    <row r="4723" spans="1:2" x14ac:dyDescent="0.35">
      <c r="A4723">
        <v>83.692980000000006</v>
      </c>
      <c r="B4723" t="s">
        <v>55</v>
      </c>
    </row>
    <row r="4724" spans="1:2" x14ac:dyDescent="0.35">
      <c r="A4724">
        <v>83.708330000000004</v>
      </c>
      <c r="B4724" t="s">
        <v>55</v>
      </c>
    </row>
    <row r="4725" spans="1:2" x14ac:dyDescent="0.35">
      <c r="A4725">
        <v>83.728769999999997</v>
      </c>
      <c r="B4725" t="s">
        <v>55</v>
      </c>
    </row>
    <row r="4726" spans="1:2" x14ac:dyDescent="0.35">
      <c r="A4726">
        <v>83.753590000000003</v>
      </c>
      <c r="B4726" t="s">
        <v>55</v>
      </c>
    </row>
    <row r="4727" spans="1:2" x14ac:dyDescent="0.35">
      <c r="A4727">
        <v>83.771590000000003</v>
      </c>
      <c r="B4727" t="s">
        <v>55</v>
      </c>
    </row>
    <row r="4728" spans="1:2" x14ac:dyDescent="0.35">
      <c r="A4728">
        <v>83.790679999999995</v>
      </c>
      <c r="B4728" t="s">
        <v>55</v>
      </c>
    </row>
    <row r="4729" spans="1:2" x14ac:dyDescent="0.35">
      <c r="A4729">
        <v>83.811160000000001</v>
      </c>
      <c r="B4729" t="s">
        <v>55</v>
      </c>
    </row>
    <row r="4730" spans="1:2" x14ac:dyDescent="0.35">
      <c r="A4730">
        <v>83.828249999999997</v>
      </c>
      <c r="B4730" t="s">
        <v>55</v>
      </c>
    </row>
    <row r="4731" spans="1:2" x14ac:dyDescent="0.35">
      <c r="A4731">
        <v>83.846940000000004</v>
      </c>
      <c r="B4731" t="s">
        <v>55</v>
      </c>
    </row>
    <row r="4732" spans="1:2" x14ac:dyDescent="0.35">
      <c r="A4732">
        <v>83.868260000000006</v>
      </c>
      <c r="B4732" t="s">
        <v>55</v>
      </c>
    </row>
    <row r="4733" spans="1:2" x14ac:dyDescent="0.35">
      <c r="A4733">
        <v>83.893919999999994</v>
      </c>
      <c r="B4733" t="s">
        <v>55</v>
      </c>
    </row>
    <row r="4734" spans="1:2" x14ac:dyDescent="0.35">
      <c r="A4734">
        <v>83.922709999999995</v>
      </c>
      <c r="B4734" t="s">
        <v>55</v>
      </c>
    </row>
    <row r="4735" spans="1:2" x14ac:dyDescent="0.35">
      <c r="A4735">
        <v>83.940690000000004</v>
      </c>
      <c r="B4735" t="s">
        <v>55</v>
      </c>
    </row>
    <row r="4736" spans="1:2" x14ac:dyDescent="0.35">
      <c r="A4736">
        <v>83.959530000000001</v>
      </c>
      <c r="B4736" t="s">
        <v>55</v>
      </c>
    </row>
    <row r="4737" spans="1:2" x14ac:dyDescent="0.35">
      <c r="A4737">
        <v>83.973140000000001</v>
      </c>
      <c r="B4737" t="s">
        <v>55</v>
      </c>
    </row>
    <row r="4738" spans="1:2" x14ac:dyDescent="0.35">
      <c r="A4738">
        <v>83.991069999999993</v>
      </c>
      <c r="B4738" t="s">
        <v>55</v>
      </c>
    </row>
    <row r="4739" spans="1:2" x14ac:dyDescent="0.35">
      <c r="A4739">
        <v>84.0274</v>
      </c>
      <c r="B4739" t="s">
        <v>55</v>
      </c>
    </row>
    <row r="4740" spans="1:2" x14ac:dyDescent="0.35">
      <c r="A4740">
        <v>84.049310000000006</v>
      </c>
      <c r="B4740" t="s">
        <v>55</v>
      </c>
    </row>
    <row r="4741" spans="1:2" x14ac:dyDescent="0.35">
      <c r="A4741">
        <v>84.0839</v>
      </c>
      <c r="B4741" t="s">
        <v>55</v>
      </c>
    </row>
    <row r="4742" spans="1:2" x14ac:dyDescent="0.35">
      <c r="A4742">
        <v>84.100970000000004</v>
      </c>
      <c r="B4742" t="s">
        <v>55</v>
      </c>
    </row>
    <row r="4743" spans="1:2" x14ac:dyDescent="0.35">
      <c r="A4743">
        <v>84.119259999999997</v>
      </c>
      <c r="B4743" t="s">
        <v>55</v>
      </c>
    </row>
    <row r="4744" spans="1:2" x14ac:dyDescent="0.35">
      <c r="A4744">
        <v>84.139560000000003</v>
      </c>
      <c r="B4744" t="s">
        <v>55</v>
      </c>
    </row>
    <row r="4745" spans="1:2" x14ac:dyDescent="0.35">
      <c r="A4745">
        <v>84.156030000000001</v>
      </c>
      <c r="B4745" t="s">
        <v>55</v>
      </c>
    </row>
    <row r="4746" spans="1:2" x14ac:dyDescent="0.35">
      <c r="A4746">
        <v>84.171949999999995</v>
      </c>
      <c r="B4746" t="s">
        <v>55</v>
      </c>
    </row>
    <row r="4747" spans="1:2" x14ac:dyDescent="0.35">
      <c r="A4747">
        <v>84.18768</v>
      </c>
      <c r="B4747" t="s">
        <v>55</v>
      </c>
    </row>
    <row r="4748" spans="1:2" x14ac:dyDescent="0.35">
      <c r="A4748">
        <v>84.202250000000006</v>
      </c>
      <c r="B4748" t="s">
        <v>55</v>
      </c>
    </row>
    <row r="4749" spans="1:2" x14ac:dyDescent="0.35">
      <c r="A4749">
        <v>84.218190000000007</v>
      </c>
      <c r="B4749" t="s">
        <v>55</v>
      </c>
    </row>
    <row r="4750" spans="1:2" x14ac:dyDescent="0.35">
      <c r="A4750">
        <v>84.232349999999997</v>
      </c>
      <c r="B4750" t="s">
        <v>55</v>
      </c>
    </row>
    <row r="4751" spans="1:2" x14ac:dyDescent="0.35">
      <c r="A4751">
        <v>84.247280000000003</v>
      </c>
      <c r="B4751" t="s">
        <v>55</v>
      </c>
    </row>
    <row r="4752" spans="1:2" x14ac:dyDescent="0.35">
      <c r="A4752">
        <v>84.263800000000003</v>
      </c>
      <c r="B4752" t="s">
        <v>55</v>
      </c>
    </row>
    <row r="4753" spans="1:2" x14ac:dyDescent="0.35">
      <c r="A4753">
        <v>84.28013</v>
      </c>
      <c r="B4753" t="s">
        <v>55</v>
      </c>
    </row>
    <row r="4754" spans="1:2" x14ac:dyDescent="0.35">
      <c r="A4754">
        <v>84.295680000000004</v>
      </c>
      <c r="B4754" t="s">
        <v>55</v>
      </c>
    </row>
    <row r="4755" spans="1:2" x14ac:dyDescent="0.35">
      <c r="A4755">
        <v>84.309629999999999</v>
      </c>
      <c r="B4755" t="s">
        <v>55</v>
      </c>
    </row>
    <row r="4756" spans="1:2" x14ac:dyDescent="0.35">
      <c r="A4756">
        <v>84.325540000000004</v>
      </c>
      <c r="B4756" t="s">
        <v>55</v>
      </c>
    </row>
    <row r="4757" spans="1:2" x14ac:dyDescent="0.35">
      <c r="A4757">
        <v>84.340119999999999</v>
      </c>
      <c r="B4757" t="s">
        <v>55</v>
      </c>
    </row>
    <row r="4758" spans="1:2" x14ac:dyDescent="0.35">
      <c r="A4758">
        <v>84.355180000000004</v>
      </c>
      <c r="B4758" t="s">
        <v>55</v>
      </c>
    </row>
    <row r="4759" spans="1:2" x14ac:dyDescent="0.35">
      <c r="A4759">
        <v>84.369770000000003</v>
      </c>
      <c r="B4759" t="s">
        <v>55</v>
      </c>
    </row>
    <row r="4760" spans="1:2" x14ac:dyDescent="0.35">
      <c r="A4760">
        <v>84.384590000000003</v>
      </c>
      <c r="B4760" t="s">
        <v>55</v>
      </c>
    </row>
    <row r="4761" spans="1:2" x14ac:dyDescent="0.35">
      <c r="A4761">
        <v>84.399619999999999</v>
      </c>
      <c r="B4761" t="s">
        <v>55</v>
      </c>
    </row>
    <row r="4762" spans="1:2" x14ac:dyDescent="0.35">
      <c r="A4762">
        <v>84.413929999999993</v>
      </c>
      <c r="B4762" t="s">
        <v>55</v>
      </c>
    </row>
    <row r="4763" spans="1:2" x14ac:dyDescent="0.35">
      <c r="A4763">
        <v>84.428960000000004</v>
      </c>
      <c r="B4763" t="s">
        <v>55</v>
      </c>
    </row>
    <row r="4764" spans="1:2" x14ac:dyDescent="0.35">
      <c r="A4764">
        <v>84.446439999999996</v>
      </c>
      <c r="B4764" t="s">
        <v>55</v>
      </c>
    </row>
    <row r="4765" spans="1:2" x14ac:dyDescent="0.35">
      <c r="A4765">
        <v>84.465220000000002</v>
      </c>
      <c r="B4765" t="s">
        <v>55</v>
      </c>
    </row>
    <row r="4766" spans="1:2" x14ac:dyDescent="0.35">
      <c r="A4766">
        <v>84.486789999999999</v>
      </c>
      <c r="B4766" t="s">
        <v>55</v>
      </c>
    </row>
    <row r="4767" spans="1:2" x14ac:dyDescent="0.35">
      <c r="A4767">
        <v>84.504909999999995</v>
      </c>
      <c r="B4767" t="s">
        <v>55</v>
      </c>
    </row>
    <row r="4768" spans="1:2" x14ac:dyDescent="0.35">
      <c r="A4768">
        <v>84.522059999999996</v>
      </c>
      <c r="B4768" t="s">
        <v>55</v>
      </c>
    </row>
    <row r="4769" spans="1:2" x14ac:dyDescent="0.35">
      <c r="A4769">
        <v>84.540279999999996</v>
      </c>
      <c r="B4769" t="s">
        <v>55</v>
      </c>
    </row>
    <row r="4770" spans="1:2" x14ac:dyDescent="0.35">
      <c r="A4770">
        <v>84.555300000000003</v>
      </c>
      <c r="B4770" t="s">
        <v>55</v>
      </c>
    </row>
    <row r="4771" spans="1:2" x14ac:dyDescent="0.35">
      <c r="A4771">
        <v>84.569230000000005</v>
      </c>
      <c r="B4771" t="s">
        <v>55</v>
      </c>
    </row>
    <row r="4772" spans="1:2" x14ac:dyDescent="0.35">
      <c r="A4772">
        <v>84.58775</v>
      </c>
      <c r="B4772" t="s">
        <v>55</v>
      </c>
    </row>
    <row r="4773" spans="1:2" x14ac:dyDescent="0.35">
      <c r="A4773">
        <v>84.613299999999995</v>
      </c>
      <c r="B4773" t="s">
        <v>55</v>
      </c>
    </row>
    <row r="4774" spans="1:2" x14ac:dyDescent="0.35">
      <c r="A4774">
        <v>84.632210000000001</v>
      </c>
      <c r="B4774" t="s">
        <v>55</v>
      </c>
    </row>
    <row r="4775" spans="1:2" x14ac:dyDescent="0.35">
      <c r="A4775">
        <v>84.656800000000004</v>
      </c>
      <c r="B4775" t="s">
        <v>55</v>
      </c>
    </row>
    <row r="4776" spans="1:2" x14ac:dyDescent="0.35">
      <c r="A4776">
        <v>84.690700000000007</v>
      </c>
      <c r="B4776" t="s">
        <v>55</v>
      </c>
    </row>
    <row r="4777" spans="1:2" x14ac:dyDescent="0.35">
      <c r="A4777">
        <v>84.720889999999997</v>
      </c>
      <c r="B4777" t="s">
        <v>55</v>
      </c>
    </row>
    <row r="4778" spans="1:2" x14ac:dyDescent="0.35">
      <c r="A4778">
        <v>84.737679999999997</v>
      </c>
      <c r="B4778" t="s">
        <v>55</v>
      </c>
    </row>
    <row r="4779" spans="1:2" x14ac:dyDescent="0.35">
      <c r="A4779">
        <v>84.753039999999999</v>
      </c>
      <c r="B4779" t="s">
        <v>55</v>
      </c>
    </row>
    <row r="4780" spans="1:2" x14ac:dyDescent="0.35">
      <c r="A4780">
        <v>84.769130000000004</v>
      </c>
      <c r="B4780" t="s">
        <v>55</v>
      </c>
    </row>
    <row r="4781" spans="1:2" x14ac:dyDescent="0.35">
      <c r="A4781">
        <v>84.785139999999998</v>
      </c>
      <c r="B4781" t="s">
        <v>55</v>
      </c>
    </row>
    <row r="4782" spans="1:2" x14ac:dyDescent="0.35">
      <c r="A4782">
        <v>84.801479999999998</v>
      </c>
      <c r="B4782" t="s">
        <v>55</v>
      </c>
    </row>
    <row r="4783" spans="1:2" x14ac:dyDescent="0.35">
      <c r="A4783">
        <v>84.818259999999995</v>
      </c>
      <c r="B4783" t="s">
        <v>55</v>
      </c>
    </row>
    <row r="4784" spans="1:2" x14ac:dyDescent="0.35">
      <c r="A4784">
        <v>84.834130000000002</v>
      </c>
      <c r="B4784" t="s">
        <v>55</v>
      </c>
    </row>
    <row r="4785" spans="1:3" x14ac:dyDescent="0.35">
      <c r="A4785">
        <v>84.851429999999993</v>
      </c>
      <c r="B4785" t="s">
        <v>55</v>
      </c>
    </row>
    <row r="4786" spans="1:3" x14ac:dyDescent="0.35">
      <c r="A4786">
        <v>84.868099999999998</v>
      </c>
      <c r="B4786" t="s">
        <v>55</v>
      </c>
    </row>
    <row r="4787" spans="1:3" x14ac:dyDescent="0.35">
      <c r="A4787">
        <v>84.888819999999996</v>
      </c>
      <c r="B4787" t="s">
        <v>55</v>
      </c>
    </row>
    <row r="4788" spans="1:3" x14ac:dyDescent="0.35">
      <c r="A4788">
        <v>84.910169999999994</v>
      </c>
      <c r="B4788" t="s">
        <v>55</v>
      </c>
    </row>
    <row r="4789" spans="1:3" x14ac:dyDescent="0.35">
      <c r="A4789">
        <v>84.925389999999993</v>
      </c>
      <c r="B4789" t="s">
        <v>55</v>
      </c>
    </row>
    <row r="4790" spans="1:3" x14ac:dyDescent="0.35">
      <c r="A4790">
        <v>84.940979999999996</v>
      </c>
      <c r="B4790" t="s">
        <v>55</v>
      </c>
    </row>
    <row r="4791" spans="1:3" x14ac:dyDescent="0.35">
      <c r="A4791">
        <v>84.959389999999999</v>
      </c>
      <c r="B4791" t="s">
        <v>55</v>
      </c>
    </row>
    <row r="4792" spans="1:3" x14ac:dyDescent="0.35">
      <c r="A4792">
        <v>84.981250000000003</v>
      </c>
      <c r="B4792" t="s">
        <v>55</v>
      </c>
    </row>
    <row r="4793" spans="1:3" x14ac:dyDescent="0.35">
      <c r="A4793">
        <v>85.012020000000007</v>
      </c>
      <c r="B4793" t="s">
        <v>55</v>
      </c>
      <c r="C4793">
        <v>2.9999999999999997E-4</v>
      </c>
    </row>
    <row r="4794" spans="1:3" x14ac:dyDescent="0.35">
      <c r="A4794">
        <v>85.039699999999996</v>
      </c>
      <c r="B4794" t="s">
        <v>55</v>
      </c>
    </row>
    <row r="4795" spans="1:3" x14ac:dyDescent="0.35">
      <c r="A4795">
        <v>85.064040000000006</v>
      </c>
      <c r="B4795" t="s">
        <v>55</v>
      </c>
    </row>
    <row r="4796" spans="1:3" x14ac:dyDescent="0.35">
      <c r="A4796">
        <v>85.085260000000005</v>
      </c>
      <c r="B4796" t="s">
        <v>55</v>
      </c>
    </row>
    <row r="4797" spans="1:3" x14ac:dyDescent="0.35">
      <c r="A4797">
        <v>85.105419999999995</v>
      </c>
      <c r="B4797" t="s">
        <v>55</v>
      </c>
    </row>
    <row r="4798" spans="1:3" x14ac:dyDescent="0.35">
      <c r="A4798">
        <v>85.124269999999996</v>
      </c>
      <c r="B4798" t="s">
        <v>55</v>
      </c>
    </row>
    <row r="4799" spans="1:3" x14ac:dyDescent="0.35">
      <c r="A4799">
        <v>85.144000000000005</v>
      </c>
      <c r="B4799" t="s">
        <v>55</v>
      </c>
    </row>
    <row r="4800" spans="1:3" x14ac:dyDescent="0.35">
      <c r="A4800">
        <v>85.163570000000007</v>
      </c>
      <c r="B4800" t="s">
        <v>55</v>
      </c>
    </row>
    <row r="4801" spans="1:3" x14ac:dyDescent="0.35">
      <c r="A4801">
        <v>85.183340000000001</v>
      </c>
      <c r="B4801" t="s">
        <v>55</v>
      </c>
    </row>
    <row r="4802" spans="1:3" x14ac:dyDescent="0.35">
      <c r="A4802">
        <v>85.202870000000004</v>
      </c>
      <c r="B4802" t="s">
        <v>55</v>
      </c>
      <c r="C4802">
        <v>4.0000000000000002E-4</v>
      </c>
    </row>
    <row r="4803" spans="1:3" x14ac:dyDescent="0.35">
      <c r="A4803">
        <v>85.222710000000006</v>
      </c>
      <c r="B4803" t="s">
        <v>55</v>
      </c>
    </row>
    <row r="4804" spans="1:3" x14ac:dyDescent="0.35">
      <c r="A4804">
        <v>85.23845</v>
      </c>
      <c r="B4804" t="s">
        <v>55</v>
      </c>
      <c r="C4804">
        <v>1E-4</v>
      </c>
    </row>
    <row r="4805" spans="1:3" x14ac:dyDescent="0.35">
      <c r="A4805">
        <v>85.253910000000005</v>
      </c>
      <c r="B4805" t="s">
        <v>55</v>
      </c>
      <c r="C4805">
        <v>1.1000000000000001E-3</v>
      </c>
    </row>
    <row r="4806" spans="1:3" x14ac:dyDescent="0.35">
      <c r="A4806">
        <v>85.2834</v>
      </c>
      <c r="B4806" t="s">
        <v>55</v>
      </c>
      <c r="C4806">
        <v>1.5E-3</v>
      </c>
    </row>
    <row r="4807" spans="1:3" x14ac:dyDescent="0.35">
      <c r="A4807">
        <v>85.306690000000003</v>
      </c>
      <c r="B4807" t="s">
        <v>55</v>
      </c>
      <c r="C4807">
        <v>4.3E-3</v>
      </c>
    </row>
    <row r="4808" spans="1:3" x14ac:dyDescent="0.35">
      <c r="A4808">
        <v>85.32499</v>
      </c>
      <c r="B4808" t="s">
        <v>55</v>
      </c>
      <c r="C4808">
        <v>3.8E-3</v>
      </c>
    </row>
    <row r="4809" spans="1:3" x14ac:dyDescent="0.35">
      <c r="A4809">
        <v>85.344250000000002</v>
      </c>
      <c r="B4809" t="s">
        <v>55</v>
      </c>
      <c r="C4809">
        <v>6.8999999999999999E-3</v>
      </c>
    </row>
    <row r="4810" spans="1:3" x14ac:dyDescent="0.35">
      <c r="A4810">
        <v>85.365729999999999</v>
      </c>
      <c r="B4810" t="s">
        <v>55</v>
      </c>
      <c r="C4810">
        <v>1.5E-3</v>
      </c>
    </row>
    <row r="4811" spans="1:3" x14ac:dyDescent="0.35">
      <c r="A4811">
        <v>85.387360000000001</v>
      </c>
      <c r="B4811" t="s">
        <v>55</v>
      </c>
      <c r="C4811">
        <v>3.3999999999999998E-3</v>
      </c>
    </row>
    <row r="4812" spans="1:3" x14ac:dyDescent="0.35">
      <c r="A4812">
        <v>85.407020000000003</v>
      </c>
      <c r="B4812" t="s">
        <v>55</v>
      </c>
      <c r="C4812">
        <v>1.4E-3</v>
      </c>
    </row>
    <row r="4813" spans="1:3" x14ac:dyDescent="0.35">
      <c r="A4813">
        <v>85.427670000000006</v>
      </c>
      <c r="B4813" t="s">
        <v>55</v>
      </c>
      <c r="C4813">
        <v>2.8999999999999998E-3</v>
      </c>
    </row>
    <row r="4814" spans="1:3" x14ac:dyDescent="0.35">
      <c r="A4814">
        <v>85.443209999999993</v>
      </c>
      <c r="B4814" t="s">
        <v>55</v>
      </c>
      <c r="C4814">
        <v>2.8999999999999998E-3</v>
      </c>
    </row>
    <row r="4815" spans="1:3" x14ac:dyDescent="0.35">
      <c r="A4815">
        <v>85.459360000000004</v>
      </c>
      <c r="B4815" t="s">
        <v>55</v>
      </c>
      <c r="C4815">
        <v>8.9999999999999998E-4</v>
      </c>
    </row>
    <row r="4816" spans="1:3" x14ac:dyDescent="0.35">
      <c r="A4816">
        <v>85.476550000000003</v>
      </c>
      <c r="B4816" t="s">
        <v>55</v>
      </c>
      <c r="C4816">
        <v>2.0000000000000001E-4</v>
      </c>
    </row>
    <row r="4817" spans="1:3" x14ac:dyDescent="0.35">
      <c r="A4817">
        <v>85.494190000000003</v>
      </c>
      <c r="B4817" t="s">
        <v>55</v>
      </c>
      <c r="C4817">
        <v>1.2999999999999999E-3</v>
      </c>
    </row>
    <row r="4818" spans="1:3" x14ac:dyDescent="0.35">
      <c r="A4818">
        <v>85.509749999999997</v>
      </c>
      <c r="B4818" t="s">
        <v>55</v>
      </c>
      <c r="C4818">
        <v>1.9E-3</v>
      </c>
    </row>
    <row r="4819" spans="1:3" x14ac:dyDescent="0.35">
      <c r="A4819">
        <v>85.527730000000005</v>
      </c>
      <c r="B4819" t="s">
        <v>55</v>
      </c>
      <c r="C4819">
        <v>1.15E-2</v>
      </c>
    </row>
    <row r="4820" spans="1:3" x14ac:dyDescent="0.35">
      <c r="A4820">
        <v>85.546009999999995</v>
      </c>
      <c r="B4820" t="s">
        <v>55</v>
      </c>
      <c r="C4820">
        <v>1.15E-2</v>
      </c>
    </row>
    <row r="4821" spans="1:3" x14ac:dyDescent="0.35">
      <c r="A4821">
        <v>85.562010000000001</v>
      </c>
      <c r="B4821" t="s">
        <v>55</v>
      </c>
      <c r="C4821">
        <v>3.2000000000000002E-3</v>
      </c>
    </row>
    <row r="4822" spans="1:3" x14ac:dyDescent="0.35">
      <c r="A4822">
        <v>85.580659999999995</v>
      </c>
      <c r="B4822" t="s">
        <v>55</v>
      </c>
      <c r="C4822">
        <v>2E-3</v>
      </c>
    </row>
    <row r="4823" spans="1:3" x14ac:dyDescent="0.35">
      <c r="A4823">
        <v>85.596739999999997</v>
      </c>
      <c r="B4823" t="s">
        <v>55</v>
      </c>
      <c r="C4823">
        <v>2E-3</v>
      </c>
    </row>
    <row r="4824" spans="1:3" x14ac:dyDescent="0.35">
      <c r="A4824">
        <v>85.614800000000002</v>
      </c>
      <c r="B4824" t="s">
        <v>55</v>
      </c>
      <c r="C4824">
        <v>5.3E-3</v>
      </c>
    </row>
    <row r="4825" spans="1:3" x14ac:dyDescent="0.35">
      <c r="A4825">
        <v>85.635329999999996</v>
      </c>
      <c r="B4825" t="s">
        <v>55</v>
      </c>
      <c r="C4825">
        <v>2.2000000000000001E-3</v>
      </c>
    </row>
    <row r="4826" spans="1:3" x14ac:dyDescent="0.35">
      <c r="A4826">
        <v>85.658379999999994</v>
      </c>
      <c r="B4826" t="s">
        <v>55</v>
      </c>
      <c r="C4826">
        <v>1.5E-3</v>
      </c>
    </row>
    <row r="4827" spans="1:3" x14ac:dyDescent="0.35">
      <c r="A4827">
        <v>85.674719999999994</v>
      </c>
      <c r="B4827" t="s">
        <v>55</v>
      </c>
      <c r="C4827">
        <v>1.5E-3</v>
      </c>
    </row>
    <row r="4828" spans="1:3" x14ac:dyDescent="0.35">
      <c r="A4828">
        <v>85.69614</v>
      </c>
      <c r="B4828" t="s">
        <v>55</v>
      </c>
      <c r="C4828">
        <v>1.1000000000000001E-3</v>
      </c>
    </row>
    <row r="4829" spans="1:3" x14ac:dyDescent="0.35">
      <c r="A4829">
        <v>85.715739999999997</v>
      </c>
      <c r="B4829" t="s">
        <v>55</v>
      </c>
      <c r="C4829">
        <v>1.1000000000000001E-3</v>
      </c>
    </row>
    <row r="4830" spans="1:3" x14ac:dyDescent="0.35">
      <c r="A4830">
        <v>85.735209999999995</v>
      </c>
      <c r="B4830" t="s">
        <v>55</v>
      </c>
      <c r="C4830">
        <v>5.9999999999999995E-4</v>
      </c>
    </row>
    <row r="4831" spans="1:3" x14ac:dyDescent="0.35">
      <c r="A4831">
        <v>85.75291</v>
      </c>
      <c r="B4831" t="s">
        <v>55</v>
      </c>
      <c r="C4831">
        <v>2.0000000000000001E-4</v>
      </c>
    </row>
    <row r="4832" spans="1:3" x14ac:dyDescent="0.35">
      <c r="A4832">
        <v>85.771330000000006</v>
      </c>
      <c r="B4832" t="s">
        <v>55</v>
      </c>
      <c r="C4832">
        <v>1E-4</v>
      </c>
    </row>
    <row r="4833" spans="1:2" x14ac:dyDescent="0.35">
      <c r="A4833">
        <v>85.788889999999995</v>
      </c>
      <c r="B4833" t="s">
        <v>55</v>
      </c>
    </row>
    <row r="4834" spans="1:2" x14ac:dyDescent="0.35">
      <c r="A4834">
        <v>85.809910000000002</v>
      </c>
      <c r="B4834" t="s">
        <v>55</v>
      </c>
    </row>
    <row r="4835" spans="1:2" x14ac:dyDescent="0.35">
      <c r="A4835">
        <v>85.825550000000007</v>
      </c>
      <c r="B4835" t="s">
        <v>55</v>
      </c>
    </row>
    <row r="4836" spans="1:2" x14ac:dyDescent="0.35">
      <c r="A4836">
        <v>85.84187</v>
      </c>
      <c r="B4836" t="s">
        <v>55</v>
      </c>
    </row>
    <row r="4837" spans="1:2" x14ac:dyDescent="0.35">
      <c r="A4837">
        <v>85.861080000000001</v>
      </c>
      <c r="B4837" t="s">
        <v>55</v>
      </c>
    </row>
    <row r="4838" spans="1:2" x14ac:dyDescent="0.35">
      <c r="A4838">
        <v>85.887479999999996</v>
      </c>
      <c r="B4838" t="s">
        <v>55</v>
      </c>
    </row>
    <row r="4839" spans="1:2" x14ac:dyDescent="0.35">
      <c r="A4839">
        <v>85.906530000000004</v>
      </c>
      <c r="B4839" t="s">
        <v>55</v>
      </c>
    </row>
    <row r="4840" spans="1:2" x14ac:dyDescent="0.35">
      <c r="A4840">
        <v>85.920969999999997</v>
      </c>
      <c r="B4840" t="s">
        <v>55</v>
      </c>
    </row>
    <row r="4841" spans="1:2" x14ac:dyDescent="0.35">
      <c r="A4841">
        <v>85.936989999999994</v>
      </c>
      <c r="B4841" t="s">
        <v>55</v>
      </c>
    </row>
    <row r="4842" spans="1:2" x14ac:dyDescent="0.35">
      <c r="A4842">
        <v>85.963530000000006</v>
      </c>
      <c r="B4842" t="s">
        <v>55</v>
      </c>
    </row>
    <row r="4843" spans="1:2" x14ac:dyDescent="0.35">
      <c r="A4843">
        <v>86.003399999999999</v>
      </c>
      <c r="B4843" t="s">
        <v>55</v>
      </c>
    </row>
    <row r="4844" spans="1:2" x14ac:dyDescent="0.35">
      <c r="A4844">
        <v>86.02176</v>
      </c>
      <c r="B4844" t="s">
        <v>55</v>
      </c>
    </row>
    <row r="4845" spans="1:2" x14ac:dyDescent="0.35">
      <c r="A4845">
        <v>86.041039999999995</v>
      </c>
      <c r="B4845" t="s">
        <v>55</v>
      </c>
    </row>
    <row r="4846" spans="1:2" x14ac:dyDescent="0.35">
      <c r="A4846">
        <v>86.060980000000001</v>
      </c>
      <c r="B4846" t="s">
        <v>55</v>
      </c>
    </row>
    <row r="4847" spans="1:2" x14ac:dyDescent="0.35">
      <c r="A4847">
        <v>86.078059999999994</v>
      </c>
      <c r="B4847" t="s">
        <v>55</v>
      </c>
    </row>
    <row r="4848" spans="1:2" x14ac:dyDescent="0.35">
      <c r="A4848">
        <v>86.098129999999998</v>
      </c>
      <c r="B4848" t="s">
        <v>55</v>
      </c>
    </row>
    <row r="4849" spans="1:2" x14ac:dyDescent="0.35">
      <c r="A4849">
        <v>86.113069999999993</v>
      </c>
      <c r="B4849" t="s">
        <v>55</v>
      </c>
    </row>
    <row r="4850" spans="1:2" x14ac:dyDescent="0.35">
      <c r="A4850">
        <v>86.128110000000007</v>
      </c>
      <c r="B4850" t="s">
        <v>55</v>
      </c>
    </row>
    <row r="4851" spans="1:2" x14ac:dyDescent="0.35">
      <c r="A4851">
        <v>86.142930000000007</v>
      </c>
      <c r="B4851" t="s">
        <v>55</v>
      </c>
    </row>
    <row r="4852" spans="1:2" x14ac:dyDescent="0.35">
      <c r="A4852">
        <v>86.158389999999997</v>
      </c>
      <c r="B4852" t="s">
        <v>55</v>
      </c>
    </row>
    <row r="4853" spans="1:2" x14ac:dyDescent="0.35">
      <c r="A4853">
        <v>86.172979999999995</v>
      </c>
      <c r="B4853" t="s">
        <v>55</v>
      </c>
    </row>
    <row r="4854" spans="1:2" x14ac:dyDescent="0.35">
      <c r="A4854">
        <v>86.189530000000005</v>
      </c>
      <c r="B4854" t="s">
        <v>55</v>
      </c>
    </row>
    <row r="4855" spans="1:2" x14ac:dyDescent="0.35">
      <c r="A4855">
        <v>86.204120000000003</v>
      </c>
      <c r="B4855" t="s">
        <v>55</v>
      </c>
    </row>
    <row r="4856" spans="1:2" x14ac:dyDescent="0.35">
      <c r="A4856">
        <v>86.219390000000004</v>
      </c>
      <c r="B4856" t="s">
        <v>55</v>
      </c>
    </row>
    <row r="4857" spans="1:2" x14ac:dyDescent="0.35">
      <c r="A4857">
        <v>86.233860000000007</v>
      </c>
      <c r="B4857" t="s">
        <v>55</v>
      </c>
    </row>
    <row r="4858" spans="1:2" x14ac:dyDescent="0.35">
      <c r="A4858">
        <v>86.249020000000002</v>
      </c>
      <c r="B4858" t="s">
        <v>55</v>
      </c>
    </row>
    <row r="4859" spans="1:2" x14ac:dyDescent="0.35">
      <c r="A4859">
        <v>86.265079999999998</v>
      </c>
      <c r="B4859" t="s">
        <v>55</v>
      </c>
    </row>
    <row r="4860" spans="1:2" x14ac:dyDescent="0.35">
      <c r="A4860">
        <v>86.281559999999999</v>
      </c>
      <c r="B4860" t="s">
        <v>55</v>
      </c>
    </row>
    <row r="4861" spans="1:2" x14ac:dyDescent="0.35">
      <c r="A4861">
        <v>86.296800000000005</v>
      </c>
      <c r="B4861" t="s">
        <v>55</v>
      </c>
    </row>
    <row r="4862" spans="1:2" x14ac:dyDescent="0.35">
      <c r="A4862">
        <v>86.310490000000001</v>
      </c>
      <c r="B4862" t="s">
        <v>55</v>
      </c>
    </row>
    <row r="4863" spans="1:2" x14ac:dyDescent="0.35">
      <c r="A4863">
        <v>86.326580000000007</v>
      </c>
      <c r="B4863" t="s">
        <v>55</v>
      </c>
    </row>
    <row r="4864" spans="1:2" x14ac:dyDescent="0.35">
      <c r="A4864">
        <v>86.340900000000005</v>
      </c>
      <c r="B4864" t="s">
        <v>55</v>
      </c>
    </row>
    <row r="4865" spans="1:2" x14ac:dyDescent="0.35">
      <c r="A4865">
        <v>86.356870000000001</v>
      </c>
      <c r="B4865" t="s">
        <v>55</v>
      </c>
    </row>
    <row r="4866" spans="1:2" x14ac:dyDescent="0.35">
      <c r="A4866">
        <v>86.372020000000006</v>
      </c>
      <c r="B4866" t="s">
        <v>55</v>
      </c>
    </row>
    <row r="4867" spans="1:2" x14ac:dyDescent="0.35">
      <c r="A4867">
        <v>86.39161</v>
      </c>
      <c r="B4867" t="s">
        <v>55</v>
      </c>
    </row>
    <row r="4868" spans="1:2" x14ac:dyDescent="0.35">
      <c r="A4868">
        <v>86.410640000000001</v>
      </c>
      <c r="B4868" t="s">
        <v>55</v>
      </c>
    </row>
    <row r="4869" spans="1:2" x14ac:dyDescent="0.35">
      <c r="A4869">
        <v>86.427999999999997</v>
      </c>
      <c r="B4869" t="s">
        <v>55</v>
      </c>
    </row>
    <row r="4870" spans="1:2" x14ac:dyDescent="0.35">
      <c r="A4870">
        <v>86.445859999999996</v>
      </c>
      <c r="B4870" t="s">
        <v>55</v>
      </c>
    </row>
    <row r="4871" spans="1:2" x14ac:dyDescent="0.35">
      <c r="A4871">
        <v>86.465000000000003</v>
      </c>
      <c r="B4871" t="s">
        <v>55</v>
      </c>
    </row>
    <row r="4872" spans="1:2" x14ac:dyDescent="0.35">
      <c r="A4872">
        <v>86.4816</v>
      </c>
      <c r="B4872" t="s">
        <v>55</v>
      </c>
    </row>
    <row r="4873" spans="1:2" x14ac:dyDescent="0.35">
      <c r="A4873">
        <v>86.500200000000007</v>
      </c>
      <c r="B4873" t="s">
        <v>55</v>
      </c>
    </row>
    <row r="4874" spans="1:2" x14ac:dyDescent="0.35">
      <c r="A4874">
        <v>86.522019999999998</v>
      </c>
      <c r="B4874" t="s">
        <v>55</v>
      </c>
    </row>
    <row r="4875" spans="1:2" x14ac:dyDescent="0.35">
      <c r="A4875">
        <v>86.536619999999999</v>
      </c>
      <c r="B4875" t="s">
        <v>55</v>
      </c>
    </row>
    <row r="4876" spans="1:2" x14ac:dyDescent="0.35">
      <c r="A4876">
        <v>86.551500000000004</v>
      </c>
      <c r="B4876" t="s">
        <v>55</v>
      </c>
    </row>
    <row r="4877" spans="1:2" x14ac:dyDescent="0.35">
      <c r="A4877">
        <v>86.568839999999994</v>
      </c>
      <c r="B4877" t="s">
        <v>55</v>
      </c>
    </row>
    <row r="4878" spans="1:2" x14ac:dyDescent="0.35">
      <c r="A4878">
        <v>86.590779999999995</v>
      </c>
      <c r="B4878" t="s">
        <v>55</v>
      </c>
    </row>
    <row r="4879" spans="1:2" x14ac:dyDescent="0.35">
      <c r="A4879">
        <v>86.61009</v>
      </c>
      <c r="B4879" t="s">
        <v>55</v>
      </c>
    </row>
    <row r="4880" spans="1:2" x14ac:dyDescent="0.35">
      <c r="A4880">
        <v>86.630660000000006</v>
      </c>
      <c r="B4880" t="s">
        <v>55</v>
      </c>
    </row>
    <row r="4881" spans="1:2" x14ac:dyDescent="0.35">
      <c r="A4881">
        <v>86.650189999999995</v>
      </c>
      <c r="B4881" t="s">
        <v>55</v>
      </c>
    </row>
    <row r="4882" spans="1:2" x14ac:dyDescent="0.35">
      <c r="A4882">
        <v>86.676379999999995</v>
      </c>
      <c r="B4882" t="s">
        <v>55</v>
      </c>
    </row>
    <row r="4883" spans="1:2" x14ac:dyDescent="0.35">
      <c r="A4883">
        <v>86.699340000000007</v>
      </c>
      <c r="B4883" t="s">
        <v>55</v>
      </c>
    </row>
    <row r="4884" spans="1:2" x14ac:dyDescent="0.35">
      <c r="A4884">
        <v>86.721019999999996</v>
      </c>
      <c r="B4884" t="s">
        <v>55</v>
      </c>
    </row>
    <row r="4885" spans="1:2" x14ac:dyDescent="0.35">
      <c r="A4885">
        <v>86.744420000000005</v>
      </c>
      <c r="B4885" t="s">
        <v>55</v>
      </c>
    </row>
    <row r="4886" spans="1:2" x14ac:dyDescent="0.35">
      <c r="A4886">
        <v>86.772880000000001</v>
      </c>
      <c r="B4886" t="s">
        <v>55</v>
      </c>
    </row>
    <row r="4887" spans="1:2" x14ac:dyDescent="0.35">
      <c r="A4887">
        <v>86.78828</v>
      </c>
      <c r="B4887" t="s">
        <v>55</v>
      </c>
    </row>
    <row r="4888" spans="1:2" x14ac:dyDescent="0.35">
      <c r="A4888">
        <v>86.80386</v>
      </c>
      <c r="B4888" t="s">
        <v>55</v>
      </c>
    </row>
    <row r="4889" spans="1:2" x14ac:dyDescent="0.35">
      <c r="A4889">
        <v>86.820139999999995</v>
      </c>
      <c r="B4889" t="s">
        <v>55</v>
      </c>
    </row>
    <row r="4890" spans="1:2" x14ac:dyDescent="0.35">
      <c r="A4890">
        <v>86.836609999999993</v>
      </c>
      <c r="B4890" t="s">
        <v>55</v>
      </c>
    </row>
    <row r="4891" spans="1:2" x14ac:dyDescent="0.35">
      <c r="A4891">
        <v>86.851799999999997</v>
      </c>
      <c r="B4891" t="s">
        <v>55</v>
      </c>
    </row>
    <row r="4892" spans="1:2" x14ac:dyDescent="0.35">
      <c r="A4892">
        <v>86.8767</v>
      </c>
      <c r="B4892" t="s">
        <v>55</v>
      </c>
    </row>
    <row r="4893" spans="1:2" x14ac:dyDescent="0.35">
      <c r="A4893">
        <v>86.900090000000006</v>
      </c>
      <c r="B4893" t="s">
        <v>55</v>
      </c>
    </row>
    <row r="4894" spans="1:2" x14ac:dyDescent="0.35">
      <c r="A4894">
        <v>86.925330000000002</v>
      </c>
      <c r="B4894" t="s">
        <v>55</v>
      </c>
    </row>
    <row r="4895" spans="1:2" x14ac:dyDescent="0.35">
      <c r="A4895">
        <v>86.940759999999997</v>
      </c>
      <c r="B4895" t="s">
        <v>55</v>
      </c>
    </row>
    <row r="4896" spans="1:2" x14ac:dyDescent="0.35">
      <c r="A4896">
        <v>86.957300000000004</v>
      </c>
      <c r="B4896" t="s">
        <v>55</v>
      </c>
    </row>
    <row r="4897" spans="1:3" x14ac:dyDescent="0.35">
      <c r="A4897">
        <v>86.974869999999996</v>
      </c>
      <c r="B4897" t="s">
        <v>55</v>
      </c>
    </row>
    <row r="4898" spans="1:3" x14ac:dyDescent="0.35">
      <c r="A4898">
        <v>86.991739999999993</v>
      </c>
      <c r="B4898" t="s">
        <v>55</v>
      </c>
      <c r="C4898">
        <v>1E-4</v>
      </c>
    </row>
    <row r="4899" spans="1:3" x14ac:dyDescent="0.35">
      <c r="A4899">
        <v>87.015429999999995</v>
      </c>
      <c r="B4899" t="s">
        <v>55</v>
      </c>
      <c r="C4899">
        <v>1.6000000000000001E-3</v>
      </c>
    </row>
    <row r="4900" spans="1:3" x14ac:dyDescent="0.35">
      <c r="A4900">
        <v>87.036739999999995</v>
      </c>
      <c r="B4900" t="s">
        <v>55</v>
      </c>
      <c r="C4900">
        <v>1.5E-3</v>
      </c>
    </row>
    <row r="4901" spans="1:3" x14ac:dyDescent="0.35">
      <c r="A4901">
        <v>87.054919999999996</v>
      </c>
      <c r="B4901" t="s">
        <v>55</v>
      </c>
      <c r="C4901">
        <v>1.5E-3</v>
      </c>
    </row>
    <row r="4902" spans="1:3" x14ac:dyDescent="0.35">
      <c r="A4902">
        <v>87.074070000000006</v>
      </c>
      <c r="B4902" t="s">
        <v>55</v>
      </c>
      <c r="C4902">
        <v>6.9999999999999999E-4</v>
      </c>
    </row>
    <row r="4903" spans="1:3" x14ac:dyDescent="0.35">
      <c r="A4903">
        <v>87.093149999999994</v>
      </c>
      <c r="B4903" t="s">
        <v>55</v>
      </c>
      <c r="C4903">
        <v>2.2000000000000001E-3</v>
      </c>
    </row>
    <row r="4904" spans="1:3" x14ac:dyDescent="0.35">
      <c r="A4904">
        <v>87.117080000000001</v>
      </c>
      <c r="B4904" t="s">
        <v>55</v>
      </c>
      <c r="C4904">
        <v>3.0999999999999999E-3</v>
      </c>
    </row>
    <row r="4905" spans="1:3" x14ac:dyDescent="0.35">
      <c r="A4905">
        <v>87.135339999999999</v>
      </c>
      <c r="B4905" t="s">
        <v>55</v>
      </c>
      <c r="C4905">
        <v>3.0999999999999999E-3</v>
      </c>
    </row>
    <row r="4906" spans="1:3" x14ac:dyDescent="0.35">
      <c r="A4906">
        <v>87.155150000000006</v>
      </c>
      <c r="B4906" t="s">
        <v>55</v>
      </c>
      <c r="C4906">
        <v>1.9E-3</v>
      </c>
    </row>
    <row r="4907" spans="1:3" x14ac:dyDescent="0.35">
      <c r="A4907">
        <v>87.176670000000001</v>
      </c>
      <c r="B4907" t="s">
        <v>55</v>
      </c>
      <c r="C4907">
        <v>2.8E-3</v>
      </c>
    </row>
    <row r="4908" spans="1:3" x14ac:dyDescent="0.35">
      <c r="A4908">
        <v>87.199060000000003</v>
      </c>
      <c r="B4908" t="s">
        <v>55</v>
      </c>
      <c r="C4908">
        <v>1.2999999999999999E-3</v>
      </c>
    </row>
    <row r="4909" spans="1:3" x14ac:dyDescent="0.35">
      <c r="A4909">
        <v>87.248220000000003</v>
      </c>
      <c r="B4909" t="s">
        <v>55</v>
      </c>
      <c r="C4909">
        <v>1E-3</v>
      </c>
    </row>
    <row r="4910" spans="1:3" x14ac:dyDescent="0.35">
      <c r="A4910">
        <v>87.273849999999996</v>
      </c>
      <c r="B4910" t="s">
        <v>55</v>
      </c>
      <c r="C4910">
        <v>1E-4</v>
      </c>
    </row>
    <row r="4911" spans="1:3" x14ac:dyDescent="0.35">
      <c r="A4911">
        <v>87.298479999999998</v>
      </c>
      <c r="B4911" t="s">
        <v>55</v>
      </c>
    </row>
    <row r="4912" spans="1:3" x14ac:dyDescent="0.35">
      <c r="A4912">
        <v>87.353920000000002</v>
      </c>
      <c r="B4912" t="s">
        <v>55</v>
      </c>
    </row>
    <row r="4913" spans="1:3" x14ac:dyDescent="0.35">
      <c r="A4913">
        <v>87.379390000000001</v>
      </c>
      <c r="B4913" t="s">
        <v>55</v>
      </c>
      <c r="C4913">
        <v>1E-4</v>
      </c>
    </row>
    <row r="4914" spans="1:3" x14ac:dyDescent="0.35">
      <c r="A4914">
        <v>87.424000000000007</v>
      </c>
      <c r="B4914" t="s">
        <v>55</v>
      </c>
    </row>
    <row r="4915" spans="1:3" x14ac:dyDescent="0.35">
      <c r="A4915">
        <v>87.446029999999993</v>
      </c>
      <c r="B4915" t="s">
        <v>55</v>
      </c>
    </row>
    <row r="4916" spans="1:3" x14ac:dyDescent="0.35">
      <c r="A4916">
        <v>87.468800000000002</v>
      </c>
      <c r="B4916" t="s">
        <v>55</v>
      </c>
    </row>
    <row r="4917" spans="1:3" x14ac:dyDescent="0.35">
      <c r="A4917">
        <v>87.492890000000003</v>
      </c>
      <c r="B4917" t="s">
        <v>55</v>
      </c>
    </row>
    <row r="4918" spans="1:3" x14ac:dyDescent="0.35">
      <c r="A4918">
        <v>87.510109999999997</v>
      </c>
      <c r="B4918" t="s">
        <v>55</v>
      </c>
    </row>
    <row r="4919" spans="1:3" x14ac:dyDescent="0.35">
      <c r="A4919">
        <v>87.525919999999999</v>
      </c>
      <c r="B4919" t="s">
        <v>55</v>
      </c>
    </row>
    <row r="4920" spans="1:3" x14ac:dyDescent="0.35">
      <c r="A4920">
        <v>87.542919999999995</v>
      </c>
      <c r="B4920" t="s">
        <v>55</v>
      </c>
    </row>
    <row r="4921" spans="1:3" x14ac:dyDescent="0.35">
      <c r="A4921">
        <v>87.561999999999998</v>
      </c>
      <c r="B4921" t="s">
        <v>55</v>
      </c>
    </row>
    <row r="4922" spans="1:3" x14ac:dyDescent="0.35">
      <c r="A4922">
        <v>87.579089999999994</v>
      </c>
      <c r="B4922" t="s">
        <v>55</v>
      </c>
    </row>
    <row r="4923" spans="1:3" x14ac:dyDescent="0.35">
      <c r="A4923">
        <v>87.594989999999996</v>
      </c>
      <c r="B4923" t="s">
        <v>55</v>
      </c>
    </row>
    <row r="4924" spans="1:3" x14ac:dyDescent="0.35">
      <c r="A4924">
        <v>87.612589999999997</v>
      </c>
      <c r="B4924" t="s">
        <v>55</v>
      </c>
    </row>
    <row r="4925" spans="1:3" x14ac:dyDescent="0.35">
      <c r="A4925">
        <v>87.629900000000006</v>
      </c>
      <c r="B4925" t="s">
        <v>55</v>
      </c>
    </row>
    <row r="4926" spans="1:3" x14ac:dyDescent="0.35">
      <c r="A4926">
        <v>87.644450000000006</v>
      </c>
      <c r="B4926" t="s">
        <v>55</v>
      </c>
    </row>
    <row r="4927" spans="1:3" x14ac:dyDescent="0.35">
      <c r="A4927">
        <v>87.660529999999994</v>
      </c>
      <c r="B4927" t="s">
        <v>55</v>
      </c>
    </row>
    <row r="4928" spans="1:3" x14ac:dyDescent="0.35">
      <c r="A4928">
        <v>87.687709999999996</v>
      </c>
      <c r="B4928" t="s">
        <v>55</v>
      </c>
    </row>
    <row r="4929" spans="1:2" x14ac:dyDescent="0.35">
      <c r="A4929">
        <v>87.716139999999996</v>
      </c>
      <c r="B4929" t="s">
        <v>55</v>
      </c>
    </row>
    <row r="4930" spans="1:2" x14ac:dyDescent="0.35">
      <c r="A4930">
        <v>87.736680000000007</v>
      </c>
      <c r="B4930" t="s">
        <v>55</v>
      </c>
    </row>
    <row r="4931" spans="1:2" x14ac:dyDescent="0.35">
      <c r="A4931">
        <v>87.75703</v>
      </c>
      <c r="B4931" t="s">
        <v>55</v>
      </c>
    </row>
    <row r="4932" spans="1:2" x14ac:dyDescent="0.35">
      <c r="A4932">
        <v>87.777690000000007</v>
      </c>
      <c r="B4932" t="s">
        <v>55</v>
      </c>
    </row>
    <row r="4933" spans="1:2" x14ac:dyDescent="0.35">
      <c r="A4933">
        <v>87.7988</v>
      </c>
      <c r="B4933" t="s">
        <v>55</v>
      </c>
    </row>
    <row r="4934" spans="1:2" x14ac:dyDescent="0.35">
      <c r="A4934">
        <v>87.820880000000002</v>
      </c>
      <c r="B4934" t="s">
        <v>55</v>
      </c>
    </row>
    <row r="4935" spans="1:2" x14ac:dyDescent="0.35">
      <c r="A4935">
        <v>87.837339999999998</v>
      </c>
      <c r="B4935" t="s">
        <v>55</v>
      </c>
    </row>
    <row r="4936" spans="1:2" x14ac:dyDescent="0.35">
      <c r="A4936">
        <v>87.860029999999995</v>
      </c>
      <c r="B4936" t="s">
        <v>55</v>
      </c>
    </row>
    <row r="4937" spans="1:2" x14ac:dyDescent="0.35">
      <c r="A4937">
        <v>87.883219999999994</v>
      </c>
      <c r="B4937" t="s">
        <v>55</v>
      </c>
    </row>
    <row r="4938" spans="1:2" x14ac:dyDescent="0.35">
      <c r="A4938">
        <v>87.904210000000006</v>
      </c>
      <c r="B4938" t="s">
        <v>55</v>
      </c>
    </row>
    <row r="4939" spans="1:2" x14ac:dyDescent="0.35">
      <c r="A4939">
        <v>87.922560000000004</v>
      </c>
      <c r="B4939" t="s">
        <v>55</v>
      </c>
    </row>
    <row r="4940" spans="1:2" x14ac:dyDescent="0.35">
      <c r="A4940">
        <v>87.945679999999996</v>
      </c>
      <c r="B4940" t="s">
        <v>55</v>
      </c>
    </row>
    <row r="4941" spans="1:2" x14ac:dyDescent="0.35">
      <c r="A4941">
        <v>87.968279999999993</v>
      </c>
      <c r="B4941" t="s">
        <v>55</v>
      </c>
    </row>
    <row r="4942" spans="1:2" x14ac:dyDescent="0.35">
      <c r="A4942">
        <v>87.990949999999998</v>
      </c>
      <c r="B4942" t="s">
        <v>55</v>
      </c>
    </row>
    <row r="4943" spans="1:2" x14ac:dyDescent="0.35">
      <c r="A4943">
        <v>88.016720000000007</v>
      </c>
      <c r="B4943" t="s">
        <v>55</v>
      </c>
    </row>
    <row r="4944" spans="1:2" x14ac:dyDescent="0.35">
      <c r="A4944">
        <v>88.044589999999999</v>
      </c>
      <c r="B4944" t="s">
        <v>55</v>
      </c>
    </row>
    <row r="4945" spans="1:2" x14ac:dyDescent="0.35">
      <c r="A4945">
        <v>88.063059999999993</v>
      </c>
      <c r="B4945" t="s">
        <v>55</v>
      </c>
    </row>
    <row r="4946" spans="1:2" x14ac:dyDescent="0.35">
      <c r="A4946">
        <v>88.082470000000001</v>
      </c>
      <c r="B4946" t="s">
        <v>55</v>
      </c>
    </row>
    <row r="4947" spans="1:2" x14ac:dyDescent="0.35">
      <c r="A4947">
        <v>88.09957</v>
      </c>
      <c r="B4947" t="s">
        <v>55</v>
      </c>
    </row>
    <row r="4948" spans="1:2" x14ac:dyDescent="0.35">
      <c r="A4948">
        <v>88.115279999999998</v>
      </c>
      <c r="B4948" t="s">
        <v>55</v>
      </c>
    </row>
    <row r="4949" spans="1:2" x14ac:dyDescent="0.35">
      <c r="A4949">
        <v>88.129519999999999</v>
      </c>
      <c r="B4949" t="s">
        <v>55</v>
      </c>
    </row>
    <row r="4950" spans="1:2" x14ac:dyDescent="0.35">
      <c r="A4950">
        <v>88.145880000000005</v>
      </c>
      <c r="B4950" t="s">
        <v>55</v>
      </c>
    </row>
    <row r="4951" spans="1:2" x14ac:dyDescent="0.35">
      <c r="A4951">
        <v>88.160319999999999</v>
      </c>
      <c r="B4951" t="s">
        <v>55</v>
      </c>
    </row>
    <row r="4952" spans="1:2" x14ac:dyDescent="0.35">
      <c r="A4952">
        <v>88.175880000000006</v>
      </c>
      <c r="B4952" t="s">
        <v>55</v>
      </c>
    </row>
    <row r="4953" spans="1:2" x14ac:dyDescent="0.35">
      <c r="A4953">
        <v>88.190089999999998</v>
      </c>
      <c r="B4953" t="s">
        <v>55</v>
      </c>
    </row>
    <row r="4954" spans="1:2" x14ac:dyDescent="0.35">
      <c r="A4954">
        <v>88.205920000000006</v>
      </c>
      <c r="B4954" t="s">
        <v>55</v>
      </c>
    </row>
    <row r="4955" spans="1:2" x14ac:dyDescent="0.35">
      <c r="A4955">
        <v>88.220460000000003</v>
      </c>
      <c r="B4955" t="s">
        <v>55</v>
      </c>
    </row>
    <row r="4956" spans="1:2" x14ac:dyDescent="0.35">
      <c r="A4956">
        <v>88.236549999999994</v>
      </c>
      <c r="B4956" t="s">
        <v>55</v>
      </c>
    </row>
    <row r="4957" spans="1:2" x14ac:dyDescent="0.35">
      <c r="A4957">
        <v>88.250860000000003</v>
      </c>
      <c r="B4957" t="s">
        <v>55</v>
      </c>
    </row>
    <row r="4958" spans="1:2" x14ac:dyDescent="0.35">
      <c r="A4958">
        <v>88.265550000000005</v>
      </c>
      <c r="B4958" t="s">
        <v>55</v>
      </c>
    </row>
    <row r="4959" spans="1:2" x14ac:dyDescent="0.35">
      <c r="A4959">
        <v>88.281199999999998</v>
      </c>
      <c r="B4959" t="s">
        <v>55</v>
      </c>
    </row>
    <row r="4960" spans="1:2" x14ac:dyDescent="0.35">
      <c r="A4960">
        <v>88.296490000000006</v>
      </c>
      <c r="B4960" t="s">
        <v>55</v>
      </c>
    </row>
    <row r="4961" spans="1:2" x14ac:dyDescent="0.35">
      <c r="A4961">
        <v>88.310149999999993</v>
      </c>
      <c r="B4961" t="s">
        <v>55</v>
      </c>
    </row>
    <row r="4962" spans="1:2" x14ac:dyDescent="0.35">
      <c r="A4962">
        <v>88.324839999999995</v>
      </c>
      <c r="B4962" t="s">
        <v>55</v>
      </c>
    </row>
    <row r="4963" spans="1:2" x14ac:dyDescent="0.35">
      <c r="A4963">
        <v>88.339429999999993</v>
      </c>
      <c r="B4963" t="s">
        <v>55</v>
      </c>
    </row>
    <row r="4964" spans="1:2" x14ac:dyDescent="0.35">
      <c r="A4964">
        <v>88.354100000000003</v>
      </c>
      <c r="B4964" t="s">
        <v>55</v>
      </c>
    </row>
    <row r="4965" spans="1:2" x14ac:dyDescent="0.35">
      <c r="A4965">
        <v>88.371380000000002</v>
      </c>
      <c r="B4965" t="s">
        <v>55</v>
      </c>
    </row>
    <row r="4966" spans="1:2" x14ac:dyDescent="0.35">
      <c r="A4966">
        <v>88.390289999999993</v>
      </c>
      <c r="B4966" t="s">
        <v>55</v>
      </c>
    </row>
    <row r="4967" spans="1:2" x14ac:dyDescent="0.35">
      <c r="A4967">
        <v>88.410960000000003</v>
      </c>
      <c r="B4967" t="s">
        <v>55</v>
      </c>
    </row>
    <row r="4968" spans="1:2" x14ac:dyDescent="0.35">
      <c r="A4968">
        <v>88.430049999999994</v>
      </c>
      <c r="B4968" t="s">
        <v>55</v>
      </c>
    </row>
    <row r="4969" spans="1:2" x14ac:dyDescent="0.35">
      <c r="A4969">
        <v>88.44923</v>
      </c>
      <c r="B4969" t="s">
        <v>55</v>
      </c>
    </row>
    <row r="4970" spans="1:2" x14ac:dyDescent="0.35">
      <c r="A4970">
        <v>88.470550000000003</v>
      </c>
      <c r="B4970" t="s">
        <v>55</v>
      </c>
    </row>
    <row r="4971" spans="1:2" x14ac:dyDescent="0.35">
      <c r="A4971">
        <v>88.49203</v>
      </c>
      <c r="B4971" t="s">
        <v>55</v>
      </c>
    </row>
    <row r="4972" spans="1:2" x14ac:dyDescent="0.35">
      <c r="A4972">
        <v>88.506550000000004</v>
      </c>
      <c r="B4972" t="s">
        <v>55</v>
      </c>
    </row>
    <row r="4973" spans="1:2" x14ac:dyDescent="0.35">
      <c r="A4973">
        <v>88.520520000000005</v>
      </c>
      <c r="B4973" t="s">
        <v>55</v>
      </c>
    </row>
    <row r="4974" spans="1:2" x14ac:dyDescent="0.35">
      <c r="A4974">
        <v>88.535380000000004</v>
      </c>
      <c r="B4974" t="s">
        <v>55</v>
      </c>
    </row>
    <row r="4975" spans="1:2" x14ac:dyDescent="0.35">
      <c r="A4975">
        <v>88.550150000000002</v>
      </c>
      <c r="B4975" t="s">
        <v>55</v>
      </c>
    </row>
    <row r="4976" spans="1:2" x14ac:dyDescent="0.35">
      <c r="A4976">
        <v>88.565979999999996</v>
      </c>
      <c r="B4976" t="s">
        <v>55</v>
      </c>
    </row>
    <row r="4977" spans="1:2" x14ac:dyDescent="0.35">
      <c r="A4977">
        <v>88.580399999999997</v>
      </c>
      <c r="B4977" t="s">
        <v>55</v>
      </c>
    </row>
    <row r="4978" spans="1:2" x14ac:dyDescent="0.35">
      <c r="A4978">
        <v>88.594380000000001</v>
      </c>
      <c r="B4978" t="s">
        <v>55</v>
      </c>
    </row>
    <row r="4979" spans="1:2" x14ac:dyDescent="0.35">
      <c r="A4979">
        <v>88.609759999999994</v>
      </c>
      <c r="B4979" t="s">
        <v>55</v>
      </c>
    </row>
    <row r="4980" spans="1:2" x14ac:dyDescent="0.35">
      <c r="A4980">
        <v>88.624949999999998</v>
      </c>
      <c r="B4980" t="s">
        <v>55</v>
      </c>
    </row>
    <row r="4981" spans="1:2" x14ac:dyDescent="0.35">
      <c r="A4981">
        <v>88.642080000000007</v>
      </c>
      <c r="B4981" t="s">
        <v>55</v>
      </c>
    </row>
    <row r="4982" spans="1:2" x14ac:dyDescent="0.35">
      <c r="A4982">
        <v>88.659030000000001</v>
      </c>
      <c r="B4982" t="s">
        <v>55</v>
      </c>
    </row>
    <row r="4983" spans="1:2" x14ac:dyDescent="0.35">
      <c r="A4983">
        <v>88.674300000000002</v>
      </c>
      <c r="B4983" t="s">
        <v>55</v>
      </c>
    </row>
    <row r="4984" spans="1:2" x14ac:dyDescent="0.35">
      <c r="A4984">
        <v>88.691100000000006</v>
      </c>
      <c r="B4984" t="s">
        <v>55</v>
      </c>
    </row>
    <row r="4985" spans="1:2" x14ac:dyDescent="0.35">
      <c r="A4985">
        <v>88.706119999999999</v>
      </c>
      <c r="B4985" t="s">
        <v>55</v>
      </c>
    </row>
    <row r="4986" spans="1:2" x14ac:dyDescent="0.35">
      <c r="A4986">
        <v>88.723050000000001</v>
      </c>
      <c r="B4986" t="s">
        <v>55</v>
      </c>
    </row>
    <row r="4987" spans="1:2" x14ac:dyDescent="0.35">
      <c r="A4987">
        <v>88.738910000000004</v>
      </c>
      <c r="B4987" t="s">
        <v>55</v>
      </c>
    </row>
    <row r="4988" spans="1:2" x14ac:dyDescent="0.35">
      <c r="A4988">
        <v>88.754949999999994</v>
      </c>
      <c r="B4988" t="s">
        <v>55</v>
      </c>
    </row>
    <row r="4989" spans="1:2" x14ac:dyDescent="0.35">
      <c r="A4989">
        <v>88.77158</v>
      </c>
      <c r="B4989" t="s">
        <v>55</v>
      </c>
    </row>
    <row r="4990" spans="1:2" x14ac:dyDescent="0.35">
      <c r="A4990">
        <v>88.792569999999998</v>
      </c>
      <c r="B4990" t="s">
        <v>55</v>
      </c>
    </row>
    <row r="4991" spans="1:2" x14ac:dyDescent="0.35">
      <c r="A4991">
        <v>88.817660000000004</v>
      </c>
      <c r="B4991" t="s">
        <v>55</v>
      </c>
    </row>
    <row r="4992" spans="1:2" x14ac:dyDescent="0.35">
      <c r="A4992">
        <v>88.832819999999998</v>
      </c>
      <c r="B4992" t="s">
        <v>55</v>
      </c>
    </row>
    <row r="4993" spans="1:3" x14ac:dyDescent="0.35">
      <c r="A4993">
        <v>88.849350000000001</v>
      </c>
      <c r="B4993" t="s">
        <v>55</v>
      </c>
    </row>
    <row r="4994" spans="1:3" x14ac:dyDescent="0.35">
      <c r="A4994">
        <v>88.866100000000003</v>
      </c>
      <c r="B4994" t="s">
        <v>55</v>
      </c>
    </row>
    <row r="4995" spans="1:3" x14ac:dyDescent="0.35">
      <c r="A4995">
        <v>88.884259999999998</v>
      </c>
      <c r="B4995" t="s">
        <v>55</v>
      </c>
    </row>
    <row r="4996" spans="1:3" x14ac:dyDescent="0.35">
      <c r="A4996">
        <v>88.908969999999997</v>
      </c>
      <c r="B4996" t="s">
        <v>55</v>
      </c>
    </row>
    <row r="4997" spans="1:3" x14ac:dyDescent="0.35">
      <c r="A4997">
        <v>88.937650000000005</v>
      </c>
      <c r="B4997" t="s">
        <v>55</v>
      </c>
    </row>
    <row r="4998" spans="1:3" x14ac:dyDescent="0.35">
      <c r="A4998">
        <v>88.961240000000004</v>
      </c>
      <c r="B4998" t="s">
        <v>55</v>
      </c>
      <c r="C4998">
        <v>1.5E-3</v>
      </c>
    </row>
    <row r="4999" spans="1:3" x14ac:dyDescent="0.35">
      <c r="A4999">
        <v>88.991290000000006</v>
      </c>
      <c r="B4999" t="s">
        <v>55</v>
      </c>
    </row>
    <row r="5000" spans="1:3" x14ac:dyDescent="0.35">
      <c r="A5000">
        <v>89.010159999999999</v>
      </c>
      <c r="B5000" t="s">
        <v>55</v>
      </c>
      <c r="C5000">
        <v>1E-4</v>
      </c>
    </row>
    <row r="5001" spans="1:3" x14ac:dyDescent="0.35">
      <c r="A5001">
        <v>89.035560000000004</v>
      </c>
      <c r="B5001" t="s">
        <v>55</v>
      </c>
      <c r="C5001">
        <v>5.0000000000000001E-4</v>
      </c>
    </row>
    <row r="5002" spans="1:3" x14ac:dyDescent="0.35">
      <c r="A5002">
        <v>89.057770000000005</v>
      </c>
      <c r="B5002" t="s">
        <v>55</v>
      </c>
      <c r="C5002">
        <v>1.6000000000000001E-3</v>
      </c>
    </row>
    <row r="5003" spans="1:3" x14ac:dyDescent="0.35">
      <c r="A5003">
        <v>89.086600000000004</v>
      </c>
      <c r="B5003" t="s">
        <v>55</v>
      </c>
      <c r="C5003">
        <v>5.0000000000000001E-4</v>
      </c>
    </row>
    <row r="5004" spans="1:3" x14ac:dyDescent="0.35">
      <c r="A5004">
        <v>89.105519999999999</v>
      </c>
      <c r="B5004" t="s">
        <v>55</v>
      </c>
      <c r="C5004">
        <v>5.0000000000000001E-4</v>
      </c>
    </row>
    <row r="5005" spans="1:3" x14ac:dyDescent="0.35">
      <c r="A5005">
        <v>89.120459999999994</v>
      </c>
      <c r="B5005" t="s">
        <v>55</v>
      </c>
      <c r="C5005">
        <v>1.9E-3</v>
      </c>
    </row>
    <row r="5006" spans="1:3" x14ac:dyDescent="0.35">
      <c r="A5006">
        <v>89.139269999999996</v>
      </c>
      <c r="B5006" t="s">
        <v>55</v>
      </c>
      <c r="C5006">
        <v>2.0999999999999999E-3</v>
      </c>
    </row>
    <row r="5007" spans="1:3" x14ac:dyDescent="0.35">
      <c r="A5007">
        <v>89.160899999999998</v>
      </c>
      <c r="B5007" t="s">
        <v>55</v>
      </c>
      <c r="C5007">
        <v>3.3E-3</v>
      </c>
    </row>
    <row r="5008" spans="1:3" x14ac:dyDescent="0.35">
      <c r="A5008">
        <v>89.18629</v>
      </c>
      <c r="B5008" t="s">
        <v>55</v>
      </c>
      <c r="C5008">
        <v>1.9E-3</v>
      </c>
    </row>
    <row r="5009" spans="1:3" x14ac:dyDescent="0.35">
      <c r="A5009">
        <v>89.204669999999993</v>
      </c>
      <c r="B5009" t="s">
        <v>55</v>
      </c>
      <c r="C5009">
        <v>8.0000000000000004E-4</v>
      </c>
    </row>
    <row r="5010" spans="1:3" x14ac:dyDescent="0.35">
      <c r="A5010">
        <v>89.229299999999995</v>
      </c>
      <c r="B5010" t="s">
        <v>55</v>
      </c>
      <c r="C5010">
        <v>2.0000000000000001E-4</v>
      </c>
    </row>
    <row r="5011" spans="1:3" x14ac:dyDescent="0.35">
      <c r="A5011">
        <v>89.252409999999998</v>
      </c>
      <c r="B5011" t="s">
        <v>55</v>
      </c>
      <c r="C5011">
        <v>2.3E-3</v>
      </c>
    </row>
    <row r="5012" spans="1:3" x14ac:dyDescent="0.35">
      <c r="A5012">
        <v>89.273949999999999</v>
      </c>
      <c r="B5012" t="s">
        <v>55</v>
      </c>
      <c r="C5012">
        <v>7.9000000000000008E-3</v>
      </c>
    </row>
    <row r="5013" spans="1:3" x14ac:dyDescent="0.35">
      <c r="A5013">
        <v>89.295879999999997</v>
      </c>
      <c r="B5013" t="s">
        <v>55</v>
      </c>
      <c r="C5013">
        <v>7.0000000000000001E-3</v>
      </c>
    </row>
    <row r="5014" spans="1:3" x14ac:dyDescent="0.35">
      <c r="A5014">
        <v>89.312380000000005</v>
      </c>
      <c r="B5014" t="s">
        <v>55</v>
      </c>
      <c r="C5014">
        <v>4.5999999999999999E-3</v>
      </c>
    </row>
    <row r="5015" spans="1:3" x14ac:dyDescent="0.35">
      <c r="A5015">
        <v>89.330560000000006</v>
      </c>
      <c r="B5015" t="s">
        <v>55</v>
      </c>
      <c r="C5015">
        <v>1.03E-2</v>
      </c>
    </row>
    <row r="5016" spans="1:3" x14ac:dyDescent="0.35">
      <c r="A5016">
        <v>89.346810000000005</v>
      </c>
      <c r="B5016" t="s">
        <v>55</v>
      </c>
      <c r="C5016">
        <v>8.6999999999999994E-3</v>
      </c>
    </row>
    <row r="5017" spans="1:3" x14ac:dyDescent="0.35">
      <c r="A5017">
        <v>89.364350000000002</v>
      </c>
      <c r="B5017" t="s">
        <v>55</v>
      </c>
      <c r="C5017">
        <v>8.6999999999999994E-3</v>
      </c>
    </row>
    <row r="5018" spans="1:3" x14ac:dyDescent="0.35">
      <c r="A5018">
        <v>89.380600000000001</v>
      </c>
      <c r="B5018" t="s">
        <v>55</v>
      </c>
      <c r="C5018">
        <v>2.8199999999999999E-2</v>
      </c>
    </row>
    <row r="5019" spans="1:3" x14ac:dyDescent="0.35">
      <c r="A5019">
        <v>89.396770000000004</v>
      </c>
      <c r="B5019" t="s">
        <v>55</v>
      </c>
      <c r="C5019">
        <v>2.8199999999999999E-2</v>
      </c>
    </row>
    <row r="5020" spans="1:3" x14ac:dyDescent="0.35">
      <c r="A5020">
        <v>89.414699999999996</v>
      </c>
      <c r="B5020" t="s">
        <v>55</v>
      </c>
      <c r="C5020">
        <v>9.7000000000000003E-3</v>
      </c>
    </row>
    <row r="5021" spans="1:3" x14ac:dyDescent="0.35">
      <c r="A5021">
        <v>89.437160000000006</v>
      </c>
      <c r="B5021" t="s">
        <v>55</v>
      </c>
      <c r="C5021">
        <v>4.7999999999999996E-3</v>
      </c>
    </row>
    <row r="5022" spans="1:3" x14ac:dyDescent="0.35">
      <c r="A5022">
        <v>89.456649999999996</v>
      </c>
      <c r="B5022" t="s">
        <v>55</v>
      </c>
      <c r="C5022">
        <v>1.6999999999999999E-3</v>
      </c>
    </row>
    <row r="5023" spans="1:3" x14ac:dyDescent="0.35">
      <c r="A5023">
        <v>89.475620000000006</v>
      </c>
      <c r="B5023" t="s">
        <v>55</v>
      </c>
      <c r="C5023">
        <v>2.7000000000000001E-3</v>
      </c>
    </row>
    <row r="5024" spans="1:3" x14ac:dyDescent="0.35">
      <c r="A5024">
        <v>89.500339999999994</v>
      </c>
      <c r="B5024" t="s">
        <v>55</v>
      </c>
      <c r="C5024">
        <v>1E-4</v>
      </c>
    </row>
    <row r="5025" spans="1:3" x14ac:dyDescent="0.35">
      <c r="A5025">
        <v>89.521069999999995</v>
      </c>
      <c r="B5025" t="s">
        <v>55</v>
      </c>
      <c r="C5025">
        <v>1E-4</v>
      </c>
    </row>
    <row r="5026" spans="1:3" x14ac:dyDescent="0.35">
      <c r="A5026">
        <v>89.537570000000002</v>
      </c>
      <c r="B5026" t="s">
        <v>55</v>
      </c>
    </row>
    <row r="5027" spans="1:3" x14ac:dyDescent="0.35">
      <c r="A5027">
        <v>89.554079999999999</v>
      </c>
      <c r="B5027" t="s">
        <v>55</v>
      </c>
    </row>
    <row r="5028" spans="1:3" x14ac:dyDescent="0.35">
      <c r="A5028">
        <v>89.569590000000005</v>
      </c>
      <c r="B5028" t="s">
        <v>55</v>
      </c>
    </row>
    <row r="5029" spans="1:3" x14ac:dyDescent="0.35">
      <c r="A5029">
        <v>89.588489999999993</v>
      </c>
      <c r="B5029" t="s">
        <v>55</v>
      </c>
    </row>
    <row r="5030" spans="1:3" x14ac:dyDescent="0.35">
      <c r="A5030">
        <v>89.608729999999994</v>
      </c>
      <c r="B5030" t="s">
        <v>55</v>
      </c>
    </row>
    <row r="5031" spans="1:3" x14ac:dyDescent="0.35">
      <c r="A5031">
        <v>89.626850000000005</v>
      </c>
      <c r="B5031" t="s">
        <v>55</v>
      </c>
    </row>
    <row r="5032" spans="1:3" x14ac:dyDescent="0.35">
      <c r="A5032">
        <v>89.647769999999994</v>
      </c>
      <c r="B5032" t="s">
        <v>55</v>
      </c>
    </row>
    <row r="5033" spans="1:3" x14ac:dyDescent="0.35">
      <c r="A5033">
        <v>89.671520000000001</v>
      </c>
      <c r="B5033" t="s">
        <v>55</v>
      </c>
    </row>
    <row r="5034" spans="1:3" x14ac:dyDescent="0.35">
      <c r="A5034">
        <v>89.689250000000001</v>
      </c>
      <c r="B5034" t="s">
        <v>55</v>
      </c>
    </row>
    <row r="5035" spans="1:3" x14ac:dyDescent="0.35">
      <c r="A5035">
        <v>89.710369999999998</v>
      </c>
      <c r="B5035" t="s">
        <v>55</v>
      </c>
    </row>
    <row r="5036" spans="1:3" x14ac:dyDescent="0.35">
      <c r="A5036">
        <v>89.726659999999995</v>
      </c>
      <c r="B5036" t="s">
        <v>55</v>
      </c>
    </row>
    <row r="5037" spans="1:3" x14ac:dyDescent="0.35">
      <c r="A5037">
        <v>89.752700000000004</v>
      </c>
      <c r="B5037" t="s">
        <v>55</v>
      </c>
    </row>
    <row r="5038" spans="1:3" x14ac:dyDescent="0.35">
      <c r="A5038">
        <v>89.775540000000007</v>
      </c>
      <c r="B5038" t="s">
        <v>55</v>
      </c>
    </row>
    <row r="5039" spans="1:3" x14ac:dyDescent="0.35">
      <c r="A5039">
        <v>89.800669999999997</v>
      </c>
      <c r="B5039" t="s">
        <v>55</v>
      </c>
    </row>
    <row r="5040" spans="1:3" x14ac:dyDescent="0.35">
      <c r="A5040">
        <v>89.822329999999994</v>
      </c>
      <c r="B5040" t="s">
        <v>55</v>
      </c>
    </row>
    <row r="5041" spans="1:2" x14ac:dyDescent="0.35">
      <c r="A5041">
        <v>89.840109999999996</v>
      </c>
      <c r="B5041" t="s">
        <v>55</v>
      </c>
    </row>
    <row r="5042" spans="1:2" x14ac:dyDescent="0.35">
      <c r="A5042">
        <v>89.858729999999994</v>
      </c>
      <c r="B5042" t="s">
        <v>55</v>
      </c>
    </row>
    <row r="5043" spans="1:2" x14ac:dyDescent="0.35">
      <c r="A5043">
        <v>89.875649999999993</v>
      </c>
      <c r="B5043" t="s">
        <v>55</v>
      </c>
    </row>
    <row r="5044" spans="1:2" x14ac:dyDescent="0.35">
      <c r="A5044">
        <v>89.893360000000001</v>
      </c>
      <c r="B5044" t="s">
        <v>55</v>
      </c>
    </row>
    <row r="5045" spans="1:2" x14ac:dyDescent="0.35">
      <c r="A5045">
        <v>89.920689999999993</v>
      </c>
      <c r="B5045" t="s">
        <v>55</v>
      </c>
    </row>
    <row r="5046" spans="1:2" x14ac:dyDescent="0.35">
      <c r="A5046">
        <v>89.947720000000004</v>
      </c>
      <c r="B5046" t="s">
        <v>55</v>
      </c>
    </row>
    <row r="5047" spans="1:2" x14ac:dyDescent="0.35">
      <c r="A5047">
        <v>89.963719999999995</v>
      </c>
      <c r="B5047" t="s">
        <v>55</v>
      </c>
    </row>
    <row r="5048" spans="1:2" x14ac:dyDescent="0.35">
      <c r="A5048">
        <v>89.982380000000006</v>
      </c>
      <c r="B5048" t="s">
        <v>55</v>
      </c>
    </row>
    <row r="5049" spans="1:2" x14ac:dyDescent="0.35">
      <c r="A5049">
        <v>89.99785</v>
      </c>
      <c r="B5049" t="s">
        <v>55</v>
      </c>
    </row>
    <row r="5050" spans="1:2" x14ac:dyDescent="0.35">
      <c r="A5050">
        <v>90.012209999999996</v>
      </c>
      <c r="B5050" t="s">
        <v>55</v>
      </c>
    </row>
    <row r="5051" spans="1:2" x14ac:dyDescent="0.35">
      <c r="A5051">
        <v>90.026809999999998</v>
      </c>
      <c r="B5051" t="s">
        <v>55</v>
      </c>
    </row>
    <row r="5052" spans="1:2" x14ac:dyDescent="0.35">
      <c r="A5052">
        <v>90.042760000000001</v>
      </c>
      <c r="B5052" t="s">
        <v>55</v>
      </c>
    </row>
    <row r="5053" spans="1:2" x14ac:dyDescent="0.35">
      <c r="A5053">
        <v>90.064419999999998</v>
      </c>
      <c r="B5053" t="s">
        <v>55</v>
      </c>
    </row>
    <row r="5054" spans="1:2" x14ac:dyDescent="0.35">
      <c r="A5054">
        <v>90.086299999999994</v>
      </c>
      <c r="B5054" t="s">
        <v>55</v>
      </c>
    </row>
    <row r="5055" spans="1:2" x14ac:dyDescent="0.35">
      <c r="A5055">
        <v>90.102779999999996</v>
      </c>
      <c r="B5055" t="s">
        <v>55</v>
      </c>
    </row>
    <row r="5056" spans="1:2" x14ac:dyDescent="0.35">
      <c r="A5056">
        <v>90.119759999999999</v>
      </c>
      <c r="B5056" t="s">
        <v>55</v>
      </c>
    </row>
    <row r="5057" spans="1:2" x14ac:dyDescent="0.35">
      <c r="A5057">
        <v>90.135540000000006</v>
      </c>
      <c r="B5057" t="s">
        <v>55</v>
      </c>
    </row>
    <row r="5058" spans="1:2" x14ac:dyDescent="0.35">
      <c r="A5058">
        <v>90.152760000000001</v>
      </c>
      <c r="B5058" t="s">
        <v>55</v>
      </c>
    </row>
    <row r="5059" spans="1:2" x14ac:dyDescent="0.35">
      <c r="A5059">
        <v>90.1678</v>
      </c>
      <c r="B5059" t="s">
        <v>55</v>
      </c>
    </row>
    <row r="5060" spans="1:2" x14ac:dyDescent="0.35">
      <c r="A5060">
        <v>90.182559999999995</v>
      </c>
      <c r="B5060" t="s">
        <v>55</v>
      </c>
    </row>
    <row r="5061" spans="1:2" x14ac:dyDescent="0.35">
      <c r="A5061">
        <v>90.197270000000003</v>
      </c>
      <c r="B5061" t="s">
        <v>55</v>
      </c>
    </row>
    <row r="5062" spans="1:2" x14ac:dyDescent="0.35">
      <c r="A5062">
        <v>90.212339999999998</v>
      </c>
      <c r="B5062" t="s">
        <v>55</v>
      </c>
    </row>
    <row r="5063" spans="1:2" x14ac:dyDescent="0.35">
      <c r="A5063">
        <v>90.226590000000002</v>
      </c>
      <c r="B5063" t="s">
        <v>55</v>
      </c>
    </row>
    <row r="5064" spans="1:2" x14ac:dyDescent="0.35">
      <c r="A5064">
        <v>90.246949999999998</v>
      </c>
      <c r="B5064" t="s">
        <v>55</v>
      </c>
    </row>
    <row r="5065" spans="1:2" x14ac:dyDescent="0.35">
      <c r="A5065">
        <v>90.264269999999996</v>
      </c>
      <c r="B5065" t="s">
        <v>55</v>
      </c>
    </row>
    <row r="5066" spans="1:2" x14ac:dyDescent="0.35">
      <c r="A5066">
        <v>90.282219999999995</v>
      </c>
      <c r="B5066" t="s">
        <v>55</v>
      </c>
    </row>
    <row r="5067" spans="1:2" x14ac:dyDescent="0.35">
      <c r="A5067">
        <v>90.299059999999997</v>
      </c>
      <c r="B5067" t="s">
        <v>55</v>
      </c>
    </row>
    <row r="5068" spans="1:2" x14ac:dyDescent="0.35">
      <c r="A5068">
        <v>90.321219999999997</v>
      </c>
      <c r="B5068" t="s">
        <v>55</v>
      </c>
    </row>
    <row r="5069" spans="1:2" x14ac:dyDescent="0.35">
      <c r="A5069">
        <v>90.338549999999998</v>
      </c>
      <c r="B5069" t="s">
        <v>55</v>
      </c>
    </row>
    <row r="5070" spans="1:2" x14ac:dyDescent="0.35">
      <c r="A5070">
        <v>90.355260000000001</v>
      </c>
      <c r="B5070" t="s">
        <v>55</v>
      </c>
    </row>
    <row r="5071" spans="1:2" x14ac:dyDescent="0.35">
      <c r="A5071">
        <v>90.372280000000003</v>
      </c>
      <c r="B5071" t="s">
        <v>55</v>
      </c>
    </row>
    <row r="5072" spans="1:2" x14ac:dyDescent="0.35">
      <c r="A5072">
        <v>90.390389999999996</v>
      </c>
      <c r="B5072" t="s">
        <v>55</v>
      </c>
    </row>
    <row r="5073" spans="1:2" x14ac:dyDescent="0.35">
      <c r="A5073">
        <v>90.406009999999995</v>
      </c>
      <c r="B5073" t="s">
        <v>55</v>
      </c>
    </row>
    <row r="5074" spans="1:2" x14ac:dyDescent="0.35">
      <c r="A5074">
        <v>90.420630000000003</v>
      </c>
      <c r="B5074" t="s">
        <v>55</v>
      </c>
    </row>
    <row r="5075" spans="1:2" x14ac:dyDescent="0.35">
      <c r="A5075">
        <v>90.434690000000003</v>
      </c>
      <c r="B5075" t="s">
        <v>55</v>
      </c>
    </row>
    <row r="5076" spans="1:2" x14ac:dyDescent="0.35">
      <c r="A5076">
        <v>90.453680000000006</v>
      </c>
      <c r="B5076" t="s">
        <v>55</v>
      </c>
    </row>
    <row r="5077" spans="1:2" x14ac:dyDescent="0.35">
      <c r="A5077">
        <v>90.479240000000004</v>
      </c>
      <c r="B5077" t="s">
        <v>55</v>
      </c>
    </row>
    <row r="5078" spans="1:2" x14ac:dyDescent="0.35">
      <c r="A5078">
        <v>90.498379999999997</v>
      </c>
      <c r="B5078" t="s">
        <v>55</v>
      </c>
    </row>
    <row r="5079" spans="1:2" x14ac:dyDescent="0.35">
      <c r="A5079">
        <v>90.516499999999994</v>
      </c>
      <c r="B5079" t="s">
        <v>55</v>
      </c>
    </row>
    <row r="5080" spans="1:2" x14ac:dyDescent="0.35">
      <c r="A5080">
        <v>90.534520000000001</v>
      </c>
      <c r="B5080" t="s">
        <v>55</v>
      </c>
    </row>
    <row r="5081" spans="1:2" x14ac:dyDescent="0.35">
      <c r="A5081">
        <v>90.558400000000006</v>
      </c>
      <c r="B5081" t="s">
        <v>55</v>
      </c>
    </row>
    <row r="5082" spans="1:2" x14ac:dyDescent="0.35">
      <c r="A5082">
        <v>90.575680000000006</v>
      </c>
      <c r="B5082" t="s">
        <v>55</v>
      </c>
    </row>
    <row r="5083" spans="1:2" x14ac:dyDescent="0.35">
      <c r="A5083">
        <v>90.594650000000001</v>
      </c>
      <c r="B5083" t="s">
        <v>55</v>
      </c>
    </row>
    <row r="5084" spans="1:2" x14ac:dyDescent="0.35">
      <c r="A5084">
        <v>90.610709999999997</v>
      </c>
      <c r="B5084" t="s">
        <v>55</v>
      </c>
    </row>
    <row r="5085" spans="1:2" x14ac:dyDescent="0.35">
      <c r="A5085">
        <v>90.626869999999997</v>
      </c>
      <c r="B5085" t="s">
        <v>55</v>
      </c>
    </row>
    <row r="5086" spans="1:2" x14ac:dyDescent="0.35">
      <c r="A5086">
        <v>90.645179999999996</v>
      </c>
      <c r="B5086" t="s">
        <v>55</v>
      </c>
    </row>
    <row r="5087" spans="1:2" x14ac:dyDescent="0.35">
      <c r="A5087">
        <v>90.660449999999997</v>
      </c>
      <c r="B5087" t="s">
        <v>55</v>
      </c>
    </row>
    <row r="5088" spans="1:2" x14ac:dyDescent="0.35">
      <c r="A5088">
        <v>90.676770000000005</v>
      </c>
      <c r="B5088" t="s">
        <v>55</v>
      </c>
    </row>
    <row r="5089" spans="1:3" x14ac:dyDescent="0.35">
      <c r="A5089">
        <v>90.698670000000007</v>
      </c>
      <c r="B5089" t="s">
        <v>55</v>
      </c>
    </row>
    <row r="5090" spans="1:3" x14ac:dyDescent="0.35">
      <c r="A5090">
        <v>90.723950000000002</v>
      </c>
      <c r="B5090" t="s">
        <v>55</v>
      </c>
    </row>
    <row r="5091" spans="1:3" x14ac:dyDescent="0.35">
      <c r="A5091">
        <v>90.740589999999997</v>
      </c>
      <c r="B5091" t="s">
        <v>55</v>
      </c>
    </row>
    <row r="5092" spans="1:3" x14ac:dyDescent="0.35">
      <c r="A5092">
        <v>90.757279999999994</v>
      </c>
      <c r="B5092" t="s">
        <v>55</v>
      </c>
    </row>
    <row r="5093" spans="1:3" x14ac:dyDescent="0.35">
      <c r="A5093">
        <v>90.773740000000004</v>
      </c>
      <c r="B5093" t="s">
        <v>55</v>
      </c>
    </row>
    <row r="5094" spans="1:3" x14ac:dyDescent="0.35">
      <c r="A5094">
        <v>90.789469999999994</v>
      </c>
      <c r="B5094" t="s">
        <v>55</v>
      </c>
    </row>
    <row r="5095" spans="1:3" x14ac:dyDescent="0.35">
      <c r="A5095">
        <v>90.806370000000001</v>
      </c>
      <c r="B5095" t="s">
        <v>55</v>
      </c>
    </row>
    <row r="5096" spans="1:3" x14ac:dyDescent="0.35">
      <c r="A5096">
        <v>90.82835</v>
      </c>
      <c r="B5096" t="s">
        <v>55</v>
      </c>
    </row>
    <row r="5097" spans="1:3" x14ac:dyDescent="0.35">
      <c r="A5097">
        <v>90.846209999999999</v>
      </c>
      <c r="B5097" t="s">
        <v>55</v>
      </c>
    </row>
    <row r="5098" spans="1:3" x14ac:dyDescent="0.35">
      <c r="A5098">
        <v>90.861239999999995</v>
      </c>
      <c r="B5098" t="s">
        <v>55</v>
      </c>
    </row>
    <row r="5099" spans="1:3" x14ac:dyDescent="0.35">
      <c r="A5099">
        <v>90.878330000000005</v>
      </c>
      <c r="B5099" t="s">
        <v>55</v>
      </c>
    </row>
    <row r="5100" spans="1:3" x14ac:dyDescent="0.35">
      <c r="A5100">
        <v>90.896609999999995</v>
      </c>
      <c r="B5100" t="s">
        <v>55</v>
      </c>
    </row>
    <row r="5101" spans="1:3" x14ac:dyDescent="0.35">
      <c r="A5101">
        <v>90.924549999999996</v>
      </c>
      <c r="B5101" t="s">
        <v>55</v>
      </c>
    </row>
    <row r="5102" spans="1:3" x14ac:dyDescent="0.35">
      <c r="A5102">
        <v>90.94408</v>
      </c>
      <c r="B5102" t="s">
        <v>55</v>
      </c>
    </row>
    <row r="5103" spans="1:3" x14ac:dyDescent="0.35">
      <c r="A5103">
        <v>90.970119999999994</v>
      </c>
      <c r="B5103" t="s">
        <v>55</v>
      </c>
      <c r="C5103">
        <v>1E-4</v>
      </c>
    </row>
    <row r="5104" spans="1:3" x14ac:dyDescent="0.35">
      <c r="A5104">
        <v>90.995769999999993</v>
      </c>
      <c r="B5104" t="s">
        <v>55</v>
      </c>
      <c r="C5104">
        <v>4.0000000000000002E-4</v>
      </c>
    </row>
    <row r="5105" spans="1:3" x14ac:dyDescent="0.35">
      <c r="A5105">
        <v>91.030169999999998</v>
      </c>
      <c r="B5105" t="s">
        <v>55</v>
      </c>
      <c r="C5105">
        <v>1.4E-3</v>
      </c>
    </row>
    <row r="5106" spans="1:3" x14ac:dyDescent="0.35">
      <c r="A5106">
        <v>91.058750000000003</v>
      </c>
      <c r="B5106" t="s">
        <v>55</v>
      </c>
      <c r="C5106">
        <v>2.3999999999999998E-3</v>
      </c>
    </row>
    <row r="5107" spans="1:3" x14ac:dyDescent="0.35">
      <c r="A5107">
        <v>91.076449999999994</v>
      </c>
      <c r="B5107" t="s">
        <v>55</v>
      </c>
      <c r="C5107">
        <v>8.0000000000000004E-4</v>
      </c>
    </row>
    <row r="5108" spans="1:3" x14ac:dyDescent="0.35">
      <c r="A5108">
        <v>91.092619999999997</v>
      </c>
      <c r="B5108" t="s">
        <v>55</v>
      </c>
      <c r="C5108">
        <v>1.9E-3</v>
      </c>
    </row>
    <row r="5109" spans="1:3" x14ac:dyDescent="0.35">
      <c r="A5109">
        <v>91.119479999999996</v>
      </c>
      <c r="B5109" t="s">
        <v>55</v>
      </c>
      <c r="C5109">
        <v>3.2000000000000002E-3</v>
      </c>
    </row>
    <row r="5110" spans="1:3" x14ac:dyDescent="0.35">
      <c r="A5110">
        <v>91.139499999999998</v>
      </c>
      <c r="B5110" t="s">
        <v>55</v>
      </c>
      <c r="C5110">
        <v>3.2000000000000002E-3</v>
      </c>
    </row>
    <row r="5111" spans="1:3" x14ac:dyDescent="0.35">
      <c r="A5111">
        <v>91.161959999999993</v>
      </c>
      <c r="B5111" t="s">
        <v>55</v>
      </c>
      <c r="C5111">
        <v>5.0000000000000001E-4</v>
      </c>
    </row>
    <row r="5112" spans="1:3" x14ac:dyDescent="0.35">
      <c r="A5112">
        <v>91.191599999999994</v>
      </c>
      <c r="B5112" t="s">
        <v>55</v>
      </c>
      <c r="C5112">
        <v>1.6999999999999999E-3</v>
      </c>
    </row>
    <row r="5113" spans="1:3" x14ac:dyDescent="0.35">
      <c r="A5113">
        <v>91.211070000000007</v>
      </c>
      <c r="B5113" t="s">
        <v>55</v>
      </c>
      <c r="C5113">
        <v>6.9999999999999999E-4</v>
      </c>
    </row>
    <row r="5114" spans="1:3" x14ac:dyDescent="0.35">
      <c r="A5114">
        <v>91.230630000000005</v>
      </c>
      <c r="B5114" t="s">
        <v>55</v>
      </c>
      <c r="C5114">
        <v>1.8E-3</v>
      </c>
    </row>
    <row r="5115" spans="1:3" x14ac:dyDescent="0.35">
      <c r="A5115">
        <v>91.250950000000003</v>
      </c>
      <c r="B5115" t="s">
        <v>55</v>
      </c>
      <c r="C5115">
        <v>5.9999999999999995E-4</v>
      </c>
    </row>
    <row r="5116" spans="1:3" x14ac:dyDescent="0.35">
      <c r="A5116">
        <v>91.266329999999996</v>
      </c>
      <c r="B5116" t="s">
        <v>55</v>
      </c>
      <c r="C5116">
        <v>5.9999999999999995E-4</v>
      </c>
    </row>
    <row r="5117" spans="1:3" x14ac:dyDescent="0.35">
      <c r="A5117">
        <v>91.282650000000004</v>
      </c>
      <c r="B5117" t="s">
        <v>55</v>
      </c>
    </row>
    <row r="5118" spans="1:3" x14ac:dyDescent="0.35">
      <c r="A5118">
        <v>91.299660000000003</v>
      </c>
      <c r="B5118" t="s">
        <v>55</v>
      </c>
    </row>
    <row r="5119" spans="1:3" x14ac:dyDescent="0.35">
      <c r="A5119">
        <v>91.315190000000001</v>
      </c>
      <c r="B5119" t="s">
        <v>55</v>
      </c>
    </row>
    <row r="5120" spans="1:3" x14ac:dyDescent="0.35">
      <c r="A5120">
        <v>91.330889999999997</v>
      </c>
      <c r="B5120" t="s">
        <v>55</v>
      </c>
    </row>
    <row r="5121" spans="1:2" x14ac:dyDescent="0.35">
      <c r="A5121">
        <v>91.346789999999999</v>
      </c>
      <c r="B5121" t="s">
        <v>55</v>
      </c>
    </row>
    <row r="5122" spans="1:2" x14ac:dyDescent="0.35">
      <c r="A5122">
        <v>91.362129999999993</v>
      </c>
      <c r="B5122" t="s">
        <v>55</v>
      </c>
    </row>
    <row r="5123" spans="1:2" x14ac:dyDescent="0.35">
      <c r="A5123">
        <v>91.38091</v>
      </c>
      <c r="B5123" t="s">
        <v>55</v>
      </c>
    </row>
    <row r="5124" spans="1:2" x14ac:dyDescent="0.35">
      <c r="A5124">
        <v>91.397069999999999</v>
      </c>
      <c r="B5124" t="s">
        <v>55</v>
      </c>
    </row>
    <row r="5125" spans="1:2" x14ac:dyDescent="0.35">
      <c r="A5125">
        <v>91.412350000000004</v>
      </c>
      <c r="B5125" t="s">
        <v>55</v>
      </c>
    </row>
    <row r="5126" spans="1:2" x14ac:dyDescent="0.35">
      <c r="A5126">
        <v>91.431010000000001</v>
      </c>
      <c r="B5126" t="s">
        <v>55</v>
      </c>
    </row>
    <row r="5127" spans="1:2" x14ac:dyDescent="0.35">
      <c r="A5127">
        <v>91.447199999999995</v>
      </c>
      <c r="B5127" t="s">
        <v>55</v>
      </c>
    </row>
    <row r="5128" spans="1:2" x14ac:dyDescent="0.35">
      <c r="A5128">
        <v>91.463610000000003</v>
      </c>
      <c r="B5128" t="s">
        <v>55</v>
      </c>
    </row>
    <row r="5129" spans="1:2" x14ac:dyDescent="0.35">
      <c r="A5129">
        <v>91.479190000000003</v>
      </c>
      <c r="B5129" t="s">
        <v>55</v>
      </c>
    </row>
    <row r="5130" spans="1:2" x14ac:dyDescent="0.35">
      <c r="A5130">
        <v>91.496769999999998</v>
      </c>
      <c r="B5130" t="s">
        <v>55</v>
      </c>
    </row>
    <row r="5131" spans="1:2" x14ac:dyDescent="0.35">
      <c r="A5131">
        <v>91.51849</v>
      </c>
      <c r="B5131" t="s">
        <v>55</v>
      </c>
    </row>
    <row r="5132" spans="1:2" x14ac:dyDescent="0.35">
      <c r="A5132">
        <v>91.5351</v>
      </c>
      <c r="B5132" t="s">
        <v>55</v>
      </c>
    </row>
    <row r="5133" spans="1:2" x14ac:dyDescent="0.35">
      <c r="A5133">
        <v>91.554180000000002</v>
      </c>
      <c r="B5133" t="s">
        <v>55</v>
      </c>
    </row>
    <row r="5134" spans="1:2" x14ac:dyDescent="0.35">
      <c r="A5134">
        <v>91.573930000000004</v>
      </c>
      <c r="B5134" t="s">
        <v>55</v>
      </c>
    </row>
    <row r="5135" spans="1:2" x14ac:dyDescent="0.35">
      <c r="A5135">
        <v>91.592470000000006</v>
      </c>
      <c r="B5135" t="s">
        <v>55</v>
      </c>
    </row>
    <row r="5136" spans="1:2" x14ac:dyDescent="0.35">
      <c r="A5136">
        <v>91.610150000000004</v>
      </c>
      <c r="B5136" t="s">
        <v>55</v>
      </c>
    </row>
    <row r="5137" spans="1:2" x14ac:dyDescent="0.35">
      <c r="A5137">
        <v>91.628259999999997</v>
      </c>
      <c r="B5137" t="s">
        <v>55</v>
      </c>
    </row>
    <row r="5138" spans="1:2" x14ac:dyDescent="0.35">
      <c r="A5138">
        <v>91.652069999999995</v>
      </c>
      <c r="B5138" t="s">
        <v>55</v>
      </c>
    </row>
    <row r="5139" spans="1:2" x14ac:dyDescent="0.35">
      <c r="A5139">
        <v>91.675759999999997</v>
      </c>
      <c r="B5139" t="s">
        <v>55</v>
      </c>
    </row>
    <row r="5140" spans="1:2" x14ac:dyDescent="0.35">
      <c r="A5140">
        <v>91.705560000000006</v>
      </c>
      <c r="B5140" t="s">
        <v>55</v>
      </c>
    </row>
    <row r="5141" spans="1:2" x14ac:dyDescent="0.35">
      <c r="A5141">
        <v>91.720309999999998</v>
      </c>
      <c r="B5141" t="s">
        <v>55</v>
      </c>
    </row>
    <row r="5142" spans="1:2" x14ac:dyDescent="0.35">
      <c r="A5142">
        <v>91.735169999999997</v>
      </c>
      <c r="B5142" t="s">
        <v>55</v>
      </c>
    </row>
    <row r="5143" spans="1:2" x14ac:dyDescent="0.35">
      <c r="A5143">
        <v>91.750649999999993</v>
      </c>
      <c r="B5143" t="s">
        <v>55</v>
      </c>
    </row>
    <row r="5144" spans="1:2" x14ac:dyDescent="0.35">
      <c r="A5144">
        <v>91.778899999999993</v>
      </c>
      <c r="B5144" t="s">
        <v>55</v>
      </c>
    </row>
    <row r="5145" spans="1:2" x14ac:dyDescent="0.35">
      <c r="A5145">
        <v>91.803880000000007</v>
      </c>
      <c r="B5145" t="s">
        <v>55</v>
      </c>
    </row>
    <row r="5146" spans="1:2" x14ac:dyDescent="0.35">
      <c r="A5146">
        <v>91.823920000000001</v>
      </c>
      <c r="B5146" t="s">
        <v>55</v>
      </c>
    </row>
    <row r="5147" spans="1:2" x14ac:dyDescent="0.35">
      <c r="A5147">
        <v>91.844220000000007</v>
      </c>
      <c r="B5147" t="s">
        <v>55</v>
      </c>
    </row>
    <row r="5148" spans="1:2" x14ac:dyDescent="0.35">
      <c r="A5148">
        <v>91.861660000000001</v>
      </c>
      <c r="B5148" t="s">
        <v>55</v>
      </c>
    </row>
    <row r="5149" spans="1:2" x14ac:dyDescent="0.35">
      <c r="A5149">
        <v>91.879900000000006</v>
      </c>
      <c r="B5149" t="s">
        <v>55</v>
      </c>
    </row>
    <row r="5150" spans="1:2" x14ac:dyDescent="0.35">
      <c r="A5150">
        <v>91.900700000000001</v>
      </c>
      <c r="B5150" t="s">
        <v>55</v>
      </c>
    </row>
    <row r="5151" spans="1:2" x14ac:dyDescent="0.35">
      <c r="A5151">
        <v>91.920100000000005</v>
      </c>
      <c r="B5151" t="s">
        <v>55</v>
      </c>
    </row>
    <row r="5152" spans="1:2" x14ac:dyDescent="0.35">
      <c r="A5152">
        <v>91.93629</v>
      </c>
      <c r="B5152" t="s">
        <v>55</v>
      </c>
    </row>
    <row r="5153" spans="1:2" x14ac:dyDescent="0.35">
      <c r="A5153">
        <v>91.950419999999994</v>
      </c>
      <c r="B5153" t="s">
        <v>55</v>
      </c>
    </row>
    <row r="5154" spans="1:2" x14ac:dyDescent="0.35">
      <c r="A5154">
        <v>91.966750000000005</v>
      </c>
      <c r="B5154" t="s">
        <v>55</v>
      </c>
    </row>
    <row r="5155" spans="1:2" x14ac:dyDescent="0.35">
      <c r="A5155">
        <v>91.987719999999996</v>
      </c>
      <c r="B5155" t="s">
        <v>55</v>
      </c>
    </row>
    <row r="5156" spans="1:2" x14ac:dyDescent="0.35">
      <c r="A5156">
        <v>92.012590000000003</v>
      </c>
      <c r="B5156" t="s">
        <v>55</v>
      </c>
    </row>
    <row r="5157" spans="1:2" x14ac:dyDescent="0.35">
      <c r="A5157">
        <v>92.028120000000001</v>
      </c>
      <c r="B5157" t="s">
        <v>55</v>
      </c>
    </row>
    <row r="5158" spans="1:2" x14ac:dyDescent="0.35">
      <c r="A5158">
        <v>92.04298</v>
      </c>
      <c r="B5158" t="s">
        <v>55</v>
      </c>
    </row>
    <row r="5159" spans="1:2" x14ac:dyDescent="0.35">
      <c r="A5159">
        <v>92.05856</v>
      </c>
      <c r="B5159" t="s">
        <v>55</v>
      </c>
    </row>
    <row r="5160" spans="1:2" x14ac:dyDescent="0.35">
      <c r="A5160">
        <v>92.073369999999997</v>
      </c>
      <c r="B5160" t="s">
        <v>55</v>
      </c>
    </row>
    <row r="5161" spans="1:2" x14ac:dyDescent="0.35">
      <c r="A5161">
        <v>92.087969999999999</v>
      </c>
      <c r="B5161" t="s">
        <v>55</v>
      </c>
    </row>
    <row r="5162" spans="1:2" x14ac:dyDescent="0.35">
      <c r="A5162">
        <v>92.102969999999999</v>
      </c>
      <c r="B5162" t="s">
        <v>55</v>
      </c>
    </row>
    <row r="5163" spans="1:2" x14ac:dyDescent="0.35">
      <c r="A5163">
        <v>92.118560000000002</v>
      </c>
      <c r="B5163" t="s">
        <v>55</v>
      </c>
    </row>
    <row r="5164" spans="1:2" x14ac:dyDescent="0.35">
      <c r="A5164">
        <v>92.132900000000006</v>
      </c>
      <c r="B5164" t="s">
        <v>55</v>
      </c>
    </row>
    <row r="5165" spans="1:2" x14ac:dyDescent="0.35">
      <c r="A5165">
        <v>92.153769999999994</v>
      </c>
      <c r="B5165" t="s">
        <v>55</v>
      </c>
    </row>
    <row r="5166" spans="1:2" x14ac:dyDescent="0.35">
      <c r="A5166">
        <v>92.168430000000001</v>
      </c>
      <c r="B5166" t="s">
        <v>55</v>
      </c>
    </row>
    <row r="5167" spans="1:2" x14ac:dyDescent="0.35">
      <c r="A5167">
        <v>92.182980000000001</v>
      </c>
      <c r="B5167" t="s">
        <v>55</v>
      </c>
    </row>
    <row r="5168" spans="1:2" x14ac:dyDescent="0.35">
      <c r="A5168">
        <v>92.201400000000007</v>
      </c>
      <c r="B5168" t="s">
        <v>55</v>
      </c>
    </row>
    <row r="5169" spans="1:2" x14ac:dyDescent="0.35">
      <c r="A5169">
        <v>92.222909999999999</v>
      </c>
      <c r="B5169" t="s">
        <v>55</v>
      </c>
    </row>
    <row r="5170" spans="1:2" x14ac:dyDescent="0.35">
      <c r="A5170">
        <v>92.239879999999999</v>
      </c>
      <c r="B5170" t="s">
        <v>55</v>
      </c>
    </row>
    <row r="5171" spans="1:2" x14ac:dyDescent="0.35">
      <c r="A5171">
        <v>92.257480000000001</v>
      </c>
      <c r="B5171" t="s">
        <v>55</v>
      </c>
    </row>
    <row r="5172" spans="1:2" x14ac:dyDescent="0.35">
      <c r="A5172">
        <v>92.275279999999995</v>
      </c>
      <c r="B5172" t="s">
        <v>55</v>
      </c>
    </row>
    <row r="5173" spans="1:2" x14ac:dyDescent="0.35">
      <c r="A5173">
        <v>92.294139999999999</v>
      </c>
      <c r="B5173" t="s">
        <v>55</v>
      </c>
    </row>
    <row r="5174" spans="1:2" x14ac:dyDescent="0.35">
      <c r="A5174">
        <v>92.311610000000002</v>
      </c>
      <c r="B5174" t="s">
        <v>55</v>
      </c>
    </row>
    <row r="5175" spans="1:2" x14ac:dyDescent="0.35">
      <c r="A5175">
        <v>92.329899999999995</v>
      </c>
      <c r="B5175" t="s">
        <v>55</v>
      </c>
    </row>
    <row r="5176" spans="1:2" x14ac:dyDescent="0.35">
      <c r="A5176">
        <v>92.348039999999997</v>
      </c>
      <c r="B5176" t="s">
        <v>55</v>
      </c>
    </row>
    <row r="5177" spans="1:2" x14ac:dyDescent="0.35">
      <c r="A5177">
        <v>92.368260000000006</v>
      </c>
      <c r="B5177" t="s">
        <v>55</v>
      </c>
    </row>
    <row r="5178" spans="1:2" x14ac:dyDescent="0.35">
      <c r="A5178">
        <v>92.382509999999996</v>
      </c>
      <c r="B5178" t="s">
        <v>55</v>
      </c>
    </row>
    <row r="5179" spans="1:2" x14ac:dyDescent="0.35">
      <c r="A5179">
        <v>92.398120000000006</v>
      </c>
      <c r="B5179" t="s">
        <v>55</v>
      </c>
    </row>
    <row r="5180" spans="1:2" x14ac:dyDescent="0.35">
      <c r="A5180">
        <v>92.414479999999998</v>
      </c>
      <c r="B5180" t="s">
        <v>55</v>
      </c>
    </row>
    <row r="5181" spans="1:2" x14ac:dyDescent="0.35">
      <c r="A5181">
        <v>92.441990000000004</v>
      </c>
      <c r="B5181" t="s">
        <v>55</v>
      </c>
    </row>
    <row r="5182" spans="1:2" x14ac:dyDescent="0.35">
      <c r="A5182">
        <v>92.460549999999998</v>
      </c>
      <c r="B5182" t="s">
        <v>55</v>
      </c>
    </row>
    <row r="5183" spans="1:2" x14ac:dyDescent="0.35">
      <c r="A5183">
        <v>92.478049999999996</v>
      </c>
      <c r="B5183" t="s">
        <v>55</v>
      </c>
    </row>
    <row r="5184" spans="1:2" x14ac:dyDescent="0.35">
      <c r="A5184">
        <v>92.497100000000003</v>
      </c>
      <c r="B5184" t="s">
        <v>55</v>
      </c>
    </row>
    <row r="5185" spans="1:2" x14ac:dyDescent="0.35">
      <c r="A5185">
        <v>92.515460000000004</v>
      </c>
      <c r="B5185" t="s">
        <v>55</v>
      </c>
    </row>
    <row r="5186" spans="1:2" x14ac:dyDescent="0.35">
      <c r="A5186">
        <v>92.534130000000005</v>
      </c>
      <c r="B5186" t="s">
        <v>55</v>
      </c>
    </row>
    <row r="5187" spans="1:2" x14ac:dyDescent="0.35">
      <c r="A5187">
        <v>92.551419999999993</v>
      </c>
      <c r="B5187" t="s">
        <v>55</v>
      </c>
    </row>
    <row r="5188" spans="1:2" x14ac:dyDescent="0.35">
      <c r="A5188">
        <v>92.569820000000007</v>
      </c>
      <c r="B5188" t="s">
        <v>55</v>
      </c>
    </row>
    <row r="5189" spans="1:2" x14ac:dyDescent="0.35">
      <c r="A5189">
        <v>92.585170000000005</v>
      </c>
      <c r="B5189" t="s">
        <v>55</v>
      </c>
    </row>
    <row r="5190" spans="1:2" x14ac:dyDescent="0.35">
      <c r="A5190">
        <v>92.600800000000007</v>
      </c>
      <c r="B5190" t="s">
        <v>55</v>
      </c>
    </row>
    <row r="5191" spans="1:2" x14ac:dyDescent="0.35">
      <c r="A5191">
        <v>92.61636</v>
      </c>
      <c r="B5191" t="s">
        <v>55</v>
      </c>
    </row>
    <row r="5192" spans="1:2" x14ac:dyDescent="0.35">
      <c r="A5192">
        <v>92.630939999999995</v>
      </c>
      <c r="B5192" t="s">
        <v>55</v>
      </c>
    </row>
    <row r="5193" spans="1:2" x14ac:dyDescent="0.35">
      <c r="A5193">
        <v>92.651499999999999</v>
      </c>
      <c r="B5193" t="s">
        <v>55</v>
      </c>
    </row>
    <row r="5194" spans="1:2" x14ac:dyDescent="0.35">
      <c r="A5194">
        <v>92.671459999999996</v>
      </c>
      <c r="B5194" t="s">
        <v>55</v>
      </c>
    </row>
    <row r="5195" spans="1:2" x14ac:dyDescent="0.35">
      <c r="A5195">
        <v>92.688220000000001</v>
      </c>
      <c r="B5195" t="s">
        <v>55</v>
      </c>
    </row>
    <row r="5196" spans="1:2" x14ac:dyDescent="0.35">
      <c r="A5196">
        <v>92.704329999999999</v>
      </c>
      <c r="B5196" t="s">
        <v>55</v>
      </c>
    </row>
    <row r="5197" spans="1:2" x14ac:dyDescent="0.35">
      <c r="A5197">
        <v>92.72054</v>
      </c>
      <c r="B5197" t="s">
        <v>55</v>
      </c>
    </row>
    <row r="5198" spans="1:2" x14ac:dyDescent="0.35">
      <c r="A5198">
        <v>92.737989999999996</v>
      </c>
      <c r="B5198" t="s">
        <v>55</v>
      </c>
    </row>
    <row r="5199" spans="1:2" x14ac:dyDescent="0.35">
      <c r="A5199">
        <v>92.759960000000007</v>
      </c>
      <c r="B5199" t="s">
        <v>55</v>
      </c>
    </row>
    <row r="5200" spans="1:2" x14ac:dyDescent="0.35">
      <c r="A5200">
        <v>92.781180000000006</v>
      </c>
      <c r="B5200" t="s">
        <v>55</v>
      </c>
    </row>
    <row r="5201" spans="1:3" x14ac:dyDescent="0.35">
      <c r="A5201">
        <v>92.805189999999996</v>
      </c>
      <c r="B5201" t="s">
        <v>55</v>
      </c>
    </row>
    <row r="5202" spans="1:3" x14ac:dyDescent="0.35">
      <c r="A5202">
        <v>92.820920000000001</v>
      </c>
      <c r="B5202" t="s">
        <v>55</v>
      </c>
    </row>
    <row r="5203" spans="1:3" x14ac:dyDescent="0.35">
      <c r="A5203">
        <v>92.837100000000007</v>
      </c>
      <c r="B5203" t="s">
        <v>55</v>
      </c>
    </row>
    <row r="5204" spans="1:3" x14ac:dyDescent="0.35">
      <c r="A5204">
        <v>92.854560000000006</v>
      </c>
      <c r="B5204" t="s">
        <v>55</v>
      </c>
    </row>
    <row r="5205" spans="1:3" x14ac:dyDescent="0.35">
      <c r="A5205">
        <v>92.875360000000001</v>
      </c>
      <c r="B5205" t="s">
        <v>55</v>
      </c>
    </row>
    <row r="5206" spans="1:3" x14ac:dyDescent="0.35">
      <c r="A5206">
        <v>92.894459999999995</v>
      </c>
      <c r="B5206" t="s">
        <v>55</v>
      </c>
      <c r="C5206">
        <v>1E-4</v>
      </c>
    </row>
    <row r="5207" spans="1:3" x14ac:dyDescent="0.35">
      <c r="A5207">
        <v>92.922970000000007</v>
      </c>
      <c r="B5207" t="s">
        <v>55</v>
      </c>
    </row>
    <row r="5208" spans="1:3" x14ac:dyDescent="0.35">
      <c r="A5208">
        <v>92.956779999999995</v>
      </c>
      <c r="B5208" t="s">
        <v>55</v>
      </c>
    </row>
    <row r="5209" spans="1:3" x14ac:dyDescent="0.35">
      <c r="A5209">
        <v>92.985140000000001</v>
      </c>
      <c r="B5209" t="s">
        <v>55</v>
      </c>
    </row>
    <row r="5210" spans="1:3" x14ac:dyDescent="0.35">
      <c r="A5210">
        <v>93.003</v>
      </c>
      <c r="B5210" t="s">
        <v>55</v>
      </c>
    </row>
    <row r="5211" spans="1:3" x14ac:dyDescent="0.35">
      <c r="A5211">
        <v>93.018360000000001</v>
      </c>
      <c r="B5211" t="s">
        <v>55</v>
      </c>
      <c r="C5211">
        <v>1E-4</v>
      </c>
    </row>
    <row r="5212" spans="1:3" x14ac:dyDescent="0.35">
      <c r="A5212">
        <v>93.038319999999999</v>
      </c>
      <c r="B5212" t="s">
        <v>55</v>
      </c>
      <c r="C5212">
        <v>8.9999999999999998E-4</v>
      </c>
    </row>
    <row r="5213" spans="1:3" x14ac:dyDescent="0.35">
      <c r="A5213">
        <v>93.07123</v>
      </c>
      <c r="B5213" t="s">
        <v>55</v>
      </c>
      <c r="C5213">
        <v>2.7000000000000001E-3</v>
      </c>
    </row>
    <row r="5214" spans="1:3" x14ac:dyDescent="0.35">
      <c r="A5214">
        <v>93.090519999999998</v>
      </c>
      <c r="B5214" t="s">
        <v>55</v>
      </c>
      <c r="C5214">
        <v>2.5000000000000001E-3</v>
      </c>
    </row>
    <row r="5215" spans="1:3" x14ac:dyDescent="0.35">
      <c r="A5215">
        <v>93.112290000000002</v>
      </c>
      <c r="B5215" t="s">
        <v>55</v>
      </c>
      <c r="C5215">
        <v>3.8E-3</v>
      </c>
    </row>
    <row r="5216" spans="1:3" x14ac:dyDescent="0.35">
      <c r="A5216">
        <v>93.132159999999999</v>
      </c>
      <c r="B5216" t="s">
        <v>55</v>
      </c>
      <c r="C5216">
        <v>2.2000000000000001E-3</v>
      </c>
    </row>
    <row r="5217" spans="1:3" x14ac:dyDescent="0.35">
      <c r="A5217">
        <v>93.151079999999993</v>
      </c>
      <c r="B5217" t="s">
        <v>55</v>
      </c>
      <c r="C5217">
        <v>2.8E-3</v>
      </c>
    </row>
    <row r="5218" spans="1:3" x14ac:dyDescent="0.35">
      <c r="A5218">
        <v>93.170209999999997</v>
      </c>
      <c r="B5218" t="s">
        <v>55</v>
      </c>
      <c r="C5218">
        <v>2.3999999999999998E-3</v>
      </c>
    </row>
    <row r="5219" spans="1:3" x14ac:dyDescent="0.35">
      <c r="A5219">
        <v>93.189260000000004</v>
      </c>
      <c r="B5219" t="s">
        <v>55</v>
      </c>
      <c r="C5219">
        <v>1.2999999999999999E-3</v>
      </c>
    </row>
    <row r="5220" spans="1:3" x14ac:dyDescent="0.35">
      <c r="A5220">
        <v>93.205089999999998</v>
      </c>
      <c r="B5220" t="s">
        <v>55</v>
      </c>
      <c r="C5220">
        <v>1.2999999999999999E-3</v>
      </c>
    </row>
    <row r="5221" spans="1:3" x14ac:dyDescent="0.35">
      <c r="A5221">
        <v>93.222920000000002</v>
      </c>
      <c r="B5221" t="s">
        <v>55</v>
      </c>
      <c r="C5221">
        <v>8.0000000000000004E-4</v>
      </c>
    </row>
    <row r="5222" spans="1:3" x14ac:dyDescent="0.35">
      <c r="A5222">
        <v>93.237909999999999</v>
      </c>
      <c r="B5222" t="s">
        <v>55</v>
      </c>
      <c r="C5222">
        <v>1E-4</v>
      </c>
    </row>
    <row r="5223" spans="1:3" x14ac:dyDescent="0.35">
      <c r="A5223">
        <v>93.253619999999998</v>
      </c>
      <c r="B5223" t="s">
        <v>55</v>
      </c>
      <c r="C5223">
        <v>1E-4</v>
      </c>
    </row>
    <row r="5224" spans="1:3" x14ac:dyDescent="0.35">
      <c r="A5224">
        <v>93.271839999999997</v>
      </c>
      <c r="B5224" t="s">
        <v>55</v>
      </c>
      <c r="C5224">
        <v>1.2999999999999999E-3</v>
      </c>
    </row>
    <row r="5225" spans="1:3" x14ac:dyDescent="0.35">
      <c r="A5225">
        <v>93.287949999999995</v>
      </c>
      <c r="B5225" t="s">
        <v>55</v>
      </c>
      <c r="C5225">
        <v>3.5000000000000001E-3</v>
      </c>
    </row>
    <row r="5226" spans="1:3" x14ac:dyDescent="0.35">
      <c r="A5226">
        <v>93.305179999999993</v>
      </c>
      <c r="B5226" t="s">
        <v>55</v>
      </c>
      <c r="C5226">
        <v>3.5000000000000001E-3</v>
      </c>
    </row>
    <row r="5227" spans="1:3" x14ac:dyDescent="0.35">
      <c r="A5227">
        <v>93.321700000000007</v>
      </c>
      <c r="B5227" t="s">
        <v>55</v>
      </c>
      <c r="C5227">
        <v>6.7000000000000002E-3</v>
      </c>
    </row>
    <row r="5228" spans="1:3" x14ac:dyDescent="0.35">
      <c r="A5228">
        <v>93.337689999999995</v>
      </c>
      <c r="B5228" t="s">
        <v>55</v>
      </c>
      <c r="C5228">
        <v>2.1399999999999999E-2</v>
      </c>
    </row>
    <row r="5229" spans="1:3" x14ac:dyDescent="0.35">
      <c r="A5229">
        <v>93.353369999999998</v>
      </c>
      <c r="B5229" t="s">
        <v>55</v>
      </c>
      <c r="C5229">
        <v>1.83E-2</v>
      </c>
    </row>
    <row r="5230" spans="1:3" x14ac:dyDescent="0.35">
      <c r="A5230">
        <v>93.375029999999995</v>
      </c>
      <c r="B5230" t="s">
        <v>55</v>
      </c>
      <c r="C5230">
        <v>1.83E-2</v>
      </c>
    </row>
    <row r="5231" spans="1:3" x14ac:dyDescent="0.35">
      <c r="A5231">
        <v>93.389210000000006</v>
      </c>
      <c r="B5231" t="s">
        <v>55</v>
      </c>
      <c r="C5231">
        <v>5.7999999999999996E-3</v>
      </c>
    </row>
    <row r="5232" spans="1:3" x14ac:dyDescent="0.35">
      <c r="A5232">
        <v>93.407259999999994</v>
      </c>
      <c r="B5232" t="s">
        <v>55</v>
      </c>
      <c r="C5232">
        <v>5.7999999999999996E-3</v>
      </c>
    </row>
    <row r="5233" spans="1:3" x14ac:dyDescent="0.35">
      <c r="A5233">
        <v>93.422200000000004</v>
      </c>
      <c r="B5233" t="s">
        <v>55</v>
      </c>
      <c r="C5233">
        <v>4.8999999999999998E-3</v>
      </c>
    </row>
    <row r="5234" spans="1:3" x14ac:dyDescent="0.35">
      <c r="A5234">
        <v>93.438699999999997</v>
      </c>
      <c r="B5234" t="s">
        <v>55</v>
      </c>
      <c r="C5234">
        <v>4.8999999999999998E-3</v>
      </c>
    </row>
    <row r="5235" spans="1:3" x14ac:dyDescent="0.35">
      <c r="A5235">
        <v>93.455179999999999</v>
      </c>
      <c r="B5235" t="s">
        <v>55</v>
      </c>
      <c r="C5235">
        <v>9.7000000000000003E-3</v>
      </c>
    </row>
    <row r="5236" spans="1:3" x14ac:dyDescent="0.35">
      <c r="A5236">
        <v>93.475160000000002</v>
      </c>
      <c r="B5236" t="s">
        <v>55</v>
      </c>
      <c r="C5236">
        <v>1E-3</v>
      </c>
    </row>
    <row r="5237" spans="1:3" x14ac:dyDescent="0.35">
      <c r="A5237">
        <v>93.500640000000004</v>
      </c>
      <c r="B5237" t="s">
        <v>55</v>
      </c>
      <c r="C5237">
        <v>1E-3</v>
      </c>
    </row>
    <row r="5238" spans="1:3" x14ac:dyDescent="0.35">
      <c r="A5238">
        <v>93.523690000000002</v>
      </c>
      <c r="B5238" t="s">
        <v>55</v>
      </c>
      <c r="C5238">
        <v>1E-4</v>
      </c>
    </row>
    <row r="5239" spans="1:3" x14ac:dyDescent="0.35">
      <c r="A5239">
        <v>93.545959999999994</v>
      </c>
      <c r="B5239" t="s">
        <v>55</v>
      </c>
    </row>
    <row r="5240" spans="1:3" x14ac:dyDescent="0.35">
      <c r="A5240">
        <v>93.571119999999993</v>
      </c>
      <c r="B5240" t="s">
        <v>55</v>
      </c>
    </row>
    <row r="5241" spans="1:3" x14ac:dyDescent="0.35">
      <c r="A5241">
        <v>93.593069999999997</v>
      </c>
      <c r="B5241" t="s">
        <v>55</v>
      </c>
    </row>
    <row r="5242" spans="1:3" x14ac:dyDescent="0.35">
      <c r="A5242">
        <v>93.61421</v>
      </c>
      <c r="B5242" t="s">
        <v>55</v>
      </c>
    </row>
    <row r="5243" spans="1:3" x14ac:dyDescent="0.35">
      <c r="A5243">
        <v>93.633809999999997</v>
      </c>
      <c r="B5243" t="s">
        <v>55</v>
      </c>
    </row>
    <row r="5244" spans="1:3" x14ac:dyDescent="0.35">
      <c r="A5244">
        <v>93.653639999999996</v>
      </c>
      <c r="B5244" t="s">
        <v>55</v>
      </c>
    </row>
    <row r="5245" spans="1:3" x14ac:dyDescent="0.35">
      <c r="A5245">
        <v>93.675740000000005</v>
      </c>
      <c r="B5245" t="s">
        <v>55</v>
      </c>
    </row>
    <row r="5246" spans="1:3" x14ac:dyDescent="0.35">
      <c r="A5246">
        <v>93.696269999999998</v>
      </c>
      <c r="B5246" t="s">
        <v>55</v>
      </c>
    </row>
    <row r="5247" spans="1:3" x14ac:dyDescent="0.35">
      <c r="A5247">
        <v>93.710220000000007</v>
      </c>
      <c r="B5247" t="s">
        <v>55</v>
      </c>
    </row>
    <row r="5248" spans="1:3" x14ac:dyDescent="0.35">
      <c r="A5248">
        <v>93.729249999999993</v>
      </c>
      <c r="B5248" t="s">
        <v>55</v>
      </c>
    </row>
    <row r="5249" spans="1:3" x14ac:dyDescent="0.35">
      <c r="A5249">
        <v>93.761889999999994</v>
      </c>
      <c r="B5249" t="s">
        <v>55</v>
      </c>
      <c r="C5249">
        <v>1E-4</v>
      </c>
    </row>
    <row r="5250" spans="1:3" x14ac:dyDescent="0.35">
      <c r="A5250">
        <v>93.792360000000002</v>
      </c>
      <c r="B5250" t="s">
        <v>55</v>
      </c>
    </row>
    <row r="5251" spans="1:3" x14ac:dyDescent="0.35">
      <c r="A5251">
        <v>93.811779999999999</v>
      </c>
      <c r="B5251" t="s">
        <v>55</v>
      </c>
    </row>
    <row r="5252" spans="1:3" x14ac:dyDescent="0.35">
      <c r="A5252">
        <v>93.830510000000004</v>
      </c>
      <c r="B5252" t="s">
        <v>55</v>
      </c>
    </row>
    <row r="5253" spans="1:3" x14ac:dyDescent="0.35">
      <c r="A5253">
        <v>93.849220000000003</v>
      </c>
      <c r="B5253" t="s">
        <v>55</v>
      </c>
    </row>
    <row r="5254" spans="1:3" x14ac:dyDescent="0.35">
      <c r="A5254">
        <v>93.868840000000006</v>
      </c>
      <c r="B5254" t="s">
        <v>55</v>
      </c>
    </row>
    <row r="5255" spans="1:3" x14ac:dyDescent="0.35">
      <c r="A5255">
        <v>93.88409</v>
      </c>
      <c r="B5255" t="s">
        <v>55</v>
      </c>
    </row>
    <row r="5256" spans="1:3" x14ac:dyDescent="0.35">
      <c r="A5256">
        <v>93.901949999999999</v>
      </c>
      <c r="B5256" t="s">
        <v>55</v>
      </c>
    </row>
    <row r="5257" spans="1:3" x14ac:dyDescent="0.35">
      <c r="A5257">
        <v>93.917879999999997</v>
      </c>
      <c r="B5257" t="s">
        <v>55</v>
      </c>
    </row>
    <row r="5258" spans="1:3" x14ac:dyDescent="0.35">
      <c r="A5258">
        <v>93.932239999999993</v>
      </c>
      <c r="B5258" t="s">
        <v>55</v>
      </c>
    </row>
    <row r="5259" spans="1:3" x14ac:dyDescent="0.35">
      <c r="A5259">
        <v>93.948210000000003</v>
      </c>
      <c r="B5259" t="s">
        <v>55</v>
      </c>
    </row>
    <row r="5260" spans="1:3" x14ac:dyDescent="0.35">
      <c r="A5260">
        <v>93.963679999999997</v>
      </c>
      <c r="B5260" t="s">
        <v>55</v>
      </c>
    </row>
    <row r="5261" spans="1:3" x14ac:dyDescent="0.35">
      <c r="A5261">
        <v>93.9786</v>
      </c>
      <c r="B5261" t="s">
        <v>55</v>
      </c>
    </row>
    <row r="5262" spans="1:3" x14ac:dyDescent="0.35">
      <c r="A5262">
        <v>93.999529999999993</v>
      </c>
      <c r="B5262" t="s">
        <v>55</v>
      </c>
    </row>
    <row r="5263" spans="1:3" x14ac:dyDescent="0.35">
      <c r="A5263">
        <v>94.014210000000006</v>
      </c>
      <c r="B5263" t="s">
        <v>55</v>
      </c>
    </row>
    <row r="5264" spans="1:3" x14ac:dyDescent="0.35">
      <c r="A5264">
        <v>94.02928</v>
      </c>
      <c r="B5264" t="s">
        <v>55</v>
      </c>
    </row>
    <row r="5265" spans="1:2" x14ac:dyDescent="0.35">
      <c r="A5265">
        <v>94.045320000000004</v>
      </c>
      <c r="B5265" t="s">
        <v>55</v>
      </c>
    </row>
    <row r="5266" spans="1:2" x14ac:dyDescent="0.35">
      <c r="A5266">
        <v>94.067210000000003</v>
      </c>
      <c r="B5266" t="s">
        <v>55</v>
      </c>
    </row>
    <row r="5267" spans="1:2" x14ac:dyDescent="0.35">
      <c r="A5267">
        <v>94.089449999999999</v>
      </c>
      <c r="B5267" t="s">
        <v>55</v>
      </c>
    </row>
    <row r="5268" spans="1:2" x14ac:dyDescent="0.35">
      <c r="A5268">
        <v>94.105770000000007</v>
      </c>
      <c r="B5268" t="s">
        <v>55</v>
      </c>
    </row>
    <row r="5269" spans="1:2" x14ac:dyDescent="0.35">
      <c r="A5269">
        <v>94.121300000000005</v>
      </c>
      <c r="B5269" t="s">
        <v>55</v>
      </c>
    </row>
    <row r="5270" spans="1:2" x14ac:dyDescent="0.35">
      <c r="A5270">
        <v>94.136359999999996</v>
      </c>
      <c r="B5270" t="s">
        <v>55</v>
      </c>
    </row>
    <row r="5271" spans="1:2" x14ac:dyDescent="0.35">
      <c r="A5271">
        <v>94.151859999999999</v>
      </c>
      <c r="B5271" t="s">
        <v>55</v>
      </c>
    </row>
    <row r="5272" spans="1:2" x14ac:dyDescent="0.35">
      <c r="A5272">
        <v>94.171040000000005</v>
      </c>
      <c r="B5272" t="s">
        <v>55</v>
      </c>
    </row>
    <row r="5273" spans="1:2" x14ac:dyDescent="0.35">
      <c r="A5273">
        <v>94.190520000000006</v>
      </c>
      <c r="B5273" t="s">
        <v>55</v>
      </c>
    </row>
    <row r="5274" spans="1:2" x14ac:dyDescent="0.35">
      <c r="A5274">
        <v>94.207920000000001</v>
      </c>
      <c r="B5274" t="s">
        <v>55</v>
      </c>
    </row>
    <row r="5275" spans="1:2" x14ac:dyDescent="0.35">
      <c r="A5275">
        <v>94.225380000000001</v>
      </c>
      <c r="B5275" t="s">
        <v>55</v>
      </c>
    </row>
    <row r="5276" spans="1:2" x14ac:dyDescent="0.35">
      <c r="A5276">
        <v>94.24915</v>
      </c>
      <c r="B5276" t="s">
        <v>55</v>
      </c>
    </row>
    <row r="5277" spans="1:2" x14ac:dyDescent="0.35">
      <c r="A5277">
        <v>94.268839999999997</v>
      </c>
      <c r="B5277" t="s">
        <v>55</v>
      </c>
    </row>
    <row r="5278" spans="1:2" x14ac:dyDescent="0.35">
      <c r="A5278">
        <v>94.287440000000004</v>
      </c>
      <c r="B5278" t="s">
        <v>55</v>
      </c>
    </row>
    <row r="5279" spans="1:2" x14ac:dyDescent="0.35">
      <c r="A5279">
        <v>94.305499999999995</v>
      </c>
      <c r="B5279" t="s">
        <v>55</v>
      </c>
    </row>
    <row r="5280" spans="1:2" x14ac:dyDescent="0.35">
      <c r="A5280">
        <v>94.326520000000002</v>
      </c>
      <c r="B5280" t="s">
        <v>55</v>
      </c>
    </row>
    <row r="5281" spans="1:2" x14ac:dyDescent="0.35">
      <c r="A5281">
        <v>94.342219999999998</v>
      </c>
      <c r="B5281" t="s">
        <v>55</v>
      </c>
    </row>
    <row r="5282" spans="1:2" x14ac:dyDescent="0.35">
      <c r="A5282">
        <v>94.359729999999999</v>
      </c>
      <c r="B5282" t="s">
        <v>55</v>
      </c>
    </row>
    <row r="5283" spans="1:2" x14ac:dyDescent="0.35">
      <c r="A5283">
        <v>94.373469999999998</v>
      </c>
      <c r="B5283" t="s">
        <v>55</v>
      </c>
    </row>
    <row r="5284" spans="1:2" x14ac:dyDescent="0.35">
      <c r="A5284">
        <v>94.393960000000007</v>
      </c>
      <c r="B5284" t="s">
        <v>55</v>
      </c>
    </row>
    <row r="5285" spans="1:2" x14ac:dyDescent="0.35">
      <c r="A5285">
        <v>94.422619999999995</v>
      </c>
      <c r="B5285" t="s">
        <v>55</v>
      </c>
    </row>
    <row r="5286" spans="1:2" x14ac:dyDescent="0.35">
      <c r="A5286">
        <v>94.441310000000001</v>
      </c>
      <c r="B5286" t="s">
        <v>55</v>
      </c>
    </row>
    <row r="5287" spans="1:2" x14ac:dyDescent="0.35">
      <c r="A5287">
        <v>94.458439999999996</v>
      </c>
      <c r="B5287" t="s">
        <v>55</v>
      </c>
    </row>
    <row r="5288" spans="1:2" x14ac:dyDescent="0.35">
      <c r="A5288">
        <v>94.476140000000001</v>
      </c>
      <c r="B5288" t="s">
        <v>55</v>
      </c>
    </row>
    <row r="5289" spans="1:2" x14ac:dyDescent="0.35">
      <c r="A5289">
        <v>94.495739999999998</v>
      </c>
      <c r="B5289" t="s">
        <v>55</v>
      </c>
    </row>
    <row r="5290" spans="1:2" x14ac:dyDescent="0.35">
      <c r="A5290">
        <v>94.517889999999994</v>
      </c>
      <c r="B5290" t="s">
        <v>55</v>
      </c>
    </row>
    <row r="5291" spans="1:2" x14ac:dyDescent="0.35">
      <c r="A5291">
        <v>94.538259999999994</v>
      </c>
      <c r="B5291" t="s">
        <v>55</v>
      </c>
    </row>
    <row r="5292" spans="1:2" x14ac:dyDescent="0.35">
      <c r="A5292">
        <v>94.554469999999995</v>
      </c>
      <c r="B5292" t="s">
        <v>55</v>
      </c>
    </row>
    <row r="5293" spans="1:2" x14ac:dyDescent="0.35">
      <c r="A5293">
        <v>94.570130000000006</v>
      </c>
      <c r="B5293" t="s">
        <v>55</v>
      </c>
    </row>
    <row r="5294" spans="1:2" x14ac:dyDescent="0.35">
      <c r="A5294">
        <v>94.585279999999997</v>
      </c>
      <c r="B5294" t="s">
        <v>55</v>
      </c>
    </row>
    <row r="5295" spans="1:2" x14ac:dyDescent="0.35">
      <c r="A5295">
        <v>94.600980000000007</v>
      </c>
      <c r="B5295" t="s">
        <v>55</v>
      </c>
    </row>
    <row r="5296" spans="1:2" x14ac:dyDescent="0.35">
      <c r="A5296">
        <v>94.615799999999993</v>
      </c>
      <c r="B5296" t="s">
        <v>55</v>
      </c>
    </row>
    <row r="5297" spans="1:2" x14ac:dyDescent="0.35">
      <c r="A5297">
        <v>94.630700000000004</v>
      </c>
      <c r="B5297" t="s">
        <v>55</v>
      </c>
    </row>
    <row r="5298" spans="1:2" x14ac:dyDescent="0.35">
      <c r="A5298">
        <v>94.651740000000004</v>
      </c>
      <c r="B5298" t="s">
        <v>55</v>
      </c>
    </row>
    <row r="5299" spans="1:2" x14ac:dyDescent="0.35">
      <c r="A5299">
        <v>94.669030000000006</v>
      </c>
      <c r="B5299" t="s">
        <v>55</v>
      </c>
    </row>
    <row r="5300" spans="1:2" x14ac:dyDescent="0.35">
      <c r="A5300">
        <v>94.691100000000006</v>
      </c>
      <c r="B5300" t="s">
        <v>55</v>
      </c>
    </row>
    <row r="5301" spans="1:2" x14ac:dyDescent="0.35">
      <c r="A5301">
        <v>94.716560000000001</v>
      </c>
      <c r="B5301" t="s">
        <v>55</v>
      </c>
    </row>
    <row r="5302" spans="1:2" x14ac:dyDescent="0.35">
      <c r="A5302">
        <v>94.732069999999993</v>
      </c>
      <c r="B5302" t="s">
        <v>55</v>
      </c>
    </row>
    <row r="5303" spans="1:2" x14ac:dyDescent="0.35">
      <c r="A5303">
        <v>94.749440000000007</v>
      </c>
      <c r="B5303" t="s">
        <v>55</v>
      </c>
    </row>
    <row r="5304" spans="1:2" x14ac:dyDescent="0.35">
      <c r="A5304">
        <v>94.764920000000004</v>
      </c>
      <c r="B5304" t="s">
        <v>55</v>
      </c>
    </row>
    <row r="5305" spans="1:2" x14ac:dyDescent="0.35">
      <c r="A5305">
        <v>94.782359999999997</v>
      </c>
      <c r="B5305" t="s">
        <v>55</v>
      </c>
    </row>
    <row r="5306" spans="1:2" x14ac:dyDescent="0.35">
      <c r="A5306">
        <v>94.798029999999997</v>
      </c>
      <c r="B5306" t="s">
        <v>55</v>
      </c>
    </row>
    <row r="5307" spans="1:2" x14ac:dyDescent="0.35">
      <c r="A5307">
        <v>94.814989999999995</v>
      </c>
      <c r="B5307" t="s">
        <v>55</v>
      </c>
    </row>
    <row r="5308" spans="1:2" x14ac:dyDescent="0.35">
      <c r="A5308">
        <v>94.830939999999998</v>
      </c>
      <c r="B5308" t="s">
        <v>55</v>
      </c>
    </row>
    <row r="5309" spans="1:2" x14ac:dyDescent="0.35">
      <c r="A5309">
        <v>94.848699999999994</v>
      </c>
      <c r="B5309" t="s">
        <v>55</v>
      </c>
    </row>
    <row r="5310" spans="1:2" x14ac:dyDescent="0.35">
      <c r="A5310">
        <v>94.867869999999996</v>
      </c>
      <c r="B5310" t="s">
        <v>55</v>
      </c>
    </row>
    <row r="5311" spans="1:2" x14ac:dyDescent="0.35">
      <c r="A5311">
        <v>94.886489999999995</v>
      </c>
      <c r="B5311" t="s">
        <v>55</v>
      </c>
    </row>
    <row r="5312" spans="1:2" x14ac:dyDescent="0.35">
      <c r="A5312">
        <v>94.905590000000004</v>
      </c>
      <c r="B5312" t="s">
        <v>55</v>
      </c>
    </row>
    <row r="5313" spans="1:3" x14ac:dyDescent="0.35">
      <c r="A5313">
        <v>94.925989999999999</v>
      </c>
      <c r="B5313" t="s">
        <v>55</v>
      </c>
    </row>
    <row r="5314" spans="1:3" x14ac:dyDescent="0.35">
      <c r="A5314">
        <v>94.948890000000006</v>
      </c>
      <c r="B5314" t="s">
        <v>55</v>
      </c>
    </row>
    <row r="5315" spans="1:3" x14ac:dyDescent="0.35">
      <c r="A5315">
        <v>94.97578</v>
      </c>
      <c r="B5315" t="s">
        <v>55</v>
      </c>
    </row>
    <row r="5316" spans="1:3" x14ac:dyDescent="0.35">
      <c r="A5316">
        <v>94.991749999999996</v>
      </c>
      <c r="B5316" t="s">
        <v>55</v>
      </c>
    </row>
    <row r="5317" spans="1:3" x14ac:dyDescent="0.35">
      <c r="A5317">
        <v>95.013639999999995</v>
      </c>
      <c r="B5317" t="s">
        <v>55</v>
      </c>
    </row>
    <row r="5318" spans="1:3" x14ac:dyDescent="0.35">
      <c r="A5318">
        <v>95.041499999999999</v>
      </c>
      <c r="B5318" t="s">
        <v>55</v>
      </c>
      <c r="C5318">
        <v>4.0000000000000002E-4</v>
      </c>
    </row>
    <row r="5319" spans="1:3" x14ac:dyDescent="0.35">
      <c r="A5319">
        <v>95.072950000000006</v>
      </c>
      <c r="B5319" t="s">
        <v>55</v>
      </c>
      <c r="C5319">
        <v>1.4E-3</v>
      </c>
    </row>
    <row r="5320" spans="1:3" x14ac:dyDescent="0.35">
      <c r="A5320">
        <v>95.095759999999999</v>
      </c>
      <c r="B5320" t="s">
        <v>55</v>
      </c>
      <c r="C5320">
        <v>5.9999999999999995E-4</v>
      </c>
    </row>
    <row r="5321" spans="1:3" x14ac:dyDescent="0.35">
      <c r="A5321">
        <v>95.115009999999998</v>
      </c>
      <c r="B5321" t="s">
        <v>55</v>
      </c>
      <c r="C5321">
        <v>6.9999999999999999E-4</v>
      </c>
    </row>
    <row r="5322" spans="1:3" x14ac:dyDescent="0.35">
      <c r="A5322">
        <v>95.136219999999994</v>
      </c>
      <c r="B5322" t="s">
        <v>55</v>
      </c>
      <c r="C5322">
        <v>1.8E-3</v>
      </c>
    </row>
    <row r="5323" spans="1:3" x14ac:dyDescent="0.35">
      <c r="A5323">
        <v>95.156899999999993</v>
      </c>
      <c r="B5323" t="s">
        <v>55</v>
      </c>
      <c r="C5323">
        <v>2.2000000000000001E-3</v>
      </c>
    </row>
    <row r="5324" spans="1:3" x14ac:dyDescent="0.35">
      <c r="A5324">
        <v>95.180449999999993</v>
      </c>
      <c r="B5324" t="s">
        <v>55</v>
      </c>
      <c r="C5324">
        <v>1.6999999999999999E-3</v>
      </c>
    </row>
    <row r="5325" spans="1:3" x14ac:dyDescent="0.35">
      <c r="A5325">
        <v>95.202420000000004</v>
      </c>
      <c r="B5325" t="s">
        <v>55</v>
      </c>
      <c r="C5325">
        <v>1.6000000000000001E-3</v>
      </c>
    </row>
    <row r="5326" spans="1:3" x14ac:dyDescent="0.35">
      <c r="A5326">
        <v>95.224980000000002</v>
      </c>
      <c r="B5326" t="s">
        <v>55</v>
      </c>
      <c r="C5326">
        <v>1.2999999999999999E-3</v>
      </c>
    </row>
    <row r="5327" spans="1:3" x14ac:dyDescent="0.35">
      <c r="A5327">
        <v>95.242940000000004</v>
      </c>
      <c r="B5327" t="s">
        <v>55</v>
      </c>
      <c r="C5327">
        <v>1E-3</v>
      </c>
    </row>
    <row r="5328" spans="1:3" x14ac:dyDescent="0.35">
      <c r="A5328">
        <v>95.265429999999995</v>
      </c>
      <c r="B5328" t="s">
        <v>55</v>
      </c>
      <c r="C5328">
        <v>1E-3</v>
      </c>
    </row>
    <row r="5329" spans="1:3" x14ac:dyDescent="0.35">
      <c r="A5329">
        <v>95.282359999999997</v>
      </c>
      <c r="B5329" t="s">
        <v>55</v>
      </c>
      <c r="C5329">
        <v>1E-3</v>
      </c>
    </row>
    <row r="5330" spans="1:3" x14ac:dyDescent="0.35">
      <c r="A5330">
        <v>95.297970000000007</v>
      </c>
      <c r="B5330" t="s">
        <v>55</v>
      </c>
      <c r="C5330">
        <v>1.1999999999999999E-3</v>
      </c>
    </row>
    <row r="5331" spans="1:3" x14ac:dyDescent="0.35">
      <c r="A5331">
        <v>95.315209999999993</v>
      </c>
      <c r="B5331" t="s">
        <v>55</v>
      </c>
      <c r="C5331">
        <v>4.0000000000000002E-4</v>
      </c>
    </row>
    <row r="5332" spans="1:3" x14ac:dyDescent="0.35">
      <c r="A5332">
        <v>95.330439999999996</v>
      </c>
      <c r="B5332" t="s">
        <v>55</v>
      </c>
      <c r="C5332">
        <v>1E-4</v>
      </c>
    </row>
    <row r="5333" spans="1:3" x14ac:dyDescent="0.35">
      <c r="A5333">
        <v>95.346649999999997</v>
      </c>
      <c r="B5333" t="s">
        <v>55</v>
      </c>
      <c r="C5333">
        <v>1E-4</v>
      </c>
    </row>
    <row r="5334" spans="1:3" x14ac:dyDescent="0.35">
      <c r="A5334">
        <v>95.363650000000007</v>
      </c>
      <c r="B5334" t="s">
        <v>55</v>
      </c>
      <c r="C5334">
        <v>1E-4</v>
      </c>
    </row>
    <row r="5335" spans="1:3" x14ac:dyDescent="0.35">
      <c r="A5335">
        <v>95.381709999999998</v>
      </c>
      <c r="B5335" t="s">
        <v>55</v>
      </c>
      <c r="C5335">
        <v>1E-4</v>
      </c>
    </row>
    <row r="5336" spans="1:3" x14ac:dyDescent="0.35">
      <c r="A5336">
        <v>95.398060000000001</v>
      </c>
      <c r="B5336" t="s">
        <v>55</v>
      </c>
      <c r="C5336">
        <v>1E-4</v>
      </c>
    </row>
    <row r="5337" spans="1:3" x14ac:dyDescent="0.35">
      <c r="A5337">
        <v>95.414699999999996</v>
      </c>
      <c r="B5337" t="s">
        <v>55</v>
      </c>
      <c r="C5337">
        <v>1E-4</v>
      </c>
    </row>
    <row r="5338" spans="1:3" x14ac:dyDescent="0.35">
      <c r="A5338">
        <v>95.431089999999998</v>
      </c>
      <c r="B5338" t="s">
        <v>55</v>
      </c>
      <c r="C5338">
        <v>1E-4</v>
      </c>
    </row>
    <row r="5339" spans="1:3" x14ac:dyDescent="0.35">
      <c r="A5339">
        <v>95.447620000000001</v>
      </c>
      <c r="B5339" t="s">
        <v>55</v>
      </c>
      <c r="C5339">
        <v>1E-4</v>
      </c>
    </row>
    <row r="5340" spans="1:3" x14ac:dyDescent="0.35">
      <c r="A5340">
        <v>95.464060000000003</v>
      </c>
      <c r="B5340" t="s">
        <v>55</v>
      </c>
      <c r="C5340">
        <v>1E-4</v>
      </c>
    </row>
    <row r="5341" spans="1:3" x14ac:dyDescent="0.35">
      <c r="A5341">
        <v>95.483289999999997</v>
      </c>
      <c r="B5341" t="s">
        <v>55</v>
      </c>
      <c r="C5341">
        <v>1E-4</v>
      </c>
    </row>
    <row r="5342" spans="1:3" x14ac:dyDescent="0.35">
      <c r="A5342">
        <v>95.503219999999999</v>
      </c>
      <c r="B5342" t="s">
        <v>55</v>
      </c>
    </row>
    <row r="5343" spans="1:3" x14ac:dyDescent="0.35">
      <c r="A5343">
        <v>95.524379999999994</v>
      </c>
      <c r="B5343" t="s">
        <v>55</v>
      </c>
    </row>
    <row r="5344" spans="1:3" x14ac:dyDescent="0.35">
      <c r="A5344">
        <v>95.542950000000005</v>
      </c>
      <c r="B5344" t="s">
        <v>55</v>
      </c>
    </row>
    <row r="5345" spans="1:2" x14ac:dyDescent="0.35">
      <c r="A5345">
        <v>95.560379999999995</v>
      </c>
      <c r="B5345" t="s">
        <v>55</v>
      </c>
    </row>
    <row r="5346" spans="1:2" x14ac:dyDescent="0.35">
      <c r="A5346">
        <v>95.579059999999998</v>
      </c>
      <c r="B5346" t="s">
        <v>55</v>
      </c>
    </row>
    <row r="5347" spans="1:2" x14ac:dyDescent="0.35">
      <c r="A5347">
        <v>95.601550000000003</v>
      </c>
      <c r="B5347" t="s">
        <v>55</v>
      </c>
    </row>
    <row r="5348" spans="1:2" x14ac:dyDescent="0.35">
      <c r="A5348">
        <v>95.619879999999995</v>
      </c>
      <c r="B5348" t="s">
        <v>55</v>
      </c>
    </row>
    <row r="5349" spans="1:2" x14ac:dyDescent="0.35">
      <c r="A5349">
        <v>95.638720000000006</v>
      </c>
      <c r="B5349" t="s">
        <v>55</v>
      </c>
    </row>
    <row r="5350" spans="1:2" x14ac:dyDescent="0.35">
      <c r="A5350">
        <v>95.659459999999996</v>
      </c>
      <c r="B5350" t="s">
        <v>55</v>
      </c>
    </row>
    <row r="5351" spans="1:2" x14ac:dyDescent="0.35">
      <c r="A5351">
        <v>95.676479999999998</v>
      </c>
      <c r="B5351" t="s">
        <v>55</v>
      </c>
    </row>
    <row r="5352" spans="1:2" x14ac:dyDescent="0.35">
      <c r="A5352">
        <v>95.695350000000005</v>
      </c>
      <c r="B5352" t="s">
        <v>55</v>
      </c>
    </row>
    <row r="5353" spans="1:2" x14ac:dyDescent="0.35">
      <c r="A5353">
        <v>95.719669999999994</v>
      </c>
      <c r="B5353" t="s">
        <v>55</v>
      </c>
    </row>
    <row r="5354" spans="1:2" x14ac:dyDescent="0.35">
      <c r="A5354">
        <v>95.777720000000002</v>
      </c>
      <c r="B5354" t="s">
        <v>55</v>
      </c>
    </row>
    <row r="5355" spans="1:2" x14ac:dyDescent="0.35">
      <c r="A5355">
        <v>95.798599999999993</v>
      </c>
      <c r="B5355" t="s">
        <v>55</v>
      </c>
    </row>
    <row r="5356" spans="1:2" x14ac:dyDescent="0.35">
      <c r="A5356">
        <v>95.829459999999997</v>
      </c>
      <c r="B5356" t="s">
        <v>55</v>
      </c>
    </row>
    <row r="5357" spans="1:2" x14ac:dyDescent="0.35">
      <c r="A5357">
        <v>95.858069999999998</v>
      </c>
      <c r="B5357" t="s">
        <v>55</v>
      </c>
    </row>
    <row r="5358" spans="1:2" x14ac:dyDescent="0.35">
      <c r="A5358">
        <v>95.877340000000004</v>
      </c>
      <c r="B5358" t="s">
        <v>55</v>
      </c>
    </row>
    <row r="5359" spans="1:2" x14ac:dyDescent="0.35">
      <c r="A5359">
        <v>95.892719999999997</v>
      </c>
      <c r="B5359" t="s">
        <v>55</v>
      </c>
    </row>
    <row r="5360" spans="1:2" x14ac:dyDescent="0.35">
      <c r="A5360">
        <v>95.913319999999999</v>
      </c>
      <c r="B5360" t="s">
        <v>55</v>
      </c>
    </row>
    <row r="5361" spans="1:2" x14ac:dyDescent="0.35">
      <c r="A5361">
        <v>95.92989</v>
      </c>
      <c r="B5361" t="s">
        <v>55</v>
      </c>
    </row>
    <row r="5362" spans="1:2" x14ac:dyDescent="0.35">
      <c r="A5362">
        <v>95.947630000000004</v>
      </c>
      <c r="B5362" t="s">
        <v>55</v>
      </c>
    </row>
    <row r="5363" spans="1:2" x14ac:dyDescent="0.35">
      <c r="A5363">
        <v>95.964020000000005</v>
      </c>
      <c r="B5363" t="s">
        <v>55</v>
      </c>
    </row>
    <row r="5364" spans="1:2" x14ac:dyDescent="0.35">
      <c r="A5364">
        <v>95.984679999999997</v>
      </c>
      <c r="B5364" t="s">
        <v>55</v>
      </c>
    </row>
    <row r="5365" spans="1:2" x14ac:dyDescent="0.35">
      <c r="A5365">
        <v>96.007260000000002</v>
      </c>
      <c r="B5365" t="s">
        <v>55</v>
      </c>
    </row>
    <row r="5366" spans="1:2" x14ac:dyDescent="0.35">
      <c r="A5366">
        <v>96.024180000000001</v>
      </c>
      <c r="B5366" t="s">
        <v>55</v>
      </c>
    </row>
    <row r="5367" spans="1:2" x14ac:dyDescent="0.35">
      <c r="A5367">
        <v>96.038979999999995</v>
      </c>
      <c r="B5367" t="s">
        <v>55</v>
      </c>
    </row>
    <row r="5368" spans="1:2" x14ac:dyDescent="0.35">
      <c r="A5368">
        <v>96.053740000000005</v>
      </c>
      <c r="B5368" t="s">
        <v>55</v>
      </c>
    </row>
    <row r="5369" spans="1:2" x14ac:dyDescent="0.35">
      <c r="A5369">
        <v>96.069400000000002</v>
      </c>
      <c r="B5369" t="s">
        <v>55</v>
      </c>
    </row>
    <row r="5370" spans="1:2" x14ac:dyDescent="0.35">
      <c r="A5370">
        <v>96.084350000000001</v>
      </c>
      <c r="B5370" t="s">
        <v>55</v>
      </c>
    </row>
    <row r="5371" spans="1:2" x14ac:dyDescent="0.35">
      <c r="A5371">
        <v>96.099739999999997</v>
      </c>
      <c r="B5371" t="s">
        <v>55</v>
      </c>
    </row>
    <row r="5372" spans="1:2" x14ac:dyDescent="0.35">
      <c r="A5372">
        <v>96.114949999999993</v>
      </c>
      <c r="B5372" t="s">
        <v>55</v>
      </c>
    </row>
    <row r="5373" spans="1:2" x14ac:dyDescent="0.35">
      <c r="A5373">
        <v>96.130589999999998</v>
      </c>
      <c r="B5373" t="s">
        <v>55</v>
      </c>
    </row>
    <row r="5374" spans="1:2" x14ac:dyDescent="0.35">
      <c r="A5374">
        <v>96.147840000000002</v>
      </c>
      <c r="B5374" t="s">
        <v>55</v>
      </c>
    </row>
    <row r="5375" spans="1:2" x14ac:dyDescent="0.35">
      <c r="A5375">
        <v>96.173150000000007</v>
      </c>
      <c r="B5375" t="s">
        <v>55</v>
      </c>
    </row>
    <row r="5376" spans="1:2" x14ac:dyDescent="0.35">
      <c r="A5376">
        <v>96.19435</v>
      </c>
      <c r="B5376" t="s">
        <v>55</v>
      </c>
    </row>
    <row r="5377" spans="1:2" x14ac:dyDescent="0.35">
      <c r="A5377">
        <v>96.214100000000002</v>
      </c>
      <c r="B5377" t="s">
        <v>55</v>
      </c>
    </row>
    <row r="5378" spans="1:2" x14ac:dyDescent="0.35">
      <c r="A5378">
        <v>96.236410000000006</v>
      </c>
      <c r="B5378" t="s">
        <v>55</v>
      </c>
    </row>
    <row r="5379" spans="1:2" x14ac:dyDescent="0.35">
      <c r="A5379">
        <v>96.254279999999994</v>
      </c>
      <c r="B5379" t="s">
        <v>55</v>
      </c>
    </row>
    <row r="5380" spans="1:2" x14ac:dyDescent="0.35">
      <c r="A5380">
        <v>96.276499999999999</v>
      </c>
      <c r="B5380" t="s">
        <v>55</v>
      </c>
    </row>
    <row r="5381" spans="1:2" x14ac:dyDescent="0.35">
      <c r="A5381">
        <v>96.300449999999998</v>
      </c>
      <c r="B5381" t="s">
        <v>55</v>
      </c>
    </row>
    <row r="5382" spans="1:2" x14ac:dyDescent="0.35">
      <c r="A5382">
        <v>96.318129999999996</v>
      </c>
      <c r="B5382" t="s">
        <v>55</v>
      </c>
    </row>
    <row r="5383" spans="1:2" x14ac:dyDescent="0.35">
      <c r="A5383">
        <v>96.335849999999994</v>
      </c>
      <c r="B5383" t="s">
        <v>55</v>
      </c>
    </row>
    <row r="5384" spans="1:2" x14ac:dyDescent="0.35">
      <c r="A5384">
        <v>96.354230000000001</v>
      </c>
      <c r="B5384" t="s">
        <v>55</v>
      </c>
    </row>
    <row r="5385" spans="1:2" x14ac:dyDescent="0.35">
      <c r="A5385">
        <v>96.368620000000007</v>
      </c>
      <c r="B5385" t="s">
        <v>55</v>
      </c>
    </row>
    <row r="5386" spans="1:2" x14ac:dyDescent="0.35">
      <c r="A5386">
        <v>96.386830000000003</v>
      </c>
      <c r="B5386" t="s">
        <v>55</v>
      </c>
    </row>
    <row r="5387" spans="1:2" x14ac:dyDescent="0.35">
      <c r="A5387">
        <v>96.41301</v>
      </c>
      <c r="B5387" t="s">
        <v>55</v>
      </c>
    </row>
    <row r="5388" spans="1:2" x14ac:dyDescent="0.35">
      <c r="A5388">
        <v>96.434560000000005</v>
      </c>
      <c r="B5388" t="s">
        <v>55</v>
      </c>
    </row>
    <row r="5389" spans="1:2" x14ac:dyDescent="0.35">
      <c r="A5389">
        <v>96.453829999999996</v>
      </c>
      <c r="B5389" t="s">
        <v>55</v>
      </c>
    </row>
    <row r="5390" spans="1:2" x14ac:dyDescent="0.35">
      <c r="A5390">
        <v>96.471450000000004</v>
      </c>
      <c r="B5390" t="s">
        <v>55</v>
      </c>
    </row>
    <row r="5391" spans="1:2" x14ac:dyDescent="0.35">
      <c r="A5391">
        <v>96.491150000000005</v>
      </c>
      <c r="B5391" t="s">
        <v>55</v>
      </c>
    </row>
    <row r="5392" spans="1:2" x14ac:dyDescent="0.35">
      <c r="A5392">
        <v>96.508930000000007</v>
      </c>
      <c r="B5392" t="s">
        <v>55</v>
      </c>
    </row>
    <row r="5393" spans="1:2" x14ac:dyDescent="0.35">
      <c r="A5393">
        <v>96.530199999999994</v>
      </c>
      <c r="B5393" t="s">
        <v>55</v>
      </c>
    </row>
    <row r="5394" spans="1:2" x14ac:dyDescent="0.35">
      <c r="A5394">
        <v>96.546660000000003</v>
      </c>
      <c r="B5394" t="s">
        <v>55</v>
      </c>
    </row>
    <row r="5395" spans="1:2" x14ac:dyDescent="0.35">
      <c r="A5395">
        <v>96.56635</v>
      </c>
      <c r="B5395" t="s">
        <v>55</v>
      </c>
    </row>
    <row r="5396" spans="1:2" x14ac:dyDescent="0.35">
      <c r="A5396">
        <v>96.580479999999994</v>
      </c>
      <c r="B5396" t="s">
        <v>55</v>
      </c>
    </row>
    <row r="5397" spans="1:2" x14ac:dyDescent="0.35">
      <c r="A5397">
        <v>96.596310000000003</v>
      </c>
      <c r="B5397" t="s">
        <v>55</v>
      </c>
    </row>
    <row r="5398" spans="1:2" x14ac:dyDescent="0.35">
      <c r="A5398">
        <v>96.610200000000006</v>
      </c>
      <c r="B5398" t="s">
        <v>55</v>
      </c>
    </row>
    <row r="5399" spans="1:2" x14ac:dyDescent="0.35">
      <c r="A5399">
        <v>96.625140000000002</v>
      </c>
      <c r="B5399" t="s">
        <v>55</v>
      </c>
    </row>
    <row r="5400" spans="1:2" x14ac:dyDescent="0.35">
      <c r="A5400">
        <v>96.640429999999995</v>
      </c>
      <c r="B5400" t="s">
        <v>55</v>
      </c>
    </row>
    <row r="5401" spans="1:2" x14ac:dyDescent="0.35">
      <c r="A5401">
        <v>96.656800000000004</v>
      </c>
      <c r="B5401" t="s">
        <v>55</v>
      </c>
    </row>
    <row r="5402" spans="1:2" x14ac:dyDescent="0.35">
      <c r="A5402">
        <v>96.670969999999997</v>
      </c>
      <c r="B5402" t="s">
        <v>55</v>
      </c>
    </row>
    <row r="5403" spans="1:2" x14ac:dyDescent="0.35">
      <c r="A5403">
        <v>96.688540000000003</v>
      </c>
      <c r="B5403" t="s">
        <v>55</v>
      </c>
    </row>
    <row r="5404" spans="1:2" x14ac:dyDescent="0.35">
      <c r="A5404">
        <v>96.705330000000004</v>
      </c>
      <c r="B5404" t="s">
        <v>55</v>
      </c>
    </row>
    <row r="5405" spans="1:2" x14ac:dyDescent="0.35">
      <c r="A5405">
        <v>96.721500000000006</v>
      </c>
      <c r="B5405" t="s">
        <v>55</v>
      </c>
    </row>
    <row r="5406" spans="1:2" x14ac:dyDescent="0.35">
      <c r="A5406">
        <v>96.737690000000001</v>
      </c>
      <c r="B5406" t="s">
        <v>55</v>
      </c>
    </row>
    <row r="5407" spans="1:2" x14ac:dyDescent="0.35">
      <c r="A5407">
        <v>96.753780000000006</v>
      </c>
      <c r="B5407" t="s">
        <v>55</v>
      </c>
    </row>
    <row r="5408" spans="1:2" x14ac:dyDescent="0.35">
      <c r="A5408">
        <v>96.776390000000006</v>
      </c>
      <c r="B5408" t="s">
        <v>55</v>
      </c>
    </row>
    <row r="5409" spans="1:3" x14ac:dyDescent="0.35">
      <c r="A5409">
        <v>96.801190000000005</v>
      </c>
      <c r="B5409" t="s">
        <v>55</v>
      </c>
    </row>
    <row r="5410" spans="1:3" x14ac:dyDescent="0.35">
      <c r="A5410">
        <v>96.817179999999993</v>
      </c>
      <c r="B5410" t="s">
        <v>55</v>
      </c>
    </row>
    <row r="5411" spans="1:3" x14ac:dyDescent="0.35">
      <c r="A5411">
        <v>96.833889999999997</v>
      </c>
      <c r="B5411" t="s">
        <v>55</v>
      </c>
    </row>
    <row r="5412" spans="1:3" x14ac:dyDescent="0.35">
      <c r="A5412">
        <v>96.853719999999996</v>
      </c>
      <c r="B5412" t="s">
        <v>55</v>
      </c>
    </row>
    <row r="5413" spans="1:3" x14ac:dyDescent="0.35">
      <c r="A5413">
        <v>96.877449999999996</v>
      </c>
      <c r="B5413" t="s">
        <v>55</v>
      </c>
    </row>
    <row r="5414" spans="1:3" x14ac:dyDescent="0.35">
      <c r="A5414">
        <v>96.899460000000005</v>
      </c>
      <c r="B5414" t="s">
        <v>55</v>
      </c>
    </row>
    <row r="5415" spans="1:3" x14ac:dyDescent="0.35">
      <c r="A5415">
        <v>96.923699999999997</v>
      </c>
      <c r="B5415" t="s">
        <v>55</v>
      </c>
    </row>
    <row r="5416" spans="1:3" x14ac:dyDescent="0.35">
      <c r="A5416">
        <v>96.941140000000004</v>
      </c>
      <c r="B5416" t="s">
        <v>55</v>
      </c>
    </row>
    <row r="5417" spans="1:3" x14ac:dyDescent="0.35">
      <c r="A5417">
        <v>96.966250000000002</v>
      </c>
      <c r="B5417" t="s">
        <v>55</v>
      </c>
    </row>
    <row r="5418" spans="1:3" x14ac:dyDescent="0.35">
      <c r="A5418">
        <v>96.992289999999997</v>
      </c>
      <c r="B5418" t="s">
        <v>55</v>
      </c>
      <c r="C5418">
        <v>1E-4</v>
      </c>
    </row>
    <row r="5419" spans="1:3" x14ac:dyDescent="0.35">
      <c r="A5419">
        <v>97.009640000000005</v>
      </c>
      <c r="B5419" t="s">
        <v>55</v>
      </c>
    </row>
    <row r="5420" spans="1:3" x14ac:dyDescent="0.35">
      <c r="A5420">
        <v>97.024870000000007</v>
      </c>
      <c r="B5420" t="s">
        <v>55</v>
      </c>
    </row>
    <row r="5421" spans="1:3" x14ac:dyDescent="0.35">
      <c r="A5421">
        <v>97.040539999999993</v>
      </c>
      <c r="B5421" t="s">
        <v>55</v>
      </c>
    </row>
    <row r="5422" spans="1:3" x14ac:dyDescent="0.35">
      <c r="A5422">
        <v>97.060329999999993</v>
      </c>
      <c r="B5422" t="s">
        <v>55</v>
      </c>
    </row>
    <row r="5423" spans="1:3" x14ac:dyDescent="0.35">
      <c r="A5423">
        <v>97.094229999999996</v>
      </c>
      <c r="B5423" t="s">
        <v>55</v>
      </c>
    </row>
    <row r="5424" spans="1:3" x14ac:dyDescent="0.35">
      <c r="A5424">
        <v>97.122110000000006</v>
      </c>
      <c r="B5424" t="s">
        <v>55</v>
      </c>
      <c r="C5424">
        <v>5.0000000000000001E-4</v>
      </c>
    </row>
    <row r="5425" spans="1:3" x14ac:dyDescent="0.35">
      <c r="A5425">
        <v>97.151539999999997</v>
      </c>
      <c r="B5425" t="s">
        <v>55</v>
      </c>
      <c r="C5425">
        <v>2.2000000000000001E-3</v>
      </c>
    </row>
    <row r="5426" spans="1:3" x14ac:dyDescent="0.35">
      <c r="A5426">
        <v>97.176789999999997</v>
      </c>
      <c r="B5426" t="s">
        <v>55</v>
      </c>
      <c r="C5426">
        <v>3.7000000000000002E-3</v>
      </c>
    </row>
    <row r="5427" spans="1:3" x14ac:dyDescent="0.35">
      <c r="A5427">
        <v>97.195009999999996</v>
      </c>
      <c r="B5427" t="s">
        <v>55</v>
      </c>
      <c r="C5427">
        <v>3.7000000000000002E-3</v>
      </c>
    </row>
    <row r="5428" spans="1:3" x14ac:dyDescent="0.35">
      <c r="A5428">
        <v>97.211039999999997</v>
      </c>
      <c r="B5428" t="s">
        <v>55</v>
      </c>
      <c r="C5428">
        <v>2E-3</v>
      </c>
    </row>
    <row r="5429" spans="1:3" x14ac:dyDescent="0.35">
      <c r="A5429">
        <v>97.226590000000002</v>
      </c>
      <c r="B5429" t="s">
        <v>55</v>
      </c>
      <c r="C5429">
        <v>2E-3</v>
      </c>
    </row>
    <row r="5430" spans="1:3" x14ac:dyDescent="0.35">
      <c r="A5430">
        <v>97.242679999999993</v>
      </c>
      <c r="B5430" t="s">
        <v>55</v>
      </c>
      <c r="C5430">
        <v>3.0999999999999999E-3</v>
      </c>
    </row>
    <row r="5431" spans="1:3" x14ac:dyDescent="0.35">
      <c r="A5431">
        <v>97.260270000000006</v>
      </c>
      <c r="B5431" t="s">
        <v>55</v>
      </c>
      <c r="C5431">
        <v>2.8E-3</v>
      </c>
    </row>
    <row r="5432" spans="1:3" x14ac:dyDescent="0.35">
      <c r="A5432">
        <v>97.27637</v>
      </c>
      <c r="B5432" t="s">
        <v>55</v>
      </c>
      <c r="C5432">
        <v>2.8E-3</v>
      </c>
    </row>
    <row r="5433" spans="1:3" x14ac:dyDescent="0.35">
      <c r="A5433">
        <v>97.293880000000001</v>
      </c>
      <c r="B5433" t="s">
        <v>55</v>
      </c>
      <c r="C5433">
        <v>1E-3</v>
      </c>
    </row>
    <row r="5434" spans="1:3" x14ac:dyDescent="0.35">
      <c r="A5434">
        <v>97.309200000000004</v>
      </c>
      <c r="B5434" t="s">
        <v>55</v>
      </c>
      <c r="C5434">
        <v>1E-4</v>
      </c>
    </row>
    <row r="5435" spans="1:3" x14ac:dyDescent="0.35">
      <c r="A5435">
        <v>97.325860000000006</v>
      </c>
      <c r="B5435" t="s">
        <v>55</v>
      </c>
      <c r="C5435">
        <v>1E-4</v>
      </c>
    </row>
    <row r="5436" spans="1:3" x14ac:dyDescent="0.35">
      <c r="A5436">
        <v>97.341970000000003</v>
      </c>
      <c r="B5436" t="s">
        <v>55</v>
      </c>
      <c r="C5436">
        <v>3.3999999999999998E-3</v>
      </c>
    </row>
    <row r="5437" spans="1:3" x14ac:dyDescent="0.35">
      <c r="A5437">
        <v>97.357799999999997</v>
      </c>
      <c r="B5437" t="s">
        <v>55</v>
      </c>
      <c r="C5437">
        <v>3.3999999999999998E-3</v>
      </c>
    </row>
    <row r="5438" spans="1:3" x14ac:dyDescent="0.35">
      <c r="A5438">
        <v>97.373559999999998</v>
      </c>
      <c r="B5438" t="s">
        <v>55</v>
      </c>
      <c r="C5438">
        <v>3.2000000000000002E-3</v>
      </c>
    </row>
    <row r="5439" spans="1:3" x14ac:dyDescent="0.35">
      <c r="A5439">
        <v>97.390749999999997</v>
      </c>
      <c r="B5439" t="s">
        <v>55</v>
      </c>
      <c r="C5439">
        <v>1.7299999999999999E-2</v>
      </c>
    </row>
    <row r="5440" spans="1:3" x14ac:dyDescent="0.35">
      <c r="A5440">
        <v>97.407079999999993</v>
      </c>
      <c r="B5440" t="s">
        <v>55</v>
      </c>
      <c r="C5440">
        <v>1.7299999999999999E-2</v>
      </c>
    </row>
    <row r="5441" spans="1:3" x14ac:dyDescent="0.35">
      <c r="A5441">
        <v>97.423580000000001</v>
      </c>
      <c r="B5441" t="s">
        <v>55</v>
      </c>
      <c r="C5441">
        <v>4.8999999999999998E-3</v>
      </c>
    </row>
    <row r="5442" spans="1:3" x14ac:dyDescent="0.35">
      <c r="A5442">
        <v>97.439580000000007</v>
      </c>
      <c r="B5442" t="s">
        <v>55</v>
      </c>
      <c r="C5442">
        <v>2.07E-2</v>
      </c>
    </row>
    <row r="5443" spans="1:3" x14ac:dyDescent="0.35">
      <c r="A5443">
        <v>97.455290000000005</v>
      </c>
      <c r="B5443" t="s">
        <v>55</v>
      </c>
      <c r="C5443">
        <v>8.0999999999999996E-3</v>
      </c>
    </row>
    <row r="5444" spans="1:3" x14ac:dyDescent="0.35">
      <c r="A5444">
        <v>97.471059999999994</v>
      </c>
      <c r="B5444" t="s">
        <v>55</v>
      </c>
      <c r="C5444">
        <v>8.0999999999999996E-3</v>
      </c>
    </row>
    <row r="5445" spans="1:3" x14ac:dyDescent="0.35">
      <c r="A5445">
        <v>97.490189999999998</v>
      </c>
      <c r="B5445" t="s">
        <v>55</v>
      </c>
      <c r="C5445">
        <v>4.5999999999999999E-3</v>
      </c>
    </row>
    <row r="5446" spans="1:3" x14ac:dyDescent="0.35">
      <c r="A5446">
        <v>97.511930000000007</v>
      </c>
      <c r="B5446" t="s">
        <v>55</v>
      </c>
      <c r="C5446">
        <v>4.5999999999999999E-3</v>
      </c>
    </row>
    <row r="5447" spans="1:3" x14ac:dyDescent="0.35">
      <c r="A5447">
        <v>97.529809999999998</v>
      </c>
      <c r="B5447" t="s">
        <v>55</v>
      </c>
      <c r="C5447">
        <v>4.7000000000000002E-3</v>
      </c>
    </row>
    <row r="5448" spans="1:3" x14ac:dyDescent="0.35">
      <c r="A5448">
        <v>97.549000000000007</v>
      </c>
      <c r="B5448" t="s">
        <v>55</v>
      </c>
      <c r="C5448">
        <v>6.9999999999999999E-4</v>
      </c>
    </row>
    <row r="5449" spans="1:3" x14ac:dyDescent="0.35">
      <c r="A5449">
        <v>97.567890000000006</v>
      </c>
      <c r="B5449" t="s">
        <v>55</v>
      </c>
    </row>
    <row r="5450" spans="1:3" x14ac:dyDescent="0.35">
      <c r="A5450">
        <v>97.589460000000003</v>
      </c>
      <c r="B5450" t="s">
        <v>55</v>
      </c>
    </row>
    <row r="5451" spans="1:3" x14ac:dyDescent="0.35">
      <c r="A5451">
        <v>97.609960000000001</v>
      </c>
      <c r="B5451" t="s">
        <v>55</v>
      </c>
    </row>
    <row r="5452" spans="1:3" x14ac:dyDescent="0.35">
      <c r="A5452">
        <v>97.627750000000006</v>
      </c>
      <c r="B5452" t="s">
        <v>55</v>
      </c>
    </row>
    <row r="5453" spans="1:3" x14ac:dyDescent="0.35">
      <c r="A5453">
        <v>97.647400000000005</v>
      </c>
      <c r="B5453" t="s">
        <v>55</v>
      </c>
    </row>
    <row r="5454" spans="1:3" x14ac:dyDescent="0.35">
      <c r="A5454">
        <v>97.667370000000005</v>
      </c>
      <c r="B5454" t="s">
        <v>55</v>
      </c>
    </row>
    <row r="5455" spans="1:3" x14ac:dyDescent="0.35">
      <c r="A5455">
        <v>97.685839999999999</v>
      </c>
      <c r="B5455" t="s">
        <v>55</v>
      </c>
    </row>
    <row r="5456" spans="1:3" x14ac:dyDescent="0.35">
      <c r="A5456">
        <v>97.704189999999997</v>
      </c>
      <c r="B5456" t="s">
        <v>55</v>
      </c>
    </row>
    <row r="5457" spans="1:2" x14ac:dyDescent="0.35">
      <c r="A5457">
        <v>97.734920000000002</v>
      </c>
      <c r="B5457" t="s">
        <v>55</v>
      </c>
    </row>
    <row r="5458" spans="1:2" x14ac:dyDescent="0.35">
      <c r="A5458">
        <v>97.762140000000002</v>
      </c>
      <c r="B5458" t="s">
        <v>55</v>
      </c>
    </row>
    <row r="5459" spans="1:2" x14ac:dyDescent="0.35">
      <c r="A5459">
        <v>97.790210000000002</v>
      </c>
      <c r="B5459" t="s">
        <v>55</v>
      </c>
    </row>
    <row r="5460" spans="1:2" x14ac:dyDescent="0.35">
      <c r="A5460">
        <v>97.809749999999994</v>
      </c>
      <c r="B5460" t="s">
        <v>55</v>
      </c>
    </row>
    <row r="5461" spans="1:2" x14ac:dyDescent="0.35">
      <c r="A5461">
        <v>97.829260000000005</v>
      </c>
      <c r="B5461" t="s">
        <v>55</v>
      </c>
    </row>
    <row r="5462" spans="1:2" x14ac:dyDescent="0.35">
      <c r="A5462">
        <v>97.854969999999994</v>
      </c>
      <c r="B5462" t="s">
        <v>55</v>
      </c>
    </row>
    <row r="5463" spans="1:2" x14ac:dyDescent="0.35">
      <c r="A5463">
        <v>97.872720000000001</v>
      </c>
      <c r="B5463" t="s">
        <v>55</v>
      </c>
    </row>
    <row r="5464" spans="1:2" x14ac:dyDescent="0.35">
      <c r="A5464">
        <v>97.890190000000004</v>
      </c>
      <c r="B5464" t="s">
        <v>55</v>
      </c>
    </row>
    <row r="5465" spans="1:2" x14ac:dyDescent="0.35">
      <c r="A5465">
        <v>97.905720000000002</v>
      </c>
      <c r="B5465" t="s">
        <v>55</v>
      </c>
    </row>
    <row r="5466" spans="1:2" x14ac:dyDescent="0.35">
      <c r="A5466">
        <v>97.921589999999995</v>
      </c>
      <c r="B5466" t="s">
        <v>55</v>
      </c>
    </row>
    <row r="5467" spans="1:2" x14ac:dyDescent="0.35">
      <c r="A5467">
        <v>97.936869999999999</v>
      </c>
      <c r="B5467" t="s">
        <v>55</v>
      </c>
    </row>
    <row r="5468" spans="1:2" x14ac:dyDescent="0.35">
      <c r="A5468">
        <v>97.953680000000006</v>
      </c>
      <c r="B5468" t="s">
        <v>55</v>
      </c>
    </row>
    <row r="5469" spans="1:2" x14ac:dyDescent="0.35">
      <c r="A5469">
        <v>97.969610000000003</v>
      </c>
      <c r="B5469" t="s">
        <v>55</v>
      </c>
    </row>
    <row r="5470" spans="1:2" x14ac:dyDescent="0.35">
      <c r="A5470">
        <v>97.98527</v>
      </c>
      <c r="B5470" t="s">
        <v>55</v>
      </c>
    </row>
    <row r="5471" spans="1:2" x14ac:dyDescent="0.35">
      <c r="A5471">
        <v>98.000969999999995</v>
      </c>
      <c r="B5471" t="s">
        <v>55</v>
      </c>
    </row>
    <row r="5472" spans="1:2" x14ac:dyDescent="0.35">
      <c r="A5472">
        <v>98.016649999999998</v>
      </c>
      <c r="B5472" t="s">
        <v>55</v>
      </c>
    </row>
    <row r="5473" spans="1:2" x14ac:dyDescent="0.35">
      <c r="A5473">
        <v>98.031610000000001</v>
      </c>
      <c r="B5473" t="s">
        <v>55</v>
      </c>
    </row>
    <row r="5474" spans="1:2" x14ac:dyDescent="0.35">
      <c r="A5474">
        <v>98.046899999999994</v>
      </c>
      <c r="B5474" t="s">
        <v>55</v>
      </c>
    </row>
    <row r="5475" spans="1:2" x14ac:dyDescent="0.35">
      <c r="A5475">
        <v>98.067030000000003</v>
      </c>
      <c r="B5475" t="s">
        <v>55</v>
      </c>
    </row>
    <row r="5476" spans="1:2" x14ac:dyDescent="0.35">
      <c r="A5476">
        <v>98.089619999999996</v>
      </c>
      <c r="B5476" t="s">
        <v>55</v>
      </c>
    </row>
    <row r="5477" spans="1:2" x14ac:dyDescent="0.35">
      <c r="A5477">
        <v>98.105230000000006</v>
      </c>
      <c r="B5477" t="s">
        <v>55</v>
      </c>
    </row>
    <row r="5478" spans="1:2" x14ac:dyDescent="0.35">
      <c r="A5478">
        <v>98.120260000000002</v>
      </c>
      <c r="B5478" t="s">
        <v>55</v>
      </c>
    </row>
    <row r="5479" spans="1:2" x14ac:dyDescent="0.35">
      <c r="A5479">
        <v>98.135429999999999</v>
      </c>
      <c r="B5479" t="s">
        <v>55</v>
      </c>
    </row>
    <row r="5480" spans="1:2" x14ac:dyDescent="0.35">
      <c r="A5480">
        <v>98.150379999999998</v>
      </c>
      <c r="B5480" t="s">
        <v>55</v>
      </c>
    </row>
    <row r="5481" spans="1:2" x14ac:dyDescent="0.35">
      <c r="A5481">
        <v>98.167919999999995</v>
      </c>
      <c r="B5481" t="s">
        <v>55</v>
      </c>
    </row>
    <row r="5482" spans="1:2" x14ac:dyDescent="0.35">
      <c r="A5482">
        <v>98.187560000000005</v>
      </c>
      <c r="B5482" t="s">
        <v>55</v>
      </c>
    </row>
    <row r="5483" spans="1:2" x14ac:dyDescent="0.35">
      <c r="A5483">
        <v>98.208399999999997</v>
      </c>
      <c r="B5483" t="s">
        <v>55</v>
      </c>
    </row>
    <row r="5484" spans="1:2" x14ac:dyDescent="0.35">
      <c r="A5484">
        <v>98.225340000000003</v>
      </c>
      <c r="B5484" t="s">
        <v>55</v>
      </c>
    </row>
    <row r="5485" spans="1:2" x14ac:dyDescent="0.35">
      <c r="A5485">
        <v>98.244190000000003</v>
      </c>
      <c r="B5485" t="s">
        <v>55</v>
      </c>
    </row>
    <row r="5486" spans="1:2" x14ac:dyDescent="0.35">
      <c r="A5486">
        <v>98.261250000000004</v>
      </c>
      <c r="B5486" t="s">
        <v>55</v>
      </c>
    </row>
    <row r="5487" spans="1:2" x14ac:dyDescent="0.35">
      <c r="A5487">
        <v>98.279349999999994</v>
      </c>
      <c r="B5487" t="s">
        <v>55</v>
      </c>
    </row>
    <row r="5488" spans="1:2" x14ac:dyDescent="0.35">
      <c r="A5488">
        <v>98.295910000000006</v>
      </c>
      <c r="B5488" t="s">
        <v>55</v>
      </c>
    </row>
    <row r="5489" spans="1:2" x14ac:dyDescent="0.35">
      <c r="A5489">
        <v>98.313609999999997</v>
      </c>
      <c r="B5489" t="s">
        <v>55</v>
      </c>
    </row>
    <row r="5490" spans="1:2" x14ac:dyDescent="0.35">
      <c r="A5490">
        <v>98.32826</v>
      </c>
      <c r="B5490" t="s">
        <v>55</v>
      </c>
    </row>
    <row r="5491" spans="1:2" x14ac:dyDescent="0.35">
      <c r="A5491">
        <v>98.342799999999997</v>
      </c>
      <c r="B5491" t="s">
        <v>55</v>
      </c>
    </row>
    <row r="5492" spans="1:2" x14ac:dyDescent="0.35">
      <c r="A5492">
        <v>98.368200000000002</v>
      </c>
      <c r="B5492" t="s">
        <v>55</v>
      </c>
    </row>
    <row r="5493" spans="1:2" x14ac:dyDescent="0.35">
      <c r="A5493">
        <v>98.389960000000002</v>
      </c>
      <c r="B5493" t="s">
        <v>55</v>
      </c>
    </row>
    <row r="5494" spans="1:2" x14ac:dyDescent="0.35">
      <c r="A5494">
        <v>98.407579999999996</v>
      </c>
      <c r="B5494" t="s">
        <v>55</v>
      </c>
    </row>
    <row r="5495" spans="1:2" x14ac:dyDescent="0.35">
      <c r="A5495">
        <v>98.425970000000007</v>
      </c>
      <c r="B5495" t="s">
        <v>55</v>
      </c>
    </row>
    <row r="5496" spans="1:2" x14ac:dyDescent="0.35">
      <c r="A5496">
        <v>98.444890000000001</v>
      </c>
      <c r="B5496" t="s">
        <v>55</v>
      </c>
    </row>
    <row r="5497" spans="1:2" x14ac:dyDescent="0.35">
      <c r="A5497">
        <v>98.463880000000003</v>
      </c>
      <c r="B5497" t="s">
        <v>55</v>
      </c>
    </row>
    <row r="5498" spans="1:2" x14ac:dyDescent="0.35">
      <c r="A5498">
        <v>98.483329999999995</v>
      </c>
      <c r="B5498" t="s">
        <v>55</v>
      </c>
    </row>
    <row r="5499" spans="1:2" x14ac:dyDescent="0.35">
      <c r="A5499">
        <v>98.502210000000005</v>
      </c>
      <c r="B5499" t="s">
        <v>55</v>
      </c>
    </row>
    <row r="5500" spans="1:2" x14ac:dyDescent="0.35">
      <c r="A5500">
        <v>98.521739999999994</v>
      </c>
      <c r="B5500" t="s">
        <v>55</v>
      </c>
    </row>
    <row r="5501" spans="1:2" x14ac:dyDescent="0.35">
      <c r="A5501">
        <v>98.538020000000003</v>
      </c>
      <c r="B5501" t="s">
        <v>55</v>
      </c>
    </row>
    <row r="5502" spans="1:2" x14ac:dyDescent="0.35">
      <c r="A5502">
        <v>98.554879999999997</v>
      </c>
      <c r="B5502" t="s">
        <v>55</v>
      </c>
    </row>
    <row r="5503" spans="1:2" x14ac:dyDescent="0.35">
      <c r="A5503">
        <v>98.576030000000003</v>
      </c>
      <c r="B5503" t="s">
        <v>55</v>
      </c>
    </row>
    <row r="5504" spans="1:2" x14ac:dyDescent="0.35">
      <c r="A5504">
        <v>98.593029999999999</v>
      </c>
      <c r="B5504" t="s">
        <v>55</v>
      </c>
    </row>
    <row r="5505" spans="1:2" x14ac:dyDescent="0.35">
      <c r="A5505">
        <v>98.611829999999998</v>
      </c>
      <c r="B5505" t="s">
        <v>55</v>
      </c>
    </row>
    <row r="5506" spans="1:2" x14ac:dyDescent="0.35">
      <c r="A5506">
        <v>98.626480000000001</v>
      </c>
      <c r="B5506" t="s">
        <v>55</v>
      </c>
    </row>
    <row r="5507" spans="1:2" x14ac:dyDescent="0.35">
      <c r="A5507">
        <v>98.642359999999996</v>
      </c>
      <c r="B5507" t="s">
        <v>55</v>
      </c>
    </row>
    <row r="5508" spans="1:2" x14ac:dyDescent="0.35">
      <c r="A5508">
        <v>98.65719</v>
      </c>
      <c r="B5508" t="s">
        <v>55</v>
      </c>
    </row>
    <row r="5509" spans="1:2" x14ac:dyDescent="0.35">
      <c r="A5509">
        <v>98.671350000000004</v>
      </c>
      <c r="B5509" t="s">
        <v>55</v>
      </c>
    </row>
    <row r="5510" spans="1:2" x14ac:dyDescent="0.35">
      <c r="A5510">
        <v>98.686459999999997</v>
      </c>
      <c r="B5510" t="s">
        <v>55</v>
      </c>
    </row>
    <row r="5511" spans="1:2" x14ac:dyDescent="0.35">
      <c r="A5511">
        <v>98.704580000000007</v>
      </c>
      <c r="B5511" t="s">
        <v>55</v>
      </c>
    </row>
    <row r="5512" spans="1:2" x14ac:dyDescent="0.35">
      <c r="A5512">
        <v>98.720529999999997</v>
      </c>
      <c r="B5512" t="s">
        <v>55</v>
      </c>
    </row>
    <row r="5513" spans="1:2" x14ac:dyDescent="0.35">
      <c r="A5513">
        <v>98.736919999999998</v>
      </c>
      <c r="B5513" t="s">
        <v>55</v>
      </c>
    </row>
    <row r="5514" spans="1:2" x14ac:dyDescent="0.35">
      <c r="A5514">
        <v>98.753129999999999</v>
      </c>
      <c r="B5514" t="s">
        <v>55</v>
      </c>
    </row>
    <row r="5515" spans="1:2" x14ac:dyDescent="0.35">
      <c r="A5515">
        <v>98.77131</v>
      </c>
      <c r="B5515" t="s">
        <v>55</v>
      </c>
    </row>
    <row r="5516" spans="1:2" x14ac:dyDescent="0.35">
      <c r="A5516">
        <v>98.789119999999997</v>
      </c>
      <c r="B5516" t="s">
        <v>55</v>
      </c>
    </row>
    <row r="5517" spans="1:2" x14ac:dyDescent="0.35">
      <c r="A5517">
        <v>98.806939999999997</v>
      </c>
      <c r="B5517" t="s">
        <v>55</v>
      </c>
    </row>
    <row r="5518" spans="1:2" x14ac:dyDescent="0.35">
      <c r="A5518">
        <v>98.826599999999999</v>
      </c>
      <c r="B5518" t="s">
        <v>55</v>
      </c>
    </row>
    <row r="5519" spans="1:2" x14ac:dyDescent="0.35">
      <c r="A5519">
        <v>98.846339999999998</v>
      </c>
      <c r="B5519" t="s">
        <v>55</v>
      </c>
    </row>
    <row r="5520" spans="1:2" x14ac:dyDescent="0.35">
      <c r="A5520">
        <v>98.870649999999998</v>
      </c>
      <c r="B5520" t="s">
        <v>55</v>
      </c>
    </row>
    <row r="5521" spans="1:3" x14ac:dyDescent="0.35">
      <c r="A5521">
        <v>98.899919999999995</v>
      </c>
      <c r="B5521" t="s">
        <v>55</v>
      </c>
    </row>
    <row r="5522" spans="1:3" x14ac:dyDescent="0.35">
      <c r="A5522">
        <v>98.919210000000007</v>
      </c>
      <c r="B5522" t="s">
        <v>55</v>
      </c>
    </row>
    <row r="5523" spans="1:3" x14ac:dyDescent="0.35">
      <c r="A5523">
        <v>98.943529999999996</v>
      </c>
      <c r="B5523" t="s">
        <v>55</v>
      </c>
    </row>
    <row r="5524" spans="1:3" x14ac:dyDescent="0.35">
      <c r="A5524">
        <v>98.974369999999993</v>
      </c>
      <c r="B5524" t="s">
        <v>55</v>
      </c>
    </row>
    <row r="5525" spans="1:3" x14ac:dyDescent="0.35">
      <c r="A5525">
        <v>98.989099999999993</v>
      </c>
      <c r="B5525" t="s">
        <v>55</v>
      </c>
      <c r="C5525">
        <v>1E-4</v>
      </c>
    </row>
    <row r="5526" spans="1:3" x14ac:dyDescent="0.35">
      <c r="A5526">
        <v>99.008930000000007</v>
      </c>
      <c r="B5526" t="s">
        <v>55</v>
      </c>
    </row>
    <row r="5527" spans="1:3" x14ac:dyDescent="0.35">
      <c r="A5527">
        <v>99.048699999999997</v>
      </c>
      <c r="B5527" t="s">
        <v>55</v>
      </c>
      <c r="C5527">
        <v>6.9999999999999999E-4</v>
      </c>
    </row>
    <row r="5528" spans="1:3" x14ac:dyDescent="0.35">
      <c r="A5528">
        <v>99.081440000000001</v>
      </c>
      <c r="B5528" t="s">
        <v>55</v>
      </c>
      <c r="C5528">
        <v>1.9E-3</v>
      </c>
    </row>
    <row r="5529" spans="1:3" x14ac:dyDescent="0.35">
      <c r="A5529">
        <v>99.102069999999998</v>
      </c>
      <c r="B5529" t="s">
        <v>55</v>
      </c>
      <c r="C5529">
        <v>2.3E-3</v>
      </c>
    </row>
    <row r="5530" spans="1:3" x14ac:dyDescent="0.35">
      <c r="A5530">
        <v>99.121970000000005</v>
      </c>
      <c r="B5530" t="s">
        <v>55</v>
      </c>
      <c r="C5530">
        <v>2.7000000000000001E-3</v>
      </c>
    </row>
    <row r="5531" spans="1:3" x14ac:dyDescent="0.35">
      <c r="A5531">
        <v>99.140370000000004</v>
      </c>
      <c r="B5531" t="s">
        <v>55</v>
      </c>
      <c r="C5531">
        <v>2.7000000000000001E-3</v>
      </c>
    </row>
    <row r="5532" spans="1:3" x14ac:dyDescent="0.35">
      <c r="A5532">
        <v>99.159930000000003</v>
      </c>
      <c r="B5532" t="s">
        <v>55</v>
      </c>
      <c r="C5532">
        <v>1.1000000000000001E-3</v>
      </c>
    </row>
    <row r="5533" spans="1:3" x14ac:dyDescent="0.35">
      <c r="A5533">
        <v>99.175870000000003</v>
      </c>
      <c r="B5533" t="s">
        <v>55</v>
      </c>
      <c r="C5533">
        <v>1.1000000000000001E-3</v>
      </c>
    </row>
    <row r="5534" spans="1:3" x14ac:dyDescent="0.35">
      <c r="A5534">
        <v>99.193839999999994</v>
      </c>
      <c r="B5534" t="s">
        <v>55</v>
      </c>
      <c r="C5534">
        <v>2.5999999999999999E-3</v>
      </c>
    </row>
    <row r="5535" spans="1:3" x14ac:dyDescent="0.35">
      <c r="A5535">
        <v>99.211749999999995</v>
      </c>
      <c r="B5535" t="s">
        <v>55</v>
      </c>
      <c r="C5535">
        <v>2E-3</v>
      </c>
    </row>
    <row r="5536" spans="1:3" x14ac:dyDescent="0.35">
      <c r="A5536">
        <v>99.227739999999997</v>
      </c>
      <c r="B5536" t="s">
        <v>55</v>
      </c>
      <c r="C5536">
        <v>1.6000000000000001E-3</v>
      </c>
    </row>
    <row r="5537" spans="1:3" x14ac:dyDescent="0.35">
      <c r="A5537">
        <v>99.244060000000005</v>
      </c>
      <c r="B5537" t="s">
        <v>55</v>
      </c>
      <c r="C5537">
        <v>1.6000000000000001E-3</v>
      </c>
    </row>
    <row r="5538" spans="1:3" x14ac:dyDescent="0.35">
      <c r="A5538">
        <v>99.260990000000007</v>
      </c>
      <c r="B5538" t="s">
        <v>55</v>
      </c>
      <c r="C5538">
        <v>8.9999999999999998E-4</v>
      </c>
    </row>
    <row r="5539" spans="1:3" x14ac:dyDescent="0.35">
      <c r="A5539">
        <v>99.276750000000007</v>
      </c>
      <c r="B5539" t="s">
        <v>55</v>
      </c>
      <c r="C5539">
        <v>8.9999999999999998E-4</v>
      </c>
    </row>
    <row r="5540" spans="1:3" x14ac:dyDescent="0.35">
      <c r="A5540">
        <v>99.292590000000004</v>
      </c>
      <c r="B5540" t="s">
        <v>55</v>
      </c>
      <c r="C5540">
        <v>1E-4</v>
      </c>
    </row>
    <row r="5541" spans="1:3" x14ac:dyDescent="0.35">
      <c r="A5541">
        <v>99.308750000000003</v>
      </c>
      <c r="B5541" t="s">
        <v>55</v>
      </c>
      <c r="C5541">
        <v>1E-4</v>
      </c>
    </row>
    <row r="5542" spans="1:3" x14ac:dyDescent="0.35">
      <c r="A5542">
        <v>99.325320000000005</v>
      </c>
      <c r="B5542" t="s">
        <v>55</v>
      </c>
      <c r="C5542">
        <v>1E-4</v>
      </c>
    </row>
    <row r="5543" spans="1:3" x14ac:dyDescent="0.35">
      <c r="A5543">
        <v>99.341089999999994</v>
      </c>
      <c r="B5543" t="s">
        <v>55</v>
      </c>
    </row>
    <row r="5544" spans="1:3" x14ac:dyDescent="0.35">
      <c r="A5544">
        <v>99.361469999999997</v>
      </c>
      <c r="B5544" t="s">
        <v>55</v>
      </c>
    </row>
    <row r="5545" spans="1:3" x14ac:dyDescent="0.35">
      <c r="A5545">
        <v>99.379930000000002</v>
      </c>
      <c r="B5545" t="s">
        <v>55</v>
      </c>
    </row>
    <row r="5546" spans="1:3" x14ac:dyDescent="0.35">
      <c r="A5546">
        <v>99.399770000000004</v>
      </c>
      <c r="B5546" t="s">
        <v>55</v>
      </c>
    </row>
    <row r="5547" spans="1:3" x14ac:dyDescent="0.35">
      <c r="A5547">
        <v>99.415530000000004</v>
      </c>
      <c r="B5547" t="s">
        <v>55</v>
      </c>
    </row>
    <row r="5548" spans="1:3" x14ac:dyDescent="0.35">
      <c r="A5548">
        <v>99.431399999999996</v>
      </c>
      <c r="B5548" t="s">
        <v>55</v>
      </c>
    </row>
    <row r="5549" spans="1:3" x14ac:dyDescent="0.35">
      <c r="A5549">
        <v>99.450869999999995</v>
      </c>
      <c r="B5549" t="s">
        <v>55</v>
      </c>
    </row>
    <row r="5550" spans="1:3" x14ac:dyDescent="0.35">
      <c r="A5550">
        <v>99.471860000000007</v>
      </c>
      <c r="B5550" t="s">
        <v>55</v>
      </c>
    </row>
    <row r="5551" spans="1:3" x14ac:dyDescent="0.35">
      <c r="A5551">
        <v>99.494969999999995</v>
      </c>
      <c r="B5551" t="s">
        <v>55</v>
      </c>
    </row>
    <row r="5552" spans="1:3" x14ac:dyDescent="0.35">
      <c r="A5552">
        <v>99.514399999999995</v>
      </c>
      <c r="B5552" t="s">
        <v>55</v>
      </c>
    </row>
    <row r="5553" spans="1:2" x14ac:dyDescent="0.35">
      <c r="A5553">
        <v>99.532629999999997</v>
      </c>
      <c r="B5553" t="s">
        <v>55</v>
      </c>
    </row>
    <row r="5554" spans="1:2" x14ac:dyDescent="0.35">
      <c r="A5554">
        <v>99.552409999999995</v>
      </c>
      <c r="B5554" t="s">
        <v>55</v>
      </c>
    </row>
    <row r="5555" spans="1:2" x14ac:dyDescent="0.35">
      <c r="A5555">
        <v>99.577860000000001</v>
      </c>
      <c r="B5555" t="s">
        <v>55</v>
      </c>
    </row>
    <row r="5556" spans="1:2" x14ac:dyDescent="0.35">
      <c r="A5556">
        <v>99.596680000000006</v>
      </c>
      <c r="B5556" t="s">
        <v>55</v>
      </c>
    </row>
    <row r="5557" spans="1:2" x14ac:dyDescent="0.35">
      <c r="A5557">
        <v>99.617760000000004</v>
      </c>
      <c r="B5557" t="s">
        <v>55</v>
      </c>
    </row>
    <row r="5558" spans="1:2" x14ac:dyDescent="0.35">
      <c r="A5558">
        <v>99.6387</v>
      </c>
      <c r="B5558" t="s">
        <v>55</v>
      </c>
    </row>
    <row r="5559" spans="1:2" x14ac:dyDescent="0.35">
      <c r="A5559">
        <v>99.655709999999999</v>
      </c>
      <c r="B5559" t="s">
        <v>55</v>
      </c>
    </row>
    <row r="5560" spans="1:2" x14ac:dyDescent="0.35">
      <c r="A5560">
        <v>99.671189999999996</v>
      </c>
      <c r="B5560" t="s">
        <v>55</v>
      </c>
    </row>
    <row r="5561" spans="1:2" x14ac:dyDescent="0.35">
      <c r="A5561">
        <v>99.690730000000002</v>
      </c>
      <c r="B5561" t="s">
        <v>55</v>
      </c>
    </row>
    <row r="5562" spans="1:2" x14ac:dyDescent="0.35">
      <c r="A5562">
        <v>99.720169999999996</v>
      </c>
      <c r="B5562" t="s">
        <v>55</v>
      </c>
    </row>
    <row r="5563" spans="1:2" x14ac:dyDescent="0.35">
      <c r="A5563">
        <v>99.736440000000002</v>
      </c>
      <c r="B5563" t="s">
        <v>55</v>
      </c>
    </row>
    <row r="5564" spans="1:2" x14ac:dyDescent="0.35">
      <c r="A5564">
        <v>99.753609999999995</v>
      </c>
      <c r="B5564" t="s">
        <v>55</v>
      </c>
    </row>
    <row r="5565" spans="1:2" x14ac:dyDescent="0.35">
      <c r="A5565">
        <v>99.773349999999994</v>
      </c>
      <c r="B5565" t="s">
        <v>55</v>
      </c>
    </row>
    <row r="5566" spans="1:2" x14ac:dyDescent="0.35">
      <c r="A5566">
        <v>99.792900000000003</v>
      </c>
      <c r="B5566" t="s">
        <v>55</v>
      </c>
    </row>
    <row r="5567" spans="1:2" x14ac:dyDescent="0.35">
      <c r="A5567">
        <v>99.810990000000004</v>
      </c>
      <c r="B5567" t="s">
        <v>55</v>
      </c>
    </row>
    <row r="5568" spans="1:2" x14ac:dyDescent="0.35">
      <c r="A5568">
        <v>99.837199999999996</v>
      </c>
      <c r="B5568" t="s">
        <v>55</v>
      </c>
    </row>
    <row r="5569" spans="1:3" x14ac:dyDescent="0.35">
      <c r="A5569">
        <v>99.861369999999994</v>
      </c>
      <c r="B5569" t="s">
        <v>55</v>
      </c>
    </row>
    <row r="5570" spans="1:3" x14ac:dyDescent="0.35">
      <c r="A5570">
        <v>99.877110000000002</v>
      </c>
      <c r="B5570" t="s">
        <v>55</v>
      </c>
    </row>
    <row r="5571" spans="1:3" x14ac:dyDescent="0.35">
      <c r="A5571">
        <v>99.891369999999995</v>
      </c>
      <c r="B5571" t="s">
        <v>55</v>
      </c>
      <c r="C5571">
        <v>1E-4</v>
      </c>
    </row>
    <row r="5572" spans="1:3" x14ac:dyDescent="0.35">
      <c r="A5572">
        <v>99.908529999999999</v>
      </c>
      <c r="B5572" t="s">
        <v>55</v>
      </c>
      <c r="C5572">
        <v>1E-4</v>
      </c>
    </row>
    <row r="5573" spans="1:3" x14ac:dyDescent="0.35">
      <c r="A5573">
        <v>99.926820000000006</v>
      </c>
      <c r="B5573" t="s">
        <v>55</v>
      </c>
      <c r="C5573">
        <v>1E-4</v>
      </c>
    </row>
    <row r="5574" spans="1:3" x14ac:dyDescent="0.35">
      <c r="A5574">
        <v>99.941509999999994</v>
      </c>
      <c r="B5574" t="s">
        <v>55</v>
      </c>
    </row>
    <row r="5575" spans="1:3" x14ac:dyDescent="0.35">
      <c r="A5575">
        <v>99.957579999999993</v>
      </c>
      <c r="B5575" t="s">
        <v>55</v>
      </c>
    </row>
    <row r="5576" spans="1:3" x14ac:dyDescent="0.35">
      <c r="A5576">
        <v>99.972189999999998</v>
      </c>
      <c r="B5576" t="s">
        <v>55</v>
      </c>
    </row>
    <row r="5577" spans="1:3" x14ac:dyDescent="0.35">
      <c r="A5577">
        <v>99.993859999999998</v>
      </c>
      <c r="B5577" t="s">
        <v>55</v>
      </c>
    </row>
    <row r="5578" spans="1:3" x14ac:dyDescent="0.35">
      <c r="A5578">
        <v>100.0166</v>
      </c>
      <c r="B5578" t="s">
        <v>55</v>
      </c>
    </row>
    <row r="5579" spans="1:3" x14ac:dyDescent="0.35">
      <c r="A5579">
        <v>100.03440000000001</v>
      </c>
      <c r="B5579" t="s">
        <v>55</v>
      </c>
    </row>
    <row r="5580" spans="1:3" x14ac:dyDescent="0.35">
      <c r="A5580">
        <v>100.04859999999999</v>
      </c>
      <c r="B5580" t="s">
        <v>55</v>
      </c>
    </row>
    <row r="5581" spans="1:3" x14ac:dyDescent="0.35">
      <c r="A5581">
        <v>100.0637</v>
      </c>
      <c r="B5581" t="s">
        <v>55</v>
      </c>
    </row>
    <row r="5582" spans="1:3" x14ac:dyDescent="0.35">
      <c r="A5582">
        <v>100.0792</v>
      </c>
      <c r="B5582" t="s">
        <v>55</v>
      </c>
    </row>
    <row r="5583" spans="1:3" x14ac:dyDescent="0.35">
      <c r="A5583">
        <v>100.0945</v>
      </c>
      <c r="B5583" t="s">
        <v>55</v>
      </c>
    </row>
    <row r="5584" spans="1:3" x14ac:dyDescent="0.35">
      <c r="A5584">
        <v>100.10980000000001</v>
      </c>
      <c r="B5584" t="s">
        <v>55</v>
      </c>
    </row>
    <row r="5585" spans="1:3" x14ac:dyDescent="0.35">
      <c r="A5585">
        <v>100.1267</v>
      </c>
      <c r="B5585" t="s">
        <v>55</v>
      </c>
    </row>
    <row r="5586" spans="1:3" x14ac:dyDescent="0.35">
      <c r="A5586">
        <v>100.14570000000001</v>
      </c>
      <c r="B5586" t="s">
        <v>55</v>
      </c>
    </row>
    <row r="5587" spans="1:3" x14ac:dyDescent="0.35">
      <c r="A5587">
        <v>100.1626</v>
      </c>
      <c r="B5587" t="s">
        <v>55</v>
      </c>
    </row>
    <row r="5588" spans="1:3" x14ac:dyDescent="0.35">
      <c r="A5588">
        <v>100.18040000000001</v>
      </c>
      <c r="B5588" t="s">
        <v>55</v>
      </c>
    </row>
    <row r="5589" spans="1:3" x14ac:dyDescent="0.35">
      <c r="A5589">
        <v>100.2052</v>
      </c>
      <c r="B5589" t="s">
        <v>55</v>
      </c>
    </row>
    <row r="5590" spans="1:3" x14ac:dyDescent="0.35">
      <c r="A5590">
        <v>100.22190000000001</v>
      </c>
      <c r="B5590" t="s">
        <v>55</v>
      </c>
    </row>
    <row r="5591" spans="1:3" x14ac:dyDescent="0.35">
      <c r="A5591">
        <v>100.2431</v>
      </c>
      <c r="B5591" t="s">
        <v>55</v>
      </c>
    </row>
    <row r="5592" spans="1:3" x14ac:dyDescent="0.35">
      <c r="A5592">
        <v>100.25790000000001</v>
      </c>
      <c r="B5592" t="s">
        <v>55</v>
      </c>
    </row>
    <row r="5593" spans="1:3" x14ac:dyDescent="0.35">
      <c r="A5593">
        <v>100.2753</v>
      </c>
      <c r="B5593" t="s">
        <v>55</v>
      </c>
    </row>
    <row r="5594" spans="1:3" x14ac:dyDescent="0.35">
      <c r="A5594">
        <v>100.2991</v>
      </c>
      <c r="B5594" t="s">
        <v>55</v>
      </c>
    </row>
    <row r="5595" spans="1:3" x14ac:dyDescent="0.35">
      <c r="A5595">
        <v>100.3181</v>
      </c>
      <c r="B5595" t="s">
        <v>55</v>
      </c>
      <c r="C5595">
        <v>1E-4</v>
      </c>
    </row>
    <row r="5596" spans="1:3" x14ac:dyDescent="0.35">
      <c r="A5596">
        <v>100.33669999999999</v>
      </c>
      <c r="B5596" t="s">
        <v>55</v>
      </c>
      <c r="C5596">
        <v>1E-4</v>
      </c>
    </row>
    <row r="5597" spans="1:3" x14ac:dyDescent="0.35">
      <c r="A5597">
        <v>100.3541</v>
      </c>
      <c r="B5597" t="s">
        <v>55</v>
      </c>
    </row>
    <row r="5598" spans="1:3" x14ac:dyDescent="0.35">
      <c r="A5598">
        <v>100.37860000000001</v>
      </c>
      <c r="B5598" t="s">
        <v>55</v>
      </c>
    </row>
    <row r="5599" spans="1:3" x14ac:dyDescent="0.35">
      <c r="A5599">
        <v>100.39870000000001</v>
      </c>
      <c r="B5599" t="s">
        <v>55</v>
      </c>
    </row>
    <row r="5600" spans="1:3" x14ac:dyDescent="0.35">
      <c r="A5600">
        <v>100.417</v>
      </c>
      <c r="B5600" t="s">
        <v>55</v>
      </c>
    </row>
    <row r="5601" spans="1:2" x14ac:dyDescent="0.35">
      <c r="A5601">
        <v>100.4361</v>
      </c>
      <c r="B5601" t="s">
        <v>55</v>
      </c>
    </row>
    <row r="5602" spans="1:2" x14ac:dyDescent="0.35">
      <c r="A5602">
        <v>100.45489999999999</v>
      </c>
      <c r="B5602" t="s">
        <v>55</v>
      </c>
    </row>
    <row r="5603" spans="1:2" x14ac:dyDescent="0.35">
      <c r="A5603">
        <v>100.4736</v>
      </c>
      <c r="B5603" t="s">
        <v>55</v>
      </c>
    </row>
    <row r="5604" spans="1:2" x14ac:dyDescent="0.35">
      <c r="A5604">
        <v>100.49460000000001</v>
      </c>
      <c r="B5604" t="s">
        <v>55</v>
      </c>
    </row>
    <row r="5605" spans="1:2" x14ac:dyDescent="0.35">
      <c r="A5605">
        <v>100.5134</v>
      </c>
      <c r="B5605" t="s">
        <v>55</v>
      </c>
    </row>
    <row r="5606" spans="1:2" x14ac:dyDescent="0.35">
      <c r="A5606">
        <v>100.52849999999999</v>
      </c>
      <c r="B5606" t="s">
        <v>55</v>
      </c>
    </row>
    <row r="5607" spans="1:2" x14ac:dyDescent="0.35">
      <c r="A5607">
        <v>100.5436</v>
      </c>
      <c r="B5607" t="s">
        <v>55</v>
      </c>
    </row>
    <row r="5608" spans="1:2" x14ac:dyDescent="0.35">
      <c r="A5608">
        <v>100.5587</v>
      </c>
      <c r="B5608" t="s">
        <v>55</v>
      </c>
    </row>
    <row r="5609" spans="1:2" x14ac:dyDescent="0.35">
      <c r="A5609">
        <v>100.5731</v>
      </c>
      <c r="B5609" t="s">
        <v>55</v>
      </c>
    </row>
    <row r="5610" spans="1:2" x14ac:dyDescent="0.35">
      <c r="A5610">
        <v>100.5882</v>
      </c>
      <c r="B5610" t="s">
        <v>55</v>
      </c>
    </row>
    <row r="5611" spans="1:2" x14ac:dyDescent="0.35">
      <c r="A5611">
        <v>100.6028</v>
      </c>
      <c r="B5611" t="s">
        <v>55</v>
      </c>
    </row>
    <row r="5612" spans="1:2" x14ac:dyDescent="0.35">
      <c r="A5612">
        <v>100.61839999999999</v>
      </c>
      <c r="B5612" t="s">
        <v>55</v>
      </c>
    </row>
    <row r="5613" spans="1:2" x14ac:dyDescent="0.35">
      <c r="A5613">
        <v>100.6322</v>
      </c>
      <c r="B5613" t="s">
        <v>55</v>
      </c>
    </row>
    <row r="5614" spans="1:2" x14ac:dyDescent="0.35">
      <c r="A5614">
        <v>100.6486</v>
      </c>
      <c r="B5614" t="s">
        <v>55</v>
      </c>
    </row>
    <row r="5615" spans="1:2" x14ac:dyDescent="0.35">
      <c r="A5615">
        <v>100.66379999999999</v>
      </c>
      <c r="B5615" t="s">
        <v>55</v>
      </c>
    </row>
    <row r="5616" spans="1:2" x14ac:dyDescent="0.35">
      <c r="A5616">
        <v>100.68</v>
      </c>
      <c r="B5616" t="s">
        <v>55</v>
      </c>
    </row>
    <row r="5617" spans="1:3" x14ac:dyDescent="0.35">
      <c r="A5617">
        <v>100.6961</v>
      </c>
      <c r="B5617" t="s">
        <v>55</v>
      </c>
    </row>
    <row r="5618" spans="1:3" x14ac:dyDescent="0.35">
      <c r="A5618">
        <v>100.7158</v>
      </c>
      <c r="B5618" t="s">
        <v>55</v>
      </c>
    </row>
    <row r="5619" spans="1:3" x14ac:dyDescent="0.35">
      <c r="A5619">
        <v>100.7319</v>
      </c>
      <c r="B5619" t="s">
        <v>55</v>
      </c>
    </row>
    <row r="5620" spans="1:3" x14ac:dyDescent="0.35">
      <c r="A5620">
        <v>100.7486</v>
      </c>
      <c r="B5620" t="s">
        <v>55</v>
      </c>
    </row>
    <row r="5621" spans="1:3" x14ac:dyDescent="0.35">
      <c r="A5621">
        <v>100.7664</v>
      </c>
      <c r="B5621" t="s">
        <v>55</v>
      </c>
    </row>
    <row r="5622" spans="1:3" x14ac:dyDescent="0.35">
      <c r="A5622">
        <v>100.783</v>
      </c>
      <c r="B5622" t="s">
        <v>55</v>
      </c>
    </row>
    <row r="5623" spans="1:3" x14ac:dyDescent="0.35">
      <c r="A5623">
        <v>100.8156</v>
      </c>
      <c r="B5623" t="s">
        <v>55</v>
      </c>
    </row>
    <row r="5624" spans="1:3" x14ac:dyDescent="0.35">
      <c r="A5624">
        <v>100.8436</v>
      </c>
      <c r="B5624" t="s">
        <v>55</v>
      </c>
    </row>
    <row r="5625" spans="1:3" x14ac:dyDescent="0.35">
      <c r="A5625">
        <v>100.86669999999999</v>
      </c>
      <c r="B5625" t="s">
        <v>55</v>
      </c>
    </row>
    <row r="5626" spans="1:3" x14ac:dyDescent="0.35">
      <c r="A5626">
        <v>100.8942</v>
      </c>
      <c r="B5626" t="s">
        <v>55</v>
      </c>
    </row>
    <row r="5627" spans="1:3" x14ac:dyDescent="0.35">
      <c r="A5627">
        <v>100.9166</v>
      </c>
      <c r="B5627" t="s">
        <v>55</v>
      </c>
    </row>
    <row r="5628" spans="1:3" x14ac:dyDescent="0.35">
      <c r="A5628">
        <v>100.9324</v>
      </c>
      <c r="B5628" t="s">
        <v>55</v>
      </c>
    </row>
    <row r="5629" spans="1:3" x14ac:dyDescent="0.35">
      <c r="A5629">
        <v>100.9491</v>
      </c>
      <c r="B5629" t="s">
        <v>55</v>
      </c>
    </row>
    <row r="5630" spans="1:3" x14ac:dyDescent="0.35">
      <c r="A5630">
        <v>100.97880000000001</v>
      </c>
      <c r="B5630" t="s">
        <v>55</v>
      </c>
    </row>
    <row r="5631" spans="1:3" x14ac:dyDescent="0.35">
      <c r="A5631">
        <v>101.00320000000001</v>
      </c>
      <c r="B5631" t="s">
        <v>55</v>
      </c>
      <c r="C5631">
        <v>2.9999999999999997E-4</v>
      </c>
    </row>
    <row r="5632" spans="1:3" x14ac:dyDescent="0.35">
      <c r="A5632">
        <v>101.0245</v>
      </c>
      <c r="B5632" t="s">
        <v>55</v>
      </c>
      <c r="C5632">
        <v>1E-4</v>
      </c>
    </row>
    <row r="5633" spans="1:3" x14ac:dyDescent="0.35">
      <c r="A5633">
        <v>101.04600000000001</v>
      </c>
      <c r="B5633" t="s">
        <v>55</v>
      </c>
      <c r="C5633">
        <v>1E-4</v>
      </c>
    </row>
    <row r="5634" spans="1:3" x14ac:dyDescent="0.35">
      <c r="A5634">
        <v>101.0656</v>
      </c>
      <c r="B5634" t="s">
        <v>55</v>
      </c>
      <c r="C5634">
        <v>5.0000000000000001E-4</v>
      </c>
    </row>
    <row r="5635" spans="1:3" x14ac:dyDescent="0.35">
      <c r="A5635">
        <v>101.0847</v>
      </c>
      <c r="B5635" t="s">
        <v>55</v>
      </c>
      <c r="C5635">
        <v>8.9999999999999998E-4</v>
      </c>
    </row>
    <row r="5636" spans="1:3" x14ac:dyDescent="0.35">
      <c r="A5636">
        <v>101.1053</v>
      </c>
      <c r="B5636" t="s">
        <v>55</v>
      </c>
      <c r="C5636">
        <v>3.5000000000000001E-3</v>
      </c>
    </row>
    <row r="5637" spans="1:3" x14ac:dyDescent="0.35">
      <c r="A5637">
        <v>101.129</v>
      </c>
      <c r="B5637" t="s">
        <v>55</v>
      </c>
      <c r="C5637">
        <v>3.2000000000000002E-3</v>
      </c>
    </row>
    <row r="5638" spans="1:3" x14ac:dyDescent="0.35">
      <c r="A5638">
        <v>101.155</v>
      </c>
      <c r="B5638" t="s">
        <v>55</v>
      </c>
      <c r="C5638">
        <v>3.8999999999999998E-3</v>
      </c>
    </row>
    <row r="5639" spans="1:3" x14ac:dyDescent="0.35">
      <c r="A5639">
        <v>101.17359999999999</v>
      </c>
      <c r="B5639" t="s">
        <v>55</v>
      </c>
      <c r="C5639">
        <v>3.0000000000000001E-3</v>
      </c>
    </row>
    <row r="5640" spans="1:3" x14ac:dyDescent="0.35">
      <c r="A5640">
        <v>101.1961</v>
      </c>
      <c r="B5640" t="s">
        <v>55</v>
      </c>
      <c r="C5640">
        <v>8.9999999999999998E-4</v>
      </c>
    </row>
    <row r="5641" spans="1:3" x14ac:dyDescent="0.35">
      <c r="A5641">
        <v>101.2152</v>
      </c>
      <c r="B5641" t="s">
        <v>55</v>
      </c>
      <c r="C5641">
        <v>8.9999999999999998E-4</v>
      </c>
    </row>
    <row r="5642" spans="1:3" x14ac:dyDescent="0.35">
      <c r="A5642">
        <v>101.23180000000001</v>
      </c>
      <c r="B5642" t="s">
        <v>55</v>
      </c>
      <c r="C5642">
        <v>8.0000000000000004E-4</v>
      </c>
    </row>
    <row r="5643" spans="1:3" x14ac:dyDescent="0.35">
      <c r="A5643">
        <v>101.2482</v>
      </c>
      <c r="B5643" t="s">
        <v>55</v>
      </c>
      <c r="C5643">
        <v>2.5000000000000001E-3</v>
      </c>
    </row>
    <row r="5644" spans="1:3" x14ac:dyDescent="0.35">
      <c r="A5644">
        <v>101.2655</v>
      </c>
      <c r="B5644" t="s">
        <v>55</v>
      </c>
      <c r="C5644">
        <v>5.0000000000000001E-4</v>
      </c>
    </row>
    <row r="5645" spans="1:3" x14ac:dyDescent="0.35">
      <c r="A5645">
        <v>101.2833</v>
      </c>
      <c r="B5645" t="s">
        <v>55</v>
      </c>
      <c r="C5645">
        <v>2.9999999999999997E-4</v>
      </c>
    </row>
    <row r="5646" spans="1:3" x14ac:dyDescent="0.35">
      <c r="A5646">
        <v>101.2996</v>
      </c>
      <c r="B5646" t="s">
        <v>55</v>
      </c>
      <c r="C5646">
        <v>5.0000000000000001E-4</v>
      </c>
    </row>
    <row r="5647" spans="1:3" x14ac:dyDescent="0.35">
      <c r="A5647">
        <v>101.31829999999999</v>
      </c>
      <c r="B5647" t="s">
        <v>55</v>
      </c>
      <c r="C5647">
        <v>5.0000000000000001E-4</v>
      </c>
    </row>
    <row r="5648" spans="1:3" x14ac:dyDescent="0.35">
      <c r="A5648">
        <v>101.33369999999999</v>
      </c>
      <c r="B5648" t="s">
        <v>55</v>
      </c>
      <c r="C5648">
        <v>1.9E-3</v>
      </c>
    </row>
    <row r="5649" spans="1:3" x14ac:dyDescent="0.35">
      <c r="A5649">
        <v>101.3554</v>
      </c>
      <c r="B5649" t="s">
        <v>55</v>
      </c>
      <c r="C5649">
        <v>3.0000000000000001E-3</v>
      </c>
    </row>
    <row r="5650" spans="1:3" x14ac:dyDescent="0.35">
      <c r="A5650">
        <v>101.3764</v>
      </c>
      <c r="B5650" t="s">
        <v>55</v>
      </c>
      <c r="C5650">
        <v>4.1999999999999997E-3</v>
      </c>
    </row>
    <row r="5651" spans="1:3" x14ac:dyDescent="0.35">
      <c r="A5651">
        <v>101.3982</v>
      </c>
      <c r="B5651" t="s">
        <v>55</v>
      </c>
      <c r="C5651">
        <v>2.0999999999999999E-3</v>
      </c>
    </row>
    <row r="5652" spans="1:3" x14ac:dyDescent="0.35">
      <c r="A5652">
        <v>101.42019999999999</v>
      </c>
      <c r="B5652" t="s">
        <v>55</v>
      </c>
      <c r="C5652">
        <v>2.7000000000000001E-3</v>
      </c>
    </row>
    <row r="5653" spans="1:3" x14ac:dyDescent="0.35">
      <c r="A5653">
        <v>101.4492</v>
      </c>
      <c r="B5653" t="s">
        <v>55</v>
      </c>
      <c r="C5653">
        <v>1.9E-3</v>
      </c>
    </row>
    <row r="5654" spans="1:3" x14ac:dyDescent="0.35">
      <c r="A5654">
        <v>101.4714</v>
      </c>
      <c r="B5654" t="s">
        <v>55</v>
      </c>
      <c r="C5654">
        <v>6.3E-3</v>
      </c>
    </row>
    <row r="5655" spans="1:3" x14ac:dyDescent="0.35">
      <c r="A5655">
        <v>101.4927</v>
      </c>
      <c r="B5655" t="s">
        <v>55</v>
      </c>
      <c r="C5655">
        <v>3.5999999999999999E-3</v>
      </c>
    </row>
    <row r="5656" spans="1:3" x14ac:dyDescent="0.35">
      <c r="A5656">
        <v>101.5153</v>
      </c>
      <c r="B5656" t="s">
        <v>55</v>
      </c>
      <c r="C5656">
        <v>4.5999999999999999E-3</v>
      </c>
    </row>
    <row r="5657" spans="1:3" x14ac:dyDescent="0.35">
      <c r="A5657">
        <v>101.5408</v>
      </c>
      <c r="B5657" t="s">
        <v>55</v>
      </c>
      <c r="C5657">
        <v>3.3E-3</v>
      </c>
    </row>
    <row r="5658" spans="1:3" x14ac:dyDescent="0.35">
      <c r="A5658">
        <v>101.56140000000001</v>
      </c>
      <c r="B5658" t="s">
        <v>55</v>
      </c>
      <c r="C5658">
        <v>1.1000000000000001E-3</v>
      </c>
    </row>
    <row r="5659" spans="1:3" x14ac:dyDescent="0.35">
      <c r="A5659">
        <v>101.5823</v>
      </c>
      <c r="B5659" t="s">
        <v>55</v>
      </c>
      <c r="C5659">
        <v>2.0000000000000001E-4</v>
      </c>
    </row>
    <row r="5660" spans="1:3" x14ac:dyDescent="0.35">
      <c r="A5660">
        <v>101.6027</v>
      </c>
      <c r="B5660" t="s">
        <v>55</v>
      </c>
    </row>
    <row r="5661" spans="1:3" x14ac:dyDescent="0.35">
      <c r="A5661">
        <v>101.62</v>
      </c>
      <c r="B5661" t="s">
        <v>55</v>
      </c>
    </row>
    <row r="5662" spans="1:3" x14ac:dyDescent="0.35">
      <c r="A5662">
        <v>101.63930000000001</v>
      </c>
      <c r="B5662" t="s">
        <v>55</v>
      </c>
    </row>
    <row r="5663" spans="1:3" x14ac:dyDescent="0.35">
      <c r="A5663">
        <v>101.66670000000001</v>
      </c>
      <c r="B5663" t="s">
        <v>55</v>
      </c>
    </row>
    <row r="5664" spans="1:3" x14ac:dyDescent="0.35">
      <c r="A5664">
        <v>101.6889</v>
      </c>
      <c r="B5664" t="s">
        <v>55</v>
      </c>
    </row>
    <row r="5665" spans="1:2" x14ac:dyDescent="0.35">
      <c r="A5665">
        <v>101.71420000000001</v>
      </c>
      <c r="B5665" t="s">
        <v>55</v>
      </c>
    </row>
    <row r="5666" spans="1:2" x14ac:dyDescent="0.35">
      <c r="A5666">
        <v>101.7393</v>
      </c>
      <c r="B5666" t="s">
        <v>55</v>
      </c>
    </row>
    <row r="5667" spans="1:2" x14ac:dyDescent="0.35">
      <c r="A5667">
        <v>101.7711</v>
      </c>
      <c r="B5667" t="s">
        <v>55</v>
      </c>
    </row>
    <row r="5668" spans="1:2" x14ac:dyDescent="0.35">
      <c r="A5668">
        <v>101.80289999999999</v>
      </c>
      <c r="B5668" t="s">
        <v>55</v>
      </c>
    </row>
    <row r="5669" spans="1:2" x14ac:dyDescent="0.35">
      <c r="A5669">
        <v>101.8207</v>
      </c>
      <c r="B5669" t="s">
        <v>55</v>
      </c>
    </row>
    <row r="5670" spans="1:2" x14ac:dyDescent="0.35">
      <c r="A5670">
        <v>101.83620000000001</v>
      </c>
      <c r="B5670" t="s">
        <v>55</v>
      </c>
    </row>
    <row r="5671" spans="1:2" x14ac:dyDescent="0.35">
      <c r="A5671">
        <v>101.8535</v>
      </c>
      <c r="B5671" t="s">
        <v>55</v>
      </c>
    </row>
    <row r="5672" spans="1:2" x14ac:dyDescent="0.35">
      <c r="A5672">
        <v>101.8695</v>
      </c>
      <c r="B5672" t="s">
        <v>55</v>
      </c>
    </row>
    <row r="5673" spans="1:2" x14ac:dyDescent="0.35">
      <c r="A5673">
        <v>101.8858</v>
      </c>
      <c r="B5673" t="s">
        <v>55</v>
      </c>
    </row>
    <row r="5674" spans="1:2" x14ac:dyDescent="0.35">
      <c r="A5674">
        <v>101.90219999999999</v>
      </c>
      <c r="B5674" t="s">
        <v>55</v>
      </c>
    </row>
    <row r="5675" spans="1:2" x14ac:dyDescent="0.35">
      <c r="A5675">
        <v>101.919</v>
      </c>
      <c r="B5675" t="s">
        <v>55</v>
      </c>
    </row>
    <row r="5676" spans="1:2" x14ac:dyDescent="0.35">
      <c r="A5676">
        <v>101.935</v>
      </c>
      <c r="B5676" t="s">
        <v>55</v>
      </c>
    </row>
    <row r="5677" spans="1:2" x14ac:dyDescent="0.35">
      <c r="A5677">
        <v>101.9538</v>
      </c>
      <c r="B5677" t="s">
        <v>55</v>
      </c>
    </row>
    <row r="5678" spans="1:2" x14ac:dyDescent="0.35">
      <c r="A5678">
        <v>101.9752</v>
      </c>
      <c r="B5678" t="s">
        <v>55</v>
      </c>
    </row>
    <row r="5679" spans="1:2" x14ac:dyDescent="0.35">
      <c r="A5679">
        <v>101.992</v>
      </c>
      <c r="B5679" t="s">
        <v>55</v>
      </c>
    </row>
    <row r="5680" spans="1:2" x14ac:dyDescent="0.35">
      <c r="A5680">
        <v>102.0132</v>
      </c>
      <c r="B5680" t="s">
        <v>55</v>
      </c>
    </row>
    <row r="5681" spans="1:2" x14ac:dyDescent="0.35">
      <c r="A5681">
        <v>102.0393</v>
      </c>
      <c r="B5681" t="s">
        <v>55</v>
      </c>
    </row>
    <row r="5682" spans="1:2" x14ac:dyDescent="0.35">
      <c r="A5682">
        <v>102.0594</v>
      </c>
      <c r="B5682" t="s">
        <v>55</v>
      </c>
    </row>
    <row r="5683" spans="1:2" x14ac:dyDescent="0.35">
      <c r="A5683">
        <v>102.08369999999999</v>
      </c>
      <c r="B5683" t="s">
        <v>55</v>
      </c>
    </row>
    <row r="5684" spans="1:2" x14ac:dyDescent="0.35">
      <c r="A5684">
        <v>102.11320000000001</v>
      </c>
      <c r="B5684" t="s">
        <v>55</v>
      </c>
    </row>
    <row r="5685" spans="1:2" x14ac:dyDescent="0.35">
      <c r="A5685">
        <v>102.1313</v>
      </c>
      <c r="B5685" t="s">
        <v>55</v>
      </c>
    </row>
    <row r="5686" spans="1:2" x14ac:dyDescent="0.35">
      <c r="A5686">
        <v>102.15560000000001</v>
      </c>
      <c r="B5686" t="s">
        <v>55</v>
      </c>
    </row>
    <row r="5687" spans="1:2" x14ac:dyDescent="0.35">
      <c r="A5687">
        <v>102.1738</v>
      </c>
      <c r="B5687" t="s">
        <v>55</v>
      </c>
    </row>
    <row r="5688" spans="1:2" x14ac:dyDescent="0.35">
      <c r="A5688">
        <v>102.1906</v>
      </c>
      <c r="B5688" t="s">
        <v>55</v>
      </c>
    </row>
    <row r="5689" spans="1:2" x14ac:dyDescent="0.35">
      <c r="A5689">
        <v>102.21120000000001</v>
      </c>
      <c r="B5689" t="s">
        <v>55</v>
      </c>
    </row>
    <row r="5690" spans="1:2" x14ac:dyDescent="0.35">
      <c r="A5690">
        <v>102.2319</v>
      </c>
      <c r="B5690" t="s">
        <v>55</v>
      </c>
    </row>
    <row r="5691" spans="1:2" x14ac:dyDescent="0.35">
      <c r="A5691">
        <v>102.2479</v>
      </c>
      <c r="B5691" t="s">
        <v>55</v>
      </c>
    </row>
    <row r="5692" spans="1:2" x14ac:dyDescent="0.35">
      <c r="A5692">
        <v>102.26349999999999</v>
      </c>
      <c r="B5692" t="s">
        <v>55</v>
      </c>
    </row>
    <row r="5693" spans="1:2" x14ac:dyDescent="0.35">
      <c r="A5693">
        <v>102.27889999999999</v>
      </c>
      <c r="B5693" t="s">
        <v>55</v>
      </c>
    </row>
    <row r="5694" spans="1:2" x14ac:dyDescent="0.35">
      <c r="A5694">
        <v>102.29600000000001</v>
      </c>
      <c r="B5694" t="s">
        <v>55</v>
      </c>
    </row>
    <row r="5695" spans="1:2" x14ac:dyDescent="0.35">
      <c r="A5695">
        <v>102.32299999999999</v>
      </c>
      <c r="B5695" t="s">
        <v>55</v>
      </c>
    </row>
    <row r="5696" spans="1:2" x14ac:dyDescent="0.35">
      <c r="A5696">
        <v>102.3424</v>
      </c>
      <c r="B5696" t="s">
        <v>55</v>
      </c>
    </row>
    <row r="5697" spans="1:2" x14ac:dyDescent="0.35">
      <c r="A5697">
        <v>102.36450000000001</v>
      </c>
      <c r="B5697" t="s">
        <v>55</v>
      </c>
    </row>
    <row r="5698" spans="1:2" x14ac:dyDescent="0.35">
      <c r="A5698">
        <v>102.3878</v>
      </c>
      <c r="B5698" t="s">
        <v>55</v>
      </c>
    </row>
    <row r="5699" spans="1:2" x14ac:dyDescent="0.35">
      <c r="A5699">
        <v>102.40389999999999</v>
      </c>
      <c r="B5699" t="s">
        <v>55</v>
      </c>
    </row>
    <row r="5700" spans="1:2" x14ac:dyDescent="0.35">
      <c r="A5700">
        <v>102.42230000000001</v>
      </c>
      <c r="B5700" t="s">
        <v>55</v>
      </c>
    </row>
    <row r="5701" spans="1:2" x14ac:dyDescent="0.35">
      <c r="A5701">
        <v>102.4447</v>
      </c>
      <c r="B5701" t="s">
        <v>55</v>
      </c>
    </row>
    <row r="5702" spans="1:2" x14ac:dyDescent="0.35">
      <c r="A5702">
        <v>102.4602</v>
      </c>
      <c r="B5702" t="s">
        <v>55</v>
      </c>
    </row>
    <row r="5703" spans="1:2" x14ac:dyDescent="0.35">
      <c r="A5703">
        <v>102.47580000000001</v>
      </c>
      <c r="B5703" t="s">
        <v>55</v>
      </c>
    </row>
    <row r="5704" spans="1:2" x14ac:dyDescent="0.35">
      <c r="A5704">
        <v>102.491</v>
      </c>
      <c r="B5704" t="s">
        <v>55</v>
      </c>
    </row>
    <row r="5705" spans="1:2" x14ac:dyDescent="0.35">
      <c r="A5705">
        <v>102.5061</v>
      </c>
      <c r="B5705" t="s">
        <v>55</v>
      </c>
    </row>
    <row r="5706" spans="1:2" x14ac:dyDescent="0.35">
      <c r="A5706">
        <v>102.521</v>
      </c>
      <c r="B5706" t="s">
        <v>55</v>
      </c>
    </row>
    <row r="5707" spans="1:2" x14ac:dyDescent="0.35">
      <c r="A5707">
        <v>102.5365</v>
      </c>
      <c r="B5707" t="s">
        <v>55</v>
      </c>
    </row>
    <row r="5708" spans="1:2" x14ac:dyDescent="0.35">
      <c r="A5708">
        <v>102.551</v>
      </c>
      <c r="B5708" t="s">
        <v>55</v>
      </c>
    </row>
    <row r="5709" spans="1:2" x14ac:dyDescent="0.35">
      <c r="A5709">
        <v>102.56610000000001</v>
      </c>
      <c r="B5709" t="s">
        <v>55</v>
      </c>
    </row>
    <row r="5710" spans="1:2" x14ac:dyDescent="0.35">
      <c r="A5710">
        <v>102.5812</v>
      </c>
      <c r="B5710" t="s">
        <v>55</v>
      </c>
    </row>
    <row r="5711" spans="1:2" x14ac:dyDescent="0.35">
      <c r="A5711">
        <v>102.59650000000001</v>
      </c>
      <c r="B5711" t="s">
        <v>55</v>
      </c>
    </row>
    <row r="5712" spans="1:2" x14ac:dyDescent="0.35">
      <c r="A5712">
        <v>102.611</v>
      </c>
      <c r="B5712" t="s">
        <v>55</v>
      </c>
    </row>
    <row r="5713" spans="1:2" x14ac:dyDescent="0.35">
      <c r="A5713">
        <v>102.62560000000001</v>
      </c>
      <c r="B5713" t="s">
        <v>55</v>
      </c>
    </row>
    <row r="5714" spans="1:2" x14ac:dyDescent="0.35">
      <c r="A5714">
        <v>102.6412</v>
      </c>
      <c r="B5714" t="s">
        <v>55</v>
      </c>
    </row>
    <row r="5715" spans="1:2" x14ac:dyDescent="0.35">
      <c r="A5715">
        <v>102.65560000000001</v>
      </c>
      <c r="B5715" t="s">
        <v>55</v>
      </c>
    </row>
    <row r="5716" spans="1:2" x14ac:dyDescent="0.35">
      <c r="A5716">
        <v>102.6708</v>
      </c>
      <c r="B5716" t="s">
        <v>55</v>
      </c>
    </row>
    <row r="5717" spans="1:2" x14ac:dyDescent="0.35">
      <c r="A5717">
        <v>102.6858</v>
      </c>
      <c r="B5717" t="s">
        <v>55</v>
      </c>
    </row>
    <row r="5718" spans="1:2" x14ac:dyDescent="0.35">
      <c r="A5718">
        <v>102.70010000000001</v>
      </c>
      <c r="B5718" t="s">
        <v>55</v>
      </c>
    </row>
    <row r="5719" spans="1:2" x14ac:dyDescent="0.35">
      <c r="A5719">
        <v>102.7163</v>
      </c>
      <c r="B5719" t="s">
        <v>55</v>
      </c>
    </row>
    <row r="5720" spans="1:2" x14ac:dyDescent="0.35">
      <c r="A5720">
        <v>102.73520000000001</v>
      </c>
      <c r="B5720" t="s">
        <v>55</v>
      </c>
    </row>
    <row r="5721" spans="1:2" x14ac:dyDescent="0.35">
      <c r="A5721">
        <v>102.7598</v>
      </c>
      <c r="B5721" t="s">
        <v>55</v>
      </c>
    </row>
    <row r="5722" spans="1:2" x14ac:dyDescent="0.35">
      <c r="A5722">
        <v>102.7787</v>
      </c>
      <c r="B5722" t="s">
        <v>55</v>
      </c>
    </row>
    <row r="5723" spans="1:2" x14ac:dyDescent="0.35">
      <c r="A5723">
        <v>102.7972</v>
      </c>
      <c r="B5723" t="s">
        <v>55</v>
      </c>
    </row>
    <row r="5724" spans="1:2" x14ac:dyDescent="0.35">
      <c r="A5724">
        <v>102.8167</v>
      </c>
      <c r="B5724" t="s">
        <v>55</v>
      </c>
    </row>
    <row r="5725" spans="1:2" x14ac:dyDescent="0.35">
      <c r="A5725">
        <v>102.8335</v>
      </c>
      <c r="B5725" t="s">
        <v>55</v>
      </c>
    </row>
    <row r="5726" spans="1:2" x14ac:dyDescent="0.35">
      <c r="A5726">
        <v>102.85</v>
      </c>
      <c r="B5726" t="s">
        <v>55</v>
      </c>
    </row>
    <row r="5727" spans="1:2" x14ac:dyDescent="0.35">
      <c r="A5727">
        <v>102.8728</v>
      </c>
      <c r="B5727" t="s">
        <v>55</v>
      </c>
    </row>
    <row r="5728" spans="1:2" x14ac:dyDescent="0.35">
      <c r="A5728">
        <v>102.91</v>
      </c>
      <c r="B5728" t="s">
        <v>55</v>
      </c>
    </row>
    <row r="5729" spans="1:3" x14ac:dyDescent="0.35">
      <c r="A5729">
        <v>102.9307</v>
      </c>
      <c r="B5729" t="s">
        <v>55</v>
      </c>
    </row>
    <row r="5730" spans="1:3" x14ac:dyDescent="0.35">
      <c r="A5730">
        <v>102.95050000000001</v>
      </c>
      <c r="B5730" t="s">
        <v>55</v>
      </c>
    </row>
    <row r="5731" spans="1:3" x14ac:dyDescent="0.35">
      <c r="A5731">
        <v>102.9764</v>
      </c>
      <c r="B5731" t="s">
        <v>55</v>
      </c>
    </row>
    <row r="5732" spans="1:3" x14ac:dyDescent="0.35">
      <c r="A5732">
        <v>103.0044</v>
      </c>
      <c r="B5732" t="s">
        <v>55</v>
      </c>
    </row>
    <row r="5733" spans="1:3" x14ac:dyDescent="0.35">
      <c r="A5733">
        <v>103.0288</v>
      </c>
      <c r="B5733" t="s">
        <v>55</v>
      </c>
    </row>
    <row r="5734" spans="1:3" x14ac:dyDescent="0.35">
      <c r="A5734">
        <v>103.0493</v>
      </c>
      <c r="B5734" t="s">
        <v>55</v>
      </c>
    </row>
    <row r="5735" spans="1:3" x14ac:dyDescent="0.35">
      <c r="A5735">
        <v>103.0673</v>
      </c>
      <c r="B5735" t="s">
        <v>55</v>
      </c>
    </row>
    <row r="5736" spans="1:3" x14ac:dyDescent="0.35">
      <c r="A5736">
        <v>103.0849</v>
      </c>
      <c r="B5736" t="s">
        <v>55</v>
      </c>
      <c r="C5736">
        <v>1.5E-3</v>
      </c>
    </row>
    <row r="5737" spans="1:3" x14ac:dyDescent="0.35">
      <c r="A5737">
        <v>103.1078</v>
      </c>
      <c r="B5737" t="s">
        <v>55</v>
      </c>
      <c r="C5737">
        <v>6.9999999999999999E-4</v>
      </c>
    </row>
    <row r="5738" spans="1:3" x14ac:dyDescent="0.35">
      <c r="A5738">
        <v>103.1253</v>
      </c>
      <c r="B5738" t="s">
        <v>55</v>
      </c>
      <c r="C5738">
        <v>6.9999999999999999E-4</v>
      </c>
    </row>
    <row r="5739" spans="1:3" x14ac:dyDescent="0.35">
      <c r="A5739">
        <v>103.1417</v>
      </c>
      <c r="B5739" t="s">
        <v>55</v>
      </c>
      <c r="C5739">
        <v>3.3E-3</v>
      </c>
    </row>
    <row r="5740" spans="1:3" x14ac:dyDescent="0.35">
      <c r="A5740">
        <v>103.15819999999999</v>
      </c>
      <c r="B5740" t="s">
        <v>55</v>
      </c>
      <c r="C5740">
        <v>3.0000000000000001E-3</v>
      </c>
    </row>
    <row r="5741" spans="1:3" x14ac:dyDescent="0.35">
      <c r="A5741">
        <v>103.1797</v>
      </c>
      <c r="B5741" t="s">
        <v>55</v>
      </c>
      <c r="C5741">
        <v>1.6999999999999999E-3</v>
      </c>
    </row>
    <row r="5742" spans="1:3" x14ac:dyDescent="0.35">
      <c r="A5742">
        <v>103.2038</v>
      </c>
      <c r="B5742" t="s">
        <v>55</v>
      </c>
      <c r="C5742">
        <v>3.3999999999999998E-3</v>
      </c>
    </row>
    <row r="5743" spans="1:3" x14ac:dyDescent="0.35">
      <c r="A5743">
        <v>103.22069999999999</v>
      </c>
      <c r="B5743" t="s">
        <v>55</v>
      </c>
      <c r="C5743">
        <v>2.2000000000000001E-3</v>
      </c>
    </row>
    <row r="5744" spans="1:3" x14ac:dyDescent="0.35">
      <c r="A5744">
        <v>103.2402</v>
      </c>
      <c r="B5744" t="s">
        <v>55</v>
      </c>
      <c r="C5744">
        <v>1.9E-3</v>
      </c>
    </row>
    <row r="5745" spans="1:3" x14ac:dyDescent="0.35">
      <c r="A5745">
        <v>103.2563</v>
      </c>
      <c r="B5745" t="s">
        <v>55</v>
      </c>
      <c r="C5745">
        <v>1.9E-3</v>
      </c>
    </row>
    <row r="5746" spans="1:3" x14ac:dyDescent="0.35">
      <c r="A5746">
        <v>103.2723</v>
      </c>
      <c r="B5746" t="s">
        <v>55</v>
      </c>
      <c r="C5746">
        <v>1E-3</v>
      </c>
    </row>
    <row r="5747" spans="1:3" x14ac:dyDescent="0.35">
      <c r="A5747">
        <v>103.2898</v>
      </c>
      <c r="B5747" t="s">
        <v>55</v>
      </c>
      <c r="C5747">
        <v>1E-3</v>
      </c>
    </row>
    <row r="5748" spans="1:3" x14ac:dyDescent="0.35">
      <c r="A5748">
        <v>103.3066</v>
      </c>
      <c r="B5748" t="s">
        <v>55</v>
      </c>
      <c r="C5748">
        <v>5.9999999999999995E-4</v>
      </c>
    </row>
    <row r="5749" spans="1:3" x14ac:dyDescent="0.35">
      <c r="A5749">
        <v>103.32550000000001</v>
      </c>
      <c r="B5749" t="s">
        <v>55</v>
      </c>
      <c r="C5749">
        <v>1E-4</v>
      </c>
    </row>
    <row r="5750" spans="1:3" x14ac:dyDescent="0.35">
      <c r="A5750">
        <v>103.3466</v>
      </c>
      <c r="B5750" t="s">
        <v>55</v>
      </c>
      <c r="C5750">
        <v>1E-4</v>
      </c>
    </row>
    <row r="5751" spans="1:3" x14ac:dyDescent="0.35">
      <c r="A5751">
        <v>103.373</v>
      </c>
      <c r="B5751" t="s">
        <v>55</v>
      </c>
    </row>
    <row r="5752" spans="1:3" x14ac:dyDescent="0.35">
      <c r="A5752">
        <v>103.3974</v>
      </c>
      <c r="B5752" t="s">
        <v>55</v>
      </c>
    </row>
    <row r="5753" spans="1:3" x14ac:dyDescent="0.35">
      <c r="A5753">
        <v>103.419</v>
      </c>
      <c r="B5753" t="s">
        <v>55</v>
      </c>
    </row>
    <row r="5754" spans="1:3" x14ac:dyDescent="0.35">
      <c r="A5754">
        <v>103.4402</v>
      </c>
      <c r="B5754" t="s">
        <v>55</v>
      </c>
    </row>
    <row r="5755" spans="1:3" x14ac:dyDescent="0.35">
      <c r="A5755">
        <v>103.462</v>
      </c>
      <c r="B5755" t="s">
        <v>55</v>
      </c>
    </row>
    <row r="5756" spans="1:3" x14ac:dyDescent="0.35">
      <c r="A5756">
        <v>103.4833</v>
      </c>
      <c r="B5756" t="s">
        <v>55</v>
      </c>
    </row>
    <row r="5757" spans="1:3" x14ac:dyDescent="0.35">
      <c r="A5757">
        <v>103.5021</v>
      </c>
      <c r="B5757" t="s">
        <v>55</v>
      </c>
    </row>
    <row r="5758" spans="1:3" x14ac:dyDescent="0.35">
      <c r="A5758">
        <v>103.51949999999999</v>
      </c>
      <c r="B5758" t="s">
        <v>55</v>
      </c>
    </row>
    <row r="5759" spans="1:3" x14ac:dyDescent="0.35">
      <c r="A5759">
        <v>103.5365</v>
      </c>
      <c r="B5759" t="s">
        <v>55</v>
      </c>
    </row>
    <row r="5760" spans="1:3" x14ac:dyDescent="0.35">
      <c r="A5760">
        <v>103.56140000000001</v>
      </c>
      <c r="B5760" t="s">
        <v>55</v>
      </c>
    </row>
    <row r="5761" spans="1:2" x14ac:dyDescent="0.35">
      <c r="A5761">
        <v>103.5819</v>
      </c>
      <c r="B5761" t="s">
        <v>55</v>
      </c>
    </row>
    <row r="5762" spans="1:2" x14ac:dyDescent="0.35">
      <c r="A5762">
        <v>103.6006</v>
      </c>
      <c r="B5762" t="s">
        <v>55</v>
      </c>
    </row>
    <row r="5763" spans="1:2" x14ac:dyDescent="0.35">
      <c r="A5763">
        <v>103.6253</v>
      </c>
      <c r="B5763" t="s">
        <v>55</v>
      </c>
    </row>
    <row r="5764" spans="1:2" x14ac:dyDescent="0.35">
      <c r="A5764">
        <v>103.6507</v>
      </c>
      <c r="B5764" t="s">
        <v>55</v>
      </c>
    </row>
    <row r="5765" spans="1:2" x14ac:dyDescent="0.35">
      <c r="A5765">
        <v>103.6794</v>
      </c>
      <c r="B5765" t="s">
        <v>55</v>
      </c>
    </row>
    <row r="5766" spans="1:2" x14ac:dyDescent="0.35">
      <c r="A5766">
        <v>103.69799999999999</v>
      </c>
      <c r="B5766" t="s">
        <v>55</v>
      </c>
    </row>
    <row r="5767" spans="1:2" x14ac:dyDescent="0.35">
      <c r="A5767">
        <v>103.714</v>
      </c>
      <c r="B5767" t="s">
        <v>55</v>
      </c>
    </row>
    <row r="5768" spans="1:2" x14ac:dyDescent="0.35">
      <c r="A5768">
        <v>103.73260000000001</v>
      </c>
      <c r="B5768" t="s">
        <v>55</v>
      </c>
    </row>
    <row r="5769" spans="1:2" x14ac:dyDescent="0.35">
      <c r="A5769">
        <v>103.7529</v>
      </c>
      <c r="B5769" t="s">
        <v>55</v>
      </c>
    </row>
    <row r="5770" spans="1:2" x14ac:dyDescent="0.35">
      <c r="A5770">
        <v>103.7698</v>
      </c>
      <c r="B5770" t="s">
        <v>55</v>
      </c>
    </row>
    <row r="5771" spans="1:2" x14ac:dyDescent="0.35">
      <c r="A5771">
        <v>103.78400000000001</v>
      </c>
      <c r="B5771" t="s">
        <v>55</v>
      </c>
    </row>
    <row r="5772" spans="1:2" x14ac:dyDescent="0.35">
      <c r="A5772">
        <v>103.7991</v>
      </c>
      <c r="B5772" t="s">
        <v>55</v>
      </c>
    </row>
    <row r="5773" spans="1:2" x14ac:dyDescent="0.35">
      <c r="A5773">
        <v>103.8138</v>
      </c>
      <c r="B5773" t="s">
        <v>55</v>
      </c>
    </row>
    <row r="5774" spans="1:2" x14ac:dyDescent="0.35">
      <c r="A5774">
        <v>103.8347</v>
      </c>
      <c r="B5774" t="s">
        <v>55</v>
      </c>
    </row>
    <row r="5775" spans="1:2" x14ac:dyDescent="0.35">
      <c r="A5775">
        <v>103.8582</v>
      </c>
      <c r="B5775" t="s">
        <v>55</v>
      </c>
    </row>
    <row r="5776" spans="1:2" x14ac:dyDescent="0.35">
      <c r="A5776">
        <v>103.874</v>
      </c>
      <c r="B5776" t="s">
        <v>55</v>
      </c>
    </row>
    <row r="5777" spans="1:2" x14ac:dyDescent="0.35">
      <c r="A5777">
        <v>103.8896</v>
      </c>
      <c r="B5777" t="s">
        <v>55</v>
      </c>
    </row>
    <row r="5778" spans="1:2" x14ac:dyDescent="0.35">
      <c r="A5778">
        <v>103.9051</v>
      </c>
      <c r="B5778" t="s">
        <v>55</v>
      </c>
    </row>
    <row r="5779" spans="1:2" x14ac:dyDescent="0.35">
      <c r="A5779">
        <v>103.9205</v>
      </c>
      <c r="B5779" t="s">
        <v>55</v>
      </c>
    </row>
    <row r="5780" spans="1:2" x14ac:dyDescent="0.35">
      <c r="A5780">
        <v>103.9371</v>
      </c>
      <c r="B5780" t="s">
        <v>55</v>
      </c>
    </row>
    <row r="5781" spans="1:2" x14ac:dyDescent="0.35">
      <c r="A5781">
        <v>103.95229999999999</v>
      </c>
      <c r="B5781" t="s">
        <v>55</v>
      </c>
    </row>
    <row r="5782" spans="1:2" x14ac:dyDescent="0.35">
      <c r="A5782">
        <v>103.968</v>
      </c>
      <c r="B5782" t="s">
        <v>55</v>
      </c>
    </row>
    <row r="5783" spans="1:2" x14ac:dyDescent="0.35">
      <c r="A5783">
        <v>103.9823</v>
      </c>
      <c r="B5783" t="s">
        <v>55</v>
      </c>
    </row>
    <row r="5784" spans="1:2" x14ac:dyDescent="0.35">
      <c r="A5784">
        <v>104.0091</v>
      </c>
      <c r="B5784" t="s">
        <v>55</v>
      </c>
    </row>
    <row r="5785" spans="1:2" x14ac:dyDescent="0.35">
      <c r="A5785">
        <v>104.0282</v>
      </c>
      <c r="B5785" t="s">
        <v>55</v>
      </c>
    </row>
    <row r="5786" spans="1:2" x14ac:dyDescent="0.35">
      <c r="A5786">
        <v>104.04519999999999</v>
      </c>
      <c r="B5786" t="s">
        <v>55</v>
      </c>
    </row>
    <row r="5787" spans="1:2" x14ac:dyDescent="0.35">
      <c r="A5787">
        <v>104.0626</v>
      </c>
      <c r="B5787" t="s">
        <v>55</v>
      </c>
    </row>
    <row r="5788" spans="1:2" x14ac:dyDescent="0.35">
      <c r="A5788">
        <v>104.0842</v>
      </c>
      <c r="B5788" t="s">
        <v>55</v>
      </c>
    </row>
    <row r="5789" spans="1:2" x14ac:dyDescent="0.35">
      <c r="A5789">
        <v>104.0993</v>
      </c>
      <c r="B5789" t="s">
        <v>55</v>
      </c>
    </row>
    <row r="5790" spans="1:2" x14ac:dyDescent="0.35">
      <c r="A5790">
        <v>104.1159</v>
      </c>
      <c r="B5790" t="s">
        <v>55</v>
      </c>
    </row>
    <row r="5791" spans="1:2" x14ac:dyDescent="0.35">
      <c r="A5791">
        <v>104.1344</v>
      </c>
      <c r="B5791" t="s">
        <v>55</v>
      </c>
    </row>
    <row r="5792" spans="1:2" x14ac:dyDescent="0.35">
      <c r="A5792">
        <v>104.16070000000001</v>
      </c>
      <c r="B5792" t="s">
        <v>55</v>
      </c>
    </row>
    <row r="5793" spans="1:3" x14ac:dyDescent="0.35">
      <c r="A5793">
        <v>104.1865</v>
      </c>
      <c r="B5793" t="s">
        <v>55</v>
      </c>
    </row>
    <row r="5794" spans="1:3" x14ac:dyDescent="0.35">
      <c r="A5794">
        <v>104.2008</v>
      </c>
      <c r="B5794" t="s">
        <v>55</v>
      </c>
    </row>
    <row r="5795" spans="1:3" x14ac:dyDescent="0.35">
      <c r="A5795">
        <v>104.2171</v>
      </c>
      <c r="B5795" t="s">
        <v>55</v>
      </c>
    </row>
    <row r="5796" spans="1:3" x14ac:dyDescent="0.35">
      <c r="A5796">
        <v>104.2358</v>
      </c>
      <c r="B5796" t="s">
        <v>55</v>
      </c>
    </row>
    <row r="5797" spans="1:3" x14ac:dyDescent="0.35">
      <c r="A5797">
        <v>104.26009999999999</v>
      </c>
      <c r="B5797" t="s">
        <v>55</v>
      </c>
    </row>
    <row r="5798" spans="1:3" x14ac:dyDescent="0.35">
      <c r="A5798">
        <v>104.27930000000001</v>
      </c>
      <c r="B5798" t="s">
        <v>55</v>
      </c>
    </row>
    <row r="5799" spans="1:3" x14ac:dyDescent="0.35">
      <c r="A5799">
        <v>104.3006</v>
      </c>
      <c r="B5799" t="s">
        <v>55</v>
      </c>
    </row>
    <row r="5800" spans="1:3" x14ac:dyDescent="0.35">
      <c r="A5800">
        <v>104.31829999999999</v>
      </c>
      <c r="B5800" t="s">
        <v>55</v>
      </c>
      <c r="C5800">
        <v>1E-4</v>
      </c>
    </row>
    <row r="5801" spans="1:3" x14ac:dyDescent="0.35">
      <c r="A5801">
        <v>104.336</v>
      </c>
      <c r="B5801" t="s">
        <v>55</v>
      </c>
    </row>
    <row r="5802" spans="1:3" x14ac:dyDescent="0.35">
      <c r="A5802">
        <v>104.3552</v>
      </c>
      <c r="B5802" t="s">
        <v>55</v>
      </c>
    </row>
    <row r="5803" spans="1:3" x14ac:dyDescent="0.35">
      <c r="A5803">
        <v>104.3736</v>
      </c>
      <c r="B5803" t="s">
        <v>55</v>
      </c>
    </row>
    <row r="5804" spans="1:3" x14ac:dyDescent="0.35">
      <c r="A5804">
        <v>104.3908</v>
      </c>
      <c r="B5804" t="s">
        <v>55</v>
      </c>
    </row>
    <row r="5805" spans="1:3" x14ac:dyDescent="0.35">
      <c r="A5805">
        <v>104.4053</v>
      </c>
      <c r="B5805" t="s">
        <v>55</v>
      </c>
    </row>
    <row r="5806" spans="1:3" x14ac:dyDescent="0.35">
      <c r="A5806">
        <v>104.4205</v>
      </c>
      <c r="B5806" t="s">
        <v>55</v>
      </c>
    </row>
    <row r="5807" spans="1:3" x14ac:dyDescent="0.35">
      <c r="A5807">
        <v>104.43810000000001</v>
      </c>
      <c r="B5807" t="s">
        <v>55</v>
      </c>
    </row>
    <row r="5808" spans="1:3" x14ac:dyDescent="0.35">
      <c r="A5808">
        <v>104.4537</v>
      </c>
      <c r="B5808" t="s">
        <v>55</v>
      </c>
    </row>
    <row r="5809" spans="1:2" x14ac:dyDescent="0.35">
      <c r="A5809">
        <v>104.4691</v>
      </c>
      <c r="B5809" t="s">
        <v>55</v>
      </c>
    </row>
    <row r="5810" spans="1:2" x14ac:dyDescent="0.35">
      <c r="A5810">
        <v>104.4846</v>
      </c>
      <c r="B5810" t="s">
        <v>55</v>
      </c>
    </row>
    <row r="5811" spans="1:2" x14ac:dyDescent="0.35">
      <c r="A5811">
        <v>104.5021</v>
      </c>
      <c r="B5811" t="s">
        <v>55</v>
      </c>
    </row>
    <row r="5812" spans="1:2" x14ac:dyDescent="0.35">
      <c r="A5812">
        <v>104.517</v>
      </c>
      <c r="B5812" t="s">
        <v>55</v>
      </c>
    </row>
    <row r="5813" spans="1:2" x14ac:dyDescent="0.35">
      <c r="A5813">
        <v>104.53189999999999</v>
      </c>
      <c r="B5813" t="s">
        <v>55</v>
      </c>
    </row>
    <row r="5814" spans="1:2" x14ac:dyDescent="0.35">
      <c r="A5814">
        <v>104.54730000000001</v>
      </c>
      <c r="B5814" t="s">
        <v>55</v>
      </c>
    </row>
    <row r="5815" spans="1:2" x14ac:dyDescent="0.35">
      <c r="A5815">
        <v>104.562</v>
      </c>
      <c r="B5815" t="s">
        <v>55</v>
      </c>
    </row>
    <row r="5816" spans="1:2" x14ac:dyDescent="0.35">
      <c r="A5816">
        <v>104.5789</v>
      </c>
      <c r="B5816" t="s">
        <v>55</v>
      </c>
    </row>
    <row r="5817" spans="1:2" x14ac:dyDescent="0.35">
      <c r="A5817">
        <v>104.593</v>
      </c>
      <c r="B5817" t="s">
        <v>55</v>
      </c>
    </row>
    <row r="5818" spans="1:2" x14ac:dyDescent="0.35">
      <c r="A5818">
        <v>104.60809999999999</v>
      </c>
      <c r="B5818" t="s">
        <v>55</v>
      </c>
    </row>
    <row r="5819" spans="1:2" x14ac:dyDescent="0.35">
      <c r="A5819">
        <v>104.62949999999999</v>
      </c>
      <c r="B5819" t="s">
        <v>55</v>
      </c>
    </row>
    <row r="5820" spans="1:2" x14ac:dyDescent="0.35">
      <c r="A5820">
        <v>104.6454</v>
      </c>
      <c r="B5820" t="s">
        <v>55</v>
      </c>
    </row>
    <row r="5821" spans="1:2" x14ac:dyDescent="0.35">
      <c r="A5821">
        <v>104.66289999999999</v>
      </c>
      <c r="B5821" t="s">
        <v>55</v>
      </c>
    </row>
    <row r="5822" spans="1:2" x14ac:dyDescent="0.35">
      <c r="A5822">
        <v>104.68049999999999</v>
      </c>
      <c r="B5822" t="s">
        <v>55</v>
      </c>
    </row>
    <row r="5823" spans="1:2" x14ac:dyDescent="0.35">
      <c r="A5823">
        <v>104.7004</v>
      </c>
      <c r="B5823" t="s">
        <v>55</v>
      </c>
    </row>
    <row r="5824" spans="1:2" x14ac:dyDescent="0.35">
      <c r="A5824">
        <v>104.7266</v>
      </c>
      <c r="B5824" t="s">
        <v>55</v>
      </c>
    </row>
    <row r="5825" spans="1:2" x14ac:dyDescent="0.35">
      <c r="A5825">
        <v>104.74890000000001</v>
      </c>
      <c r="B5825" t="s">
        <v>55</v>
      </c>
    </row>
    <row r="5826" spans="1:2" x14ac:dyDescent="0.35">
      <c r="A5826">
        <v>104.7704</v>
      </c>
      <c r="B5826" t="s">
        <v>55</v>
      </c>
    </row>
    <row r="5827" spans="1:2" x14ac:dyDescent="0.35">
      <c r="A5827">
        <v>104.7942</v>
      </c>
      <c r="B5827" t="s">
        <v>55</v>
      </c>
    </row>
    <row r="5828" spans="1:2" x14ac:dyDescent="0.35">
      <c r="A5828">
        <v>104.825</v>
      </c>
      <c r="B5828" t="s">
        <v>55</v>
      </c>
    </row>
    <row r="5829" spans="1:2" x14ac:dyDescent="0.35">
      <c r="A5829">
        <v>104.8503</v>
      </c>
      <c r="B5829" t="s">
        <v>55</v>
      </c>
    </row>
    <row r="5830" spans="1:2" x14ac:dyDescent="0.35">
      <c r="A5830">
        <v>104.87130000000001</v>
      </c>
      <c r="B5830" t="s">
        <v>55</v>
      </c>
    </row>
    <row r="5831" spans="1:2" x14ac:dyDescent="0.35">
      <c r="A5831">
        <v>104.8897</v>
      </c>
      <c r="B5831" t="s">
        <v>55</v>
      </c>
    </row>
    <row r="5832" spans="1:2" x14ac:dyDescent="0.35">
      <c r="A5832">
        <v>104.91030000000001</v>
      </c>
      <c r="B5832" t="s">
        <v>55</v>
      </c>
    </row>
    <row r="5833" spans="1:2" x14ac:dyDescent="0.35">
      <c r="A5833">
        <v>104.9354</v>
      </c>
      <c r="B5833" t="s">
        <v>55</v>
      </c>
    </row>
    <row r="5834" spans="1:2" x14ac:dyDescent="0.35">
      <c r="A5834">
        <v>104.9594</v>
      </c>
      <c r="B5834" t="s">
        <v>55</v>
      </c>
    </row>
    <row r="5835" spans="1:2" x14ac:dyDescent="0.35">
      <c r="A5835">
        <v>104.98050000000001</v>
      </c>
      <c r="B5835" t="s">
        <v>55</v>
      </c>
    </row>
    <row r="5836" spans="1:2" x14ac:dyDescent="0.35">
      <c r="A5836">
        <v>104.99639999999999</v>
      </c>
      <c r="B5836" t="s">
        <v>55</v>
      </c>
    </row>
    <row r="5837" spans="1:2" x14ac:dyDescent="0.35">
      <c r="A5837">
        <v>105.01179999999999</v>
      </c>
      <c r="B5837" t="s">
        <v>55</v>
      </c>
    </row>
    <row r="5838" spans="1:2" x14ac:dyDescent="0.35">
      <c r="A5838">
        <v>105.02930000000001</v>
      </c>
      <c r="B5838" t="s">
        <v>55</v>
      </c>
    </row>
    <row r="5839" spans="1:2" x14ac:dyDescent="0.35">
      <c r="A5839">
        <v>105.045</v>
      </c>
      <c r="B5839" t="s">
        <v>55</v>
      </c>
    </row>
    <row r="5840" spans="1:2" x14ac:dyDescent="0.35">
      <c r="A5840">
        <v>105.0613</v>
      </c>
      <c r="B5840" t="s">
        <v>55</v>
      </c>
    </row>
    <row r="5841" spans="1:3" x14ac:dyDescent="0.35">
      <c r="A5841">
        <v>105.0782</v>
      </c>
      <c r="B5841" t="s">
        <v>55</v>
      </c>
    </row>
    <row r="5842" spans="1:3" x14ac:dyDescent="0.35">
      <c r="A5842">
        <v>105.09439999999999</v>
      </c>
      <c r="B5842" t="s">
        <v>55</v>
      </c>
    </row>
    <row r="5843" spans="1:3" x14ac:dyDescent="0.35">
      <c r="A5843">
        <v>105.1204</v>
      </c>
      <c r="B5843" t="s">
        <v>55</v>
      </c>
    </row>
    <row r="5844" spans="1:3" x14ac:dyDescent="0.35">
      <c r="A5844">
        <v>105.1478</v>
      </c>
      <c r="B5844" t="s">
        <v>55</v>
      </c>
    </row>
    <row r="5845" spans="1:3" x14ac:dyDescent="0.35">
      <c r="A5845">
        <v>105.16419999999999</v>
      </c>
      <c r="B5845" t="s">
        <v>55</v>
      </c>
      <c r="C5845">
        <v>8.9999999999999998E-4</v>
      </c>
    </row>
    <row r="5846" spans="1:3" x14ac:dyDescent="0.35">
      <c r="A5846">
        <v>105.1801</v>
      </c>
      <c r="B5846" t="s">
        <v>55</v>
      </c>
      <c r="C5846">
        <v>2.3E-3</v>
      </c>
    </row>
    <row r="5847" spans="1:3" x14ac:dyDescent="0.35">
      <c r="A5847">
        <v>105.19629999999999</v>
      </c>
      <c r="B5847" t="s">
        <v>55</v>
      </c>
      <c r="C5847">
        <v>2.3E-3</v>
      </c>
    </row>
    <row r="5848" spans="1:3" x14ac:dyDescent="0.35">
      <c r="A5848">
        <v>105.2118</v>
      </c>
      <c r="B5848" t="s">
        <v>55</v>
      </c>
      <c r="C5848">
        <v>8.9999999999999998E-4</v>
      </c>
    </row>
    <row r="5849" spans="1:3" x14ac:dyDescent="0.35">
      <c r="A5849">
        <v>105.2281</v>
      </c>
      <c r="B5849" t="s">
        <v>55</v>
      </c>
      <c r="C5849">
        <v>2.5000000000000001E-3</v>
      </c>
    </row>
    <row r="5850" spans="1:3" x14ac:dyDescent="0.35">
      <c r="A5850">
        <v>105.2497</v>
      </c>
      <c r="B5850" t="s">
        <v>55</v>
      </c>
      <c r="C5850">
        <v>3.2000000000000002E-3</v>
      </c>
    </row>
    <row r="5851" spans="1:3" x14ac:dyDescent="0.35">
      <c r="A5851">
        <v>105.2693</v>
      </c>
      <c r="B5851" t="s">
        <v>55</v>
      </c>
      <c r="C5851">
        <v>2.5000000000000001E-3</v>
      </c>
    </row>
    <row r="5852" spans="1:3" x14ac:dyDescent="0.35">
      <c r="A5852">
        <v>105.2884</v>
      </c>
      <c r="B5852" t="s">
        <v>55</v>
      </c>
      <c r="C5852">
        <v>1.2999999999999999E-3</v>
      </c>
    </row>
    <row r="5853" spans="1:3" x14ac:dyDescent="0.35">
      <c r="A5853">
        <v>105.3078</v>
      </c>
      <c r="B5853" t="s">
        <v>55</v>
      </c>
      <c r="C5853">
        <v>5.0000000000000001E-3</v>
      </c>
    </row>
    <row r="5854" spans="1:3" x14ac:dyDescent="0.35">
      <c r="A5854">
        <v>105.3258</v>
      </c>
      <c r="B5854" t="s">
        <v>55</v>
      </c>
      <c r="C5854">
        <v>5.0000000000000001E-3</v>
      </c>
    </row>
    <row r="5855" spans="1:3" x14ac:dyDescent="0.35">
      <c r="A5855">
        <v>105.3484</v>
      </c>
      <c r="B5855" t="s">
        <v>55</v>
      </c>
      <c r="C5855">
        <v>2.0000000000000001E-4</v>
      </c>
    </row>
    <row r="5856" spans="1:3" x14ac:dyDescent="0.35">
      <c r="A5856">
        <v>105.36490000000001</v>
      </c>
      <c r="B5856" t="s">
        <v>55</v>
      </c>
      <c r="C5856">
        <v>2.0000000000000001E-4</v>
      </c>
    </row>
    <row r="5857" spans="1:3" x14ac:dyDescent="0.35">
      <c r="A5857">
        <v>105.38379999999999</v>
      </c>
      <c r="B5857" t="s">
        <v>55</v>
      </c>
      <c r="C5857">
        <v>1.6000000000000001E-3</v>
      </c>
    </row>
    <row r="5858" spans="1:3" x14ac:dyDescent="0.35">
      <c r="A5858">
        <v>105.4054</v>
      </c>
      <c r="B5858" t="s">
        <v>55</v>
      </c>
      <c r="C5858">
        <v>2.8999999999999998E-3</v>
      </c>
    </row>
    <row r="5859" spans="1:3" x14ac:dyDescent="0.35">
      <c r="A5859">
        <v>105.4228</v>
      </c>
      <c r="B5859" t="s">
        <v>55</v>
      </c>
      <c r="C5859">
        <v>3.2000000000000002E-3</v>
      </c>
    </row>
    <row r="5860" spans="1:3" x14ac:dyDescent="0.35">
      <c r="A5860">
        <v>105.44329999999999</v>
      </c>
      <c r="B5860" t="s">
        <v>55</v>
      </c>
      <c r="C5860">
        <v>6.1000000000000004E-3</v>
      </c>
    </row>
    <row r="5861" spans="1:3" x14ac:dyDescent="0.35">
      <c r="A5861">
        <v>105.46339999999999</v>
      </c>
      <c r="B5861" t="s">
        <v>55</v>
      </c>
      <c r="C5861">
        <v>3.3999999999999998E-3</v>
      </c>
    </row>
    <row r="5862" spans="1:3" x14ac:dyDescent="0.35">
      <c r="A5862">
        <v>105.479</v>
      </c>
      <c r="B5862" t="s">
        <v>55</v>
      </c>
      <c r="C5862">
        <v>9.1000000000000004E-3</v>
      </c>
    </row>
    <row r="5863" spans="1:3" x14ac:dyDescent="0.35">
      <c r="A5863">
        <v>105.4957</v>
      </c>
      <c r="B5863" t="s">
        <v>55</v>
      </c>
      <c r="C5863">
        <v>9.1000000000000004E-3</v>
      </c>
    </row>
    <row r="5864" spans="1:3" x14ac:dyDescent="0.35">
      <c r="A5864">
        <v>105.5153</v>
      </c>
      <c r="B5864" t="s">
        <v>55</v>
      </c>
      <c r="C5864">
        <v>1.03E-2</v>
      </c>
    </row>
    <row r="5865" spans="1:3" x14ac:dyDescent="0.35">
      <c r="A5865">
        <v>105.5437</v>
      </c>
      <c r="B5865" t="s">
        <v>55</v>
      </c>
      <c r="C5865">
        <v>2.3999999999999998E-3</v>
      </c>
    </row>
    <row r="5866" spans="1:3" x14ac:dyDescent="0.35">
      <c r="A5866">
        <v>105.5741</v>
      </c>
      <c r="B5866" t="s">
        <v>55</v>
      </c>
      <c r="C5866">
        <v>3.5000000000000001E-3</v>
      </c>
    </row>
    <row r="5867" spans="1:3" x14ac:dyDescent="0.35">
      <c r="A5867">
        <v>105.59610000000001</v>
      </c>
      <c r="B5867" t="s">
        <v>55</v>
      </c>
      <c r="C5867">
        <v>3.3999999999999998E-3</v>
      </c>
    </row>
    <row r="5868" spans="1:3" x14ac:dyDescent="0.35">
      <c r="A5868">
        <v>105.6178</v>
      </c>
      <c r="B5868" t="s">
        <v>55</v>
      </c>
      <c r="C5868">
        <v>1.1999999999999999E-3</v>
      </c>
    </row>
    <row r="5869" spans="1:3" x14ac:dyDescent="0.35">
      <c r="A5869">
        <v>105.64319999999999</v>
      </c>
      <c r="B5869" t="s">
        <v>55</v>
      </c>
      <c r="C5869">
        <v>1.1000000000000001E-3</v>
      </c>
    </row>
    <row r="5870" spans="1:3" x14ac:dyDescent="0.35">
      <c r="A5870">
        <v>105.6643</v>
      </c>
      <c r="B5870" t="s">
        <v>55</v>
      </c>
      <c r="C5870">
        <v>1E-3</v>
      </c>
    </row>
    <row r="5871" spans="1:3" x14ac:dyDescent="0.35">
      <c r="A5871">
        <v>105.6819</v>
      </c>
      <c r="B5871" t="s">
        <v>55</v>
      </c>
      <c r="C5871">
        <v>2.0000000000000001E-4</v>
      </c>
    </row>
    <row r="5872" spans="1:3" x14ac:dyDescent="0.35">
      <c r="A5872">
        <v>105.6978</v>
      </c>
      <c r="B5872" t="s">
        <v>55</v>
      </c>
      <c r="C5872">
        <v>1E-4</v>
      </c>
    </row>
    <row r="5873" spans="1:3" x14ac:dyDescent="0.35">
      <c r="A5873">
        <v>105.7127</v>
      </c>
      <c r="B5873" t="s">
        <v>55</v>
      </c>
      <c r="C5873">
        <v>1E-4</v>
      </c>
    </row>
    <row r="5874" spans="1:3" x14ac:dyDescent="0.35">
      <c r="A5874">
        <v>105.72929999999999</v>
      </c>
      <c r="B5874" t="s">
        <v>55</v>
      </c>
    </row>
    <row r="5875" spans="1:3" x14ac:dyDescent="0.35">
      <c r="A5875">
        <v>105.7458</v>
      </c>
      <c r="B5875" t="s">
        <v>55</v>
      </c>
    </row>
    <row r="5876" spans="1:3" x14ac:dyDescent="0.35">
      <c r="A5876">
        <v>105.76390000000001</v>
      </c>
      <c r="B5876" t="s">
        <v>55</v>
      </c>
    </row>
    <row r="5877" spans="1:3" x14ac:dyDescent="0.35">
      <c r="A5877">
        <v>105.78189999999999</v>
      </c>
      <c r="B5877" t="s">
        <v>55</v>
      </c>
    </row>
    <row r="5878" spans="1:3" x14ac:dyDescent="0.35">
      <c r="A5878">
        <v>105.7972</v>
      </c>
      <c r="B5878" t="s">
        <v>55</v>
      </c>
    </row>
    <row r="5879" spans="1:3" x14ac:dyDescent="0.35">
      <c r="A5879">
        <v>105.8129</v>
      </c>
      <c r="B5879" t="s">
        <v>55</v>
      </c>
    </row>
    <row r="5880" spans="1:3" x14ac:dyDescent="0.35">
      <c r="A5880">
        <v>105.8291</v>
      </c>
      <c r="B5880" t="s">
        <v>55</v>
      </c>
    </row>
    <row r="5881" spans="1:3" x14ac:dyDescent="0.35">
      <c r="A5881">
        <v>105.8493</v>
      </c>
      <c r="B5881" t="s">
        <v>55</v>
      </c>
    </row>
    <row r="5882" spans="1:3" x14ac:dyDescent="0.35">
      <c r="A5882">
        <v>105.864</v>
      </c>
      <c r="B5882" t="s">
        <v>55</v>
      </c>
    </row>
    <row r="5883" spans="1:3" x14ac:dyDescent="0.35">
      <c r="A5883">
        <v>105.88</v>
      </c>
      <c r="B5883" t="s">
        <v>55</v>
      </c>
    </row>
    <row r="5884" spans="1:3" x14ac:dyDescent="0.35">
      <c r="A5884">
        <v>105.9011</v>
      </c>
      <c r="B5884" t="s">
        <v>55</v>
      </c>
    </row>
    <row r="5885" spans="1:3" x14ac:dyDescent="0.35">
      <c r="A5885">
        <v>105.92449999999999</v>
      </c>
      <c r="B5885" t="s">
        <v>55</v>
      </c>
    </row>
    <row r="5886" spans="1:3" x14ac:dyDescent="0.35">
      <c r="A5886">
        <v>105.9404</v>
      </c>
      <c r="B5886" t="s">
        <v>55</v>
      </c>
    </row>
    <row r="5887" spans="1:3" x14ac:dyDescent="0.35">
      <c r="A5887">
        <v>105.9588</v>
      </c>
      <c r="B5887" t="s">
        <v>55</v>
      </c>
    </row>
    <row r="5888" spans="1:3" x14ac:dyDescent="0.35">
      <c r="A5888">
        <v>105.97669999999999</v>
      </c>
      <c r="B5888" t="s">
        <v>55</v>
      </c>
    </row>
    <row r="5889" spans="1:2" x14ac:dyDescent="0.35">
      <c r="A5889">
        <v>105.995</v>
      </c>
      <c r="B5889" t="s">
        <v>55</v>
      </c>
    </row>
    <row r="5890" spans="1:2" x14ac:dyDescent="0.35">
      <c r="A5890">
        <v>106.0136</v>
      </c>
      <c r="B5890" t="s">
        <v>55</v>
      </c>
    </row>
    <row r="5891" spans="1:2" x14ac:dyDescent="0.35">
      <c r="A5891">
        <v>106.03149999999999</v>
      </c>
      <c r="B5891" t="s">
        <v>55</v>
      </c>
    </row>
    <row r="5892" spans="1:2" x14ac:dyDescent="0.35">
      <c r="A5892">
        <v>106.05800000000001</v>
      </c>
      <c r="B5892" t="s">
        <v>55</v>
      </c>
    </row>
    <row r="5893" spans="1:2" x14ac:dyDescent="0.35">
      <c r="A5893">
        <v>106.08329999999999</v>
      </c>
      <c r="B5893" t="s">
        <v>55</v>
      </c>
    </row>
    <row r="5894" spans="1:2" x14ac:dyDescent="0.35">
      <c r="A5894">
        <v>106.10209999999999</v>
      </c>
      <c r="B5894" t="s">
        <v>55</v>
      </c>
    </row>
    <row r="5895" spans="1:2" x14ac:dyDescent="0.35">
      <c r="A5895">
        <v>106.1194</v>
      </c>
      <c r="B5895" t="s">
        <v>55</v>
      </c>
    </row>
    <row r="5896" spans="1:2" x14ac:dyDescent="0.35">
      <c r="A5896">
        <v>106.13639999999999</v>
      </c>
      <c r="B5896" t="s">
        <v>55</v>
      </c>
    </row>
    <row r="5897" spans="1:2" x14ac:dyDescent="0.35">
      <c r="A5897">
        <v>106.1521</v>
      </c>
      <c r="B5897" t="s">
        <v>55</v>
      </c>
    </row>
    <row r="5898" spans="1:2" x14ac:dyDescent="0.35">
      <c r="A5898">
        <v>106.1681</v>
      </c>
      <c r="B5898" t="s">
        <v>55</v>
      </c>
    </row>
    <row r="5899" spans="1:2" x14ac:dyDescent="0.35">
      <c r="A5899">
        <v>106.1895</v>
      </c>
      <c r="B5899" t="s">
        <v>55</v>
      </c>
    </row>
    <row r="5900" spans="1:2" x14ac:dyDescent="0.35">
      <c r="A5900">
        <v>106.21469999999999</v>
      </c>
      <c r="B5900" t="s">
        <v>55</v>
      </c>
    </row>
    <row r="5901" spans="1:2" x14ac:dyDescent="0.35">
      <c r="A5901">
        <v>106.2319</v>
      </c>
      <c r="B5901" t="s">
        <v>55</v>
      </c>
    </row>
    <row r="5902" spans="1:2" x14ac:dyDescent="0.35">
      <c r="A5902">
        <v>106.2487</v>
      </c>
      <c r="B5902" t="s">
        <v>55</v>
      </c>
    </row>
    <row r="5903" spans="1:2" x14ac:dyDescent="0.35">
      <c r="A5903">
        <v>106.2689</v>
      </c>
      <c r="B5903" t="s">
        <v>55</v>
      </c>
    </row>
    <row r="5904" spans="1:2" x14ac:dyDescent="0.35">
      <c r="A5904">
        <v>106.28740000000001</v>
      </c>
      <c r="B5904" t="s">
        <v>55</v>
      </c>
    </row>
    <row r="5905" spans="1:2" x14ac:dyDescent="0.35">
      <c r="A5905">
        <v>106.3051</v>
      </c>
      <c r="B5905" t="s">
        <v>55</v>
      </c>
    </row>
    <row r="5906" spans="1:2" x14ac:dyDescent="0.35">
      <c r="A5906">
        <v>106.3261</v>
      </c>
      <c r="B5906" t="s">
        <v>55</v>
      </c>
    </row>
    <row r="5907" spans="1:2" x14ac:dyDescent="0.35">
      <c r="A5907">
        <v>106.3466</v>
      </c>
      <c r="B5907" t="s">
        <v>55</v>
      </c>
    </row>
    <row r="5908" spans="1:2" x14ac:dyDescent="0.35">
      <c r="A5908">
        <v>106.36539999999999</v>
      </c>
      <c r="B5908" t="s">
        <v>55</v>
      </c>
    </row>
    <row r="5909" spans="1:2" x14ac:dyDescent="0.35">
      <c r="A5909">
        <v>106.3807</v>
      </c>
      <c r="B5909" t="s">
        <v>55</v>
      </c>
    </row>
    <row r="5910" spans="1:2" x14ac:dyDescent="0.35">
      <c r="A5910">
        <v>106.39700000000001</v>
      </c>
      <c r="B5910" t="s">
        <v>55</v>
      </c>
    </row>
    <row r="5911" spans="1:2" x14ac:dyDescent="0.35">
      <c r="A5911">
        <v>106.4121</v>
      </c>
      <c r="B5911" t="s">
        <v>55</v>
      </c>
    </row>
    <row r="5912" spans="1:2" x14ac:dyDescent="0.35">
      <c r="A5912">
        <v>106.4284</v>
      </c>
      <c r="B5912" t="s">
        <v>55</v>
      </c>
    </row>
    <row r="5913" spans="1:2" x14ac:dyDescent="0.35">
      <c r="A5913">
        <v>106.4444</v>
      </c>
      <c r="B5913" t="s">
        <v>55</v>
      </c>
    </row>
    <row r="5914" spans="1:2" x14ac:dyDescent="0.35">
      <c r="A5914">
        <v>106.4601</v>
      </c>
      <c r="B5914" t="s">
        <v>55</v>
      </c>
    </row>
    <row r="5915" spans="1:2" x14ac:dyDescent="0.35">
      <c r="A5915">
        <v>106.47490000000001</v>
      </c>
      <c r="B5915" t="s">
        <v>55</v>
      </c>
    </row>
    <row r="5916" spans="1:2" x14ac:dyDescent="0.35">
      <c r="A5916">
        <v>106.4965</v>
      </c>
      <c r="B5916" t="s">
        <v>55</v>
      </c>
    </row>
    <row r="5917" spans="1:2" x14ac:dyDescent="0.35">
      <c r="A5917">
        <v>106.5102</v>
      </c>
      <c r="B5917" t="s">
        <v>55</v>
      </c>
    </row>
    <row r="5918" spans="1:2" x14ac:dyDescent="0.35">
      <c r="A5918">
        <v>106.5262</v>
      </c>
      <c r="B5918" t="s">
        <v>55</v>
      </c>
    </row>
    <row r="5919" spans="1:2" x14ac:dyDescent="0.35">
      <c r="A5919">
        <v>106.5401</v>
      </c>
      <c r="B5919" t="s">
        <v>55</v>
      </c>
    </row>
    <row r="5920" spans="1:2" x14ac:dyDescent="0.35">
      <c r="A5920">
        <v>106.5547</v>
      </c>
      <c r="B5920" t="s">
        <v>55</v>
      </c>
    </row>
    <row r="5921" spans="1:2" x14ac:dyDescent="0.35">
      <c r="A5921">
        <v>106.569</v>
      </c>
      <c r="B5921" t="s">
        <v>55</v>
      </c>
    </row>
    <row r="5922" spans="1:2" x14ac:dyDescent="0.35">
      <c r="A5922">
        <v>106.5838</v>
      </c>
      <c r="B5922" t="s">
        <v>55</v>
      </c>
    </row>
    <row r="5923" spans="1:2" x14ac:dyDescent="0.35">
      <c r="A5923">
        <v>106.60039999999999</v>
      </c>
      <c r="B5923" t="s">
        <v>55</v>
      </c>
    </row>
    <row r="5924" spans="1:2" x14ac:dyDescent="0.35">
      <c r="A5924">
        <v>106.6157</v>
      </c>
      <c r="B5924" t="s">
        <v>55</v>
      </c>
    </row>
    <row r="5925" spans="1:2" x14ac:dyDescent="0.35">
      <c r="A5925">
        <v>106.6324</v>
      </c>
      <c r="B5925" t="s">
        <v>55</v>
      </c>
    </row>
    <row r="5926" spans="1:2" x14ac:dyDescent="0.35">
      <c r="A5926">
        <v>106.65179999999999</v>
      </c>
      <c r="B5926" t="s">
        <v>55</v>
      </c>
    </row>
    <row r="5927" spans="1:2" x14ac:dyDescent="0.35">
      <c r="A5927">
        <v>106.6691</v>
      </c>
      <c r="B5927" t="s">
        <v>55</v>
      </c>
    </row>
    <row r="5928" spans="1:2" x14ac:dyDescent="0.35">
      <c r="A5928">
        <v>106.6875</v>
      </c>
      <c r="B5928" t="s">
        <v>55</v>
      </c>
    </row>
    <row r="5929" spans="1:2" x14ac:dyDescent="0.35">
      <c r="A5929">
        <v>106.7064</v>
      </c>
      <c r="B5929" t="s">
        <v>55</v>
      </c>
    </row>
    <row r="5930" spans="1:2" x14ac:dyDescent="0.35">
      <c r="A5930">
        <v>106.72410000000001</v>
      </c>
      <c r="B5930" t="s">
        <v>55</v>
      </c>
    </row>
    <row r="5931" spans="1:2" x14ac:dyDescent="0.35">
      <c r="A5931">
        <v>106.73860000000001</v>
      </c>
      <c r="B5931" t="s">
        <v>55</v>
      </c>
    </row>
    <row r="5932" spans="1:2" x14ac:dyDescent="0.35">
      <c r="A5932">
        <v>106.7531</v>
      </c>
      <c r="B5932" t="s">
        <v>55</v>
      </c>
    </row>
    <row r="5933" spans="1:2" x14ac:dyDescent="0.35">
      <c r="A5933">
        <v>106.77</v>
      </c>
      <c r="B5933" t="s">
        <v>55</v>
      </c>
    </row>
    <row r="5934" spans="1:2" x14ac:dyDescent="0.35">
      <c r="A5934">
        <v>106.7962</v>
      </c>
      <c r="B5934" t="s">
        <v>55</v>
      </c>
    </row>
    <row r="5935" spans="1:2" x14ac:dyDescent="0.35">
      <c r="A5935">
        <v>106.8189</v>
      </c>
      <c r="B5935" t="s">
        <v>55</v>
      </c>
    </row>
    <row r="5936" spans="1:2" x14ac:dyDescent="0.35">
      <c r="A5936">
        <v>106.83750000000001</v>
      </c>
      <c r="B5936" t="s">
        <v>55</v>
      </c>
    </row>
    <row r="5937" spans="1:3" x14ac:dyDescent="0.35">
      <c r="A5937">
        <v>106.8646</v>
      </c>
      <c r="B5937" t="s">
        <v>55</v>
      </c>
    </row>
    <row r="5938" spans="1:3" x14ac:dyDescent="0.35">
      <c r="A5938">
        <v>106.8989</v>
      </c>
      <c r="B5938" t="s">
        <v>55</v>
      </c>
    </row>
    <row r="5939" spans="1:3" x14ac:dyDescent="0.35">
      <c r="A5939">
        <v>106.9303</v>
      </c>
      <c r="B5939" t="s">
        <v>55</v>
      </c>
    </row>
    <row r="5940" spans="1:3" x14ac:dyDescent="0.35">
      <c r="A5940">
        <v>106.9457</v>
      </c>
      <c r="B5940" t="s">
        <v>55</v>
      </c>
    </row>
    <row r="5941" spans="1:3" x14ac:dyDescent="0.35">
      <c r="A5941">
        <v>106.96169999999999</v>
      </c>
      <c r="B5941" t="s">
        <v>55</v>
      </c>
    </row>
    <row r="5942" spans="1:3" x14ac:dyDescent="0.35">
      <c r="A5942">
        <v>106.9774</v>
      </c>
      <c r="B5942" t="s">
        <v>55</v>
      </c>
    </row>
    <row r="5943" spans="1:3" x14ac:dyDescent="0.35">
      <c r="A5943">
        <v>106.99460000000001</v>
      </c>
      <c r="B5943" t="s">
        <v>55</v>
      </c>
    </row>
    <row r="5944" spans="1:3" x14ac:dyDescent="0.35">
      <c r="A5944">
        <v>107.01560000000001</v>
      </c>
      <c r="B5944" t="s">
        <v>55</v>
      </c>
      <c r="C5944">
        <v>1.9E-3</v>
      </c>
    </row>
    <row r="5945" spans="1:3" x14ac:dyDescent="0.35">
      <c r="A5945">
        <v>107.0376</v>
      </c>
      <c r="B5945" t="s">
        <v>55</v>
      </c>
    </row>
    <row r="5946" spans="1:3" x14ac:dyDescent="0.35">
      <c r="A5946">
        <v>107.0514</v>
      </c>
      <c r="B5946" t="s">
        <v>55</v>
      </c>
    </row>
    <row r="5947" spans="1:3" x14ac:dyDescent="0.35">
      <c r="A5947">
        <v>107.06829999999999</v>
      </c>
      <c r="B5947" t="s">
        <v>55</v>
      </c>
    </row>
    <row r="5948" spans="1:3" x14ac:dyDescent="0.35">
      <c r="A5948">
        <v>107.08450000000001</v>
      </c>
      <c r="B5948" t="s">
        <v>55</v>
      </c>
    </row>
    <row r="5949" spans="1:3" x14ac:dyDescent="0.35">
      <c r="A5949">
        <v>107.10599999999999</v>
      </c>
      <c r="B5949" t="s">
        <v>55</v>
      </c>
    </row>
    <row r="5950" spans="1:3" x14ac:dyDescent="0.35">
      <c r="A5950">
        <v>107.12050000000001</v>
      </c>
      <c r="B5950" t="s">
        <v>55</v>
      </c>
    </row>
    <row r="5951" spans="1:3" x14ac:dyDescent="0.35">
      <c r="A5951">
        <v>107.1371</v>
      </c>
      <c r="B5951" t="s">
        <v>55</v>
      </c>
      <c r="C5951">
        <v>1E-3</v>
      </c>
    </row>
    <row r="5952" spans="1:3" x14ac:dyDescent="0.35">
      <c r="A5952">
        <v>107.1572</v>
      </c>
      <c r="B5952" t="s">
        <v>55</v>
      </c>
      <c r="C5952">
        <v>1.5E-3</v>
      </c>
    </row>
    <row r="5953" spans="1:3" x14ac:dyDescent="0.35">
      <c r="A5953">
        <v>107.18049999999999</v>
      </c>
      <c r="B5953" t="s">
        <v>55</v>
      </c>
      <c r="C5953">
        <v>2.8999999999999998E-3</v>
      </c>
    </row>
    <row r="5954" spans="1:3" x14ac:dyDescent="0.35">
      <c r="A5954">
        <v>107.2056</v>
      </c>
      <c r="B5954" t="s">
        <v>55</v>
      </c>
      <c r="C5954">
        <v>2.5999999999999999E-3</v>
      </c>
    </row>
    <row r="5955" spans="1:3" x14ac:dyDescent="0.35">
      <c r="A5955">
        <v>107.2236</v>
      </c>
      <c r="B5955" t="s">
        <v>55</v>
      </c>
      <c r="C5955">
        <v>2.3999999999999998E-3</v>
      </c>
    </row>
    <row r="5956" spans="1:3" x14ac:dyDescent="0.35">
      <c r="A5956">
        <v>107.2466</v>
      </c>
      <c r="B5956" t="s">
        <v>55</v>
      </c>
      <c r="C5956">
        <v>2.3999999999999998E-3</v>
      </c>
    </row>
    <row r="5957" spans="1:3" x14ac:dyDescent="0.35">
      <c r="A5957">
        <v>107.2651</v>
      </c>
      <c r="B5957" t="s">
        <v>55</v>
      </c>
      <c r="C5957">
        <v>1.9E-3</v>
      </c>
    </row>
    <row r="5958" spans="1:3" x14ac:dyDescent="0.35">
      <c r="A5958">
        <v>107.2846</v>
      </c>
      <c r="B5958" t="s">
        <v>55</v>
      </c>
      <c r="C5958">
        <v>1.6000000000000001E-3</v>
      </c>
    </row>
    <row r="5959" spans="1:3" x14ac:dyDescent="0.35">
      <c r="A5959">
        <v>107.30759999999999</v>
      </c>
      <c r="B5959" t="s">
        <v>55</v>
      </c>
      <c r="C5959">
        <v>1.8E-3</v>
      </c>
    </row>
    <row r="5960" spans="1:3" x14ac:dyDescent="0.35">
      <c r="A5960">
        <v>107.3278</v>
      </c>
      <c r="B5960" t="s">
        <v>55</v>
      </c>
      <c r="C5960">
        <v>2.2000000000000001E-3</v>
      </c>
    </row>
    <row r="5961" spans="1:3" x14ac:dyDescent="0.35">
      <c r="A5961">
        <v>107.35080000000001</v>
      </c>
      <c r="B5961" t="s">
        <v>55</v>
      </c>
      <c r="C5961">
        <v>5.1000000000000004E-3</v>
      </c>
    </row>
    <row r="5962" spans="1:3" x14ac:dyDescent="0.35">
      <c r="A5962">
        <v>107.3699</v>
      </c>
      <c r="B5962" t="s">
        <v>55</v>
      </c>
      <c r="C5962">
        <v>5.1000000000000004E-3</v>
      </c>
    </row>
    <row r="5963" spans="1:3" x14ac:dyDescent="0.35">
      <c r="A5963">
        <v>107.3899</v>
      </c>
      <c r="B5963" t="s">
        <v>55</v>
      </c>
      <c r="C5963">
        <v>2.0000000000000001E-4</v>
      </c>
    </row>
    <row r="5964" spans="1:3" x14ac:dyDescent="0.35">
      <c r="A5964">
        <v>107.407</v>
      </c>
      <c r="B5964" t="s">
        <v>55</v>
      </c>
      <c r="C5964">
        <v>1E-4</v>
      </c>
    </row>
    <row r="5965" spans="1:3" x14ac:dyDescent="0.35">
      <c r="A5965">
        <v>107.42529999999999</v>
      </c>
      <c r="B5965" t="s">
        <v>55</v>
      </c>
      <c r="C5965">
        <v>1E-4</v>
      </c>
    </row>
    <row r="5966" spans="1:3" x14ac:dyDescent="0.35">
      <c r="A5966">
        <v>107.45529999999999</v>
      </c>
      <c r="B5966" t="s">
        <v>55</v>
      </c>
    </row>
    <row r="5967" spans="1:3" x14ac:dyDescent="0.35">
      <c r="A5967">
        <v>107.47580000000001</v>
      </c>
      <c r="B5967" t="s">
        <v>55</v>
      </c>
    </row>
    <row r="5968" spans="1:3" x14ac:dyDescent="0.35">
      <c r="A5968">
        <v>107.49590000000001</v>
      </c>
      <c r="B5968" t="s">
        <v>55</v>
      </c>
    </row>
    <row r="5969" spans="1:3" x14ac:dyDescent="0.35">
      <c r="A5969">
        <v>107.51739999999999</v>
      </c>
      <c r="B5969" t="s">
        <v>55</v>
      </c>
    </row>
    <row r="5970" spans="1:3" x14ac:dyDescent="0.35">
      <c r="A5970">
        <v>107.5378</v>
      </c>
      <c r="B5970" t="s">
        <v>55</v>
      </c>
    </row>
    <row r="5971" spans="1:3" x14ac:dyDescent="0.35">
      <c r="A5971">
        <v>107.5574</v>
      </c>
      <c r="B5971" t="s">
        <v>55</v>
      </c>
    </row>
    <row r="5972" spans="1:3" x14ac:dyDescent="0.35">
      <c r="A5972">
        <v>107.57599999999999</v>
      </c>
      <c r="B5972" t="s">
        <v>55</v>
      </c>
    </row>
    <row r="5973" spans="1:3" x14ac:dyDescent="0.35">
      <c r="A5973">
        <v>107.59229999999999</v>
      </c>
      <c r="B5973" t="s">
        <v>55</v>
      </c>
      <c r="C5973">
        <v>1E-4</v>
      </c>
    </row>
    <row r="5974" spans="1:3" x14ac:dyDescent="0.35">
      <c r="A5974">
        <v>107.6088</v>
      </c>
      <c r="B5974" t="s">
        <v>55</v>
      </c>
    </row>
    <row r="5975" spans="1:3" x14ac:dyDescent="0.35">
      <c r="A5975">
        <v>107.6237</v>
      </c>
      <c r="B5975" t="s">
        <v>55</v>
      </c>
    </row>
    <row r="5976" spans="1:3" x14ac:dyDescent="0.35">
      <c r="A5976">
        <v>107.6409</v>
      </c>
      <c r="B5976" t="s">
        <v>55</v>
      </c>
    </row>
    <row r="5977" spans="1:3" x14ac:dyDescent="0.35">
      <c r="A5977">
        <v>107.658</v>
      </c>
      <c r="B5977" t="s">
        <v>55</v>
      </c>
    </row>
    <row r="5978" spans="1:3" x14ac:dyDescent="0.35">
      <c r="A5978">
        <v>107.6737</v>
      </c>
      <c r="B5978" t="s">
        <v>55</v>
      </c>
    </row>
    <row r="5979" spans="1:3" x14ac:dyDescent="0.35">
      <c r="A5979">
        <v>107.6994</v>
      </c>
      <c r="B5979" t="s">
        <v>55</v>
      </c>
    </row>
    <row r="5980" spans="1:3" x14ac:dyDescent="0.35">
      <c r="A5980">
        <v>107.7161</v>
      </c>
      <c r="B5980" t="s">
        <v>55</v>
      </c>
    </row>
    <row r="5981" spans="1:3" x14ac:dyDescent="0.35">
      <c r="A5981">
        <v>107.73269999999999</v>
      </c>
      <c r="B5981" t="s">
        <v>55</v>
      </c>
    </row>
    <row r="5982" spans="1:3" x14ac:dyDescent="0.35">
      <c r="A5982">
        <v>107.74930000000001</v>
      </c>
      <c r="B5982" t="s">
        <v>55</v>
      </c>
    </row>
    <row r="5983" spans="1:3" x14ac:dyDescent="0.35">
      <c r="A5983">
        <v>107.76900000000001</v>
      </c>
      <c r="B5983" t="s">
        <v>55</v>
      </c>
    </row>
    <row r="5984" spans="1:3" x14ac:dyDescent="0.35">
      <c r="A5984">
        <v>107.7889</v>
      </c>
      <c r="B5984" t="s">
        <v>55</v>
      </c>
    </row>
    <row r="5985" spans="1:2" x14ac:dyDescent="0.35">
      <c r="A5985">
        <v>107.8087</v>
      </c>
      <c r="B5985" t="s">
        <v>55</v>
      </c>
    </row>
    <row r="5986" spans="1:2" x14ac:dyDescent="0.35">
      <c r="A5986">
        <v>107.82899999999999</v>
      </c>
      <c r="B5986" t="s">
        <v>55</v>
      </c>
    </row>
    <row r="5987" spans="1:2" x14ac:dyDescent="0.35">
      <c r="A5987">
        <v>107.85250000000001</v>
      </c>
      <c r="B5987" t="s">
        <v>55</v>
      </c>
    </row>
    <row r="5988" spans="1:2" x14ac:dyDescent="0.35">
      <c r="A5988">
        <v>107.869</v>
      </c>
      <c r="B5988" t="s">
        <v>55</v>
      </c>
    </row>
    <row r="5989" spans="1:2" x14ac:dyDescent="0.35">
      <c r="A5989">
        <v>107.88849999999999</v>
      </c>
      <c r="B5989" t="s">
        <v>55</v>
      </c>
    </row>
    <row r="5990" spans="1:2" x14ac:dyDescent="0.35">
      <c r="A5990">
        <v>107.9071</v>
      </c>
      <c r="B5990" t="s">
        <v>55</v>
      </c>
    </row>
    <row r="5991" spans="1:2" x14ac:dyDescent="0.35">
      <c r="A5991">
        <v>107.9264</v>
      </c>
      <c r="B5991" t="s">
        <v>55</v>
      </c>
    </row>
    <row r="5992" spans="1:2" x14ac:dyDescent="0.35">
      <c r="A5992">
        <v>107.94750000000001</v>
      </c>
      <c r="B5992" t="s">
        <v>55</v>
      </c>
    </row>
    <row r="5993" spans="1:2" x14ac:dyDescent="0.35">
      <c r="A5993">
        <v>107.9683</v>
      </c>
      <c r="B5993" t="s">
        <v>55</v>
      </c>
    </row>
    <row r="5994" spans="1:2" x14ac:dyDescent="0.35">
      <c r="A5994">
        <v>107.98650000000001</v>
      </c>
      <c r="B5994" t="s">
        <v>55</v>
      </c>
    </row>
    <row r="5995" spans="1:2" x14ac:dyDescent="0.35">
      <c r="A5995">
        <v>108.0078</v>
      </c>
      <c r="B5995" t="s">
        <v>55</v>
      </c>
    </row>
    <row r="5996" spans="1:2" x14ac:dyDescent="0.35">
      <c r="A5996">
        <v>108.03279999999999</v>
      </c>
      <c r="B5996" t="s">
        <v>55</v>
      </c>
    </row>
    <row r="5997" spans="1:2" x14ac:dyDescent="0.35">
      <c r="A5997">
        <v>108.0561</v>
      </c>
      <c r="B5997" t="s">
        <v>55</v>
      </c>
    </row>
    <row r="5998" spans="1:2" x14ac:dyDescent="0.35">
      <c r="A5998">
        <v>108.0791</v>
      </c>
      <c r="B5998" t="s">
        <v>55</v>
      </c>
    </row>
    <row r="5999" spans="1:2" x14ac:dyDescent="0.35">
      <c r="A5999">
        <v>108.09699999999999</v>
      </c>
      <c r="B5999" t="s">
        <v>55</v>
      </c>
    </row>
    <row r="6000" spans="1:2" x14ac:dyDescent="0.35">
      <c r="A6000">
        <v>108.1202</v>
      </c>
      <c r="B6000" t="s">
        <v>55</v>
      </c>
    </row>
    <row r="6001" spans="1:2" x14ac:dyDescent="0.35">
      <c r="A6001">
        <v>108.1472</v>
      </c>
      <c r="B6001" t="s">
        <v>55</v>
      </c>
    </row>
    <row r="6002" spans="1:2" x14ac:dyDescent="0.35">
      <c r="A6002">
        <v>108.18219999999999</v>
      </c>
      <c r="B6002" t="s">
        <v>55</v>
      </c>
    </row>
    <row r="6003" spans="1:2" x14ac:dyDescent="0.35">
      <c r="A6003">
        <v>108.20529999999999</v>
      </c>
      <c r="B6003" t="s">
        <v>55</v>
      </c>
    </row>
    <row r="6004" spans="1:2" x14ac:dyDescent="0.35">
      <c r="A6004">
        <v>108.2221</v>
      </c>
      <c r="B6004" t="s">
        <v>55</v>
      </c>
    </row>
    <row r="6005" spans="1:2" x14ac:dyDescent="0.35">
      <c r="A6005">
        <v>108.2423</v>
      </c>
      <c r="B6005" t="s">
        <v>55</v>
      </c>
    </row>
    <row r="6006" spans="1:2" x14ac:dyDescent="0.35">
      <c r="A6006">
        <v>108.2632</v>
      </c>
      <c r="B6006" t="s">
        <v>55</v>
      </c>
    </row>
    <row r="6007" spans="1:2" x14ac:dyDescent="0.35">
      <c r="A6007">
        <v>108.2878</v>
      </c>
      <c r="B6007" t="s">
        <v>55</v>
      </c>
    </row>
    <row r="6008" spans="1:2" x14ac:dyDescent="0.35">
      <c r="A6008">
        <v>108.3056</v>
      </c>
      <c r="B6008" t="s">
        <v>55</v>
      </c>
    </row>
    <row r="6009" spans="1:2" x14ac:dyDescent="0.35">
      <c r="A6009">
        <v>108.3245</v>
      </c>
      <c r="B6009" t="s">
        <v>55</v>
      </c>
    </row>
    <row r="6010" spans="1:2" x14ac:dyDescent="0.35">
      <c r="A6010">
        <v>108.342</v>
      </c>
      <c r="B6010" t="s">
        <v>55</v>
      </c>
    </row>
    <row r="6011" spans="1:2" x14ac:dyDescent="0.35">
      <c r="A6011">
        <v>108.3593</v>
      </c>
      <c r="B6011" t="s">
        <v>55</v>
      </c>
    </row>
    <row r="6012" spans="1:2" x14ac:dyDescent="0.35">
      <c r="A6012">
        <v>108.3758</v>
      </c>
      <c r="B6012" t="s">
        <v>55</v>
      </c>
    </row>
    <row r="6013" spans="1:2" x14ac:dyDescent="0.35">
      <c r="A6013">
        <v>108.4</v>
      </c>
      <c r="B6013" t="s">
        <v>55</v>
      </c>
    </row>
    <row r="6014" spans="1:2" x14ac:dyDescent="0.35">
      <c r="A6014">
        <v>108.4173</v>
      </c>
      <c r="B6014" t="s">
        <v>55</v>
      </c>
    </row>
    <row r="6015" spans="1:2" x14ac:dyDescent="0.35">
      <c r="A6015">
        <v>108.43389999999999</v>
      </c>
      <c r="B6015" t="s">
        <v>55</v>
      </c>
    </row>
    <row r="6016" spans="1:2" x14ac:dyDescent="0.35">
      <c r="A6016">
        <v>108.4532</v>
      </c>
      <c r="B6016" t="s">
        <v>55</v>
      </c>
    </row>
    <row r="6017" spans="1:2" x14ac:dyDescent="0.35">
      <c r="A6017">
        <v>108.4692</v>
      </c>
      <c r="B6017" t="s">
        <v>55</v>
      </c>
    </row>
    <row r="6018" spans="1:2" x14ac:dyDescent="0.35">
      <c r="A6018">
        <v>108.4905</v>
      </c>
      <c r="B6018" t="s">
        <v>55</v>
      </c>
    </row>
    <row r="6019" spans="1:2" x14ac:dyDescent="0.35">
      <c r="A6019">
        <v>108.50709999999999</v>
      </c>
      <c r="B6019" t="s">
        <v>55</v>
      </c>
    </row>
    <row r="6020" spans="1:2" x14ac:dyDescent="0.35">
      <c r="A6020">
        <v>108.5253</v>
      </c>
      <c r="B6020" t="s">
        <v>55</v>
      </c>
    </row>
    <row r="6021" spans="1:2" x14ac:dyDescent="0.35">
      <c r="A6021">
        <v>108.5429</v>
      </c>
      <c r="B6021" t="s">
        <v>55</v>
      </c>
    </row>
    <row r="6022" spans="1:2" x14ac:dyDescent="0.35">
      <c r="A6022">
        <v>108.56019999999999</v>
      </c>
      <c r="B6022" t="s">
        <v>55</v>
      </c>
    </row>
    <row r="6023" spans="1:2" x14ac:dyDescent="0.35">
      <c r="A6023">
        <v>108.578</v>
      </c>
      <c r="B6023" t="s">
        <v>55</v>
      </c>
    </row>
    <row r="6024" spans="1:2" x14ac:dyDescent="0.35">
      <c r="A6024">
        <v>108.5943</v>
      </c>
      <c r="B6024" t="s">
        <v>55</v>
      </c>
    </row>
    <row r="6025" spans="1:2" x14ac:dyDescent="0.35">
      <c r="A6025">
        <v>108.6122</v>
      </c>
      <c r="B6025" t="s">
        <v>55</v>
      </c>
    </row>
    <row r="6026" spans="1:2" x14ac:dyDescent="0.35">
      <c r="A6026">
        <v>108.6314</v>
      </c>
      <c r="B6026" t="s">
        <v>55</v>
      </c>
    </row>
    <row r="6027" spans="1:2" x14ac:dyDescent="0.35">
      <c r="A6027">
        <v>108.65089999999999</v>
      </c>
      <c r="B6027" t="s">
        <v>55</v>
      </c>
    </row>
    <row r="6028" spans="1:2" x14ac:dyDescent="0.35">
      <c r="A6028">
        <v>108.67189999999999</v>
      </c>
      <c r="B6028" t="s">
        <v>55</v>
      </c>
    </row>
    <row r="6029" spans="1:2" x14ac:dyDescent="0.35">
      <c r="A6029">
        <v>108.6983</v>
      </c>
      <c r="B6029" t="s">
        <v>55</v>
      </c>
    </row>
    <row r="6030" spans="1:2" x14ac:dyDescent="0.35">
      <c r="A6030">
        <v>108.71680000000001</v>
      </c>
      <c r="B6030" t="s">
        <v>55</v>
      </c>
    </row>
    <row r="6031" spans="1:2" x14ac:dyDescent="0.35">
      <c r="A6031">
        <v>108.738</v>
      </c>
      <c r="B6031" t="s">
        <v>55</v>
      </c>
    </row>
    <row r="6032" spans="1:2" x14ac:dyDescent="0.35">
      <c r="A6032">
        <v>108.7624</v>
      </c>
      <c r="B6032" t="s">
        <v>55</v>
      </c>
    </row>
    <row r="6033" spans="1:3" x14ac:dyDescent="0.35">
      <c r="A6033">
        <v>108.77930000000001</v>
      </c>
      <c r="B6033" t="s">
        <v>55</v>
      </c>
    </row>
    <row r="6034" spans="1:3" x14ac:dyDescent="0.35">
      <c r="A6034">
        <v>108.79640000000001</v>
      </c>
      <c r="B6034" t="s">
        <v>55</v>
      </c>
    </row>
    <row r="6035" spans="1:3" x14ac:dyDescent="0.35">
      <c r="A6035">
        <v>108.8297</v>
      </c>
      <c r="B6035" t="s">
        <v>55</v>
      </c>
    </row>
    <row r="6036" spans="1:3" x14ac:dyDescent="0.35">
      <c r="A6036">
        <v>108.8502</v>
      </c>
      <c r="B6036" t="s">
        <v>55</v>
      </c>
    </row>
    <row r="6037" spans="1:3" x14ac:dyDescent="0.35">
      <c r="A6037">
        <v>108.8711</v>
      </c>
      <c r="B6037" t="s">
        <v>55</v>
      </c>
    </row>
    <row r="6038" spans="1:3" x14ac:dyDescent="0.35">
      <c r="A6038">
        <v>108.8948</v>
      </c>
      <c r="B6038" t="s">
        <v>55</v>
      </c>
    </row>
    <row r="6039" spans="1:3" x14ac:dyDescent="0.35">
      <c r="A6039">
        <v>108.9212</v>
      </c>
      <c r="B6039" t="s">
        <v>55</v>
      </c>
    </row>
    <row r="6040" spans="1:3" x14ac:dyDescent="0.35">
      <c r="A6040">
        <v>108.95569999999999</v>
      </c>
      <c r="B6040" t="s">
        <v>55</v>
      </c>
      <c r="C6040">
        <v>1E-4</v>
      </c>
    </row>
    <row r="6041" spans="1:3" x14ac:dyDescent="0.35">
      <c r="A6041">
        <v>108.99509999999999</v>
      </c>
      <c r="B6041" t="s">
        <v>55</v>
      </c>
    </row>
    <row r="6042" spans="1:3" x14ac:dyDescent="0.35">
      <c r="A6042">
        <v>109.0162</v>
      </c>
      <c r="B6042" t="s">
        <v>55</v>
      </c>
    </row>
    <row r="6043" spans="1:3" x14ac:dyDescent="0.35">
      <c r="A6043">
        <v>109.0376</v>
      </c>
      <c r="B6043" t="s">
        <v>55</v>
      </c>
    </row>
    <row r="6044" spans="1:3" x14ac:dyDescent="0.35">
      <c r="A6044">
        <v>109.0564</v>
      </c>
      <c r="B6044" t="s">
        <v>55</v>
      </c>
    </row>
    <row r="6045" spans="1:3" x14ac:dyDescent="0.35">
      <c r="A6045">
        <v>109.08110000000001</v>
      </c>
      <c r="B6045" t="s">
        <v>55</v>
      </c>
    </row>
    <row r="6046" spans="1:3" x14ac:dyDescent="0.35">
      <c r="A6046">
        <v>109.1144</v>
      </c>
      <c r="B6046" t="s">
        <v>55</v>
      </c>
      <c r="C6046">
        <v>1E-4</v>
      </c>
    </row>
    <row r="6047" spans="1:3" x14ac:dyDescent="0.35">
      <c r="A6047">
        <v>109.1459</v>
      </c>
      <c r="B6047" t="s">
        <v>55</v>
      </c>
    </row>
    <row r="6048" spans="1:3" x14ac:dyDescent="0.35">
      <c r="A6048">
        <v>109.1626</v>
      </c>
      <c r="B6048" t="s">
        <v>55</v>
      </c>
      <c r="C6048">
        <v>6.9999999999999999E-4</v>
      </c>
    </row>
    <row r="6049" spans="1:3" x14ac:dyDescent="0.35">
      <c r="A6049">
        <v>109.17959999999999</v>
      </c>
      <c r="B6049" t="s">
        <v>55</v>
      </c>
      <c r="C6049">
        <v>8.0000000000000004E-4</v>
      </c>
    </row>
    <row r="6050" spans="1:3" x14ac:dyDescent="0.35">
      <c r="A6050">
        <v>109.19670000000001</v>
      </c>
      <c r="B6050" t="s">
        <v>55</v>
      </c>
      <c r="C6050">
        <v>2E-3</v>
      </c>
    </row>
    <row r="6051" spans="1:3" x14ac:dyDescent="0.35">
      <c r="A6051">
        <v>109.2145</v>
      </c>
      <c r="B6051" t="s">
        <v>55</v>
      </c>
      <c r="C6051">
        <v>2.8999999999999998E-3</v>
      </c>
    </row>
    <row r="6052" spans="1:3" x14ac:dyDescent="0.35">
      <c r="A6052">
        <v>109.232</v>
      </c>
      <c r="B6052" t="s">
        <v>55</v>
      </c>
      <c r="C6052">
        <v>3.3999999999999998E-3</v>
      </c>
    </row>
    <row r="6053" spans="1:3" x14ac:dyDescent="0.35">
      <c r="A6053">
        <v>109.2501</v>
      </c>
      <c r="B6053" t="s">
        <v>55</v>
      </c>
      <c r="C6053">
        <v>2.5999999999999999E-3</v>
      </c>
    </row>
    <row r="6054" spans="1:3" x14ac:dyDescent="0.35">
      <c r="A6054">
        <v>109.2741</v>
      </c>
      <c r="B6054" t="s">
        <v>55</v>
      </c>
      <c r="C6054">
        <v>5.1999999999999998E-3</v>
      </c>
    </row>
    <row r="6055" spans="1:3" x14ac:dyDescent="0.35">
      <c r="A6055">
        <v>109.2968</v>
      </c>
      <c r="B6055" t="s">
        <v>55</v>
      </c>
      <c r="C6055">
        <v>2.9999999999999997E-4</v>
      </c>
    </row>
    <row r="6056" spans="1:3" x14ac:dyDescent="0.35">
      <c r="A6056">
        <v>109.3184</v>
      </c>
      <c r="B6056" t="s">
        <v>55</v>
      </c>
      <c r="C6056">
        <v>1.9E-3</v>
      </c>
    </row>
    <row r="6057" spans="1:3" x14ac:dyDescent="0.35">
      <c r="A6057">
        <v>109.3434</v>
      </c>
      <c r="B6057" t="s">
        <v>55</v>
      </c>
      <c r="C6057">
        <v>3.3999999999999998E-3</v>
      </c>
    </row>
    <row r="6058" spans="1:3" x14ac:dyDescent="0.35">
      <c r="A6058">
        <v>109.3631</v>
      </c>
      <c r="B6058" t="s">
        <v>55</v>
      </c>
      <c r="C6058">
        <v>3.3999999999999998E-3</v>
      </c>
    </row>
    <row r="6059" spans="1:3" x14ac:dyDescent="0.35">
      <c r="A6059">
        <v>109.3861</v>
      </c>
      <c r="B6059" t="s">
        <v>55</v>
      </c>
      <c r="C6059">
        <v>1.9E-3</v>
      </c>
    </row>
    <row r="6060" spans="1:3" x14ac:dyDescent="0.35">
      <c r="A6060">
        <v>109.4072</v>
      </c>
      <c r="B6060" t="s">
        <v>55</v>
      </c>
      <c r="C6060">
        <v>5.7999999999999996E-3</v>
      </c>
    </row>
    <row r="6061" spans="1:3" x14ac:dyDescent="0.35">
      <c r="A6061">
        <v>109.4273</v>
      </c>
      <c r="B6061" t="s">
        <v>55</v>
      </c>
      <c r="C6061">
        <v>6.7000000000000002E-3</v>
      </c>
    </row>
    <row r="6062" spans="1:3" x14ac:dyDescent="0.35">
      <c r="A6062">
        <v>109.4508</v>
      </c>
      <c r="B6062" t="s">
        <v>55</v>
      </c>
      <c r="C6062">
        <v>1.0800000000000001E-2</v>
      </c>
    </row>
    <row r="6063" spans="1:3" x14ac:dyDescent="0.35">
      <c r="A6063">
        <v>109.47029999999999</v>
      </c>
      <c r="B6063" t="s">
        <v>55</v>
      </c>
      <c r="C6063">
        <v>9.2999999999999992E-3</v>
      </c>
    </row>
    <row r="6064" spans="1:3" x14ac:dyDescent="0.35">
      <c r="A6064">
        <v>109.4889</v>
      </c>
      <c r="B6064" t="s">
        <v>55</v>
      </c>
      <c r="C6064">
        <v>1.77E-2</v>
      </c>
    </row>
    <row r="6065" spans="1:3" x14ac:dyDescent="0.35">
      <c r="A6065">
        <v>109.52030000000001</v>
      </c>
      <c r="B6065" t="s">
        <v>55</v>
      </c>
      <c r="C6065">
        <v>5.1000000000000004E-3</v>
      </c>
    </row>
    <row r="6066" spans="1:3" x14ac:dyDescent="0.35">
      <c r="A6066">
        <v>109.54730000000001</v>
      </c>
      <c r="B6066" t="s">
        <v>55</v>
      </c>
      <c r="C6066">
        <v>1.83E-2</v>
      </c>
    </row>
    <row r="6067" spans="1:3" x14ac:dyDescent="0.35">
      <c r="A6067">
        <v>109.56440000000001</v>
      </c>
      <c r="B6067" t="s">
        <v>55</v>
      </c>
      <c r="C6067">
        <v>1.55E-2</v>
      </c>
    </row>
    <row r="6068" spans="1:3" x14ac:dyDescent="0.35">
      <c r="A6068">
        <v>109.5873</v>
      </c>
      <c r="B6068" t="s">
        <v>55</v>
      </c>
      <c r="C6068">
        <v>1.41E-2</v>
      </c>
    </row>
    <row r="6069" spans="1:3" x14ac:dyDescent="0.35">
      <c r="A6069">
        <v>109.60850000000001</v>
      </c>
      <c r="B6069" t="s">
        <v>55</v>
      </c>
      <c r="C6069">
        <v>1.41E-2</v>
      </c>
    </row>
    <row r="6070" spans="1:3" x14ac:dyDescent="0.35">
      <c r="A6070">
        <v>109.63030000000001</v>
      </c>
      <c r="B6070" t="s">
        <v>55</v>
      </c>
      <c r="C6070">
        <v>1.15E-2</v>
      </c>
    </row>
    <row r="6071" spans="1:3" x14ac:dyDescent="0.35">
      <c r="A6071">
        <v>109.65260000000001</v>
      </c>
      <c r="B6071" t="s">
        <v>55</v>
      </c>
      <c r="C6071">
        <v>5.0000000000000001E-3</v>
      </c>
    </row>
    <row r="6072" spans="1:3" x14ac:dyDescent="0.35">
      <c r="A6072">
        <v>109.67230000000001</v>
      </c>
      <c r="B6072" t="s">
        <v>55</v>
      </c>
      <c r="C6072">
        <v>3.3999999999999998E-3</v>
      </c>
    </row>
    <row r="6073" spans="1:3" x14ac:dyDescent="0.35">
      <c r="A6073">
        <v>109.6913</v>
      </c>
      <c r="B6073" t="s">
        <v>55</v>
      </c>
      <c r="C6073">
        <v>1.5E-3</v>
      </c>
    </row>
    <row r="6074" spans="1:3" x14ac:dyDescent="0.35">
      <c r="A6074">
        <v>109.7109</v>
      </c>
      <c r="B6074" t="s">
        <v>55</v>
      </c>
      <c r="C6074">
        <v>2.0000000000000001E-4</v>
      </c>
    </row>
    <row r="6075" spans="1:3" x14ac:dyDescent="0.35">
      <c r="A6075">
        <v>109.72929999999999</v>
      </c>
      <c r="B6075" t="s">
        <v>55</v>
      </c>
      <c r="C6075">
        <v>1E-4</v>
      </c>
    </row>
    <row r="6076" spans="1:3" x14ac:dyDescent="0.35">
      <c r="A6076">
        <v>109.75109999999999</v>
      </c>
      <c r="B6076" t="s">
        <v>55</v>
      </c>
    </row>
    <row r="6077" spans="1:3" x14ac:dyDescent="0.35">
      <c r="A6077">
        <v>109.7754</v>
      </c>
      <c r="B6077" t="s">
        <v>55</v>
      </c>
    </row>
    <row r="6078" spans="1:3" x14ac:dyDescent="0.35">
      <c r="A6078">
        <v>109.79130000000001</v>
      </c>
      <c r="B6078" t="s">
        <v>55</v>
      </c>
    </row>
    <row r="6079" spans="1:3" x14ac:dyDescent="0.35">
      <c r="A6079">
        <v>109.8099</v>
      </c>
      <c r="B6079" t="s">
        <v>55</v>
      </c>
    </row>
    <row r="6080" spans="1:3" x14ac:dyDescent="0.35">
      <c r="A6080">
        <v>109.8319</v>
      </c>
      <c r="B6080" t="s">
        <v>55</v>
      </c>
    </row>
    <row r="6081" spans="1:2" x14ac:dyDescent="0.35">
      <c r="A6081">
        <v>109.8505</v>
      </c>
      <c r="B6081" t="s">
        <v>55</v>
      </c>
    </row>
    <row r="6082" spans="1:2" x14ac:dyDescent="0.35">
      <c r="A6082">
        <v>109.8702</v>
      </c>
      <c r="B6082" t="s">
        <v>55</v>
      </c>
    </row>
    <row r="6083" spans="1:2" x14ac:dyDescent="0.35">
      <c r="A6083">
        <v>109.8942</v>
      </c>
      <c r="B6083" t="s">
        <v>55</v>
      </c>
    </row>
    <row r="6084" spans="1:2" x14ac:dyDescent="0.35">
      <c r="A6084">
        <v>109.9229</v>
      </c>
      <c r="B6084" t="s">
        <v>55</v>
      </c>
    </row>
    <row r="6085" spans="1:2" x14ac:dyDescent="0.35">
      <c r="A6085">
        <v>109.95010000000001</v>
      </c>
      <c r="B6085" t="s">
        <v>55</v>
      </c>
    </row>
    <row r="6086" spans="1:2" x14ac:dyDescent="0.35">
      <c r="A6086">
        <v>109.9743</v>
      </c>
      <c r="B6086" t="s">
        <v>55</v>
      </c>
    </row>
    <row r="6087" spans="1:2" x14ac:dyDescent="0.35">
      <c r="A6087">
        <v>109.9926</v>
      </c>
      <c r="B6087" t="s">
        <v>55</v>
      </c>
    </row>
    <row r="6088" spans="1:2" x14ac:dyDescent="0.35">
      <c r="A6088">
        <v>110.0125</v>
      </c>
      <c r="B6088" t="s">
        <v>55</v>
      </c>
    </row>
    <row r="6089" spans="1:2" x14ac:dyDescent="0.35">
      <c r="A6089">
        <v>110.039</v>
      </c>
      <c r="B6089" t="s">
        <v>55</v>
      </c>
    </row>
    <row r="6090" spans="1:2" x14ac:dyDescent="0.35">
      <c r="A6090">
        <v>110.0591</v>
      </c>
      <c r="B6090" t="s">
        <v>55</v>
      </c>
    </row>
    <row r="6091" spans="1:2" x14ac:dyDescent="0.35">
      <c r="A6091">
        <v>110.0792</v>
      </c>
      <c r="B6091" t="s">
        <v>55</v>
      </c>
    </row>
    <row r="6092" spans="1:2" x14ac:dyDescent="0.35">
      <c r="A6092">
        <v>110.0985</v>
      </c>
      <c r="B6092" t="s">
        <v>55</v>
      </c>
    </row>
    <row r="6093" spans="1:2" x14ac:dyDescent="0.35">
      <c r="A6093">
        <v>110.1183</v>
      </c>
      <c r="B6093" t="s">
        <v>55</v>
      </c>
    </row>
    <row r="6094" spans="1:2" x14ac:dyDescent="0.35">
      <c r="A6094">
        <v>110.1391</v>
      </c>
      <c r="B6094" t="s">
        <v>55</v>
      </c>
    </row>
    <row r="6095" spans="1:2" x14ac:dyDescent="0.35">
      <c r="A6095">
        <v>110.1588</v>
      </c>
      <c r="B6095" t="s">
        <v>55</v>
      </c>
    </row>
    <row r="6096" spans="1:2" x14ac:dyDescent="0.35">
      <c r="A6096">
        <v>110.1818</v>
      </c>
      <c r="B6096" t="s">
        <v>55</v>
      </c>
    </row>
    <row r="6097" spans="1:2" x14ac:dyDescent="0.35">
      <c r="A6097">
        <v>110.2</v>
      </c>
      <c r="B6097" t="s">
        <v>55</v>
      </c>
    </row>
    <row r="6098" spans="1:2" x14ac:dyDescent="0.35">
      <c r="A6098">
        <v>110.23480000000001</v>
      </c>
      <c r="B6098" t="s">
        <v>55</v>
      </c>
    </row>
    <row r="6099" spans="1:2" x14ac:dyDescent="0.35">
      <c r="A6099">
        <v>110.2663</v>
      </c>
      <c r="B6099" t="s">
        <v>55</v>
      </c>
    </row>
    <row r="6100" spans="1:2" x14ac:dyDescent="0.35">
      <c r="A6100">
        <v>110.2865</v>
      </c>
      <c r="B6100" t="s">
        <v>55</v>
      </c>
    </row>
    <row r="6101" spans="1:2" x14ac:dyDescent="0.35">
      <c r="A6101">
        <v>110.3068</v>
      </c>
      <c r="B6101" t="s">
        <v>55</v>
      </c>
    </row>
    <row r="6102" spans="1:2" x14ac:dyDescent="0.35">
      <c r="A6102">
        <v>110.32810000000001</v>
      </c>
      <c r="B6102" t="s">
        <v>55</v>
      </c>
    </row>
    <row r="6103" spans="1:2" x14ac:dyDescent="0.35">
      <c r="A6103">
        <v>110.3484</v>
      </c>
      <c r="B6103" t="s">
        <v>55</v>
      </c>
    </row>
    <row r="6104" spans="1:2" x14ac:dyDescent="0.35">
      <c r="A6104">
        <v>110.374</v>
      </c>
      <c r="B6104" t="s">
        <v>55</v>
      </c>
    </row>
    <row r="6105" spans="1:2" x14ac:dyDescent="0.35">
      <c r="A6105">
        <v>110.3948</v>
      </c>
      <c r="B6105" t="s">
        <v>55</v>
      </c>
    </row>
    <row r="6106" spans="1:2" x14ac:dyDescent="0.35">
      <c r="A6106">
        <v>110.41249999999999</v>
      </c>
      <c r="B6106" t="s">
        <v>55</v>
      </c>
    </row>
    <row r="6107" spans="1:2" x14ac:dyDescent="0.35">
      <c r="A6107">
        <v>110.431</v>
      </c>
      <c r="B6107" t="s">
        <v>55</v>
      </c>
    </row>
    <row r="6108" spans="1:2" x14ac:dyDescent="0.35">
      <c r="A6108">
        <v>110.4492</v>
      </c>
      <c r="B6108" t="s">
        <v>55</v>
      </c>
    </row>
    <row r="6109" spans="1:2" x14ac:dyDescent="0.35">
      <c r="A6109">
        <v>110.4675</v>
      </c>
      <c r="B6109" t="s">
        <v>55</v>
      </c>
    </row>
    <row r="6110" spans="1:2" x14ac:dyDescent="0.35">
      <c r="A6110">
        <v>110.4866</v>
      </c>
      <c r="B6110" t="s">
        <v>55</v>
      </c>
    </row>
    <row r="6111" spans="1:2" x14ac:dyDescent="0.35">
      <c r="A6111">
        <v>110.5119</v>
      </c>
      <c r="B6111" t="s">
        <v>55</v>
      </c>
    </row>
    <row r="6112" spans="1:2" x14ac:dyDescent="0.35">
      <c r="A6112">
        <v>110.5294</v>
      </c>
      <c r="B6112" t="s">
        <v>55</v>
      </c>
    </row>
    <row r="6113" spans="1:2" x14ac:dyDescent="0.35">
      <c r="A6113">
        <v>110.54730000000001</v>
      </c>
      <c r="B6113" t="s">
        <v>55</v>
      </c>
    </row>
    <row r="6114" spans="1:2" x14ac:dyDescent="0.35">
      <c r="A6114">
        <v>110.5654</v>
      </c>
      <c r="B6114" t="s">
        <v>55</v>
      </c>
    </row>
    <row r="6115" spans="1:2" x14ac:dyDescent="0.35">
      <c r="A6115">
        <v>110.5831</v>
      </c>
      <c r="B6115" t="s">
        <v>55</v>
      </c>
    </row>
    <row r="6116" spans="1:2" x14ac:dyDescent="0.35">
      <c r="A6116">
        <v>110.6002</v>
      </c>
      <c r="B6116" t="s">
        <v>55</v>
      </c>
    </row>
    <row r="6117" spans="1:2" x14ac:dyDescent="0.35">
      <c r="A6117">
        <v>110.6169</v>
      </c>
      <c r="B6117" t="s">
        <v>55</v>
      </c>
    </row>
    <row r="6118" spans="1:2" x14ac:dyDescent="0.35">
      <c r="A6118">
        <v>110.63290000000001</v>
      </c>
      <c r="B6118" t="s">
        <v>55</v>
      </c>
    </row>
    <row r="6119" spans="1:2" x14ac:dyDescent="0.35">
      <c r="A6119">
        <v>110.6494</v>
      </c>
      <c r="B6119" t="s">
        <v>55</v>
      </c>
    </row>
    <row r="6120" spans="1:2" x14ac:dyDescent="0.35">
      <c r="A6120">
        <v>110.6662</v>
      </c>
      <c r="B6120" t="s">
        <v>55</v>
      </c>
    </row>
    <row r="6121" spans="1:2" x14ac:dyDescent="0.35">
      <c r="A6121">
        <v>110.68559999999999</v>
      </c>
      <c r="B6121" t="s">
        <v>55</v>
      </c>
    </row>
    <row r="6122" spans="1:2" x14ac:dyDescent="0.35">
      <c r="A6122">
        <v>110.7034</v>
      </c>
      <c r="B6122" t="s">
        <v>55</v>
      </c>
    </row>
    <row r="6123" spans="1:2" x14ac:dyDescent="0.35">
      <c r="A6123">
        <v>110.7197</v>
      </c>
      <c r="B6123" t="s">
        <v>55</v>
      </c>
    </row>
    <row r="6124" spans="1:2" x14ac:dyDescent="0.35">
      <c r="A6124">
        <v>110.7373</v>
      </c>
      <c r="B6124" t="s">
        <v>55</v>
      </c>
    </row>
    <row r="6125" spans="1:2" x14ac:dyDescent="0.35">
      <c r="A6125">
        <v>110.76</v>
      </c>
      <c r="B6125" t="s">
        <v>55</v>
      </c>
    </row>
    <row r="6126" spans="1:2" x14ac:dyDescent="0.35">
      <c r="A6126">
        <v>110.7822</v>
      </c>
      <c r="B6126" t="s">
        <v>55</v>
      </c>
    </row>
    <row r="6127" spans="1:2" x14ac:dyDescent="0.35">
      <c r="A6127">
        <v>110.80159999999999</v>
      </c>
      <c r="B6127" t="s">
        <v>55</v>
      </c>
    </row>
    <row r="6128" spans="1:2" x14ac:dyDescent="0.35">
      <c r="A6128">
        <v>110.819</v>
      </c>
      <c r="B6128" t="s">
        <v>55</v>
      </c>
    </row>
    <row r="6129" spans="1:3" x14ac:dyDescent="0.35">
      <c r="A6129">
        <v>110.8462</v>
      </c>
      <c r="B6129" t="s">
        <v>55</v>
      </c>
    </row>
    <row r="6130" spans="1:3" x14ac:dyDescent="0.35">
      <c r="A6130">
        <v>110.87179999999999</v>
      </c>
      <c r="B6130" t="s">
        <v>55</v>
      </c>
    </row>
    <row r="6131" spans="1:3" x14ac:dyDescent="0.35">
      <c r="A6131">
        <v>110.9012</v>
      </c>
      <c r="B6131" t="s">
        <v>55</v>
      </c>
    </row>
    <row r="6132" spans="1:3" x14ac:dyDescent="0.35">
      <c r="A6132">
        <v>110.9235</v>
      </c>
      <c r="B6132" t="s">
        <v>55</v>
      </c>
    </row>
    <row r="6133" spans="1:3" x14ac:dyDescent="0.35">
      <c r="A6133">
        <v>110.9473</v>
      </c>
      <c r="B6133" t="s">
        <v>55</v>
      </c>
    </row>
    <row r="6134" spans="1:3" x14ac:dyDescent="0.35">
      <c r="A6134">
        <v>110.9731</v>
      </c>
      <c r="B6134" t="s">
        <v>55</v>
      </c>
    </row>
    <row r="6135" spans="1:3" x14ac:dyDescent="0.35">
      <c r="A6135">
        <v>110.9892</v>
      </c>
      <c r="B6135" t="s">
        <v>55</v>
      </c>
    </row>
    <row r="6136" spans="1:3" x14ac:dyDescent="0.35">
      <c r="A6136">
        <v>111.01390000000001</v>
      </c>
      <c r="B6136" t="s">
        <v>55</v>
      </c>
    </row>
    <row r="6137" spans="1:3" x14ac:dyDescent="0.35">
      <c r="A6137">
        <v>111.03019999999999</v>
      </c>
      <c r="B6137" t="s">
        <v>55</v>
      </c>
    </row>
    <row r="6138" spans="1:3" x14ac:dyDescent="0.35">
      <c r="A6138">
        <v>111.0849</v>
      </c>
      <c r="B6138" t="s">
        <v>55</v>
      </c>
    </row>
    <row r="6139" spans="1:3" x14ac:dyDescent="0.35">
      <c r="A6139">
        <v>111.1053</v>
      </c>
      <c r="B6139" t="s">
        <v>55</v>
      </c>
      <c r="C6139">
        <v>8.0000000000000004E-4</v>
      </c>
    </row>
    <row r="6140" spans="1:3" x14ac:dyDescent="0.35">
      <c r="A6140">
        <v>111.1228</v>
      </c>
      <c r="B6140" t="s">
        <v>55</v>
      </c>
    </row>
    <row r="6141" spans="1:3" x14ac:dyDescent="0.35">
      <c r="A6141">
        <v>111.1396</v>
      </c>
      <c r="B6141" t="s">
        <v>55</v>
      </c>
    </row>
    <row r="6142" spans="1:3" x14ac:dyDescent="0.35">
      <c r="A6142">
        <v>111.15519999999999</v>
      </c>
      <c r="B6142" t="s">
        <v>55</v>
      </c>
      <c r="C6142">
        <v>1E-4</v>
      </c>
    </row>
    <row r="6143" spans="1:3" x14ac:dyDescent="0.35">
      <c r="A6143">
        <v>111.17870000000001</v>
      </c>
      <c r="B6143" t="s">
        <v>55</v>
      </c>
      <c r="C6143">
        <v>1E-4</v>
      </c>
    </row>
    <row r="6144" spans="1:3" x14ac:dyDescent="0.35">
      <c r="A6144">
        <v>111.1996</v>
      </c>
      <c r="B6144" t="s">
        <v>55</v>
      </c>
      <c r="C6144">
        <v>6.9999999999999999E-4</v>
      </c>
    </row>
    <row r="6145" spans="1:3" x14ac:dyDescent="0.35">
      <c r="A6145">
        <v>111.2252</v>
      </c>
      <c r="B6145" t="s">
        <v>55</v>
      </c>
      <c r="C6145">
        <v>1.6999999999999999E-3</v>
      </c>
    </row>
    <row r="6146" spans="1:3" x14ac:dyDescent="0.35">
      <c r="A6146">
        <v>111.2439</v>
      </c>
      <c r="B6146" t="s">
        <v>55</v>
      </c>
      <c r="C6146">
        <v>2.5000000000000001E-3</v>
      </c>
    </row>
    <row r="6147" spans="1:3" x14ac:dyDescent="0.35">
      <c r="A6147">
        <v>111.2599</v>
      </c>
      <c r="B6147" t="s">
        <v>55</v>
      </c>
      <c r="C6147">
        <v>2.8E-3</v>
      </c>
    </row>
    <row r="6148" spans="1:3" x14ac:dyDescent="0.35">
      <c r="A6148">
        <v>111.2779</v>
      </c>
      <c r="B6148" t="s">
        <v>55</v>
      </c>
      <c r="C6148">
        <v>2E-3</v>
      </c>
    </row>
    <row r="6149" spans="1:3" x14ac:dyDescent="0.35">
      <c r="A6149">
        <v>111.29859999999999</v>
      </c>
      <c r="B6149" t="s">
        <v>55</v>
      </c>
      <c r="C6149">
        <v>2.5000000000000001E-3</v>
      </c>
    </row>
    <row r="6150" spans="1:3" x14ac:dyDescent="0.35">
      <c r="A6150">
        <v>111.3181</v>
      </c>
      <c r="B6150" t="s">
        <v>55</v>
      </c>
      <c r="C6150">
        <v>2.5000000000000001E-3</v>
      </c>
    </row>
    <row r="6151" spans="1:3" x14ac:dyDescent="0.35">
      <c r="A6151">
        <v>111.3395</v>
      </c>
      <c r="B6151" t="s">
        <v>55</v>
      </c>
      <c r="C6151">
        <v>1.9E-3</v>
      </c>
    </row>
    <row r="6152" spans="1:3" x14ac:dyDescent="0.35">
      <c r="A6152">
        <v>111.35809999999999</v>
      </c>
      <c r="B6152" t="s">
        <v>55</v>
      </c>
      <c r="C6152">
        <v>8.9999999999999998E-4</v>
      </c>
    </row>
    <row r="6153" spans="1:3" x14ac:dyDescent="0.35">
      <c r="A6153">
        <v>111.3771</v>
      </c>
      <c r="B6153" t="s">
        <v>55</v>
      </c>
      <c r="C6153">
        <v>8.0000000000000004E-4</v>
      </c>
    </row>
    <row r="6154" spans="1:3" x14ac:dyDescent="0.35">
      <c r="A6154">
        <v>111.3968</v>
      </c>
      <c r="B6154" t="s">
        <v>55</v>
      </c>
      <c r="C6154">
        <v>8.0000000000000004E-4</v>
      </c>
    </row>
    <row r="6155" spans="1:3" x14ac:dyDescent="0.35">
      <c r="A6155">
        <v>111.4148</v>
      </c>
      <c r="B6155" t="s">
        <v>55</v>
      </c>
      <c r="C6155">
        <v>1.8E-3</v>
      </c>
    </row>
    <row r="6156" spans="1:3" x14ac:dyDescent="0.35">
      <c r="A6156">
        <v>111.4341</v>
      </c>
      <c r="B6156" t="s">
        <v>55</v>
      </c>
      <c r="C6156">
        <v>2.9999999999999997E-4</v>
      </c>
    </row>
    <row r="6157" spans="1:3" x14ac:dyDescent="0.35">
      <c r="A6157">
        <v>111.45699999999999</v>
      </c>
      <c r="B6157" t="s">
        <v>55</v>
      </c>
      <c r="C6157">
        <v>1E-4</v>
      </c>
    </row>
    <row r="6158" spans="1:3" x14ac:dyDescent="0.35">
      <c r="A6158">
        <v>111.4716</v>
      </c>
      <c r="B6158" t="s">
        <v>55</v>
      </c>
      <c r="C6158">
        <v>1E-4</v>
      </c>
    </row>
    <row r="6159" spans="1:3" x14ac:dyDescent="0.35">
      <c r="A6159">
        <v>111.4932</v>
      </c>
      <c r="B6159" t="s">
        <v>55</v>
      </c>
    </row>
    <row r="6160" spans="1:3" x14ac:dyDescent="0.35">
      <c r="A6160">
        <v>111.51949999999999</v>
      </c>
      <c r="B6160" t="s">
        <v>55</v>
      </c>
    </row>
    <row r="6161" spans="1:3" x14ac:dyDescent="0.35">
      <c r="A6161">
        <v>111.5393</v>
      </c>
      <c r="B6161" t="s">
        <v>55</v>
      </c>
    </row>
    <row r="6162" spans="1:3" x14ac:dyDescent="0.35">
      <c r="A6162">
        <v>111.5582</v>
      </c>
      <c r="B6162" t="s">
        <v>55</v>
      </c>
    </row>
    <row r="6163" spans="1:3" x14ac:dyDescent="0.35">
      <c r="A6163">
        <v>111.5805</v>
      </c>
      <c r="B6163" t="s">
        <v>55</v>
      </c>
    </row>
    <row r="6164" spans="1:3" x14ac:dyDescent="0.35">
      <c r="A6164">
        <v>111.59910000000001</v>
      </c>
      <c r="B6164" t="s">
        <v>55</v>
      </c>
    </row>
    <row r="6165" spans="1:3" x14ac:dyDescent="0.35">
      <c r="A6165">
        <v>111.6177</v>
      </c>
      <c r="B6165" t="s">
        <v>55</v>
      </c>
    </row>
    <row r="6166" spans="1:3" x14ac:dyDescent="0.35">
      <c r="A6166">
        <v>111.6374</v>
      </c>
      <c r="B6166" t="s">
        <v>55</v>
      </c>
      <c r="C6166">
        <v>1E-4</v>
      </c>
    </row>
    <row r="6167" spans="1:3" x14ac:dyDescent="0.35">
      <c r="A6167">
        <v>111.6571</v>
      </c>
      <c r="B6167" t="s">
        <v>55</v>
      </c>
      <c r="C6167">
        <v>1E-4</v>
      </c>
    </row>
    <row r="6168" spans="1:3" x14ac:dyDescent="0.35">
      <c r="A6168">
        <v>111.6721</v>
      </c>
      <c r="B6168" t="s">
        <v>55</v>
      </c>
      <c r="C6168">
        <v>1E-4</v>
      </c>
    </row>
    <row r="6169" spans="1:3" x14ac:dyDescent="0.35">
      <c r="A6169">
        <v>111.6896</v>
      </c>
      <c r="B6169" t="s">
        <v>55</v>
      </c>
    </row>
    <row r="6170" spans="1:3" x14ac:dyDescent="0.35">
      <c r="A6170">
        <v>111.7071</v>
      </c>
      <c r="B6170" t="s">
        <v>55</v>
      </c>
    </row>
    <row r="6171" spans="1:3" x14ac:dyDescent="0.35">
      <c r="A6171">
        <v>111.7226</v>
      </c>
      <c r="B6171" t="s">
        <v>55</v>
      </c>
    </row>
    <row r="6172" spans="1:3" x14ac:dyDescent="0.35">
      <c r="A6172">
        <v>111.7427</v>
      </c>
      <c r="B6172" t="s">
        <v>55</v>
      </c>
    </row>
    <row r="6173" spans="1:3" x14ac:dyDescent="0.35">
      <c r="A6173">
        <v>111.7663</v>
      </c>
      <c r="B6173" t="s">
        <v>55</v>
      </c>
    </row>
    <row r="6174" spans="1:3" x14ac:dyDescent="0.35">
      <c r="A6174">
        <v>111.79</v>
      </c>
      <c r="B6174" t="s">
        <v>55</v>
      </c>
    </row>
    <row r="6175" spans="1:3" x14ac:dyDescent="0.35">
      <c r="A6175">
        <v>111.8052</v>
      </c>
      <c r="B6175" t="s">
        <v>55</v>
      </c>
    </row>
    <row r="6176" spans="1:3" x14ac:dyDescent="0.35">
      <c r="A6176">
        <v>111.824</v>
      </c>
      <c r="B6176" t="s">
        <v>55</v>
      </c>
    </row>
    <row r="6177" spans="1:2" x14ac:dyDescent="0.35">
      <c r="A6177">
        <v>111.8436</v>
      </c>
      <c r="B6177" t="s">
        <v>55</v>
      </c>
    </row>
    <row r="6178" spans="1:2" x14ac:dyDescent="0.35">
      <c r="A6178">
        <v>111.86060000000001</v>
      </c>
      <c r="B6178" t="s">
        <v>55</v>
      </c>
    </row>
    <row r="6179" spans="1:2" x14ac:dyDescent="0.35">
      <c r="A6179">
        <v>111.87560000000001</v>
      </c>
      <c r="B6179" t="s">
        <v>55</v>
      </c>
    </row>
    <row r="6180" spans="1:2" x14ac:dyDescent="0.35">
      <c r="A6180">
        <v>111.8907</v>
      </c>
      <c r="B6180" t="s">
        <v>55</v>
      </c>
    </row>
    <row r="6181" spans="1:2" x14ac:dyDescent="0.35">
      <c r="A6181">
        <v>111.9066</v>
      </c>
      <c r="B6181" t="s">
        <v>55</v>
      </c>
    </row>
    <row r="6182" spans="1:2" x14ac:dyDescent="0.35">
      <c r="A6182">
        <v>111.92140000000001</v>
      </c>
      <c r="B6182" t="s">
        <v>55</v>
      </c>
    </row>
    <row r="6183" spans="1:2" x14ac:dyDescent="0.35">
      <c r="A6183">
        <v>111.9365</v>
      </c>
      <c r="B6183" t="s">
        <v>55</v>
      </c>
    </row>
    <row r="6184" spans="1:2" x14ac:dyDescent="0.35">
      <c r="A6184">
        <v>111.95480000000001</v>
      </c>
      <c r="B6184" t="s">
        <v>55</v>
      </c>
    </row>
    <row r="6185" spans="1:2" x14ac:dyDescent="0.35">
      <c r="A6185">
        <v>111.9729</v>
      </c>
      <c r="B6185" t="s">
        <v>55</v>
      </c>
    </row>
    <row r="6186" spans="1:2" x14ac:dyDescent="0.35">
      <c r="A6186">
        <v>111.9918</v>
      </c>
      <c r="B6186" t="s">
        <v>55</v>
      </c>
    </row>
    <row r="6187" spans="1:2" x14ac:dyDescent="0.35">
      <c r="A6187">
        <v>112.0162</v>
      </c>
      <c r="B6187" t="s">
        <v>55</v>
      </c>
    </row>
    <row r="6188" spans="1:2" x14ac:dyDescent="0.35">
      <c r="A6188">
        <v>112.0445</v>
      </c>
      <c r="B6188" t="s">
        <v>55</v>
      </c>
    </row>
    <row r="6189" spans="1:2" x14ac:dyDescent="0.35">
      <c r="A6189">
        <v>112.0633</v>
      </c>
      <c r="B6189" t="s">
        <v>55</v>
      </c>
    </row>
    <row r="6190" spans="1:2" x14ac:dyDescent="0.35">
      <c r="A6190">
        <v>112.0834</v>
      </c>
      <c r="B6190" t="s">
        <v>55</v>
      </c>
    </row>
    <row r="6191" spans="1:2" x14ac:dyDescent="0.35">
      <c r="A6191">
        <v>112.1011</v>
      </c>
      <c r="B6191" t="s">
        <v>55</v>
      </c>
    </row>
    <row r="6192" spans="1:2" x14ac:dyDescent="0.35">
      <c r="A6192">
        <v>112.11790000000001</v>
      </c>
      <c r="B6192" t="s">
        <v>55</v>
      </c>
    </row>
    <row r="6193" spans="1:2" x14ac:dyDescent="0.35">
      <c r="A6193">
        <v>112.13809999999999</v>
      </c>
      <c r="B6193" t="s">
        <v>55</v>
      </c>
    </row>
    <row r="6194" spans="1:2" x14ac:dyDescent="0.35">
      <c r="A6194">
        <v>112.1553</v>
      </c>
      <c r="B6194" t="s">
        <v>55</v>
      </c>
    </row>
    <row r="6195" spans="1:2" x14ac:dyDescent="0.35">
      <c r="A6195">
        <v>112.1763</v>
      </c>
      <c r="B6195" t="s">
        <v>55</v>
      </c>
    </row>
    <row r="6196" spans="1:2" x14ac:dyDescent="0.35">
      <c r="A6196">
        <v>112.20529999999999</v>
      </c>
      <c r="B6196" t="s">
        <v>55</v>
      </c>
    </row>
    <row r="6197" spans="1:2" x14ac:dyDescent="0.35">
      <c r="A6197">
        <v>112.2287</v>
      </c>
      <c r="B6197" t="s">
        <v>55</v>
      </c>
    </row>
    <row r="6198" spans="1:2" x14ac:dyDescent="0.35">
      <c r="A6198">
        <v>112.2469</v>
      </c>
      <c r="B6198" t="s">
        <v>55</v>
      </c>
    </row>
    <row r="6199" spans="1:2" x14ac:dyDescent="0.35">
      <c r="A6199">
        <v>112.2689</v>
      </c>
      <c r="B6199" t="s">
        <v>55</v>
      </c>
    </row>
    <row r="6200" spans="1:2" x14ac:dyDescent="0.35">
      <c r="A6200">
        <v>112.2873</v>
      </c>
      <c r="B6200" t="s">
        <v>55</v>
      </c>
    </row>
    <row r="6201" spans="1:2" x14ac:dyDescent="0.35">
      <c r="A6201">
        <v>112.3062</v>
      </c>
      <c r="B6201" t="s">
        <v>55</v>
      </c>
    </row>
    <row r="6202" spans="1:2" x14ac:dyDescent="0.35">
      <c r="A6202">
        <v>112.3258</v>
      </c>
      <c r="B6202" t="s">
        <v>55</v>
      </c>
    </row>
    <row r="6203" spans="1:2" x14ac:dyDescent="0.35">
      <c r="A6203">
        <v>112.3439</v>
      </c>
      <c r="B6203" t="s">
        <v>55</v>
      </c>
    </row>
    <row r="6204" spans="1:2" x14ac:dyDescent="0.35">
      <c r="A6204">
        <v>112.3596</v>
      </c>
      <c r="B6204" t="s">
        <v>55</v>
      </c>
    </row>
    <row r="6205" spans="1:2" x14ac:dyDescent="0.35">
      <c r="A6205">
        <v>112.3749</v>
      </c>
      <c r="B6205" t="s">
        <v>55</v>
      </c>
    </row>
    <row r="6206" spans="1:2" x14ac:dyDescent="0.35">
      <c r="A6206">
        <v>112.3903</v>
      </c>
      <c r="B6206" t="s">
        <v>55</v>
      </c>
    </row>
    <row r="6207" spans="1:2" x14ac:dyDescent="0.35">
      <c r="A6207">
        <v>112.4053</v>
      </c>
      <c r="B6207" t="s">
        <v>55</v>
      </c>
    </row>
    <row r="6208" spans="1:2" x14ac:dyDescent="0.35">
      <c r="A6208">
        <v>112.4265</v>
      </c>
      <c r="B6208" t="s">
        <v>55</v>
      </c>
    </row>
    <row r="6209" spans="1:2" x14ac:dyDescent="0.35">
      <c r="A6209">
        <v>112.4434</v>
      </c>
      <c r="B6209" t="s">
        <v>55</v>
      </c>
    </row>
    <row r="6210" spans="1:2" x14ac:dyDescent="0.35">
      <c r="A6210">
        <v>112.4633</v>
      </c>
      <c r="B6210" t="s">
        <v>55</v>
      </c>
    </row>
    <row r="6211" spans="1:2" x14ac:dyDescent="0.35">
      <c r="A6211">
        <v>112.48009999999999</v>
      </c>
      <c r="B6211" t="s">
        <v>55</v>
      </c>
    </row>
    <row r="6212" spans="1:2" x14ac:dyDescent="0.35">
      <c r="A6212">
        <v>112.49630000000001</v>
      </c>
      <c r="B6212" t="s">
        <v>55</v>
      </c>
    </row>
    <row r="6213" spans="1:2" x14ac:dyDescent="0.35">
      <c r="A6213">
        <v>112.5108</v>
      </c>
      <c r="B6213" t="s">
        <v>55</v>
      </c>
    </row>
    <row r="6214" spans="1:2" x14ac:dyDescent="0.35">
      <c r="A6214">
        <v>112.5269</v>
      </c>
      <c r="B6214" t="s">
        <v>55</v>
      </c>
    </row>
    <row r="6215" spans="1:2" x14ac:dyDescent="0.35">
      <c r="A6215">
        <v>112.5416</v>
      </c>
      <c r="B6215" t="s">
        <v>55</v>
      </c>
    </row>
    <row r="6216" spans="1:2" x14ac:dyDescent="0.35">
      <c r="A6216">
        <v>112.5566</v>
      </c>
      <c r="B6216" t="s">
        <v>55</v>
      </c>
    </row>
    <row r="6217" spans="1:2" x14ac:dyDescent="0.35">
      <c r="A6217">
        <v>112.5706</v>
      </c>
      <c r="B6217" t="s">
        <v>55</v>
      </c>
    </row>
    <row r="6218" spans="1:2" x14ac:dyDescent="0.35">
      <c r="A6218">
        <v>112.5857</v>
      </c>
      <c r="B6218" t="s">
        <v>55</v>
      </c>
    </row>
    <row r="6219" spans="1:2" x14ac:dyDescent="0.35">
      <c r="A6219">
        <v>112.601</v>
      </c>
      <c r="B6219" t="s">
        <v>55</v>
      </c>
    </row>
    <row r="6220" spans="1:2" x14ac:dyDescent="0.35">
      <c r="A6220">
        <v>112.6168</v>
      </c>
      <c r="B6220" t="s">
        <v>55</v>
      </c>
    </row>
    <row r="6221" spans="1:2" x14ac:dyDescent="0.35">
      <c r="A6221">
        <v>112.63339999999999</v>
      </c>
      <c r="B6221" t="s">
        <v>55</v>
      </c>
    </row>
    <row r="6222" spans="1:2" x14ac:dyDescent="0.35">
      <c r="A6222">
        <v>112.6521</v>
      </c>
      <c r="B6222" t="s">
        <v>55</v>
      </c>
    </row>
    <row r="6223" spans="1:2" x14ac:dyDescent="0.35">
      <c r="A6223">
        <v>112.6703</v>
      </c>
      <c r="B6223" t="s">
        <v>55</v>
      </c>
    </row>
    <row r="6224" spans="1:2" x14ac:dyDescent="0.35">
      <c r="A6224">
        <v>112.6921</v>
      </c>
      <c r="B6224" t="s">
        <v>55</v>
      </c>
    </row>
    <row r="6225" spans="1:2" x14ac:dyDescent="0.35">
      <c r="A6225">
        <v>112.71</v>
      </c>
      <c r="B6225" t="s">
        <v>55</v>
      </c>
    </row>
    <row r="6226" spans="1:2" x14ac:dyDescent="0.35">
      <c r="A6226">
        <v>112.7291</v>
      </c>
      <c r="B6226" t="s">
        <v>55</v>
      </c>
    </row>
    <row r="6227" spans="1:2" x14ac:dyDescent="0.35">
      <c r="A6227">
        <v>112.7456</v>
      </c>
      <c r="B6227" t="s">
        <v>55</v>
      </c>
    </row>
    <row r="6228" spans="1:2" x14ac:dyDescent="0.35">
      <c r="A6228">
        <v>112.7612</v>
      </c>
      <c r="B6228" t="s">
        <v>55</v>
      </c>
    </row>
    <row r="6229" spans="1:2" x14ac:dyDescent="0.35">
      <c r="A6229">
        <v>112.7809</v>
      </c>
      <c r="B6229" t="s">
        <v>55</v>
      </c>
    </row>
    <row r="6230" spans="1:2" x14ac:dyDescent="0.35">
      <c r="A6230">
        <v>112.8028</v>
      </c>
      <c r="B6230" t="s">
        <v>55</v>
      </c>
    </row>
    <row r="6231" spans="1:2" x14ac:dyDescent="0.35">
      <c r="A6231">
        <v>112.8197</v>
      </c>
      <c r="B6231" t="s">
        <v>55</v>
      </c>
    </row>
    <row r="6232" spans="1:2" x14ac:dyDescent="0.35">
      <c r="A6232">
        <v>112.83669999999999</v>
      </c>
      <c r="B6232" t="s">
        <v>55</v>
      </c>
    </row>
    <row r="6233" spans="1:2" x14ac:dyDescent="0.35">
      <c r="A6233">
        <v>112.8618</v>
      </c>
      <c r="B6233" t="s">
        <v>55</v>
      </c>
    </row>
    <row r="6234" spans="1:2" x14ac:dyDescent="0.35">
      <c r="A6234">
        <v>112.8823</v>
      </c>
      <c r="B6234" t="s">
        <v>55</v>
      </c>
    </row>
    <row r="6235" spans="1:2" x14ac:dyDescent="0.35">
      <c r="A6235">
        <v>112.9072</v>
      </c>
      <c r="B6235" t="s">
        <v>55</v>
      </c>
    </row>
    <row r="6236" spans="1:2" x14ac:dyDescent="0.35">
      <c r="A6236">
        <v>112.9237</v>
      </c>
      <c r="B6236" t="s">
        <v>55</v>
      </c>
    </row>
    <row r="6237" spans="1:2" x14ac:dyDescent="0.35">
      <c r="A6237">
        <v>112.941</v>
      </c>
      <c r="B6237" t="s">
        <v>55</v>
      </c>
    </row>
    <row r="6238" spans="1:2" x14ac:dyDescent="0.35">
      <c r="A6238">
        <v>112.96420000000001</v>
      </c>
      <c r="B6238" t="s">
        <v>55</v>
      </c>
    </row>
    <row r="6239" spans="1:2" x14ac:dyDescent="0.35">
      <c r="A6239">
        <v>112.9888</v>
      </c>
      <c r="B6239" t="s">
        <v>55</v>
      </c>
    </row>
    <row r="6240" spans="1:2" x14ac:dyDescent="0.35">
      <c r="A6240">
        <v>113.00530000000001</v>
      </c>
      <c r="B6240" t="s">
        <v>55</v>
      </c>
    </row>
    <row r="6241" spans="1:3" x14ac:dyDescent="0.35">
      <c r="A6241">
        <v>113.0217</v>
      </c>
      <c r="B6241" t="s">
        <v>55</v>
      </c>
    </row>
    <row r="6242" spans="1:3" x14ac:dyDescent="0.35">
      <c r="A6242">
        <v>113.0437</v>
      </c>
      <c r="B6242" t="s">
        <v>55</v>
      </c>
    </row>
    <row r="6243" spans="1:3" x14ac:dyDescent="0.35">
      <c r="A6243">
        <v>113.0641</v>
      </c>
      <c r="B6243" t="s">
        <v>55</v>
      </c>
    </row>
    <row r="6244" spans="1:3" x14ac:dyDescent="0.35">
      <c r="A6244">
        <v>113.08280000000001</v>
      </c>
      <c r="B6244" t="s">
        <v>55</v>
      </c>
    </row>
    <row r="6245" spans="1:3" x14ac:dyDescent="0.35">
      <c r="A6245">
        <v>113.10169999999999</v>
      </c>
      <c r="B6245" t="s">
        <v>55</v>
      </c>
    </row>
    <row r="6246" spans="1:3" x14ac:dyDescent="0.35">
      <c r="A6246">
        <v>113.11750000000001</v>
      </c>
      <c r="B6246" t="s">
        <v>55</v>
      </c>
    </row>
    <row r="6247" spans="1:3" x14ac:dyDescent="0.35">
      <c r="A6247">
        <v>113.13379999999999</v>
      </c>
      <c r="B6247" t="s">
        <v>55</v>
      </c>
      <c r="C6247">
        <v>1E-4</v>
      </c>
    </row>
    <row r="6248" spans="1:3" x14ac:dyDescent="0.35">
      <c r="A6248">
        <v>113.1529</v>
      </c>
      <c r="B6248" t="s">
        <v>55</v>
      </c>
      <c r="C6248">
        <v>1E-4</v>
      </c>
    </row>
    <row r="6249" spans="1:3" x14ac:dyDescent="0.35">
      <c r="A6249">
        <v>113.1743</v>
      </c>
      <c r="B6249" t="s">
        <v>55</v>
      </c>
      <c r="C6249">
        <v>1E-4</v>
      </c>
    </row>
    <row r="6250" spans="1:3" x14ac:dyDescent="0.35">
      <c r="A6250">
        <v>113.19240000000001</v>
      </c>
      <c r="B6250" t="s">
        <v>55</v>
      </c>
      <c r="C6250">
        <v>8.9999999999999998E-4</v>
      </c>
    </row>
    <row r="6251" spans="1:3" x14ac:dyDescent="0.35">
      <c r="A6251">
        <v>113.2088</v>
      </c>
      <c r="B6251" t="s">
        <v>55</v>
      </c>
      <c r="C6251">
        <v>2.2000000000000001E-3</v>
      </c>
    </row>
    <row r="6252" spans="1:3" x14ac:dyDescent="0.35">
      <c r="A6252">
        <v>113.2255</v>
      </c>
      <c r="B6252" t="s">
        <v>55</v>
      </c>
      <c r="C6252">
        <v>4.7000000000000002E-3</v>
      </c>
    </row>
    <row r="6253" spans="1:3" x14ac:dyDescent="0.35">
      <c r="A6253">
        <v>113.2452</v>
      </c>
      <c r="B6253" t="s">
        <v>55</v>
      </c>
      <c r="C6253">
        <v>4.7000000000000002E-3</v>
      </c>
    </row>
    <row r="6254" spans="1:3" x14ac:dyDescent="0.35">
      <c r="A6254">
        <v>113.2642</v>
      </c>
      <c r="B6254" t="s">
        <v>55</v>
      </c>
      <c r="C6254">
        <v>3.3E-3</v>
      </c>
    </row>
    <row r="6255" spans="1:3" x14ac:dyDescent="0.35">
      <c r="A6255">
        <v>113.2902</v>
      </c>
      <c r="B6255" t="s">
        <v>55</v>
      </c>
      <c r="C6255">
        <v>4.5999999999999999E-3</v>
      </c>
    </row>
    <row r="6256" spans="1:3" x14ac:dyDescent="0.35">
      <c r="A6256">
        <v>113.3229</v>
      </c>
      <c r="B6256" t="s">
        <v>55</v>
      </c>
      <c r="C6256">
        <v>3.5999999999999999E-3</v>
      </c>
    </row>
    <row r="6257" spans="1:3" x14ac:dyDescent="0.35">
      <c r="A6257">
        <v>113.34399999999999</v>
      </c>
      <c r="B6257" t="s">
        <v>55</v>
      </c>
      <c r="C6257">
        <v>1.2999999999999999E-3</v>
      </c>
    </row>
    <row r="6258" spans="1:3" x14ac:dyDescent="0.35">
      <c r="A6258">
        <v>113.36750000000001</v>
      </c>
      <c r="B6258" t="s">
        <v>55</v>
      </c>
      <c r="C6258">
        <v>8.9999999999999998E-4</v>
      </c>
    </row>
    <row r="6259" spans="1:3" x14ac:dyDescent="0.35">
      <c r="A6259">
        <v>113.3907</v>
      </c>
      <c r="B6259" t="s">
        <v>55</v>
      </c>
      <c r="C6259">
        <v>6.9999999999999999E-4</v>
      </c>
    </row>
    <row r="6260" spans="1:3" x14ac:dyDescent="0.35">
      <c r="A6260">
        <v>113.4115</v>
      </c>
      <c r="B6260" t="s">
        <v>55</v>
      </c>
      <c r="C6260">
        <v>1.6000000000000001E-3</v>
      </c>
    </row>
    <row r="6261" spans="1:3" x14ac:dyDescent="0.35">
      <c r="A6261">
        <v>113.4316</v>
      </c>
      <c r="B6261" t="s">
        <v>55</v>
      </c>
      <c r="C6261">
        <v>1.9E-3</v>
      </c>
    </row>
    <row r="6262" spans="1:3" x14ac:dyDescent="0.35">
      <c r="A6262">
        <v>113.4615</v>
      </c>
      <c r="B6262" t="s">
        <v>55</v>
      </c>
      <c r="C6262">
        <v>3.0000000000000001E-3</v>
      </c>
    </row>
    <row r="6263" spans="1:3" x14ac:dyDescent="0.35">
      <c r="A6263">
        <v>113.4817</v>
      </c>
      <c r="B6263" t="s">
        <v>55</v>
      </c>
      <c r="C6263">
        <v>4.5999999999999999E-3</v>
      </c>
    </row>
    <row r="6264" spans="1:3" x14ac:dyDescent="0.35">
      <c r="A6264">
        <v>113.5001</v>
      </c>
      <c r="B6264" t="s">
        <v>55</v>
      </c>
      <c r="C6264">
        <v>8.0000000000000002E-3</v>
      </c>
    </row>
    <row r="6265" spans="1:3" x14ac:dyDescent="0.35">
      <c r="A6265">
        <v>113.5239</v>
      </c>
      <c r="B6265" t="s">
        <v>55</v>
      </c>
      <c r="C6265">
        <v>6.0000000000000001E-3</v>
      </c>
    </row>
    <row r="6266" spans="1:3" x14ac:dyDescent="0.35">
      <c r="A6266">
        <v>113.5428</v>
      </c>
      <c r="B6266" t="s">
        <v>55</v>
      </c>
      <c r="C6266">
        <v>6.0000000000000001E-3</v>
      </c>
    </row>
    <row r="6267" spans="1:3" x14ac:dyDescent="0.35">
      <c r="A6267">
        <v>113.56480000000001</v>
      </c>
      <c r="B6267" t="s">
        <v>55</v>
      </c>
      <c r="C6267">
        <v>1.03E-2</v>
      </c>
    </row>
    <row r="6268" spans="1:3" x14ac:dyDescent="0.35">
      <c r="A6268">
        <v>113.584</v>
      </c>
      <c r="B6268" t="s">
        <v>55</v>
      </c>
      <c r="C6268">
        <v>5.4000000000000003E-3</v>
      </c>
    </row>
    <row r="6269" spans="1:3" x14ac:dyDescent="0.35">
      <c r="A6269">
        <v>113.5993</v>
      </c>
      <c r="B6269" t="s">
        <v>55</v>
      </c>
      <c r="C6269">
        <v>5.4000000000000003E-3</v>
      </c>
    </row>
    <row r="6270" spans="1:3" x14ac:dyDescent="0.35">
      <c r="A6270">
        <v>113.6148</v>
      </c>
      <c r="B6270" t="s">
        <v>55</v>
      </c>
      <c r="C6270">
        <v>3.7000000000000002E-3</v>
      </c>
    </row>
    <row r="6271" spans="1:3" x14ac:dyDescent="0.35">
      <c r="A6271">
        <v>113.6305</v>
      </c>
      <c r="B6271" t="s">
        <v>55</v>
      </c>
      <c r="C6271">
        <v>3.0000000000000001E-3</v>
      </c>
    </row>
    <row r="6272" spans="1:3" x14ac:dyDescent="0.35">
      <c r="A6272">
        <v>113.6527</v>
      </c>
      <c r="B6272" t="s">
        <v>55</v>
      </c>
      <c r="C6272">
        <v>1.5E-3</v>
      </c>
    </row>
    <row r="6273" spans="1:3" x14ac:dyDescent="0.35">
      <c r="A6273">
        <v>113.6674</v>
      </c>
      <c r="B6273" t="s">
        <v>55</v>
      </c>
      <c r="C6273">
        <v>1E-3</v>
      </c>
    </row>
    <row r="6274" spans="1:3" x14ac:dyDescent="0.35">
      <c r="A6274">
        <v>113.6835</v>
      </c>
      <c r="B6274" t="s">
        <v>55</v>
      </c>
      <c r="C6274">
        <v>1E-3</v>
      </c>
    </row>
    <row r="6275" spans="1:3" x14ac:dyDescent="0.35">
      <c r="A6275">
        <v>113.6992</v>
      </c>
      <c r="B6275" t="s">
        <v>55</v>
      </c>
      <c r="C6275">
        <v>1E-4</v>
      </c>
    </row>
    <row r="6276" spans="1:3" x14ac:dyDescent="0.35">
      <c r="A6276">
        <v>113.7161</v>
      </c>
      <c r="B6276" t="s">
        <v>55</v>
      </c>
      <c r="C6276">
        <v>1E-4</v>
      </c>
    </row>
    <row r="6277" spans="1:3" x14ac:dyDescent="0.35">
      <c r="A6277">
        <v>113.73309999999999</v>
      </c>
      <c r="B6277" t="s">
        <v>55</v>
      </c>
    </row>
    <row r="6278" spans="1:3" x14ac:dyDescent="0.35">
      <c r="A6278">
        <v>113.75069999999999</v>
      </c>
      <c r="B6278" t="s">
        <v>55</v>
      </c>
    </row>
    <row r="6279" spans="1:3" x14ac:dyDescent="0.35">
      <c r="A6279">
        <v>113.7666</v>
      </c>
      <c r="B6279" t="s">
        <v>55</v>
      </c>
    </row>
    <row r="6280" spans="1:3" x14ac:dyDescent="0.35">
      <c r="A6280">
        <v>113.78740000000001</v>
      </c>
      <c r="B6280" t="s">
        <v>55</v>
      </c>
    </row>
    <row r="6281" spans="1:3" x14ac:dyDescent="0.35">
      <c r="A6281">
        <v>113.8081</v>
      </c>
      <c r="B6281" t="s">
        <v>55</v>
      </c>
    </row>
    <row r="6282" spans="1:3" x14ac:dyDescent="0.35">
      <c r="A6282">
        <v>113.8275</v>
      </c>
      <c r="B6282" t="s">
        <v>55</v>
      </c>
    </row>
    <row r="6283" spans="1:3" x14ac:dyDescent="0.35">
      <c r="A6283">
        <v>113.8433</v>
      </c>
      <c r="B6283" t="s">
        <v>55</v>
      </c>
    </row>
    <row r="6284" spans="1:3" x14ac:dyDescent="0.35">
      <c r="A6284">
        <v>113.8603</v>
      </c>
      <c r="B6284" t="s">
        <v>55</v>
      </c>
    </row>
    <row r="6285" spans="1:3" x14ac:dyDescent="0.35">
      <c r="A6285">
        <v>113.8755</v>
      </c>
      <c r="B6285" t="s">
        <v>55</v>
      </c>
    </row>
    <row r="6286" spans="1:3" x14ac:dyDescent="0.35">
      <c r="A6286">
        <v>113.893</v>
      </c>
      <c r="B6286" t="s">
        <v>55</v>
      </c>
    </row>
    <row r="6287" spans="1:3" x14ac:dyDescent="0.35">
      <c r="A6287">
        <v>113.9131</v>
      </c>
      <c r="B6287" t="s">
        <v>55</v>
      </c>
    </row>
    <row r="6288" spans="1:3" x14ac:dyDescent="0.35">
      <c r="A6288">
        <v>113.9365</v>
      </c>
      <c r="B6288" t="s">
        <v>55</v>
      </c>
    </row>
    <row r="6289" spans="1:2" x14ac:dyDescent="0.35">
      <c r="A6289">
        <v>113.9692</v>
      </c>
      <c r="B6289" t="s">
        <v>55</v>
      </c>
    </row>
    <row r="6290" spans="1:2" x14ac:dyDescent="0.35">
      <c r="A6290">
        <v>113.986</v>
      </c>
      <c r="B6290" t="s">
        <v>55</v>
      </c>
    </row>
    <row r="6291" spans="1:2" x14ac:dyDescent="0.35">
      <c r="A6291">
        <v>114.0029</v>
      </c>
      <c r="B6291" t="s">
        <v>55</v>
      </c>
    </row>
    <row r="6292" spans="1:2" x14ac:dyDescent="0.35">
      <c r="A6292">
        <v>114.02119999999999</v>
      </c>
      <c r="B6292" t="s">
        <v>55</v>
      </c>
    </row>
    <row r="6293" spans="1:2" x14ac:dyDescent="0.35">
      <c r="A6293">
        <v>114.0414</v>
      </c>
      <c r="B6293" t="s">
        <v>55</v>
      </c>
    </row>
    <row r="6294" spans="1:2" x14ac:dyDescent="0.35">
      <c r="A6294">
        <v>114.0594</v>
      </c>
      <c r="B6294" t="s">
        <v>55</v>
      </c>
    </row>
    <row r="6295" spans="1:2" x14ac:dyDescent="0.35">
      <c r="A6295">
        <v>114.07680000000001</v>
      </c>
      <c r="B6295" t="s">
        <v>55</v>
      </c>
    </row>
    <row r="6296" spans="1:2" x14ac:dyDescent="0.35">
      <c r="A6296">
        <v>114.0956</v>
      </c>
      <c r="B6296" t="s">
        <v>55</v>
      </c>
    </row>
    <row r="6297" spans="1:2" x14ac:dyDescent="0.35">
      <c r="A6297">
        <v>114.1097</v>
      </c>
      <c r="B6297" t="s">
        <v>55</v>
      </c>
    </row>
    <row r="6298" spans="1:2" x14ac:dyDescent="0.35">
      <c r="A6298">
        <v>114.1263</v>
      </c>
      <c r="B6298" t="s">
        <v>55</v>
      </c>
    </row>
    <row r="6299" spans="1:2" x14ac:dyDescent="0.35">
      <c r="A6299">
        <v>114.1433</v>
      </c>
      <c r="B6299" t="s">
        <v>55</v>
      </c>
    </row>
    <row r="6300" spans="1:2" x14ac:dyDescent="0.35">
      <c r="A6300">
        <v>114.1671</v>
      </c>
      <c r="B6300" t="s">
        <v>55</v>
      </c>
    </row>
    <row r="6301" spans="1:2" x14ac:dyDescent="0.35">
      <c r="A6301">
        <v>114.18819999999999</v>
      </c>
      <c r="B6301" t="s">
        <v>55</v>
      </c>
    </row>
    <row r="6302" spans="1:2" x14ac:dyDescent="0.35">
      <c r="A6302">
        <v>114.2068</v>
      </c>
      <c r="B6302" t="s">
        <v>55</v>
      </c>
    </row>
    <row r="6303" spans="1:2" x14ac:dyDescent="0.35">
      <c r="A6303">
        <v>114.22490000000001</v>
      </c>
      <c r="B6303" t="s">
        <v>55</v>
      </c>
    </row>
    <row r="6304" spans="1:2" x14ac:dyDescent="0.35">
      <c r="A6304">
        <v>114.2437</v>
      </c>
      <c r="B6304" t="s">
        <v>55</v>
      </c>
    </row>
    <row r="6305" spans="1:2" x14ac:dyDescent="0.35">
      <c r="A6305">
        <v>114.277</v>
      </c>
      <c r="B6305" t="s">
        <v>55</v>
      </c>
    </row>
    <row r="6306" spans="1:2" x14ac:dyDescent="0.35">
      <c r="A6306">
        <v>114.31</v>
      </c>
      <c r="B6306" t="s">
        <v>55</v>
      </c>
    </row>
    <row r="6307" spans="1:2" x14ac:dyDescent="0.35">
      <c r="A6307">
        <v>114.33329999999999</v>
      </c>
      <c r="B6307" t="s">
        <v>55</v>
      </c>
    </row>
    <row r="6308" spans="1:2" x14ac:dyDescent="0.35">
      <c r="A6308">
        <v>114.3496</v>
      </c>
      <c r="B6308" t="s">
        <v>55</v>
      </c>
    </row>
    <row r="6309" spans="1:2" x14ac:dyDescent="0.35">
      <c r="A6309">
        <v>114.3643</v>
      </c>
      <c r="B6309" t="s">
        <v>55</v>
      </c>
    </row>
    <row r="6310" spans="1:2" x14ac:dyDescent="0.35">
      <c r="A6310">
        <v>114.3794</v>
      </c>
      <c r="B6310" t="s">
        <v>55</v>
      </c>
    </row>
    <row r="6311" spans="1:2" x14ac:dyDescent="0.35">
      <c r="A6311">
        <v>114.3964</v>
      </c>
      <c r="B6311" t="s">
        <v>55</v>
      </c>
    </row>
    <row r="6312" spans="1:2" x14ac:dyDescent="0.35">
      <c r="A6312">
        <v>114.41289999999999</v>
      </c>
      <c r="B6312" t="s">
        <v>55</v>
      </c>
    </row>
    <row r="6313" spans="1:2" x14ac:dyDescent="0.35">
      <c r="A6313">
        <v>114.4278</v>
      </c>
      <c r="B6313" t="s">
        <v>55</v>
      </c>
    </row>
    <row r="6314" spans="1:2" x14ac:dyDescent="0.35">
      <c r="A6314">
        <v>114.4431</v>
      </c>
      <c r="B6314" t="s">
        <v>55</v>
      </c>
    </row>
    <row r="6315" spans="1:2" x14ac:dyDescent="0.35">
      <c r="A6315">
        <v>114.4588</v>
      </c>
      <c r="B6315" t="s">
        <v>55</v>
      </c>
    </row>
    <row r="6316" spans="1:2" x14ac:dyDescent="0.35">
      <c r="A6316">
        <v>114.4736</v>
      </c>
      <c r="B6316" t="s">
        <v>55</v>
      </c>
    </row>
    <row r="6317" spans="1:2" x14ac:dyDescent="0.35">
      <c r="A6317">
        <v>114.4893</v>
      </c>
      <c r="B6317" t="s">
        <v>55</v>
      </c>
    </row>
    <row r="6318" spans="1:2" x14ac:dyDescent="0.35">
      <c r="A6318">
        <v>114.5042</v>
      </c>
      <c r="B6318" t="s">
        <v>55</v>
      </c>
    </row>
    <row r="6319" spans="1:2" x14ac:dyDescent="0.35">
      <c r="A6319">
        <v>114.5249</v>
      </c>
      <c r="B6319" t="s">
        <v>55</v>
      </c>
    </row>
    <row r="6320" spans="1:2" x14ac:dyDescent="0.35">
      <c r="A6320">
        <v>114.5431</v>
      </c>
      <c r="B6320" t="s">
        <v>55</v>
      </c>
    </row>
    <row r="6321" spans="1:2" x14ac:dyDescent="0.35">
      <c r="A6321">
        <v>114.56180000000001</v>
      </c>
      <c r="B6321" t="s">
        <v>55</v>
      </c>
    </row>
    <row r="6322" spans="1:2" x14ac:dyDescent="0.35">
      <c r="A6322">
        <v>114.5796</v>
      </c>
      <c r="B6322" t="s">
        <v>55</v>
      </c>
    </row>
    <row r="6323" spans="1:2" x14ac:dyDescent="0.35">
      <c r="A6323">
        <v>114.5962</v>
      </c>
      <c r="B6323" t="s">
        <v>55</v>
      </c>
    </row>
    <row r="6324" spans="1:2" x14ac:dyDescent="0.35">
      <c r="A6324">
        <v>114.6139</v>
      </c>
      <c r="B6324" t="s">
        <v>55</v>
      </c>
    </row>
    <row r="6325" spans="1:2" x14ac:dyDescent="0.35">
      <c r="A6325">
        <v>114.6326</v>
      </c>
      <c r="B6325" t="s">
        <v>55</v>
      </c>
    </row>
    <row r="6326" spans="1:2" x14ac:dyDescent="0.35">
      <c r="A6326">
        <v>114.6504</v>
      </c>
      <c r="B6326" t="s">
        <v>55</v>
      </c>
    </row>
    <row r="6327" spans="1:2" x14ac:dyDescent="0.35">
      <c r="A6327">
        <v>114.669</v>
      </c>
      <c r="B6327" t="s">
        <v>55</v>
      </c>
    </row>
    <row r="6328" spans="1:2" x14ac:dyDescent="0.35">
      <c r="A6328">
        <v>114.68680000000001</v>
      </c>
      <c r="B6328" t="s">
        <v>55</v>
      </c>
    </row>
    <row r="6329" spans="1:2" x14ac:dyDescent="0.35">
      <c r="A6329">
        <v>114.7047</v>
      </c>
      <c r="B6329" t="s">
        <v>55</v>
      </c>
    </row>
    <row r="6330" spans="1:2" x14ac:dyDescent="0.35">
      <c r="A6330">
        <v>114.72</v>
      </c>
      <c r="B6330" t="s">
        <v>55</v>
      </c>
    </row>
    <row r="6331" spans="1:2" x14ac:dyDescent="0.35">
      <c r="A6331">
        <v>114.7366</v>
      </c>
      <c r="B6331" t="s">
        <v>55</v>
      </c>
    </row>
    <row r="6332" spans="1:2" x14ac:dyDescent="0.35">
      <c r="A6332">
        <v>114.7629</v>
      </c>
      <c r="B6332" t="s">
        <v>55</v>
      </c>
    </row>
    <row r="6333" spans="1:2" x14ac:dyDescent="0.35">
      <c r="A6333">
        <v>114.7838</v>
      </c>
      <c r="B6333" t="s">
        <v>55</v>
      </c>
    </row>
    <row r="6334" spans="1:2" x14ac:dyDescent="0.35">
      <c r="A6334">
        <v>114.80119999999999</v>
      </c>
      <c r="B6334" t="s">
        <v>55</v>
      </c>
    </row>
    <row r="6335" spans="1:2" x14ac:dyDescent="0.35">
      <c r="A6335">
        <v>114.821</v>
      </c>
      <c r="B6335" t="s">
        <v>55</v>
      </c>
    </row>
    <row r="6336" spans="1:2" x14ac:dyDescent="0.35">
      <c r="A6336">
        <v>114.84180000000001</v>
      </c>
      <c r="B6336" t="s">
        <v>55</v>
      </c>
    </row>
    <row r="6337" spans="1:3" x14ac:dyDescent="0.35">
      <c r="A6337">
        <v>114.86369999999999</v>
      </c>
      <c r="B6337" t="s">
        <v>55</v>
      </c>
      <c r="C6337">
        <v>1E-4</v>
      </c>
    </row>
    <row r="6338" spans="1:3" x14ac:dyDescent="0.35">
      <c r="A6338">
        <v>114.89</v>
      </c>
      <c r="B6338" t="s">
        <v>55</v>
      </c>
    </row>
    <row r="6339" spans="1:3" x14ac:dyDescent="0.35">
      <c r="A6339">
        <v>114.9117</v>
      </c>
      <c r="B6339" t="s">
        <v>55</v>
      </c>
    </row>
    <row r="6340" spans="1:3" x14ac:dyDescent="0.35">
      <c r="A6340">
        <v>114.94119999999999</v>
      </c>
      <c r="B6340" t="s">
        <v>55</v>
      </c>
    </row>
    <row r="6341" spans="1:3" x14ac:dyDescent="0.35">
      <c r="A6341">
        <v>114.95829999999999</v>
      </c>
      <c r="B6341" t="s">
        <v>55</v>
      </c>
    </row>
    <row r="6342" spans="1:3" x14ac:dyDescent="0.35">
      <c r="A6342">
        <v>114.9748</v>
      </c>
      <c r="B6342" t="s">
        <v>55</v>
      </c>
    </row>
    <row r="6343" spans="1:3" x14ac:dyDescent="0.35">
      <c r="A6343">
        <v>114.9927</v>
      </c>
      <c r="B6343" t="s">
        <v>55</v>
      </c>
    </row>
    <row r="6344" spans="1:3" x14ac:dyDescent="0.35">
      <c r="A6344">
        <v>115.009</v>
      </c>
      <c r="B6344" t="s">
        <v>55</v>
      </c>
    </row>
    <row r="6345" spans="1:3" x14ac:dyDescent="0.35">
      <c r="A6345">
        <v>115.0292</v>
      </c>
      <c r="B6345" t="s">
        <v>55</v>
      </c>
      <c r="C6345">
        <v>1E-4</v>
      </c>
    </row>
    <row r="6346" spans="1:3" x14ac:dyDescent="0.35">
      <c r="A6346">
        <v>115.0498</v>
      </c>
      <c r="B6346" t="s">
        <v>55</v>
      </c>
    </row>
    <row r="6347" spans="1:3" x14ac:dyDescent="0.35">
      <c r="A6347">
        <v>115.06740000000001</v>
      </c>
      <c r="B6347" t="s">
        <v>55</v>
      </c>
    </row>
    <row r="6348" spans="1:3" x14ac:dyDescent="0.35">
      <c r="A6348">
        <v>115.0868</v>
      </c>
      <c r="B6348" t="s">
        <v>55</v>
      </c>
    </row>
    <row r="6349" spans="1:3" x14ac:dyDescent="0.35">
      <c r="A6349">
        <v>115.1044</v>
      </c>
      <c r="B6349" t="s">
        <v>55</v>
      </c>
    </row>
    <row r="6350" spans="1:3" x14ac:dyDescent="0.35">
      <c r="A6350">
        <v>115.12009999999999</v>
      </c>
      <c r="B6350" t="s">
        <v>55</v>
      </c>
    </row>
    <row r="6351" spans="1:3" x14ac:dyDescent="0.35">
      <c r="A6351">
        <v>115.137</v>
      </c>
      <c r="B6351" t="s">
        <v>55</v>
      </c>
    </row>
    <row r="6352" spans="1:3" x14ac:dyDescent="0.35">
      <c r="A6352">
        <v>115.15260000000001</v>
      </c>
      <c r="B6352" t="s">
        <v>55</v>
      </c>
    </row>
    <row r="6353" spans="1:3" x14ac:dyDescent="0.35">
      <c r="A6353">
        <v>115.1698</v>
      </c>
      <c r="B6353" t="s">
        <v>55</v>
      </c>
    </row>
    <row r="6354" spans="1:3" x14ac:dyDescent="0.35">
      <c r="A6354">
        <v>115.18559999999999</v>
      </c>
      <c r="B6354" t="s">
        <v>55</v>
      </c>
    </row>
    <row r="6355" spans="1:3" x14ac:dyDescent="0.35">
      <c r="A6355">
        <v>115.2068</v>
      </c>
      <c r="B6355" t="s">
        <v>55</v>
      </c>
      <c r="C6355">
        <v>1.8E-3</v>
      </c>
    </row>
    <row r="6356" spans="1:3" x14ac:dyDescent="0.35">
      <c r="A6356">
        <v>115.2337</v>
      </c>
      <c r="B6356" t="s">
        <v>55</v>
      </c>
      <c r="C6356">
        <v>1.4E-3</v>
      </c>
    </row>
    <row r="6357" spans="1:3" x14ac:dyDescent="0.35">
      <c r="A6357">
        <v>115.2633</v>
      </c>
      <c r="B6357" t="s">
        <v>55</v>
      </c>
      <c r="C6357">
        <v>3.2000000000000002E-3</v>
      </c>
    </row>
    <row r="6358" spans="1:3" x14ac:dyDescent="0.35">
      <c r="A6358">
        <v>115.2822</v>
      </c>
      <c r="B6358" t="s">
        <v>55</v>
      </c>
      <c r="C6358">
        <v>3.2000000000000002E-3</v>
      </c>
    </row>
    <row r="6359" spans="1:3" x14ac:dyDescent="0.35">
      <c r="A6359">
        <v>115.3008</v>
      </c>
      <c r="B6359" t="s">
        <v>55</v>
      </c>
      <c r="C6359">
        <v>3.8E-3</v>
      </c>
    </row>
    <row r="6360" spans="1:3" x14ac:dyDescent="0.35">
      <c r="A6360">
        <v>115.31829999999999</v>
      </c>
      <c r="B6360" t="s">
        <v>55</v>
      </c>
      <c r="C6360">
        <v>1.8E-3</v>
      </c>
    </row>
    <row r="6361" spans="1:3" x14ac:dyDescent="0.35">
      <c r="A6361">
        <v>115.3366</v>
      </c>
      <c r="B6361" t="s">
        <v>55</v>
      </c>
      <c r="C6361">
        <v>1.1999999999999999E-3</v>
      </c>
    </row>
    <row r="6362" spans="1:3" x14ac:dyDescent="0.35">
      <c r="A6362">
        <v>115.3579</v>
      </c>
      <c r="B6362" t="s">
        <v>55</v>
      </c>
      <c r="C6362">
        <v>3.3E-3</v>
      </c>
    </row>
    <row r="6363" spans="1:3" x14ac:dyDescent="0.35">
      <c r="A6363">
        <v>115.37439999999999</v>
      </c>
      <c r="B6363" t="s">
        <v>55</v>
      </c>
      <c r="C6363">
        <v>1.4E-3</v>
      </c>
    </row>
    <row r="6364" spans="1:3" x14ac:dyDescent="0.35">
      <c r="A6364">
        <v>115.39190000000001</v>
      </c>
      <c r="B6364" t="s">
        <v>55</v>
      </c>
      <c r="C6364">
        <v>1.4E-3</v>
      </c>
    </row>
    <row r="6365" spans="1:3" x14ac:dyDescent="0.35">
      <c r="A6365">
        <v>115.4198</v>
      </c>
      <c r="B6365" t="s">
        <v>55</v>
      </c>
      <c r="C6365">
        <v>1.1000000000000001E-3</v>
      </c>
    </row>
    <row r="6366" spans="1:3" x14ac:dyDescent="0.35">
      <c r="A6366">
        <v>115.4425</v>
      </c>
      <c r="B6366" t="s">
        <v>55</v>
      </c>
      <c r="C6366">
        <v>1.1000000000000001E-3</v>
      </c>
    </row>
    <row r="6367" spans="1:3" x14ac:dyDescent="0.35">
      <c r="A6367">
        <v>115.4641</v>
      </c>
      <c r="B6367" t="s">
        <v>55</v>
      </c>
      <c r="C6367">
        <v>1E-4</v>
      </c>
    </row>
    <row r="6368" spans="1:3" x14ac:dyDescent="0.35">
      <c r="A6368">
        <v>115.48650000000001</v>
      </c>
      <c r="B6368" t="s">
        <v>55</v>
      </c>
    </row>
    <row r="6369" spans="1:2" x14ac:dyDescent="0.35">
      <c r="A6369">
        <v>115.5067</v>
      </c>
      <c r="B6369" t="s">
        <v>55</v>
      </c>
    </row>
    <row r="6370" spans="1:2" x14ac:dyDescent="0.35">
      <c r="A6370">
        <v>115.535</v>
      </c>
      <c r="B6370" t="s">
        <v>55</v>
      </c>
    </row>
    <row r="6371" spans="1:2" x14ac:dyDescent="0.35">
      <c r="A6371">
        <v>115.5522</v>
      </c>
      <c r="B6371" t="s">
        <v>55</v>
      </c>
    </row>
    <row r="6372" spans="1:2" x14ac:dyDescent="0.35">
      <c r="A6372">
        <v>115.56870000000001</v>
      </c>
      <c r="B6372" t="s">
        <v>55</v>
      </c>
    </row>
    <row r="6373" spans="1:2" x14ac:dyDescent="0.35">
      <c r="A6373">
        <v>115.5844</v>
      </c>
      <c r="B6373" t="s">
        <v>55</v>
      </c>
    </row>
    <row r="6374" spans="1:2" x14ac:dyDescent="0.35">
      <c r="A6374">
        <v>115.6002</v>
      </c>
      <c r="B6374" t="s">
        <v>55</v>
      </c>
    </row>
    <row r="6375" spans="1:2" x14ac:dyDescent="0.35">
      <c r="A6375">
        <v>115.6181</v>
      </c>
      <c r="B6375" t="s">
        <v>55</v>
      </c>
    </row>
    <row r="6376" spans="1:2" x14ac:dyDescent="0.35">
      <c r="A6376">
        <v>115.6331</v>
      </c>
      <c r="B6376" t="s">
        <v>55</v>
      </c>
    </row>
    <row r="6377" spans="1:2" x14ac:dyDescent="0.35">
      <c r="A6377">
        <v>115.64960000000001</v>
      </c>
      <c r="B6377" t="s">
        <v>55</v>
      </c>
    </row>
    <row r="6378" spans="1:2" x14ac:dyDescent="0.35">
      <c r="A6378">
        <v>115.6671</v>
      </c>
      <c r="B6378" t="s">
        <v>55</v>
      </c>
    </row>
    <row r="6379" spans="1:2" x14ac:dyDescent="0.35">
      <c r="A6379">
        <v>115.6832</v>
      </c>
      <c r="B6379" t="s">
        <v>55</v>
      </c>
    </row>
    <row r="6380" spans="1:2" x14ac:dyDescent="0.35">
      <c r="A6380">
        <v>115.6998</v>
      </c>
      <c r="B6380" t="s">
        <v>55</v>
      </c>
    </row>
    <row r="6381" spans="1:2" x14ac:dyDescent="0.35">
      <c r="A6381">
        <v>115.71550000000001</v>
      </c>
      <c r="B6381" t="s">
        <v>55</v>
      </c>
    </row>
    <row r="6382" spans="1:2" x14ac:dyDescent="0.35">
      <c r="A6382">
        <v>115.7312</v>
      </c>
      <c r="B6382" t="s">
        <v>55</v>
      </c>
    </row>
    <row r="6383" spans="1:2" x14ac:dyDescent="0.35">
      <c r="A6383">
        <v>115.7469</v>
      </c>
      <c r="B6383" t="s">
        <v>55</v>
      </c>
    </row>
    <row r="6384" spans="1:2" x14ac:dyDescent="0.35">
      <c r="A6384">
        <v>115.7642</v>
      </c>
      <c r="B6384" t="s">
        <v>55</v>
      </c>
    </row>
    <row r="6385" spans="1:2" x14ac:dyDescent="0.35">
      <c r="A6385">
        <v>115.78279999999999</v>
      </c>
      <c r="B6385" t="s">
        <v>55</v>
      </c>
    </row>
    <row r="6386" spans="1:2" x14ac:dyDescent="0.35">
      <c r="A6386">
        <v>115.8008</v>
      </c>
      <c r="B6386" t="s">
        <v>55</v>
      </c>
    </row>
    <row r="6387" spans="1:2" x14ac:dyDescent="0.35">
      <c r="A6387">
        <v>115.8175</v>
      </c>
      <c r="B6387" t="s">
        <v>55</v>
      </c>
    </row>
    <row r="6388" spans="1:2" x14ac:dyDescent="0.35">
      <c r="A6388">
        <v>115.8334</v>
      </c>
      <c r="B6388" t="s">
        <v>55</v>
      </c>
    </row>
    <row r="6389" spans="1:2" x14ac:dyDescent="0.35">
      <c r="A6389">
        <v>115.8492</v>
      </c>
      <c r="B6389" t="s">
        <v>55</v>
      </c>
    </row>
    <row r="6390" spans="1:2" x14ac:dyDescent="0.35">
      <c r="A6390">
        <v>115.8691</v>
      </c>
      <c r="B6390" t="s">
        <v>55</v>
      </c>
    </row>
    <row r="6391" spans="1:2" x14ac:dyDescent="0.35">
      <c r="A6391">
        <v>115.8895</v>
      </c>
      <c r="B6391" t="s">
        <v>55</v>
      </c>
    </row>
    <row r="6392" spans="1:2" x14ac:dyDescent="0.35">
      <c r="A6392">
        <v>115.9076</v>
      </c>
      <c r="B6392" t="s">
        <v>55</v>
      </c>
    </row>
    <row r="6393" spans="1:2" x14ac:dyDescent="0.35">
      <c r="A6393">
        <v>115.9254</v>
      </c>
      <c r="B6393" t="s">
        <v>55</v>
      </c>
    </row>
    <row r="6394" spans="1:2" x14ac:dyDescent="0.35">
      <c r="A6394">
        <v>115.9431</v>
      </c>
      <c r="B6394" t="s">
        <v>55</v>
      </c>
    </row>
    <row r="6395" spans="1:2" x14ac:dyDescent="0.35">
      <c r="A6395">
        <v>115.96299999999999</v>
      </c>
      <c r="B6395" t="s">
        <v>55</v>
      </c>
    </row>
    <row r="6396" spans="1:2" x14ac:dyDescent="0.35">
      <c r="A6396">
        <v>115.98</v>
      </c>
      <c r="B6396" t="s">
        <v>55</v>
      </c>
    </row>
    <row r="6397" spans="1:2" x14ac:dyDescent="0.35">
      <c r="A6397">
        <v>116.0001</v>
      </c>
      <c r="B6397" t="s">
        <v>55</v>
      </c>
    </row>
    <row r="6398" spans="1:2" x14ac:dyDescent="0.35">
      <c r="A6398">
        <v>116.0248</v>
      </c>
      <c r="B6398" t="s">
        <v>55</v>
      </c>
    </row>
    <row r="6399" spans="1:2" x14ac:dyDescent="0.35">
      <c r="A6399">
        <v>116.0517</v>
      </c>
      <c r="B6399" t="s">
        <v>55</v>
      </c>
    </row>
    <row r="6400" spans="1:2" x14ac:dyDescent="0.35">
      <c r="A6400">
        <v>116.0765</v>
      </c>
      <c r="B6400" t="s">
        <v>55</v>
      </c>
    </row>
    <row r="6401" spans="1:2" x14ac:dyDescent="0.35">
      <c r="A6401">
        <v>116.1071</v>
      </c>
      <c r="B6401" t="s">
        <v>55</v>
      </c>
    </row>
    <row r="6402" spans="1:2" x14ac:dyDescent="0.35">
      <c r="A6402">
        <v>116.13809999999999</v>
      </c>
      <c r="B6402" t="s">
        <v>55</v>
      </c>
    </row>
    <row r="6403" spans="1:2" x14ac:dyDescent="0.35">
      <c r="A6403">
        <v>116.1561</v>
      </c>
      <c r="B6403" t="s">
        <v>55</v>
      </c>
    </row>
    <row r="6404" spans="1:2" x14ac:dyDescent="0.35">
      <c r="A6404">
        <v>116.1767</v>
      </c>
      <c r="B6404" t="s">
        <v>55</v>
      </c>
    </row>
    <row r="6405" spans="1:2" x14ac:dyDescent="0.35">
      <c r="A6405">
        <v>116.20180000000001</v>
      </c>
      <c r="B6405" t="s">
        <v>55</v>
      </c>
    </row>
    <row r="6406" spans="1:2" x14ac:dyDescent="0.35">
      <c r="A6406">
        <v>116.23099999999999</v>
      </c>
      <c r="B6406" t="s">
        <v>55</v>
      </c>
    </row>
    <row r="6407" spans="1:2" x14ac:dyDescent="0.35">
      <c r="A6407">
        <v>116.2492</v>
      </c>
      <c r="B6407" t="s">
        <v>55</v>
      </c>
    </row>
    <row r="6408" spans="1:2" x14ac:dyDescent="0.35">
      <c r="A6408">
        <v>116.2642</v>
      </c>
      <c r="B6408" t="s">
        <v>55</v>
      </c>
    </row>
    <row r="6409" spans="1:2" x14ac:dyDescent="0.35">
      <c r="A6409">
        <v>116.2803</v>
      </c>
      <c r="B6409" t="s">
        <v>55</v>
      </c>
    </row>
    <row r="6410" spans="1:2" x14ac:dyDescent="0.35">
      <c r="A6410">
        <v>116.2953</v>
      </c>
      <c r="B6410" t="s">
        <v>55</v>
      </c>
    </row>
    <row r="6411" spans="1:2" x14ac:dyDescent="0.35">
      <c r="A6411">
        <v>116.3094</v>
      </c>
      <c r="B6411" t="s">
        <v>55</v>
      </c>
    </row>
    <row r="6412" spans="1:2" x14ac:dyDescent="0.35">
      <c r="A6412">
        <v>116.3254</v>
      </c>
      <c r="B6412" t="s">
        <v>55</v>
      </c>
    </row>
    <row r="6413" spans="1:2" x14ac:dyDescent="0.35">
      <c r="A6413">
        <v>116.3408</v>
      </c>
      <c r="B6413" t="s">
        <v>55</v>
      </c>
    </row>
    <row r="6414" spans="1:2" x14ac:dyDescent="0.35">
      <c r="A6414">
        <v>116.3561</v>
      </c>
      <c r="B6414" t="s">
        <v>55</v>
      </c>
    </row>
    <row r="6415" spans="1:2" x14ac:dyDescent="0.35">
      <c r="A6415">
        <v>116.37</v>
      </c>
      <c r="B6415" t="s">
        <v>55</v>
      </c>
    </row>
    <row r="6416" spans="1:2" x14ac:dyDescent="0.35">
      <c r="A6416">
        <v>116.3852</v>
      </c>
      <c r="B6416" t="s">
        <v>55</v>
      </c>
    </row>
    <row r="6417" spans="1:2" x14ac:dyDescent="0.35">
      <c r="A6417">
        <v>116.3998</v>
      </c>
      <c r="B6417" t="s">
        <v>55</v>
      </c>
    </row>
    <row r="6418" spans="1:2" x14ac:dyDescent="0.35">
      <c r="A6418">
        <v>116.41500000000001</v>
      </c>
      <c r="B6418" t="s">
        <v>55</v>
      </c>
    </row>
    <row r="6419" spans="1:2" x14ac:dyDescent="0.35">
      <c r="A6419">
        <v>116.42959999999999</v>
      </c>
      <c r="B6419" t="s">
        <v>55</v>
      </c>
    </row>
    <row r="6420" spans="1:2" x14ac:dyDescent="0.35">
      <c r="A6420">
        <v>116.44410000000001</v>
      </c>
      <c r="B6420" t="s">
        <v>55</v>
      </c>
    </row>
    <row r="6421" spans="1:2" x14ac:dyDescent="0.35">
      <c r="A6421">
        <v>116.461</v>
      </c>
      <c r="B6421" t="s">
        <v>55</v>
      </c>
    </row>
    <row r="6422" spans="1:2" x14ac:dyDescent="0.35">
      <c r="A6422">
        <v>116.47629999999999</v>
      </c>
      <c r="B6422" t="s">
        <v>55</v>
      </c>
    </row>
    <row r="6423" spans="1:2" x14ac:dyDescent="0.35">
      <c r="A6423">
        <v>116.4927</v>
      </c>
      <c r="B6423" t="s">
        <v>55</v>
      </c>
    </row>
    <row r="6424" spans="1:2" x14ac:dyDescent="0.35">
      <c r="A6424">
        <v>116.50830000000001</v>
      </c>
      <c r="B6424" t="s">
        <v>55</v>
      </c>
    </row>
    <row r="6425" spans="1:2" x14ac:dyDescent="0.35">
      <c r="A6425">
        <v>116.52370000000001</v>
      </c>
      <c r="B6425" t="s">
        <v>55</v>
      </c>
    </row>
    <row r="6426" spans="1:2" x14ac:dyDescent="0.35">
      <c r="A6426">
        <v>116.5395</v>
      </c>
      <c r="B6426" t="s">
        <v>55</v>
      </c>
    </row>
    <row r="6427" spans="1:2" x14ac:dyDescent="0.35">
      <c r="A6427">
        <v>116.5561</v>
      </c>
      <c r="B6427" t="s">
        <v>55</v>
      </c>
    </row>
    <row r="6428" spans="1:2" x14ac:dyDescent="0.35">
      <c r="A6428">
        <v>116.5746</v>
      </c>
      <c r="B6428" t="s">
        <v>55</v>
      </c>
    </row>
    <row r="6429" spans="1:2" x14ac:dyDescent="0.35">
      <c r="A6429">
        <v>116.59180000000001</v>
      </c>
      <c r="B6429" t="s">
        <v>55</v>
      </c>
    </row>
    <row r="6430" spans="1:2" x14ac:dyDescent="0.35">
      <c r="A6430">
        <v>116.60980000000001</v>
      </c>
      <c r="B6430" t="s">
        <v>55</v>
      </c>
    </row>
    <row r="6431" spans="1:2" x14ac:dyDescent="0.35">
      <c r="A6431">
        <v>116.62779999999999</v>
      </c>
      <c r="B6431" t="s">
        <v>55</v>
      </c>
    </row>
    <row r="6432" spans="1:2" x14ac:dyDescent="0.35">
      <c r="A6432">
        <v>116.6465</v>
      </c>
      <c r="B6432" t="s">
        <v>55</v>
      </c>
    </row>
    <row r="6433" spans="1:2" x14ac:dyDescent="0.35">
      <c r="A6433">
        <v>116.6678</v>
      </c>
      <c r="B6433" t="s">
        <v>55</v>
      </c>
    </row>
    <row r="6434" spans="1:2" x14ac:dyDescent="0.35">
      <c r="A6434">
        <v>116.68770000000001</v>
      </c>
      <c r="B6434" t="s">
        <v>55</v>
      </c>
    </row>
    <row r="6435" spans="1:2" x14ac:dyDescent="0.35">
      <c r="A6435">
        <v>116.71</v>
      </c>
      <c r="B6435" t="s">
        <v>55</v>
      </c>
    </row>
    <row r="6436" spans="1:2" x14ac:dyDescent="0.35">
      <c r="A6436">
        <v>116.72620000000001</v>
      </c>
      <c r="B6436" t="s">
        <v>55</v>
      </c>
    </row>
    <row r="6437" spans="1:2" x14ac:dyDescent="0.35">
      <c r="A6437">
        <v>116.7548</v>
      </c>
      <c r="B6437" t="s">
        <v>55</v>
      </c>
    </row>
    <row r="6438" spans="1:2" x14ac:dyDescent="0.35">
      <c r="A6438">
        <v>116.7741</v>
      </c>
      <c r="B6438" t="s">
        <v>55</v>
      </c>
    </row>
    <row r="6439" spans="1:2" x14ac:dyDescent="0.35">
      <c r="A6439">
        <v>116.7927</v>
      </c>
      <c r="B6439" t="s">
        <v>55</v>
      </c>
    </row>
    <row r="6440" spans="1:2" x14ac:dyDescent="0.35">
      <c r="A6440">
        <v>116.8103</v>
      </c>
      <c r="B6440" t="s">
        <v>55</v>
      </c>
    </row>
    <row r="6441" spans="1:2" x14ac:dyDescent="0.35">
      <c r="A6441">
        <v>116.82980000000001</v>
      </c>
      <c r="B6441" t="s">
        <v>55</v>
      </c>
    </row>
    <row r="6442" spans="1:2" x14ac:dyDescent="0.35">
      <c r="A6442">
        <v>116.8488</v>
      </c>
      <c r="B6442" t="s">
        <v>55</v>
      </c>
    </row>
    <row r="6443" spans="1:2" x14ac:dyDescent="0.35">
      <c r="A6443">
        <v>116.8677</v>
      </c>
      <c r="B6443" t="s">
        <v>55</v>
      </c>
    </row>
    <row r="6444" spans="1:2" x14ac:dyDescent="0.35">
      <c r="A6444">
        <v>116.88549999999999</v>
      </c>
      <c r="B6444" t="s">
        <v>55</v>
      </c>
    </row>
    <row r="6445" spans="1:2" x14ac:dyDescent="0.35">
      <c r="A6445">
        <v>116.90560000000001</v>
      </c>
      <c r="B6445" t="s">
        <v>55</v>
      </c>
    </row>
    <row r="6446" spans="1:2" x14ac:dyDescent="0.35">
      <c r="A6446">
        <v>116.9209</v>
      </c>
      <c r="B6446" t="s">
        <v>55</v>
      </c>
    </row>
    <row r="6447" spans="1:2" x14ac:dyDescent="0.35">
      <c r="A6447">
        <v>116.94029999999999</v>
      </c>
      <c r="B6447" t="s">
        <v>55</v>
      </c>
    </row>
    <row r="6448" spans="1:2" x14ac:dyDescent="0.35">
      <c r="A6448">
        <v>116.9631</v>
      </c>
      <c r="B6448" t="s">
        <v>55</v>
      </c>
    </row>
    <row r="6449" spans="1:3" x14ac:dyDescent="0.35">
      <c r="A6449">
        <v>116.9849</v>
      </c>
      <c r="B6449" t="s">
        <v>55</v>
      </c>
    </row>
    <row r="6450" spans="1:3" x14ac:dyDescent="0.35">
      <c r="A6450">
        <v>117.0093</v>
      </c>
      <c r="B6450" t="s">
        <v>55</v>
      </c>
    </row>
    <row r="6451" spans="1:3" x14ac:dyDescent="0.35">
      <c r="A6451">
        <v>117.0265</v>
      </c>
      <c r="B6451" t="s">
        <v>55</v>
      </c>
    </row>
    <row r="6452" spans="1:3" x14ac:dyDescent="0.35">
      <c r="A6452">
        <v>117.0423</v>
      </c>
      <c r="B6452" t="s">
        <v>55</v>
      </c>
    </row>
    <row r="6453" spans="1:3" x14ac:dyDescent="0.35">
      <c r="A6453">
        <v>117.059</v>
      </c>
      <c r="B6453" t="s">
        <v>55</v>
      </c>
    </row>
    <row r="6454" spans="1:3" x14ac:dyDescent="0.35">
      <c r="A6454">
        <v>117.07640000000001</v>
      </c>
      <c r="B6454" t="s">
        <v>55</v>
      </c>
    </row>
    <row r="6455" spans="1:3" x14ac:dyDescent="0.35">
      <c r="A6455">
        <v>117.0929</v>
      </c>
      <c r="B6455" t="s">
        <v>55</v>
      </c>
    </row>
    <row r="6456" spans="1:3" x14ac:dyDescent="0.35">
      <c r="A6456">
        <v>117.11</v>
      </c>
      <c r="B6456" t="s">
        <v>55</v>
      </c>
    </row>
    <row r="6457" spans="1:3" x14ac:dyDescent="0.35">
      <c r="A6457">
        <v>117.1268</v>
      </c>
      <c r="B6457" t="s">
        <v>55</v>
      </c>
    </row>
    <row r="6458" spans="1:3" x14ac:dyDescent="0.35">
      <c r="A6458">
        <v>117.1433</v>
      </c>
      <c r="B6458" t="s">
        <v>55</v>
      </c>
      <c r="C6458">
        <v>4.0000000000000002E-4</v>
      </c>
    </row>
    <row r="6459" spans="1:3" x14ac:dyDescent="0.35">
      <c r="A6459">
        <v>117.16540000000001</v>
      </c>
      <c r="B6459" t="s">
        <v>55</v>
      </c>
    </row>
    <row r="6460" spans="1:3" x14ac:dyDescent="0.35">
      <c r="A6460">
        <v>117.1823</v>
      </c>
      <c r="B6460" t="s">
        <v>55</v>
      </c>
    </row>
    <row r="6461" spans="1:3" x14ac:dyDescent="0.35">
      <c r="A6461">
        <v>117.20140000000001</v>
      </c>
      <c r="B6461" t="s">
        <v>55</v>
      </c>
    </row>
    <row r="6462" spans="1:3" x14ac:dyDescent="0.35">
      <c r="A6462">
        <v>117.2209</v>
      </c>
      <c r="B6462" t="s">
        <v>55</v>
      </c>
      <c r="C6462">
        <v>1E-4</v>
      </c>
    </row>
    <row r="6463" spans="1:3" x14ac:dyDescent="0.35">
      <c r="A6463">
        <v>117.2402</v>
      </c>
      <c r="B6463" t="s">
        <v>55</v>
      </c>
      <c r="C6463">
        <v>1E-4</v>
      </c>
    </row>
    <row r="6464" spans="1:3" x14ac:dyDescent="0.35">
      <c r="A6464">
        <v>117.2607</v>
      </c>
      <c r="B6464" t="s">
        <v>55</v>
      </c>
      <c r="C6464">
        <v>1E-3</v>
      </c>
    </row>
    <row r="6465" spans="1:3" x14ac:dyDescent="0.35">
      <c r="A6465">
        <v>117.2877</v>
      </c>
      <c r="B6465" t="s">
        <v>55</v>
      </c>
      <c r="C6465">
        <v>6.9999999999999999E-4</v>
      </c>
    </row>
    <row r="6466" spans="1:3" x14ac:dyDescent="0.35">
      <c r="A6466">
        <v>117.3152</v>
      </c>
      <c r="B6466" t="s">
        <v>55</v>
      </c>
      <c r="C6466">
        <v>2.0999999999999999E-3</v>
      </c>
    </row>
    <row r="6467" spans="1:3" x14ac:dyDescent="0.35">
      <c r="A6467">
        <v>117.34480000000001</v>
      </c>
      <c r="B6467" t="s">
        <v>55</v>
      </c>
      <c r="C6467">
        <v>2.3E-3</v>
      </c>
    </row>
    <row r="6468" spans="1:3" x14ac:dyDescent="0.35">
      <c r="A6468">
        <v>117.3651</v>
      </c>
      <c r="B6468" t="s">
        <v>55</v>
      </c>
      <c r="C6468">
        <v>2.5999999999999999E-3</v>
      </c>
    </row>
    <row r="6469" spans="1:3" x14ac:dyDescent="0.35">
      <c r="A6469">
        <v>117.38679999999999</v>
      </c>
      <c r="B6469" t="s">
        <v>55</v>
      </c>
      <c r="C6469">
        <v>2.3999999999999998E-3</v>
      </c>
    </row>
    <row r="6470" spans="1:3" x14ac:dyDescent="0.35">
      <c r="A6470">
        <v>117.4055</v>
      </c>
      <c r="B6470" t="s">
        <v>55</v>
      </c>
      <c r="C6470">
        <v>1.9E-3</v>
      </c>
    </row>
    <row r="6471" spans="1:3" x14ac:dyDescent="0.35">
      <c r="A6471">
        <v>117.43219999999999</v>
      </c>
      <c r="B6471" t="s">
        <v>55</v>
      </c>
      <c r="C6471">
        <v>2.5999999999999999E-3</v>
      </c>
    </row>
    <row r="6472" spans="1:3" x14ac:dyDescent="0.35">
      <c r="A6472">
        <v>117.4567</v>
      </c>
      <c r="B6472" t="s">
        <v>55</v>
      </c>
      <c r="C6472">
        <v>1.2999999999999999E-3</v>
      </c>
    </row>
    <row r="6473" spans="1:3" x14ac:dyDescent="0.35">
      <c r="A6473">
        <v>117.4765</v>
      </c>
      <c r="B6473" t="s">
        <v>55</v>
      </c>
      <c r="C6473">
        <v>2.0000000000000001E-4</v>
      </c>
    </row>
    <row r="6474" spans="1:3" x14ac:dyDescent="0.35">
      <c r="A6474">
        <v>117.5046</v>
      </c>
      <c r="B6474" t="s">
        <v>55</v>
      </c>
      <c r="C6474">
        <v>5.9999999999999995E-4</v>
      </c>
    </row>
    <row r="6475" spans="1:3" x14ac:dyDescent="0.35">
      <c r="A6475">
        <v>117.5254</v>
      </c>
      <c r="B6475" t="s">
        <v>55</v>
      </c>
      <c r="C6475">
        <v>2.3E-3</v>
      </c>
    </row>
    <row r="6476" spans="1:3" x14ac:dyDescent="0.35">
      <c r="A6476">
        <v>117.5479</v>
      </c>
      <c r="B6476" t="s">
        <v>55</v>
      </c>
      <c r="C6476">
        <v>2.8E-3</v>
      </c>
    </row>
    <row r="6477" spans="1:3" x14ac:dyDescent="0.35">
      <c r="A6477">
        <v>117.57040000000001</v>
      </c>
      <c r="B6477" t="s">
        <v>55</v>
      </c>
      <c r="C6477">
        <v>2.8E-3</v>
      </c>
    </row>
    <row r="6478" spans="1:3" x14ac:dyDescent="0.35">
      <c r="A6478">
        <v>117.5933</v>
      </c>
      <c r="B6478" t="s">
        <v>55</v>
      </c>
      <c r="C6478">
        <v>4.0000000000000001E-3</v>
      </c>
    </row>
    <row r="6479" spans="1:3" x14ac:dyDescent="0.35">
      <c r="A6479">
        <v>117.6174</v>
      </c>
      <c r="B6479" t="s">
        <v>55</v>
      </c>
      <c r="C6479">
        <v>4.3E-3</v>
      </c>
    </row>
    <row r="6480" spans="1:3" x14ac:dyDescent="0.35">
      <c r="A6480">
        <v>117.6378</v>
      </c>
      <c r="B6480" t="s">
        <v>55</v>
      </c>
      <c r="C6480">
        <v>1.8E-3</v>
      </c>
    </row>
    <row r="6481" spans="1:3" x14ac:dyDescent="0.35">
      <c r="A6481">
        <v>117.65819999999999</v>
      </c>
      <c r="B6481" t="s">
        <v>55</v>
      </c>
      <c r="C6481">
        <v>4.7999999999999996E-3</v>
      </c>
    </row>
    <row r="6482" spans="1:3" x14ac:dyDescent="0.35">
      <c r="A6482">
        <v>117.67959999999999</v>
      </c>
      <c r="B6482" t="s">
        <v>55</v>
      </c>
      <c r="C6482">
        <v>4.7999999999999996E-3</v>
      </c>
    </row>
    <row r="6483" spans="1:3" x14ac:dyDescent="0.35">
      <c r="A6483">
        <v>117.7042</v>
      </c>
      <c r="B6483" t="s">
        <v>55</v>
      </c>
      <c r="C6483">
        <v>3.3999999999999998E-3</v>
      </c>
    </row>
    <row r="6484" spans="1:3" x14ac:dyDescent="0.35">
      <c r="A6484">
        <v>117.72</v>
      </c>
      <c r="B6484" t="s">
        <v>55</v>
      </c>
      <c r="C6484">
        <v>3.3E-3</v>
      </c>
    </row>
    <row r="6485" spans="1:3" x14ac:dyDescent="0.35">
      <c r="A6485">
        <v>117.7366</v>
      </c>
      <c r="B6485" t="s">
        <v>55</v>
      </c>
      <c r="C6485">
        <v>2.8E-3</v>
      </c>
    </row>
    <row r="6486" spans="1:3" x14ac:dyDescent="0.35">
      <c r="A6486">
        <v>117.75230000000001</v>
      </c>
      <c r="B6486" t="s">
        <v>55</v>
      </c>
      <c r="C6486">
        <v>3.3999999999999998E-3</v>
      </c>
    </row>
    <row r="6487" spans="1:3" x14ac:dyDescent="0.35">
      <c r="A6487">
        <v>117.77</v>
      </c>
      <c r="B6487" t="s">
        <v>55</v>
      </c>
      <c r="C6487">
        <v>1.1000000000000001E-3</v>
      </c>
    </row>
    <row r="6488" spans="1:3" x14ac:dyDescent="0.35">
      <c r="A6488">
        <v>117.7851</v>
      </c>
      <c r="B6488" t="s">
        <v>55</v>
      </c>
      <c r="C6488">
        <v>1.1000000000000001E-3</v>
      </c>
    </row>
    <row r="6489" spans="1:3" x14ac:dyDescent="0.35">
      <c r="A6489">
        <v>117.8018</v>
      </c>
      <c r="B6489" t="s">
        <v>55</v>
      </c>
      <c r="C6489">
        <v>1.1999999999999999E-3</v>
      </c>
    </row>
    <row r="6490" spans="1:3" x14ac:dyDescent="0.35">
      <c r="A6490">
        <v>117.81910000000001</v>
      </c>
      <c r="B6490" t="s">
        <v>55</v>
      </c>
      <c r="C6490">
        <v>2.9999999999999997E-4</v>
      </c>
    </row>
    <row r="6491" spans="1:3" x14ac:dyDescent="0.35">
      <c r="A6491">
        <v>117.8351</v>
      </c>
      <c r="B6491" t="s">
        <v>55</v>
      </c>
    </row>
    <row r="6492" spans="1:3" x14ac:dyDescent="0.35">
      <c r="A6492">
        <v>117.8528</v>
      </c>
      <c r="B6492" t="s">
        <v>55</v>
      </c>
    </row>
    <row r="6493" spans="1:3" x14ac:dyDescent="0.35">
      <c r="A6493">
        <v>117.87260000000001</v>
      </c>
      <c r="B6493" t="s">
        <v>55</v>
      </c>
    </row>
    <row r="6494" spans="1:3" x14ac:dyDescent="0.35">
      <c r="A6494">
        <v>117.89109999999999</v>
      </c>
      <c r="B6494" t="s">
        <v>55</v>
      </c>
    </row>
    <row r="6495" spans="1:3" x14ac:dyDescent="0.35">
      <c r="A6495">
        <v>117.9149</v>
      </c>
      <c r="B6495" t="s">
        <v>55</v>
      </c>
    </row>
    <row r="6496" spans="1:3" x14ac:dyDescent="0.35">
      <c r="A6496">
        <v>117.9331</v>
      </c>
      <c r="B6496" t="s">
        <v>55</v>
      </c>
    </row>
    <row r="6497" spans="1:2" x14ac:dyDescent="0.35">
      <c r="A6497">
        <v>117.9601</v>
      </c>
      <c r="B6497" t="s">
        <v>55</v>
      </c>
    </row>
    <row r="6498" spans="1:2" x14ac:dyDescent="0.35">
      <c r="A6498">
        <v>117.9885</v>
      </c>
      <c r="B6498" t="s">
        <v>55</v>
      </c>
    </row>
    <row r="6499" spans="1:2" x14ac:dyDescent="0.35">
      <c r="A6499">
        <v>118.0134</v>
      </c>
      <c r="B6499" t="s">
        <v>55</v>
      </c>
    </row>
    <row r="6500" spans="1:2" x14ac:dyDescent="0.35">
      <c r="A6500">
        <v>118.0277</v>
      </c>
      <c r="B6500" t="s">
        <v>55</v>
      </c>
    </row>
    <row r="6501" spans="1:2" x14ac:dyDescent="0.35">
      <c r="A6501">
        <v>118.0423</v>
      </c>
      <c r="B6501" t="s">
        <v>55</v>
      </c>
    </row>
    <row r="6502" spans="1:2" x14ac:dyDescent="0.35">
      <c r="A6502">
        <v>118.0675</v>
      </c>
      <c r="B6502" t="s">
        <v>55</v>
      </c>
    </row>
    <row r="6503" spans="1:2" x14ac:dyDescent="0.35">
      <c r="A6503">
        <v>118.0857</v>
      </c>
      <c r="B6503" t="s">
        <v>55</v>
      </c>
    </row>
    <row r="6504" spans="1:2" x14ac:dyDescent="0.35">
      <c r="A6504">
        <v>118.1039</v>
      </c>
      <c r="B6504" t="s">
        <v>55</v>
      </c>
    </row>
    <row r="6505" spans="1:2" x14ac:dyDescent="0.35">
      <c r="A6505">
        <v>118.127</v>
      </c>
      <c r="B6505" t="s">
        <v>55</v>
      </c>
    </row>
    <row r="6506" spans="1:2" x14ac:dyDescent="0.35">
      <c r="A6506">
        <v>118.14409999999999</v>
      </c>
      <c r="B6506" t="s">
        <v>55</v>
      </c>
    </row>
    <row r="6507" spans="1:2" x14ac:dyDescent="0.35">
      <c r="A6507">
        <v>118.1615</v>
      </c>
      <c r="B6507" t="s">
        <v>55</v>
      </c>
    </row>
    <row r="6508" spans="1:2" x14ac:dyDescent="0.35">
      <c r="A6508">
        <v>118.1806</v>
      </c>
      <c r="B6508" t="s">
        <v>55</v>
      </c>
    </row>
    <row r="6509" spans="1:2" x14ac:dyDescent="0.35">
      <c r="A6509">
        <v>118.199</v>
      </c>
      <c r="B6509" t="s">
        <v>55</v>
      </c>
    </row>
    <row r="6510" spans="1:2" x14ac:dyDescent="0.35">
      <c r="A6510">
        <v>118.2157</v>
      </c>
      <c r="B6510" t="s">
        <v>55</v>
      </c>
    </row>
    <row r="6511" spans="1:2" x14ac:dyDescent="0.35">
      <c r="A6511">
        <v>118.23050000000001</v>
      </c>
      <c r="B6511" t="s">
        <v>55</v>
      </c>
    </row>
    <row r="6512" spans="1:2" x14ac:dyDescent="0.35">
      <c r="A6512">
        <v>118.2466</v>
      </c>
      <c r="B6512" t="s">
        <v>55</v>
      </c>
    </row>
    <row r="6513" spans="1:2" x14ac:dyDescent="0.35">
      <c r="A6513">
        <v>118.2671</v>
      </c>
      <c r="B6513" t="s">
        <v>55</v>
      </c>
    </row>
    <row r="6514" spans="1:2" x14ac:dyDescent="0.35">
      <c r="A6514">
        <v>118.2903</v>
      </c>
      <c r="B6514" t="s">
        <v>55</v>
      </c>
    </row>
    <row r="6515" spans="1:2" x14ac:dyDescent="0.35">
      <c r="A6515">
        <v>118.3053</v>
      </c>
      <c r="B6515" t="s">
        <v>55</v>
      </c>
    </row>
    <row r="6516" spans="1:2" x14ac:dyDescent="0.35">
      <c r="A6516">
        <v>118.32</v>
      </c>
      <c r="B6516" t="s">
        <v>55</v>
      </c>
    </row>
    <row r="6517" spans="1:2" x14ac:dyDescent="0.35">
      <c r="A6517">
        <v>118.3347</v>
      </c>
      <c r="B6517" t="s">
        <v>55</v>
      </c>
    </row>
    <row r="6518" spans="1:2" x14ac:dyDescent="0.35">
      <c r="A6518">
        <v>118.3493</v>
      </c>
      <c r="B6518" t="s">
        <v>55</v>
      </c>
    </row>
    <row r="6519" spans="1:2" x14ac:dyDescent="0.35">
      <c r="A6519">
        <v>118.3647</v>
      </c>
      <c r="B6519" t="s">
        <v>55</v>
      </c>
    </row>
    <row r="6520" spans="1:2" x14ac:dyDescent="0.35">
      <c r="A6520">
        <v>118.38</v>
      </c>
      <c r="B6520" t="s">
        <v>55</v>
      </c>
    </row>
    <row r="6521" spans="1:2" x14ac:dyDescent="0.35">
      <c r="A6521">
        <v>118.3955</v>
      </c>
      <c r="B6521" t="s">
        <v>55</v>
      </c>
    </row>
    <row r="6522" spans="1:2" x14ac:dyDescent="0.35">
      <c r="A6522">
        <v>118.4139</v>
      </c>
      <c r="B6522" t="s">
        <v>55</v>
      </c>
    </row>
    <row r="6523" spans="1:2" x14ac:dyDescent="0.35">
      <c r="A6523">
        <v>118.43049999999999</v>
      </c>
      <c r="B6523" t="s">
        <v>55</v>
      </c>
    </row>
    <row r="6524" spans="1:2" x14ac:dyDescent="0.35">
      <c r="A6524">
        <v>118.4474</v>
      </c>
      <c r="B6524" t="s">
        <v>55</v>
      </c>
    </row>
    <row r="6525" spans="1:2" x14ac:dyDescent="0.35">
      <c r="A6525">
        <v>118.4622</v>
      </c>
      <c r="B6525" t="s">
        <v>55</v>
      </c>
    </row>
    <row r="6526" spans="1:2" x14ac:dyDescent="0.35">
      <c r="A6526">
        <v>118.47750000000001</v>
      </c>
      <c r="B6526" t="s">
        <v>55</v>
      </c>
    </row>
    <row r="6527" spans="1:2" x14ac:dyDescent="0.35">
      <c r="A6527">
        <v>118.49339999999999</v>
      </c>
      <c r="B6527" t="s">
        <v>55</v>
      </c>
    </row>
    <row r="6528" spans="1:2" x14ac:dyDescent="0.35">
      <c r="A6528">
        <v>118.51130000000001</v>
      </c>
      <c r="B6528" t="s">
        <v>55</v>
      </c>
    </row>
    <row r="6529" spans="1:2" x14ac:dyDescent="0.35">
      <c r="A6529">
        <v>118.5313</v>
      </c>
      <c r="B6529" t="s">
        <v>55</v>
      </c>
    </row>
    <row r="6530" spans="1:2" x14ac:dyDescent="0.35">
      <c r="A6530">
        <v>118.5514</v>
      </c>
      <c r="B6530" t="s">
        <v>55</v>
      </c>
    </row>
    <row r="6531" spans="1:2" x14ac:dyDescent="0.35">
      <c r="A6531">
        <v>118.575</v>
      </c>
      <c r="B6531" t="s">
        <v>55</v>
      </c>
    </row>
    <row r="6532" spans="1:2" x14ac:dyDescent="0.35">
      <c r="A6532">
        <v>118.59439999999999</v>
      </c>
      <c r="B6532" t="s">
        <v>55</v>
      </c>
    </row>
    <row r="6533" spans="1:2" x14ac:dyDescent="0.35">
      <c r="A6533">
        <v>118.61409999999999</v>
      </c>
      <c r="B6533" t="s">
        <v>55</v>
      </c>
    </row>
    <row r="6534" spans="1:2" x14ac:dyDescent="0.35">
      <c r="A6534">
        <v>118.6335</v>
      </c>
      <c r="B6534" t="s">
        <v>55</v>
      </c>
    </row>
    <row r="6535" spans="1:2" x14ac:dyDescent="0.35">
      <c r="A6535">
        <v>118.66070000000001</v>
      </c>
      <c r="B6535" t="s">
        <v>55</v>
      </c>
    </row>
    <row r="6536" spans="1:2" x14ac:dyDescent="0.35">
      <c r="A6536">
        <v>118.68</v>
      </c>
      <c r="B6536" t="s">
        <v>55</v>
      </c>
    </row>
    <row r="6537" spans="1:2" x14ac:dyDescent="0.35">
      <c r="A6537">
        <v>118.69589999999999</v>
      </c>
      <c r="B6537" t="s">
        <v>55</v>
      </c>
    </row>
    <row r="6538" spans="1:2" x14ac:dyDescent="0.35">
      <c r="A6538">
        <v>118.71259999999999</v>
      </c>
      <c r="B6538" t="s">
        <v>55</v>
      </c>
    </row>
    <row r="6539" spans="1:2" x14ac:dyDescent="0.35">
      <c r="A6539">
        <v>118.74160000000001</v>
      </c>
      <c r="B6539" t="s">
        <v>55</v>
      </c>
    </row>
    <row r="6540" spans="1:2" x14ac:dyDescent="0.35">
      <c r="A6540">
        <v>118.7595</v>
      </c>
      <c r="B6540" t="s">
        <v>55</v>
      </c>
    </row>
    <row r="6541" spans="1:2" x14ac:dyDescent="0.35">
      <c r="A6541">
        <v>118.77670000000001</v>
      </c>
      <c r="B6541" t="s">
        <v>55</v>
      </c>
    </row>
    <row r="6542" spans="1:2" x14ac:dyDescent="0.35">
      <c r="A6542">
        <v>118.7948</v>
      </c>
      <c r="B6542" t="s">
        <v>55</v>
      </c>
    </row>
    <row r="6543" spans="1:2" x14ac:dyDescent="0.35">
      <c r="A6543">
        <v>118.8137</v>
      </c>
      <c r="B6543" t="s">
        <v>55</v>
      </c>
    </row>
    <row r="6544" spans="1:2" x14ac:dyDescent="0.35">
      <c r="A6544">
        <v>118.8331</v>
      </c>
      <c r="B6544" t="s">
        <v>55</v>
      </c>
    </row>
    <row r="6545" spans="1:2" x14ac:dyDescent="0.35">
      <c r="A6545">
        <v>118.8552</v>
      </c>
      <c r="B6545" t="s">
        <v>55</v>
      </c>
    </row>
    <row r="6546" spans="1:2" x14ac:dyDescent="0.35">
      <c r="A6546">
        <v>118.8783</v>
      </c>
      <c r="B6546" t="s">
        <v>55</v>
      </c>
    </row>
    <row r="6547" spans="1:2" x14ac:dyDescent="0.35">
      <c r="A6547">
        <v>118.8964</v>
      </c>
      <c r="B6547" t="s">
        <v>55</v>
      </c>
    </row>
    <row r="6548" spans="1:2" x14ac:dyDescent="0.35">
      <c r="A6548">
        <v>118.91419999999999</v>
      </c>
      <c r="B6548" t="s">
        <v>55</v>
      </c>
    </row>
    <row r="6549" spans="1:2" x14ac:dyDescent="0.35">
      <c r="A6549">
        <v>118.9315</v>
      </c>
      <c r="B6549" t="s">
        <v>55</v>
      </c>
    </row>
    <row r="6550" spans="1:2" x14ac:dyDescent="0.35">
      <c r="A6550">
        <v>118.9482</v>
      </c>
      <c r="B6550" t="s">
        <v>55</v>
      </c>
    </row>
    <row r="6551" spans="1:2" x14ac:dyDescent="0.35">
      <c r="A6551">
        <v>118.9652</v>
      </c>
      <c r="B6551" t="s">
        <v>55</v>
      </c>
    </row>
    <row r="6552" spans="1:2" x14ac:dyDescent="0.35">
      <c r="A6552">
        <v>118.9815</v>
      </c>
      <c r="B6552" t="s">
        <v>55</v>
      </c>
    </row>
    <row r="6553" spans="1:2" x14ac:dyDescent="0.35">
      <c r="A6553">
        <v>118.99760000000001</v>
      </c>
      <c r="B6553" t="s">
        <v>55</v>
      </c>
    </row>
    <row r="6554" spans="1:2" x14ac:dyDescent="0.35">
      <c r="A6554">
        <v>119.0133</v>
      </c>
      <c r="B6554" t="s">
        <v>55</v>
      </c>
    </row>
    <row r="6555" spans="1:2" x14ac:dyDescent="0.35">
      <c r="A6555">
        <v>119.02979999999999</v>
      </c>
      <c r="B6555" t="s">
        <v>55</v>
      </c>
    </row>
    <row r="6556" spans="1:2" x14ac:dyDescent="0.35">
      <c r="A6556">
        <v>119.0455</v>
      </c>
      <c r="B6556" t="s">
        <v>55</v>
      </c>
    </row>
    <row r="6557" spans="1:2" x14ac:dyDescent="0.35">
      <c r="A6557">
        <v>119.0628</v>
      </c>
      <c r="B6557" t="s">
        <v>55</v>
      </c>
    </row>
    <row r="6558" spans="1:2" x14ac:dyDescent="0.35">
      <c r="A6558">
        <v>119.08459999999999</v>
      </c>
      <c r="B6558" t="s">
        <v>55</v>
      </c>
    </row>
    <row r="6559" spans="1:2" x14ac:dyDescent="0.35">
      <c r="A6559">
        <v>119.1087</v>
      </c>
      <c r="B6559" t="s">
        <v>55</v>
      </c>
    </row>
    <row r="6560" spans="1:2" x14ac:dyDescent="0.35">
      <c r="A6560">
        <v>119.1246</v>
      </c>
      <c r="B6560" t="s">
        <v>55</v>
      </c>
    </row>
    <row r="6561" spans="1:3" x14ac:dyDescent="0.35">
      <c r="A6561">
        <v>119.1433</v>
      </c>
      <c r="B6561" t="s">
        <v>55</v>
      </c>
    </row>
    <row r="6562" spans="1:3" x14ac:dyDescent="0.35">
      <c r="A6562">
        <v>119.1589</v>
      </c>
      <c r="B6562" t="s">
        <v>55</v>
      </c>
    </row>
    <row r="6563" spans="1:3" x14ac:dyDescent="0.35">
      <c r="A6563">
        <v>119.1772</v>
      </c>
      <c r="B6563" t="s">
        <v>55</v>
      </c>
    </row>
    <row r="6564" spans="1:3" x14ac:dyDescent="0.35">
      <c r="A6564">
        <v>119.2026</v>
      </c>
      <c r="B6564" t="s">
        <v>55</v>
      </c>
    </row>
    <row r="6565" spans="1:3" x14ac:dyDescent="0.35">
      <c r="A6565">
        <v>119.2291</v>
      </c>
      <c r="B6565" t="s">
        <v>55</v>
      </c>
    </row>
    <row r="6566" spans="1:3" x14ac:dyDescent="0.35">
      <c r="A6566">
        <v>119.2557</v>
      </c>
      <c r="B6566" t="s">
        <v>55</v>
      </c>
    </row>
    <row r="6567" spans="1:3" x14ac:dyDescent="0.35">
      <c r="A6567">
        <v>119.2921</v>
      </c>
      <c r="B6567" t="s">
        <v>55</v>
      </c>
    </row>
    <row r="6568" spans="1:3" x14ac:dyDescent="0.35">
      <c r="A6568">
        <v>119.32</v>
      </c>
      <c r="B6568" t="s">
        <v>55</v>
      </c>
      <c r="C6568">
        <v>1.4E-3</v>
      </c>
    </row>
    <row r="6569" spans="1:3" x14ac:dyDescent="0.35">
      <c r="A6569">
        <v>119.3472</v>
      </c>
      <c r="B6569" t="s">
        <v>55</v>
      </c>
      <c r="C6569">
        <v>2.5000000000000001E-3</v>
      </c>
    </row>
    <row r="6570" spans="1:3" x14ac:dyDescent="0.35">
      <c r="A6570">
        <v>119.3794</v>
      </c>
      <c r="B6570" t="s">
        <v>55</v>
      </c>
      <c r="C6570">
        <v>4.4999999999999997E-3</v>
      </c>
    </row>
    <row r="6571" spans="1:3" x14ac:dyDescent="0.35">
      <c r="A6571">
        <v>119.4671</v>
      </c>
      <c r="B6571" t="s">
        <v>55</v>
      </c>
    </row>
    <row r="6572" spans="1:3" x14ac:dyDescent="0.35">
      <c r="A6572">
        <v>119.587</v>
      </c>
      <c r="B6572" t="s">
        <v>55</v>
      </c>
    </row>
    <row r="6573" spans="1:3" x14ac:dyDescent="0.35">
      <c r="A6573">
        <v>119.6957</v>
      </c>
      <c r="B6573" t="s">
        <v>55</v>
      </c>
    </row>
    <row r="6574" spans="1:3" x14ac:dyDescent="0.35">
      <c r="A6574">
        <v>119.741</v>
      </c>
      <c r="B6574" t="s">
        <v>55</v>
      </c>
    </row>
    <row r="6575" spans="1:3" x14ac:dyDescent="0.35">
      <c r="A6575">
        <v>119.776</v>
      </c>
      <c r="B6575" t="s">
        <v>55</v>
      </c>
    </row>
    <row r="6576" spans="1:3" x14ac:dyDescent="0.35">
      <c r="A6576">
        <v>119.7984</v>
      </c>
      <c r="B6576" t="s">
        <v>55</v>
      </c>
      <c r="C6576">
        <v>1E-4</v>
      </c>
    </row>
    <row r="6577" spans="1:2" x14ac:dyDescent="0.35">
      <c r="A6577">
        <v>119.8442</v>
      </c>
      <c r="B6577" t="s">
        <v>55</v>
      </c>
    </row>
    <row r="6578" spans="1:2" x14ac:dyDescent="0.35">
      <c r="A6578">
        <v>119.8955</v>
      </c>
      <c r="B6578" t="s">
        <v>55</v>
      </c>
    </row>
    <row r="6579" spans="1:2" x14ac:dyDescent="0.35">
      <c r="A6579">
        <v>119.9186</v>
      </c>
      <c r="B6579" t="s">
        <v>55</v>
      </c>
    </row>
    <row r="6580" spans="1:2" x14ac:dyDescent="0.35">
      <c r="A6580">
        <v>119.9509</v>
      </c>
      <c r="B6580" t="s">
        <v>55</v>
      </c>
    </row>
    <row r="6581" spans="1:2" x14ac:dyDescent="0.35">
      <c r="A6581">
        <v>119.97669999999999</v>
      </c>
      <c r="B6581" t="s">
        <v>55</v>
      </c>
    </row>
    <row r="6582" spans="1:2" x14ac:dyDescent="0.35">
      <c r="A6582">
        <v>120.0305</v>
      </c>
      <c r="B6582" t="s">
        <v>55</v>
      </c>
    </row>
    <row r="6583" spans="1:2" x14ac:dyDescent="0.35">
      <c r="A6583">
        <v>120.0625</v>
      </c>
      <c r="B6583" t="s">
        <v>55</v>
      </c>
    </row>
    <row r="6584" spans="1:2" x14ac:dyDescent="0.35">
      <c r="A6584">
        <v>120.0975</v>
      </c>
      <c r="B6584" t="s">
        <v>55</v>
      </c>
    </row>
    <row r="6585" spans="1:2" x14ac:dyDescent="0.35">
      <c r="A6585">
        <v>120.1332</v>
      </c>
      <c r="B6585" t="s">
        <v>55</v>
      </c>
    </row>
    <row r="6586" spans="1:2" x14ac:dyDescent="0.35">
      <c r="A6586">
        <v>120.1725</v>
      </c>
      <c r="B6586" t="s">
        <v>55</v>
      </c>
    </row>
    <row r="6587" spans="1:2" x14ac:dyDescent="0.35">
      <c r="A6587">
        <v>120.2032</v>
      </c>
      <c r="B6587" t="s">
        <v>55</v>
      </c>
    </row>
    <row r="6588" spans="1:2" x14ac:dyDescent="0.35">
      <c r="A6588">
        <v>120.22929999999999</v>
      </c>
      <c r="B6588" t="s">
        <v>55</v>
      </c>
    </row>
    <row r="6589" spans="1:2" x14ac:dyDescent="0.35">
      <c r="A6589">
        <v>120.26309999999999</v>
      </c>
      <c r="B6589" t="s">
        <v>55</v>
      </c>
    </row>
    <row r="6590" spans="1:2" x14ac:dyDescent="0.35">
      <c r="A6590">
        <v>120.2971</v>
      </c>
      <c r="B6590" t="s">
        <v>55</v>
      </c>
    </row>
    <row r="6591" spans="1:2" x14ac:dyDescent="0.35">
      <c r="A6591">
        <v>120.31789999999999</v>
      </c>
      <c r="B6591" t="s">
        <v>55</v>
      </c>
    </row>
    <row r="6592" spans="1:2" x14ac:dyDescent="0.35">
      <c r="A6592">
        <v>120.33759999999999</v>
      </c>
      <c r="B6592" t="s">
        <v>55</v>
      </c>
    </row>
    <row r="6593" spans="1:3" x14ac:dyDescent="0.35">
      <c r="A6593">
        <v>120.3599</v>
      </c>
      <c r="B6593" t="s">
        <v>55</v>
      </c>
    </row>
    <row r="6594" spans="1:3" x14ac:dyDescent="0.35">
      <c r="A6594">
        <v>120.38079999999999</v>
      </c>
      <c r="B6594" t="s">
        <v>55</v>
      </c>
    </row>
    <row r="6595" spans="1:3" x14ac:dyDescent="0.35">
      <c r="A6595">
        <v>120.4015</v>
      </c>
      <c r="B6595" t="s">
        <v>55</v>
      </c>
    </row>
    <row r="6596" spans="1:3" x14ac:dyDescent="0.35">
      <c r="A6596">
        <v>120.41970000000001</v>
      </c>
      <c r="B6596" t="s">
        <v>55</v>
      </c>
    </row>
    <row r="6597" spans="1:3" x14ac:dyDescent="0.35">
      <c r="A6597">
        <v>120.43600000000001</v>
      </c>
      <c r="B6597" t="s">
        <v>55</v>
      </c>
    </row>
    <row r="6598" spans="1:3" x14ac:dyDescent="0.35">
      <c r="A6598">
        <v>120.45610000000001</v>
      </c>
      <c r="B6598" t="s">
        <v>55</v>
      </c>
    </row>
    <row r="6599" spans="1:3" x14ac:dyDescent="0.35">
      <c r="A6599">
        <v>120.4841</v>
      </c>
      <c r="B6599" t="s">
        <v>55</v>
      </c>
    </row>
    <row r="6600" spans="1:3" x14ac:dyDescent="0.35">
      <c r="A6600">
        <v>120.50790000000001</v>
      </c>
      <c r="B6600" t="s">
        <v>55</v>
      </c>
    </row>
    <row r="6601" spans="1:3" x14ac:dyDescent="0.35">
      <c r="A6601">
        <v>120.52930000000001</v>
      </c>
      <c r="B6601" t="s">
        <v>55</v>
      </c>
    </row>
    <row r="6602" spans="1:3" x14ac:dyDescent="0.35">
      <c r="A6602">
        <v>120.5504</v>
      </c>
      <c r="B6602" t="s">
        <v>55</v>
      </c>
    </row>
    <row r="6603" spans="1:3" x14ac:dyDescent="0.35">
      <c r="A6603">
        <v>120.5693</v>
      </c>
      <c r="B6603" t="s">
        <v>55</v>
      </c>
    </row>
    <row r="6604" spans="1:3" x14ac:dyDescent="0.35">
      <c r="A6604">
        <v>120.58920000000001</v>
      </c>
      <c r="B6604" t="s">
        <v>55</v>
      </c>
    </row>
    <row r="6605" spans="1:3" x14ac:dyDescent="0.35">
      <c r="A6605">
        <v>120.6099</v>
      </c>
      <c r="B6605" t="s">
        <v>55</v>
      </c>
    </row>
    <row r="6606" spans="1:3" x14ac:dyDescent="0.35">
      <c r="A6606">
        <v>120.6314</v>
      </c>
      <c r="B6606" t="s">
        <v>55</v>
      </c>
    </row>
    <row r="6607" spans="1:3" x14ac:dyDescent="0.35">
      <c r="A6607">
        <v>120.65</v>
      </c>
      <c r="B6607" t="s">
        <v>55</v>
      </c>
      <c r="C6607">
        <v>1E-4</v>
      </c>
    </row>
    <row r="6608" spans="1:3" x14ac:dyDescent="0.35">
      <c r="A6608">
        <v>120.6681</v>
      </c>
      <c r="B6608" t="s">
        <v>55</v>
      </c>
    </row>
    <row r="6609" spans="1:2" x14ac:dyDescent="0.35">
      <c r="A6609">
        <v>120.6867</v>
      </c>
      <c r="B6609" t="s">
        <v>55</v>
      </c>
    </row>
    <row r="6610" spans="1:2" x14ac:dyDescent="0.35">
      <c r="A6610">
        <v>120.714</v>
      </c>
      <c r="B6610" t="s">
        <v>55</v>
      </c>
    </row>
    <row r="6611" spans="1:2" x14ac:dyDescent="0.35">
      <c r="A6611">
        <v>120.7303</v>
      </c>
      <c r="B6611" t="s">
        <v>55</v>
      </c>
    </row>
    <row r="6612" spans="1:2" x14ac:dyDescent="0.35">
      <c r="A6612">
        <v>120.74939999999999</v>
      </c>
      <c r="B6612" t="s">
        <v>55</v>
      </c>
    </row>
    <row r="6613" spans="1:2" x14ac:dyDescent="0.35">
      <c r="A6613">
        <v>120.77</v>
      </c>
      <c r="B6613" t="s">
        <v>55</v>
      </c>
    </row>
    <row r="6614" spans="1:2" x14ac:dyDescent="0.35">
      <c r="A6614">
        <v>120.7901</v>
      </c>
      <c r="B6614" t="s">
        <v>55</v>
      </c>
    </row>
    <row r="6615" spans="1:2" x14ac:dyDescent="0.35">
      <c r="A6615">
        <v>120.8083</v>
      </c>
      <c r="B6615" t="s">
        <v>55</v>
      </c>
    </row>
    <row r="6616" spans="1:2" x14ac:dyDescent="0.35">
      <c r="A6616">
        <v>120.8259</v>
      </c>
      <c r="B6616" t="s">
        <v>55</v>
      </c>
    </row>
    <row r="6617" spans="1:2" x14ac:dyDescent="0.35">
      <c r="A6617">
        <v>120.84520000000001</v>
      </c>
      <c r="B6617" t="s">
        <v>55</v>
      </c>
    </row>
    <row r="6618" spans="1:2" x14ac:dyDescent="0.35">
      <c r="A6618">
        <v>120.85899999999999</v>
      </c>
      <c r="B6618" t="s">
        <v>55</v>
      </c>
    </row>
    <row r="6619" spans="1:2" x14ac:dyDescent="0.35">
      <c r="A6619">
        <v>120.87439999999999</v>
      </c>
      <c r="B6619" t="s">
        <v>55</v>
      </c>
    </row>
    <row r="6620" spans="1:2" x14ac:dyDescent="0.35">
      <c r="A6620">
        <v>120.8901</v>
      </c>
      <c r="B6620" t="s">
        <v>55</v>
      </c>
    </row>
    <row r="6621" spans="1:2" x14ac:dyDescent="0.35">
      <c r="A6621">
        <v>120.9083</v>
      </c>
      <c r="B6621" t="s">
        <v>55</v>
      </c>
    </row>
    <row r="6622" spans="1:2" x14ac:dyDescent="0.35">
      <c r="A6622">
        <v>120.9226</v>
      </c>
      <c r="B6622" t="s">
        <v>55</v>
      </c>
    </row>
    <row r="6623" spans="1:2" x14ac:dyDescent="0.35">
      <c r="A6623">
        <v>120.9408</v>
      </c>
      <c r="B6623" t="s">
        <v>55</v>
      </c>
    </row>
    <row r="6624" spans="1:2" x14ac:dyDescent="0.35">
      <c r="A6624">
        <v>120.9572</v>
      </c>
      <c r="B6624" t="s">
        <v>55</v>
      </c>
    </row>
    <row r="6625" spans="1:2" x14ac:dyDescent="0.35">
      <c r="A6625">
        <v>120.9739</v>
      </c>
      <c r="B6625" t="s">
        <v>55</v>
      </c>
    </row>
    <row r="6626" spans="1:2" x14ac:dyDescent="0.35">
      <c r="A6626">
        <v>120.991</v>
      </c>
      <c r="B6626" t="s">
        <v>55</v>
      </c>
    </row>
    <row r="6627" spans="1:2" x14ac:dyDescent="0.35">
      <c r="A6627">
        <v>121.008</v>
      </c>
      <c r="B6627" t="s">
        <v>55</v>
      </c>
    </row>
    <row r="6628" spans="1:2" x14ac:dyDescent="0.35">
      <c r="A6628">
        <v>121.0258</v>
      </c>
      <c r="B6628" t="s">
        <v>55</v>
      </c>
    </row>
    <row r="6629" spans="1:2" x14ac:dyDescent="0.35">
      <c r="A6629">
        <v>121.04989999999999</v>
      </c>
      <c r="B6629" t="s">
        <v>55</v>
      </c>
    </row>
    <row r="6630" spans="1:2" x14ac:dyDescent="0.35">
      <c r="A6630">
        <v>121.0744</v>
      </c>
      <c r="B6630" t="s">
        <v>55</v>
      </c>
    </row>
    <row r="6631" spans="1:2" x14ac:dyDescent="0.35">
      <c r="A6631">
        <v>121.0911</v>
      </c>
      <c r="B6631" t="s">
        <v>55</v>
      </c>
    </row>
    <row r="6632" spans="1:2" x14ac:dyDescent="0.35">
      <c r="A6632">
        <v>121.1073</v>
      </c>
      <c r="B6632" t="s">
        <v>55</v>
      </c>
    </row>
    <row r="6633" spans="1:2" x14ac:dyDescent="0.35">
      <c r="A6633">
        <v>121.1305</v>
      </c>
      <c r="B6633" t="s">
        <v>55</v>
      </c>
    </row>
    <row r="6634" spans="1:2" x14ac:dyDescent="0.35">
      <c r="A6634">
        <v>121.1503</v>
      </c>
      <c r="B6634" t="s">
        <v>55</v>
      </c>
    </row>
    <row r="6635" spans="1:2" x14ac:dyDescent="0.35">
      <c r="A6635">
        <v>121.1682</v>
      </c>
      <c r="B6635" t="s">
        <v>55</v>
      </c>
    </row>
    <row r="6636" spans="1:2" x14ac:dyDescent="0.35">
      <c r="A6636">
        <v>121.1893</v>
      </c>
      <c r="B6636" t="s">
        <v>55</v>
      </c>
    </row>
    <row r="6637" spans="1:2" x14ac:dyDescent="0.35">
      <c r="A6637">
        <v>121.209</v>
      </c>
      <c r="B6637" t="s">
        <v>55</v>
      </c>
    </row>
    <row r="6638" spans="1:2" x14ac:dyDescent="0.35">
      <c r="A6638">
        <v>121.23269999999999</v>
      </c>
      <c r="B6638" t="s">
        <v>55</v>
      </c>
    </row>
    <row r="6639" spans="1:2" x14ac:dyDescent="0.35">
      <c r="A6639">
        <v>121.2587</v>
      </c>
      <c r="B6639" t="s">
        <v>55</v>
      </c>
    </row>
    <row r="6640" spans="1:2" x14ac:dyDescent="0.35">
      <c r="A6640">
        <v>121.2735</v>
      </c>
      <c r="B6640" t="s">
        <v>55</v>
      </c>
    </row>
    <row r="6641" spans="1:3" x14ac:dyDescent="0.35">
      <c r="A6641">
        <v>121.2912</v>
      </c>
      <c r="B6641" t="s">
        <v>55</v>
      </c>
    </row>
    <row r="6642" spans="1:3" x14ac:dyDescent="0.35">
      <c r="A6642">
        <v>121.3258</v>
      </c>
      <c r="B6642" t="s">
        <v>55</v>
      </c>
    </row>
    <row r="6643" spans="1:3" x14ac:dyDescent="0.35">
      <c r="A6643">
        <v>121.3509</v>
      </c>
      <c r="B6643" t="s">
        <v>55</v>
      </c>
      <c r="C6643">
        <v>8.9999999999999998E-4</v>
      </c>
    </row>
    <row r="6644" spans="1:3" x14ac:dyDescent="0.35">
      <c r="A6644">
        <v>121.3793</v>
      </c>
      <c r="B6644" t="s">
        <v>55</v>
      </c>
      <c r="C6644">
        <v>1.6000000000000001E-3</v>
      </c>
    </row>
    <row r="6645" spans="1:3" x14ac:dyDescent="0.35">
      <c r="A6645">
        <v>121.4096</v>
      </c>
      <c r="B6645" t="s">
        <v>55</v>
      </c>
      <c r="C6645">
        <v>2.3E-3</v>
      </c>
    </row>
    <row r="6646" spans="1:3" x14ac:dyDescent="0.35">
      <c r="A6646">
        <v>121.4297</v>
      </c>
      <c r="B6646" t="s">
        <v>55</v>
      </c>
      <c r="C6646">
        <v>2.3999999999999998E-3</v>
      </c>
    </row>
    <row r="6647" spans="1:3" x14ac:dyDescent="0.35">
      <c r="A6647">
        <v>121.44889999999999</v>
      </c>
      <c r="B6647" t="s">
        <v>55</v>
      </c>
      <c r="C6647">
        <v>2.8999999999999998E-3</v>
      </c>
    </row>
    <row r="6648" spans="1:3" x14ac:dyDescent="0.35">
      <c r="A6648">
        <v>121.46429999999999</v>
      </c>
      <c r="B6648" t="s">
        <v>55</v>
      </c>
      <c r="C6648">
        <v>2.8999999999999998E-3</v>
      </c>
    </row>
    <row r="6649" spans="1:3" x14ac:dyDescent="0.35">
      <c r="A6649">
        <v>121.4842</v>
      </c>
      <c r="B6649" t="s">
        <v>55</v>
      </c>
      <c r="C6649">
        <v>2.7000000000000001E-3</v>
      </c>
    </row>
    <row r="6650" spans="1:3" x14ac:dyDescent="0.35">
      <c r="A6650">
        <v>121.5</v>
      </c>
      <c r="B6650" t="s">
        <v>55</v>
      </c>
      <c r="C6650">
        <v>2.5000000000000001E-3</v>
      </c>
    </row>
    <row r="6651" spans="1:3" x14ac:dyDescent="0.35">
      <c r="A6651">
        <v>121.5192</v>
      </c>
      <c r="B6651" t="s">
        <v>55</v>
      </c>
      <c r="C6651">
        <v>1.2999999999999999E-3</v>
      </c>
    </row>
    <row r="6652" spans="1:3" x14ac:dyDescent="0.35">
      <c r="A6652">
        <v>121.5335</v>
      </c>
      <c r="B6652" t="s">
        <v>55</v>
      </c>
      <c r="C6652">
        <v>1.2999999999999999E-3</v>
      </c>
    </row>
    <row r="6653" spans="1:3" x14ac:dyDescent="0.35">
      <c r="A6653">
        <v>121.55249999999999</v>
      </c>
      <c r="B6653" t="s">
        <v>55</v>
      </c>
      <c r="C6653">
        <v>5.0000000000000001E-4</v>
      </c>
    </row>
    <row r="6654" spans="1:3" x14ac:dyDescent="0.35">
      <c r="A6654">
        <v>121.57</v>
      </c>
      <c r="B6654" t="s">
        <v>55</v>
      </c>
      <c r="C6654">
        <v>2.0999999999999999E-3</v>
      </c>
    </row>
    <row r="6655" spans="1:3" x14ac:dyDescent="0.35">
      <c r="A6655">
        <v>121.5864</v>
      </c>
      <c r="B6655" t="s">
        <v>55</v>
      </c>
      <c r="C6655">
        <v>2.0999999999999999E-3</v>
      </c>
    </row>
    <row r="6656" spans="1:3" x14ac:dyDescent="0.35">
      <c r="A6656">
        <v>121.60339999999999</v>
      </c>
      <c r="B6656" t="s">
        <v>55</v>
      </c>
      <c r="C6656">
        <v>5.1000000000000004E-3</v>
      </c>
    </row>
    <row r="6657" spans="1:3" x14ac:dyDescent="0.35">
      <c r="A6657">
        <v>121.6219</v>
      </c>
      <c r="B6657" t="s">
        <v>55</v>
      </c>
      <c r="C6657">
        <v>6.6E-3</v>
      </c>
    </row>
    <row r="6658" spans="1:3" x14ac:dyDescent="0.35">
      <c r="A6658">
        <v>121.63760000000001</v>
      </c>
      <c r="B6658" t="s">
        <v>55</v>
      </c>
      <c r="C6658">
        <v>1.7500000000000002E-2</v>
      </c>
    </row>
    <row r="6659" spans="1:3" x14ac:dyDescent="0.35">
      <c r="A6659">
        <v>121.6532</v>
      </c>
      <c r="B6659" t="s">
        <v>55</v>
      </c>
      <c r="C6659">
        <v>1.18E-2</v>
      </c>
    </row>
    <row r="6660" spans="1:3" x14ac:dyDescent="0.35">
      <c r="A6660">
        <v>121.67019999999999</v>
      </c>
      <c r="B6660" t="s">
        <v>55</v>
      </c>
      <c r="C6660">
        <v>7.7999999999999996E-3</v>
      </c>
    </row>
    <row r="6661" spans="1:3" x14ac:dyDescent="0.35">
      <c r="A6661">
        <v>121.6857</v>
      </c>
      <c r="B6661" t="s">
        <v>55</v>
      </c>
      <c r="C6661">
        <v>7.7999999999999996E-3</v>
      </c>
    </row>
    <row r="6662" spans="1:3" x14ac:dyDescent="0.35">
      <c r="A6662">
        <v>121.7016</v>
      </c>
      <c r="B6662" t="s">
        <v>55</v>
      </c>
      <c r="C6662">
        <v>5.0000000000000001E-3</v>
      </c>
    </row>
    <row r="6663" spans="1:3" x14ac:dyDescent="0.35">
      <c r="A6663">
        <v>121.7251</v>
      </c>
      <c r="B6663" t="s">
        <v>55</v>
      </c>
      <c r="C6663">
        <v>3.3E-3</v>
      </c>
    </row>
    <row r="6664" spans="1:3" x14ac:dyDescent="0.35">
      <c r="A6664">
        <v>121.74</v>
      </c>
      <c r="B6664" t="s">
        <v>55</v>
      </c>
      <c r="C6664">
        <v>1.26E-2</v>
      </c>
    </row>
    <row r="6665" spans="1:3" x14ac:dyDescent="0.35">
      <c r="A6665">
        <v>121.7602</v>
      </c>
      <c r="B6665" t="s">
        <v>55</v>
      </c>
      <c r="C6665">
        <v>2.86E-2</v>
      </c>
    </row>
    <row r="6666" spans="1:3" x14ac:dyDescent="0.35">
      <c r="A6666">
        <v>121.77800000000001</v>
      </c>
      <c r="B6666" t="s">
        <v>55</v>
      </c>
      <c r="C6666">
        <v>5.1000000000000004E-3</v>
      </c>
    </row>
    <row r="6667" spans="1:3" x14ac:dyDescent="0.35">
      <c r="A6667">
        <v>121.7975</v>
      </c>
      <c r="B6667" t="s">
        <v>55</v>
      </c>
      <c r="C6667">
        <v>5.4999999999999997E-3</v>
      </c>
    </row>
    <row r="6668" spans="1:3" x14ac:dyDescent="0.35">
      <c r="A6668">
        <v>121.8176</v>
      </c>
      <c r="B6668" t="s">
        <v>55</v>
      </c>
      <c r="C6668">
        <v>6.0000000000000001E-3</v>
      </c>
    </row>
    <row r="6669" spans="1:3" x14ac:dyDescent="0.35">
      <c r="A6669">
        <v>121.8394</v>
      </c>
      <c r="B6669" t="s">
        <v>55</v>
      </c>
      <c r="C6669">
        <v>1.4E-3</v>
      </c>
    </row>
    <row r="6670" spans="1:3" x14ac:dyDescent="0.35">
      <c r="A6670">
        <v>121.85899999999999</v>
      </c>
      <c r="B6670" t="s">
        <v>55</v>
      </c>
      <c r="C6670">
        <v>6.9999999999999999E-4</v>
      </c>
    </row>
    <row r="6671" spans="1:3" x14ac:dyDescent="0.35">
      <c r="A6671">
        <v>121.87739999999999</v>
      </c>
      <c r="B6671" t="s">
        <v>55</v>
      </c>
      <c r="C6671">
        <v>4.0000000000000002E-4</v>
      </c>
    </row>
    <row r="6672" spans="1:3" x14ac:dyDescent="0.35">
      <c r="A6672">
        <v>121.8986</v>
      </c>
      <c r="B6672" t="s">
        <v>55</v>
      </c>
      <c r="C6672">
        <v>1E-4</v>
      </c>
    </row>
    <row r="6673" spans="1:2" x14ac:dyDescent="0.35">
      <c r="A6673">
        <v>121.91800000000001</v>
      </c>
      <c r="B6673" t="s">
        <v>55</v>
      </c>
    </row>
    <row r="6674" spans="1:2" x14ac:dyDescent="0.35">
      <c r="A6674">
        <v>121.9401</v>
      </c>
      <c r="B6674" t="s">
        <v>55</v>
      </c>
    </row>
    <row r="6675" spans="1:2" x14ac:dyDescent="0.35">
      <c r="A6675">
        <v>121.96</v>
      </c>
      <c r="B6675" t="s">
        <v>55</v>
      </c>
    </row>
    <row r="6676" spans="1:2" x14ac:dyDescent="0.35">
      <c r="A6676">
        <v>121.9743</v>
      </c>
      <c r="B6676" t="s">
        <v>55</v>
      </c>
    </row>
    <row r="6677" spans="1:2" x14ac:dyDescent="0.35">
      <c r="A6677">
        <v>122.0005</v>
      </c>
      <c r="B6677" t="s">
        <v>55</v>
      </c>
    </row>
    <row r="6678" spans="1:2" x14ac:dyDescent="0.35">
      <c r="A6678">
        <v>122.0341</v>
      </c>
      <c r="B6678" t="s">
        <v>55</v>
      </c>
    </row>
    <row r="6679" spans="1:2" x14ac:dyDescent="0.35">
      <c r="A6679">
        <v>122.0527</v>
      </c>
      <c r="B6679" t="s">
        <v>55</v>
      </c>
    </row>
    <row r="6680" spans="1:2" x14ac:dyDescent="0.35">
      <c r="A6680">
        <v>122.0707</v>
      </c>
      <c r="B6680" t="s">
        <v>55</v>
      </c>
    </row>
    <row r="6681" spans="1:2" x14ac:dyDescent="0.35">
      <c r="A6681">
        <v>122.09099999999999</v>
      </c>
      <c r="B6681" t="s">
        <v>55</v>
      </c>
    </row>
    <row r="6682" spans="1:2" x14ac:dyDescent="0.35">
      <c r="A6682">
        <v>122.10939999999999</v>
      </c>
      <c r="B6682" t="s">
        <v>55</v>
      </c>
    </row>
    <row r="6683" spans="1:2" x14ac:dyDescent="0.35">
      <c r="A6683">
        <v>122.1276</v>
      </c>
      <c r="B6683" t="s">
        <v>55</v>
      </c>
    </row>
    <row r="6684" spans="1:2" x14ac:dyDescent="0.35">
      <c r="A6684">
        <v>122.1461</v>
      </c>
      <c r="B6684" t="s">
        <v>55</v>
      </c>
    </row>
    <row r="6685" spans="1:2" x14ac:dyDescent="0.35">
      <c r="A6685">
        <v>122.1649</v>
      </c>
      <c r="B6685" t="s">
        <v>55</v>
      </c>
    </row>
    <row r="6686" spans="1:2" x14ac:dyDescent="0.35">
      <c r="A6686">
        <v>122.17919999999999</v>
      </c>
      <c r="B6686" t="s">
        <v>55</v>
      </c>
    </row>
    <row r="6687" spans="1:2" x14ac:dyDescent="0.35">
      <c r="A6687">
        <v>122.1942</v>
      </c>
      <c r="B6687" t="s">
        <v>55</v>
      </c>
    </row>
    <row r="6688" spans="1:2" x14ac:dyDescent="0.35">
      <c r="A6688">
        <v>122.21</v>
      </c>
      <c r="B6688" t="s">
        <v>55</v>
      </c>
    </row>
    <row r="6689" spans="1:2" x14ac:dyDescent="0.35">
      <c r="A6689">
        <v>122.2251</v>
      </c>
      <c r="B6689" t="s">
        <v>55</v>
      </c>
    </row>
    <row r="6690" spans="1:2" x14ac:dyDescent="0.35">
      <c r="A6690">
        <v>122.2401</v>
      </c>
      <c r="B6690" t="s">
        <v>55</v>
      </c>
    </row>
    <row r="6691" spans="1:2" x14ac:dyDescent="0.35">
      <c r="A6691">
        <v>122.26090000000001</v>
      </c>
      <c r="B6691" t="s">
        <v>55</v>
      </c>
    </row>
    <row r="6692" spans="1:2" x14ac:dyDescent="0.35">
      <c r="A6692">
        <v>122.28189999999999</v>
      </c>
      <c r="B6692" t="s">
        <v>55</v>
      </c>
    </row>
    <row r="6693" spans="1:2" x14ac:dyDescent="0.35">
      <c r="A6693">
        <v>122.3079</v>
      </c>
      <c r="B6693" t="s">
        <v>55</v>
      </c>
    </row>
    <row r="6694" spans="1:2" x14ac:dyDescent="0.35">
      <c r="A6694">
        <v>122.33159999999999</v>
      </c>
      <c r="B6694" t="s">
        <v>55</v>
      </c>
    </row>
    <row r="6695" spans="1:2" x14ac:dyDescent="0.35">
      <c r="A6695">
        <v>122.34739999999999</v>
      </c>
      <c r="B6695" t="s">
        <v>55</v>
      </c>
    </row>
    <row r="6696" spans="1:2" x14ac:dyDescent="0.35">
      <c r="A6696">
        <v>122.3699</v>
      </c>
      <c r="B6696" t="s">
        <v>55</v>
      </c>
    </row>
    <row r="6697" spans="1:2" x14ac:dyDescent="0.35">
      <c r="A6697">
        <v>122.3867</v>
      </c>
      <c r="B6697" t="s">
        <v>55</v>
      </c>
    </row>
    <row r="6698" spans="1:2" x14ac:dyDescent="0.35">
      <c r="A6698">
        <v>122.4019</v>
      </c>
      <c r="B6698" t="s">
        <v>55</v>
      </c>
    </row>
    <row r="6699" spans="1:2" x14ac:dyDescent="0.35">
      <c r="A6699">
        <v>122.41849999999999</v>
      </c>
      <c r="B6699" t="s">
        <v>55</v>
      </c>
    </row>
    <row r="6700" spans="1:2" x14ac:dyDescent="0.35">
      <c r="A6700">
        <v>122.43559999999999</v>
      </c>
      <c r="B6700" t="s">
        <v>55</v>
      </c>
    </row>
    <row r="6701" spans="1:2" x14ac:dyDescent="0.35">
      <c r="A6701">
        <v>122.4559</v>
      </c>
      <c r="B6701" t="s">
        <v>55</v>
      </c>
    </row>
    <row r="6702" spans="1:2" x14ac:dyDescent="0.35">
      <c r="A6702">
        <v>122.4748</v>
      </c>
      <c r="B6702" t="s">
        <v>55</v>
      </c>
    </row>
    <row r="6703" spans="1:2" x14ac:dyDescent="0.35">
      <c r="A6703">
        <v>122.5099</v>
      </c>
      <c r="B6703" t="s">
        <v>55</v>
      </c>
    </row>
    <row r="6704" spans="1:2" x14ac:dyDescent="0.35">
      <c r="A6704">
        <v>122.544</v>
      </c>
      <c r="B6704" t="s">
        <v>55</v>
      </c>
    </row>
    <row r="6705" spans="1:2" x14ac:dyDescent="0.35">
      <c r="A6705">
        <v>122.56610000000001</v>
      </c>
      <c r="B6705" t="s">
        <v>55</v>
      </c>
    </row>
    <row r="6706" spans="1:2" x14ac:dyDescent="0.35">
      <c r="A6706">
        <v>122.6028</v>
      </c>
      <c r="B6706" t="s">
        <v>55</v>
      </c>
    </row>
    <row r="6707" spans="1:2" x14ac:dyDescent="0.35">
      <c r="A6707">
        <v>122.6345</v>
      </c>
      <c r="B6707" t="s">
        <v>55</v>
      </c>
    </row>
    <row r="6708" spans="1:2" x14ac:dyDescent="0.35">
      <c r="A6708">
        <v>122.6584</v>
      </c>
      <c r="B6708" t="s">
        <v>55</v>
      </c>
    </row>
    <row r="6709" spans="1:2" x14ac:dyDescent="0.35">
      <c r="A6709">
        <v>122.6733</v>
      </c>
      <c r="B6709" t="s">
        <v>55</v>
      </c>
    </row>
    <row r="6710" spans="1:2" x14ac:dyDescent="0.35">
      <c r="A6710">
        <v>122.68859999999999</v>
      </c>
      <c r="B6710" t="s">
        <v>55</v>
      </c>
    </row>
    <row r="6711" spans="1:2" x14ac:dyDescent="0.35">
      <c r="A6711">
        <v>122.70310000000001</v>
      </c>
      <c r="B6711" t="s">
        <v>55</v>
      </c>
    </row>
    <row r="6712" spans="1:2" x14ac:dyDescent="0.35">
      <c r="A6712">
        <v>122.7212</v>
      </c>
      <c r="B6712" t="s">
        <v>55</v>
      </c>
    </row>
    <row r="6713" spans="1:2" x14ac:dyDescent="0.35">
      <c r="A6713">
        <v>122.7473</v>
      </c>
      <c r="B6713" t="s">
        <v>55</v>
      </c>
    </row>
    <row r="6714" spans="1:2" x14ac:dyDescent="0.35">
      <c r="A6714">
        <v>122.76519999999999</v>
      </c>
      <c r="B6714" t="s">
        <v>55</v>
      </c>
    </row>
    <row r="6715" spans="1:2" x14ac:dyDescent="0.35">
      <c r="A6715">
        <v>122.7833</v>
      </c>
      <c r="B6715" t="s">
        <v>55</v>
      </c>
    </row>
    <row r="6716" spans="1:2" x14ac:dyDescent="0.35">
      <c r="A6716">
        <v>122.8028</v>
      </c>
      <c r="B6716" t="s">
        <v>55</v>
      </c>
    </row>
    <row r="6717" spans="1:2" x14ac:dyDescent="0.35">
      <c r="A6717">
        <v>122.82170000000001</v>
      </c>
      <c r="B6717" t="s">
        <v>55</v>
      </c>
    </row>
    <row r="6718" spans="1:2" x14ac:dyDescent="0.35">
      <c r="A6718">
        <v>122.8404</v>
      </c>
      <c r="B6718" t="s">
        <v>55</v>
      </c>
    </row>
    <row r="6719" spans="1:2" x14ac:dyDescent="0.35">
      <c r="A6719">
        <v>122.8593</v>
      </c>
      <c r="B6719" t="s">
        <v>55</v>
      </c>
    </row>
    <row r="6720" spans="1:2" x14ac:dyDescent="0.35">
      <c r="A6720">
        <v>122.87309999999999</v>
      </c>
      <c r="B6720" t="s">
        <v>55</v>
      </c>
    </row>
    <row r="6721" spans="1:2" x14ac:dyDescent="0.35">
      <c r="A6721">
        <v>122.889</v>
      </c>
      <c r="B6721" t="s">
        <v>55</v>
      </c>
    </row>
    <row r="6722" spans="1:2" x14ac:dyDescent="0.35">
      <c r="A6722">
        <v>122.9038</v>
      </c>
      <c r="B6722" t="s">
        <v>55</v>
      </c>
    </row>
    <row r="6723" spans="1:2" x14ac:dyDescent="0.35">
      <c r="A6723">
        <v>122.9181</v>
      </c>
      <c r="B6723" t="s">
        <v>55</v>
      </c>
    </row>
    <row r="6724" spans="1:2" x14ac:dyDescent="0.35">
      <c r="A6724">
        <v>122.9328</v>
      </c>
      <c r="B6724" t="s">
        <v>55</v>
      </c>
    </row>
    <row r="6725" spans="1:2" x14ac:dyDescent="0.35">
      <c r="A6725">
        <v>122.94889999999999</v>
      </c>
      <c r="B6725" t="s">
        <v>55</v>
      </c>
    </row>
    <row r="6726" spans="1:2" x14ac:dyDescent="0.35">
      <c r="A6726">
        <v>122.9663</v>
      </c>
      <c r="B6726" t="s">
        <v>55</v>
      </c>
    </row>
    <row r="6727" spans="1:2" x14ac:dyDescent="0.35">
      <c r="A6727">
        <v>122.9833</v>
      </c>
      <c r="B6727" t="s">
        <v>55</v>
      </c>
    </row>
    <row r="6728" spans="1:2" x14ac:dyDescent="0.35">
      <c r="A6728">
        <v>123</v>
      </c>
      <c r="B6728" t="s">
        <v>55</v>
      </c>
    </row>
    <row r="6729" spans="1:2" x14ac:dyDescent="0.35">
      <c r="A6729">
        <v>123.01730000000001</v>
      </c>
      <c r="B6729" t="s">
        <v>55</v>
      </c>
    </row>
    <row r="6730" spans="1:2" x14ac:dyDescent="0.35">
      <c r="A6730">
        <v>123.0397</v>
      </c>
      <c r="B6730" t="s">
        <v>55</v>
      </c>
    </row>
    <row r="6731" spans="1:2" x14ac:dyDescent="0.35">
      <c r="A6731">
        <v>123.0625</v>
      </c>
      <c r="B6731" t="s">
        <v>55</v>
      </c>
    </row>
    <row r="6732" spans="1:2" x14ac:dyDescent="0.35">
      <c r="A6732">
        <v>123.08450000000001</v>
      </c>
      <c r="B6732" t="s">
        <v>55</v>
      </c>
    </row>
    <row r="6733" spans="1:2" x14ac:dyDescent="0.35">
      <c r="A6733">
        <v>123.1062</v>
      </c>
      <c r="B6733" t="s">
        <v>55</v>
      </c>
    </row>
    <row r="6734" spans="1:2" x14ac:dyDescent="0.35">
      <c r="A6734">
        <v>123.1302</v>
      </c>
      <c r="B6734" t="s">
        <v>55</v>
      </c>
    </row>
    <row r="6735" spans="1:2" x14ac:dyDescent="0.35">
      <c r="A6735">
        <v>123.14830000000001</v>
      </c>
      <c r="B6735" t="s">
        <v>55</v>
      </c>
    </row>
    <row r="6736" spans="1:2" x14ac:dyDescent="0.35">
      <c r="A6736">
        <v>123.1733</v>
      </c>
      <c r="B6736" t="s">
        <v>55</v>
      </c>
    </row>
    <row r="6737" spans="1:3" x14ac:dyDescent="0.35">
      <c r="A6737">
        <v>123.1985</v>
      </c>
      <c r="B6737" t="s">
        <v>55</v>
      </c>
    </row>
    <row r="6738" spans="1:3" x14ac:dyDescent="0.35">
      <c r="A6738">
        <v>123.2192</v>
      </c>
      <c r="B6738" t="s">
        <v>55</v>
      </c>
    </row>
    <row r="6739" spans="1:3" x14ac:dyDescent="0.35">
      <c r="A6739">
        <v>123.23860000000001</v>
      </c>
      <c r="B6739" t="s">
        <v>55</v>
      </c>
    </row>
    <row r="6740" spans="1:3" x14ac:dyDescent="0.35">
      <c r="A6740">
        <v>123.2663</v>
      </c>
      <c r="B6740" t="s">
        <v>55</v>
      </c>
      <c r="C6740">
        <v>1E-4</v>
      </c>
    </row>
    <row r="6741" spans="1:3" x14ac:dyDescent="0.35">
      <c r="A6741">
        <v>123.3021</v>
      </c>
      <c r="B6741" t="s">
        <v>55</v>
      </c>
      <c r="C6741">
        <v>2.2000000000000001E-3</v>
      </c>
    </row>
    <row r="6742" spans="1:3" x14ac:dyDescent="0.35">
      <c r="A6742">
        <v>123.322</v>
      </c>
      <c r="B6742" t="s">
        <v>55</v>
      </c>
      <c r="C6742">
        <v>1.6999999999999999E-3</v>
      </c>
    </row>
    <row r="6743" spans="1:3" x14ac:dyDescent="0.35">
      <c r="A6743">
        <v>123.33839999999999</v>
      </c>
      <c r="B6743" t="s">
        <v>55</v>
      </c>
      <c r="C6743">
        <v>1E-3</v>
      </c>
    </row>
    <row r="6744" spans="1:3" x14ac:dyDescent="0.35">
      <c r="A6744">
        <v>123.3537</v>
      </c>
      <c r="B6744" t="s">
        <v>55</v>
      </c>
      <c r="C6744">
        <v>3.5999999999999999E-3</v>
      </c>
    </row>
    <row r="6745" spans="1:3" x14ac:dyDescent="0.35">
      <c r="A6745">
        <v>123.37260000000001</v>
      </c>
      <c r="B6745" t="s">
        <v>55</v>
      </c>
      <c r="C6745">
        <v>1.6000000000000001E-3</v>
      </c>
    </row>
    <row r="6746" spans="1:3" x14ac:dyDescent="0.35">
      <c r="A6746">
        <v>123.3986</v>
      </c>
      <c r="B6746" t="s">
        <v>55</v>
      </c>
      <c r="C6746">
        <v>3.8E-3</v>
      </c>
    </row>
    <row r="6747" spans="1:3" x14ac:dyDescent="0.35">
      <c r="A6747">
        <v>123.4191</v>
      </c>
      <c r="B6747" t="s">
        <v>55</v>
      </c>
      <c r="C6747">
        <v>2.8E-3</v>
      </c>
    </row>
    <row r="6748" spans="1:3" x14ac:dyDescent="0.35">
      <c r="A6748">
        <v>123.4415</v>
      </c>
      <c r="B6748" t="s">
        <v>55</v>
      </c>
      <c r="C6748">
        <v>1.6000000000000001E-3</v>
      </c>
    </row>
    <row r="6749" spans="1:3" x14ac:dyDescent="0.35">
      <c r="A6749">
        <v>123.4624</v>
      </c>
      <c r="B6749" t="s">
        <v>55</v>
      </c>
      <c r="C6749">
        <v>8.0000000000000004E-4</v>
      </c>
    </row>
    <row r="6750" spans="1:3" x14ac:dyDescent="0.35">
      <c r="A6750">
        <v>123.4858</v>
      </c>
      <c r="B6750" t="s">
        <v>55</v>
      </c>
      <c r="C6750">
        <v>1E-3</v>
      </c>
    </row>
    <row r="6751" spans="1:3" x14ac:dyDescent="0.35">
      <c r="A6751">
        <v>123.5059</v>
      </c>
      <c r="B6751" t="s">
        <v>55</v>
      </c>
      <c r="C6751">
        <v>8.9999999999999998E-4</v>
      </c>
    </row>
    <row r="6752" spans="1:3" x14ac:dyDescent="0.35">
      <c r="A6752">
        <v>123.52509999999999</v>
      </c>
      <c r="B6752" t="s">
        <v>55</v>
      </c>
      <c r="C6752">
        <v>8.9999999999999998E-4</v>
      </c>
    </row>
    <row r="6753" spans="1:3" x14ac:dyDescent="0.35">
      <c r="A6753">
        <v>123.5415</v>
      </c>
      <c r="B6753" t="s">
        <v>55</v>
      </c>
      <c r="C6753">
        <v>2.0000000000000001E-4</v>
      </c>
    </row>
    <row r="6754" spans="1:3" x14ac:dyDescent="0.35">
      <c r="A6754">
        <v>123.55800000000001</v>
      </c>
      <c r="B6754" t="s">
        <v>55</v>
      </c>
      <c r="C6754">
        <v>8.0000000000000004E-4</v>
      </c>
    </row>
    <row r="6755" spans="1:3" x14ac:dyDescent="0.35">
      <c r="A6755">
        <v>123.5729</v>
      </c>
      <c r="B6755" t="s">
        <v>55</v>
      </c>
    </row>
    <row r="6756" spans="1:3" x14ac:dyDescent="0.35">
      <c r="A6756">
        <v>123.58920000000001</v>
      </c>
      <c r="B6756" t="s">
        <v>55</v>
      </c>
    </row>
    <row r="6757" spans="1:3" x14ac:dyDescent="0.35">
      <c r="A6757">
        <v>123.6049</v>
      </c>
      <c r="B6757" t="s">
        <v>55</v>
      </c>
    </row>
    <row r="6758" spans="1:3" x14ac:dyDescent="0.35">
      <c r="A6758">
        <v>123.6203</v>
      </c>
      <c r="B6758" t="s">
        <v>55</v>
      </c>
    </row>
    <row r="6759" spans="1:3" x14ac:dyDescent="0.35">
      <c r="A6759">
        <v>123.6395</v>
      </c>
      <c r="B6759" t="s">
        <v>55</v>
      </c>
    </row>
    <row r="6760" spans="1:3" x14ac:dyDescent="0.35">
      <c r="A6760">
        <v>123.66070000000001</v>
      </c>
      <c r="B6760" t="s">
        <v>55</v>
      </c>
    </row>
    <row r="6761" spans="1:3" x14ac:dyDescent="0.35">
      <c r="A6761">
        <v>123.6772</v>
      </c>
      <c r="B6761" t="s">
        <v>55</v>
      </c>
    </row>
    <row r="6762" spans="1:3" x14ac:dyDescent="0.35">
      <c r="A6762">
        <v>123.69329999999999</v>
      </c>
      <c r="B6762" t="s">
        <v>55</v>
      </c>
    </row>
    <row r="6763" spans="1:3" x14ac:dyDescent="0.35">
      <c r="A6763">
        <v>123.70959999999999</v>
      </c>
      <c r="B6763" t="s">
        <v>55</v>
      </c>
    </row>
    <row r="6764" spans="1:3" x14ac:dyDescent="0.35">
      <c r="A6764">
        <v>123.7257</v>
      </c>
      <c r="B6764" t="s">
        <v>55</v>
      </c>
    </row>
    <row r="6765" spans="1:3" x14ac:dyDescent="0.35">
      <c r="A6765">
        <v>123.74120000000001</v>
      </c>
      <c r="B6765" t="s">
        <v>55</v>
      </c>
    </row>
    <row r="6766" spans="1:3" x14ac:dyDescent="0.35">
      <c r="A6766">
        <v>123.7606</v>
      </c>
      <c r="B6766" t="s">
        <v>55</v>
      </c>
    </row>
    <row r="6767" spans="1:3" x14ac:dyDescent="0.35">
      <c r="A6767">
        <v>123.7813</v>
      </c>
      <c r="B6767" t="s">
        <v>55</v>
      </c>
    </row>
    <row r="6768" spans="1:3" x14ac:dyDescent="0.35">
      <c r="A6768">
        <v>123.7993</v>
      </c>
      <c r="B6768" t="s">
        <v>55</v>
      </c>
    </row>
    <row r="6769" spans="1:2" x14ac:dyDescent="0.35">
      <c r="A6769">
        <v>123.8189</v>
      </c>
      <c r="B6769" t="s">
        <v>55</v>
      </c>
    </row>
    <row r="6770" spans="1:2" x14ac:dyDescent="0.35">
      <c r="A6770">
        <v>123.839</v>
      </c>
      <c r="B6770" t="s">
        <v>55</v>
      </c>
    </row>
    <row r="6771" spans="1:2" x14ac:dyDescent="0.35">
      <c r="A6771">
        <v>123.8616</v>
      </c>
      <c r="B6771" t="s">
        <v>55</v>
      </c>
    </row>
    <row r="6772" spans="1:2" x14ac:dyDescent="0.35">
      <c r="A6772">
        <v>123.8797</v>
      </c>
      <c r="B6772" t="s">
        <v>55</v>
      </c>
    </row>
    <row r="6773" spans="1:2" x14ac:dyDescent="0.35">
      <c r="A6773">
        <v>123.8986</v>
      </c>
      <c r="B6773" t="s">
        <v>55</v>
      </c>
    </row>
    <row r="6774" spans="1:2" x14ac:dyDescent="0.35">
      <c r="A6774">
        <v>123.9216</v>
      </c>
      <c r="B6774" t="s">
        <v>55</v>
      </c>
    </row>
    <row r="6775" spans="1:2" x14ac:dyDescent="0.35">
      <c r="A6775">
        <v>123.9432</v>
      </c>
      <c r="B6775" t="s">
        <v>55</v>
      </c>
    </row>
    <row r="6776" spans="1:2" x14ac:dyDescent="0.35">
      <c r="A6776">
        <v>123.96599999999999</v>
      </c>
      <c r="B6776" t="s">
        <v>55</v>
      </c>
    </row>
    <row r="6777" spans="1:2" x14ac:dyDescent="0.35">
      <c r="A6777">
        <v>123.9892</v>
      </c>
      <c r="B6777" t="s">
        <v>55</v>
      </c>
    </row>
    <row r="6778" spans="1:2" x14ac:dyDescent="0.35">
      <c r="A6778">
        <v>124.0157</v>
      </c>
      <c r="B6778" t="s">
        <v>55</v>
      </c>
    </row>
    <row r="6779" spans="1:2" x14ac:dyDescent="0.35">
      <c r="A6779">
        <v>124.0386</v>
      </c>
      <c r="B6779" t="s">
        <v>55</v>
      </c>
    </row>
    <row r="6780" spans="1:2" x14ac:dyDescent="0.35">
      <c r="A6780">
        <v>124.0689</v>
      </c>
      <c r="B6780" t="s">
        <v>55</v>
      </c>
    </row>
    <row r="6781" spans="1:2" x14ac:dyDescent="0.35">
      <c r="A6781">
        <v>124.0958</v>
      </c>
      <c r="B6781" t="s">
        <v>55</v>
      </c>
    </row>
    <row r="6782" spans="1:2" x14ac:dyDescent="0.35">
      <c r="A6782">
        <v>124.1127</v>
      </c>
      <c r="B6782" t="s">
        <v>55</v>
      </c>
    </row>
    <row r="6783" spans="1:2" x14ac:dyDescent="0.35">
      <c r="A6783">
        <v>124.1337</v>
      </c>
      <c r="B6783" t="s">
        <v>55</v>
      </c>
    </row>
    <row r="6784" spans="1:2" x14ac:dyDescent="0.35">
      <c r="A6784">
        <v>124.1546</v>
      </c>
      <c r="B6784" t="s">
        <v>55</v>
      </c>
    </row>
    <row r="6785" spans="1:2" x14ac:dyDescent="0.35">
      <c r="A6785">
        <v>124.17319999999999</v>
      </c>
      <c r="B6785" t="s">
        <v>55</v>
      </c>
    </row>
    <row r="6786" spans="1:2" x14ac:dyDescent="0.35">
      <c r="A6786">
        <v>124.1927</v>
      </c>
      <c r="B6786" t="s">
        <v>55</v>
      </c>
    </row>
    <row r="6787" spans="1:2" x14ac:dyDescent="0.35">
      <c r="A6787">
        <v>124.21169999999999</v>
      </c>
      <c r="B6787" t="s">
        <v>55</v>
      </c>
    </row>
    <row r="6788" spans="1:2" x14ac:dyDescent="0.35">
      <c r="A6788">
        <v>124.2269</v>
      </c>
      <c r="B6788" t="s">
        <v>55</v>
      </c>
    </row>
    <row r="6789" spans="1:2" x14ac:dyDescent="0.35">
      <c r="A6789">
        <v>124.24120000000001</v>
      </c>
      <c r="B6789" t="s">
        <v>55</v>
      </c>
    </row>
    <row r="6790" spans="1:2" x14ac:dyDescent="0.35">
      <c r="A6790">
        <v>124.2572</v>
      </c>
      <c r="B6790" t="s">
        <v>55</v>
      </c>
    </row>
    <row r="6791" spans="1:2" x14ac:dyDescent="0.35">
      <c r="A6791">
        <v>124.2715</v>
      </c>
      <c r="B6791" t="s">
        <v>55</v>
      </c>
    </row>
    <row r="6792" spans="1:2" x14ac:dyDescent="0.35">
      <c r="A6792">
        <v>124.28740000000001</v>
      </c>
      <c r="B6792" t="s">
        <v>55</v>
      </c>
    </row>
    <row r="6793" spans="1:2" x14ac:dyDescent="0.35">
      <c r="A6793">
        <v>124.3082</v>
      </c>
      <c r="B6793" t="s">
        <v>55</v>
      </c>
    </row>
    <row r="6794" spans="1:2" x14ac:dyDescent="0.35">
      <c r="A6794">
        <v>124.32299999999999</v>
      </c>
      <c r="B6794" t="s">
        <v>55</v>
      </c>
    </row>
    <row r="6795" spans="1:2" x14ac:dyDescent="0.35">
      <c r="A6795">
        <v>124.3379</v>
      </c>
      <c r="B6795" t="s">
        <v>55</v>
      </c>
    </row>
    <row r="6796" spans="1:2" x14ac:dyDescent="0.35">
      <c r="A6796">
        <v>124.3588</v>
      </c>
      <c r="B6796" t="s">
        <v>55</v>
      </c>
    </row>
    <row r="6797" spans="1:2" x14ac:dyDescent="0.35">
      <c r="A6797">
        <v>124.3811</v>
      </c>
      <c r="B6797" t="s">
        <v>55</v>
      </c>
    </row>
    <row r="6798" spans="1:2" x14ac:dyDescent="0.35">
      <c r="A6798">
        <v>124.3967</v>
      </c>
      <c r="B6798" t="s">
        <v>55</v>
      </c>
    </row>
    <row r="6799" spans="1:2" x14ac:dyDescent="0.35">
      <c r="A6799">
        <v>124.4109</v>
      </c>
      <c r="B6799" t="s">
        <v>55</v>
      </c>
    </row>
    <row r="6800" spans="1:2" x14ac:dyDescent="0.35">
      <c r="A6800">
        <v>124.42610000000001</v>
      </c>
      <c r="B6800" t="s">
        <v>55</v>
      </c>
    </row>
    <row r="6801" spans="1:2" x14ac:dyDescent="0.35">
      <c r="A6801">
        <v>124.4408</v>
      </c>
      <c r="B6801" t="s">
        <v>55</v>
      </c>
    </row>
    <row r="6802" spans="1:2" x14ac:dyDescent="0.35">
      <c r="A6802">
        <v>124.456</v>
      </c>
      <c r="B6802" t="s">
        <v>55</v>
      </c>
    </row>
    <row r="6803" spans="1:2" x14ac:dyDescent="0.35">
      <c r="A6803">
        <v>124.47150000000001</v>
      </c>
      <c r="B6803" t="s">
        <v>55</v>
      </c>
    </row>
    <row r="6804" spans="1:2" x14ac:dyDescent="0.35">
      <c r="A6804">
        <v>124.4873</v>
      </c>
      <c r="B6804" t="s">
        <v>55</v>
      </c>
    </row>
    <row r="6805" spans="1:2" x14ac:dyDescent="0.35">
      <c r="A6805">
        <v>124.5074</v>
      </c>
      <c r="B6805" t="s">
        <v>55</v>
      </c>
    </row>
    <row r="6806" spans="1:2" x14ac:dyDescent="0.35">
      <c r="A6806">
        <v>124.5232</v>
      </c>
      <c r="B6806" t="s">
        <v>55</v>
      </c>
    </row>
    <row r="6807" spans="1:2" x14ac:dyDescent="0.35">
      <c r="A6807">
        <v>124.54089999999999</v>
      </c>
      <c r="B6807" t="s">
        <v>55</v>
      </c>
    </row>
    <row r="6808" spans="1:2" x14ac:dyDescent="0.35">
      <c r="A6808">
        <v>124.56</v>
      </c>
      <c r="B6808" t="s">
        <v>55</v>
      </c>
    </row>
    <row r="6809" spans="1:2" x14ac:dyDescent="0.35">
      <c r="A6809">
        <v>124.5765</v>
      </c>
      <c r="B6809" t="s">
        <v>55</v>
      </c>
    </row>
    <row r="6810" spans="1:2" x14ac:dyDescent="0.35">
      <c r="A6810">
        <v>124.5942</v>
      </c>
      <c r="B6810" t="s">
        <v>55</v>
      </c>
    </row>
    <row r="6811" spans="1:2" x14ac:dyDescent="0.35">
      <c r="A6811">
        <v>124.6126</v>
      </c>
      <c r="B6811" t="s">
        <v>55</v>
      </c>
    </row>
    <row r="6812" spans="1:2" x14ac:dyDescent="0.35">
      <c r="A6812">
        <v>124.6317</v>
      </c>
      <c r="B6812" t="s">
        <v>55</v>
      </c>
    </row>
    <row r="6813" spans="1:2" x14ac:dyDescent="0.35">
      <c r="A6813">
        <v>124.6497</v>
      </c>
      <c r="B6813" t="s">
        <v>55</v>
      </c>
    </row>
    <row r="6814" spans="1:2" x14ac:dyDescent="0.35">
      <c r="A6814">
        <v>124.6707</v>
      </c>
      <c r="B6814" t="s">
        <v>55</v>
      </c>
    </row>
    <row r="6815" spans="1:2" x14ac:dyDescent="0.35">
      <c r="A6815">
        <v>124.6853</v>
      </c>
      <c r="B6815" t="s">
        <v>55</v>
      </c>
    </row>
    <row r="6816" spans="1:2" x14ac:dyDescent="0.35">
      <c r="A6816">
        <v>124.702</v>
      </c>
      <c r="B6816" t="s">
        <v>55</v>
      </c>
    </row>
    <row r="6817" spans="1:3" x14ac:dyDescent="0.35">
      <c r="A6817">
        <v>124.7332</v>
      </c>
      <c r="B6817" t="s">
        <v>55</v>
      </c>
    </row>
    <row r="6818" spans="1:3" x14ac:dyDescent="0.35">
      <c r="A6818">
        <v>124.7513</v>
      </c>
      <c r="B6818" t="s">
        <v>55</v>
      </c>
    </row>
    <row r="6819" spans="1:3" x14ac:dyDescent="0.35">
      <c r="A6819">
        <v>124.77209999999999</v>
      </c>
      <c r="B6819" t="s">
        <v>55</v>
      </c>
    </row>
    <row r="6820" spans="1:3" x14ac:dyDescent="0.35">
      <c r="A6820">
        <v>124.7961</v>
      </c>
      <c r="B6820" t="s">
        <v>55</v>
      </c>
    </row>
    <row r="6821" spans="1:3" x14ac:dyDescent="0.35">
      <c r="A6821">
        <v>124.81610000000001</v>
      </c>
      <c r="B6821" t="s">
        <v>55</v>
      </c>
    </row>
    <row r="6822" spans="1:3" x14ac:dyDescent="0.35">
      <c r="A6822">
        <v>124.83540000000001</v>
      </c>
      <c r="B6822" t="s">
        <v>55</v>
      </c>
    </row>
    <row r="6823" spans="1:3" x14ac:dyDescent="0.35">
      <c r="A6823">
        <v>124.8537</v>
      </c>
      <c r="B6823" t="s">
        <v>55</v>
      </c>
    </row>
    <row r="6824" spans="1:3" x14ac:dyDescent="0.35">
      <c r="A6824">
        <v>124.8712</v>
      </c>
      <c r="B6824" t="s">
        <v>55</v>
      </c>
    </row>
    <row r="6825" spans="1:3" x14ac:dyDescent="0.35">
      <c r="A6825">
        <v>124.8857</v>
      </c>
      <c r="B6825" t="s">
        <v>55</v>
      </c>
    </row>
    <row r="6826" spans="1:3" x14ac:dyDescent="0.35">
      <c r="A6826">
        <v>124.90170000000001</v>
      </c>
      <c r="B6826" t="s">
        <v>55</v>
      </c>
    </row>
    <row r="6827" spans="1:3" x14ac:dyDescent="0.35">
      <c r="A6827">
        <v>124.9169</v>
      </c>
      <c r="B6827" t="s">
        <v>55</v>
      </c>
    </row>
    <row r="6828" spans="1:3" x14ac:dyDescent="0.35">
      <c r="A6828">
        <v>124.93989999999999</v>
      </c>
      <c r="B6828" t="s">
        <v>55</v>
      </c>
    </row>
    <row r="6829" spans="1:3" x14ac:dyDescent="0.35">
      <c r="A6829">
        <v>124.95440000000001</v>
      </c>
      <c r="B6829" t="s">
        <v>55</v>
      </c>
    </row>
    <row r="6830" spans="1:3" x14ac:dyDescent="0.35">
      <c r="A6830">
        <v>124.97</v>
      </c>
      <c r="B6830" t="s">
        <v>55</v>
      </c>
    </row>
    <row r="6831" spans="1:3" x14ac:dyDescent="0.35">
      <c r="A6831">
        <v>124.9945</v>
      </c>
      <c r="B6831" t="s">
        <v>55</v>
      </c>
    </row>
    <row r="6832" spans="1:3" x14ac:dyDescent="0.35">
      <c r="A6832">
        <v>125.01900000000001</v>
      </c>
      <c r="B6832" t="s">
        <v>55</v>
      </c>
      <c r="C6832">
        <v>1E-4</v>
      </c>
    </row>
    <row r="6833" spans="1:3" x14ac:dyDescent="0.35">
      <c r="A6833">
        <v>125.0436</v>
      </c>
      <c r="B6833" t="s">
        <v>55</v>
      </c>
    </row>
    <row r="6834" spans="1:3" x14ac:dyDescent="0.35">
      <c r="A6834">
        <v>125.05970000000001</v>
      </c>
      <c r="B6834" t="s">
        <v>55</v>
      </c>
    </row>
    <row r="6835" spans="1:3" x14ac:dyDescent="0.35">
      <c r="A6835">
        <v>125.0754</v>
      </c>
      <c r="B6835" t="s">
        <v>55</v>
      </c>
    </row>
    <row r="6836" spans="1:3" x14ac:dyDescent="0.35">
      <c r="A6836">
        <v>125.0911</v>
      </c>
      <c r="B6836" t="s">
        <v>55</v>
      </c>
    </row>
    <row r="6837" spans="1:3" x14ac:dyDescent="0.35">
      <c r="A6837">
        <v>125.10890000000001</v>
      </c>
      <c r="B6837" t="s">
        <v>55</v>
      </c>
    </row>
    <row r="6838" spans="1:3" x14ac:dyDescent="0.35">
      <c r="A6838">
        <v>125.1246</v>
      </c>
      <c r="B6838" t="s">
        <v>55</v>
      </c>
    </row>
    <row r="6839" spans="1:3" x14ac:dyDescent="0.35">
      <c r="A6839">
        <v>125.14449999999999</v>
      </c>
      <c r="B6839" t="s">
        <v>55</v>
      </c>
    </row>
    <row r="6840" spans="1:3" x14ac:dyDescent="0.35">
      <c r="A6840">
        <v>125.1613</v>
      </c>
      <c r="B6840" t="s">
        <v>55</v>
      </c>
    </row>
    <row r="6841" spans="1:3" x14ac:dyDescent="0.35">
      <c r="A6841">
        <v>125.1861</v>
      </c>
      <c r="B6841" t="s">
        <v>55</v>
      </c>
      <c r="C6841">
        <v>2.9999999999999997E-4</v>
      </c>
    </row>
    <row r="6842" spans="1:3" x14ac:dyDescent="0.35">
      <c r="A6842">
        <v>125.2072</v>
      </c>
      <c r="B6842" t="s">
        <v>55</v>
      </c>
    </row>
    <row r="6843" spans="1:3" x14ac:dyDescent="0.35">
      <c r="A6843">
        <v>125.2273</v>
      </c>
      <c r="B6843" t="s">
        <v>55</v>
      </c>
    </row>
    <row r="6844" spans="1:3" x14ac:dyDescent="0.35">
      <c r="A6844">
        <v>125.24769999999999</v>
      </c>
      <c r="B6844" t="s">
        <v>55</v>
      </c>
    </row>
    <row r="6845" spans="1:3" x14ac:dyDescent="0.35">
      <c r="A6845">
        <v>125.2672</v>
      </c>
      <c r="B6845" t="s">
        <v>55</v>
      </c>
    </row>
    <row r="6846" spans="1:3" x14ac:dyDescent="0.35">
      <c r="A6846">
        <v>125.2882</v>
      </c>
      <c r="B6846" t="s">
        <v>55</v>
      </c>
      <c r="C6846">
        <v>1E-4</v>
      </c>
    </row>
    <row r="6847" spans="1:3" x14ac:dyDescent="0.35">
      <c r="A6847">
        <v>125.30419999999999</v>
      </c>
      <c r="B6847" t="s">
        <v>55</v>
      </c>
      <c r="C6847">
        <v>8.0000000000000004E-4</v>
      </c>
    </row>
    <row r="6848" spans="1:3" x14ac:dyDescent="0.35">
      <c r="A6848">
        <v>125.3265</v>
      </c>
      <c r="B6848" t="s">
        <v>55</v>
      </c>
      <c r="C6848">
        <v>1.6999999999999999E-3</v>
      </c>
    </row>
    <row r="6849" spans="1:3" x14ac:dyDescent="0.35">
      <c r="A6849">
        <v>125.36069999999999</v>
      </c>
      <c r="B6849" t="s">
        <v>55</v>
      </c>
      <c r="C6849">
        <v>5.0000000000000001E-3</v>
      </c>
    </row>
    <row r="6850" spans="1:3" x14ac:dyDescent="0.35">
      <c r="A6850">
        <v>125.383</v>
      </c>
      <c r="B6850" t="s">
        <v>55</v>
      </c>
      <c r="C6850">
        <v>5.0000000000000001E-3</v>
      </c>
    </row>
    <row r="6851" spans="1:3" x14ac:dyDescent="0.35">
      <c r="A6851">
        <v>125.4033</v>
      </c>
      <c r="B6851" t="s">
        <v>55</v>
      </c>
      <c r="C6851">
        <v>3.7000000000000002E-3</v>
      </c>
    </row>
    <row r="6852" spans="1:3" x14ac:dyDescent="0.35">
      <c r="A6852">
        <v>125.4255</v>
      </c>
      <c r="B6852" t="s">
        <v>55</v>
      </c>
      <c r="C6852">
        <v>4.0000000000000001E-3</v>
      </c>
    </row>
    <row r="6853" spans="1:3" x14ac:dyDescent="0.35">
      <c r="A6853">
        <v>125.44589999999999</v>
      </c>
      <c r="B6853" t="s">
        <v>55</v>
      </c>
      <c r="C6853">
        <v>2.3999999999999998E-3</v>
      </c>
    </row>
    <row r="6854" spans="1:3" x14ac:dyDescent="0.35">
      <c r="A6854">
        <v>125.4686</v>
      </c>
      <c r="B6854" t="s">
        <v>55</v>
      </c>
      <c r="C6854">
        <v>2.5000000000000001E-3</v>
      </c>
    </row>
    <row r="6855" spans="1:3" x14ac:dyDescent="0.35">
      <c r="A6855">
        <v>125.489</v>
      </c>
      <c r="B6855" t="s">
        <v>55</v>
      </c>
      <c r="C6855">
        <v>5.0000000000000001E-4</v>
      </c>
    </row>
    <row r="6856" spans="1:3" x14ac:dyDescent="0.35">
      <c r="A6856">
        <v>125.5059</v>
      </c>
      <c r="B6856" t="s">
        <v>55</v>
      </c>
      <c r="C6856">
        <v>2.3E-3</v>
      </c>
    </row>
    <row r="6857" spans="1:3" x14ac:dyDescent="0.35">
      <c r="A6857">
        <v>125.5239</v>
      </c>
      <c r="B6857" t="s">
        <v>55</v>
      </c>
      <c r="C6857">
        <v>2.3E-3</v>
      </c>
    </row>
    <row r="6858" spans="1:3" x14ac:dyDescent="0.35">
      <c r="A6858">
        <v>125.5397</v>
      </c>
      <c r="B6858" t="s">
        <v>55</v>
      </c>
      <c r="C6858">
        <v>1.8E-3</v>
      </c>
    </row>
    <row r="6859" spans="1:3" x14ac:dyDescent="0.35">
      <c r="A6859">
        <v>125.5628</v>
      </c>
      <c r="B6859" t="s">
        <v>55</v>
      </c>
      <c r="C6859">
        <v>1.6000000000000001E-3</v>
      </c>
    </row>
    <row r="6860" spans="1:3" x14ac:dyDescent="0.35">
      <c r="A6860">
        <v>125.5789</v>
      </c>
      <c r="B6860" t="s">
        <v>55</v>
      </c>
      <c r="C6860">
        <v>5.5999999999999999E-3</v>
      </c>
    </row>
    <row r="6861" spans="1:3" x14ac:dyDescent="0.35">
      <c r="A6861">
        <v>125.5963</v>
      </c>
      <c r="B6861" t="s">
        <v>55</v>
      </c>
      <c r="C6861">
        <v>4.3E-3</v>
      </c>
    </row>
    <row r="6862" spans="1:3" x14ac:dyDescent="0.35">
      <c r="A6862">
        <v>125.61499999999999</v>
      </c>
      <c r="B6862" t="s">
        <v>55</v>
      </c>
      <c r="C6862">
        <v>8.3999999999999995E-3</v>
      </c>
    </row>
    <row r="6863" spans="1:3" x14ac:dyDescent="0.35">
      <c r="A6863">
        <v>125.6309</v>
      </c>
      <c r="B6863" t="s">
        <v>55</v>
      </c>
      <c r="C6863">
        <v>4.7999999999999996E-3</v>
      </c>
    </row>
    <row r="6864" spans="1:3" x14ac:dyDescent="0.35">
      <c r="A6864">
        <v>125.6478</v>
      </c>
      <c r="B6864" t="s">
        <v>55</v>
      </c>
      <c r="C6864">
        <v>6.7999999999999996E-3</v>
      </c>
    </row>
    <row r="6865" spans="1:3" x14ac:dyDescent="0.35">
      <c r="A6865">
        <v>125.6644</v>
      </c>
      <c r="B6865" t="s">
        <v>55</v>
      </c>
      <c r="C6865">
        <v>6.7999999999999996E-3</v>
      </c>
    </row>
    <row r="6866" spans="1:3" x14ac:dyDescent="0.35">
      <c r="A6866">
        <v>125.6802</v>
      </c>
      <c r="B6866" t="s">
        <v>55</v>
      </c>
      <c r="C6866">
        <v>6.7999999999999996E-3</v>
      </c>
    </row>
    <row r="6867" spans="1:3" x14ac:dyDescent="0.35">
      <c r="A6867">
        <v>125.6968</v>
      </c>
      <c r="B6867" t="s">
        <v>55</v>
      </c>
      <c r="C6867">
        <v>8.5000000000000006E-3</v>
      </c>
    </row>
    <row r="6868" spans="1:3" x14ac:dyDescent="0.35">
      <c r="A6868">
        <v>125.712</v>
      </c>
      <c r="B6868" t="s">
        <v>55</v>
      </c>
      <c r="C6868">
        <v>7.3000000000000001E-3</v>
      </c>
    </row>
    <row r="6869" spans="1:3" x14ac:dyDescent="0.35">
      <c r="A6869">
        <v>125.7294</v>
      </c>
      <c r="B6869" t="s">
        <v>55</v>
      </c>
      <c r="C6869">
        <v>1.7100000000000001E-2</v>
      </c>
    </row>
    <row r="6870" spans="1:3" x14ac:dyDescent="0.35">
      <c r="A6870">
        <v>125.748</v>
      </c>
      <c r="B6870" t="s">
        <v>55</v>
      </c>
      <c r="C6870">
        <v>9.2999999999999992E-3</v>
      </c>
    </row>
    <row r="6871" spans="1:3" x14ac:dyDescent="0.35">
      <c r="A6871">
        <v>125.7731</v>
      </c>
      <c r="B6871" t="s">
        <v>55</v>
      </c>
      <c r="C6871">
        <v>2.0999999999999999E-3</v>
      </c>
    </row>
    <row r="6872" spans="1:3" x14ac:dyDescent="0.35">
      <c r="A6872">
        <v>125.7954</v>
      </c>
      <c r="B6872" t="s">
        <v>55</v>
      </c>
      <c r="C6872">
        <v>1.5E-3</v>
      </c>
    </row>
    <row r="6873" spans="1:3" x14ac:dyDescent="0.35">
      <c r="A6873">
        <v>125.8159</v>
      </c>
      <c r="B6873" t="s">
        <v>55</v>
      </c>
      <c r="C6873">
        <v>8.9999999999999998E-4</v>
      </c>
    </row>
    <row r="6874" spans="1:3" x14ac:dyDescent="0.35">
      <c r="A6874">
        <v>125.8351</v>
      </c>
      <c r="B6874" t="s">
        <v>55</v>
      </c>
      <c r="C6874">
        <v>2.9999999999999997E-4</v>
      </c>
    </row>
    <row r="6875" spans="1:3" x14ac:dyDescent="0.35">
      <c r="A6875">
        <v>125.8578</v>
      </c>
      <c r="B6875" t="s">
        <v>55</v>
      </c>
    </row>
    <row r="6876" spans="1:3" x14ac:dyDescent="0.35">
      <c r="A6876">
        <v>125.8784</v>
      </c>
      <c r="B6876" t="s">
        <v>55</v>
      </c>
    </row>
    <row r="6877" spans="1:3" x14ac:dyDescent="0.35">
      <c r="A6877">
        <v>125.8985</v>
      </c>
      <c r="B6877" t="s">
        <v>55</v>
      </c>
    </row>
    <row r="6878" spans="1:3" x14ac:dyDescent="0.35">
      <c r="A6878">
        <v>125.9166</v>
      </c>
      <c r="B6878" t="s">
        <v>55</v>
      </c>
    </row>
    <row r="6879" spans="1:3" x14ac:dyDescent="0.35">
      <c r="A6879">
        <v>125.93689999999999</v>
      </c>
      <c r="B6879" t="s">
        <v>55</v>
      </c>
      <c r="C6879">
        <v>1E-4</v>
      </c>
    </row>
    <row r="6880" spans="1:3" x14ac:dyDescent="0.35">
      <c r="A6880">
        <v>125.9567</v>
      </c>
      <c r="B6880" t="s">
        <v>55</v>
      </c>
      <c r="C6880">
        <v>1E-4</v>
      </c>
    </row>
    <row r="6881" spans="1:3" x14ac:dyDescent="0.35">
      <c r="A6881">
        <v>125.9777</v>
      </c>
      <c r="B6881" t="s">
        <v>55</v>
      </c>
      <c r="C6881">
        <v>1E-4</v>
      </c>
    </row>
    <row r="6882" spans="1:3" x14ac:dyDescent="0.35">
      <c r="A6882">
        <v>125.9953</v>
      </c>
      <c r="B6882" t="s">
        <v>55</v>
      </c>
      <c r="C6882">
        <v>1E-4</v>
      </c>
    </row>
    <row r="6883" spans="1:3" x14ac:dyDescent="0.35">
      <c r="A6883">
        <v>126.01049999999999</v>
      </c>
      <c r="B6883" t="s">
        <v>55</v>
      </c>
      <c r="C6883">
        <v>1E-4</v>
      </c>
    </row>
    <row r="6884" spans="1:3" x14ac:dyDescent="0.35">
      <c r="A6884">
        <v>126.0346</v>
      </c>
      <c r="B6884" t="s">
        <v>55</v>
      </c>
    </row>
    <row r="6885" spans="1:3" x14ac:dyDescent="0.35">
      <c r="A6885">
        <v>126.0535</v>
      </c>
      <c r="B6885" t="s">
        <v>55</v>
      </c>
    </row>
    <row r="6886" spans="1:3" x14ac:dyDescent="0.35">
      <c r="A6886">
        <v>126.0711</v>
      </c>
      <c r="B6886" t="s">
        <v>55</v>
      </c>
    </row>
    <row r="6887" spans="1:3" x14ac:dyDescent="0.35">
      <c r="A6887">
        <v>126.08969999999999</v>
      </c>
      <c r="B6887" t="s">
        <v>55</v>
      </c>
    </row>
    <row r="6888" spans="1:3" x14ac:dyDescent="0.35">
      <c r="A6888">
        <v>126.10809999999999</v>
      </c>
      <c r="B6888" t="s">
        <v>55</v>
      </c>
    </row>
    <row r="6889" spans="1:3" x14ac:dyDescent="0.35">
      <c r="A6889">
        <v>126.1348</v>
      </c>
      <c r="B6889" t="s">
        <v>55</v>
      </c>
    </row>
    <row r="6890" spans="1:3" x14ac:dyDescent="0.35">
      <c r="A6890">
        <v>126.1699</v>
      </c>
      <c r="B6890" t="s">
        <v>55</v>
      </c>
    </row>
    <row r="6891" spans="1:3" x14ac:dyDescent="0.35">
      <c r="A6891">
        <v>126.188</v>
      </c>
      <c r="B6891" t="s">
        <v>55</v>
      </c>
    </row>
    <row r="6892" spans="1:3" x14ac:dyDescent="0.35">
      <c r="A6892">
        <v>126.2046</v>
      </c>
      <c r="B6892" t="s">
        <v>55</v>
      </c>
    </row>
    <row r="6893" spans="1:3" x14ac:dyDescent="0.35">
      <c r="A6893">
        <v>126.2206</v>
      </c>
      <c r="B6893" t="s">
        <v>55</v>
      </c>
    </row>
    <row r="6894" spans="1:3" x14ac:dyDescent="0.35">
      <c r="A6894">
        <v>126.2354</v>
      </c>
      <c r="B6894" t="s">
        <v>55</v>
      </c>
    </row>
    <row r="6895" spans="1:3" x14ac:dyDescent="0.35">
      <c r="A6895">
        <v>126.2512</v>
      </c>
      <c r="B6895" t="s">
        <v>55</v>
      </c>
    </row>
    <row r="6896" spans="1:3" x14ac:dyDescent="0.35">
      <c r="A6896">
        <v>126.2688</v>
      </c>
      <c r="B6896" t="s">
        <v>55</v>
      </c>
    </row>
    <row r="6897" spans="1:2" x14ac:dyDescent="0.35">
      <c r="A6897">
        <v>126.29170000000001</v>
      </c>
      <c r="B6897" t="s">
        <v>55</v>
      </c>
    </row>
    <row r="6898" spans="1:2" x14ac:dyDescent="0.35">
      <c r="A6898">
        <v>126.3146</v>
      </c>
      <c r="B6898" t="s">
        <v>55</v>
      </c>
    </row>
    <row r="6899" spans="1:2" x14ac:dyDescent="0.35">
      <c r="A6899">
        <v>126.3301</v>
      </c>
      <c r="B6899" t="s">
        <v>55</v>
      </c>
    </row>
    <row r="6900" spans="1:2" x14ac:dyDescent="0.35">
      <c r="A6900">
        <v>126.346</v>
      </c>
      <c r="B6900" t="s">
        <v>55</v>
      </c>
    </row>
    <row r="6901" spans="1:2" x14ac:dyDescent="0.35">
      <c r="A6901">
        <v>126.3617</v>
      </c>
      <c r="B6901" t="s">
        <v>55</v>
      </c>
    </row>
    <row r="6902" spans="1:2" x14ac:dyDescent="0.35">
      <c r="A6902">
        <v>126.3807</v>
      </c>
      <c r="B6902" t="s">
        <v>55</v>
      </c>
    </row>
    <row r="6903" spans="1:2" x14ac:dyDescent="0.35">
      <c r="A6903">
        <v>126.40560000000001</v>
      </c>
      <c r="B6903" t="s">
        <v>55</v>
      </c>
    </row>
    <row r="6904" spans="1:2" x14ac:dyDescent="0.35">
      <c r="A6904">
        <v>126.422</v>
      </c>
      <c r="B6904" t="s">
        <v>55</v>
      </c>
    </row>
    <row r="6905" spans="1:2" x14ac:dyDescent="0.35">
      <c r="A6905">
        <v>126.4393</v>
      </c>
      <c r="B6905" t="s">
        <v>55</v>
      </c>
    </row>
    <row r="6906" spans="1:2" x14ac:dyDescent="0.35">
      <c r="A6906">
        <v>126.4538</v>
      </c>
      <c r="B6906" t="s">
        <v>55</v>
      </c>
    </row>
    <row r="6907" spans="1:2" x14ac:dyDescent="0.35">
      <c r="A6907">
        <v>126.4699</v>
      </c>
      <c r="B6907" t="s">
        <v>55</v>
      </c>
    </row>
    <row r="6908" spans="1:2" x14ac:dyDescent="0.35">
      <c r="A6908">
        <v>126.4888</v>
      </c>
      <c r="B6908" t="s">
        <v>55</v>
      </c>
    </row>
    <row r="6909" spans="1:2" x14ac:dyDescent="0.35">
      <c r="A6909">
        <v>126.5078</v>
      </c>
      <c r="B6909" t="s">
        <v>55</v>
      </c>
    </row>
    <row r="6910" spans="1:2" x14ac:dyDescent="0.35">
      <c r="A6910">
        <v>126.5273</v>
      </c>
      <c r="B6910" t="s">
        <v>55</v>
      </c>
    </row>
    <row r="6911" spans="1:2" x14ac:dyDescent="0.35">
      <c r="A6911">
        <v>126.54510000000001</v>
      </c>
      <c r="B6911" t="s">
        <v>55</v>
      </c>
    </row>
    <row r="6912" spans="1:2" x14ac:dyDescent="0.35">
      <c r="A6912">
        <v>126.5629</v>
      </c>
      <c r="B6912" t="s">
        <v>55</v>
      </c>
    </row>
    <row r="6913" spans="1:2" x14ac:dyDescent="0.35">
      <c r="A6913">
        <v>126.5817</v>
      </c>
      <c r="B6913" t="s">
        <v>55</v>
      </c>
    </row>
    <row r="6914" spans="1:2" x14ac:dyDescent="0.35">
      <c r="A6914">
        <v>126.5985</v>
      </c>
      <c r="B6914" t="s">
        <v>55</v>
      </c>
    </row>
    <row r="6915" spans="1:2" x14ac:dyDescent="0.35">
      <c r="A6915">
        <v>126.61579999999999</v>
      </c>
      <c r="B6915" t="s">
        <v>55</v>
      </c>
    </row>
    <row r="6916" spans="1:2" x14ac:dyDescent="0.35">
      <c r="A6916">
        <v>126.6341</v>
      </c>
      <c r="B6916" t="s">
        <v>55</v>
      </c>
    </row>
    <row r="6917" spans="1:2" x14ac:dyDescent="0.35">
      <c r="A6917">
        <v>126.6549</v>
      </c>
      <c r="B6917" t="s">
        <v>55</v>
      </c>
    </row>
    <row r="6918" spans="1:2" x14ac:dyDescent="0.35">
      <c r="A6918">
        <v>126.6711</v>
      </c>
      <c r="B6918" t="s">
        <v>55</v>
      </c>
    </row>
    <row r="6919" spans="1:2" x14ac:dyDescent="0.35">
      <c r="A6919">
        <v>126.6884</v>
      </c>
      <c r="B6919" t="s">
        <v>55</v>
      </c>
    </row>
    <row r="6920" spans="1:2" x14ac:dyDescent="0.35">
      <c r="A6920">
        <v>126.70489999999999</v>
      </c>
      <c r="B6920" t="s">
        <v>55</v>
      </c>
    </row>
    <row r="6921" spans="1:2" x14ac:dyDescent="0.35">
      <c r="A6921">
        <v>126.7239</v>
      </c>
      <c r="B6921" t="s">
        <v>55</v>
      </c>
    </row>
    <row r="6922" spans="1:2" x14ac:dyDescent="0.35">
      <c r="A6922">
        <v>126.746</v>
      </c>
      <c r="B6922" t="s">
        <v>55</v>
      </c>
    </row>
    <row r="6923" spans="1:2" x14ac:dyDescent="0.35">
      <c r="A6923">
        <v>126.76439999999999</v>
      </c>
      <c r="B6923" t="s">
        <v>55</v>
      </c>
    </row>
    <row r="6924" spans="1:2" x14ac:dyDescent="0.35">
      <c r="A6924">
        <v>126.78189999999999</v>
      </c>
      <c r="B6924" t="s">
        <v>55</v>
      </c>
    </row>
    <row r="6925" spans="1:2" x14ac:dyDescent="0.35">
      <c r="A6925">
        <v>126.81140000000001</v>
      </c>
      <c r="B6925" t="s">
        <v>55</v>
      </c>
    </row>
    <row r="6926" spans="1:2" x14ac:dyDescent="0.35">
      <c r="A6926">
        <v>126.82989999999999</v>
      </c>
      <c r="B6926" t="s">
        <v>55</v>
      </c>
    </row>
    <row r="6927" spans="1:2" x14ac:dyDescent="0.35">
      <c r="A6927">
        <v>126.8485</v>
      </c>
      <c r="B6927" t="s">
        <v>55</v>
      </c>
    </row>
    <row r="6928" spans="1:2" x14ac:dyDescent="0.35">
      <c r="A6928">
        <v>126.8644</v>
      </c>
      <c r="B6928" t="s">
        <v>55</v>
      </c>
    </row>
    <row r="6929" spans="1:2" x14ac:dyDescent="0.35">
      <c r="A6929">
        <v>126.8805</v>
      </c>
      <c r="B6929" t="s">
        <v>55</v>
      </c>
    </row>
    <row r="6930" spans="1:2" x14ac:dyDescent="0.35">
      <c r="A6930">
        <v>126.89579999999999</v>
      </c>
      <c r="B6930" t="s">
        <v>55</v>
      </c>
    </row>
    <row r="6931" spans="1:2" x14ac:dyDescent="0.35">
      <c r="A6931">
        <v>126.90989999999999</v>
      </c>
      <c r="B6931" t="s">
        <v>55</v>
      </c>
    </row>
    <row r="6932" spans="1:2" x14ac:dyDescent="0.35">
      <c r="A6932">
        <v>126.9256</v>
      </c>
      <c r="B6932" t="s">
        <v>55</v>
      </c>
    </row>
    <row r="6933" spans="1:2" x14ac:dyDescent="0.35">
      <c r="A6933">
        <v>126.9405</v>
      </c>
      <c r="B6933" t="s">
        <v>55</v>
      </c>
    </row>
    <row r="6934" spans="1:2" x14ac:dyDescent="0.35">
      <c r="A6934">
        <v>126.9562</v>
      </c>
      <c r="B6934" t="s">
        <v>55</v>
      </c>
    </row>
    <row r="6935" spans="1:2" x14ac:dyDescent="0.35">
      <c r="A6935">
        <v>126.9705</v>
      </c>
      <c r="B6935" t="s">
        <v>55</v>
      </c>
    </row>
    <row r="6936" spans="1:2" x14ac:dyDescent="0.35">
      <c r="A6936">
        <v>126.9863</v>
      </c>
      <c r="B6936" t="s">
        <v>55</v>
      </c>
    </row>
    <row r="6937" spans="1:2" x14ac:dyDescent="0.35">
      <c r="A6937">
        <v>127.00539999999999</v>
      </c>
      <c r="B6937" t="s">
        <v>55</v>
      </c>
    </row>
    <row r="6938" spans="1:2" x14ac:dyDescent="0.35">
      <c r="A6938">
        <v>127.0215</v>
      </c>
      <c r="B6938" t="s">
        <v>55</v>
      </c>
    </row>
    <row r="6939" spans="1:2" x14ac:dyDescent="0.35">
      <c r="A6939">
        <v>127.03749999999999</v>
      </c>
      <c r="B6939" t="s">
        <v>55</v>
      </c>
    </row>
    <row r="6940" spans="1:2" x14ac:dyDescent="0.35">
      <c r="A6940">
        <v>127.054</v>
      </c>
      <c r="B6940" t="s">
        <v>55</v>
      </c>
    </row>
    <row r="6941" spans="1:2" x14ac:dyDescent="0.35">
      <c r="A6941">
        <v>127.0699</v>
      </c>
      <c r="B6941" t="s">
        <v>55</v>
      </c>
    </row>
    <row r="6942" spans="1:2" x14ac:dyDescent="0.35">
      <c r="A6942">
        <v>127.0919</v>
      </c>
      <c r="B6942" t="s">
        <v>55</v>
      </c>
    </row>
    <row r="6943" spans="1:2" x14ac:dyDescent="0.35">
      <c r="A6943">
        <v>127.1161</v>
      </c>
      <c r="B6943" t="s">
        <v>55</v>
      </c>
    </row>
    <row r="6944" spans="1:2" x14ac:dyDescent="0.35">
      <c r="A6944">
        <v>127.1323</v>
      </c>
      <c r="B6944" t="s">
        <v>55</v>
      </c>
    </row>
    <row r="6945" spans="1:3" x14ac:dyDescent="0.35">
      <c r="A6945">
        <v>127.1511</v>
      </c>
      <c r="B6945" t="s">
        <v>55</v>
      </c>
    </row>
    <row r="6946" spans="1:3" x14ac:dyDescent="0.35">
      <c r="A6946">
        <v>127.1722</v>
      </c>
      <c r="B6946" t="s">
        <v>55</v>
      </c>
    </row>
    <row r="6947" spans="1:3" x14ac:dyDescent="0.35">
      <c r="A6947">
        <v>127.19070000000001</v>
      </c>
      <c r="B6947" t="s">
        <v>55</v>
      </c>
    </row>
    <row r="6948" spans="1:3" x14ac:dyDescent="0.35">
      <c r="A6948">
        <v>127.2133</v>
      </c>
      <c r="B6948" t="s">
        <v>55</v>
      </c>
    </row>
    <row r="6949" spans="1:3" x14ac:dyDescent="0.35">
      <c r="A6949">
        <v>127.232</v>
      </c>
      <c r="B6949" t="s">
        <v>55</v>
      </c>
    </row>
    <row r="6950" spans="1:3" x14ac:dyDescent="0.35">
      <c r="A6950">
        <v>127.25530000000001</v>
      </c>
      <c r="B6950" t="s">
        <v>55</v>
      </c>
    </row>
    <row r="6951" spans="1:3" x14ac:dyDescent="0.35">
      <c r="A6951">
        <v>127.2826</v>
      </c>
      <c r="B6951" t="s">
        <v>55</v>
      </c>
    </row>
    <row r="6952" spans="1:3" x14ac:dyDescent="0.35">
      <c r="A6952">
        <v>127.3006</v>
      </c>
      <c r="B6952" t="s">
        <v>55</v>
      </c>
    </row>
    <row r="6953" spans="1:3" x14ac:dyDescent="0.35">
      <c r="A6953">
        <v>127.32040000000001</v>
      </c>
      <c r="B6953" t="s">
        <v>55</v>
      </c>
      <c r="C6953">
        <v>2.0000000000000001E-4</v>
      </c>
    </row>
    <row r="6954" spans="1:3" x14ac:dyDescent="0.35">
      <c r="A6954">
        <v>127.3438</v>
      </c>
      <c r="B6954" t="s">
        <v>55</v>
      </c>
      <c r="C6954">
        <v>1E-3</v>
      </c>
    </row>
    <row r="6955" spans="1:3" x14ac:dyDescent="0.35">
      <c r="A6955">
        <v>127.3737</v>
      </c>
      <c r="B6955" t="s">
        <v>55</v>
      </c>
      <c r="C6955">
        <v>2.5000000000000001E-3</v>
      </c>
    </row>
    <row r="6956" spans="1:3" x14ac:dyDescent="0.35">
      <c r="A6956">
        <v>127.4016</v>
      </c>
      <c r="B6956" t="s">
        <v>55</v>
      </c>
      <c r="C6956">
        <v>1.5E-3</v>
      </c>
    </row>
    <row r="6957" spans="1:3" x14ac:dyDescent="0.35">
      <c r="A6957">
        <v>127.44589999999999</v>
      </c>
      <c r="B6957" t="s">
        <v>55</v>
      </c>
      <c r="C6957">
        <v>3.2000000000000002E-3</v>
      </c>
    </row>
    <row r="6958" spans="1:3" x14ac:dyDescent="0.35">
      <c r="A6958">
        <v>127.4821</v>
      </c>
      <c r="B6958" t="s">
        <v>55</v>
      </c>
      <c r="C6958">
        <v>2.3E-3</v>
      </c>
    </row>
    <row r="6959" spans="1:3" x14ac:dyDescent="0.35">
      <c r="A6959">
        <v>127.5082</v>
      </c>
      <c r="B6959" t="s">
        <v>55</v>
      </c>
      <c r="C6959">
        <v>1.9E-3</v>
      </c>
    </row>
    <row r="6960" spans="1:3" x14ac:dyDescent="0.35">
      <c r="A6960">
        <v>127.5277</v>
      </c>
      <c r="B6960" t="s">
        <v>55</v>
      </c>
      <c r="C6960">
        <v>1.8E-3</v>
      </c>
    </row>
    <row r="6961" spans="1:3" x14ac:dyDescent="0.35">
      <c r="A6961">
        <v>127.54649999999999</v>
      </c>
      <c r="B6961" t="s">
        <v>55</v>
      </c>
      <c r="C6961">
        <v>1.2999999999999999E-3</v>
      </c>
    </row>
    <row r="6962" spans="1:3" x14ac:dyDescent="0.35">
      <c r="A6962">
        <v>127.5682</v>
      </c>
      <c r="B6962" t="s">
        <v>55</v>
      </c>
      <c r="C6962">
        <v>1.2999999999999999E-3</v>
      </c>
    </row>
    <row r="6963" spans="1:3" x14ac:dyDescent="0.35">
      <c r="A6963">
        <v>127.5886</v>
      </c>
      <c r="B6963" t="s">
        <v>55</v>
      </c>
      <c r="C6963">
        <v>5.0000000000000001E-4</v>
      </c>
    </row>
    <row r="6964" spans="1:3" x14ac:dyDescent="0.35">
      <c r="A6964">
        <v>127.60850000000001</v>
      </c>
      <c r="B6964" t="s">
        <v>55</v>
      </c>
    </row>
    <row r="6965" spans="1:3" x14ac:dyDescent="0.35">
      <c r="A6965">
        <v>127.6311</v>
      </c>
      <c r="B6965" t="s">
        <v>55</v>
      </c>
    </row>
    <row r="6966" spans="1:3" x14ac:dyDescent="0.35">
      <c r="A6966">
        <v>127.6495</v>
      </c>
      <c r="B6966" t="s">
        <v>55</v>
      </c>
    </row>
    <row r="6967" spans="1:3" x14ac:dyDescent="0.35">
      <c r="A6967">
        <v>127.6705</v>
      </c>
      <c r="B6967" t="s">
        <v>55</v>
      </c>
    </row>
    <row r="6968" spans="1:3" x14ac:dyDescent="0.35">
      <c r="A6968">
        <v>127.6895</v>
      </c>
      <c r="B6968" t="s">
        <v>55</v>
      </c>
    </row>
    <row r="6969" spans="1:3" x14ac:dyDescent="0.35">
      <c r="A6969">
        <v>127.7099</v>
      </c>
      <c r="B6969" t="s">
        <v>55</v>
      </c>
    </row>
    <row r="6970" spans="1:3" x14ac:dyDescent="0.35">
      <c r="A6970">
        <v>127.72969999999999</v>
      </c>
      <c r="B6970" t="s">
        <v>55</v>
      </c>
    </row>
    <row r="6971" spans="1:3" x14ac:dyDescent="0.35">
      <c r="A6971">
        <v>127.7496</v>
      </c>
      <c r="B6971" t="s">
        <v>55</v>
      </c>
    </row>
    <row r="6972" spans="1:3" x14ac:dyDescent="0.35">
      <c r="A6972">
        <v>127.77079999999999</v>
      </c>
      <c r="B6972" t="s">
        <v>55</v>
      </c>
    </row>
    <row r="6973" spans="1:3" x14ac:dyDescent="0.35">
      <c r="A6973">
        <v>127.79600000000001</v>
      </c>
      <c r="B6973" t="s">
        <v>55</v>
      </c>
    </row>
    <row r="6974" spans="1:3" x14ac:dyDescent="0.35">
      <c r="A6974">
        <v>127.8155</v>
      </c>
      <c r="B6974" t="s">
        <v>55</v>
      </c>
    </row>
    <row r="6975" spans="1:3" x14ac:dyDescent="0.35">
      <c r="A6975">
        <v>127.84520000000001</v>
      </c>
      <c r="B6975" t="s">
        <v>55</v>
      </c>
    </row>
    <row r="6976" spans="1:3" x14ac:dyDescent="0.35">
      <c r="A6976">
        <v>127.8673</v>
      </c>
      <c r="B6976" t="s">
        <v>55</v>
      </c>
    </row>
    <row r="6977" spans="1:2" x14ac:dyDescent="0.35">
      <c r="A6977">
        <v>127.8891</v>
      </c>
      <c r="B6977" t="s">
        <v>55</v>
      </c>
    </row>
    <row r="6978" spans="1:2" x14ac:dyDescent="0.35">
      <c r="A6978">
        <v>127.9118</v>
      </c>
      <c r="B6978" t="s">
        <v>55</v>
      </c>
    </row>
    <row r="6979" spans="1:2" x14ac:dyDescent="0.35">
      <c r="A6979">
        <v>127.93340000000001</v>
      </c>
      <c r="B6979" t="s">
        <v>55</v>
      </c>
    </row>
    <row r="6980" spans="1:2" x14ac:dyDescent="0.35">
      <c r="A6980">
        <v>127.9564</v>
      </c>
      <c r="B6980" t="s">
        <v>55</v>
      </c>
    </row>
    <row r="6981" spans="1:2" x14ac:dyDescent="0.35">
      <c r="A6981">
        <v>127.97750000000001</v>
      </c>
      <c r="B6981" t="s">
        <v>55</v>
      </c>
    </row>
    <row r="6982" spans="1:2" x14ac:dyDescent="0.35">
      <c r="A6982">
        <v>127.99850000000001</v>
      </c>
      <c r="B6982" t="s">
        <v>55</v>
      </c>
    </row>
    <row r="6983" spans="1:2" x14ac:dyDescent="0.35">
      <c r="A6983">
        <v>128.02440000000001</v>
      </c>
      <c r="B6983" t="s">
        <v>55</v>
      </c>
    </row>
    <row r="6984" spans="1:2" x14ac:dyDescent="0.35">
      <c r="A6984">
        <v>128.05090000000001</v>
      </c>
      <c r="B6984" t="s">
        <v>55</v>
      </c>
    </row>
    <row r="6985" spans="1:2" x14ac:dyDescent="0.35">
      <c r="A6985">
        <v>128.0812</v>
      </c>
      <c r="B6985" t="s">
        <v>55</v>
      </c>
    </row>
    <row r="6986" spans="1:2" x14ac:dyDescent="0.35">
      <c r="A6986">
        <v>128.1148</v>
      </c>
      <c r="B6986" t="s">
        <v>55</v>
      </c>
    </row>
    <row r="6987" spans="1:2" x14ac:dyDescent="0.35">
      <c r="A6987">
        <v>128.1361</v>
      </c>
      <c r="B6987" t="s">
        <v>55</v>
      </c>
    </row>
    <row r="6988" spans="1:2" x14ac:dyDescent="0.35">
      <c r="A6988">
        <v>128.16419999999999</v>
      </c>
      <c r="B6988" t="s">
        <v>55</v>
      </c>
    </row>
    <row r="6989" spans="1:2" x14ac:dyDescent="0.35">
      <c r="A6989">
        <v>128.1841</v>
      </c>
      <c r="B6989" t="s">
        <v>55</v>
      </c>
    </row>
    <row r="6990" spans="1:2" x14ac:dyDescent="0.35">
      <c r="A6990">
        <v>128.20490000000001</v>
      </c>
      <c r="B6990" t="s">
        <v>55</v>
      </c>
    </row>
    <row r="6991" spans="1:2" x14ac:dyDescent="0.35">
      <c r="A6991">
        <v>128.22499999999999</v>
      </c>
      <c r="B6991" t="s">
        <v>55</v>
      </c>
    </row>
    <row r="6992" spans="1:2" x14ac:dyDescent="0.35">
      <c r="A6992">
        <v>128.24359999999999</v>
      </c>
      <c r="B6992" t="s">
        <v>55</v>
      </c>
    </row>
    <row r="6993" spans="1:3" x14ac:dyDescent="0.35">
      <c r="A6993">
        <v>128.26400000000001</v>
      </c>
      <c r="B6993" t="s">
        <v>55</v>
      </c>
    </row>
    <row r="6994" spans="1:3" x14ac:dyDescent="0.35">
      <c r="A6994">
        <v>128.2878</v>
      </c>
      <c r="B6994" t="s">
        <v>55</v>
      </c>
    </row>
    <row r="6995" spans="1:3" x14ac:dyDescent="0.35">
      <c r="A6995">
        <v>128.30670000000001</v>
      </c>
      <c r="B6995" t="s">
        <v>55</v>
      </c>
    </row>
    <row r="6996" spans="1:3" x14ac:dyDescent="0.35">
      <c r="A6996">
        <v>128.3272</v>
      </c>
      <c r="B6996" t="s">
        <v>55</v>
      </c>
    </row>
    <row r="6997" spans="1:3" x14ac:dyDescent="0.35">
      <c r="A6997">
        <v>128.34559999999999</v>
      </c>
      <c r="B6997" t="s">
        <v>55</v>
      </c>
    </row>
    <row r="6998" spans="1:3" x14ac:dyDescent="0.35">
      <c r="A6998">
        <v>128.3656</v>
      </c>
      <c r="B6998" t="s">
        <v>55</v>
      </c>
    </row>
    <row r="6999" spans="1:3" x14ac:dyDescent="0.35">
      <c r="A6999">
        <v>128.39109999999999</v>
      </c>
      <c r="B6999" t="s">
        <v>55</v>
      </c>
      <c r="C6999">
        <v>1E-4</v>
      </c>
    </row>
    <row r="7000" spans="1:3" x14ac:dyDescent="0.35">
      <c r="A7000">
        <v>128.4195</v>
      </c>
      <c r="B7000" t="s">
        <v>55</v>
      </c>
    </row>
    <row r="7001" spans="1:3" x14ac:dyDescent="0.35">
      <c r="A7001">
        <v>128.43870000000001</v>
      </c>
      <c r="B7001" t="s">
        <v>55</v>
      </c>
    </row>
    <row r="7002" spans="1:3" x14ac:dyDescent="0.35">
      <c r="A7002">
        <v>128.46289999999999</v>
      </c>
      <c r="B7002" t="s">
        <v>55</v>
      </c>
    </row>
    <row r="7003" spans="1:3" x14ac:dyDescent="0.35">
      <c r="A7003">
        <v>128.48779999999999</v>
      </c>
      <c r="B7003" t="s">
        <v>55</v>
      </c>
    </row>
    <row r="7004" spans="1:3" x14ac:dyDescent="0.35">
      <c r="A7004">
        <v>128.50829999999999</v>
      </c>
      <c r="B7004" t="s">
        <v>55</v>
      </c>
    </row>
    <row r="7005" spans="1:3" x14ac:dyDescent="0.35">
      <c r="A7005">
        <v>128.53030000000001</v>
      </c>
      <c r="B7005" t="s">
        <v>55</v>
      </c>
    </row>
    <row r="7006" spans="1:3" x14ac:dyDescent="0.35">
      <c r="A7006">
        <v>128.55090000000001</v>
      </c>
      <c r="B7006" t="s">
        <v>55</v>
      </c>
    </row>
    <row r="7007" spans="1:3" x14ac:dyDescent="0.35">
      <c r="A7007">
        <v>128.57069999999999</v>
      </c>
      <c r="B7007" t="s">
        <v>55</v>
      </c>
    </row>
    <row r="7008" spans="1:3" x14ac:dyDescent="0.35">
      <c r="A7008">
        <v>128.59030000000001</v>
      </c>
      <c r="B7008" t="s">
        <v>55</v>
      </c>
      <c r="C7008">
        <v>2.0000000000000001E-4</v>
      </c>
    </row>
    <row r="7009" spans="1:3" x14ac:dyDescent="0.35">
      <c r="A7009">
        <v>128.61080000000001</v>
      </c>
      <c r="B7009" t="s">
        <v>55</v>
      </c>
    </row>
    <row r="7010" spans="1:3" x14ac:dyDescent="0.35">
      <c r="A7010">
        <v>128.62989999999999</v>
      </c>
      <c r="B7010" t="s">
        <v>55</v>
      </c>
      <c r="C7010">
        <v>1E-4</v>
      </c>
    </row>
    <row r="7011" spans="1:3" x14ac:dyDescent="0.35">
      <c r="A7011">
        <v>128.654</v>
      </c>
      <c r="B7011" t="s">
        <v>55</v>
      </c>
    </row>
    <row r="7012" spans="1:3" x14ac:dyDescent="0.35">
      <c r="A7012">
        <v>128.67619999999999</v>
      </c>
      <c r="B7012" t="s">
        <v>55</v>
      </c>
    </row>
    <row r="7013" spans="1:3" x14ac:dyDescent="0.35">
      <c r="A7013">
        <v>128.69579999999999</v>
      </c>
      <c r="B7013" t="s">
        <v>55</v>
      </c>
    </row>
    <row r="7014" spans="1:3" x14ac:dyDescent="0.35">
      <c r="A7014">
        <v>128.72749999999999</v>
      </c>
      <c r="B7014" t="s">
        <v>55</v>
      </c>
    </row>
    <row r="7015" spans="1:3" x14ac:dyDescent="0.35">
      <c r="A7015">
        <v>128.74789999999999</v>
      </c>
      <c r="B7015" t="s">
        <v>55</v>
      </c>
    </row>
    <row r="7016" spans="1:3" x14ac:dyDescent="0.35">
      <c r="A7016">
        <v>128.77019999999999</v>
      </c>
      <c r="B7016" t="s">
        <v>55</v>
      </c>
    </row>
    <row r="7017" spans="1:3" x14ac:dyDescent="0.35">
      <c r="A7017">
        <v>128.7912</v>
      </c>
      <c r="B7017" t="s">
        <v>55</v>
      </c>
    </row>
    <row r="7018" spans="1:3" x14ac:dyDescent="0.35">
      <c r="A7018">
        <v>128.81360000000001</v>
      </c>
      <c r="B7018" t="s">
        <v>55</v>
      </c>
    </row>
    <row r="7019" spans="1:3" x14ac:dyDescent="0.35">
      <c r="A7019">
        <v>128.834</v>
      </c>
      <c r="B7019" t="s">
        <v>55</v>
      </c>
    </row>
    <row r="7020" spans="1:3" x14ac:dyDescent="0.35">
      <c r="A7020">
        <v>128.8552</v>
      </c>
      <c r="B7020" t="s">
        <v>55</v>
      </c>
    </row>
    <row r="7021" spans="1:3" x14ac:dyDescent="0.35">
      <c r="A7021">
        <v>128.8768</v>
      </c>
      <c r="B7021" t="s">
        <v>55</v>
      </c>
    </row>
    <row r="7022" spans="1:3" x14ac:dyDescent="0.35">
      <c r="A7022">
        <v>128.89269999999999</v>
      </c>
      <c r="B7022" t="s">
        <v>55</v>
      </c>
    </row>
    <row r="7023" spans="1:3" x14ac:dyDescent="0.35">
      <c r="A7023">
        <v>128.91810000000001</v>
      </c>
      <c r="B7023" t="s">
        <v>55</v>
      </c>
    </row>
    <row r="7024" spans="1:3" x14ac:dyDescent="0.35">
      <c r="A7024">
        <v>128.93620000000001</v>
      </c>
      <c r="B7024" t="s">
        <v>55</v>
      </c>
    </row>
    <row r="7025" spans="1:2" x14ac:dyDescent="0.35">
      <c r="A7025">
        <v>128.95509999999999</v>
      </c>
      <c r="B7025" t="s">
        <v>55</v>
      </c>
    </row>
    <row r="7026" spans="1:2" x14ac:dyDescent="0.35">
      <c r="A7026">
        <v>128.97409999999999</v>
      </c>
      <c r="B7026" t="s">
        <v>55</v>
      </c>
    </row>
    <row r="7027" spans="1:2" x14ac:dyDescent="0.35">
      <c r="A7027">
        <v>128.99529999999999</v>
      </c>
      <c r="B7027" t="s">
        <v>55</v>
      </c>
    </row>
    <row r="7028" spans="1:2" x14ac:dyDescent="0.35">
      <c r="A7028">
        <v>129.01820000000001</v>
      </c>
      <c r="B7028" t="s">
        <v>55</v>
      </c>
    </row>
    <row r="7029" spans="1:2" x14ac:dyDescent="0.35">
      <c r="A7029">
        <v>129.04320000000001</v>
      </c>
      <c r="B7029" t="s">
        <v>55</v>
      </c>
    </row>
    <row r="7030" spans="1:2" x14ac:dyDescent="0.35">
      <c r="A7030">
        <v>129.06299999999999</v>
      </c>
      <c r="B7030" t="s">
        <v>55</v>
      </c>
    </row>
    <row r="7031" spans="1:2" x14ac:dyDescent="0.35">
      <c r="A7031">
        <v>129.08539999999999</v>
      </c>
      <c r="B7031" t="s">
        <v>55</v>
      </c>
    </row>
    <row r="7032" spans="1:2" x14ac:dyDescent="0.35">
      <c r="A7032">
        <v>129.10409999999999</v>
      </c>
      <c r="B7032" t="s">
        <v>55</v>
      </c>
    </row>
    <row r="7033" spans="1:2" x14ac:dyDescent="0.35">
      <c r="A7033">
        <v>129.12569999999999</v>
      </c>
      <c r="B7033" t="s">
        <v>55</v>
      </c>
    </row>
    <row r="7034" spans="1:2" x14ac:dyDescent="0.35">
      <c r="A7034">
        <v>129.15129999999999</v>
      </c>
      <c r="B7034" t="s">
        <v>55</v>
      </c>
    </row>
    <row r="7035" spans="1:2" x14ac:dyDescent="0.35">
      <c r="A7035">
        <v>129.17310000000001</v>
      </c>
      <c r="B7035" t="s">
        <v>55</v>
      </c>
    </row>
    <row r="7036" spans="1:2" x14ac:dyDescent="0.35">
      <c r="A7036">
        <v>129.20339999999999</v>
      </c>
      <c r="B7036" t="s">
        <v>55</v>
      </c>
    </row>
    <row r="7037" spans="1:2" x14ac:dyDescent="0.35">
      <c r="A7037">
        <v>129.24510000000001</v>
      </c>
      <c r="B7037" t="s">
        <v>55</v>
      </c>
    </row>
    <row r="7038" spans="1:2" x14ac:dyDescent="0.35">
      <c r="A7038">
        <v>129.27449999999999</v>
      </c>
      <c r="B7038" t="s">
        <v>55</v>
      </c>
    </row>
    <row r="7039" spans="1:2" x14ac:dyDescent="0.35">
      <c r="A7039">
        <v>129.3031</v>
      </c>
      <c r="B7039" t="s">
        <v>55</v>
      </c>
    </row>
    <row r="7040" spans="1:2" x14ac:dyDescent="0.35">
      <c r="A7040">
        <v>129.3262</v>
      </c>
      <c r="B7040" t="s">
        <v>55</v>
      </c>
    </row>
    <row r="7041" spans="1:3" x14ac:dyDescent="0.35">
      <c r="A7041">
        <v>129.35720000000001</v>
      </c>
      <c r="B7041" t="s">
        <v>55</v>
      </c>
    </row>
    <row r="7042" spans="1:3" x14ac:dyDescent="0.35">
      <c r="A7042">
        <v>129.40090000000001</v>
      </c>
      <c r="B7042" t="s">
        <v>55</v>
      </c>
      <c r="C7042">
        <v>4.0000000000000002E-4</v>
      </c>
    </row>
    <row r="7043" spans="1:3" x14ac:dyDescent="0.35">
      <c r="A7043">
        <v>129.4281</v>
      </c>
      <c r="B7043" t="s">
        <v>55</v>
      </c>
      <c r="C7043">
        <v>1.6999999999999999E-3</v>
      </c>
    </row>
    <row r="7044" spans="1:3" x14ac:dyDescent="0.35">
      <c r="A7044">
        <v>129.45500000000001</v>
      </c>
      <c r="B7044" t="s">
        <v>55</v>
      </c>
      <c r="C7044">
        <v>3.0000000000000001E-3</v>
      </c>
    </row>
    <row r="7045" spans="1:3" x14ac:dyDescent="0.35">
      <c r="A7045">
        <v>129.4776</v>
      </c>
      <c r="B7045" t="s">
        <v>55</v>
      </c>
      <c r="C7045">
        <v>5.0000000000000001E-3</v>
      </c>
    </row>
    <row r="7046" spans="1:3" x14ac:dyDescent="0.35">
      <c r="A7046">
        <v>129.5078</v>
      </c>
      <c r="B7046" t="s">
        <v>55</v>
      </c>
      <c r="C7046">
        <v>3.3E-3</v>
      </c>
    </row>
    <row r="7047" spans="1:3" x14ac:dyDescent="0.35">
      <c r="A7047">
        <v>129.5308</v>
      </c>
      <c r="B7047" t="s">
        <v>55</v>
      </c>
      <c r="C7047">
        <v>4.4000000000000003E-3</v>
      </c>
    </row>
    <row r="7048" spans="1:3" x14ac:dyDescent="0.35">
      <c r="A7048">
        <v>129.55359999999999</v>
      </c>
      <c r="B7048" t="s">
        <v>55</v>
      </c>
      <c r="C7048">
        <v>3.3E-3</v>
      </c>
    </row>
    <row r="7049" spans="1:3" x14ac:dyDescent="0.35">
      <c r="A7049">
        <v>129.5727</v>
      </c>
      <c r="B7049" t="s">
        <v>55</v>
      </c>
      <c r="C7049">
        <v>5.4999999999999997E-3</v>
      </c>
    </row>
    <row r="7050" spans="1:3" x14ac:dyDescent="0.35">
      <c r="A7050">
        <v>129.59270000000001</v>
      </c>
      <c r="B7050" t="s">
        <v>55</v>
      </c>
      <c r="C7050">
        <v>3.0999999999999999E-3</v>
      </c>
    </row>
    <row r="7051" spans="1:3" x14ac:dyDescent="0.35">
      <c r="A7051">
        <v>129.6123</v>
      </c>
      <c r="B7051" t="s">
        <v>55</v>
      </c>
      <c r="C7051">
        <v>5.9999999999999995E-4</v>
      </c>
    </row>
    <row r="7052" spans="1:3" x14ac:dyDescent="0.35">
      <c r="A7052">
        <v>129.6337</v>
      </c>
      <c r="B7052" t="s">
        <v>55</v>
      </c>
      <c r="C7052">
        <v>1.1000000000000001E-3</v>
      </c>
    </row>
    <row r="7053" spans="1:3" x14ac:dyDescent="0.35">
      <c r="A7053">
        <v>129.65899999999999</v>
      </c>
      <c r="B7053" t="s">
        <v>55</v>
      </c>
      <c r="C7053">
        <v>1.6999999999999999E-3</v>
      </c>
    </row>
    <row r="7054" spans="1:3" x14ac:dyDescent="0.35">
      <c r="A7054">
        <v>129.67789999999999</v>
      </c>
      <c r="B7054" t="s">
        <v>55</v>
      </c>
      <c r="C7054">
        <v>1.6999999999999999E-3</v>
      </c>
    </row>
    <row r="7055" spans="1:3" x14ac:dyDescent="0.35">
      <c r="A7055">
        <v>129.70140000000001</v>
      </c>
      <c r="B7055" t="s">
        <v>55</v>
      </c>
      <c r="C7055">
        <v>4.3E-3</v>
      </c>
    </row>
    <row r="7056" spans="1:3" x14ac:dyDescent="0.35">
      <c r="A7056">
        <v>129.72040000000001</v>
      </c>
      <c r="B7056" t="s">
        <v>55</v>
      </c>
      <c r="C7056">
        <v>4.7999999999999996E-3</v>
      </c>
    </row>
    <row r="7057" spans="1:3" x14ac:dyDescent="0.35">
      <c r="A7057">
        <v>129.74119999999999</v>
      </c>
      <c r="B7057" t="s">
        <v>55</v>
      </c>
      <c r="C7057">
        <v>4.8999999999999998E-3</v>
      </c>
    </row>
    <row r="7058" spans="1:3" x14ac:dyDescent="0.35">
      <c r="A7058">
        <v>129.76150000000001</v>
      </c>
      <c r="B7058" t="s">
        <v>55</v>
      </c>
      <c r="C7058">
        <v>1.4E-3</v>
      </c>
    </row>
    <row r="7059" spans="1:3" x14ac:dyDescent="0.35">
      <c r="A7059">
        <v>129.78280000000001</v>
      </c>
      <c r="B7059" t="s">
        <v>55</v>
      </c>
      <c r="C7059">
        <v>2.8E-3</v>
      </c>
    </row>
    <row r="7060" spans="1:3" x14ac:dyDescent="0.35">
      <c r="A7060">
        <v>129.8013</v>
      </c>
      <c r="B7060" t="s">
        <v>55</v>
      </c>
      <c r="C7060">
        <v>8.6E-3</v>
      </c>
    </row>
    <row r="7061" spans="1:3" x14ac:dyDescent="0.35">
      <c r="A7061">
        <v>129.82320000000001</v>
      </c>
      <c r="B7061" t="s">
        <v>55</v>
      </c>
      <c r="C7061">
        <v>8.9999999999999993E-3</v>
      </c>
    </row>
    <row r="7062" spans="1:3" x14ac:dyDescent="0.35">
      <c r="A7062">
        <v>129.8526</v>
      </c>
      <c r="B7062" t="s">
        <v>55</v>
      </c>
      <c r="C7062">
        <v>8.0000000000000004E-4</v>
      </c>
    </row>
    <row r="7063" spans="1:3" x14ac:dyDescent="0.35">
      <c r="A7063">
        <v>129.87520000000001</v>
      </c>
      <c r="B7063" t="s">
        <v>55</v>
      </c>
      <c r="C7063">
        <v>2.0999999999999999E-3</v>
      </c>
    </row>
    <row r="7064" spans="1:3" x14ac:dyDescent="0.35">
      <c r="A7064">
        <v>129.8982</v>
      </c>
      <c r="B7064" t="s">
        <v>55</v>
      </c>
      <c r="C7064">
        <v>4.1999999999999997E-3</v>
      </c>
    </row>
    <row r="7065" spans="1:3" x14ac:dyDescent="0.35">
      <c r="A7065">
        <v>129.9256</v>
      </c>
      <c r="B7065" t="s">
        <v>55</v>
      </c>
      <c r="C7065">
        <v>6.4999999999999997E-3</v>
      </c>
    </row>
    <row r="7066" spans="1:3" x14ac:dyDescent="0.35">
      <c r="A7066">
        <v>129.94800000000001</v>
      </c>
      <c r="B7066" t="s">
        <v>55</v>
      </c>
      <c r="C7066">
        <v>5.0000000000000001E-4</v>
      </c>
    </row>
    <row r="7067" spans="1:3" x14ac:dyDescent="0.35">
      <c r="A7067">
        <v>129.97020000000001</v>
      </c>
      <c r="B7067" t="s">
        <v>55</v>
      </c>
      <c r="C7067">
        <v>2.9999999999999997E-4</v>
      </c>
    </row>
    <row r="7068" spans="1:3" x14ac:dyDescent="0.35">
      <c r="A7068">
        <v>129.99160000000001</v>
      </c>
      <c r="B7068" t="s">
        <v>55</v>
      </c>
    </row>
    <row r="7069" spans="1:3" x14ac:dyDescent="0.35">
      <c r="A7069">
        <v>130.01660000000001</v>
      </c>
      <c r="B7069" t="s">
        <v>55</v>
      </c>
    </row>
    <row r="7070" spans="1:3" x14ac:dyDescent="0.35">
      <c r="A7070">
        <v>130.03749999999999</v>
      </c>
      <c r="B7070" t="s">
        <v>55</v>
      </c>
    </row>
    <row r="7071" spans="1:3" x14ac:dyDescent="0.35">
      <c r="A7071">
        <v>130.05940000000001</v>
      </c>
      <c r="B7071" t="s">
        <v>55</v>
      </c>
      <c r="C7071">
        <v>1E-4</v>
      </c>
    </row>
    <row r="7072" spans="1:3" x14ac:dyDescent="0.35">
      <c r="A7072">
        <v>130.1387</v>
      </c>
      <c r="B7072" t="s">
        <v>55</v>
      </c>
    </row>
    <row r="7073" spans="1:2" x14ac:dyDescent="0.35">
      <c r="A7073">
        <v>130.2123</v>
      </c>
      <c r="B7073" t="s">
        <v>55</v>
      </c>
    </row>
    <row r="7074" spans="1:2" x14ac:dyDescent="0.35">
      <c r="A7074">
        <v>130.26230000000001</v>
      </c>
      <c r="B7074" t="s">
        <v>55</v>
      </c>
    </row>
    <row r="7075" spans="1:2" x14ac:dyDescent="0.35">
      <c r="A7075">
        <v>130.3082</v>
      </c>
      <c r="B7075" t="s">
        <v>55</v>
      </c>
    </row>
    <row r="7076" spans="1:2" x14ac:dyDescent="0.35">
      <c r="A7076">
        <v>130.33699999999999</v>
      </c>
      <c r="B7076" t="s">
        <v>55</v>
      </c>
    </row>
    <row r="7077" spans="1:2" x14ac:dyDescent="0.35">
      <c r="A7077">
        <v>130.3707</v>
      </c>
      <c r="B7077" t="s">
        <v>55</v>
      </c>
    </row>
    <row r="7078" spans="1:2" x14ac:dyDescent="0.35">
      <c r="A7078">
        <v>130.38980000000001</v>
      </c>
      <c r="B7078" t="s">
        <v>55</v>
      </c>
    </row>
    <row r="7079" spans="1:2" x14ac:dyDescent="0.35">
      <c r="A7079">
        <v>130.41069999999999</v>
      </c>
      <c r="B7079" t="s">
        <v>55</v>
      </c>
    </row>
    <row r="7080" spans="1:2" x14ac:dyDescent="0.35">
      <c r="A7080">
        <v>130.4316</v>
      </c>
      <c r="B7080" t="s">
        <v>55</v>
      </c>
    </row>
    <row r="7081" spans="1:2" x14ac:dyDescent="0.35">
      <c r="A7081">
        <v>130.4511</v>
      </c>
      <c r="B7081" t="s">
        <v>55</v>
      </c>
    </row>
    <row r="7082" spans="1:2" x14ac:dyDescent="0.35">
      <c r="A7082">
        <v>130.4743</v>
      </c>
      <c r="B7082" t="s">
        <v>55</v>
      </c>
    </row>
    <row r="7083" spans="1:2" x14ac:dyDescent="0.35">
      <c r="A7083">
        <v>130.5027</v>
      </c>
      <c r="B7083" t="s">
        <v>55</v>
      </c>
    </row>
    <row r="7084" spans="1:2" x14ac:dyDescent="0.35">
      <c r="A7084">
        <v>130.53700000000001</v>
      </c>
      <c r="B7084" t="s">
        <v>55</v>
      </c>
    </row>
    <row r="7085" spans="1:2" x14ac:dyDescent="0.35">
      <c r="A7085">
        <v>130.56100000000001</v>
      </c>
      <c r="B7085" t="s">
        <v>55</v>
      </c>
    </row>
    <row r="7086" spans="1:2" x14ac:dyDescent="0.35">
      <c r="A7086">
        <v>130.59100000000001</v>
      </c>
      <c r="B7086" t="s">
        <v>55</v>
      </c>
    </row>
    <row r="7087" spans="1:2" x14ac:dyDescent="0.35">
      <c r="A7087">
        <v>130.61490000000001</v>
      </c>
      <c r="B7087" t="s">
        <v>55</v>
      </c>
    </row>
    <row r="7088" spans="1:2" x14ac:dyDescent="0.35">
      <c r="A7088">
        <v>130.63640000000001</v>
      </c>
      <c r="B7088" t="s">
        <v>55</v>
      </c>
    </row>
    <row r="7089" spans="1:3" x14ac:dyDescent="0.35">
      <c r="A7089">
        <v>130.6635</v>
      </c>
      <c r="B7089" t="s">
        <v>55</v>
      </c>
    </row>
    <row r="7090" spans="1:3" x14ac:dyDescent="0.35">
      <c r="A7090">
        <v>130.6833</v>
      </c>
      <c r="B7090" t="s">
        <v>55</v>
      </c>
    </row>
    <row r="7091" spans="1:3" x14ac:dyDescent="0.35">
      <c r="A7091">
        <v>130.7046</v>
      </c>
      <c r="B7091" t="s">
        <v>55</v>
      </c>
    </row>
    <row r="7092" spans="1:3" x14ac:dyDescent="0.35">
      <c r="A7092">
        <v>130.72819999999999</v>
      </c>
      <c r="B7092" t="s">
        <v>55</v>
      </c>
    </row>
    <row r="7093" spans="1:3" x14ac:dyDescent="0.35">
      <c r="A7093">
        <v>130.75720000000001</v>
      </c>
      <c r="B7093" t="s">
        <v>55</v>
      </c>
    </row>
    <row r="7094" spans="1:3" x14ac:dyDescent="0.35">
      <c r="A7094">
        <v>130.7833</v>
      </c>
      <c r="B7094" t="s">
        <v>55</v>
      </c>
    </row>
    <row r="7095" spans="1:3" x14ac:dyDescent="0.35">
      <c r="A7095">
        <v>130.80439999999999</v>
      </c>
      <c r="B7095" t="s">
        <v>55</v>
      </c>
    </row>
    <row r="7096" spans="1:3" x14ac:dyDescent="0.35">
      <c r="A7096">
        <v>130.8312</v>
      </c>
      <c r="B7096" t="s">
        <v>55</v>
      </c>
    </row>
    <row r="7097" spans="1:3" x14ac:dyDescent="0.35">
      <c r="A7097">
        <v>130.85220000000001</v>
      </c>
      <c r="B7097" t="s">
        <v>55</v>
      </c>
    </row>
    <row r="7098" spans="1:3" x14ac:dyDescent="0.35">
      <c r="A7098">
        <v>130.8742</v>
      </c>
      <c r="B7098" t="s">
        <v>55</v>
      </c>
    </row>
    <row r="7099" spans="1:3" x14ac:dyDescent="0.35">
      <c r="A7099">
        <v>130.8974</v>
      </c>
      <c r="B7099" t="s">
        <v>55</v>
      </c>
    </row>
    <row r="7100" spans="1:3" x14ac:dyDescent="0.35">
      <c r="A7100">
        <v>130.9171</v>
      </c>
      <c r="B7100" t="s">
        <v>55</v>
      </c>
    </row>
    <row r="7101" spans="1:3" x14ac:dyDescent="0.35">
      <c r="A7101">
        <v>130.93780000000001</v>
      </c>
      <c r="B7101" t="s">
        <v>55</v>
      </c>
    </row>
    <row r="7102" spans="1:3" x14ac:dyDescent="0.35">
      <c r="A7102">
        <v>130.95849999999999</v>
      </c>
      <c r="B7102" t="s">
        <v>55</v>
      </c>
    </row>
    <row r="7103" spans="1:3" x14ac:dyDescent="0.35">
      <c r="A7103">
        <v>130.98249999999999</v>
      </c>
      <c r="B7103" t="s">
        <v>55</v>
      </c>
    </row>
    <row r="7104" spans="1:3" x14ac:dyDescent="0.35">
      <c r="A7104">
        <v>131.00200000000001</v>
      </c>
      <c r="B7104" t="s">
        <v>55</v>
      </c>
      <c r="C7104">
        <v>1E-4</v>
      </c>
    </row>
    <row r="7105" spans="1:3" x14ac:dyDescent="0.35">
      <c r="A7105">
        <v>131.023</v>
      </c>
      <c r="B7105" t="s">
        <v>55</v>
      </c>
    </row>
    <row r="7106" spans="1:3" x14ac:dyDescent="0.35">
      <c r="A7106">
        <v>131.04349999999999</v>
      </c>
      <c r="B7106" t="s">
        <v>55</v>
      </c>
    </row>
    <row r="7107" spans="1:3" x14ac:dyDescent="0.35">
      <c r="A7107">
        <v>131.06720000000001</v>
      </c>
      <c r="B7107" t="s">
        <v>55</v>
      </c>
    </row>
    <row r="7108" spans="1:3" x14ac:dyDescent="0.35">
      <c r="A7108">
        <v>131.09020000000001</v>
      </c>
      <c r="B7108" t="s">
        <v>55</v>
      </c>
    </row>
    <row r="7109" spans="1:3" x14ac:dyDescent="0.35">
      <c r="A7109">
        <v>131.11429999999999</v>
      </c>
      <c r="B7109" t="s">
        <v>55</v>
      </c>
    </row>
    <row r="7110" spans="1:3" x14ac:dyDescent="0.35">
      <c r="A7110">
        <v>131.1446</v>
      </c>
      <c r="B7110" t="s">
        <v>55</v>
      </c>
    </row>
    <row r="7111" spans="1:3" x14ac:dyDescent="0.35">
      <c r="A7111">
        <v>131.18039999999999</v>
      </c>
      <c r="B7111" t="s">
        <v>55</v>
      </c>
    </row>
    <row r="7112" spans="1:3" x14ac:dyDescent="0.35">
      <c r="A7112">
        <v>131.21039999999999</v>
      </c>
      <c r="B7112" t="s">
        <v>55</v>
      </c>
    </row>
    <row r="7113" spans="1:3" x14ac:dyDescent="0.35">
      <c r="A7113">
        <v>131.23589999999999</v>
      </c>
      <c r="B7113" t="s">
        <v>55</v>
      </c>
    </row>
    <row r="7114" spans="1:3" x14ac:dyDescent="0.35">
      <c r="A7114">
        <v>131.2587</v>
      </c>
      <c r="B7114" t="s">
        <v>55</v>
      </c>
    </row>
    <row r="7115" spans="1:3" x14ac:dyDescent="0.35">
      <c r="A7115">
        <v>131.28720000000001</v>
      </c>
      <c r="B7115" t="s">
        <v>55</v>
      </c>
    </row>
    <row r="7116" spans="1:3" x14ac:dyDescent="0.35">
      <c r="A7116">
        <v>131.32130000000001</v>
      </c>
      <c r="B7116" t="s">
        <v>55</v>
      </c>
    </row>
    <row r="7117" spans="1:3" x14ac:dyDescent="0.35">
      <c r="A7117">
        <v>131.35669999999999</v>
      </c>
      <c r="B7117" t="s">
        <v>55</v>
      </c>
    </row>
    <row r="7118" spans="1:3" x14ac:dyDescent="0.35">
      <c r="A7118">
        <v>131.39570000000001</v>
      </c>
      <c r="B7118" t="s">
        <v>55</v>
      </c>
    </row>
    <row r="7119" spans="1:3" x14ac:dyDescent="0.35">
      <c r="A7119">
        <v>131.43279999999999</v>
      </c>
      <c r="B7119" t="s">
        <v>55</v>
      </c>
      <c r="C7119">
        <v>2.3999999999999998E-3</v>
      </c>
    </row>
    <row r="7120" spans="1:3" x14ac:dyDescent="0.35">
      <c r="A7120">
        <v>131.46129999999999</v>
      </c>
      <c r="B7120" t="s">
        <v>55</v>
      </c>
      <c r="C7120">
        <v>2.2000000000000001E-3</v>
      </c>
    </row>
    <row r="7121" spans="1:3" x14ac:dyDescent="0.35">
      <c r="A7121">
        <v>131.4983</v>
      </c>
      <c r="B7121" t="s">
        <v>55</v>
      </c>
      <c r="C7121">
        <v>4.8999999999999998E-3</v>
      </c>
    </row>
    <row r="7122" spans="1:3" x14ac:dyDescent="0.35">
      <c r="A7122">
        <v>131.53919999999999</v>
      </c>
      <c r="B7122" t="s">
        <v>55</v>
      </c>
      <c r="C7122">
        <v>8.0999999999999996E-3</v>
      </c>
    </row>
    <row r="7123" spans="1:3" x14ac:dyDescent="0.35">
      <c r="A7123">
        <v>131.56209999999999</v>
      </c>
      <c r="B7123" t="s">
        <v>55</v>
      </c>
      <c r="C7123">
        <v>1.8E-3</v>
      </c>
    </row>
    <row r="7124" spans="1:3" x14ac:dyDescent="0.35">
      <c r="A7124">
        <v>131.58510000000001</v>
      </c>
      <c r="B7124" t="s">
        <v>55</v>
      </c>
      <c r="C7124">
        <v>3.3999999999999998E-3</v>
      </c>
    </row>
    <row r="7125" spans="1:3" x14ac:dyDescent="0.35">
      <c r="A7125">
        <v>131.60839999999999</v>
      </c>
      <c r="B7125" t="s">
        <v>55</v>
      </c>
      <c r="C7125">
        <v>2.3999999999999998E-3</v>
      </c>
    </row>
    <row r="7126" spans="1:3" x14ac:dyDescent="0.35">
      <c r="A7126">
        <v>131.6362</v>
      </c>
      <c r="B7126" t="s">
        <v>55</v>
      </c>
      <c r="C7126">
        <v>2.0999999999999999E-3</v>
      </c>
    </row>
    <row r="7127" spans="1:3" x14ac:dyDescent="0.35">
      <c r="A7127">
        <v>131.6575</v>
      </c>
      <c r="B7127" t="s">
        <v>55</v>
      </c>
      <c r="C7127">
        <v>1.9E-3</v>
      </c>
    </row>
    <row r="7128" spans="1:3" x14ac:dyDescent="0.35">
      <c r="A7128">
        <v>131.68020000000001</v>
      </c>
      <c r="B7128" t="s">
        <v>55</v>
      </c>
      <c r="C7128">
        <v>1E-4</v>
      </c>
    </row>
    <row r="7129" spans="1:3" x14ac:dyDescent="0.35">
      <c r="A7129">
        <v>131.7045</v>
      </c>
      <c r="B7129" t="s">
        <v>55</v>
      </c>
    </row>
    <row r="7130" spans="1:3" x14ac:dyDescent="0.35">
      <c r="A7130">
        <v>131.72739999999999</v>
      </c>
      <c r="B7130" t="s">
        <v>55</v>
      </c>
    </row>
    <row r="7131" spans="1:3" x14ac:dyDescent="0.35">
      <c r="A7131">
        <v>131.75139999999999</v>
      </c>
      <c r="B7131" t="s">
        <v>55</v>
      </c>
    </row>
    <row r="7132" spans="1:3" x14ac:dyDescent="0.35">
      <c r="A7132">
        <v>131.77369999999999</v>
      </c>
      <c r="B7132" t="s">
        <v>55</v>
      </c>
    </row>
    <row r="7133" spans="1:3" x14ac:dyDescent="0.35">
      <c r="A7133">
        <v>131.79820000000001</v>
      </c>
      <c r="B7133" t="s">
        <v>55</v>
      </c>
    </row>
    <row r="7134" spans="1:3" x14ac:dyDescent="0.35">
      <c r="A7134">
        <v>131.8202</v>
      </c>
      <c r="B7134" t="s">
        <v>55</v>
      </c>
    </row>
    <row r="7135" spans="1:3" x14ac:dyDescent="0.35">
      <c r="A7135">
        <v>131.84989999999999</v>
      </c>
      <c r="B7135" t="s">
        <v>55</v>
      </c>
      <c r="C7135">
        <v>1E-4</v>
      </c>
    </row>
    <row r="7136" spans="1:3" x14ac:dyDescent="0.35">
      <c r="A7136">
        <v>131.87039999999999</v>
      </c>
      <c r="B7136" t="s">
        <v>55</v>
      </c>
    </row>
    <row r="7137" spans="1:2" x14ac:dyDescent="0.35">
      <c r="A7137">
        <v>131.89609999999999</v>
      </c>
      <c r="B7137" t="s">
        <v>55</v>
      </c>
    </row>
    <row r="7138" spans="1:2" x14ac:dyDescent="0.35">
      <c r="A7138">
        <v>131.9212</v>
      </c>
      <c r="B7138" t="s">
        <v>55</v>
      </c>
    </row>
    <row r="7139" spans="1:2" x14ac:dyDescent="0.35">
      <c r="A7139">
        <v>131.9443</v>
      </c>
      <c r="B7139" t="s">
        <v>55</v>
      </c>
    </row>
    <row r="7140" spans="1:2" x14ac:dyDescent="0.35">
      <c r="A7140">
        <v>131.971</v>
      </c>
      <c r="B7140" t="s">
        <v>55</v>
      </c>
    </row>
    <row r="7141" spans="1:2" x14ac:dyDescent="0.35">
      <c r="A7141">
        <v>131.99299999999999</v>
      </c>
      <c r="B7141" t="s">
        <v>55</v>
      </c>
    </row>
    <row r="7142" spans="1:2" x14ac:dyDescent="0.35">
      <c r="A7142">
        <v>132.02180000000001</v>
      </c>
      <c r="B7142" t="s">
        <v>55</v>
      </c>
    </row>
    <row r="7143" spans="1:2" x14ac:dyDescent="0.35">
      <c r="A7143">
        <v>132.04519999999999</v>
      </c>
      <c r="B7143" t="s">
        <v>55</v>
      </c>
    </row>
    <row r="7144" spans="1:2" x14ac:dyDescent="0.35">
      <c r="A7144">
        <v>132.07769999999999</v>
      </c>
      <c r="B7144" t="s">
        <v>55</v>
      </c>
    </row>
    <row r="7145" spans="1:2" x14ac:dyDescent="0.35">
      <c r="A7145">
        <v>132.1001</v>
      </c>
      <c r="B7145" t="s">
        <v>55</v>
      </c>
    </row>
    <row r="7146" spans="1:2" x14ac:dyDescent="0.35">
      <c r="A7146">
        <v>132.1249</v>
      </c>
      <c r="B7146" t="s">
        <v>55</v>
      </c>
    </row>
    <row r="7147" spans="1:2" x14ac:dyDescent="0.35">
      <c r="A7147">
        <v>132.15780000000001</v>
      </c>
      <c r="B7147" t="s">
        <v>55</v>
      </c>
    </row>
    <row r="7148" spans="1:2" x14ac:dyDescent="0.35">
      <c r="A7148">
        <v>132.19399999999999</v>
      </c>
      <c r="B7148" t="s">
        <v>55</v>
      </c>
    </row>
    <row r="7149" spans="1:2" x14ac:dyDescent="0.35">
      <c r="A7149">
        <v>132.22620000000001</v>
      </c>
      <c r="B7149" t="s">
        <v>55</v>
      </c>
    </row>
    <row r="7150" spans="1:2" x14ac:dyDescent="0.35">
      <c r="A7150">
        <v>132.2508</v>
      </c>
      <c r="B7150" t="s">
        <v>55</v>
      </c>
    </row>
    <row r="7151" spans="1:2" x14ac:dyDescent="0.35">
      <c r="A7151">
        <v>132.27070000000001</v>
      </c>
      <c r="B7151" t="s">
        <v>55</v>
      </c>
    </row>
    <row r="7152" spans="1:2" x14ac:dyDescent="0.35">
      <c r="A7152">
        <v>132.29470000000001</v>
      </c>
      <c r="B7152" t="s">
        <v>55</v>
      </c>
    </row>
    <row r="7153" spans="1:2" x14ac:dyDescent="0.35">
      <c r="A7153">
        <v>132.31489999999999</v>
      </c>
      <c r="B7153" t="s">
        <v>55</v>
      </c>
    </row>
    <row r="7154" spans="1:2" x14ac:dyDescent="0.35">
      <c r="A7154">
        <v>132.3357</v>
      </c>
      <c r="B7154" t="s">
        <v>55</v>
      </c>
    </row>
    <row r="7155" spans="1:2" x14ac:dyDescent="0.35">
      <c r="A7155">
        <v>132.3586</v>
      </c>
      <c r="B7155" t="s">
        <v>55</v>
      </c>
    </row>
    <row r="7156" spans="1:2" x14ac:dyDescent="0.35">
      <c r="A7156">
        <v>132.3826</v>
      </c>
      <c r="B7156" t="s">
        <v>55</v>
      </c>
    </row>
    <row r="7157" spans="1:2" x14ac:dyDescent="0.35">
      <c r="A7157">
        <v>132.4032</v>
      </c>
      <c r="B7157" t="s">
        <v>55</v>
      </c>
    </row>
    <row r="7158" spans="1:2" x14ac:dyDescent="0.35">
      <c r="A7158">
        <v>132.42099999999999</v>
      </c>
      <c r="B7158" t="s">
        <v>55</v>
      </c>
    </row>
    <row r="7159" spans="1:2" x14ac:dyDescent="0.35">
      <c r="A7159">
        <v>132.44049999999999</v>
      </c>
      <c r="B7159" t="s">
        <v>55</v>
      </c>
    </row>
    <row r="7160" spans="1:2" x14ac:dyDescent="0.35">
      <c r="A7160">
        <v>132.4597</v>
      </c>
      <c r="B7160" t="s">
        <v>55</v>
      </c>
    </row>
    <row r="7161" spans="1:2" x14ac:dyDescent="0.35">
      <c r="A7161">
        <v>132.48650000000001</v>
      </c>
      <c r="B7161" t="s">
        <v>55</v>
      </c>
    </row>
    <row r="7162" spans="1:2" x14ac:dyDescent="0.35">
      <c r="A7162">
        <v>132.52279999999999</v>
      </c>
      <c r="B7162" t="s">
        <v>55</v>
      </c>
    </row>
    <row r="7163" spans="1:2" x14ac:dyDescent="0.35">
      <c r="A7163">
        <v>132.5472</v>
      </c>
      <c r="B7163" t="s">
        <v>55</v>
      </c>
    </row>
    <row r="7164" spans="1:2" x14ac:dyDescent="0.35">
      <c r="A7164">
        <v>132.56829999999999</v>
      </c>
      <c r="B7164" t="s">
        <v>55</v>
      </c>
    </row>
    <row r="7165" spans="1:2" x14ac:dyDescent="0.35">
      <c r="A7165">
        <v>132.58860000000001</v>
      </c>
      <c r="B7165" t="s">
        <v>55</v>
      </c>
    </row>
    <row r="7166" spans="1:2" x14ac:dyDescent="0.35">
      <c r="A7166">
        <v>132.614</v>
      </c>
      <c r="B7166" t="s">
        <v>55</v>
      </c>
    </row>
    <row r="7167" spans="1:2" x14ac:dyDescent="0.35">
      <c r="A7167">
        <v>132.63319999999999</v>
      </c>
      <c r="B7167" t="s">
        <v>55</v>
      </c>
    </row>
    <row r="7168" spans="1:2" x14ac:dyDescent="0.35">
      <c r="A7168">
        <v>132.65780000000001</v>
      </c>
      <c r="B7168" t="s">
        <v>55</v>
      </c>
    </row>
    <row r="7169" spans="1:2" x14ac:dyDescent="0.35">
      <c r="A7169">
        <v>132.67750000000001</v>
      </c>
      <c r="B7169" t="s">
        <v>55</v>
      </c>
    </row>
    <row r="7170" spans="1:2" x14ac:dyDescent="0.35">
      <c r="A7170">
        <v>132.6962</v>
      </c>
      <c r="B7170" t="s">
        <v>55</v>
      </c>
    </row>
    <row r="7171" spans="1:2" x14ac:dyDescent="0.35">
      <c r="A7171">
        <v>132.7105</v>
      </c>
      <c r="B7171" t="s">
        <v>55</v>
      </c>
    </row>
    <row r="7172" spans="1:2" x14ac:dyDescent="0.35">
      <c r="A7172">
        <v>132.7261</v>
      </c>
      <c r="B7172" t="s">
        <v>55</v>
      </c>
    </row>
    <row r="7173" spans="1:2" x14ac:dyDescent="0.35">
      <c r="A7173">
        <v>132.7439</v>
      </c>
      <c r="B7173" t="s">
        <v>55</v>
      </c>
    </row>
    <row r="7174" spans="1:2" x14ac:dyDescent="0.35">
      <c r="A7174">
        <v>132.76750000000001</v>
      </c>
      <c r="B7174" t="s">
        <v>55</v>
      </c>
    </row>
    <row r="7175" spans="1:2" x14ac:dyDescent="0.35">
      <c r="A7175">
        <v>132.7869</v>
      </c>
      <c r="B7175" t="s">
        <v>55</v>
      </c>
    </row>
    <row r="7176" spans="1:2" x14ac:dyDescent="0.35">
      <c r="A7176">
        <v>132.80410000000001</v>
      </c>
      <c r="B7176" t="s">
        <v>55</v>
      </c>
    </row>
    <row r="7177" spans="1:2" x14ac:dyDescent="0.35">
      <c r="A7177">
        <v>132.8229</v>
      </c>
      <c r="B7177" t="s">
        <v>55</v>
      </c>
    </row>
    <row r="7178" spans="1:2" x14ac:dyDescent="0.35">
      <c r="A7178">
        <v>132.84289999999999</v>
      </c>
      <c r="B7178" t="s">
        <v>55</v>
      </c>
    </row>
    <row r="7179" spans="1:2" x14ac:dyDescent="0.35">
      <c r="A7179">
        <v>132.8613</v>
      </c>
      <c r="B7179" t="s">
        <v>55</v>
      </c>
    </row>
    <row r="7180" spans="1:2" x14ac:dyDescent="0.35">
      <c r="A7180">
        <v>132.88329999999999</v>
      </c>
      <c r="B7180" t="s">
        <v>55</v>
      </c>
    </row>
    <row r="7181" spans="1:2" x14ac:dyDescent="0.35">
      <c r="A7181">
        <v>132.8974</v>
      </c>
      <c r="B7181" t="s">
        <v>55</v>
      </c>
    </row>
    <row r="7182" spans="1:2" x14ac:dyDescent="0.35">
      <c r="A7182">
        <v>132.91210000000001</v>
      </c>
      <c r="B7182" t="s">
        <v>55</v>
      </c>
    </row>
    <row r="7183" spans="1:2" x14ac:dyDescent="0.35">
      <c r="A7183">
        <v>132.92859999999999</v>
      </c>
      <c r="B7183" t="s">
        <v>55</v>
      </c>
    </row>
    <row r="7184" spans="1:2" x14ac:dyDescent="0.35">
      <c r="A7184">
        <v>132.9494</v>
      </c>
      <c r="B7184" t="s">
        <v>55</v>
      </c>
    </row>
    <row r="7185" spans="1:2" x14ac:dyDescent="0.35">
      <c r="A7185">
        <v>132.96379999999999</v>
      </c>
      <c r="B7185" t="s">
        <v>55</v>
      </c>
    </row>
    <row r="7186" spans="1:2" x14ac:dyDescent="0.35">
      <c r="A7186">
        <v>132.9786</v>
      </c>
      <c r="B7186" t="s">
        <v>55</v>
      </c>
    </row>
    <row r="7187" spans="1:2" x14ac:dyDescent="0.35">
      <c r="A7187">
        <v>132.9933</v>
      </c>
      <c r="B7187" t="s">
        <v>55</v>
      </c>
    </row>
    <row r="7188" spans="1:2" x14ac:dyDescent="0.35">
      <c r="A7188">
        <v>133.00899999999999</v>
      </c>
      <c r="B7188" t="s">
        <v>55</v>
      </c>
    </row>
    <row r="7189" spans="1:2" x14ac:dyDescent="0.35">
      <c r="A7189">
        <v>133.0239</v>
      </c>
      <c r="B7189" t="s">
        <v>55</v>
      </c>
    </row>
    <row r="7190" spans="1:2" x14ac:dyDescent="0.35">
      <c r="A7190">
        <v>133.03909999999999</v>
      </c>
      <c r="B7190" t="s">
        <v>55</v>
      </c>
    </row>
    <row r="7191" spans="1:2" x14ac:dyDescent="0.35">
      <c r="A7191">
        <v>133.05340000000001</v>
      </c>
      <c r="B7191" t="s">
        <v>55</v>
      </c>
    </row>
    <row r="7192" spans="1:2" x14ac:dyDescent="0.35">
      <c r="A7192">
        <v>133.0712</v>
      </c>
      <c r="B7192" t="s">
        <v>55</v>
      </c>
    </row>
    <row r="7193" spans="1:2" x14ac:dyDescent="0.35">
      <c r="A7193">
        <v>133.0881</v>
      </c>
      <c r="B7193" t="s">
        <v>55</v>
      </c>
    </row>
    <row r="7194" spans="1:2" x14ac:dyDescent="0.35">
      <c r="A7194">
        <v>133.11019999999999</v>
      </c>
      <c r="B7194" t="s">
        <v>55</v>
      </c>
    </row>
    <row r="7195" spans="1:2" x14ac:dyDescent="0.35">
      <c r="A7195">
        <v>133.13480000000001</v>
      </c>
      <c r="B7195" t="s">
        <v>55</v>
      </c>
    </row>
    <row r="7196" spans="1:2" x14ac:dyDescent="0.35">
      <c r="A7196">
        <v>133.15039999999999</v>
      </c>
      <c r="B7196" t="s">
        <v>55</v>
      </c>
    </row>
    <row r="7197" spans="1:2" x14ac:dyDescent="0.35">
      <c r="A7197">
        <v>133.166</v>
      </c>
      <c r="B7197" t="s">
        <v>55</v>
      </c>
    </row>
    <row r="7198" spans="1:2" x14ac:dyDescent="0.35">
      <c r="A7198">
        <v>133.18520000000001</v>
      </c>
      <c r="B7198" t="s">
        <v>55</v>
      </c>
    </row>
    <row r="7199" spans="1:2" x14ac:dyDescent="0.35">
      <c r="A7199">
        <v>133.2039</v>
      </c>
      <c r="B7199" t="s">
        <v>55</v>
      </c>
    </row>
    <row r="7200" spans="1:2" x14ac:dyDescent="0.35">
      <c r="A7200">
        <v>133.22229999999999</v>
      </c>
      <c r="B7200" t="s">
        <v>55</v>
      </c>
    </row>
    <row r="7201" spans="1:3" x14ac:dyDescent="0.35">
      <c r="A7201">
        <v>133.24299999999999</v>
      </c>
      <c r="B7201" t="s">
        <v>55</v>
      </c>
    </row>
    <row r="7202" spans="1:3" x14ac:dyDescent="0.35">
      <c r="A7202">
        <v>133.26240000000001</v>
      </c>
      <c r="B7202" t="s">
        <v>55</v>
      </c>
    </row>
    <row r="7203" spans="1:3" x14ac:dyDescent="0.35">
      <c r="A7203">
        <v>133.28649999999999</v>
      </c>
      <c r="B7203" t="s">
        <v>55</v>
      </c>
    </row>
    <row r="7204" spans="1:3" x14ac:dyDescent="0.35">
      <c r="A7204">
        <v>133.3192</v>
      </c>
      <c r="B7204" t="s">
        <v>55</v>
      </c>
    </row>
    <row r="7205" spans="1:3" x14ac:dyDescent="0.35">
      <c r="A7205">
        <v>133.33519999999999</v>
      </c>
      <c r="B7205" t="s">
        <v>55</v>
      </c>
    </row>
    <row r="7206" spans="1:3" x14ac:dyDescent="0.35">
      <c r="A7206">
        <v>133.35050000000001</v>
      </c>
      <c r="B7206" t="s">
        <v>55</v>
      </c>
    </row>
    <row r="7207" spans="1:3" x14ac:dyDescent="0.35">
      <c r="A7207">
        <v>133.36940000000001</v>
      </c>
      <c r="B7207" t="s">
        <v>55</v>
      </c>
    </row>
    <row r="7208" spans="1:3" x14ac:dyDescent="0.35">
      <c r="A7208">
        <v>133.40010000000001</v>
      </c>
      <c r="B7208" t="s">
        <v>55</v>
      </c>
      <c r="C7208">
        <v>2.9999999999999997E-4</v>
      </c>
    </row>
    <row r="7209" spans="1:3" x14ac:dyDescent="0.35">
      <c r="A7209">
        <v>133.43039999999999</v>
      </c>
      <c r="B7209" t="s">
        <v>55</v>
      </c>
      <c r="C7209">
        <v>1.9E-3</v>
      </c>
    </row>
    <row r="7210" spans="1:3" x14ac:dyDescent="0.35">
      <c r="A7210">
        <v>133.46289999999999</v>
      </c>
      <c r="B7210" t="s">
        <v>55</v>
      </c>
      <c r="C7210">
        <v>2.5000000000000001E-3</v>
      </c>
    </row>
    <row r="7211" spans="1:3" x14ac:dyDescent="0.35">
      <c r="A7211">
        <v>133.48660000000001</v>
      </c>
      <c r="B7211" t="s">
        <v>55</v>
      </c>
      <c r="C7211">
        <v>9.4999999999999998E-3</v>
      </c>
    </row>
    <row r="7212" spans="1:3" x14ac:dyDescent="0.35">
      <c r="A7212">
        <v>133.5085</v>
      </c>
      <c r="B7212" t="s">
        <v>55</v>
      </c>
      <c r="C7212">
        <v>7.1999999999999998E-3</v>
      </c>
    </row>
    <row r="7213" spans="1:3" x14ac:dyDescent="0.35">
      <c r="A7213">
        <v>133.52420000000001</v>
      </c>
      <c r="B7213" t="s">
        <v>55</v>
      </c>
      <c r="C7213">
        <v>7.1999999999999998E-3</v>
      </c>
    </row>
    <row r="7214" spans="1:3" x14ac:dyDescent="0.35">
      <c r="A7214">
        <v>133.54050000000001</v>
      </c>
      <c r="B7214" t="s">
        <v>55</v>
      </c>
      <c r="C7214">
        <v>3.8E-3</v>
      </c>
    </row>
    <row r="7215" spans="1:3" x14ac:dyDescent="0.35">
      <c r="A7215">
        <v>133.56399999999999</v>
      </c>
      <c r="B7215" t="s">
        <v>55</v>
      </c>
      <c r="C7215">
        <v>3.5000000000000001E-3</v>
      </c>
    </row>
    <row r="7216" spans="1:3" x14ac:dyDescent="0.35">
      <c r="A7216">
        <v>133.57910000000001</v>
      </c>
      <c r="B7216" t="s">
        <v>55</v>
      </c>
      <c r="C7216">
        <v>1.6000000000000001E-3</v>
      </c>
    </row>
    <row r="7217" spans="1:3" x14ac:dyDescent="0.35">
      <c r="A7217">
        <v>133.59399999999999</v>
      </c>
      <c r="B7217" t="s">
        <v>55</v>
      </c>
      <c r="C7217">
        <v>5.1999999999999998E-3</v>
      </c>
    </row>
    <row r="7218" spans="1:3" x14ac:dyDescent="0.35">
      <c r="A7218">
        <v>133.6113</v>
      </c>
      <c r="B7218" t="s">
        <v>55</v>
      </c>
      <c r="C7218">
        <v>5.1999999999999998E-3</v>
      </c>
    </row>
    <row r="7219" spans="1:3" x14ac:dyDescent="0.35">
      <c r="A7219">
        <v>133.6266</v>
      </c>
      <c r="B7219" t="s">
        <v>55</v>
      </c>
      <c r="C7219">
        <v>4.0000000000000002E-4</v>
      </c>
    </row>
    <row r="7220" spans="1:3" x14ac:dyDescent="0.35">
      <c r="A7220">
        <v>133.64279999999999</v>
      </c>
      <c r="B7220" t="s">
        <v>55</v>
      </c>
      <c r="C7220">
        <v>2.0000000000000001E-4</v>
      </c>
    </row>
    <row r="7221" spans="1:3" x14ac:dyDescent="0.35">
      <c r="A7221">
        <v>133.6583</v>
      </c>
      <c r="B7221" t="s">
        <v>55</v>
      </c>
      <c r="C7221">
        <v>1E-3</v>
      </c>
    </row>
    <row r="7222" spans="1:3" x14ac:dyDescent="0.35">
      <c r="A7222">
        <v>133.6746</v>
      </c>
      <c r="B7222" t="s">
        <v>55</v>
      </c>
      <c r="C7222">
        <v>1E-3</v>
      </c>
    </row>
    <row r="7223" spans="1:3" x14ac:dyDescent="0.35">
      <c r="A7223">
        <v>133.69059999999999</v>
      </c>
      <c r="B7223" t="s">
        <v>55</v>
      </c>
      <c r="C7223">
        <v>2.2000000000000001E-3</v>
      </c>
    </row>
    <row r="7224" spans="1:3" x14ac:dyDescent="0.35">
      <c r="A7224">
        <v>133.70859999999999</v>
      </c>
      <c r="B7224" t="s">
        <v>55</v>
      </c>
      <c r="C7224">
        <v>1.1999999999999999E-3</v>
      </c>
    </row>
    <row r="7225" spans="1:3" x14ac:dyDescent="0.35">
      <c r="A7225">
        <v>133.72460000000001</v>
      </c>
      <c r="B7225" t="s">
        <v>55</v>
      </c>
      <c r="C7225">
        <v>4.5999999999999999E-3</v>
      </c>
    </row>
    <row r="7226" spans="1:3" x14ac:dyDescent="0.35">
      <c r="A7226">
        <v>133.7413</v>
      </c>
      <c r="B7226" t="s">
        <v>55</v>
      </c>
      <c r="C7226">
        <v>3.3E-3</v>
      </c>
    </row>
    <row r="7227" spans="1:3" x14ac:dyDescent="0.35">
      <c r="A7227">
        <v>133.7595</v>
      </c>
      <c r="B7227" t="s">
        <v>55</v>
      </c>
      <c r="C7227">
        <v>1.66E-2</v>
      </c>
    </row>
    <row r="7228" spans="1:3" x14ac:dyDescent="0.35">
      <c r="A7228">
        <v>133.7748</v>
      </c>
      <c r="B7228" t="s">
        <v>55</v>
      </c>
      <c r="C7228">
        <v>1.66E-2</v>
      </c>
    </row>
    <row r="7229" spans="1:3" x14ac:dyDescent="0.35">
      <c r="A7229">
        <v>133.79050000000001</v>
      </c>
      <c r="B7229" t="s">
        <v>55</v>
      </c>
      <c r="C7229">
        <v>2.8999999999999998E-3</v>
      </c>
    </row>
    <row r="7230" spans="1:3" x14ac:dyDescent="0.35">
      <c r="A7230">
        <v>133.8092</v>
      </c>
      <c r="B7230" t="s">
        <v>55</v>
      </c>
      <c r="C7230">
        <v>3.5000000000000001E-3</v>
      </c>
    </row>
    <row r="7231" spans="1:3" x14ac:dyDescent="0.35">
      <c r="A7231">
        <v>133.8288</v>
      </c>
      <c r="B7231" t="s">
        <v>55</v>
      </c>
      <c r="C7231">
        <v>3.0999999999999999E-3</v>
      </c>
    </row>
    <row r="7232" spans="1:3" x14ac:dyDescent="0.35">
      <c r="A7232">
        <v>133.84649999999999</v>
      </c>
      <c r="B7232" t="s">
        <v>55</v>
      </c>
      <c r="C7232">
        <v>3.0999999999999999E-3</v>
      </c>
    </row>
    <row r="7233" spans="1:3" x14ac:dyDescent="0.35">
      <c r="A7233">
        <v>133.86680000000001</v>
      </c>
      <c r="B7233" t="s">
        <v>55</v>
      </c>
      <c r="C7233">
        <v>3.5999999999999999E-3</v>
      </c>
    </row>
    <row r="7234" spans="1:3" x14ac:dyDescent="0.35">
      <c r="A7234">
        <v>133.88669999999999</v>
      </c>
      <c r="B7234" t="s">
        <v>55</v>
      </c>
      <c r="C7234">
        <v>7.1999999999999998E-3</v>
      </c>
    </row>
    <row r="7235" spans="1:3" x14ac:dyDescent="0.35">
      <c r="A7235">
        <v>133.90530000000001</v>
      </c>
      <c r="B7235" t="s">
        <v>55</v>
      </c>
      <c r="C7235">
        <v>1.6000000000000001E-3</v>
      </c>
    </row>
    <row r="7236" spans="1:3" x14ac:dyDescent="0.35">
      <c r="A7236">
        <v>133.92699999999999</v>
      </c>
      <c r="B7236" t="s">
        <v>55</v>
      </c>
      <c r="C7236">
        <v>1.5E-3</v>
      </c>
    </row>
    <row r="7237" spans="1:3" x14ac:dyDescent="0.35">
      <c r="A7237">
        <v>133.9453</v>
      </c>
      <c r="B7237" t="s">
        <v>55</v>
      </c>
      <c r="C7237">
        <v>2.2000000000000001E-3</v>
      </c>
    </row>
    <row r="7238" spans="1:3" x14ac:dyDescent="0.35">
      <c r="A7238">
        <v>133.96289999999999</v>
      </c>
      <c r="B7238" t="s">
        <v>55</v>
      </c>
      <c r="C7238">
        <v>1E-4</v>
      </c>
    </row>
    <row r="7239" spans="1:3" x14ac:dyDescent="0.35">
      <c r="A7239">
        <v>133.9828</v>
      </c>
      <c r="B7239" t="s">
        <v>55</v>
      </c>
    </row>
    <row r="7240" spans="1:3" x14ac:dyDescent="0.35">
      <c r="A7240">
        <v>134.0033</v>
      </c>
      <c r="B7240" t="s">
        <v>55</v>
      </c>
    </row>
    <row r="7241" spans="1:3" x14ac:dyDescent="0.35">
      <c r="A7241">
        <v>134.0197</v>
      </c>
      <c r="B7241" t="s">
        <v>55</v>
      </c>
    </row>
    <row r="7242" spans="1:3" x14ac:dyDescent="0.35">
      <c r="A7242">
        <v>134.03720000000001</v>
      </c>
      <c r="B7242" t="s">
        <v>55</v>
      </c>
    </row>
    <row r="7243" spans="1:3" x14ac:dyDescent="0.35">
      <c r="A7243">
        <v>134.0582</v>
      </c>
      <c r="B7243" t="s">
        <v>55</v>
      </c>
    </row>
    <row r="7244" spans="1:3" x14ac:dyDescent="0.35">
      <c r="A7244">
        <v>134.08760000000001</v>
      </c>
      <c r="B7244" t="s">
        <v>55</v>
      </c>
    </row>
    <row r="7245" spans="1:3" x14ac:dyDescent="0.35">
      <c r="A7245">
        <v>134.1183</v>
      </c>
      <c r="B7245" t="s">
        <v>55</v>
      </c>
    </row>
    <row r="7246" spans="1:3" x14ac:dyDescent="0.35">
      <c r="A7246">
        <v>134.15039999999999</v>
      </c>
      <c r="B7246" t="s">
        <v>55</v>
      </c>
    </row>
    <row r="7247" spans="1:3" x14ac:dyDescent="0.35">
      <c r="A7247">
        <v>134.16810000000001</v>
      </c>
      <c r="B7247" t="s">
        <v>55</v>
      </c>
    </row>
    <row r="7248" spans="1:3" x14ac:dyDescent="0.35">
      <c r="A7248">
        <v>134.18770000000001</v>
      </c>
      <c r="B7248" t="s">
        <v>55</v>
      </c>
    </row>
    <row r="7249" spans="1:2" x14ac:dyDescent="0.35">
      <c r="A7249">
        <v>134.21520000000001</v>
      </c>
      <c r="B7249" t="s">
        <v>55</v>
      </c>
    </row>
    <row r="7250" spans="1:2" x14ac:dyDescent="0.35">
      <c r="A7250">
        <v>134.24010000000001</v>
      </c>
      <c r="B7250" t="s">
        <v>55</v>
      </c>
    </row>
    <row r="7251" spans="1:2" x14ac:dyDescent="0.35">
      <c r="A7251">
        <v>134.2552</v>
      </c>
      <c r="B7251" t="s">
        <v>55</v>
      </c>
    </row>
    <row r="7252" spans="1:2" x14ac:dyDescent="0.35">
      <c r="A7252">
        <v>134.27080000000001</v>
      </c>
      <c r="B7252" t="s">
        <v>55</v>
      </c>
    </row>
    <row r="7253" spans="1:2" x14ac:dyDescent="0.35">
      <c r="A7253">
        <v>134.2859</v>
      </c>
      <c r="B7253" t="s">
        <v>55</v>
      </c>
    </row>
    <row r="7254" spans="1:2" x14ac:dyDescent="0.35">
      <c r="A7254">
        <v>134.3015</v>
      </c>
      <c r="B7254" t="s">
        <v>55</v>
      </c>
    </row>
    <row r="7255" spans="1:2" x14ac:dyDescent="0.35">
      <c r="A7255">
        <v>134.31649999999999</v>
      </c>
      <c r="B7255" t="s">
        <v>55</v>
      </c>
    </row>
    <row r="7256" spans="1:2" x14ac:dyDescent="0.35">
      <c r="A7256">
        <v>134.33199999999999</v>
      </c>
      <c r="B7256" t="s">
        <v>55</v>
      </c>
    </row>
    <row r="7257" spans="1:2" x14ac:dyDescent="0.35">
      <c r="A7257">
        <v>134.3468</v>
      </c>
      <c r="B7257" t="s">
        <v>55</v>
      </c>
    </row>
    <row r="7258" spans="1:2" x14ac:dyDescent="0.35">
      <c r="A7258">
        <v>134.36240000000001</v>
      </c>
      <c r="B7258" t="s">
        <v>55</v>
      </c>
    </row>
    <row r="7259" spans="1:2" x14ac:dyDescent="0.35">
      <c r="A7259">
        <v>134.37809999999999</v>
      </c>
      <c r="B7259" t="s">
        <v>55</v>
      </c>
    </row>
    <row r="7260" spans="1:2" x14ac:dyDescent="0.35">
      <c r="A7260">
        <v>134.393</v>
      </c>
      <c r="B7260" t="s">
        <v>55</v>
      </c>
    </row>
    <row r="7261" spans="1:2" x14ac:dyDescent="0.35">
      <c r="A7261">
        <v>134.4076</v>
      </c>
      <c r="B7261" t="s">
        <v>55</v>
      </c>
    </row>
    <row r="7262" spans="1:2" x14ac:dyDescent="0.35">
      <c r="A7262">
        <v>134.42320000000001</v>
      </c>
      <c r="B7262" t="s">
        <v>55</v>
      </c>
    </row>
    <row r="7263" spans="1:2" x14ac:dyDescent="0.35">
      <c r="A7263">
        <v>134.43809999999999</v>
      </c>
      <c r="B7263" t="s">
        <v>55</v>
      </c>
    </row>
    <row r="7264" spans="1:2" x14ac:dyDescent="0.35">
      <c r="A7264">
        <v>134.453</v>
      </c>
      <c r="B7264" t="s">
        <v>55</v>
      </c>
    </row>
    <row r="7265" spans="1:2" x14ac:dyDescent="0.35">
      <c r="A7265">
        <v>134.46850000000001</v>
      </c>
      <c r="B7265" t="s">
        <v>55</v>
      </c>
    </row>
    <row r="7266" spans="1:2" x14ac:dyDescent="0.35">
      <c r="A7266">
        <v>134.48419999999999</v>
      </c>
      <c r="B7266" t="s">
        <v>55</v>
      </c>
    </row>
    <row r="7267" spans="1:2" x14ac:dyDescent="0.35">
      <c r="A7267">
        <v>134.50229999999999</v>
      </c>
      <c r="B7267" t="s">
        <v>55</v>
      </c>
    </row>
    <row r="7268" spans="1:2" x14ac:dyDescent="0.35">
      <c r="A7268">
        <v>134.5283</v>
      </c>
      <c r="B7268" t="s">
        <v>55</v>
      </c>
    </row>
    <row r="7269" spans="1:2" x14ac:dyDescent="0.35">
      <c r="A7269">
        <v>134.55699999999999</v>
      </c>
      <c r="B7269" t="s">
        <v>55</v>
      </c>
    </row>
    <row r="7270" spans="1:2" x14ac:dyDescent="0.35">
      <c r="A7270">
        <v>134.57740000000001</v>
      </c>
      <c r="B7270" t="s">
        <v>55</v>
      </c>
    </row>
    <row r="7271" spans="1:2" x14ac:dyDescent="0.35">
      <c r="A7271">
        <v>134.59469999999999</v>
      </c>
      <c r="B7271" t="s">
        <v>55</v>
      </c>
    </row>
    <row r="7272" spans="1:2" x14ac:dyDescent="0.35">
      <c r="A7272">
        <v>134.6121</v>
      </c>
      <c r="B7272" t="s">
        <v>55</v>
      </c>
    </row>
    <row r="7273" spans="1:2" x14ac:dyDescent="0.35">
      <c r="A7273">
        <v>134.63149999999999</v>
      </c>
      <c r="B7273" t="s">
        <v>55</v>
      </c>
    </row>
    <row r="7274" spans="1:2" x14ac:dyDescent="0.35">
      <c r="A7274">
        <v>134.654</v>
      </c>
      <c r="B7274" t="s">
        <v>55</v>
      </c>
    </row>
    <row r="7275" spans="1:2" x14ac:dyDescent="0.35">
      <c r="A7275">
        <v>134.6696</v>
      </c>
      <c r="B7275" t="s">
        <v>55</v>
      </c>
    </row>
    <row r="7276" spans="1:2" x14ac:dyDescent="0.35">
      <c r="A7276">
        <v>134.68530000000001</v>
      </c>
      <c r="B7276" t="s">
        <v>55</v>
      </c>
    </row>
    <row r="7277" spans="1:2" x14ac:dyDescent="0.35">
      <c r="A7277">
        <v>134.7021</v>
      </c>
      <c r="B7277" t="s">
        <v>55</v>
      </c>
    </row>
    <row r="7278" spans="1:2" x14ac:dyDescent="0.35">
      <c r="A7278">
        <v>134.72</v>
      </c>
      <c r="B7278" t="s">
        <v>55</v>
      </c>
    </row>
    <row r="7279" spans="1:2" x14ac:dyDescent="0.35">
      <c r="A7279">
        <v>134.74369999999999</v>
      </c>
      <c r="B7279" t="s">
        <v>55</v>
      </c>
    </row>
    <row r="7280" spans="1:2" x14ac:dyDescent="0.35">
      <c r="A7280">
        <v>134.76169999999999</v>
      </c>
      <c r="B7280" t="s">
        <v>55</v>
      </c>
    </row>
    <row r="7281" spans="1:2" x14ac:dyDescent="0.35">
      <c r="A7281">
        <v>134.78559999999999</v>
      </c>
      <c r="B7281" t="s">
        <v>55</v>
      </c>
    </row>
    <row r="7282" spans="1:2" x14ac:dyDescent="0.35">
      <c r="A7282">
        <v>134.80459999999999</v>
      </c>
      <c r="B7282" t="s">
        <v>55</v>
      </c>
    </row>
    <row r="7283" spans="1:2" x14ac:dyDescent="0.35">
      <c r="A7283">
        <v>134.8227</v>
      </c>
      <c r="B7283" t="s">
        <v>55</v>
      </c>
    </row>
    <row r="7284" spans="1:2" x14ac:dyDescent="0.35">
      <c r="A7284">
        <v>134.84299999999999</v>
      </c>
      <c r="B7284" t="s">
        <v>55</v>
      </c>
    </row>
    <row r="7285" spans="1:2" x14ac:dyDescent="0.35">
      <c r="A7285">
        <v>134.864</v>
      </c>
      <c r="B7285" t="s">
        <v>55</v>
      </c>
    </row>
    <row r="7286" spans="1:2" x14ac:dyDescent="0.35">
      <c r="A7286">
        <v>134.87960000000001</v>
      </c>
      <c r="B7286" t="s">
        <v>55</v>
      </c>
    </row>
    <row r="7287" spans="1:2" x14ac:dyDescent="0.35">
      <c r="A7287">
        <v>134.89410000000001</v>
      </c>
      <c r="B7287" t="s">
        <v>55</v>
      </c>
    </row>
    <row r="7288" spans="1:2" x14ac:dyDescent="0.35">
      <c r="A7288">
        <v>134.9092</v>
      </c>
      <c r="B7288" t="s">
        <v>55</v>
      </c>
    </row>
    <row r="7289" spans="1:2" x14ac:dyDescent="0.35">
      <c r="A7289">
        <v>134.92449999999999</v>
      </c>
      <c r="B7289" t="s">
        <v>55</v>
      </c>
    </row>
    <row r="7290" spans="1:2" x14ac:dyDescent="0.35">
      <c r="A7290">
        <v>134.93989999999999</v>
      </c>
      <c r="B7290" t="s">
        <v>55</v>
      </c>
    </row>
    <row r="7291" spans="1:2" x14ac:dyDescent="0.35">
      <c r="A7291">
        <v>134.9554</v>
      </c>
      <c r="B7291" t="s">
        <v>55</v>
      </c>
    </row>
    <row r="7292" spans="1:2" x14ac:dyDescent="0.35">
      <c r="A7292">
        <v>134.97020000000001</v>
      </c>
      <c r="B7292" t="s">
        <v>55</v>
      </c>
    </row>
    <row r="7293" spans="1:2" x14ac:dyDescent="0.35">
      <c r="A7293">
        <v>134.9872</v>
      </c>
      <c r="B7293" t="s">
        <v>55</v>
      </c>
    </row>
    <row r="7294" spans="1:2" x14ac:dyDescent="0.35">
      <c r="A7294">
        <v>135.00720000000001</v>
      </c>
      <c r="B7294" t="s">
        <v>55</v>
      </c>
    </row>
    <row r="7295" spans="1:2" x14ac:dyDescent="0.35">
      <c r="A7295">
        <v>135.0274</v>
      </c>
      <c r="B7295" t="s">
        <v>55</v>
      </c>
    </row>
    <row r="7296" spans="1:2" x14ac:dyDescent="0.35">
      <c r="A7296">
        <v>135.04580000000001</v>
      </c>
      <c r="B7296" t="s">
        <v>55</v>
      </c>
    </row>
    <row r="7297" spans="1:2" x14ac:dyDescent="0.35">
      <c r="A7297">
        <v>135.06139999999999</v>
      </c>
      <c r="B7297" t="s">
        <v>55</v>
      </c>
    </row>
    <row r="7298" spans="1:2" x14ac:dyDescent="0.35">
      <c r="A7298">
        <v>135.0797</v>
      </c>
      <c r="B7298" t="s">
        <v>55</v>
      </c>
    </row>
    <row r="7299" spans="1:2" x14ac:dyDescent="0.35">
      <c r="A7299">
        <v>135.09719999999999</v>
      </c>
      <c r="B7299" t="s">
        <v>55</v>
      </c>
    </row>
    <row r="7300" spans="1:2" x14ac:dyDescent="0.35">
      <c r="A7300">
        <v>135.11439999999999</v>
      </c>
      <c r="B7300" t="s">
        <v>55</v>
      </c>
    </row>
    <row r="7301" spans="1:2" x14ac:dyDescent="0.35">
      <c r="A7301">
        <v>135.1369</v>
      </c>
      <c r="B7301" t="s">
        <v>55</v>
      </c>
    </row>
    <row r="7302" spans="1:2" x14ac:dyDescent="0.35">
      <c r="A7302">
        <v>135.16550000000001</v>
      </c>
      <c r="B7302" t="s">
        <v>55</v>
      </c>
    </row>
    <row r="7303" spans="1:2" x14ac:dyDescent="0.35">
      <c r="A7303">
        <v>135.1848</v>
      </c>
      <c r="B7303" t="s">
        <v>55</v>
      </c>
    </row>
    <row r="7304" spans="1:2" x14ac:dyDescent="0.35">
      <c r="A7304">
        <v>135.20480000000001</v>
      </c>
      <c r="B7304" t="s">
        <v>55</v>
      </c>
    </row>
    <row r="7305" spans="1:2" x14ac:dyDescent="0.35">
      <c r="A7305">
        <v>135.22319999999999</v>
      </c>
      <c r="B7305" t="s">
        <v>55</v>
      </c>
    </row>
    <row r="7306" spans="1:2" x14ac:dyDescent="0.35">
      <c r="A7306">
        <v>135.24170000000001</v>
      </c>
      <c r="B7306" t="s">
        <v>55</v>
      </c>
    </row>
    <row r="7307" spans="1:2" x14ac:dyDescent="0.35">
      <c r="A7307">
        <v>135.26140000000001</v>
      </c>
      <c r="B7307" t="s">
        <v>55</v>
      </c>
    </row>
    <row r="7308" spans="1:2" x14ac:dyDescent="0.35">
      <c r="A7308">
        <v>135.27979999999999</v>
      </c>
      <c r="B7308" t="s">
        <v>55</v>
      </c>
    </row>
    <row r="7309" spans="1:2" x14ac:dyDescent="0.35">
      <c r="A7309">
        <v>135.3032</v>
      </c>
      <c r="B7309" t="s">
        <v>55</v>
      </c>
    </row>
    <row r="7310" spans="1:2" x14ac:dyDescent="0.35">
      <c r="A7310">
        <v>135.32380000000001</v>
      </c>
      <c r="B7310" t="s">
        <v>55</v>
      </c>
    </row>
    <row r="7311" spans="1:2" x14ac:dyDescent="0.35">
      <c r="A7311">
        <v>135.33940000000001</v>
      </c>
      <c r="B7311" t="s">
        <v>55</v>
      </c>
    </row>
    <row r="7312" spans="1:2" x14ac:dyDescent="0.35">
      <c r="A7312">
        <v>135.3578</v>
      </c>
      <c r="B7312" t="s">
        <v>55</v>
      </c>
    </row>
    <row r="7313" spans="1:3" x14ac:dyDescent="0.35">
      <c r="A7313">
        <v>135.3869</v>
      </c>
      <c r="B7313" t="s">
        <v>55</v>
      </c>
      <c r="C7313">
        <v>1E-4</v>
      </c>
    </row>
    <row r="7314" spans="1:3" x14ac:dyDescent="0.35">
      <c r="A7314">
        <v>135.41820000000001</v>
      </c>
      <c r="B7314" t="s">
        <v>55</v>
      </c>
      <c r="C7314">
        <v>1.8E-3</v>
      </c>
    </row>
    <row r="7315" spans="1:3" x14ac:dyDescent="0.35">
      <c r="A7315">
        <v>135.44220000000001</v>
      </c>
      <c r="B7315" t="s">
        <v>55</v>
      </c>
      <c r="C7315">
        <v>5.9999999999999995E-4</v>
      </c>
    </row>
    <row r="7316" spans="1:3" x14ac:dyDescent="0.35">
      <c r="A7316">
        <v>135.47049999999999</v>
      </c>
      <c r="B7316" t="s">
        <v>55</v>
      </c>
      <c r="C7316">
        <v>1.8E-3</v>
      </c>
    </row>
    <row r="7317" spans="1:3" x14ac:dyDescent="0.35">
      <c r="A7317">
        <v>135.49950000000001</v>
      </c>
      <c r="B7317" t="s">
        <v>55</v>
      </c>
      <c r="C7317">
        <v>3.0999999999999999E-3</v>
      </c>
    </row>
    <row r="7318" spans="1:3" x14ac:dyDescent="0.35">
      <c r="A7318">
        <v>135.51939999999999</v>
      </c>
      <c r="B7318" t="s">
        <v>55</v>
      </c>
      <c r="C7318">
        <v>4.7999999999999996E-3</v>
      </c>
    </row>
    <row r="7319" spans="1:3" x14ac:dyDescent="0.35">
      <c r="A7319">
        <v>135.5359</v>
      </c>
      <c r="B7319" t="s">
        <v>55</v>
      </c>
      <c r="C7319">
        <v>4.7999999999999996E-3</v>
      </c>
    </row>
    <row r="7320" spans="1:3" x14ac:dyDescent="0.35">
      <c r="A7320">
        <v>135.553</v>
      </c>
      <c r="B7320" t="s">
        <v>55</v>
      </c>
      <c r="C7320">
        <v>1.8E-3</v>
      </c>
    </row>
    <row r="7321" spans="1:3" x14ac:dyDescent="0.35">
      <c r="A7321">
        <v>135.56829999999999</v>
      </c>
      <c r="B7321" t="s">
        <v>55</v>
      </c>
      <c r="C7321">
        <v>5.3E-3</v>
      </c>
    </row>
    <row r="7322" spans="1:3" x14ac:dyDescent="0.35">
      <c r="A7322">
        <v>135.58529999999999</v>
      </c>
      <c r="B7322" t="s">
        <v>55</v>
      </c>
      <c r="C7322">
        <v>1.9E-3</v>
      </c>
    </row>
    <row r="7323" spans="1:3" x14ac:dyDescent="0.35">
      <c r="A7323">
        <v>135.6018</v>
      </c>
      <c r="B7323" t="s">
        <v>55</v>
      </c>
      <c r="C7323">
        <v>1.9E-3</v>
      </c>
    </row>
    <row r="7324" spans="1:3" x14ac:dyDescent="0.35">
      <c r="A7324">
        <v>135.61959999999999</v>
      </c>
      <c r="B7324" t="s">
        <v>55</v>
      </c>
      <c r="C7324">
        <v>3.3E-3</v>
      </c>
    </row>
    <row r="7325" spans="1:3" x14ac:dyDescent="0.35">
      <c r="A7325">
        <v>135.63579999999999</v>
      </c>
      <c r="B7325" t="s">
        <v>55</v>
      </c>
      <c r="C7325">
        <v>2.3999999999999998E-3</v>
      </c>
    </row>
    <row r="7326" spans="1:3" x14ac:dyDescent="0.35">
      <c r="A7326">
        <v>135.65190000000001</v>
      </c>
      <c r="B7326" t="s">
        <v>55</v>
      </c>
      <c r="C7326">
        <v>1.1000000000000001E-3</v>
      </c>
    </row>
    <row r="7327" spans="1:3" x14ac:dyDescent="0.35">
      <c r="A7327">
        <v>135.66929999999999</v>
      </c>
      <c r="B7327" t="s">
        <v>55</v>
      </c>
      <c r="C7327">
        <v>8.0000000000000004E-4</v>
      </c>
    </row>
    <row r="7328" spans="1:3" x14ac:dyDescent="0.35">
      <c r="A7328">
        <v>135.6859</v>
      </c>
      <c r="B7328" t="s">
        <v>55</v>
      </c>
      <c r="C7328">
        <v>1E-4</v>
      </c>
    </row>
    <row r="7329" spans="1:3" x14ac:dyDescent="0.35">
      <c r="A7329">
        <v>135.70269999999999</v>
      </c>
      <c r="B7329" t="s">
        <v>55</v>
      </c>
    </row>
    <row r="7330" spans="1:3" x14ac:dyDescent="0.35">
      <c r="A7330">
        <v>135.71889999999999</v>
      </c>
      <c r="B7330" t="s">
        <v>55</v>
      </c>
    </row>
    <row r="7331" spans="1:3" x14ac:dyDescent="0.35">
      <c r="A7331">
        <v>135.73419999999999</v>
      </c>
      <c r="B7331" t="s">
        <v>55</v>
      </c>
    </row>
    <row r="7332" spans="1:3" x14ac:dyDescent="0.35">
      <c r="A7332">
        <v>135.74969999999999</v>
      </c>
      <c r="B7332" t="s">
        <v>55</v>
      </c>
    </row>
    <row r="7333" spans="1:3" x14ac:dyDescent="0.35">
      <c r="A7333">
        <v>135.767</v>
      </c>
      <c r="B7333" t="s">
        <v>55</v>
      </c>
    </row>
    <row r="7334" spans="1:3" x14ac:dyDescent="0.35">
      <c r="A7334">
        <v>135.78559999999999</v>
      </c>
      <c r="B7334" t="s">
        <v>55</v>
      </c>
      <c r="C7334">
        <v>1E-4</v>
      </c>
    </row>
    <row r="7335" spans="1:3" x14ac:dyDescent="0.35">
      <c r="A7335">
        <v>135.80420000000001</v>
      </c>
      <c r="B7335" t="s">
        <v>55</v>
      </c>
    </row>
    <row r="7336" spans="1:3" x14ac:dyDescent="0.35">
      <c r="A7336">
        <v>135.82749999999999</v>
      </c>
      <c r="B7336" t="s">
        <v>55</v>
      </c>
    </row>
    <row r="7337" spans="1:3" x14ac:dyDescent="0.35">
      <c r="A7337">
        <v>135.84460000000001</v>
      </c>
      <c r="B7337" t="s">
        <v>55</v>
      </c>
    </row>
    <row r="7338" spans="1:3" x14ac:dyDescent="0.35">
      <c r="A7338">
        <v>135.86269999999999</v>
      </c>
      <c r="B7338" t="s">
        <v>55</v>
      </c>
    </row>
    <row r="7339" spans="1:3" x14ac:dyDescent="0.35">
      <c r="A7339">
        <v>135.8861</v>
      </c>
      <c r="B7339" t="s">
        <v>55</v>
      </c>
    </row>
    <row r="7340" spans="1:3" x14ac:dyDescent="0.35">
      <c r="A7340">
        <v>135.9101</v>
      </c>
      <c r="B7340" t="s">
        <v>55</v>
      </c>
    </row>
    <row r="7341" spans="1:3" x14ac:dyDescent="0.35">
      <c r="A7341">
        <v>135.93180000000001</v>
      </c>
      <c r="B7341" t="s">
        <v>55</v>
      </c>
    </row>
    <row r="7342" spans="1:3" x14ac:dyDescent="0.35">
      <c r="A7342">
        <v>135.94990000000001</v>
      </c>
      <c r="B7342" t="s">
        <v>55</v>
      </c>
    </row>
    <row r="7343" spans="1:3" x14ac:dyDescent="0.35">
      <c r="A7343">
        <v>135.9709</v>
      </c>
      <c r="B7343" t="s">
        <v>55</v>
      </c>
    </row>
    <row r="7344" spans="1:3" x14ac:dyDescent="0.35">
      <c r="A7344">
        <v>135.99629999999999</v>
      </c>
      <c r="B7344" t="s">
        <v>55</v>
      </c>
    </row>
    <row r="7345" spans="1:2" x14ac:dyDescent="0.35">
      <c r="A7345">
        <v>136.01320000000001</v>
      </c>
      <c r="B7345" t="s">
        <v>55</v>
      </c>
    </row>
    <row r="7346" spans="1:2" x14ac:dyDescent="0.35">
      <c r="A7346">
        <v>136.03380000000001</v>
      </c>
      <c r="B7346" t="s">
        <v>55</v>
      </c>
    </row>
    <row r="7347" spans="1:2" x14ac:dyDescent="0.35">
      <c r="A7347">
        <v>136.054</v>
      </c>
      <c r="B7347" t="s">
        <v>55</v>
      </c>
    </row>
    <row r="7348" spans="1:2" x14ac:dyDescent="0.35">
      <c r="A7348">
        <v>136.0789</v>
      </c>
      <c r="B7348" t="s">
        <v>55</v>
      </c>
    </row>
    <row r="7349" spans="1:2" x14ac:dyDescent="0.35">
      <c r="A7349">
        <v>136.10329999999999</v>
      </c>
      <c r="B7349" t="s">
        <v>55</v>
      </c>
    </row>
    <row r="7350" spans="1:2" x14ac:dyDescent="0.35">
      <c r="A7350">
        <v>136.12970000000001</v>
      </c>
      <c r="B7350" t="s">
        <v>55</v>
      </c>
    </row>
    <row r="7351" spans="1:2" x14ac:dyDescent="0.35">
      <c r="A7351">
        <v>136.15880000000001</v>
      </c>
      <c r="B7351" t="s">
        <v>55</v>
      </c>
    </row>
    <row r="7352" spans="1:2" x14ac:dyDescent="0.35">
      <c r="A7352">
        <v>136.18</v>
      </c>
      <c r="B7352" t="s">
        <v>55</v>
      </c>
    </row>
    <row r="7353" spans="1:2" x14ac:dyDescent="0.35">
      <c r="A7353">
        <v>136.1952</v>
      </c>
      <c r="B7353" t="s">
        <v>55</v>
      </c>
    </row>
    <row r="7354" spans="1:2" x14ac:dyDescent="0.35">
      <c r="A7354">
        <v>136.2097</v>
      </c>
      <c r="B7354" t="s">
        <v>55</v>
      </c>
    </row>
    <row r="7355" spans="1:2" x14ac:dyDescent="0.35">
      <c r="A7355">
        <v>136.22489999999999</v>
      </c>
      <c r="B7355" t="s">
        <v>55</v>
      </c>
    </row>
    <row r="7356" spans="1:2" x14ac:dyDescent="0.35">
      <c r="A7356">
        <v>136.2406</v>
      </c>
      <c r="B7356" t="s">
        <v>55</v>
      </c>
    </row>
    <row r="7357" spans="1:2" x14ac:dyDescent="0.35">
      <c r="A7357">
        <v>136.2559</v>
      </c>
      <c r="B7357" t="s">
        <v>55</v>
      </c>
    </row>
    <row r="7358" spans="1:2" x14ac:dyDescent="0.35">
      <c r="A7358">
        <v>136.27109999999999</v>
      </c>
      <c r="B7358" t="s">
        <v>55</v>
      </c>
    </row>
    <row r="7359" spans="1:2" x14ac:dyDescent="0.35">
      <c r="A7359">
        <v>136.28620000000001</v>
      </c>
      <c r="B7359" t="s">
        <v>55</v>
      </c>
    </row>
    <row r="7360" spans="1:2" x14ac:dyDescent="0.35">
      <c r="A7360">
        <v>136.30269999999999</v>
      </c>
      <c r="B7360" t="s">
        <v>55</v>
      </c>
    </row>
    <row r="7361" spans="1:2" x14ac:dyDescent="0.35">
      <c r="A7361">
        <v>136.31780000000001</v>
      </c>
      <c r="B7361" t="s">
        <v>55</v>
      </c>
    </row>
    <row r="7362" spans="1:2" x14ac:dyDescent="0.35">
      <c r="A7362">
        <v>136.3331</v>
      </c>
      <c r="B7362" t="s">
        <v>55</v>
      </c>
    </row>
    <row r="7363" spans="1:2" x14ac:dyDescent="0.35">
      <c r="A7363">
        <v>136.3492</v>
      </c>
      <c r="B7363" t="s">
        <v>55</v>
      </c>
    </row>
    <row r="7364" spans="1:2" x14ac:dyDescent="0.35">
      <c r="A7364">
        <v>136.36439999999999</v>
      </c>
      <c r="B7364" t="s">
        <v>55</v>
      </c>
    </row>
    <row r="7365" spans="1:2" x14ac:dyDescent="0.35">
      <c r="A7365">
        <v>136.37909999999999</v>
      </c>
      <c r="B7365" t="s">
        <v>55</v>
      </c>
    </row>
    <row r="7366" spans="1:2" x14ac:dyDescent="0.35">
      <c r="A7366">
        <v>136.39400000000001</v>
      </c>
      <c r="B7366" t="s">
        <v>55</v>
      </c>
    </row>
    <row r="7367" spans="1:2" x14ac:dyDescent="0.35">
      <c r="A7367">
        <v>136.4102</v>
      </c>
      <c r="B7367" t="s">
        <v>55</v>
      </c>
    </row>
    <row r="7368" spans="1:2" x14ac:dyDescent="0.35">
      <c r="A7368">
        <v>136.4308</v>
      </c>
      <c r="B7368" t="s">
        <v>55</v>
      </c>
    </row>
    <row r="7369" spans="1:2" x14ac:dyDescent="0.35">
      <c r="A7369">
        <v>136.4572</v>
      </c>
      <c r="B7369" t="s">
        <v>55</v>
      </c>
    </row>
    <row r="7370" spans="1:2" x14ac:dyDescent="0.35">
      <c r="A7370">
        <v>136.47190000000001</v>
      </c>
      <c r="B7370" t="s">
        <v>55</v>
      </c>
    </row>
    <row r="7371" spans="1:2" x14ac:dyDescent="0.35">
      <c r="A7371">
        <v>136.4905</v>
      </c>
      <c r="B7371" t="s">
        <v>55</v>
      </c>
    </row>
    <row r="7372" spans="1:2" x14ac:dyDescent="0.35">
      <c r="A7372">
        <v>136.51140000000001</v>
      </c>
      <c r="B7372" t="s">
        <v>55</v>
      </c>
    </row>
    <row r="7373" spans="1:2" x14ac:dyDescent="0.35">
      <c r="A7373">
        <v>136.53200000000001</v>
      </c>
      <c r="B7373" t="s">
        <v>55</v>
      </c>
    </row>
    <row r="7374" spans="1:2" x14ac:dyDescent="0.35">
      <c r="A7374">
        <v>136.55000000000001</v>
      </c>
      <c r="B7374" t="s">
        <v>55</v>
      </c>
    </row>
    <row r="7375" spans="1:2" x14ac:dyDescent="0.35">
      <c r="A7375">
        <v>136.56950000000001</v>
      </c>
      <c r="B7375" t="s">
        <v>55</v>
      </c>
    </row>
    <row r="7376" spans="1:2" x14ac:dyDescent="0.35">
      <c r="A7376">
        <v>136.5864</v>
      </c>
      <c r="B7376" t="s">
        <v>55</v>
      </c>
    </row>
    <row r="7377" spans="1:2" x14ac:dyDescent="0.35">
      <c r="A7377">
        <v>136.60669999999999</v>
      </c>
      <c r="B7377" t="s">
        <v>55</v>
      </c>
    </row>
    <row r="7378" spans="1:2" x14ac:dyDescent="0.35">
      <c r="A7378">
        <v>136.63489999999999</v>
      </c>
      <c r="B7378" t="s">
        <v>55</v>
      </c>
    </row>
    <row r="7379" spans="1:2" x14ac:dyDescent="0.35">
      <c r="A7379">
        <v>136.6549</v>
      </c>
      <c r="B7379" t="s">
        <v>55</v>
      </c>
    </row>
    <row r="7380" spans="1:2" x14ac:dyDescent="0.35">
      <c r="A7380">
        <v>136.67160000000001</v>
      </c>
      <c r="B7380" t="s">
        <v>55</v>
      </c>
    </row>
    <row r="7381" spans="1:2" x14ac:dyDescent="0.35">
      <c r="A7381">
        <v>136.6901</v>
      </c>
      <c r="B7381" t="s">
        <v>55</v>
      </c>
    </row>
    <row r="7382" spans="1:2" x14ac:dyDescent="0.35">
      <c r="A7382">
        <v>136.70500000000001</v>
      </c>
      <c r="B7382" t="s">
        <v>55</v>
      </c>
    </row>
    <row r="7383" spans="1:2" x14ac:dyDescent="0.35">
      <c r="A7383">
        <v>136.72139999999999</v>
      </c>
      <c r="B7383" t="s">
        <v>55</v>
      </c>
    </row>
    <row r="7384" spans="1:2" x14ac:dyDescent="0.35">
      <c r="A7384">
        <v>136.73949999999999</v>
      </c>
      <c r="B7384" t="s">
        <v>55</v>
      </c>
    </row>
    <row r="7385" spans="1:2" x14ac:dyDescent="0.35">
      <c r="A7385">
        <v>136.76410000000001</v>
      </c>
      <c r="B7385" t="s">
        <v>55</v>
      </c>
    </row>
    <row r="7386" spans="1:2" x14ac:dyDescent="0.35">
      <c r="A7386">
        <v>136.7833</v>
      </c>
      <c r="B7386" t="s">
        <v>55</v>
      </c>
    </row>
    <row r="7387" spans="1:2" x14ac:dyDescent="0.35">
      <c r="A7387">
        <v>136.80070000000001</v>
      </c>
      <c r="B7387" t="s">
        <v>55</v>
      </c>
    </row>
    <row r="7388" spans="1:2" x14ac:dyDescent="0.35">
      <c r="A7388">
        <v>136.81880000000001</v>
      </c>
      <c r="B7388" t="s">
        <v>55</v>
      </c>
    </row>
    <row r="7389" spans="1:2" x14ac:dyDescent="0.35">
      <c r="A7389">
        <v>136.83609999999999</v>
      </c>
      <c r="B7389" t="s">
        <v>55</v>
      </c>
    </row>
    <row r="7390" spans="1:2" x14ac:dyDescent="0.35">
      <c r="A7390">
        <v>136.85769999999999</v>
      </c>
      <c r="B7390" t="s">
        <v>55</v>
      </c>
    </row>
    <row r="7391" spans="1:2" x14ac:dyDescent="0.35">
      <c r="A7391">
        <v>136.87520000000001</v>
      </c>
      <c r="B7391" t="s">
        <v>55</v>
      </c>
    </row>
    <row r="7392" spans="1:2" x14ac:dyDescent="0.35">
      <c r="A7392">
        <v>136.89340000000001</v>
      </c>
      <c r="B7392" t="s">
        <v>55</v>
      </c>
    </row>
    <row r="7393" spans="1:2" x14ac:dyDescent="0.35">
      <c r="A7393">
        <v>136.90729999999999</v>
      </c>
      <c r="B7393" t="s">
        <v>55</v>
      </c>
    </row>
    <row r="7394" spans="1:2" x14ac:dyDescent="0.35">
      <c r="A7394">
        <v>136.92339999999999</v>
      </c>
      <c r="B7394" t="s">
        <v>55</v>
      </c>
    </row>
    <row r="7395" spans="1:2" x14ac:dyDescent="0.35">
      <c r="A7395">
        <v>136.9385</v>
      </c>
      <c r="B7395" t="s">
        <v>55</v>
      </c>
    </row>
    <row r="7396" spans="1:2" x14ac:dyDescent="0.35">
      <c r="A7396">
        <v>136.95320000000001</v>
      </c>
      <c r="B7396" t="s">
        <v>55</v>
      </c>
    </row>
    <row r="7397" spans="1:2" x14ac:dyDescent="0.35">
      <c r="A7397">
        <v>136.96860000000001</v>
      </c>
      <c r="B7397" t="s">
        <v>55</v>
      </c>
    </row>
    <row r="7398" spans="1:2" x14ac:dyDescent="0.35">
      <c r="A7398">
        <v>136.98320000000001</v>
      </c>
      <c r="B7398" t="s">
        <v>55</v>
      </c>
    </row>
    <row r="7399" spans="1:2" x14ac:dyDescent="0.35">
      <c r="A7399">
        <v>136.99850000000001</v>
      </c>
      <c r="B7399" t="s">
        <v>55</v>
      </c>
    </row>
    <row r="7400" spans="1:2" x14ac:dyDescent="0.35">
      <c r="A7400">
        <v>137.0127</v>
      </c>
      <c r="B7400" t="s">
        <v>55</v>
      </c>
    </row>
    <row r="7401" spans="1:2" x14ac:dyDescent="0.35">
      <c r="A7401">
        <v>137.02889999999999</v>
      </c>
      <c r="B7401" t="s">
        <v>55</v>
      </c>
    </row>
    <row r="7402" spans="1:2" x14ac:dyDescent="0.35">
      <c r="A7402">
        <v>137.04429999999999</v>
      </c>
      <c r="B7402" t="s">
        <v>55</v>
      </c>
    </row>
    <row r="7403" spans="1:2" x14ac:dyDescent="0.35">
      <c r="A7403">
        <v>137.06039999999999</v>
      </c>
      <c r="B7403" t="s">
        <v>55</v>
      </c>
    </row>
    <row r="7404" spans="1:2" x14ac:dyDescent="0.35">
      <c r="A7404">
        <v>137.0762</v>
      </c>
      <c r="B7404" t="s">
        <v>55</v>
      </c>
    </row>
    <row r="7405" spans="1:2" x14ac:dyDescent="0.35">
      <c r="A7405">
        <v>137.09049999999999</v>
      </c>
      <c r="B7405" t="s">
        <v>55</v>
      </c>
    </row>
    <row r="7406" spans="1:2" x14ac:dyDescent="0.35">
      <c r="A7406">
        <v>137.1087</v>
      </c>
      <c r="B7406" t="s">
        <v>55</v>
      </c>
    </row>
    <row r="7407" spans="1:2" x14ac:dyDescent="0.35">
      <c r="A7407">
        <v>137.12469999999999</v>
      </c>
      <c r="B7407" t="s">
        <v>55</v>
      </c>
    </row>
    <row r="7408" spans="1:2" x14ac:dyDescent="0.35">
      <c r="A7408">
        <v>137.14089999999999</v>
      </c>
      <c r="B7408" t="s">
        <v>55</v>
      </c>
    </row>
    <row r="7409" spans="1:3" x14ac:dyDescent="0.35">
      <c r="A7409">
        <v>137.15710000000001</v>
      </c>
      <c r="B7409" t="s">
        <v>55</v>
      </c>
    </row>
    <row r="7410" spans="1:3" x14ac:dyDescent="0.35">
      <c r="A7410">
        <v>137.17449999999999</v>
      </c>
      <c r="B7410" t="s">
        <v>55</v>
      </c>
    </row>
    <row r="7411" spans="1:3" x14ac:dyDescent="0.35">
      <c r="A7411">
        <v>137.19450000000001</v>
      </c>
      <c r="B7411" t="s">
        <v>55</v>
      </c>
    </row>
    <row r="7412" spans="1:3" x14ac:dyDescent="0.35">
      <c r="A7412">
        <v>137.2259</v>
      </c>
      <c r="B7412" t="s">
        <v>55</v>
      </c>
    </row>
    <row r="7413" spans="1:3" x14ac:dyDescent="0.35">
      <c r="A7413">
        <v>137.25540000000001</v>
      </c>
      <c r="B7413" t="s">
        <v>55</v>
      </c>
    </row>
    <row r="7414" spans="1:3" x14ac:dyDescent="0.35">
      <c r="A7414">
        <v>137.2783</v>
      </c>
      <c r="B7414" t="s">
        <v>55</v>
      </c>
    </row>
    <row r="7415" spans="1:3" x14ac:dyDescent="0.35">
      <c r="A7415">
        <v>137.30109999999999</v>
      </c>
      <c r="B7415" t="s">
        <v>55</v>
      </c>
    </row>
    <row r="7416" spans="1:3" x14ac:dyDescent="0.35">
      <c r="A7416">
        <v>137.3185</v>
      </c>
      <c r="B7416" t="s">
        <v>55</v>
      </c>
    </row>
    <row r="7417" spans="1:3" x14ac:dyDescent="0.35">
      <c r="A7417">
        <v>137.33449999999999</v>
      </c>
      <c r="B7417" t="s">
        <v>55</v>
      </c>
      <c r="C7417">
        <v>1E-4</v>
      </c>
    </row>
    <row r="7418" spans="1:3" x14ac:dyDescent="0.35">
      <c r="A7418">
        <v>137.3603</v>
      </c>
      <c r="B7418" t="s">
        <v>55</v>
      </c>
    </row>
    <row r="7419" spans="1:3" x14ac:dyDescent="0.35">
      <c r="A7419">
        <v>137.39150000000001</v>
      </c>
      <c r="B7419" t="s">
        <v>55</v>
      </c>
    </row>
    <row r="7420" spans="1:3" x14ac:dyDescent="0.35">
      <c r="A7420">
        <v>137.40979999999999</v>
      </c>
      <c r="B7420" t="s">
        <v>55</v>
      </c>
    </row>
    <row r="7421" spans="1:3" x14ac:dyDescent="0.35">
      <c r="A7421">
        <v>137.4299</v>
      </c>
      <c r="B7421" t="s">
        <v>55</v>
      </c>
      <c r="C7421">
        <v>1E-4</v>
      </c>
    </row>
    <row r="7422" spans="1:3" x14ac:dyDescent="0.35">
      <c r="A7422">
        <v>137.45230000000001</v>
      </c>
      <c r="B7422" t="s">
        <v>55</v>
      </c>
      <c r="C7422">
        <v>1E-4</v>
      </c>
    </row>
    <row r="7423" spans="1:3" x14ac:dyDescent="0.35">
      <c r="A7423">
        <v>137.476</v>
      </c>
      <c r="B7423" t="s">
        <v>55</v>
      </c>
      <c r="C7423">
        <v>8.9999999999999998E-4</v>
      </c>
    </row>
    <row r="7424" spans="1:3" x14ac:dyDescent="0.35">
      <c r="A7424">
        <v>137.5027</v>
      </c>
      <c r="B7424" t="s">
        <v>55</v>
      </c>
      <c r="C7424">
        <v>1.4E-3</v>
      </c>
    </row>
    <row r="7425" spans="1:3" x14ac:dyDescent="0.35">
      <c r="A7425">
        <v>137.52029999999999</v>
      </c>
      <c r="B7425" t="s">
        <v>55</v>
      </c>
      <c r="C7425">
        <v>1.4E-3</v>
      </c>
    </row>
    <row r="7426" spans="1:3" x14ac:dyDescent="0.35">
      <c r="A7426">
        <v>137.54259999999999</v>
      </c>
      <c r="B7426" t="s">
        <v>55</v>
      </c>
      <c r="C7426">
        <v>1.9E-3</v>
      </c>
    </row>
    <row r="7427" spans="1:3" x14ac:dyDescent="0.35">
      <c r="A7427">
        <v>137.571</v>
      </c>
      <c r="B7427" t="s">
        <v>55</v>
      </c>
      <c r="C7427">
        <v>2.2000000000000001E-3</v>
      </c>
    </row>
    <row r="7428" spans="1:3" x14ac:dyDescent="0.35">
      <c r="A7428">
        <v>137.59209999999999</v>
      </c>
      <c r="B7428" t="s">
        <v>55</v>
      </c>
      <c r="C7428">
        <v>5.1000000000000004E-3</v>
      </c>
    </row>
    <row r="7429" spans="1:3" x14ac:dyDescent="0.35">
      <c r="A7429">
        <v>137.61150000000001</v>
      </c>
      <c r="B7429" t="s">
        <v>55</v>
      </c>
      <c r="C7429">
        <v>1.8E-3</v>
      </c>
    </row>
    <row r="7430" spans="1:3" x14ac:dyDescent="0.35">
      <c r="A7430">
        <v>137.62790000000001</v>
      </c>
      <c r="B7430" t="s">
        <v>55</v>
      </c>
      <c r="C7430">
        <v>1.6999999999999999E-3</v>
      </c>
    </row>
    <row r="7431" spans="1:3" x14ac:dyDescent="0.35">
      <c r="A7431">
        <v>137.64420000000001</v>
      </c>
      <c r="B7431" t="s">
        <v>55</v>
      </c>
      <c r="C7431">
        <v>1.6999999999999999E-3</v>
      </c>
    </row>
    <row r="7432" spans="1:3" x14ac:dyDescent="0.35">
      <c r="A7432">
        <v>137.6643</v>
      </c>
      <c r="B7432" t="s">
        <v>55</v>
      </c>
      <c r="C7432">
        <v>3.0999999999999999E-3</v>
      </c>
    </row>
    <row r="7433" spans="1:3" x14ac:dyDescent="0.35">
      <c r="A7433">
        <v>137.6831</v>
      </c>
      <c r="B7433" t="s">
        <v>55</v>
      </c>
      <c r="C7433">
        <v>5.0000000000000001E-4</v>
      </c>
    </row>
    <row r="7434" spans="1:3" x14ac:dyDescent="0.35">
      <c r="A7434">
        <v>137.70009999999999</v>
      </c>
      <c r="B7434" t="s">
        <v>55</v>
      </c>
      <c r="C7434">
        <v>1.9E-3</v>
      </c>
    </row>
    <row r="7435" spans="1:3" x14ac:dyDescent="0.35">
      <c r="A7435">
        <v>137.7175</v>
      </c>
      <c r="B7435" t="s">
        <v>55</v>
      </c>
      <c r="C7435">
        <v>1.4E-3</v>
      </c>
    </row>
    <row r="7436" spans="1:3" x14ac:dyDescent="0.35">
      <c r="A7436">
        <v>137.7337</v>
      </c>
      <c r="B7436" t="s">
        <v>55</v>
      </c>
      <c r="C7436">
        <v>3.3999999999999998E-3</v>
      </c>
    </row>
    <row r="7437" spans="1:3" x14ac:dyDescent="0.35">
      <c r="A7437">
        <v>137.75120000000001</v>
      </c>
      <c r="B7437" t="s">
        <v>55</v>
      </c>
      <c r="C7437">
        <v>3.3999999999999998E-3</v>
      </c>
    </row>
    <row r="7438" spans="1:3" x14ac:dyDescent="0.35">
      <c r="A7438">
        <v>137.7679</v>
      </c>
      <c r="B7438" t="s">
        <v>55</v>
      </c>
      <c r="C7438">
        <v>5.4999999999999997E-3</v>
      </c>
    </row>
    <row r="7439" spans="1:3" x14ac:dyDescent="0.35">
      <c r="A7439">
        <v>137.7841</v>
      </c>
      <c r="B7439" t="s">
        <v>55</v>
      </c>
      <c r="C7439">
        <v>2.7000000000000001E-3</v>
      </c>
    </row>
    <row r="7440" spans="1:3" x14ac:dyDescent="0.35">
      <c r="A7440">
        <v>137.80160000000001</v>
      </c>
      <c r="B7440" t="s">
        <v>55</v>
      </c>
      <c r="C7440">
        <v>3.8999999999999998E-3</v>
      </c>
    </row>
    <row r="7441" spans="1:3" x14ac:dyDescent="0.35">
      <c r="A7441">
        <v>137.81989999999999</v>
      </c>
      <c r="B7441" t="s">
        <v>55</v>
      </c>
      <c r="C7441">
        <v>3.7000000000000002E-3</v>
      </c>
    </row>
    <row r="7442" spans="1:3" x14ac:dyDescent="0.35">
      <c r="A7442">
        <v>137.846</v>
      </c>
      <c r="B7442" t="s">
        <v>55</v>
      </c>
      <c r="C7442">
        <v>5.1000000000000004E-3</v>
      </c>
    </row>
    <row r="7443" spans="1:3" x14ac:dyDescent="0.35">
      <c r="A7443">
        <v>137.863</v>
      </c>
      <c r="B7443" t="s">
        <v>55</v>
      </c>
      <c r="C7443">
        <v>5.4000000000000003E-3</v>
      </c>
    </row>
    <row r="7444" spans="1:3" x14ac:dyDescent="0.35">
      <c r="A7444">
        <v>137.88200000000001</v>
      </c>
      <c r="B7444" t="s">
        <v>55</v>
      </c>
      <c r="C7444">
        <v>5.4000000000000003E-3</v>
      </c>
    </row>
    <row r="7445" spans="1:3" x14ac:dyDescent="0.35">
      <c r="A7445">
        <v>137.90299999999999</v>
      </c>
      <c r="B7445" t="s">
        <v>55</v>
      </c>
      <c r="C7445">
        <v>2.2000000000000001E-3</v>
      </c>
    </row>
    <row r="7446" spans="1:3" x14ac:dyDescent="0.35">
      <c r="A7446">
        <v>137.92449999999999</v>
      </c>
      <c r="B7446" t="s">
        <v>55</v>
      </c>
      <c r="C7446">
        <v>2.2000000000000001E-3</v>
      </c>
    </row>
    <row r="7447" spans="1:3" x14ac:dyDescent="0.35">
      <c r="A7447">
        <v>137.94229999999999</v>
      </c>
      <c r="B7447" t="s">
        <v>55</v>
      </c>
      <c r="C7447">
        <v>5.4999999999999997E-3</v>
      </c>
    </row>
    <row r="7448" spans="1:3" x14ac:dyDescent="0.35">
      <c r="A7448">
        <v>137.96190000000001</v>
      </c>
      <c r="B7448" t="s">
        <v>55</v>
      </c>
      <c r="C7448">
        <v>8.9999999999999998E-4</v>
      </c>
    </row>
    <row r="7449" spans="1:3" x14ac:dyDescent="0.35">
      <c r="A7449">
        <v>137.98060000000001</v>
      </c>
      <c r="B7449" t="s">
        <v>55</v>
      </c>
      <c r="C7449">
        <v>2.0000000000000001E-4</v>
      </c>
    </row>
    <row r="7450" spans="1:3" x14ac:dyDescent="0.35">
      <c r="A7450">
        <v>137.9973</v>
      </c>
      <c r="B7450" t="s">
        <v>55</v>
      </c>
    </row>
    <row r="7451" spans="1:3" x14ac:dyDescent="0.35">
      <c r="A7451">
        <v>138.02250000000001</v>
      </c>
      <c r="B7451" t="s">
        <v>55</v>
      </c>
    </row>
    <row r="7452" spans="1:3" x14ac:dyDescent="0.35">
      <c r="A7452">
        <v>138.04490000000001</v>
      </c>
      <c r="B7452" t="s">
        <v>55</v>
      </c>
    </row>
    <row r="7453" spans="1:3" x14ac:dyDescent="0.35">
      <c r="A7453">
        <v>138.06530000000001</v>
      </c>
      <c r="B7453" t="s">
        <v>55</v>
      </c>
    </row>
    <row r="7454" spans="1:3" x14ac:dyDescent="0.35">
      <c r="A7454">
        <v>138.0839</v>
      </c>
      <c r="B7454" t="s">
        <v>55</v>
      </c>
    </row>
    <row r="7455" spans="1:3" x14ac:dyDescent="0.35">
      <c r="A7455">
        <v>138.10329999999999</v>
      </c>
      <c r="B7455" t="s">
        <v>55</v>
      </c>
    </row>
    <row r="7456" spans="1:3" x14ac:dyDescent="0.35">
      <c r="A7456">
        <v>138.12780000000001</v>
      </c>
      <c r="B7456" t="s">
        <v>55</v>
      </c>
    </row>
    <row r="7457" spans="1:2" x14ac:dyDescent="0.35">
      <c r="A7457">
        <v>138.1447</v>
      </c>
      <c r="B7457" t="s">
        <v>55</v>
      </c>
    </row>
    <row r="7458" spans="1:2" x14ac:dyDescent="0.35">
      <c r="A7458">
        <v>138.16249999999999</v>
      </c>
      <c r="B7458" t="s">
        <v>55</v>
      </c>
    </row>
    <row r="7459" spans="1:2" x14ac:dyDescent="0.35">
      <c r="A7459">
        <v>138.18520000000001</v>
      </c>
      <c r="B7459" t="s">
        <v>55</v>
      </c>
    </row>
    <row r="7460" spans="1:2" x14ac:dyDescent="0.35">
      <c r="A7460">
        <v>138.20859999999999</v>
      </c>
      <c r="B7460" t="s">
        <v>55</v>
      </c>
    </row>
    <row r="7461" spans="1:2" x14ac:dyDescent="0.35">
      <c r="A7461">
        <v>138.22370000000001</v>
      </c>
      <c r="B7461" t="s">
        <v>55</v>
      </c>
    </row>
    <row r="7462" spans="1:2" x14ac:dyDescent="0.35">
      <c r="A7462">
        <v>138.23910000000001</v>
      </c>
      <c r="B7462" t="s">
        <v>55</v>
      </c>
    </row>
    <row r="7463" spans="1:2" x14ac:dyDescent="0.35">
      <c r="A7463">
        <v>138.2542</v>
      </c>
      <c r="B7463" t="s">
        <v>55</v>
      </c>
    </row>
    <row r="7464" spans="1:2" x14ac:dyDescent="0.35">
      <c r="A7464">
        <v>138.2704</v>
      </c>
      <c r="B7464" t="s">
        <v>55</v>
      </c>
    </row>
    <row r="7465" spans="1:2" x14ac:dyDescent="0.35">
      <c r="A7465">
        <v>138.28469999999999</v>
      </c>
      <c r="B7465" t="s">
        <v>55</v>
      </c>
    </row>
    <row r="7466" spans="1:2" x14ac:dyDescent="0.35">
      <c r="A7466">
        <v>138.30019999999999</v>
      </c>
      <c r="B7466" t="s">
        <v>55</v>
      </c>
    </row>
    <row r="7467" spans="1:2" x14ac:dyDescent="0.35">
      <c r="A7467">
        <v>138.316</v>
      </c>
      <c r="B7467" t="s">
        <v>55</v>
      </c>
    </row>
    <row r="7468" spans="1:2" x14ac:dyDescent="0.35">
      <c r="A7468">
        <v>138.33019999999999</v>
      </c>
      <c r="B7468" t="s">
        <v>55</v>
      </c>
    </row>
    <row r="7469" spans="1:2" x14ac:dyDescent="0.35">
      <c r="A7469">
        <v>138.34520000000001</v>
      </c>
      <c r="B7469" t="s">
        <v>55</v>
      </c>
    </row>
    <row r="7470" spans="1:2" x14ac:dyDescent="0.35">
      <c r="A7470">
        <v>138.36009999999999</v>
      </c>
      <c r="B7470" t="s">
        <v>55</v>
      </c>
    </row>
    <row r="7471" spans="1:2" x14ac:dyDescent="0.35">
      <c r="A7471">
        <v>138.37989999999999</v>
      </c>
      <c r="B7471" t="s">
        <v>55</v>
      </c>
    </row>
    <row r="7472" spans="1:2" x14ac:dyDescent="0.35">
      <c r="A7472">
        <v>138.39840000000001</v>
      </c>
      <c r="B7472" t="s">
        <v>55</v>
      </c>
    </row>
    <row r="7473" spans="1:2" x14ac:dyDescent="0.35">
      <c r="A7473">
        <v>138.41579999999999</v>
      </c>
      <c r="B7473" t="s">
        <v>55</v>
      </c>
    </row>
    <row r="7474" spans="1:2" x14ac:dyDescent="0.35">
      <c r="A7474">
        <v>138.4307</v>
      </c>
      <c r="B7474" t="s">
        <v>55</v>
      </c>
    </row>
    <row r="7475" spans="1:2" x14ac:dyDescent="0.35">
      <c r="A7475">
        <v>138.44579999999999</v>
      </c>
      <c r="B7475" t="s">
        <v>55</v>
      </c>
    </row>
    <row r="7476" spans="1:2" x14ac:dyDescent="0.35">
      <c r="A7476">
        <v>138.47219999999999</v>
      </c>
      <c r="B7476" t="s">
        <v>55</v>
      </c>
    </row>
    <row r="7477" spans="1:2" x14ac:dyDescent="0.35">
      <c r="A7477">
        <v>138.49930000000001</v>
      </c>
      <c r="B7477" t="s">
        <v>55</v>
      </c>
    </row>
    <row r="7478" spans="1:2" x14ac:dyDescent="0.35">
      <c r="A7478">
        <v>138.52590000000001</v>
      </c>
      <c r="B7478" t="s">
        <v>55</v>
      </c>
    </row>
    <row r="7479" spans="1:2" x14ac:dyDescent="0.35">
      <c r="A7479">
        <v>138.54400000000001</v>
      </c>
      <c r="B7479" t="s">
        <v>55</v>
      </c>
    </row>
    <row r="7480" spans="1:2" x14ac:dyDescent="0.35">
      <c r="A7480">
        <v>138.56010000000001</v>
      </c>
      <c r="B7480" t="s">
        <v>55</v>
      </c>
    </row>
    <row r="7481" spans="1:2" x14ac:dyDescent="0.35">
      <c r="A7481">
        <v>138.5778</v>
      </c>
      <c r="B7481" t="s">
        <v>55</v>
      </c>
    </row>
    <row r="7482" spans="1:2" x14ac:dyDescent="0.35">
      <c r="A7482">
        <v>138.59379999999999</v>
      </c>
      <c r="B7482" t="s">
        <v>55</v>
      </c>
    </row>
    <row r="7483" spans="1:2" x14ac:dyDescent="0.35">
      <c r="A7483">
        <v>138.61179999999999</v>
      </c>
      <c r="B7483" t="s">
        <v>55</v>
      </c>
    </row>
    <row r="7484" spans="1:2" x14ac:dyDescent="0.35">
      <c r="A7484">
        <v>138.631</v>
      </c>
      <c r="B7484" t="s">
        <v>55</v>
      </c>
    </row>
    <row r="7485" spans="1:2" x14ac:dyDescent="0.35">
      <c r="A7485">
        <v>138.64750000000001</v>
      </c>
      <c r="B7485" t="s">
        <v>55</v>
      </c>
    </row>
    <row r="7486" spans="1:2" x14ac:dyDescent="0.35">
      <c r="A7486">
        <v>138.66319999999999</v>
      </c>
      <c r="B7486" t="s">
        <v>55</v>
      </c>
    </row>
    <row r="7487" spans="1:2" x14ac:dyDescent="0.35">
      <c r="A7487">
        <v>138.68520000000001</v>
      </c>
      <c r="B7487" t="s">
        <v>55</v>
      </c>
    </row>
    <row r="7488" spans="1:2" x14ac:dyDescent="0.35">
      <c r="A7488">
        <v>138.7064</v>
      </c>
      <c r="B7488" t="s">
        <v>55</v>
      </c>
    </row>
    <row r="7489" spans="1:2" x14ac:dyDescent="0.35">
      <c r="A7489">
        <v>138.72389999999999</v>
      </c>
      <c r="B7489" t="s">
        <v>55</v>
      </c>
    </row>
    <row r="7490" spans="1:2" x14ac:dyDescent="0.35">
      <c r="A7490">
        <v>138.74369999999999</v>
      </c>
      <c r="B7490" t="s">
        <v>55</v>
      </c>
    </row>
    <row r="7491" spans="1:2" x14ac:dyDescent="0.35">
      <c r="A7491">
        <v>138.7654</v>
      </c>
      <c r="B7491" t="s">
        <v>55</v>
      </c>
    </row>
    <row r="7492" spans="1:2" x14ac:dyDescent="0.35">
      <c r="A7492">
        <v>138.78530000000001</v>
      </c>
      <c r="B7492" t="s">
        <v>55</v>
      </c>
    </row>
    <row r="7493" spans="1:2" x14ac:dyDescent="0.35">
      <c r="A7493">
        <v>138.8031</v>
      </c>
      <c r="B7493" t="s">
        <v>55</v>
      </c>
    </row>
    <row r="7494" spans="1:2" x14ac:dyDescent="0.35">
      <c r="A7494">
        <v>138.8227</v>
      </c>
      <c r="B7494" t="s">
        <v>55</v>
      </c>
    </row>
    <row r="7495" spans="1:2" x14ac:dyDescent="0.35">
      <c r="A7495">
        <v>138.83770000000001</v>
      </c>
      <c r="B7495" t="s">
        <v>55</v>
      </c>
    </row>
    <row r="7496" spans="1:2" x14ac:dyDescent="0.35">
      <c r="A7496">
        <v>138.85210000000001</v>
      </c>
      <c r="B7496" t="s">
        <v>55</v>
      </c>
    </row>
    <row r="7497" spans="1:2" x14ac:dyDescent="0.35">
      <c r="A7497">
        <v>138.86799999999999</v>
      </c>
      <c r="B7497" t="s">
        <v>55</v>
      </c>
    </row>
    <row r="7498" spans="1:2" x14ac:dyDescent="0.35">
      <c r="A7498">
        <v>138.8827</v>
      </c>
      <c r="B7498" t="s">
        <v>55</v>
      </c>
    </row>
    <row r="7499" spans="1:2" x14ac:dyDescent="0.35">
      <c r="A7499">
        <v>138.89789999999999</v>
      </c>
      <c r="B7499" t="s">
        <v>55</v>
      </c>
    </row>
    <row r="7500" spans="1:2" x14ac:dyDescent="0.35">
      <c r="A7500">
        <v>138.9119</v>
      </c>
      <c r="B7500" t="s">
        <v>55</v>
      </c>
    </row>
    <row r="7501" spans="1:2" x14ac:dyDescent="0.35">
      <c r="A7501">
        <v>138.92760000000001</v>
      </c>
      <c r="B7501" t="s">
        <v>55</v>
      </c>
    </row>
    <row r="7502" spans="1:2" x14ac:dyDescent="0.35">
      <c r="A7502">
        <v>138.94220000000001</v>
      </c>
      <c r="B7502" t="s">
        <v>55</v>
      </c>
    </row>
    <row r="7503" spans="1:2" x14ac:dyDescent="0.35">
      <c r="A7503">
        <v>138.95760000000001</v>
      </c>
      <c r="B7503" t="s">
        <v>55</v>
      </c>
    </row>
    <row r="7504" spans="1:2" x14ac:dyDescent="0.35">
      <c r="A7504">
        <v>138.97130000000001</v>
      </c>
      <c r="B7504" t="s">
        <v>55</v>
      </c>
    </row>
    <row r="7505" spans="1:2" x14ac:dyDescent="0.35">
      <c r="A7505">
        <v>138.98679999999999</v>
      </c>
      <c r="B7505" t="s">
        <v>55</v>
      </c>
    </row>
    <row r="7506" spans="1:2" x14ac:dyDescent="0.35">
      <c r="A7506">
        <v>139.0009</v>
      </c>
      <c r="B7506" t="s">
        <v>55</v>
      </c>
    </row>
    <row r="7507" spans="1:2" x14ac:dyDescent="0.35">
      <c r="A7507">
        <v>139.01730000000001</v>
      </c>
      <c r="B7507" t="s">
        <v>55</v>
      </c>
    </row>
    <row r="7508" spans="1:2" x14ac:dyDescent="0.35">
      <c r="A7508">
        <v>139.03110000000001</v>
      </c>
      <c r="B7508" t="s">
        <v>55</v>
      </c>
    </row>
    <row r="7509" spans="1:2" x14ac:dyDescent="0.35">
      <c r="A7509">
        <v>139.0472</v>
      </c>
      <c r="B7509" t="s">
        <v>55</v>
      </c>
    </row>
    <row r="7510" spans="1:2" x14ac:dyDescent="0.35">
      <c r="A7510">
        <v>139.0617</v>
      </c>
      <c r="B7510" t="s">
        <v>55</v>
      </c>
    </row>
    <row r="7511" spans="1:2" x14ac:dyDescent="0.35">
      <c r="A7511">
        <v>139.08269999999999</v>
      </c>
      <c r="B7511" t="s">
        <v>55</v>
      </c>
    </row>
    <row r="7512" spans="1:2" x14ac:dyDescent="0.35">
      <c r="A7512">
        <v>139.0977</v>
      </c>
      <c r="B7512" t="s">
        <v>55</v>
      </c>
    </row>
    <row r="7513" spans="1:2" x14ac:dyDescent="0.35">
      <c r="A7513">
        <v>139.11320000000001</v>
      </c>
      <c r="B7513" t="s">
        <v>55</v>
      </c>
    </row>
    <row r="7514" spans="1:2" x14ac:dyDescent="0.35">
      <c r="A7514">
        <v>139.13499999999999</v>
      </c>
      <c r="B7514" t="s">
        <v>55</v>
      </c>
    </row>
    <row r="7515" spans="1:2" x14ac:dyDescent="0.35">
      <c r="A7515">
        <v>139.15799999999999</v>
      </c>
      <c r="B7515" t="s">
        <v>55</v>
      </c>
    </row>
    <row r="7516" spans="1:2" x14ac:dyDescent="0.35">
      <c r="A7516">
        <v>139.1815</v>
      </c>
      <c r="B7516" t="s">
        <v>55</v>
      </c>
    </row>
    <row r="7517" spans="1:2" x14ac:dyDescent="0.35">
      <c r="A7517">
        <v>139.20429999999999</v>
      </c>
      <c r="B7517" t="s">
        <v>55</v>
      </c>
    </row>
    <row r="7518" spans="1:2" x14ac:dyDescent="0.35">
      <c r="A7518">
        <v>139.22280000000001</v>
      </c>
      <c r="B7518" t="s">
        <v>55</v>
      </c>
    </row>
    <row r="7519" spans="1:2" x14ac:dyDescent="0.35">
      <c r="A7519">
        <v>139.2413</v>
      </c>
      <c r="B7519" t="s">
        <v>55</v>
      </c>
    </row>
    <row r="7520" spans="1:2" x14ac:dyDescent="0.35">
      <c r="A7520">
        <v>139.26009999999999</v>
      </c>
      <c r="B7520" t="s">
        <v>55</v>
      </c>
    </row>
    <row r="7521" spans="1:3" x14ac:dyDescent="0.35">
      <c r="A7521">
        <v>139.29329999999999</v>
      </c>
      <c r="B7521" t="s">
        <v>55</v>
      </c>
      <c r="C7521">
        <v>1E-4</v>
      </c>
    </row>
    <row r="7522" spans="1:3" x14ac:dyDescent="0.35">
      <c r="A7522">
        <v>139.33529999999999</v>
      </c>
      <c r="B7522" t="s">
        <v>55</v>
      </c>
    </row>
    <row r="7523" spans="1:3" x14ac:dyDescent="0.35">
      <c r="A7523">
        <v>139.36279999999999</v>
      </c>
      <c r="B7523" t="s">
        <v>55</v>
      </c>
    </row>
    <row r="7524" spans="1:3" x14ac:dyDescent="0.35">
      <c r="A7524">
        <v>139.3843</v>
      </c>
      <c r="B7524" t="s">
        <v>55</v>
      </c>
    </row>
    <row r="7525" spans="1:3" x14ac:dyDescent="0.35">
      <c r="A7525">
        <v>139.40379999999999</v>
      </c>
      <c r="B7525" t="s">
        <v>55</v>
      </c>
    </row>
    <row r="7526" spans="1:3" x14ac:dyDescent="0.35">
      <c r="A7526">
        <v>139.4246</v>
      </c>
      <c r="B7526" t="s">
        <v>55</v>
      </c>
    </row>
    <row r="7527" spans="1:3" x14ac:dyDescent="0.35">
      <c r="A7527">
        <v>139.4452</v>
      </c>
      <c r="B7527" t="s">
        <v>55</v>
      </c>
    </row>
    <row r="7528" spans="1:3" x14ac:dyDescent="0.35">
      <c r="A7528">
        <v>139.46299999999999</v>
      </c>
      <c r="B7528" t="s">
        <v>55</v>
      </c>
      <c r="C7528">
        <v>1E-4</v>
      </c>
    </row>
    <row r="7529" spans="1:3" x14ac:dyDescent="0.35">
      <c r="A7529">
        <v>139.47980000000001</v>
      </c>
      <c r="B7529" t="s">
        <v>55</v>
      </c>
      <c r="C7529">
        <v>8.9999999999999998E-4</v>
      </c>
    </row>
    <row r="7530" spans="1:3" x14ac:dyDescent="0.35">
      <c r="A7530">
        <v>139.49619999999999</v>
      </c>
      <c r="B7530" t="s">
        <v>55</v>
      </c>
      <c r="C7530">
        <v>8.9999999999999998E-4</v>
      </c>
    </row>
    <row r="7531" spans="1:3" x14ac:dyDescent="0.35">
      <c r="A7531">
        <v>139.51220000000001</v>
      </c>
      <c r="B7531" t="s">
        <v>55</v>
      </c>
      <c r="C7531">
        <v>1.8E-3</v>
      </c>
    </row>
    <row r="7532" spans="1:3" x14ac:dyDescent="0.35">
      <c r="A7532">
        <v>139.52850000000001</v>
      </c>
      <c r="B7532" t="s">
        <v>55</v>
      </c>
      <c r="C7532">
        <v>6.9999999999999999E-4</v>
      </c>
    </row>
    <row r="7533" spans="1:3" x14ac:dyDescent="0.35">
      <c r="A7533">
        <v>139.54589999999999</v>
      </c>
      <c r="B7533" t="s">
        <v>55</v>
      </c>
      <c r="C7533">
        <v>6.9999999999999999E-4</v>
      </c>
    </row>
    <row r="7534" spans="1:3" x14ac:dyDescent="0.35">
      <c r="A7534">
        <v>139.56129999999999</v>
      </c>
      <c r="B7534" t="s">
        <v>55</v>
      </c>
      <c r="C7534">
        <v>5.8999999999999999E-3</v>
      </c>
    </row>
    <row r="7535" spans="1:3" x14ac:dyDescent="0.35">
      <c r="A7535">
        <v>139.5789</v>
      </c>
      <c r="B7535" t="s">
        <v>55</v>
      </c>
      <c r="C7535">
        <v>2.8E-3</v>
      </c>
    </row>
    <row r="7536" spans="1:3" x14ac:dyDescent="0.35">
      <c r="A7536">
        <v>139.60159999999999</v>
      </c>
      <c r="B7536" t="s">
        <v>55</v>
      </c>
      <c r="C7536">
        <v>1.4E-3</v>
      </c>
    </row>
    <row r="7537" spans="1:3" x14ac:dyDescent="0.35">
      <c r="A7537">
        <v>139.62719999999999</v>
      </c>
      <c r="B7537" t="s">
        <v>55</v>
      </c>
      <c r="C7537">
        <v>2.3E-3</v>
      </c>
    </row>
    <row r="7538" spans="1:3" x14ac:dyDescent="0.35">
      <c r="A7538">
        <v>139.6431</v>
      </c>
      <c r="B7538" t="s">
        <v>55</v>
      </c>
      <c r="C7538">
        <v>1.6000000000000001E-3</v>
      </c>
    </row>
    <row r="7539" spans="1:3" x14ac:dyDescent="0.35">
      <c r="A7539">
        <v>139.65989999999999</v>
      </c>
      <c r="B7539" t="s">
        <v>55</v>
      </c>
      <c r="C7539">
        <v>1E-3</v>
      </c>
    </row>
    <row r="7540" spans="1:3" x14ac:dyDescent="0.35">
      <c r="A7540">
        <v>139.6763</v>
      </c>
      <c r="B7540" t="s">
        <v>55</v>
      </c>
      <c r="C7540">
        <v>1.1000000000000001E-3</v>
      </c>
    </row>
    <row r="7541" spans="1:3" x14ac:dyDescent="0.35">
      <c r="A7541">
        <v>139.6985</v>
      </c>
      <c r="B7541" t="s">
        <v>55</v>
      </c>
      <c r="C7541">
        <v>2.2000000000000001E-3</v>
      </c>
    </row>
    <row r="7542" spans="1:3" x14ac:dyDescent="0.35">
      <c r="A7542">
        <v>139.71440000000001</v>
      </c>
      <c r="B7542" t="s">
        <v>55</v>
      </c>
      <c r="C7542">
        <v>1.4E-3</v>
      </c>
    </row>
    <row r="7543" spans="1:3" x14ac:dyDescent="0.35">
      <c r="A7543">
        <v>139.73400000000001</v>
      </c>
      <c r="B7543" t="s">
        <v>55</v>
      </c>
      <c r="C7543">
        <v>1.4E-3</v>
      </c>
    </row>
    <row r="7544" spans="1:3" x14ac:dyDescent="0.35">
      <c r="A7544">
        <v>139.75290000000001</v>
      </c>
      <c r="B7544" t="s">
        <v>55</v>
      </c>
      <c r="C7544">
        <v>4.0000000000000002E-4</v>
      </c>
    </row>
    <row r="7545" spans="1:3" x14ac:dyDescent="0.35">
      <c r="A7545">
        <v>139.77209999999999</v>
      </c>
      <c r="B7545" t="s">
        <v>55</v>
      </c>
      <c r="C7545">
        <v>2.0000000000000001E-4</v>
      </c>
    </row>
    <row r="7546" spans="1:3" x14ac:dyDescent="0.35">
      <c r="A7546">
        <v>139.79159999999999</v>
      </c>
      <c r="B7546" t="s">
        <v>55</v>
      </c>
      <c r="C7546">
        <v>1E-4</v>
      </c>
    </row>
    <row r="7547" spans="1:3" x14ac:dyDescent="0.35">
      <c r="A7547">
        <v>139.8159</v>
      </c>
      <c r="B7547" t="s">
        <v>55</v>
      </c>
    </row>
    <row r="7548" spans="1:3" x14ac:dyDescent="0.35">
      <c r="A7548">
        <v>139.833</v>
      </c>
      <c r="B7548" t="s">
        <v>55</v>
      </c>
    </row>
    <row r="7549" spans="1:3" x14ac:dyDescent="0.35">
      <c r="A7549">
        <v>139.85210000000001</v>
      </c>
      <c r="B7549" t="s">
        <v>55</v>
      </c>
    </row>
    <row r="7550" spans="1:3" x14ac:dyDescent="0.35">
      <c r="A7550">
        <v>139.87119999999999</v>
      </c>
      <c r="B7550" t="s">
        <v>55</v>
      </c>
    </row>
    <row r="7551" spans="1:3" x14ac:dyDescent="0.35">
      <c r="A7551">
        <v>139.8913</v>
      </c>
      <c r="B7551" t="s">
        <v>55</v>
      </c>
    </row>
    <row r="7552" spans="1:3" x14ac:dyDescent="0.35">
      <c r="A7552">
        <v>139.911</v>
      </c>
      <c r="B7552" t="s">
        <v>55</v>
      </c>
    </row>
    <row r="7553" spans="1:2" x14ac:dyDescent="0.35">
      <c r="A7553">
        <v>139.9271</v>
      </c>
      <c r="B7553" t="s">
        <v>55</v>
      </c>
    </row>
    <row r="7554" spans="1:2" x14ac:dyDescent="0.35">
      <c r="A7554">
        <v>139.94470000000001</v>
      </c>
      <c r="B7554" t="s">
        <v>55</v>
      </c>
    </row>
    <row r="7555" spans="1:2" x14ac:dyDescent="0.35">
      <c r="A7555">
        <v>139.96899999999999</v>
      </c>
      <c r="B7555" t="s">
        <v>55</v>
      </c>
    </row>
    <row r="7556" spans="1:2" x14ac:dyDescent="0.35">
      <c r="A7556">
        <v>139.98820000000001</v>
      </c>
      <c r="B7556" t="s">
        <v>55</v>
      </c>
    </row>
    <row r="7557" spans="1:2" x14ac:dyDescent="0.35">
      <c r="A7557">
        <v>140.00749999999999</v>
      </c>
      <c r="B7557" t="s">
        <v>55</v>
      </c>
    </row>
    <row r="7558" spans="1:2" x14ac:dyDescent="0.35">
      <c r="A7558">
        <v>140.03460000000001</v>
      </c>
      <c r="B7558" t="s">
        <v>55</v>
      </c>
    </row>
    <row r="7559" spans="1:2" x14ac:dyDescent="0.35">
      <c r="A7559">
        <v>140.05289999999999</v>
      </c>
      <c r="B7559" t="s">
        <v>55</v>
      </c>
    </row>
    <row r="7560" spans="1:2" x14ac:dyDescent="0.35">
      <c r="A7560">
        <v>140.07220000000001</v>
      </c>
      <c r="B7560" t="s">
        <v>55</v>
      </c>
    </row>
    <row r="7561" spans="1:2" x14ac:dyDescent="0.35">
      <c r="A7561">
        <v>140.0916</v>
      </c>
      <c r="B7561" t="s">
        <v>55</v>
      </c>
    </row>
    <row r="7562" spans="1:2" x14ac:dyDescent="0.35">
      <c r="A7562">
        <v>140.10839999999999</v>
      </c>
      <c r="B7562" t="s">
        <v>55</v>
      </c>
    </row>
    <row r="7563" spans="1:2" x14ac:dyDescent="0.35">
      <c r="A7563">
        <v>140.12649999999999</v>
      </c>
      <c r="B7563" t="s">
        <v>55</v>
      </c>
    </row>
    <row r="7564" spans="1:2" x14ac:dyDescent="0.35">
      <c r="A7564">
        <v>140.1431</v>
      </c>
      <c r="B7564" t="s">
        <v>55</v>
      </c>
    </row>
    <row r="7565" spans="1:2" x14ac:dyDescent="0.35">
      <c r="A7565">
        <v>140.1584</v>
      </c>
      <c r="B7565" t="s">
        <v>55</v>
      </c>
    </row>
    <row r="7566" spans="1:2" x14ac:dyDescent="0.35">
      <c r="A7566">
        <v>140.1729</v>
      </c>
      <c r="B7566" t="s">
        <v>55</v>
      </c>
    </row>
    <row r="7567" spans="1:2" x14ac:dyDescent="0.35">
      <c r="A7567">
        <v>140.1909</v>
      </c>
      <c r="B7567" t="s">
        <v>55</v>
      </c>
    </row>
    <row r="7568" spans="1:2" x14ac:dyDescent="0.35">
      <c r="A7568">
        <v>140.21430000000001</v>
      </c>
      <c r="B7568" t="s">
        <v>55</v>
      </c>
    </row>
    <row r="7569" spans="1:2" x14ac:dyDescent="0.35">
      <c r="A7569">
        <v>140.2413</v>
      </c>
      <c r="B7569" t="s">
        <v>55</v>
      </c>
    </row>
    <row r="7570" spans="1:2" x14ac:dyDescent="0.35">
      <c r="A7570">
        <v>140.26570000000001</v>
      </c>
      <c r="B7570" t="s">
        <v>55</v>
      </c>
    </row>
    <row r="7571" spans="1:2" x14ac:dyDescent="0.35">
      <c r="A7571">
        <v>140.28460000000001</v>
      </c>
      <c r="B7571" t="s">
        <v>55</v>
      </c>
    </row>
    <row r="7572" spans="1:2" x14ac:dyDescent="0.35">
      <c r="A7572">
        <v>140.30359999999999</v>
      </c>
      <c r="B7572" t="s">
        <v>55</v>
      </c>
    </row>
    <row r="7573" spans="1:2" x14ac:dyDescent="0.35">
      <c r="A7573">
        <v>140.32390000000001</v>
      </c>
      <c r="B7573" t="s">
        <v>55</v>
      </c>
    </row>
    <row r="7574" spans="1:2" x14ac:dyDescent="0.35">
      <c r="A7574">
        <v>140.33779999999999</v>
      </c>
      <c r="B7574" t="s">
        <v>55</v>
      </c>
    </row>
    <row r="7575" spans="1:2" x14ac:dyDescent="0.35">
      <c r="A7575">
        <v>140.35220000000001</v>
      </c>
      <c r="B7575" t="s">
        <v>55</v>
      </c>
    </row>
    <row r="7576" spans="1:2" x14ac:dyDescent="0.35">
      <c r="A7576">
        <v>140.36850000000001</v>
      </c>
      <c r="B7576" t="s">
        <v>55</v>
      </c>
    </row>
    <row r="7577" spans="1:2" x14ac:dyDescent="0.35">
      <c r="A7577">
        <v>140.3828</v>
      </c>
      <c r="B7577" t="s">
        <v>55</v>
      </c>
    </row>
    <row r="7578" spans="1:2" x14ac:dyDescent="0.35">
      <c r="A7578">
        <v>140.39869999999999</v>
      </c>
      <c r="B7578" t="s">
        <v>55</v>
      </c>
    </row>
    <row r="7579" spans="1:2" x14ac:dyDescent="0.35">
      <c r="A7579">
        <v>140.41720000000001</v>
      </c>
      <c r="B7579" t="s">
        <v>55</v>
      </c>
    </row>
    <row r="7580" spans="1:2" x14ac:dyDescent="0.35">
      <c r="A7580">
        <v>140.4401</v>
      </c>
      <c r="B7580" t="s">
        <v>55</v>
      </c>
    </row>
    <row r="7581" spans="1:2" x14ac:dyDescent="0.35">
      <c r="A7581">
        <v>140.4581</v>
      </c>
      <c r="B7581" t="s">
        <v>55</v>
      </c>
    </row>
    <row r="7582" spans="1:2" x14ac:dyDescent="0.35">
      <c r="A7582">
        <v>140.4759</v>
      </c>
      <c r="B7582" t="s">
        <v>55</v>
      </c>
    </row>
    <row r="7583" spans="1:2" x14ac:dyDescent="0.35">
      <c r="A7583">
        <v>140.49619999999999</v>
      </c>
      <c r="B7583" t="s">
        <v>55</v>
      </c>
    </row>
    <row r="7584" spans="1:2" x14ac:dyDescent="0.35">
      <c r="A7584">
        <v>140.51349999999999</v>
      </c>
      <c r="B7584" t="s">
        <v>55</v>
      </c>
    </row>
    <row r="7585" spans="1:2" x14ac:dyDescent="0.35">
      <c r="A7585">
        <v>140.5334</v>
      </c>
      <c r="B7585" t="s">
        <v>55</v>
      </c>
    </row>
    <row r="7586" spans="1:2" x14ac:dyDescent="0.35">
      <c r="A7586">
        <v>140.55539999999999</v>
      </c>
      <c r="B7586" t="s">
        <v>55</v>
      </c>
    </row>
    <row r="7587" spans="1:2" x14ac:dyDescent="0.35">
      <c r="A7587">
        <v>140.5838</v>
      </c>
      <c r="B7587" t="s">
        <v>55</v>
      </c>
    </row>
    <row r="7588" spans="1:2" x14ac:dyDescent="0.35">
      <c r="A7588">
        <v>140.59899999999999</v>
      </c>
      <c r="B7588" t="s">
        <v>55</v>
      </c>
    </row>
    <row r="7589" spans="1:2" x14ac:dyDescent="0.35">
      <c r="A7589">
        <v>140.61580000000001</v>
      </c>
      <c r="B7589" t="s">
        <v>55</v>
      </c>
    </row>
    <row r="7590" spans="1:2" x14ac:dyDescent="0.35">
      <c r="A7590">
        <v>140.64019999999999</v>
      </c>
      <c r="B7590" t="s">
        <v>55</v>
      </c>
    </row>
    <row r="7591" spans="1:2" x14ac:dyDescent="0.35">
      <c r="A7591">
        <v>140.66079999999999</v>
      </c>
      <c r="B7591" t="s">
        <v>55</v>
      </c>
    </row>
    <row r="7592" spans="1:2" x14ac:dyDescent="0.35">
      <c r="A7592">
        <v>140.67859999999999</v>
      </c>
      <c r="B7592" t="s">
        <v>55</v>
      </c>
    </row>
    <row r="7593" spans="1:2" x14ac:dyDescent="0.35">
      <c r="A7593">
        <v>140.69659999999999</v>
      </c>
      <c r="B7593" t="s">
        <v>55</v>
      </c>
    </row>
    <row r="7594" spans="1:2" x14ac:dyDescent="0.35">
      <c r="A7594">
        <v>140.71600000000001</v>
      </c>
      <c r="B7594" t="s">
        <v>55</v>
      </c>
    </row>
    <row r="7595" spans="1:2" x14ac:dyDescent="0.35">
      <c r="A7595">
        <v>140.73410000000001</v>
      </c>
      <c r="B7595" t="s">
        <v>55</v>
      </c>
    </row>
    <row r="7596" spans="1:2" x14ac:dyDescent="0.35">
      <c r="A7596">
        <v>140.75290000000001</v>
      </c>
      <c r="B7596" t="s">
        <v>55</v>
      </c>
    </row>
    <row r="7597" spans="1:2" x14ac:dyDescent="0.35">
      <c r="A7597">
        <v>140.77070000000001</v>
      </c>
      <c r="B7597" t="s">
        <v>55</v>
      </c>
    </row>
    <row r="7598" spans="1:2" x14ac:dyDescent="0.35">
      <c r="A7598">
        <v>140.7861</v>
      </c>
      <c r="B7598" t="s">
        <v>55</v>
      </c>
    </row>
    <row r="7599" spans="1:2" x14ac:dyDescent="0.35">
      <c r="A7599">
        <v>140.8014</v>
      </c>
      <c r="B7599" t="s">
        <v>55</v>
      </c>
    </row>
    <row r="7600" spans="1:2" x14ac:dyDescent="0.35">
      <c r="A7600">
        <v>140.8168</v>
      </c>
      <c r="B7600" t="s">
        <v>55</v>
      </c>
    </row>
    <row r="7601" spans="1:2" x14ac:dyDescent="0.35">
      <c r="A7601">
        <v>140.83189999999999</v>
      </c>
      <c r="B7601" t="s">
        <v>55</v>
      </c>
    </row>
    <row r="7602" spans="1:2" x14ac:dyDescent="0.35">
      <c r="A7602">
        <v>140.84710000000001</v>
      </c>
      <c r="B7602" t="s">
        <v>55</v>
      </c>
    </row>
    <row r="7603" spans="1:2" x14ac:dyDescent="0.35">
      <c r="A7603">
        <v>140.8639</v>
      </c>
      <c r="B7603" t="s">
        <v>55</v>
      </c>
    </row>
    <row r="7604" spans="1:2" x14ac:dyDescent="0.35">
      <c r="A7604">
        <v>140.8809</v>
      </c>
      <c r="B7604" t="s">
        <v>55</v>
      </c>
    </row>
    <row r="7605" spans="1:2" x14ac:dyDescent="0.35">
      <c r="A7605">
        <v>140.8997</v>
      </c>
      <c r="B7605" t="s">
        <v>55</v>
      </c>
    </row>
    <row r="7606" spans="1:2" x14ac:dyDescent="0.35">
      <c r="A7606">
        <v>140.9143</v>
      </c>
      <c r="B7606" t="s">
        <v>55</v>
      </c>
    </row>
    <row r="7607" spans="1:2" x14ac:dyDescent="0.35">
      <c r="A7607">
        <v>140.93049999999999</v>
      </c>
      <c r="B7607" t="s">
        <v>55</v>
      </c>
    </row>
    <row r="7608" spans="1:2" x14ac:dyDescent="0.35">
      <c r="A7608">
        <v>140.95160000000001</v>
      </c>
      <c r="B7608" t="s">
        <v>55</v>
      </c>
    </row>
    <row r="7609" spans="1:2" x14ac:dyDescent="0.35">
      <c r="A7609">
        <v>140.96600000000001</v>
      </c>
      <c r="B7609" t="s">
        <v>55</v>
      </c>
    </row>
    <row r="7610" spans="1:2" x14ac:dyDescent="0.35">
      <c r="A7610">
        <v>140.98099999999999</v>
      </c>
      <c r="B7610" t="s">
        <v>55</v>
      </c>
    </row>
    <row r="7611" spans="1:2" x14ac:dyDescent="0.35">
      <c r="A7611">
        <v>140.9957</v>
      </c>
      <c r="B7611" t="s">
        <v>55</v>
      </c>
    </row>
    <row r="7612" spans="1:2" x14ac:dyDescent="0.35">
      <c r="A7612">
        <v>141.01050000000001</v>
      </c>
      <c r="B7612" t="s">
        <v>55</v>
      </c>
    </row>
    <row r="7613" spans="1:2" x14ac:dyDescent="0.35">
      <c r="A7613">
        <v>141.02619999999999</v>
      </c>
      <c r="B7613" t="s">
        <v>55</v>
      </c>
    </row>
    <row r="7614" spans="1:2" x14ac:dyDescent="0.35">
      <c r="A7614">
        <v>141.041</v>
      </c>
      <c r="B7614" t="s">
        <v>55</v>
      </c>
    </row>
    <row r="7615" spans="1:2" x14ac:dyDescent="0.35">
      <c r="A7615">
        <v>141.05680000000001</v>
      </c>
      <c r="B7615" t="s">
        <v>55</v>
      </c>
    </row>
    <row r="7616" spans="1:2" x14ac:dyDescent="0.35">
      <c r="A7616">
        <v>141.0744</v>
      </c>
      <c r="B7616" t="s">
        <v>55</v>
      </c>
    </row>
    <row r="7617" spans="1:2" x14ac:dyDescent="0.35">
      <c r="A7617">
        <v>141.13650000000001</v>
      </c>
      <c r="B7617" t="s">
        <v>55</v>
      </c>
    </row>
    <row r="7618" spans="1:2" x14ac:dyDescent="0.35">
      <c r="A7618">
        <v>141.16909999999999</v>
      </c>
      <c r="B7618" t="s">
        <v>55</v>
      </c>
    </row>
    <row r="7619" spans="1:2" x14ac:dyDescent="0.35">
      <c r="A7619">
        <v>141.19390000000001</v>
      </c>
      <c r="B7619" t="s">
        <v>55</v>
      </c>
    </row>
    <row r="7620" spans="1:2" x14ac:dyDescent="0.35">
      <c r="A7620">
        <v>141.22309999999999</v>
      </c>
      <c r="B7620" t="s">
        <v>55</v>
      </c>
    </row>
    <row r="7621" spans="1:2" x14ac:dyDescent="0.35">
      <c r="A7621">
        <v>141.23920000000001</v>
      </c>
      <c r="B7621" t="s">
        <v>55</v>
      </c>
    </row>
    <row r="7622" spans="1:2" x14ac:dyDescent="0.35">
      <c r="A7622">
        <v>141.25530000000001</v>
      </c>
      <c r="B7622" t="s">
        <v>55</v>
      </c>
    </row>
    <row r="7623" spans="1:2" x14ac:dyDescent="0.35">
      <c r="A7623">
        <v>141.2723</v>
      </c>
      <c r="B7623" t="s">
        <v>55</v>
      </c>
    </row>
    <row r="7624" spans="1:2" x14ac:dyDescent="0.35">
      <c r="A7624">
        <v>141.2962</v>
      </c>
      <c r="B7624" t="s">
        <v>55</v>
      </c>
    </row>
    <row r="7625" spans="1:2" x14ac:dyDescent="0.35">
      <c r="A7625">
        <v>141.3192</v>
      </c>
      <c r="B7625" t="s">
        <v>55</v>
      </c>
    </row>
    <row r="7626" spans="1:2" x14ac:dyDescent="0.35">
      <c r="A7626">
        <v>141.33799999999999</v>
      </c>
      <c r="B7626" t="s">
        <v>55</v>
      </c>
    </row>
    <row r="7627" spans="1:2" x14ac:dyDescent="0.35">
      <c r="A7627">
        <v>141.36000000000001</v>
      </c>
      <c r="B7627" t="s">
        <v>55</v>
      </c>
    </row>
    <row r="7628" spans="1:2" x14ac:dyDescent="0.35">
      <c r="A7628">
        <v>141.3794</v>
      </c>
      <c r="B7628" t="s">
        <v>55</v>
      </c>
    </row>
    <row r="7629" spans="1:2" x14ac:dyDescent="0.35">
      <c r="A7629">
        <v>141.4033</v>
      </c>
      <c r="B7629" t="s">
        <v>55</v>
      </c>
    </row>
    <row r="7630" spans="1:2" x14ac:dyDescent="0.35">
      <c r="A7630">
        <v>141.42660000000001</v>
      </c>
      <c r="B7630" t="s">
        <v>55</v>
      </c>
    </row>
    <row r="7631" spans="1:2" x14ac:dyDescent="0.35">
      <c r="A7631">
        <v>141.44139999999999</v>
      </c>
      <c r="B7631" t="s">
        <v>55</v>
      </c>
    </row>
    <row r="7632" spans="1:2" x14ac:dyDescent="0.35">
      <c r="A7632">
        <v>141.45849999999999</v>
      </c>
      <c r="B7632" t="s">
        <v>55</v>
      </c>
    </row>
    <row r="7633" spans="1:3" x14ac:dyDescent="0.35">
      <c r="A7633">
        <v>141.47579999999999</v>
      </c>
      <c r="B7633" t="s">
        <v>55</v>
      </c>
    </row>
    <row r="7634" spans="1:3" x14ac:dyDescent="0.35">
      <c r="A7634">
        <v>141.501</v>
      </c>
      <c r="B7634" t="s">
        <v>55</v>
      </c>
    </row>
    <row r="7635" spans="1:3" x14ac:dyDescent="0.35">
      <c r="A7635">
        <v>141.53139999999999</v>
      </c>
      <c r="B7635" t="s">
        <v>55</v>
      </c>
    </row>
    <row r="7636" spans="1:3" x14ac:dyDescent="0.35">
      <c r="A7636">
        <v>141.54920000000001</v>
      </c>
      <c r="B7636" t="s">
        <v>55</v>
      </c>
      <c r="C7636">
        <v>1.1999999999999999E-3</v>
      </c>
    </row>
    <row r="7637" spans="1:3" x14ac:dyDescent="0.35">
      <c r="A7637">
        <v>141.56569999999999</v>
      </c>
      <c r="B7637" t="s">
        <v>55</v>
      </c>
      <c r="C7637">
        <v>1.1999999999999999E-3</v>
      </c>
    </row>
    <row r="7638" spans="1:3" x14ac:dyDescent="0.35">
      <c r="A7638">
        <v>141.58349999999999</v>
      </c>
      <c r="B7638" t="s">
        <v>55</v>
      </c>
      <c r="C7638">
        <v>4.4000000000000003E-3</v>
      </c>
    </row>
    <row r="7639" spans="1:3" x14ac:dyDescent="0.35">
      <c r="A7639">
        <v>141.60730000000001</v>
      </c>
      <c r="B7639" t="s">
        <v>55</v>
      </c>
      <c r="C7639">
        <v>4.4000000000000003E-3</v>
      </c>
    </row>
    <row r="7640" spans="1:3" x14ac:dyDescent="0.35">
      <c r="A7640">
        <v>141.62299999999999</v>
      </c>
      <c r="B7640" t="s">
        <v>55</v>
      </c>
      <c r="C7640">
        <v>2.5000000000000001E-3</v>
      </c>
    </row>
    <row r="7641" spans="1:3" x14ac:dyDescent="0.35">
      <c r="A7641">
        <v>141.6403</v>
      </c>
      <c r="B7641" t="s">
        <v>55</v>
      </c>
      <c r="C7641">
        <v>3.8E-3</v>
      </c>
    </row>
    <row r="7642" spans="1:3" x14ac:dyDescent="0.35">
      <c r="A7642">
        <v>141.6566</v>
      </c>
      <c r="B7642" t="s">
        <v>55</v>
      </c>
      <c r="C7642">
        <v>3.8E-3</v>
      </c>
    </row>
    <row r="7643" spans="1:3" x14ac:dyDescent="0.35">
      <c r="A7643">
        <v>141.6713</v>
      </c>
      <c r="B7643" t="s">
        <v>55</v>
      </c>
      <c r="C7643">
        <v>1.5E-3</v>
      </c>
    </row>
    <row r="7644" spans="1:3" x14ac:dyDescent="0.35">
      <c r="A7644">
        <v>141.68819999999999</v>
      </c>
      <c r="B7644" t="s">
        <v>55</v>
      </c>
      <c r="C7644">
        <v>5.9999999999999995E-4</v>
      </c>
    </row>
    <row r="7645" spans="1:3" x14ac:dyDescent="0.35">
      <c r="A7645">
        <v>141.7055</v>
      </c>
      <c r="B7645" t="s">
        <v>55</v>
      </c>
      <c r="C7645">
        <v>1.1000000000000001E-3</v>
      </c>
    </row>
    <row r="7646" spans="1:3" x14ac:dyDescent="0.35">
      <c r="A7646">
        <v>141.72460000000001</v>
      </c>
      <c r="B7646" t="s">
        <v>55</v>
      </c>
      <c r="C7646">
        <v>1.6000000000000001E-3</v>
      </c>
    </row>
    <row r="7647" spans="1:3" x14ac:dyDescent="0.35">
      <c r="A7647">
        <v>141.74539999999999</v>
      </c>
      <c r="B7647" t="s">
        <v>55</v>
      </c>
      <c r="C7647">
        <v>1.6000000000000001E-3</v>
      </c>
    </row>
    <row r="7648" spans="1:3" x14ac:dyDescent="0.35">
      <c r="A7648">
        <v>141.76400000000001</v>
      </c>
      <c r="B7648" t="s">
        <v>55</v>
      </c>
      <c r="C7648">
        <v>8.9999999999999998E-4</v>
      </c>
    </row>
    <row r="7649" spans="1:3" x14ac:dyDescent="0.35">
      <c r="A7649">
        <v>141.7841</v>
      </c>
      <c r="B7649" t="s">
        <v>55</v>
      </c>
      <c r="C7649">
        <v>1.6000000000000001E-3</v>
      </c>
    </row>
    <row r="7650" spans="1:3" x14ac:dyDescent="0.35">
      <c r="A7650">
        <v>141.80889999999999</v>
      </c>
      <c r="B7650" t="s">
        <v>55</v>
      </c>
      <c r="C7650">
        <v>5.7000000000000002E-3</v>
      </c>
    </row>
    <row r="7651" spans="1:3" x14ac:dyDescent="0.35">
      <c r="A7651">
        <v>141.83019999999999</v>
      </c>
      <c r="B7651" t="s">
        <v>55</v>
      </c>
      <c r="C7651">
        <v>9.7000000000000003E-3</v>
      </c>
    </row>
    <row r="7652" spans="1:3" x14ac:dyDescent="0.35">
      <c r="A7652">
        <v>141.8511</v>
      </c>
      <c r="B7652" t="s">
        <v>55</v>
      </c>
      <c r="C7652">
        <v>8.3999999999999995E-3</v>
      </c>
    </row>
    <row r="7653" spans="1:3" x14ac:dyDescent="0.35">
      <c r="A7653">
        <v>141.87039999999999</v>
      </c>
      <c r="B7653" t="s">
        <v>55</v>
      </c>
      <c r="C7653">
        <v>8.3000000000000001E-3</v>
      </c>
    </row>
    <row r="7654" spans="1:3" x14ac:dyDescent="0.35">
      <c r="A7654">
        <v>141.8897</v>
      </c>
      <c r="B7654" t="s">
        <v>55</v>
      </c>
      <c r="C7654">
        <v>8.3000000000000001E-3</v>
      </c>
    </row>
    <row r="7655" spans="1:3" x14ac:dyDescent="0.35">
      <c r="A7655">
        <v>141.91399999999999</v>
      </c>
      <c r="B7655" t="s">
        <v>55</v>
      </c>
      <c r="C7655">
        <v>7.1999999999999998E-3</v>
      </c>
    </row>
    <row r="7656" spans="1:3" x14ac:dyDescent="0.35">
      <c r="A7656">
        <v>141.9299</v>
      </c>
      <c r="B7656" t="s">
        <v>55</v>
      </c>
      <c r="C7656">
        <v>4.7999999999999996E-3</v>
      </c>
    </row>
    <row r="7657" spans="1:3" x14ac:dyDescent="0.35">
      <c r="A7657">
        <v>141.94560000000001</v>
      </c>
      <c r="B7657" t="s">
        <v>55</v>
      </c>
      <c r="C7657">
        <v>6.4999999999999997E-3</v>
      </c>
    </row>
    <row r="7658" spans="1:3" x14ac:dyDescent="0.35">
      <c r="A7658">
        <v>141.97839999999999</v>
      </c>
      <c r="B7658" t="s">
        <v>55</v>
      </c>
      <c r="C7658">
        <v>3.3999999999999998E-3</v>
      </c>
    </row>
    <row r="7659" spans="1:3" x14ac:dyDescent="0.35">
      <c r="A7659">
        <v>141.99889999999999</v>
      </c>
      <c r="B7659" t="s">
        <v>55</v>
      </c>
      <c r="C7659">
        <v>3.3999999999999998E-3</v>
      </c>
    </row>
    <row r="7660" spans="1:3" x14ac:dyDescent="0.35">
      <c r="A7660">
        <v>142.01900000000001</v>
      </c>
      <c r="B7660" t="s">
        <v>55</v>
      </c>
      <c r="C7660">
        <v>3.0999999999999999E-3</v>
      </c>
    </row>
    <row r="7661" spans="1:3" x14ac:dyDescent="0.35">
      <c r="A7661">
        <v>142.03829999999999</v>
      </c>
      <c r="B7661" t="s">
        <v>55</v>
      </c>
      <c r="C7661">
        <v>1.2999999999999999E-3</v>
      </c>
    </row>
    <row r="7662" spans="1:3" x14ac:dyDescent="0.35">
      <c r="A7662">
        <v>142.05789999999999</v>
      </c>
      <c r="B7662" t="s">
        <v>55</v>
      </c>
      <c r="C7662">
        <v>2.9999999999999997E-4</v>
      </c>
    </row>
    <row r="7663" spans="1:3" x14ac:dyDescent="0.35">
      <c r="A7663">
        <v>142.07660000000001</v>
      </c>
      <c r="B7663" t="s">
        <v>55</v>
      </c>
      <c r="C7663">
        <v>1E-4</v>
      </c>
    </row>
    <row r="7664" spans="1:3" x14ac:dyDescent="0.35">
      <c r="A7664">
        <v>142.09960000000001</v>
      </c>
      <c r="B7664" t="s">
        <v>55</v>
      </c>
    </row>
    <row r="7665" spans="1:2" x14ac:dyDescent="0.35">
      <c r="A7665">
        <v>142.11779999999999</v>
      </c>
      <c r="B7665" t="s">
        <v>55</v>
      </c>
    </row>
    <row r="7666" spans="1:2" x14ac:dyDescent="0.35">
      <c r="A7666">
        <v>142.1345</v>
      </c>
      <c r="B7666" t="s">
        <v>55</v>
      </c>
    </row>
    <row r="7667" spans="1:2" x14ac:dyDescent="0.35">
      <c r="A7667">
        <v>142.15110000000001</v>
      </c>
      <c r="B7667" t="s">
        <v>55</v>
      </c>
    </row>
    <row r="7668" spans="1:2" x14ac:dyDescent="0.35">
      <c r="A7668">
        <v>142.1703</v>
      </c>
      <c r="B7668" t="s">
        <v>55</v>
      </c>
    </row>
    <row r="7669" spans="1:2" x14ac:dyDescent="0.35">
      <c r="A7669">
        <v>142.18530000000001</v>
      </c>
      <c r="B7669" t="s">
        <v>55</v>
      </c>
    </row>
    <row r="7670" spans="1:2" x14ac:dyDescent="0.35">
      <c r="A7670">
        <v>142.2062</v>
      </c>
      <c r="B7670" t="s">
        <v>55</v>
      </c>
    </row>
    <row r="7671" spans="1:2" x14ac:dyDescent="0.35">
      <c r="A7671">
        <v>142.22020000000001</v>
      </c>
      <c r="B7671" t="s">
        <v>55</v>
      </c>
    </row>
    <row r="7672" spans="1:2" x14ac:dyDescent="0.35">
      <c r="A7672">
        <v>142.2364</v>
      </c>
      <c r="B7672" t="s">
        <v>55</v>
      </c>
    </row>
    <row r="7673" spans="1:2" x14ac:dyDescent="0.35">
      <c r="A7673">
        <v>142.25129999999999</v>
      </c>
      <c r="B7673" t="s">
        <v>55</v>
      </c>
    </row>
    <row r="7674" spans="1:2" x14ac:dyDescent="0.35">
      <c r="A7674">
        <v>142.26740000000001</v>
      </c>
      <c r="B7674" t="s">
        <v>55</v>
      </c>
    </row>
    <row r="7675" spans="1:2" x14ac:dyDescent="0.35">
      <c r="A7675">
        <v>142.2824</v>
      </c>
      <c r="B7675" t="s">
        <v>55</v>
      </c>
    </row>
    <row r="7676" spans="1:2" x14ac:dyDescent="0.35">
      <c r="A7676">
        <v>142.2989</v>
      </c>
      <c r="B7676" t="s">
        <v>55</v>
      </c>
    </row>
    <row r="7677" spans="1:2" x14ac:dyDescent="0.35">
      <c r="A7677">
        <v>142.31909999999999</v>
      </c>
      <c r="B7677" t="s">
        <v>55</v>
      </c>
    </row>
    <row r="7678" spans="1:2" x14ac:dyDescent="0.35">
      <c r="A7678">
        <v>142.3442</v>
      </c>
      <c r="B7678" t="s">
        <v>55</v>
      </c>
    </row>
    <row r="7679" spans="1:2" x14ac:dyDescent="0.35">
      <c r="A7679">
        <v>142.3587</v>
      </c>
      <c r="B7679" t="s">
        <v>55</v>
      </c>
    </row>
    <row r="7680" spans="1:2" x14ac:dyDescent="0.35">
      <c r="A7680">
        <v>142.37370000000001</v>
      </c>
      <c r="B7680" t="s">
        <v>55</v>
      </c>
    </row>
    <row r="7681" spans="1:2" x14ac:dyDescent="0.35">
      <c r="A7681">
        <v>142.3888</v>
      </c>
      <c r="B7681" t="s">
        <v>55</v>
      </c>
    </row>
    <row r="7682" spans="1:2" x14ac:dyDescent="0.35">
      <c r="A7682">
        <v>142.405</v>
      </c>
      <c r="B7682" t="s">
        <v>55</v>
      </c>
    </row>
    <row r="7683" spans="1:2" x14ac:dyDescent="0.35">
      <c r="A7683">
        <v>142.4237</v>
      </c>
      <c r="B7683" t="s">
        <v>55</v>
      </c>
    </row>
    <row r="7684" spans="1:2" x14ac:dyDescent="0.35">
      <c r="A7684">
        <v>142.44030000000001</v>
      </c>
      <c r="B7684" t="s">
        <v>55</v>
      </c>
    </row>
    <row r="7685" spans="1:2" x14ac:dyDescent="0.35">
      <c r="A7685">
        <v>142.45939999999999</v>
      </c>
      <c r="B7685" t="s">
        <v>55</v>
      </c>
    </row>
    <row r="7686" spans="1:2" x14ac:dyDescent="0.35">
      <c r="A7686">
        <v>142.47630000000001</v>
      </c>
      <c r="B7686" t="s">
        <v>55</v>
      </c>
    </row>
    <row r="7687" spans="1:2" x14ac:dyDescent="0.35">
      <c r="A7687">
        <v>142.4956</v>
      </c>
      <c r="B7687" t="s">
        <v>55</v>
      </c>
    </row>
    <row r="7688" spans="1:2" x14ac:dyDescent="0.35">
      <c r="A7688">
        <v>142.5154</v>
      </c>
      <c r="B7688" t="s">
        <v>55</v>
      </c>
    </row>
    <row r="7689" spans="1:2" x14ac:dyDescent="0.35">
      <c r="A7689">
        <v>142.5318</v>
      </c>
      <c r="B7689" t="s">
        <v>55</v>
      </c>
    </row>
    <row r="7690" spans="1:2" x14ac:dyDescent="0.35">
      <c r="A7690">
        <v>142.5548</v>
      </c>
      <c r="B7690" t="s">
        <v>55</v>
      </c>
    </row>
    <row r="7691" spans="1:2" x14ac:dyDescent="0.35">
      <c r="A7691">
        <v>142.57239999999999</v>
      </c>
      <c r="B7691" t="s">
        <v>55</v>
      </c>
    </row>
    <row r="7692" spans="1:2" x14ac:dyDescent="0.35">
      <c r="A7692">
        <v>142.59129999999999</v>
      </c>
      <c r="B7692" t="s">
        <v>55</v>
      </c>
    </row>
    <row r="7693" spans="1:2" x14ac:dyDescent="0.35">
      <c r="A7693">
        <v>142.61080000000001</v>
      </c>
      <c r="B7693" t="s">
        <v>55</v>
      </c>
    </row>
    <row r="7694" spans="1:2" x14ac:dyDescent="0.35">
      <c r="A7694">
        <v>142.63</v>
      </c>
      <c r="B7694" t="s">
        <v>55</v>
      </c>
    </row>
    <row r="7695" spans="1:2" x14ac:dyDescent="0.35">
      <c r="A7695">
        <v>142.65799999999999</v>
      </c>
      <c r="B7695" t="s">
        <v>55</v>
      </c>
    </row>
    <row r="7696" spans="1:2" x14ac:dyDescent="0.35">
      <c r="A7696">
        <v>142.67939999999999</v>
      </c>
      <c r="B7696" t="s">
        <v>55</v>
      </c>
    </row>
    <row r="7697" spans="1:2" x14ac:dyDescent="0.35">
      <c r="A7697">
        <v>142.6978</v>
      </c>
      <c r="B7697" t="s">
        <v>55</v>
      </c>
    </row>
    <row r="7698" spans="1:2" x14ac:dyDescent="0.35">
      <c r="A7698">
        <v>142.71719999999999</v>
      </c>
      <c r="B7698" t="s">
        <v>55</v>
      </c>
    </row>
    <row r="7699" spans="1:2" x14ac:dyDescent="0.35">
      <c r="A7699">
        <v>142.7407</v>
      </c>
      <c r="B7699" t="s">
        <v>55</v>
      </c>
    </row>
    <row r="7700" spans="1:2" x14ac:dyDescent="0.35">
      <c r="A7700">
        <v>142.7689</v>
      </c>
      <c r="B7700" t="s">
        <v>55</v>
      </c>
    </row>
    <row r="7701" spans="1:2" x14ac:dyDescent="0.35">
      <c r="A7701">
        <v>142.7852</v>
      </c>
      <c r="B7701" t="s">
        <v>55</v>
      </c>
    </row>
    <row r="7702" spans="1:2" x14ac:dyDescent="0.35">
      <c r="A7702">
        <v>142.80609999999999</v>
      </c>
      <c r="B7702" t="s">
        <v>55</v>
      </c>
    </row>
    <row r="7703" spans="1:2" x14ac:dyDescent="0.35">
      <c r="A7703">
        <v>142.82419999999999</v>
      </c>
      <c r="B7703" t="s">
        <v>55</v>
      </c>
    </row>
    <row r="7704" spans="1:2" x14ac:dyDescent="0.35">
      <c r="A7704">
        <v>142.8409</v>
      </c>
      <c r="B7704" t="s">
        <v>55</v>
      </c>
    </row>
    <row r="7705" spans="1:2" x14ac:dyDescent="0.35">
      <c r="A7705">
        <v>142.8629</v>
      </c>
      <c r="B7705" t="s">
        <v>55</v>
      </c>
    </row>
    <row r="7706" spans="1:2" x14ac:dyDescent="0.35">
      <c r="A7706">
        <v>142.87710000000001</v>
      </c>
      <c r="B7706" t="s">
        <v>55</v>
      </c>
    </row>
    <row r="7707" spans="1:2" x14ac:dyDescent="0.35">
      <c r="A7707">
        <v>142.89150000000001</v>
      </c>
      <c r="B7707" t="s">
        <v>55</v>
      </c>
    </row>
    <row r="7708" spans="1:2" x14ac:dyDescent="0.35">
      <c r="A7708">
        <v>142.90649999999999</v>
      </c>
      <c r="B7708" t="s">
        <v>55</v>
      </c>
    </row>
    <row r="7709" spans="1:2" x14ac:dyDescent="0.35">
      <c r="A7709">
        <v>142.92240000000001</v>
      </c>
      <c r="B7709" t="s">
        <v>55</v>
      </c>
    </row>
    <row r="7710" spans="1:2" x14ac:dyDescent="0.35">
      <c r="A7710">
        <v>142.93709999999999</v>
      </c>
      <c r="B7710" t="s">
        <v>55</v>
      </c>
    </row>
    <row r="7711" spans="1:2" x14ac:dyDescent="0.35">
      <c r="A7711">
        <v>142.95140000000001</v>
      </c>
      <c r="B7711" t="s">
        <v>55</v>
      </c>
    </row>
    <row r="7712" spans="1:2" x14ac:dyDescent="0.35">
      <c r="A7712">
        <v>142.9675</v>
      </c>
      <c r="B7712" t="s">
        <v>55</v>
      </c>
    </row>
    <row r="7713" spans="1:2" x14ac:dyDescent="0.35">
      <c r="A7713">
        <v>142.982</v>
      </c>
      <c r="B7713" t="s">
        <v>55</v>
      </c>
    </row>
    <row r="7714" spans="1:2" x14ac:dyDescent="0.35">
      <c r="A7714">
        <v>142.99770000000001</v>
      </c>
      <c r="B7714" t="s">
        <v>55</v>
      </c>
    </row>
    <row r="7715" spans="1:2" x14ac:dyDescent="0.35">
      <c r="A7715">
        <v>143.01230000000001</v>
      </c>
      <c r="B7715" t="s">
        <v>55</v>
      </c>
    </row>
    <row r="7716" spans="1:2" x14ac:dyDescent="0.35">
      <c r="A7716">
        <v>143.0274</v>
      </c>
      <c r="B7716" t="s">
        <v>55</v>
      </c>
    </row>
    <row r="7717" spans="1:2" x14ac:dyDescent="0.35">
      <c r="A7717">
        <v>143.0428</v>
      </c>
      <c r="B7717" t="s">
        <v>55</v>
      </c>
    </row>
    <row r="7718" spans="1:2" x14ac:dyDescent="0.35">
      <c r="A7718">
        <v>143.05760000000001</v>
      </c>
      <c r="B7718" t="s">
        <v>55</v>
      </c>
    </row>
    <row r="7719" spans="1:2" x14ac:dyDescent="0.35">
      <c r="A7719">
        <v>143.07409999999999</v>
      </c>
      <c r="B7719" t="s">
        <v>55</v>
      </c>
    </row>
    <row r="7720" spans="1:2" x14ac:dyDescent="0.35">
      <c r="A7720">
        <v>143.089</v>
      </c>
      <c r="B7720" t="s">
        <v>55</v>
      </c>
    </row>
    <row r="7721" spans="1:2" x14ac:dyDescent="0.35">
      <c r="A7721">
        <v>143.1071</v>
      </c>
      <c r="B7721" t="s">
        <v>55</v>
      </c>
    </row>
    <row r="7722" spans="1:2" x14ac:dyDescent="0.35">
      <c r="A7722">
        <v>143.12469999999999</v>
      </c>
      <c r="B7722" t="s">
        <v>55</v>
      </c>
    </row>
    <row r="7723" spans="1:2" x14ac:dyDescent="0.35">
      <c r="A7723">
        <v>143.1429</v>
      </c>
      <c r="B7723" t="s">
        <v>55</v>
      </c>
    </row>
    <row r="7724" spans="1:2" x14ac:dyDescent="0.35">
      <c r="A7724">
        <v>143.1602</v>
      </c>
      <c r="B7724" t="s">
        <v>55</v>
      </c>
    </row>
    <row r="7725" spans="1:2" x14ac:dyDescent="0.35">
      <c r="A7725">
        <v>143.1849</v>
      </c>
      <c r="B7725" t="s">
        <v>55</v>
      </c>
    </row>
    <row r="7726" spans="1:2" x14ac:dyDescent="0.35">
      <c r="A7726">
        <v>143.20509999999999</v>
      </c>
      <c r="B7726" t="s">
        <v>55</v>
      </c>
    </row>
    <row r="7727" spans="1:2" x14ac:dyDescent="0.35">
      <c r="A7727">
        <v>143.2218</v>
      </c>
      <c r="B7727" t="s">
        <v>55</v>
      </c>
    </row>
    <row r="7728" spans="1:2" x14ac:dyDescent="0.35">
      <c r="A7728">
        <v>143.239</v>
      </c>
      <c r="B7728" t="s">
        <v>55</v>
      </c>
    </row>
    <row r="7729" spans="1:3" x14ac:dyDescent="0.35">
      <c r="A7729">
        <v>143.2654</v>
      </c>
      <c r="B7729" t="s">
        <v>55</v>
      </c>
    </row>
    <row r="7730" spans="1:3" x14ac:dyDescent="0.35">
      <c r="A7730">
        <v>143.29949999999999</v>
      </c>
      <c r="B7730" t="s">
        <v>55</v>
      </c>
    </row>
    <row r="7731" spans="1:3" x14ac:dyDescent="0.35">
      <c r="A7731">
        <v>143.31970000000001</v>
      </c>
      <c r="B7731" t="s">
        <v>55</v>
      </c>
    </row>
    <row r="7732" spans="1:3" x14ac:dyDescent="0.35">
      <c r="A7732">
        <v>143.33959999999999</v>
      </c>
      <c r="B7732" t="s">
        <v>55</v>
      </c>
    </row>
    <row r="7733" spans="1:3" x14ac:dyDescent="0.35">
      <c r="A7733">
        <v>143.35900000000001</v>
      </c>
      <c r="B7733" t="s">
        <v>55</v>
      </c>
    </row>
    <row r="7734" spans="1:3" x14ac:dyDescent="0.35">
      <c r="A7734">
        <v>143.3793</v>
      </c>
      <c r="B7734" t="s">
        <v>55</v>
      </c>
    </row>
    <row r="7735" spans="1:3" x14ac:dyDescent="0.35">
      <c r="A7735">
        <v>143.40479999999999</v>
      </c>
      <c r="B7735" t="s">
        <v>55</v>
      </c>
    </row>
    <row r="7736" spans="1:3" x14ac:dyDescent="0.35">
      <c r="A7736">
        <v>143.4265</v>
      </c>
      <c r="B7736" t="s">
        <v>55</v>
      </c>
    </row>
    <row r="7737" spans="1:3" x14ac:dyDescent="0.35">
      <c r="A7737">
        <v>143.44669999999999</v>
      </c>
      <c r="B7737" t="s">
        <v>55</v>
      </c>
    </row>
    <row r="7738" spans="1:3" x14ac:dyDescent="0.35">
      <c r="A7738">
        <v>143.46950000000001</v>
      </c>
      <c r="B7738" t="s">
        <v>55</v>
      </c>
    </row>
    <row r="7739" spans="1:3" x14ac:dyDescent="0.35">
      <c r="A7739">
        <v>143.48599999999999</v>
      </c>
      <c r="B7739" t="s">
        <v>55</v>
      </c>
    </row>
    <row r="7740" spans="1:3" x14ac:dyDescent="0.35">
      <c r="A7740">
        <v>143.50200000000001</v>
      </c>
      <c r="B7740" t="s">
        <v>55</v>
      </c>
    </row>
    <row r="7741" spans="1:3" x14ac:dyDescent="0.35">
      <c r="A7741">
        <v>143.5188</v>
      </c>
      <c r="B7741" t="s">
        <v>55</v>
      </c>
      <c r="C7741">
        <v>1E-4</v>
      </c>
    </row>
    <row r="7742" spans="1:3" x14ac:dyDescent="0.35">
      <c r="A7742">
        <v>143.5385</v>
      </c>
      <c r="B7742" t="s">
        <v>55</v>
      </c>
      <c r="C7742">
        <v>1E-4</v>
      </c>
    </row>
    <row r="7743" spans="1:3" x14ac:dyDescent="0.35">
      <c r="A7743">
        <v>143.55699999999999</v>
      </c>
      <c r="B7743" t="s">
        <v>55</v>
      </c>
      <c r="C7743">
        <v>1.5E-3</v>
      </c>
    </row>
    <row r="7744" spans="1:3" x14ac:dyDescent="0.35">
      <c r="A7744">
        <v>143.5779</v>
      </c>
      <c r="B7744" t="s">
        <v>55</v>
      </c>
      <c r="C7744">
        <v>8.0000000000000004E-4</v>
      </c>
    </row>
    <row r="7745" spans="1:3" x14ac:dyDescent="0.35">
      <c r="A7745">
        <v>143.6112</v>
      </c>
      <c r="B7745" t="s">
        <v>55</v>
      </c>
      <c r="C7745">
        <v>3.8E-3</v>
      </c>
    </row>
    <row r="7746" spans="1:3" x14ac:dyDescent="0.35">
      <c r="A7746">
        <v>143.63659999999999</v>
      </c>
      <c r="B7746" t="s">
        <v>55</v>
      </c>
      <c r="C7746">
        <v>3.0999999999999999E-3</v>
      </c>
    </row>
    <row r="7747" spans="1:3" x14ac:dyDescent="0.35">
      <c r="A7747">
        <v>143.65129999999999</v>
      </c>
      <c r="B7747" t="s">
        <v>55</v>
      </c>
      <c r="C7747">
        <v>2E-3</v>
      </c>
    </row>
    <row r="7748" spans="1:3" x14ac:dyDescent="0.35">
      <c r="A7748">
        <v>143.66759999999999</v>
      </c>
      <c r="B7748" t="s">
        <v>55</v>
      </c>
      <c r="C7748">
        <v>2.7000000000000001E-3</v>
      </c>
    </row>
    <row r="7749" spans="1:3" x14ac:dyDescent="0.35">
      <c r="A7749">
        <v>143.68729999999999</v>
      </c>
      <c r="B7749" t="s">
        <v>55</v>
      </c>
      <c r="C7749">
        <v>2.0999999999999999E-3</v>
      </c>
    </row>
    <row r="7750" spans="1:3" x14ac:dyDescent="0.35">
      <c r="A7750">
        <v>143.71100000000001</v>
      </c>
      <c r="B7750" t="s">
        <v>55</v>
      </c>
      <c r="C7750">
        <v>4.0000000000000002E-4</v>
      </c>
    </row>
    <row r="7751" spans="1:3" x14ac:dyDescent="0.35">
      <c r="A7751">
        <v>143.7312</v>
      </c>
      <c r="B7751" t="s">
        <v>55</v>
      </c>
      <c r="C7751">
        <v>1.8E-3</v>
      </c>
    </row>
    <row r="7752" spans="1:3" x14ac:dyDescent="0.35">
      <c r="A7752">
        <v>143.75139999999999</v>
      </c>
      <c r="B7752" t="s">
        <v>55</v>
      </c>
      <c r="C7752">
        <v>1E-3</v>
      </c>
    </row>
    <row r="7753" spans="1:3" x14ac:dyDescent="0.35">
      <c r="A7753">
        <v>143.77019999999999</v>
      </c>
      <c r="B7753" t="s">
        <v>55</v>
      </c>
      <c r="C7753">
        <v>8.0000000000000004E-4</v>
      </c>
    </row>
    <row r="7754" spans="1:3" x14ac:dyDescent="0.35">
      <c r="A7754">
        <v>143.7885</v>
      </c>
      <c r="B7754" t="s">
        <v>55</v>
      </c>
      <c r="C7754">
        <v>1.2999999999999999E-3</v>
      </c>
    </row>
    <row r="7755" spans="1:3" x14ac:dyDescent="0.35">
      <c r="A7755">
        <v>143.80789999999999</v>
      </c>
      <c r="B7755" t="s">
        <v>55</v>
      </c>
      <c r="C7755">
        <v>1.2999999999999999E-3</v>
      </c>
    </row>
    <row r="7756" spans="1:3" x14ac:dyDescent="0.35">
      <c r="A7756">
        <v>143.82730000000001</v>
      </c>
      <c r="B7756" t="s">
        <v>55</v>
      </c>
    </row>
    <row r="7757" spans="1:3" x14ac:dyDescent="0.35">
      <c r="A7757">
        <v>143.85069999999999</v>
      </c>
      <c r="B7757" t="s">
        <v>55</v>
      </c>
    </row>
    <row r="7758" spans="1:3" x14ac:dyDescent="0.35">
      <c r="A7758">
        <v>143.87029999999999</v>
      </c>
      <c r="B7758" t="s">
        <v>55</v>
      </c>
    </row>
    <row r="7759" spans="1:3" x14ac:dyDescent="0.35">
      <c r="A7759">
        <v>143.88749999999999</v>
      </c>
      <c r="B7759" t="s">
        <v>55</v>
      </c>
    </row>
    <row r="7760" spans="1:3" x14ac:dyDescent="0.35">
      <c r="A7760">
        <v>143.9034</v>
      </c>
      <c r="B7760" t="s">
        <v>55</v>
      </c>
    </row>
    <row r="7761" spans="1:2" x14ac:dyDescent="0.35">
      <c r="A7761">
        <v>143.92400000000001</v>
      </c>
      <c r="B7761" t="s">
        <v>55</v>
      </c>
    </row>
    <row r="7762" spans="1:2" x14ac:dyDescent="0.35">
      <c r="A7762">
        <v>143.95310000000001</v>
      </c>
      <c r="B7762" t="s">
        <v>55</v>
      </c>
    </row>
    <row r="7763" spans="1:2" x14ac:dyDescent="0.35">
      <c r="A7763">
        <v>143.97149999999999</v>
      </c>
      <c r="B7763" t="s">
        <v>55</v>
      </c>
    </row>
    <row r="7764" spans="1:2" x14ac:dyDescent="0.35">
      <c r="A7764">
        <v>143.99160000000001</v>
      </c>
      <c r="B7764" t="s">
        <v>55</v>
      </c>
    </row>
    <row r="7765" spans="1:2" x14ac:dyDescent="0.35">
      <c r="A7765">
        <v>144.01249999999999</v>
      </c>
      <c r="B7765" t="s">
        <v>55</v>
      </c>
    </row>
    <row r="7766" spans="1:2" x14ac:dyDescent="0.35">
      <c r="A7766">
        <v>144.03270000000001</v>
      </c>
      <c r="B7766" t="s">
        <v>55</v>
      </c>
    </row>
    <row r="7767" spans="1:2" x14ac:dyDescent="0.35">
      <c r="A7767">
        <v>144.0558</v>
      </c>
      <c r="B7767" t="s">
        <v>55</v>
      </c>
    </row>
    <row r="7768" spans="1:2" x14ac:dyDescent="0.35">
      <c r="A7768">
        <v>144.07939999999999</v>
      </c>
      <c r="B7768" t="s">
        <v>55</v>
      </c>
    </row>
    <row r="7769" spans="1:2" x14ac:dyDescent="0.35">
      <c r="A7769">
        <v>144.0941</v>
      </c>
      <c r="B7769" t="s">
        <v>55</v>
      </c>
    </row>
    <row r="7770" spans="1:2" x14ac:dyDescent="0.35">
      <c r="A7770">
        <v>144.11019999999999</v>
      </c>
      <c r="B7770" t="s">
        <v>55</v>
      </c>
    </row>
    <row r="7771" spans="1:2" x14ac:dyDescent="0.35">
      <c r="A7771">
        <v>144.12639999999999</v>
      </c>
      <c r="B7771" t="s">
        <v>55</v>
      </c>
    </row>
    <row r="7772" spans="1:2" x14ac:dyDescent="0.35">
      <c r="A7772">
        <v>144.14269999999999</v>
      </c>
      <c r="B7772" t="s">
        <v>55</v>
      </c>
    </row>
    <row r="7773" spans="1:2" x14ac:dyDescent="0.35">
      <c r="A7773">
        <v>144.15809999999999</v>
      </c>
      <c r="B7773" t="s">
        <v>55</v>
      </c>
    </row>
    <row r="7774" spans="1:2" x14ac:dyDescent="0.35">
      <c r="A7774">
        <v>144.17500000000001</v>
      </c>
      <c r="B7774" t="s">
        <v>55</v>
      </c>
    </row>
    <row r="7775" spans="1:2" x14ac:dyDescent="0.35">
      <c r="A7775">
        <v>144.19409999999999</v>
      </c>
      <c r="B7775" t="s">
        <v>55</v>
      </c>
    </row>
    <row r="7776" spans="1:2" x14ac:dyDescent="0.35">
      <c r="A7776">
        <v>144.22049999999999</v>
      </c>
      <c r="B7776" t="s">
        <v>55</v>
      </c>
    </row>
    <row r="7777" spans="1:2" x14ac:dyDescent="0.35">
      <c r="A7777">
        <v>144.25</v>
      </c>
      <c r="B7777" t="s">
        <v>55</v>
      </c>
    </row>
    <row r="7778" spans="1:2" x14ac:dyDescent="0.35">
      <c r="A7778">
        <v>144.26669999999999</v>
      </c>
      <c r="B7778" t="s">
        <v>55</v>
      </c>
    </row>
    <row r="7779" spans="1:2" x14ac:dyDescent="0.35">
      <c r="A7779">
        <v>144.28210000000001</v>
      </c>
      <c r="B7779" t="s">
        <v>55</v>
      </c>
    </row>
    <row r="7780" spans="1:2" x14ac:dyDescent="0.35">
      <c r="A7780">
        <v>144.29759999999999</v>
      </c>
      <c r="B7780" t="s">
        <v>55</v>
      </c>
    </row>
    <row r="7781" spans="1:2" x14ac:dyDescent="0.35">
      <c r="A7781">
        <v>144.31100000000001</v>
      </c>
      <c r="B7781" t="s">
        <v>55</v>
      </c>
    </row>
    <row r="7782" spans="1:2" x14ac:dyDescent="0.35">
      <c r="A7782">
        <v>144.32730000000001</v>
      </c>
      <c r="B7782" t="s">
        <v>55</v>
      </c>
    </row>
    <row r="7783" spans="1:2" x14ac:dyDescent="0.35">
      <c r="A7783">
        <v>144.3416</v>
      </c>
      <c r="B7783" t="s">
        <v>55</v>
      </c>
    </row>
    <row r="7784" spans="1:2" x14ac:dyDescent="0.35">
      <c r="A7784">
        <v>144.35830000000001</v>
      </c>
      <c r="B7784" t="s">
        <v>55</v>
      </c>
    </row>
    <row r="7785" spans="1:2" x14ac:dyDescent="0.35">
      <c r="A7785">
        <v>144.37540000000001</v>
      </c>
      <c r="B7785" t="s">
        <v>55</v>
      </c>
    </row>
    <row r="7786" spans="1:2" x14ac:dyDescent="0.35">
      <c r="A7786">
        <v>144.3922</v>
      </c>
      <c r="B7786" t="s">
        <v>55</v>
      </c>
    </row>
    <row r="7787" spans="1:2" x14ac:dyDescent="0.35">
      <c r="A7787">
        <v>144.41</v>
      </c>
      <c r="B7787" t="s">
        <v>55</v>
      </c>
    </row>
    <row r="7788" spans="1:2" x14ac:dyDescent="0.35">
      <c r="A7788">
        <v>144.43299999999999</v>
      </c>
      <c r="B7788" t="s">
        <v>55</v>
      </c>
    </row>
    <row r="7789" spans="1:2" x14ac:dyDescent="0.35">
      <c r="A7789">
        <v>144.45429999999999</v>
      </c>
      <c r="B7789" t="s">
        <v>55</v>
      </c>
    </row>
    <row r="7790" spans="1:2" x14ac:dyDescent="0.35">
      <c r="A7790">
        <v>144.4804</v>
      </c>
      <c r="B7790" t="s">
        <v>55</v>
      </c>
    </row>
    <row r="7791" spans="1:2" x14ac:dyDescent="0.35">
      <c r="A7791">
        <v>144.4991</v>
      </c>
      <c r="B7791" t="s">
        <v>55</v>
      </c>
    </row>
    <row r="7792" spans="1:2" x14ac:dyDescent="0.35">
      <c r="A7792">
        <v>144.5214</v>
      </c>
      <c r="B7792" t="s">
        <v>55</v>
      </c>
    </row>
    <row r="7793" spans="1:2" x14ac:dyDescent="0.35">
      <c r="A7793">
        <v>144.54519999999999</v>
      </c>
      <c r="B7793" t="s">
        <v>55</v>
      </c>
    </row>
    <row r="7794" spans="1:2" x14ac:dyDescent="0.35">
      <c r="A7794">
        <v>144.57149999999999</v>
      </c>
      <c r="B7794" t="s">
        <v>55</v>
      </c>
    </row>
    <row r="7795" spans="1:2" x14ac:dyDescent="0.35">
      <c r="A7795">
        <v>144.5865</v>
      </c>
      <c r="B7795" t="s">
        <v>55</v>
      </c>
    </row>
    <row r="7796" spans="1:2" x14ac:dyDescent="0.35">
      <c r="A7796">
        <v>144.60339999999999</v>
      </c>
      <c r="B7796" t="s">
        <v>55</v>
      </c>
    </row>
    <row r="7797" spans="1:2" x14ac:dyDescent="0.35">
      <c r="A7797">
        <v>144.62710000000001</v>
      </c>
      <c r="B7797" t="s">
        <v>55</v>
      </c>
    </row>
    <row r="7798" spans="1:2" x14ac:dyDescent="0.35">
      <c r="A7798">
        <v>144.64750000000001</v>
      </c>
      <c r="B7798" t="s">
        <v>55</v>
      </c>
    </row>
    <row r="7799" spans="1:2" x14ac:dyDescent="0.35">
      <c r="A7799">
        <v>144.6652</v>
      </c>
      <c r="B7799" t="s">
        <v>55</v>
      </c>
    </row>
    <row r="7800" spans="1:2" x14ac:dyDescent="0.35">
      <c r="A7800">
        <v>144.6885</v>
      </c>
      <c r="B7800" t="s">
        <v>55</v>
      </c>
    </row>
    <row r="7801" spans="1:2" x14ac:dyDescent="0.35">
      <c r="A7801">
        <v>144.7047</v>
      </c>
      <c r="B7801" t="s">
        <v>55</v>
      </c>
    </row>
    <row r="7802" spans="1:2" x14ac:dyDescent="0.35">
      <c r="A7802">
        <v>144.72970000000001</v>
      </c>
      <c r="B7802" t="s">
        <v>55</v>
      </c>
    </row>
    <row r="7803" spans="1:2" x14ac:dyDescent="0.35">
      <c r="A7803">
        <v>144.74719999999999</v>
      </c>
      <c r="B7803" t="s">
        <v>55</v>
      </c>
    </row>
    <row r="7804" spans="1:2" x14ac:dyDescent="0.35">
      <c r="A7804">
        <v>144.7629</v>
      </c>
      <c r="B7804" t="s">
        <v>55</v>
      </c>
    </row>
    <row r="7805" spans="1:2" x14ac:dyDescent="0.35">
      <c r="A7805">
        <v>144.77860000000001</v>
      </c>
      <c r="B7805" t="s">
        <v>55</v>
      </c>
    </row>
    <row r="7806" spans="1:2" x14ac:dyDescent="0.35">
      <c r="A7806">
        <v>144.7927</v>
      </c>
      <c r="B7806" t="s">
        <v>55</v>
      </c>
    </row>
    <row r="7807" spans="1:2" x14ac:dyDescent="0.35">
      <c r="A7807">
        <v>144.80789999999999</v>
      </c>
      <c r="B7807" t="s">
        <v>55</v>
      </c>
    </row>
    <row r="7808" spans="1:2" x14ac:dyDescent="0.35">
      <c r="A7808">
        <v>144.822</v>
      </c>
      <c r="B7808" t="s">
        <v>55</v>
      </c>
    </row>
    <row r="7809" spans="1:2" x14ac:dyDescent="0.35">
      <c r="A7809">
        <v>144.83750000000001</v>
      </c>
      <c r="B7809" t="s">
        <v>55</v>
      </c>
    </row>
    <row r="7810" spans="1:2" x14ac:dyDescent="0.35">
      <c r="A7810">
        <v>144.85210000000001</v>
      </c>
      <c r="B7810" t="s">
        <v>55</v>
      </c>
    </row>
    <row r="7811" spans="1:2" x14ac:dyDescent="0.35">
      <c r="A7811">
        <v>144.86760000000001</v>
      </c>
      <c r="B7811" t="s">
        <v>55</v>
      </c>
    </row>
    <row r="7812" spans="1:2" x14ac:dyDescent="0.35">
      <c r="A7812">
        <v>144.88399999999999</v>
      </c>
      <c r="B7812" t="s">
        <v>55</v>
      </c>
    </row>
    <row r="7813" spans="1:2" x14ac:dyDescent="0.35">
      <c r="A7813">
        <v>144.89920000000001</v>
      </c>
      <c r="B7813" t="s">
        <v>55</v>
      </c>
    </row>
    <row r="7814" spans="1:2" x14ac:dyDescent="0.35">
      <c r="A7814">
        <v>144.91380000000001</v>
      </c>
      <c r="B7814" t="s">
        <v>55</v>
      </c>
    </row>
    <row r="7815" spans="1:2" x14ac:dyDescent="0.35">
      <c r="A7815">
        <v>144.9289</v>
      </c>
      <c r="B7815" t="s">
        <v>55</v>
      </c>
    </row>
    <row r="7816" spans="1:2" x14ac:dyDescent="0.35">
      <c r="A7816">
        <v>144.9451</v>
      </c>
      <c r="B7816" t="s">
        <v>55</v>
      </c>
    </row>
    <row r="7817" spans="1:2" x14ac:dyDescent="0.35">
      <c r="A7817">
        <v>144.9598</v>
      </c>
      <c r="B7817" t="s">
        <v>55</v>
      </c>
    </row>
    <row r="7818" spans="1:2" x14ac:dyDescent="0.35">
      <c r="A7818">
        <v>144.97450000000001</v>
      </c>
      <c r="B7818" t="s">
        <v>55</v>
      </c>
    </row>
    <row r="7819" spans="1:2" x14ac:dyDescent="0.35">
      <c r="A7819">
        <v>144.9897</v>
      </c>
      <c r="B7819" t="s">
        <v>55</v>
      </c>
    </row>
    <row r="7820" spans="1:2" x14ac:dyDescent="0.35">
      <c r="A7820">
        <v>145.00559999999999</v>
      </c>
      <c r="B7820" t="s">
        <v>55</v>
      </c>
    </row>
    <row r="7821" spans="1:2" x14ac:dyDescent="0.35">
      <c r="A7821">
        <v>145.02029999999999</v>
      </c>
      <c r="B7821" t="s">
        <v>55</v>
      </c>
    </row>
    <row r="7822" spans="1:2" x14ac:dyDescent="0.35">
      <c r="A7822">
        <v>145.03530000000001</v>
      </c>
      <c r="B7822" t="s">
        <v>55</v>
      </c>
    </row>
    <row r="7823" spans="1:2" x14ac:dyDescent="0.35">
      <c r="A7823">
        <v>145.05179999999999</v>
      </c>
      <c r="B7823" t="s">
        <v>55</v>
      </c>
    </row>
    <row r="7824" spans="1:2" x14ac:dyDescent="0.35">
      <c r="A7824">
        <v>145.0686</v>
      </c>
      <c r="B7824" t="s">
        <v>55</v>
      </c>
    </row>
    <row r="7825" spans="1:2" x14ac:dyDescent="0.35">
      <c r="A7825">
        <v>145.09030000000001</v>
      </c>
      <c r="B7825" t="s">
        <v>55</v>
      </c>
    </row>
    <row r="7826" spans="1:2" x14ac:dyDescent="0.35">
      <c r="A7826">
        <v>145.10749999999999</v>
      </c>
      <c r="B7826" t="s">
        <v>55</v>
      </c>
    </row>
    <row r="7827" spans="1:2" x14ac:dyDescent="0.35">
      <c r="A7827">
        <v>145.12540000000001</v>
      </c>
      <c r="B7827" t="s">
        <v>55</v>
      </c>
    </row>
    <row r="7828" spans="1:2" x14ac:dyDescent="0.35">
      <c r="A7828">
        <v>145.1421</v>
      </c>
      <c r="B7828" t="s">
        <v>55</v>
      </c>
    </row>
    <row r="7829" spans="1:2" x14ac:dyDescent="0.35">
      <c r="A7829">
        <v>145.16139999999999</v>
      </c>
      <c r="B7829" t="s">
        <v>55</v>
      </c>
    </row>
    <row r="7830" spans="1:2" x14ac:dyDescent="0.35">
      <c r="A7830">
        <v>145.1764</v>
      </c>
      <c r="B7830" t="s">
        <v>55</v>
      </c>
    </row>
    <row r="7831" spans="1:2" x14ac:dyDescent="0.35">
      <c r="A7831">
        <v>145.19800000000001</v>
      </c>
      <c r="B7831" t="s">
        <v>55</v>
      </c>
    </row>
    <row r="7832" spans="1:2" x14ac:dyDescent="0.35">
      <c r="A7832">
        <v>145.22110000000001</v>
      </c>
      <c r="B7832" t="s">
        <v>55</v>
      </c>
    </row>
    <row r="7833" spans="1:2" x14ac:dyDescent="0.35">
      <c r="A7833">
        <v>145.24260000000001</v>
      </c>
      <c r="B7833" t="s">
        <v>55</v>
      </c>
    </row>
    <row r="7834" spans="1:2" x14ac:dyDescent="0.35">
      <c r="A7834">
        <v>145.26089999999999</v>
      </c>
      <c r="B7834" t="s">
        <v>55</v>
      </c>
    </row>
    <row r="7835" spans="1:2" x14ac:dyDescent="0.35">
      <c r="A7835">
        <v>145.28280000000001</v>
      </c>
      <c r="B7835" t="s">
        <v>55</v>
      </c>
    </row>
    <row r="7836" spans="1:2" x14ac:dyDescent="0.35">
      <c r="A7836">
        <v>145.31729999999999</v>
      </c>
      <c r="B7836" t="s">
        <v>55</v>
      </c>
    </row>
    <row r="7837" spans="1:2" x14ac:dyDescent="0.35">
      <c r="A7837">
        <v>145.35769999999999</v>
      </c>
      <c r="B7837" t="s">
        <v>55</v>
      </c>
    </row>
    <row r="7838" spans="1:2" x14ac:dyDescent="0.35">
      <c r="A7838">
        <v>145.3843</v>
      </c>
      <c r="B7838" t="s">
        <v>55</v>
      </c>
    </row>
    <row r="7839" spans="1:2" x14ac:dyDescent="0.35">
      <c r="A7839">
        <v>145.40629999999999</v>
      </c>
      <c r="B7839" t="s">
        <v>55</v>
      </c>
    </row>
    <row r="7840" spans="1:2" x14ac:dyDescent="0.35">
      <c r="A7840">
        <v>145.42679999999999</v>
      </c>
      <c r="B7840" t="s">
        <v>55</v>
      </c>
    </row>
    <row r="7841" spans="1:3" x14ac:dyDescent="0.35">
      <c r="A7841">
        <v>145.4462</v>
      </c>
      <c r="B7841" t="s">
        <v>55</v>
      </c>
      <c r="C7841">
        <v>1E-4</v>
      </c>
    </row>
    <row r="7842" spans="1:3" x14ac:dyDescent="0.35">
      <c r="A7842">
        <v>145.46379999999999</v>
      </c>
      <c r="B7842" t="s">
        <v>55</v>
      </c>
    </row>
    <row r="7843" spans="1:3" x14ac:dyDescent="0.35">
      <c r="A7843">
        <v>145.4813</v>
      </c>
      <c r="B7843" t="s">
        <v>55</v>
      </c>
    </row>
    <row r="7844" spans="1:3" x14ac:dyDescent="0.35">
      <c r="A7844">
        <v>145.49930000000001</v>
      </c>
      <c r="B7844" t="s">
        <v>55</v>
      </c>
    </row>
    <row r="7845" spans="1:3" x14ac:dyDescent="0.35">
      <c r="A7845">
        <v>145.51900000000001</v>
      </c>
      <c r="B7845" t="s">
        <v>55</v>
      </c>
    </row>
    <row r="7846" spans="1:3" x14ac:dyDescent="0.35">
      <c r="A7846">
        <v>145.53450000000001</v>
      </c>
      <c r="B7846" t="s">
        <v>55</v>
      </c>
    </row>
    <row r="7847" spans="1:3" x14ac:dyDescent="0.35">
      <c r="A7847">
        <v>145.5521</v>
      </c>
      <c r="B7847" t="s">
        <v>55</v>
      </c>
    </row>
    <row r="7848" spans="1:3" x14ac:dyDescent="0.35">
      <c r="A7848">
        <v>145.56909999999999</v>
      </c>
      <c r="B7848" t="s">
        <v>55</v>
      </c>
      <c r="C7848">
        <v>2.9999999999999997E-4</v>
      </c>
    </row>
    <row r="7849" spans="1:3" x14ac:dyDescent="0.35">
      <c r="A7849">
        <v>145.58449999999999</v>
      </c>
      <c r="B7849" t="s">
        <v>55</v>
      </c>
      <c r="C7849">
        <v>1E-3</v>
      </c>
    </row>
    <row r="7850" spans="1:3" x14ac:dyDescent="0.35">
      <c r="A7850">
        <v>145.60069999999999</v>
      </c>
      <c r="B7850" t="s">
        <v>55</v>
      </c>
      <c r="C7850">
        <v>2.0999999999999999E-3</v>
      </c>
    </row>
    <row r="7851" spans="1:3" x14ac:dyDescent="0.35">
      <c r="A7851">
        <v>145.61699999999999</v>
      </c>
      <c r="B7851" t="s">
        <v>55</v>
      </c>
      <c r="C7851">
        <v>2.0999999999999999E-3</v>
      </c>
    </row>
    <row r="7852" spans="1:3" x14ac:dyDescent="0.35">
      <c r="A7852">
        <v>145.63300000000001</v>
      </c>
      <c r="B7852" t="s">
        <v>55</v>
      </c>
      <c r="C7852">
        <v>4.7000000000000002E-3</v>
      </c>
    </row>
    <row r="7853" spans="1:3" x14ac:dyDescent="0.35">
      <c r="A7853">
        <v>145.65440000000001</v>
      </c>
      <c r="B7853" t="s">
        <v>55</v>
      </c>
      <c r="C7853">
        <v>6.7999999999999996E-3</v>
      </c>
    </row>
    <row r="7854" spans="1:3" x14ac:dyDescent="0.35">
      <c r="A7854">
        <v>145.68369999999999</v>
      </c>
      <c r="B7854" t="s">
        <v>55</v>
      </c>
      <c r="C7854">
        <v>3.5000000000000001E-3</v>
      </c>
    </row>
    <row r="7855" spans="1:3" x14ac:dyDescent="0.35">
      <c r="A7855">
        <v>145.70349999999999</v>
      </c>
      <c r="B7855" t="s">
        <v>55</v>
      </c>
      <c r="C7855">
        <v>3.0999999999999999E-3</v>
      </c>
    </row>
    <row r="7856" spans="1:3" x14ac:dyDescent="0.35">
      <c r="A7856">
        <v>145.7253</v>
      </c>
      <c r="B7856" t="s">
        <v>55</v>
      </c>
      <c r="C7856">
        <v>1.4E-3</v>
      </c>
    </row>
    <row r="7857" spans="1:3" x14ac:dyDescent="0.35">
      <c r="A7857">
        <v>145.74449999999999</v>
      </c>
      <c r="B7857" t="s">
        <v>55</v>
      </c>
      <c r="C7857">
        <v>2.3E-3</v>
      </c>
    </row>
    <row r="7858" spans="1:3" x14ac:dyDescent="0.35">
      <c r="A7858">
        <v>145.76339999999999</v>
      </c>
      <c r="B7858" t="s">
        <v>55</v>
      </c>
      <c r="C7858">
        <v>2.9999999999999997E-4</v>
      </c>
    </row>
    <row r="7859" spans="1:3" x14ac:dyDescent="0.35">
      <c r="A7859">
        <v>145.7843</v>
      </c>
      <c r="B7859" t="s">
        <v>55</v>
      </c>
      <c r="C7859">
        <v>6.9999999999999999E-4</v>
      </c>
    </row>
    <row r="7860" spans="1:3" x14ac:dyDescent="0.35">
      <c r="A7860">
        <v>145.80289999999999</v>
      </c>
      <c r="B7860" t="s">
        <v>55</v>
      </c>
      <c r="C7860">
        <v>1.1999999999999999E-3</v>
      </c>
    </row>
    <row r="7861" spans="1:3" x14ac:dyDescent="0.35">
      <c r="A7861">
        <v>145.82069999999999</v>
      </c>
      <c r="B7861" t="s">
        <v>55</v>
      </c>
      <c r="C7861">
        <v>1.6000000000000001E-3</v>
      </c>
    </row>
    <row r="7862" spans="1:3" x14ac:dyDescent="0.35">
      <c r="A7862">
        <v>145.84010000000001</v>
      </c>
      <c r="B7862" t="s">
        <v>55</v>
      </c>
      <c r="C7862">
        <v>3.7000000000000002E-3</v>
      </c>
    </row>
    <row r="7863" spans="1:3" x14ac:dyDescent="0.35">
      <c r="A7863">
        <v>145.8569</v>
      </c>
      <c r="B7863" t="s">
        <v>55</v>
      </c>
      <c r="C7863">
        <v>3.7000000000000002E-3</v>
      </c>
    </row>
    <row r="7864" spans="1:3" x14ac:dyDescent="0.35">
      <c r="A7864">
        <v>145.87119999999999</v>
      </c>
      <c r="B7864" t="s">
        <v>55</v>
      </c>
      <c r="C7864">
        <v>3.0999999999999999E-3</v>
      </c>
    </row>
    <row r="7865" spans="1:3" x14ac:dyDescent="0.35">
      <c r="A7865">
        <v>145.8888</v>
      </c>
      <c r="B7865" t="s">
        <v>55</v>
      </c>
      <c r="C7865">
        <v>7.6E-3</v>
      </c>
    </row>
    <row r="7866" spans="1:3" x14ac:dyDescent="0.35">
      <c r="A7866">
        <v>145.916</v>
      </c>
      <c r="B7866" t="s">
        <v>55</v>
      </c>
      <c r="C7866">
        <v>7.7999999999999996E-3</v>
      </c>
    </row>
    <row r="7867" spans="1:3" x14ac:dyDescent="0.35">
      <c r="A7867">
        <v>145.9435</v>
      </c>
      <c r="B7867" t="s">
        <v>55</v>
      </c>
      <c r="C7867">
        <v>5.1000000000000004E-3</v>
      </c>
    </row>
    <row r="7868" spans="1:3" x14ac:dyDescent="0.35">
      <c r="A7868">
        <v>145.9614</v>
      </c>
      <c r="B7868" t="s">
        <v>55</v>
      </c>
      <c r="C7868">
        <v>5.1000000000000004E-3</v>
      </c>
    </row>
    <row r="7869" spans="1:3" x14ac:dyDescent="0.35">
      <c r="A7869">
        <v>145.9819</v>
      </c>
      <c r="B7869" t="s">
        <v>55</v>
      </c>
      <c r="C7869">
        <v>8.6999999999999994E-3</v>
      </c>
    </row>
    <row r="7870" spans="1:3" x14ac:dyDescent="0.35">
      <c r="A7870">
        <v>146.00229999999999</v>
      </c>
      <c r="B7870" t="s">
        <v>55</v>
      </c>
      <c r="C7870">
        <v>2.5999999999999999E-3</v>
      </c>
    </row>
    <row r="7871" spans="1:3" x14ac:dyDescent="0.35">
      <c r="A7871">
        <v>146.02269999999999</v>
      </c>
      <c r="B7871" t="s">
        <v>55</v>
      </c>
      <c r="C7871">
        <v>1.8E-3</v>
      </c>
    </row>
    <row r="7872" spans="1:3" x14ac:dyDescent="0.35">
      <c r="A7872">
        <v>146.04169999999999</v>
      </c>
      <c r="B7872" t="s">
        <v>55</v>
      </c>
      <c r="C7872">
        <v>5.4000000000000003E-3</v>
      </c>
    </row>
    <row r="7873" spans="1:3" x14ac:dyDescent="0.35">
      <c r="A7873">
        <v>146.05840000000001</v>
      </c>
      <c r="B7873" t="s">
        <v>55</v>
      </c>
      <c r="C7873">
        <v>5.0000000000000001E-4</v>
      </c>
    </row>
    <row r="7874" spans="1:3" x14ac:dyDescent="0.35">
      <c r="A7874">
        <v>146.07339999999999</v>
      </c>
      <c r="B7874" t="s">
        <v>55</v>
      </c>
      <c r="C7874">
        <v>5.0000000000000001E-4</v>
      </c>
    </row>
    <row r="7875" spans="1:3" x14ac:dyDescent="0.35">
      <c r="A7875">
        <v>146.0898</v>
      </c>
      <c r="B7875" t="s">
        <v>55</v>
      </c>
      <c r="C7875">
        <v>8.0000000000000004E-4</v>
      </c>
    </row>
    <row r="7876" spans="1:3" x14ac:dyDescent="0.35">
      <c r="A7876">
        <v>146.10720000000001</v>
      </c>
      <c r="B7876" t="s">
        <v>55</v>
      </c>
      <c r="C7876">
        <v>2.9999999999999997E-4</v>
      </c>
    </row>
    <row r="7877" spans="1:3" x14ac:dyDescent="0.35">
      <c r="A7877">
        <v>146.12309999999999</v>
      </c>
      <c r="B7877" t="s">
        <v>55</v>
      </c>
    </row>
    <row r="7878" spans="1:3" x14ac:dyDescent="0.35">
      <c r="A7878">
        <v>146.14080000000001</v>
      </c>
      <c r="B7878" t="s">
        <v>55</v>
      </c>
    </row>
    <row r="7879" spans="1:3" x14ac:dyDescent="0.35">
      <c r="A7879">
        <v>146.15719999999999</v>
      </c>
      <c r="B7879" t="s">
        <v>55</v>
      </c>
    </row>
    <row r="7880" spans="1:3" x14ac:dyDescent="0.35">
      <c r="A7880">
        <v>146.1728</v>
      </c>
      <c r="B7880" t="s">
        <v>55</v>
      </c>
    </row>
    <row r="7881" spans="1:3" x14ac:dyDescent="0.35">
      <c r="A7881">
        <v>146.19120000000001</v>
      </c>
      <c r="B7881" t="s">
        <v>55</v>
      </c>
    </row>
    <row r="7882" spans="1:3" x14ac:dyDescent="0.35">
      <c r="A7882">
        <v>146.20830000000001</v>
      </c>
      <c r="B7882" t="s">
        <v>55</v>
      </c>
    </row>
    <row r="7883" spans="1:3" x14ac:dyDescent="0.35">
      <c r="A7883">
        <v>146.227</v>
      </c>
      <c r="B7883" t="s">
        <v>55</v>
      </c>
    </row>
    <row r="7884" spans="1:3" x14ac:dyDescent="0.35">
      <c r="A7884">
        <v>146.24789999999999</v>
      </c>
      <c r="B7884" t="s">
        <v>55</v>
      </c>
    </row>
    <row r="7885" spans="1:3" x14ac:dyDescent="0.35">
      <c r="A7885">
        <v>146.26929999999999</v>
      </c>
      <c r="B7885" t="s">
        <v>55</v>
      </c>
    </row>
    <row r="7886" spans="1:3" x14ac:dyDescent="0.35">
      <c r="A7886">
        <v>146.28989999999999</v>
      </c>
      <c r="B7886" t="s">
        <v>55</v>
      </c>
    </row>
    <row r="7887" spans="1:3" x14ac:dyDescent="0.35">
      <c r="A7887">
        <v>146.31460000000001</v>
      </c>
      <c r="B7887" t="s">
        <v>55</v>
      </c>
    </row>
    <row r="7888" spans="1:3" x14ac:dyDescent="0.35">
      <c r="A7888">
        <v>146.33580000000001</v>
      </c>
      <c r="B7888" t="s">
        <v>55</v>
      </c>
    </row>
    <row r="7889" spans="1:2" x14ac:dyDescent="0.35">
      <c r="A7889">
        <v>146.35839999999999</v>
      </c>
      <c r="B7889" t="s">
        <v>55</v>
      </c>
    </row>
    <row r="7890" spans="1:2" x14ac:dyDescent="0.35">
      <c r="A7890">
        <v>146.37450000000001</v>
      </c>
      <c r="B7890" t="s">
        <v>55</v>
      </c>
    </row>
    <row r="7891" spans="1:2" x14ac:dyDescent="0.35">
      <c r="A7891">
        <v>146.3929</v>
      </c>
      <c r="B7891" t="s">
        <v>55</v>
      </c>
    </row>
    <row r="7892" spans="1:2" x14ac:dyDescent="0.35">
      <c r="A7892">
        <v>146.41130000000001</v>
      </c>
      <c r="B7892" t="s">
        <v>55</v>
      </c>
    </row>
    <row r="7893" spans="1:2" x14ac:dyDescent="0.35">
      <c r="A7893">
        <v>146.4307</v>
      </c>
      <c r="B7893" t="s">
        <v>55</v>
      </c>
    </row>
    <row r="7894" spans="1:2" x14ac:dyDescent="0.35">
      <c r="A7894">
        <v>146.4486</v>
      </c>
      <c r="B7894" t="s">
        <v>55</v>
      </c>
    </row>
    <row r="7895" spans="1:2" x14ac:dyDescent="0.35">
      <c r="A7895">
        <v>146.4665</v>
      </c>
      <c r="B7895" t="s">
        <v>55</v>
      </c>
    </row>
    <row r="7896" spans="1:2" x14ac:dyDescent="0.35">
      <c r="A7896">
        <v>146.48320000000001</v>
      </c>
      <c r="B7896" t="s">
        <v>55</v>
      </c>
    </row>
    <row r="7897" spans="1:2" x14ac:dyDescent="0.35">
      <c r="A7897">
        <v>146.50139999999999</v>
      </c>
      <c r="B7897" t="s">
        <v>55</v>
      </c>
    </row>
    <row r="7898" spans="1:2" x14ac:dyDescent="0.35">
      <c r="A7898">
        <v>146.52209999999999</v>
      </c>
      <c r="B7898" t="s">
        <v>55</v>
      </c>
    </row>
    <row r="7899" spans="1:2" x14ac:dyDescent="0.35">
      <c r="A7899">
        <v>146.54580000000001</v>
      </c>
      <c r="B7899" t="s">
        <v>55</v>
      </c>
    </row>
    <row r="7900" spans="1:2" x14ac:dyDescent="0.35">
      <c r="A7900">
        <v>146.55789999999999</v>
      </c>
      <c r="B7900" t="s">
        <v>55</v>
      </c>
    </row>
    <row r="7901" spans="1:2" x14ac:dyDescent="0.35">
      <c r="A7901">
        <v>146.57310000000001</v>
      </c>
      <c r="B7901" t="s">
        <v>55</v>
      </c>
    </row>
    <row r="7902" spans="1:2" x14ac:dyDescent="0.35">
      <c r="A7902">
        <v>146.59909999999999</v>
      </c>
      <c r="B7902" t="s">
        <v>55</v>
      </c>
    </row>
    <row r="7903" spans="1:2" x14ac:dyDescent="0.35">
      <c r="A7903">
        <v>146.626</v>
      </c>
      <c r="B7903" t="s">
        <v>55</v>
      </c>
    </row>
    <row r="7904" spans="1:2" x14ac:dyDescent="0.35">
      <c r="A7904">
        <v>146.65430000000001</v>
      </c>
      <c r="B7904" t="s">
        <v>55</v>
      </c>
    </row>
    <row r="7905" spans="1:2" x14ac:dyDescent="0.35">
      <c r="A7905">
        <v>146.67250000000001</v>
      </c>
      <c r="B7905" t="s">
        <v>55</v>
      </c>
    </row>
    <row r="7906" spans="1:2" x14ac:dyDescent="0.35">
      <c r="A7906">
        <v>146.6918</v>
      </c>
      <c r="B7906" t="s">
        <v>55</v>
      </c>
    </row>
    <row r="7907" spans="1:2" x14ac:dyDescent="0.35">
      <c r="A7907">
        <v>146.71170000000001</v>
      </c>
      <c r="B7907" t="s">
        <v>55</v>
      </c>
    </row>
    <row r="7908" spans="1:2" x14ac:dyDescent="0.35">
      <c r="A7908">
        <v>146.72739999999999</v>
      </c>
      <c r="B7908" t="s">
        <v>55</v>
      </c>
    </row>
    <row r="7909" spans="1:2" x14ac:dyDescent="0.35">
      <c r="A7909">
        <v>146.7439</v>
      </c>
      <c r="B7909" t="s">
        <v>55</v>
      </c>
    </row>
    <row r="7910" spans="1:2" x14ac:dyDescent="0.35">
      <c r="A7910">
        <v>146.76089999999999</v>
      </c>
      <c r="B7910" t="s">
        <v>55</v>
      </c>
    </row>
    <row r="7911" spans="1:2" x14ac:dyDescent="0.35">
      <c r="A7911">
        <v>146.77719999999999</v>
      </c>
      <c r="B7911" t="s">
        <v>55</v>
      </c>
    </row>
    <row r="7912" spans="1:2" x14ac:dyDescent="0.35">
      <c r="A7912">
        <v>146.79130000000001</v>
      </c>
      <c r="B7912" t="s">
        <v>55</v>
      </c>
    </row>
    <row r="7913" spans="1:2" x14ac:dyDescent="0.35">
      <c r="A7913">
        <v>146.80680000000001</v>
      </c>
      <c r="B7913" t="s">
        <v>55</v>
      </c>
    </row>
    <row r="7914" spans="1:2" x14ac:dyDescent="0.35">
      <c r="A7914">
        <v>146.8212</v>
      </c>
      <c r="B7914" t="s">
        <v>55</v>
      </c>
    </row>
    <row r="7915" spans="1:2" x14ac:dyDescent="0.35">
      <c r="A7915">
        <v>146.83670000000001</v>
      </c>
      <c r="B7915" t="s">
        <v>55</v>
      </c>
    </row>
    <row r="7916" spans="1:2" x14ac:dyDescent="0.35">
      <c r="A7916">
        <v>146.8519</v>
      </c>
      <c r="B7916" t="s">
        <v>55</v>
      </c>
    </row>
    <row r="7917" spans="1:2" x14ac:dyDescent="0.35">
      <c r="A7917">
        <v>146.87010000000001</v>
      </c>
      <c r="B7917" t="s">
        <v>55</v>
      </c>
    </row>
    <row r="7918" spans="1:2" x14ac:dyDescent="0.35">
      <c r="A7918">
        <v>146.88650000000001</v>
      </c>
      <c r="B7918" t="s">
        <v>55</v>
      </c>
    </row>
    <row r="7919" spans="1:2" x14ac:dyDescent="0.35">
      <c r="A7919">
        <v>146.90119999999999</v>
      </c>
      <c r="B7919" t="s">
        <v>55</v>
      </c>
    </row>
    <row r="7920" spans="1:2" x14ac:dyDescent="0.35">
      <c r="A7920">
        <v>146.9178</v>
      </c>
      <c r="B7920" t="s">
        <v>55</v>
      </c>
    </row>
    <row r="7921" spans="1:2" x14ac:dyDescent="0.35">
      <c r="A7921">
        <v>146.93289999999999</v>
      </c>
      <c r="B7921" t="s">
        <v>55</v>
      </c>
    </row>
    <row r="7922" spans="1:2" x14ac:dyDescent="0.35">
      <c r="A7922">
        <v>146.9479</v>
      </c>
      <c r="B7922" t="s">
        <v>55</v>
      </c>
    </row>
    <row r="7923" spans="1:2" x14ac:dyDescent="0.35">
      <c r="A7923">
        <v>146.96340000000001</v>
      </c>
      <c r="B7923" t="s">
        <v>55</v>
      </c>
    </row>
    <row r="7924" spans="1:2" x14ac:dyDescent="0.35">
      <c r="A7924">
        <v>146.97999999999999</v>
      </c>
      <c r="B7924" t="s">
        <v>55</v>
      </c>
    </row>
    <row r="7925" spans="1:2" x14ac:dyDescent="0.35">
      <c r="A7925">
        <v>146.9939</v>
      </c>
      <c r="B7925" t="s">
        <v>55</v>
      </c>
    </row>
    <row r="7926" spans="1:2" x14ac:dyDescent="0.35">
      <c r="A7926">
        <v>147.00960000000001</v>
      </c>
      <c r="B7926" t="s">
        <v>55</v>
      </c>
    </row>
    <row r="7927" spans="1:2" x14ac:dyDescent="0.35">
      <c r="A7927">
        <v>147.0273</v>
      </c>
      <c r="B7927" t="s">
        <v>55</v>
      </c>
    </row>
    <row r="7928" spans="1:2" x14ac:dyDescent="0.35">
      <c r="A7928">
        <v>147.04679999999999</v>
      </c>
      <c r="B7928" t="s">
        <v>55</v>
      </c>
    </row>
    <row r="7929" spans="1:2" x14ac:dyDescent="0.35">
      <c r="A7929">
        <v>147.0643</v>
      </c>
      <c r="B7929" t="s">
        <v>55</v>
      </c>
    </row>
    <row r="7930" spans="1:2" x14ac:dyDescent="0.35">
      <c r="A7930">
        <v>147.08320000000001</v>
      </c>
      <c r="B7930" t="s">
        <v>55</v>
      </c>
    </row>
    <row r="7931" spans="1:2" x14ac:dyDescent="0.35">
      <c r="A7931">
        <v>147.09960000000001</v>
      </c>
      <c r="B7931" t="s">
        <v>55</v>
      </c>
    </row>
    <row r="7932" spans="1:2" x14ac:dyDescent="0.35">
      <c r="A7932">
        <v>147.11689999999999</v>
      </c>
      <c r="B7932" t="s">
        <v>55</v>
      </c>
    </row>
    <row r="7933" spans="1:2" x14ac:dyDescent="0.35">
      <c r="A7933">
        <v>147.1369</v>
      </c>
      <c r="B7933" t="s">
        <v>55</v>
      </c>
    </row>
    <row r="7934" spans="1:2" x14ac:dyDescent="0.35">
      <c r="A7934">
        <v>147.15100000000001</v>
      </c>
      <c r="B7934" t="s">
        <v>55</v>
      </c>
    </row>
    <row r="7935" spans="1:2" x14ac:dyDescent="0.35">
      <c r="A7935">
        <v>147.172</v>
      </c>
      <c r="B7935" t="s">
        <v>55</v>
      </c>
    </row>
    <row r="7936" spans="1:2" x14ac:dyDescent="0.35">
      <c r="A7936">
        <v>147.19130000000001</v>
      </c>
      <c r="B7936" t="s">
        <v>55</v>
      </c>
    </row>
    <row r="7937" spans="1:3" x14ac:dyDescent="0.35">
      <c r="A7937">
        <v>147.21899999999999</v>
      </c>
      <c r="B7937" t="s">
        <v>55</v>
      </c>
    </row>
    <row r="7938" spans="1:3" x14ac:dyDescent="0.35">
      <c r="A7938">
        <v>147.23830000000001</v>
      </c>
      <c r="B7938" t="s">
        <v>55</v>
      </c>
    </row>
    <row r="7939" spans="1:3" x14ac:dyDescent="0.35">
      <c r="A7939">
        <v>147.2664</v>
      </c>
      <c r="B7939" t="s">
        <v>55</v>
      </c>
    </row>
    <row r="7940" spans="1:3" x14ac:dyDescent="0.35">
      <c r="A7940">
        <v>147.2989</v>
      </c>
      <c r="B7940" t="s">
        <v>55</v>
      </c>
    </row>
    <row r="7941" spans="1:3" x14ac:dyDescent="0.35">
      <c r="A7941">
        <v>147.31899999999999</v>
      </c>
      <c r="B7941" t="s">
        <v>55</v>
      </c>
    </row>
    <row r="7942" spans="1:3" x14ac:dyDescent="0.35">
      <c r="A7942">
        <v>147.33779999999999</v>
      </c>
      <c r="B7942" t="s">
        <v>55</v>
      </c>
    </row>
    <row r="7943" spans="1:3" x14ac:dyDescent="0.35">
      <c r="A7943">
        <v>147.358</v>
      </c>
      <c r="B7943" t="s">
        <v>55</v>
      </c>
    </row>
    <row r="7944" spans="1:3" x14ac:dyDescent="0.35">
      <c r="A7944">
        <v>147.37780000000001</v>
      </c>
      <c r="B7944" t="s">
        <v>55</v>
      </c>
    </row>
    <row r="7945" spans="1:3" x14ac:dyDescent="0.35">
      <c r="A7945">
        <v>147.39709999999999</v>
      </c>
      <c r="B7945" t="s">
        <v>55</v>
      </c>
    </row>
    <row r="7946" spans="1:3" x14ac:dyDescent="0.35">
      <c r="A7946">
        <v>147.41149999999999</v>
      </c>
      <c r="B7946" t="s">
        <v>55</v>
      </c>
    </row>
    <row r="7947" spans="1:3" x14ac:dyDescent="0.35">
      <c r="A7947">
        <v>147.42789999999999</v>
      </c>
      <c r="B7947" t="s">
        <v>55</v>
      </c>
    </row>
    <row r="7948" spans="1:3" x14ac:dyDescent="0.35">
      <c r="A7948">
        <v>147.44470000000001</v>
      </c>
      <c r="B7948" t="s">
        <v>55</v>
      </c>
    </row>
    <row r="7949" spans="1:3" x14ac:dyDescent="0.35">
      <c r="A7949">
        <v>147.46109999999999</v>
      </c>
      <c r="B7949" t="s">
        <v>55</v>
      </c>
    </row>
    <row r="7950" spans="1:3" x14ac:dyDescent="0.35">
      <c r="A7950">
        <v>147.47710000000001</v>
      </c>
      <c r="B7950" t="s">
        <v>55</v>
      </c>
    </row>
    <row r="7951" spans="1:3" x14ac:dyDescent="0.35">
      <c r="A7951">
        <v>147.49359999999999</v>
      </c>
      <c r="B7951" t="s">
        <v>55</v>
      </c>
      <c r="C7951">
        <v>2.0000000000000001E-4</v>
      </c>
    </row>
    <row r="7952" spans="1:3" x14ac:dyDescent="0.35">
      <c r="A7952">
        <v>147.51589999999999</v>
      </c>
      <c r="B7952" t="s">
        <v>55</v>
      </c>
      <c r="C7952">
        <v>1E-3</v>
      </c>
    </row>
    <row r="7953" spans="1:3" x14ac:dyDescent="0.35">
      <c r="A7953">
        <v>147.53309999999999</v>
      </c>
      <c r="B7953" t="s">
        <v>55</v>
      </c>
      <c r="C7953">
        <v>1E-3</v>
      </c>
    </row>
    <row r="7954" spans="1:3" x14ac:dyDescent="0.35">
      <c r="A7954">
        <v>147.54990000000001</v>
      </c>
      <c r="B7954" t="s">
        <v>55</v>
      </c>
      <c r="C7954">
        <v>1E-3</v>
      </c>
    </row>
    <row r="7955" spans="1:3" x14ac:dyDescent="0.35">
      <c r="A7955">
        <v>147.5745</v>
      </c>
      <c r="B7955" t="s">
        <v>55</v>
      </c>
      <c r="C7955">
        <v>2.3E-3</v>
      </c>
    </row>
    <row r="7956" spans="1:3" x14ac:dyDescent="0.35">
      <c r="A7956">
        <v>147.59880000000001</v>
      </c>
      <c r="B7956" t="s">
        <v>55</v>
      </c>
      <c r="C7956">
        <v>1.1999999999999999E-3</v>
      </c>
    </row>
    <row r="7957" spans="1:3" x14ac:dyDescent="0.35">
      <c r="A7957">
        <v>147.61680000000001</v>
      </c>
      <c r="B7957" t="s">
        <v>55</v>
      </c>
      <c r="C7957">
        <v>2.2000000000000001E-3</v>
      </c>
    </row>
    <row r="7958" spans="1:3" x14ac:dyDescent="0.35">
      <c r="A7958">
        <v>147.63550000000001</v>
      </c>
      <c r="B7958" t="s">
        <v>55</v>
      </c>
      <c r="C7958">
        <v>6.9999999999999999E-4</v>
      </c>
    </row>
    <row r="7959" spans="1:3" x14ac:dyDescent="0.35">
      <c r="A7959">
        <v>147.65600000000001</v>
      </c>
      <c r="B7959" t="s">
        <v>55</v>
      </c>
      <c r="C7959">
        <v>6.9999999999999999E-4</v>
      </c>
    </row>
    <row r="7960" spans="1:3" x14ac:dyDescent="0.35">
      <c r="A7960">
        <v>147.6756</v>
      </c>
      <c r="B7960" t="s">
        <v>55</v>
      </c>
      <c r="C7960">
        <v>1E-3</v>
      </c>
    </row>
    <row r="7961" spans="1:3" x14ac:dyDescent="0.35">
      <c r="A7961">
        <v>147.6969</v>
      </c>
      <c r="B7961" t="s">
        <v>55</v>
      </c>
      <c r="C7961">
        <v>1.4E-3</v>
      </c>
    </row>
    <row r="7962" spans="1:3" x14ac:dyDescent="0.35">
      <c r="A7962">
        <v>147.71799999999999</v>
      </c>
      <c r="B7962" t="s">
        <v>55</v>
      </c>
      <c r="C7962">
        <v>1.1000000000000001E-3</v>
      </c>
    </row>
    <row r="7963" spans="1:3" x14ac:dyDescent="0.35">
      <c r="A7963">
        <v>147.73660000000001</v>
      </c>
      <c r="B7963" t="s">
        <v>55</v>
      </c>
      <c r="C7963">
        <v>5.0000000000000001E-4</v>
      </c>
    </row>
    <row r="7964" spans="1:3" x14ac:dyDescent="0.35">
      <c r="A7964">
        <v>147.7594</v>
      </c>
      <c r="B7964" t="s">
        <v>55</v>
      </c>
      <c r="C7964">
        <v>1E-4</v>
      </c>
    </row>
    <row r="7965" spans="1:3" x14ac:dyDescent="0.35">
      <c r="A7965">
        <v>147.78909999999999</v>
      </c>
      <c r="B7965" t="s">
        <v>55</v>
      </c>
    </row>
    <row r="7966" spans="1:3" x14ac:dyDescent="0.35">
      <c r="A7966">
        <v>147.80789999999999</v>
      </c>
      <c r="B7966" t="s">
        <v>55</v>
      </c>
    </row>
    <row r="7967" spans="1:3" x14ac:dyDescent="0.35">
      <c r="A7967">
        <v>147.83099999999999</v>
      </c>
      <c r="B7967" t="s">
        <v>55</v>
      </c>
    </row>
    <row r="7968" spans="1:3" x14ac:dyDescent="0.35">
      <c r="A7968">
        <v>147.84639999999999</v>
      </c>
      <c r="B7968" t="s">
        <v>55</v>
      </c>
    </row>
    <row r="7969" spans="1:2" x14ac:dyDescent="0.35">
      <c r="A7969">
        <v>147.86179999999999</v>
      </c>
      <c r="B7969" t="s">
        <v>55</v>
      </c>
    </row>
    <row r="7970" spans="1:2" x14ac:dyDescent="0.35">
      <c r="A7970">
        <v>147.8843</v>
      </c>
      <c r="B7970" t="s">
        <v>55</v>
      </c>
    </row>
    <row r="7971" spans="1:2" x14ac:dyDescent="0.35">
      <c r="A7971">
        <v>147.91069999999999</v>
      </c>
      <c r="B7971" t="s">
        <v>55</v>
      </c>
    </row>
    <row r="7972" spans="1:2" x14ac:dyDescent="0.35">
      <c r="A7972">
        <v>147.9298</v>
      </c>
      <c r="B7972" t="s">
        <v>55</v>
      </c>
    </row>
    <row r="7973" spans="1:2" x14ac:dyDescent="0.35">
      <c r="A7973">
        <v>147.94880000000001</v>
      </c>
      <c r="B7973" t="s">
        <v>55</v>
      </c>
    </row>
    <row r="7974" spans="1:2" x14ac:dyDescent="0.35">
      <c r="A7974">
        <v>147.9691</v>
      </c>
      <c r="B7974" t="s">
        <v>55</v>
      </c>
    </row>
    <row r="7975" spans="1:2" x14ac:dyDescent="0.35">
      <c r="A7975">
        <v>147.99</v>
      </c>
      <c r="B7975" t="s">
        <v>55</v>
      </c>
    </row>
    <row r="7976" spans="1:2" x14ac:dyDescent="0.35">
      <c r="A7976">
        <v>148.0094</v>
      </c>
      <c r="B7976" t="s">
        <v>55</v>
      </c>
    </row>
    <row r="7977" spans="1:2" x14ac:dyDescent="0.35">
      <c r="A7977">
        <v>148.0316</v>
      </c>
      <c r="B7977" t="s">
        <v>55</v>
      </c>
    </row>
    <row r="7978" spans="1:2" x14ac:dyDescent="0.35">
      <c r="A7978">
        <v>148.04900000000001</v>
      </c>
      <c r="B7978" t="s">
        <v>55</v>
      </c>
    </row>
    <row r="7979" spans="1:2" x14ac:dyDescent="0.35">
      <c r="A7979">
        <v>148.0652</v>
      </c>
      <c r="B7979" t="s">
        <v>55</v>
      </c>
    </row>
    <row r="7980" spans="1:2" x14ac:dyDescent="0.35">
      <c r="A7980">
        <v>148.08099999999999</v>
      </c>
      <c r="B7980" t="s">
        <v>55</v>
      </c>
    </row>
    <row r="7981" spans="1:2" x14ac:dyDescent="0.35">
      <c r="A7981">
        <v>148.09700000000001</v>
      </c>
      <c r="B7981" t="s">
        <v>55</v>
      </c>
    </row>
    <row r="7982" spans="1:2" x14ac:dyDescent="0.35">
      <c r="A7982">
        <v>148.11189999999999</v>
      </c>
      <c r="B7982" t="s">
        <v>55</v>
      </c>
    </row>
    <row r="7983" spans="1:2" x14ac:dyDescent="0.35">
      <c r="A7983">
        <v>148.12799999999999</v>
      </c>
      <c r="B7983" t="s">
        <v>55</v>
      </c>
    </row>
    <row r="7984" spans="1:2" x14ac:dyDescent="0.35">
      <c r="A7984">
        <v>148.1446</v>
      </c>
      <c r="B7984" t="s">
        <v>55</v>
      </c>
    </row>
    <row r="7985" spans="1:2" x14ac:dyDescent="0.35">
      <c r="A7985">
        <v>148.16329999999999</v>
      </c>
      <c r="B7985" t="s">
        <v>55</v>
      </c>
    </row>
    <row r="7986" spans="1:2" x14ac:dyDescent="0.35">
      <c r="A7986">
        <v>148.18199999999999</v>
      </c>
      <c r="B7986" t="s">
        <v>55</v>
      </c>
    </row>
    <row r="7987" spans="1:2" x14ac:dyDescent="0.35">
      <c r="A7987">
        <v>148.20189999999999</v>
      </c>
      <c r="B7987" t="s">
        <v>55</v>
      </c>
    </row>
    <row r="7988" spans="1:2" x14ac:dyDescent="0.35">
      <c r="A7988">
        <v>148.22200000000001</v>
      </c>
      <c r="B7988" t="s">
        <v>55</v>
      </c>
    </row>
    <row r="7989" spans="1:2" x14ac:dyDescent="0.35">
      <c r="A7989">
        <v>148.24299999999999</v>
      </c>
      <c r="B7989" t="s">
        <v>55</v>
      </c>
    </row>
    <row r="7990" spans="1:2" x14ac:dyDescent="0.35">
      <c r="A7990">
        <v>148.2587</v>
      </c>
      <c r="B7990" t="s">
        <v>55</v>
      </c>
    </row>
    <row r="7991" spans="1:2" x14ac:dyDescent="0.35">
      <c r="A7991">
        <v>148.27529999999999</v>
      </c>
      <c r="B7991" t="s">
        <v>55</v>
      </c>
    </row>
    <row r="7992" spans="1:2" x14ac:dyDescent="0.35">
      <c r="A7992">
        <v>148.29400000000001</v>
      </c>
      <c r="B7992" t="s">
        <v>55</v>
      </c>
    </row>
    <row r="7993" spans="1:2" x14ac:dyDescent="0.35">
      <c r="A7993">
        <v>148.31110000000001</v>
      </c>
      <c r="B7993" t="s">
        <v>55</v>
      </c>
    </row>
    <row r="7994" spans="1:2" x14ac:dyDescent="0.35">
      <c r="A7994">
        <v>148.33160000000001</v>
      </c>
      <c r="B7994" t="s">
        <v>55</v>
      </c>
    </row>
    <row r="7995" spans="1:2" x14ac:dyDescent="0.35">
      <c r="A7995">
        <v>148.35069999999999</v>
      </c>
      <c r="B7995" t="s">
        <v>55</v>
      </c>
    </row>
    <row r="7996" spans="1:2" x14ac:dyDescent="0.35">
      <c r="A7996">
        <v>148.3724</v>
      </c>
      <c r="B7996" t="s">
        <v>55</v>
      </c>
    </row>
    <row r="7997" spans="1:2" x14ac:dyDescent="0.35">
      <c r="A7997">
        <v>148.40430000000001</v>
      </c>
      <c r="B7997" t="s">
        <v>55</v>
      </c>
    </row>
    <row r="7998" spans="1:2" x14ac:dyDescent="0.35">
      <c r="A7998">
        <v>148.43520000000001</v>
      </c>
      <c r="B7998" t="s">
        <v>55</v>
      </c>
    </row>
    <row r="7999" spans="1:2" x14ac:dyDescent="0.35">
      <c r="A7999">
        <v>148.4545</v>
      </c>
      <c r="B7999" t="s">
        <v>55</v>
      </c>
    </row>
    <row r="8000" spans="1:2" x14ac:dyDescent="0.35">
      <c r="A8000">
        <v>148.47370000000001</v>
      </c>
      <c r="B8000" t="s">
        <v>55</v>
      </c>
    </row>
    <row r="8001" spans="1:2" x14ac:dyDescent="0.35">
      <c r="A8001">
        <v>148.4949</v>
      </c>
      <c r="B8001" t="s">
        <v>55</v>
      </c>
    </row>
    <row r="8002" spans="1:2" x14ac:dyDescent="0.35">
      <c r="A8002">
        <v>148.5145</v>
      </c>
      <c r="B8002" t="s">
        <v>55</v>
      </c>
    </row>
    <row r="8003" spans="1:2" x14ac:dyDescent="0.35">
      <c r="A8003">
        <v>148.53700000000001</v>
      </c>
      <c r="B8003" t="s">
        <v>55</v>
      </c>
    </row>
    <row r="8004" spans="1:2" x14ac:dyDescent="0.35">
      <c r="A8004">
        <v>148.5685</v>
      </c>
      <c r="B8004" t="s">
        <v>55</v>
      </c>
    </row>
    <row r="8005" spans="1:2" x14ac:dyDescent="0.35">
      <c r="A8005">
        <v>148.59880000000001</v>
      </c>
      <c r="B8005" t="s">
        <v>55</v>
      </c>
    </row>
    <row r="8006" spans="1:2" x14ac:dyDescent="0.35">
      <c r="A8006">
        <v>148.6206</v>
      </c>
      <c r="B8006" t="s">
        <v>55</v>
      </c>
    </row>
    <row r="8007" spans="1:2" x14ac:dyDescent="0.35">
      <c r="A8007">
        <v>148.64779999999999</v>
      </c>
      <c r="B8007" t="s">
        <v>55</v>
      </c>
    </row>
    <row r="8008" spans="1:2" x14ac:dyDescent="0.35">
      <c r="A8008">
        <v>148.66739999999999</v>
      </c>
      <c r="B8008" t="s">
        <v>55</v>
      </c>
    </row>
    <row r="8009" spans="1:2" x14ac:dyDescent="0.35">
      <c r="A8009">
        <v>148.6926</v>
      </c>
      <c r="B8009" t="s">
        <v>55</v>
      </c>
    </row>
    <row r="8010" spans="1:2" x14ac:dyDescent="0.35">
      <c r="A8010">
        <v>148.714</v>
      </c>
      <c r="B8010" t="s">
        <v>55</v>
      </c>
    </row>
    <row r="8011" spans="1:2" x14ac:dyDescent="0.35">
      <c r="A8011">
        <v>148.7353</v>
      </c>
      <c r="B8011" t="s">
        <v>55</v>
      </c>
    </row>
    <row r="8012" spans="1:2" x14ac:dyDescent="0.35">
      <c r="A8012">
        <v>148.75550000000001</v>
      </c>
      <c r="B8012" t="s">
        <v>55</v>
      </c>
    </row>
    <row r="8013" spans="1:2" x14ac:dyDescent="0.35">
      <c r="A8013">
        <v>148.7775</v>
      </c>
      <c r="B8013" t="s">
        <v>55</v>
      </c>
    </row>
    <row r="8014" spans="1:2" x14ac:dyDescent="0.35">
      <c r="A8014">
        <v>148.79679999999999</v>
      </c>
      <c r="B8014" t="s">
        <v>55</v>
      </c>
    </row>
    <row r="8015" spans="1:2" x14ac:dyDescent="0.35">
      <c r="A8015">
        <v>148.81569999999999</v>
      </c>
      <c r="B8015" t="s">
        <v>55</v>
      </c>
    </row>
    <row r="8016" spans="1:2" x14ac:dyDescent="0.35">
      <c r="A8016">
        <v>148.8347</v>
      </c>
      <c r="B8016" t="s">
        <v>55</v>
      </c>
    </row>
    <row r="8017" spans="1:2" x14ac:dyDescent="0.35">
      <c r="A8017">
        <v>148.85560000000001</v>
      </c>
      <c r="B8017" t="s">
        <v>55</v>
      </c>
    </row>
    <row r="8018" spans="1:2" x14ac:dyDescent="0.35">
      <c r="A8018">
        <v>148.87700000000001</v>
      </c>
      <c r="B8018" t="s">
        <v>55</v>
      </c>
    </row>
    <row r="8019" spans="1:2" x14ac:dyDescent="0.35">
      <c r="A8019">
        <v>148.89490000000001</v>
      </c>
      <c r="B8019" t="s">
        <v>55</v>
      </c>
    </row>
    <row r="8020" spans="1:2" x14ac:dyDescent="0.35">
      <c r="A8020">
        <v>148.91419999999999</v>
      </c>
      <c r="B8020" t="s">
        <v>55</v>
      </c>
    </row>
    <row r="8021" spans="1:2" x14ac:dyDescent="0.35">
      <c r="A8021">
        <v>148.93379999999999</v>
      </c>
      <c r="B8021" t="s">
        <v>55</v>
      </c>
    </row>
    <row r="8022" spans="1:2" x14ac:dyDescent="0.35">
      <c r="A8022">
        <v>148.95359999999999</v>
      </c>
      <c r="B8022" t="s">
        <v>55</v>
      </c>
    </row>
    <row r="8023" spans="1:2" x14ac:dyDescent="0.35">
      <c r="A8023">
        <v>148.97329999999999</v>
      </c>
      <c r="B8023" t="s">
        <v>55</v>
      </c>
    </row>
    <row r="8024" spans="1:2" x14ac:dyDescent="0.35">
      <c r="A8024">
        <v>148.9931</v>
      </c>
      <c r="B8024" t="s">
        <v>55</v>
      </c>
    </row>
    <row r="8025" spans="1:2" x14ac:dyDescent="0.35">
      <c r="A8025">
        <v>149.01230000000001</v>
      </c>
      <c r="B8025" t="s">
        <v>55</v>
      </c>
    </row>
    <row r="8026" spans="1:2" x14ac:dyDescent="0.35">
      <c r="A8026">
        <v>149.03190000000001</v>
      </c>
      <c r="B8026" t="s">
        <v>55</v>
      </c>
    </row>
    <row r="8027" spans="1:2" x14ac:dyDescent="0.35">
      <c r="A8027">
        <v>149.0514</v>
      </c>
      <c r="B8027" t="s">
        <v>55</v>
      </c>
    </row>
    <row r="8028" spans="1:2" x14ac:dyDescent="0.35">
      <c r="A8028">
        <v>149.07149999999999</v>
      </c>
      <c r="B8028" t="s">
        <v>55</v>
      </c>
    </row>
    <row r="8029" spans="1:2" x14ac:dyDescent="0.35">
      <c r="A8029">
        <v>149.0976</v>
      </c>
      <c r="B8029" t="s">
        <v>55</v>
      </c>
    </row>
    <row r="8030" spans="1:2" x14ac:dyDescent="0.35">
      <c r="A8030">
        <v>149.11619999999999</v>
      </c>
      <c r="B8030" t="s">
        <v>55</v>
      </c>
    </row>
    <row r="8031" spans="1:2" x14ac:dyDescent="0.35">
      <c r="A8031">
        <v>149.137</v>
      </c>
      <c r="B8031" t="s">
        <v>55</v>
      </c>
    </row>
    <row r="8032" spans="1:2" x14ac:dyDescent="0.35">
      <c r="A8032">
        <v>149.16579999999999</v>
      </c>
      <c r="B8032" t="s">
        <v>55</v>
      </c>
    </row>
    <row r="8033" spans="1:3" x14ac:dyDescent="0.35">
      <c r="A8033">
        <v>149.18680000000001</v>
      </c>
      <c r="B8033" t="s">
        <v>55</v>
      </c>
    </row>
    <row r="8034" spans="1:3" x14ac:dyDescent="0.35">
      <c r="A8034">
        <v>149.2054</v>
      </c>
      <c r="B8034" t="s">
        <v>55</v>
      </c>
    </row>
    <row r="8035" spans="1:3" x14ac:dyDescent="0.35">
      <c r="A8035">
        <v>149.22890000000001</v>
      </c>
      <c r="B8035" t="s">
        <v>55</v>
      </c>
    </row>
    <row r="8036" spans="1:3" x14ac:dyDescent="0.35">
      <c r="A8036">
        <v>149.2551</v>
      </c>
      <c r="B8036" t="s">
        <v>55</v>
      </c>
    </row>
    <row r="8037" spans="1:3" x14ac:dyDescent="0.35">
      <c r="A8037">
        <v>149.2774</v>
      </c>
      <c r="B8037" t="s">
        <v>55</v>
      </c>
    </row>
    <row r="8038" spans="1:3" x14ac:dyDescent="0.35">
      <c r="A8038">
        <v>149.30109999999999</v>
      </c>
      <c r="B8038" t="s">
        <v>55</v>
      </c>
    </row>
    <row r="8039" spans="1:3" x14ac:dyDescent="0.35">
      <c r="A8039">
        <v>149.3278</v>
      </c>
      <c r="B8039" t="s">
        <v>55</v>
      </c>
    </row>
    <row r="8040" spans="1:3" x14ac:dyDescent="0.35">
      <c r="A8040">
        <v>149.35749999999999</v>
      </c>
      <c r="B8040" t="s">
        <v>55</v>
      </c>
    </row>
    <row r="8041" spans="1:3" x14ac:dyDescent="0.35">
      <c r="A8041">
        <v>149.39080000000001</v>
      </c>
      <c r="B8041" t="s">
        <v>55</v>
      </c>
    </row>
    <row r="8042" spans="1:3" x14ac:dyDescent="0.35">
      <c r="A8042">
        <v>149.41309999999999</v>
      </c>
      <c r="B8042" t="s">
        <v>55</v>
      </c>
    </row>
    <row r="8043" spans="1:3" x14ac:dyDescent="0.35">
      <c r="A8043">
        <v>149.43379999999999</v>
      </c>
      <c r="B8043" t="s">
        <v>55</v>
      </c>
    </row>
    <row r="8044" spans="1:3" x14ac:dyDescent="0.35">
      <c r="A8044">
        <v>149.45410000000001</v>
      </c>
      <c r="B8044" t="s">
        <v>55</v>
      </c>
    </row>
    <row r="8045" spans="1:3" x14ac:dyDescent="0.35">
      <c r="A8045">
        <v>149.48169999999999</v>
      </c>
      <c r="B8045" t="s">
        <v>55</v>
      </c>
    </row>
    <row r="8046" spans="1:3" x14ac:dyDescent="0.35">
      <c r="A8046">
        <v>149.51050000000001</v>
      </c>
      <c r="B8046" t="s">
        <v>55</v>
      </c>
    </row>
    <row r="8047" spans="1:3" x14ac:dyDescent="0.35">
      <c r="A8047">
        <v>149.52950000000001</v>
      </c>
      <c r="B8047" t="s">
        <v>55</v>
      </c>
      <c r="C8047">
        <v>1E-3</v>
      </c>
    </row>
    <row r="8048" spans="1:3" x14ac:dyDescent="0.35">
      <c r="A8048">
        <v>149.5496</v>
      </c>
      <c r="B8048" t="s">
        <v>55</v>
      </c>
      <c r="C8048">
        <v>1E-3</v>
      </c>
    </row>
    <row r="8049" spans="1:3" x14ac:dyDescent="0.35">
      <c r="A8049">
        <v>149.57149999999999</v>
      </c>
      <c r="B8049" t="s">
        <v>55</v>
      </c>
      <c r="C8049">
        <v>5.9999999999999995E-4</v>
      </c>
    </row>
    <row r="8050" spans="1:3" x14ac:dyDescent="0.35">
      <c r="A8050">
        <v>149.59719999999999</v>
      </c>
      <c r="B8050" t="s">
        <v>55</v>
      </c>
      <c r="C8050">
        <v>3.2000000000000002E-3</v>
      </c>
    </row>
    <row r="8051" spans="1:3" x14ac:dyDescent="0.35">
      <c r="A8051">
        <v>149.6207</v>
      </c>
      <c r="B8051" t="s">
        <v>55</v>
      </c>
      <c r="C8051">
        <v>3.0000000000000001E-3</v>
      </c>
    </row>
    <row r="8052" spans="1:3" x14ac:dyDescent="0.35">
      <c r="A8052">
        <v>149.64570000000001</v>
      </c>
      <c r="B8052" t="s">
        <v>55</v>
      </c>
      <c r="C8052">
        <v>1.6000000000000001E-3</v>
      </c>
    </row>
    <row r="8053" spans="1:3" x14ac:dyDescent="0.35">
      <c r="A8053">
        <v>149.6729</v>
      </c>
      <c r="B8053" t="s">
        <v>55</v>
      </c>
      <c r="C8053">
        <v>2E-3</v>
      </c>
    </row>
    <row r="8054" spans="1:3" x14ac:dyDescent="0.35">
      <c r="A8054">
        <v>149.70760000000001</v>
      </c>
      <c r="B8054" t="s">
        <v>55</v>
      </c>
      <c r="C8054">
        <v>8.0000000000000004E-4</v>
      </c>
    </row>
    <row r="8055" spans="1:3" x14ac:dyDescent="0.35">
      <c r="A8055">
        <v>149.7346</v>
      </c>
      <c r="B8055" t="s">
        <v>55</v>
      </c>
      <c r="C8055">
        <v>2.0000000000000001E-4</v>
      </c>
    </row>
    <row r="8056" spans="1:3" x14ac:dyDescent="0.35">
      <c r="A8056">
        <v>149.7544</v>
      </c>
      <c r="B8056" t="s">
        <v>55</v>
      </c>
      <c r="C8056">
        <v>1.1999999999999999E-3</v>
      </c>
    </row>
    <row r="8057" spans="1:3" x14ac:dyDescent="0.35">
      <c r="A8057">
        <v>149.7775</v>
      </c>
      <c r="B8057" t="s">
        <v>55</v>
      </c>
      <c r="C8057">
        <v>2.5999999999999999E-3</v>
      </c>
    </row>
    <row r="8058" spans="1:3" x14ac:dyDescent="0.35">
      <c r="A8058">
        <v>149.80099999999999</v>
      </c>
      <c r="B8058" t="s">
        <v>55</v>
      </c>
      <c r="C8058">
        <v>2.5999999999999999E-3</v>
      </c>
    </row>
    <row r="8059" spans="1:3" x14ac:dyDescent="0.35">
      <c r="A8059">
        <v>149.82249999999999</v>
      </c>
      <c r="B8059" t="s">
        <v>55</v>
      </c>
      <c r="C8059">
        <v>6.1999999999999998E-3</v>
      </c>
    </row>
    <row r="8060" spans="1:3" x14ac:dyDescent="0.35">
      <c r="A8060">
        <v>149.84549999999999</v>
      </c>
      <c r="B8060" t="s">
        <v>55</v>
      </c>
      <c r="C8060">
        <v>6.1999999999999998E-3</v>
      </c>
    </row>
    <row r="8061" spans="1:3" x14ac:dyDescent="0.35">
      <c r="A8061">
        <v>149.8665</v>
      </c>
      <c r="B8061" t="s">
        <v>55</v>
      </c>
      <c r="C8061">
        <v>8.8000000000000005E-3</v>
      </c>
    </row>
    <row r="8062" spans="1:3" x14ac:dyDescent="0.35">
      <c r="A8062">
        <v>149.89750000000001</v>
      </c>
      <c r="B8062" t="s">
        <v>55</v>
      </c>
      <c r="C8062">
        <v>6.0000000000000001E-3</v>
      </c>
    </row>
    <row r="8063" spans="1:3" x14ac:dyDescent="0.35">
      <c r="A8063">
        <v>149.91849999999999</v>
      </c>
      <c r="B8063" t="s">
        <v>55</v>
      </c>
      <c r="C8063">
        <v>1.8E-3</v>
      </c>
    </row>
    <row r="8064" spans="1:3" x14ac:dyDescent="0.35">
      <c r="A8064">
        <v>149.95349999999999</v>
      </c>
      <c r="B8064" t="s">
        <v>55</v>
      </c>
      <c r="C8064">
        <v>1.1000000000000001E-3</v>
      </c>
    </row>
    <row r="8065" spans="1:3" x14ac:dyDescent="0.35">
      <c r="A8065">
        <v>149.97460000000001</v>
      </c>
      <c r="B8065" t="s">
        <v>55</v>
      </c>
      <c r="C8065">
        <v>2.2000000000000001E-3</v>
      </c>
    </row>
    <row r="8066" spans="1:3" x14ac:dyDescent="0.35">
      <c r="A8066">
        <v>149.9965</v>
      </c>
      <c r="B8066" t="s">
        <v>55</v>
      </c>
      <c r="C8066">
        <v>2.2000000000000001E-3</v>
      </c>
    </row>
    <row r="8067" spans="1:3" x14ac:dyDescent="0.35">
      <c r="A8067">
        <v>150.02070000000001</v>
      </c>
      <c r="B8067" t="s">
        <v>55</v>
      </c>
      <c r="C8067">
        <v>1.1000000000000001E-3</v>
      </c>
    </row>
    <row r="8068" spans="1:3" x14ac:dyDescent="0.35">
      <c r="A8068">
        <v>150.04220000000001</v>
      </c>
      <c r="B8068" t="s">
        <v>55</v>
      </c>
      <c r="C8068">
        <v>1E-3</v>
      </c>
    </row>
    <row r="8069" spans="1:3" x14ac:dyDescent="0.35">
      <c r="A8069">
        <v>150.06569999999999</v>
      </c>
      <c r="B8069" t="s">
        <v>55</v>
      </c>
    </row>
    <row r="8070" spans="1:3" x14ac:dyDescent="0.35">
      <c r="A8070">
        <v>150.0883</v>
      </c>
      <c r="B8070" t="s">
        <v>55</v>
      </c>
    </row>
    <row r="8071" spans="1:3" x14ac:dyDescent="0.35">
      <c r="A8071">
        <v>150.1114</v>
      </c>
      <c r="B8071" t="s">
        <v>55</v>
      </c>
    </row>
    <row r="8072" spans="1:3" x14ac:dyDescent="0.35">
      <c r="A8072">
        <v>150.1317</v>
      </c>
      <c r="B8072" t="s">
        <v>55</v>
      </c>
    </row>
    <row r="8073" spans="1:3" x14ac:dyDescent="0.35">
      <c r="A8073">
        <v>150.15610000000001</v>
      </c>
      <c r="B8073" t="s">
        <v>55</v>
      </c>
    </row>
    <row r="8074" spans="1:3" x14ac:dyDescent="0.35">
      <c r="A8074">
        <v>150.17570000000001</v>
      </c>
      <c r="B8074" t="s">
        <v>55</v>
      </c>
    </row>
    <row r="8075" spans="1:3" x14ac:dyDescent="0.35">
      <c r="A8075">
        <v>150.196</v>
      </c>
      <c r="B8075" t="s">
        <v>55</v>
      </c>
    </row>
    <row r="8076" spans="1:3" x14ac:dyDescent="0.35">
      <c r="A8076">
        <v>150.21610000000001</v>
      </c>
      <c r="B8076" t="s">
        <v>55</v>
      </c>
    </row>
    <row r="8077" spans="1:3" x14ac:dyDescent="0.35">
      <c r="A8077">
        <v>150.23779999999999</v>
      </c>
      <c r="B8077" t="s">
        <v>55</v>
      </c>
    </row>
    <row r="8078" spans="1:3" x14ac:dyDescent="0.35">
      <c r="A8078">
        <v>150.25649999999999</v>
      </c>
      <c r="B8078" t="s">
        <v>55</v>
      </c>
    </row>
    <row r="8079" spans="1:3" x14ac:dyDescent="0.35">
      <c r="A8079">
        <v>150.27619999999999</v>
      </c>
      <c r="B8079" t="s">
        <v>55</v>
      </c>
    </row>
    <row r="8080" spans="1:3" x14ac:dyDescent="0.35">
      <c r="A8080">
        <v>150.30359999999999</v>
      </c>
      <c r="B8080" t="s">
        <v>55</v>
      </c>
    </row>
    <row r="8081" spans="1:2" x14ac:dyDescent="0.35">
      <c r="A8081">
        <v>150.33369999999999</v>
      </c>
      <c r="B8081" t="s">
        <v>55</v>
      </c>
    </row>
    <row r="8082" spans="1:2" x14ac:dyDescent="0.35">
      <c r="A8082">
        <v>150.35300000000001</v>
      </c>
      <c r="B8082" t="s">
        <v>55</v>
      </c>
    </row>
    <row r="8083" spans="1:2" x14ac:dyDescent="0.35">
      <c r="A8083">
        <v>150.37350000000001</v>
      </c>
      <c r="B8083" t="s">
        <v>55</v>
      </c>
    </row>
    <row r="8084" spans="1:2" x14ac:dyDescent="0.35">
      <c r="A8084">
        <v>150.39500000000001</v>
      </c>
      <c r="B8084" t="s">
        <v>55</v>
      </c>
    </row>
    <row r="8085" spans="1:2" x14ac:dyDescent="0.35">
      <c r="A8085">
        <v>150.41759999999999</v>
      </c>
      <c r="B8085" t="s">
        <v>55</v>
      </c>
    </row>
    <row r="8086" spans="1:2" x14ac:dyDescent="0.35">
      <c r="A8086">
        <v>150.4393</v>
      </c>
      <c r="B8086" t="s">
        <v>55</v>
      </c>
    </row>
    <row r="8087" spans="1:2" x14ac:dyDescent="0.35">
      <c r="A8087">
        <v>150.45949999999999</v>
      </c>
      <c r="B8087" t="s">
        <v>55</v>
      </c>
    </row>
    <row r="8088" spans="1:2" x14ac:dyDescent="0.35">
      <c r="A8088">
        <v>150.4787</v>
      </c>
      <c r="B8088" t="s">
        <v>55</v>
      </c>
    </row>
    <row r="8089" spans="1:2" x14ac:dyDescent="0.35">
      <c r="A8089">
        <v>150.50040000000001</v>
      </c>
      <c r="B8089" t="s">
        <v>55</v>
      </c>
    </row>
    <row r="8090" spans="1:2" x14ac:dyDescent="0.35">
      <c r="A8090">
        <v>150.5206</v>
      </c>
      <c r="B8090" t="s">
        <v>55</v>
      </c>
    </row>
    <row r="8091" spans="1:2" x14ac:dyDescent="0.35">
      <c r="A8091">
        <v>150.54130000000001</v>
      </c>
      <c r="B8091" t="s">
        <v>55</v>
      </c>
    </row>
    <row r="8092" spans="1:2" x14ac:dyDescent="0.35">
      <c r="A8092">
        <v>150.56639999999999</v>
      </c>
      <c r="B8092" t="s">
        <v>55</v>
      </c>
    </row>
    <row r="8093" spans="1:2" x14ac:dyDescent="0.35">
      <c r="A8093">
        <v>150.58760000000001</v>
      </c>
      <c r="B8093" t="s">
        <v>55</v>
      </c>
    </row>
    <row r="8094" spans="1:2" x14ac:dyDescent="0.35">
      <c r="A8094">
        <v>150.6103</v>
      </c>
      <c r="B8094" t="s">
        <v>55</v>
      </c>
    </row>
    <row r="8095" spans="1:2" x14ac:dyDescent="0.35">
      <c r="A8095">
        <v>150.65280000000001</v>
      </c>
      <c r="B8095" t="s">
        <v>55</v>
      </c>
    </row>
    <row r="8096" spans="1:2" x14ac:dyDescent="0.35">
      <c r="A8096">
        <v>150.68430000000001</v>
      </c>
      <c r="B8096" t="s">
        <v>55</v>
      </c>
    </row>
    <row r="8097" spans="1:2" x14ac:dyDescent="0.35">
      <c r="A8097">
        <v>150.70740000000001</v>
      </c>
      <c r="B8097" t="s">
        <v>55</v>
      </c>
    </row>
    <row r="8098" spans="1:2" x14ac:dyDescent="0.35">
      <c r="A8098">
        <v>150.72710000000001</v>
      </c>
      <c r="B8098" t="s">
        <v>55</v>
      </c>
    </row>
    <row r="8099" spans="1:2" x14ac:dyDescent="0.35">
      <c r="A8099">
        <v>150.74930000000001</v>
      </c>
      <c r="B8099" t="s">
        <v>55</v>
      </c>
    </row>
    <row r="8100" spans="1:2" x14ac:dyDescent="0.35">
      <c r="A8100">
        <v>150.774</v>
      </c>
      <c r="B8100" t="s">
        <v>55</v>
      </c>
    </row>
    <row r="8101" spans="1:2" x14ac:dyDescent="0.35">
      <c r="A8101">
        <v>150.7944</v>
      </c>
      <c r="B8101" t="s">
        <v>55</v>
      </c>
    </row>
    <row r="8102" spans="1:2" x14ac:dyDescent="0.35">
      <c r="A8102">
        <v>150.8142</v>
      </c>
      <c r="B8102" t="s">
        <v>55</v>
      </c>
    </row>
    <row r="8103" spans="1:2" x14ac:dyDescent="0.35">
      <c r="A8103">
        <v>150.83340000000001</v>
      </c>
      <c r="B8103" t="s">
        <v>55</v>
      </c>
    </row>
    <row r="8104" spans="1:2" x14ac:dyDescent="0.35">
      <c r="A8104">
        <v>150.85169999999999</v>
      </c>
      <c r="B8104" t="s">
        <v>55</v>
      </c>
    </row>
    <row r="8105" spans="1:2" x14ac:dyDescent="0.35">
      <c r="A8105">
        <v>150.8716</v>
      </c>
      <c r="B8105" t="s">
        <v>55</v>
      </c>
    </row>
    <row r="8106" spans="1:2" x14ac:dyDescent="0.35">
      <c r="A8106">
        <v>150.8895</v>
      </c>
      <c r="B8106" t="s">
        <v>55</v>
      </c>
    </row>
    <row r="8107" spans="1:2" x14ac:dyDescent="0.35">
      <c r="A8107">
        <v>150.90809999999999</v>
      </c>
      <c r="B8107" t="s">
        <v>55</v>
      </c>
    </row>
    <row r="8108" spans="1:2" x14ac:dyDescent="0.35">
      <c r="A8108">
        <v>150.92859999999999</v>
      </c>
      <c r="B8108" t="s">
        <v>55</v>
      </c>
    </row>
    <row r="8109" spans="1:2" x14ac:dyDescent="0.35">
      <c r="A8109">
        <v>150.94759999999999</v>
      </c>
      <c r="B8109" t="s">
        <v>55</v>
      </c>
    </row>
    <row r="8110" spans="1:2" x14ac:dyDescent="0.35">
      <c r="A8110">
        <v>150.9667</v>
      </c>
      <c r="B8110" t="s">
        <v>55</v>
      </c>
    </row>
    <row r="8111" spans="1:2" x14ac:dyDescent="0.35">
      <c r="A8111">
        <v>150.99019999999999</v>
      </c>
      <c r="B8111" t="s">
        <v>55</v>
      </c>
    </row>
    <row r="8112" spans="1:2" x14ac:dyDescent="0.35">
      <c r="A8112">
        <v>151.00800000000001</v>
      </c>
      <c r="B8112" t="s">
        <v>55</v>
      </c>
    </row>
    <row r="8113" spans="1:2" x14ac:dyDescent="0.35">
      <c r="A8113">
        <v>151.02619999999999</v>
      </c>
      <c r="B8113" t="s">
        <v>55</v>
      </c>
    </row>
    <row r="8114" spans="1:2" x14ac:dyDescent="0.35">
      <c r="A8114">
        <v>151.04689999999999</v>
      </c>
      <c r="B8114" t="s">
        <v>55</v>
      </c>
    </row>
    <row r="8115" spans="1:2" x14ac:dyDescent="0.35">
      <c r="A8115">
        <v>151.06720000000001</v>
      </c>
      <c r="B8115" t="s">
        <v>55</v>
      </c>
    </row>
    <row r="8116" spans="1:2" x14ac:dyDescent="0.35">
      <c r="A8116">
        <v>151.0874</v>
      </c>
      <c r="B8116" t="s">
        <v>55</v>
      </c>
    </row>
    <row r="8117" spans="1:2" x14ac:dyDescent="0.35">
      <c r="A8117">
        <v>151.1079</v>
      </c>
      <c r="B8117" t="s">
        <v>55</v>
      </c>
    </row>
    <row r="8118" spans="1:2" x14ac:dyDescent="0.35">
      <c r="A8118">
        <v>151.1276</v>
      </c>
      <c r="B8118" t="s">
        <v>55</v>
      </c>
    </row>
    <row r="8119" spans="1:2" x14ac:dyDescent="0.35">
      <c r="A8119">
        <v>151.1482</v>
      </c>
      <c r="B8119" t="s">
        <v>55</v>
      </c>
    </row>
    <row r="8120" spans="1:2" x14ac:dyDescent="0.35">
      <c r="A8120">
        <v>151.16849999999999</v>
      </c>
      <c r="B8120" t="s">
        <v>55</v>
      </c>
    </row>
    <row r="8121" spans="1:2" x14ac:dyDescent="0.35">
      <c r="A8121">
        <v>151.19069999999999</v>
      </c>
      <c r="B8121" t="s">
        <v>55</v>
      </c>
    </row>
    <row r="8122" spans="1:2" x14ac:dyDescent="0.35">
      <c r="A8122">
        <v>151.2099</v>
      </c>
      <c r="B8122" t="s">
        <v>55</v>
      </c>
    </row>
    <row r="8123" spans="1:2" x14ac:dyDescent="0.35">
      <c r="A8123">
        <v>151.22829999999999</v>
      </c>
      <c r="B8123" t="s">
        <v>55</v>
      </c>
    </row>
    <row r="8124" spans="1:2" x14ac:dyDescent="0.35">
      <c r="A8124">
        <v>151.25409999999999</v>
      </c>
      <c r="B8124" t="s">
        <v>55</v>
      </c>
    </row>
    <row r="8125" spans="1:2" x14ac:dyDescent="0.35">
      <c r="A8125">
        <v>151.28819999999999</v>
      </c>
      <c r="B8125" t="s">
        <v>55</v>
      </c>
    </row>
    <row r="8126" spans="1:2" x14ac:dyDescent="0.35">
      <c r="A8126">
        <v>151.32310000000001</v>
      </c>
      <c r="B8126" t="s">
        <v>55</v>
      </c>
    </row>
    <row r="8127" spans="1:2" x14ac:dyDescent="0.35">
      <c r="A8127">
        <v>151.3451</v>
      </c>
      <c r="B8127" t="s">
        <v>55</v>
      </c>
    </row>
    <row r="8128" spans="1:2" x14ac:dyDescent="0.35">
      <c r="A8128">
        <v>151.36449999999999</v>
      </c>
      <c r="B8128" t="s">
        <v>55</v>
      </c>
    </row>
    <row r="8129" spans="1:3" x14ac:dyDescent="0.35">
      <c r="A8129">
        <v>151.3905</v>
      </c>
      <c r="B8129" t="s">
        <v>55</v>
      </c>
    </row>
    <row r="8130" spans="1:3" x14ac:dyDescent="0.35">
      <c r="A8130">
        <v>151.4109</v>
      </c>
      <c r="B8130" t="s">
        <v>55</v>
      </c>
    </row>
    <row r="8131" spans="1:3" x14ac:dyDescent="0.35">
      <c r="A8131">
        <v>151.4281</v>
      </c>
      <c r="B8131" t="s">
        <v>55</v>
      </c>
    </row>
    <row r="8132" spans="1:3" x14ac:dyDescent="0.35">
      <c r="A8132">
        <v>151.4435</v>
      </c>
      <c r="B8132" t="s">
        <v>55</v>
      </c>
    </row>
    <row r="8133" spans="1:3" x14ac:dyDescent="0.35">
      <c r="A8133">
        <v>151.45949999999999</v>
      </c>
      <c r="B8133" t="s">
        <v>55</v>
      </c>
    </row>
    <row r="8134" spans="1:3" x14ac:dyDescent="0.35">
      <c r="A8134">
        <v>151.4819</v>
      </c>
      <c r="B8134" t="s">
        <v>55</v>
      </c>
    </row>
    <row r="8135" spans="1:3" x14ac:dyDescent="0.35">
      <c r="A8135">
        <v>151.49979999999999</v>
      </c>
      <c r="B8135" t="s">
        <v>55</v>
      </c>
    </row>
    <row r="8136" spans="1:3" x14ac:dyDescent="0.35">
      <c r="A8136">
        <v>151.517</v>
      </c>
      <c r="B8136" t="s">
        <v>55</v>
      </c>
    </row>
    <row r="8137" spans="1:3" x14ac:dyDescent="0.35">
      <c r="A8137">
        <v>151.53540000000001</v>
      </c>
      <c r="B8137" t="s">
        <v>55</v>
      </c>
    </row>
    <row r="8138" spans="1:3" x14ac:dyDescent="0.35">
      <c r="A8138">
        <v>151.5547</v>
      </c>
      <c r="B8138" t="s">
        <v>55</v>
      </c>
    </row>
    <row r="8139" spans="1:3" x14ac:dyDescent="0.35">
      <c r="A8139">
        <v>151.57140000000001</v>
      </c>
      <c r="B8139" t="s">
        <v>55</v>
      </c>
    </row>
    <row r="8140" spans="1:3" x14ac:dyDescent="0.35">
      <c r="A8140">
        <v>151.5934</v>
      </c>
      <c r="B8140" t="s">
        <v>55</v>
      </c>
    </row>
    <row r="8141" spans="1:3" x14ac:dyDescent="0.35">
      <c r="A8141">
        <v>151.625</v>
      </c>
      <c r="B8141" t="s">
        <v>55</v>
      </c>
      <c r="C8141">
        <v>8.9999999999999998E-4</v>
      </c>
    </row>
    <row r="8142" spans="1:3" x14ac:dyDescent="0.35">
      <c r="A8142">
        <v>151.64349999999999</v>
      </c>
      <c r="B8142" t="s">
        <v>55</v>
      </c>
      <c r="C8142">
        <v>1.8E-3</v>
      </c>
    </row>
    <row r="8143" spans="1:3" x14ac:dyDescent="0.35">
      <c r="A8143">
        <v>151.65989999999999</v>
      </c>
      <c r="B8143" t="s">
        <v>55</v>
      </c>
      <c r="C8143">
        <v>8.9999999999999998E-4</v>
      </c>
    </row>
    <row r="8144" spans="1:3" x14ac:dyDescent="0.35">
      <c r="A8144">
        <v>151.67660000000001</v>
      </c>
      <c r="B8144" t="s">
        <v>55</v>
      </c>
      <c r="C8144">
        <v>1.1999999999999999E-3</v>
      </c>
    </row>
    <row r="8145" spans="1:3" x14ac:dyDescent="0.35">
      <c r="A8145">
        <v>151.6919</v>
      </c>
      <c r="B8145" t="s">
        <v>55</v>
      </c>
      <c r="C8145">
        <v>1.5E-3</v>
      </c>
    </row>
    <row r="8146" spans="1:3" x14ac:dyDescent="0.35">
      <c r="A8146">
        <v>151.71109999999999</v>
      </c>
      <c r="B8146" t="s">
        <v>55</v>
      </c>
      <c r="C8146">
        <v>1.4E-3</v>
      </c>
    </row>
    <row r="8147" spans="1:3" x14ac:dyDescent="0.35">
      <c r="A8147">
        <v>151.7328</v>
      </c>
      <c r="B8147" t="s">
        <v>55</v>
      </c>
      <c r="C8147">
        <v>3.5000000000000001E-3</v>
      </c>
    </row>
    <row r="8148" spans="1:3" x14ac:dyDescent="0.35">
      <c r="A8148">
        <v>151.75049999999999</v>
      </c>
      <c r="B8148" t="s">
        <v>55</v>
      </c>
      <c r="C8148">
        <v>2E-3</v>
      </c>
    </row>
    <row r="8149" spans="1:3" x14ac:dyDescent="0.35">
      <c r="A8149">
        <v>151.76990000000001</v>
      </c>
      <c r="B8149" t="s">
        <v>55</v>
      </c>
      <c r="C8149">
        <v>1.8E-3</v>
      </c>
    </row>
    <row r="8150" spans="1:3" x14ac:dyDescent="0.35">
      <c r="A8150">
        <v>151.7886</v>
      </c>
      <c r="B8150" t="s">
        <v>55</v>
      </c>
      <c r="C8150">
        <v>1.5E-3</v>
      </c>
    </row>
    <row r="8151" spans="1:3" x14ac:dyDescent="0.35">
      <c r="A8151">
        <v>151.80879999999999</v>
      </c>
      <c r="B8151" t="s">
        <v>55</v>
      </c>
      <c r="C8151">
        <v>1E-3</v>
      </c>
    </row>
    <row r="8152" spans="1:3" x14ac:dyDescent="0.35">
      <c r="A8152">
        <v>151.8297</v>
      </c>
      <c r="B8152" t="s">
        <v>55</v>
      </c>
      <c r="C8152">
        <v>8.9999999999999998E-4</v>
      </c>
    </row>
    <row r="8153" spans="1:3" x14ac:dyDescent="0.35">
      <c r="A8153">
        <v>151.84870000000001</v>
      </c>
      <c r="B8153" t="s">
        <v>55</v>
      </c>
      <c r="C8153">
        <v>5.0000000000000001E-4</v>
      </c>
    </row>
    <row r="8154" spans="1:3" x14ac:dyDescent="0.35">
      <c r="A8154">
        <v>151.8682</v>
      </c>
      <c r="B8154" t="s">
        <v>55</v>
      </c>
      <c r="C8154">
        <v>4.0000000000000002E-4</v>
      </c>
    </row>
    <row r="8155" spans="1:3" x14ac:dyDescent="0.35">
      <c r="A8155">
        <v>151.8913</v>
      </c>
      <c r="B8155" t="s">
        <v>55</v>
      </c>
      <c r="C8155">
        <v>1E-4</v>
      </c>
    </row>
    <row r="8156" spans="1:3" x14ac:dyDescent="0.35">
      <c r="A8156">
        <v>151.91220000000001</v>
      </c>
      <c r="B8156" t="s">
        <v>55</v>
      </c>
      <c r="C8156">
        <v>1E-4</v>
      </c>
    </row>
    <row r="8157" spans="1:3" x14ac:dyDescent="0.35">
      <c r="A8157">
        <v>151.93889999999999</v>
      </c>
      <c r="B8157" t="s">
        <v>55</v>
      </c>
    </row>
    <row r="8158" spans="1:3" x14ac:dyDescent="0.35">
      <c r="A8158">
        <v>151.958</v>
      </c>
      <c r="B8158" t="s">
        <v>55</v>
      </c>
    </row>
    <row r="8159" spans="1:3" x14ac:dyDescent="0.35">
      <c r="A8159">
        <v>151.9845</v>
      </c>
      <c r="B8159" t="s">
        <v>55</v>
      </c>
    </row>
    <row r="8160" spans="1:3" x14ac:dyDescent="0.35">
      <c r="A8160">
        <v>152.00550000000001</v>
      </c>
      <c r="B8160" t="s">
        <v>55</v>
      </c>
    </row>
    <row r="8161" spans="1:2" x14ac:dyDescent="0.35">
      <c r="A8161">
        <v>152.0273</v>
      </c>
      <c r="B8161" t="s">
        <v>55</v>
      </c>
    </row>
    <row r="8162" spans="1:2" x14ac:dyDescent="0.35">
      <c r="A8162">
        <v>152.05109999999999</v>
      </c>
      <c r="B8162" t="s">
        <v>55</v>
      </c>
    </row>
    <row r="8163" spans="1:2" x14ac:dyDescent="0.35">
      <c r="A8163">
        <v>152.06739999999999</v>
      </c>
      <c r="B8163" t="s">
        <v>55</v>
      </c>
    </row>
    <row r="8164" spans="1:2" x14ac:dyDescent="0.35">
      <c r="A8164">
        <v>152.0839</v>
      </c>
      <c r="B8164" t="s">
        <v>55</v>
      </c>
    </row>
    <row r="8165" spans="1:2" x14ac:dyDescent="0.35">
      <c r="A8165">
        <v>152.09950000000001</v>
      </c>
      <c r="B8165" t="s">
        <v>55</v>
      </c>
    </row>
    <row r="8166" spans="1:2" x14ac:dyDescent="0.35">
      <c r="A8166">
        <v>152.1156</v>
      </c>
      <c r="B8166" t="s">
        <v>55</v>
      </c>
    </row>
    <row r="8167" spans="1:2" x14ac:dyDescent="0.35">
      <c r="A8167">
        <v>152.1311</v>
      </c>
      <c r="B8167" t="s">
        <v>55</v>
      </c>
    </row>
    <row r="8168" spans="1:2" x14ac:dyDescent="0.35">
      <c r="A8168">
        <v>152.14689999999999</v>
      </c>
      <c r="B8168" t="s">
        <v>55</v>
      </c>
    </row>
    <row r="8169" spans="1:2" x14ac:dyDescent="0.35">
      <c r="A8169">
        <v>152.16290000000001</v>
      </c>
      <c r="B8169" t="s">
        <v>55</v>
      </c>
    </row>
    <row r="8170" spans="1:2" x14ac:dyDescent="0.35">
      <c r="A8170">
        <v>152.18020000000001</v>
      </c>
      <c r="B8170" t="s">
        <v>55</v>
      </c>
    </row>
    <row r="8171" spans="1:2" x14ac:dyDescent="0.35">
      <c r="A8171">
        <v>152.1962</v>
      </c>
      <c r="B8171" t="s">
        <v>55</v>
      </c>
    </row>
    <row r="8172" spans="1:2" x14ac:dyDescent="0.35">
      <c r="A8172">
        <v>152.21180000000001</v>
      </c>
      <c r="B8172" t="s">
        <v>55</v>
      </c>
    </row>
    <row r="8173" spans="1:2" x14ac:dyDescent="0.35">
      <c r="A8173">
        <v>152.22829999999999</v>
      </c>
      <c r="B8173" t="s">
        <v>55</v>
      </c>
    </row>
    <row r="8174" spans="1:2" x14ac:dyDescent="0.35">
      <c r="A8174">
        <v>152.24959999999999</v>
      </c>
      <c r="B8174" t="s">
        <v>55</v>
      </c>
    </row>
    <row r="8175" spans="1:2" x14ac:dyDescent="0.35">
      <c r="A8175">
        <v>152.2646</v>
      </c>
      <c r="B8175" t="s">
        <v>55</v>
      </c>
    </row>
    <row r="8176" spans="1:2" x14ac:dyDescent="0.35">
      <c r="A8176">
        <v>152.28</v>
      </c>
      <c r="B8176" t="s">
        <v>55</v>
      </c>
    </row>
    <row r="8177" spans="1:2" x14ac:dyDescent="0.35">
      <c r="A8177">
        <v>152.2961</v>
      </c>
      <c r="B8177" t="s">
        <v>55</v>
      </c>
    </row>
    <row r="8178" spans="1:2" x14ac:dyDescent="0.35">
      <c r="A8178">
        <v>152.31209999999999</v>
      </c>
      <c r="B8178" t="s">
        <v>55</v>
      </c>
    </row>
    <row r="8179" spans="1:2" x14ac:dyDescent="0.35">
      <c r="A8179">
        <v>152.3271</v>
      </c>
      <c r="B8179" t="s">
        <v>55</v>
      </c>
    </row>
    <row r="8180" spans="1:2" x14ac:dyDescent="0.35">
      <c r="A8180">
        <v>152.34219999999999</v>
      </c>
      <c r="B8180" t="s">
        <v>55</v>
      </c>
    </row>
    <row r="8181" spans="1:2" x14ac:dyDescent="0.35">
      <c r="A8181">
        <v>152.35720000000001</v>
      </c>
      <c r="B8181" t="s">
        <v>55</v>
      </c>
    </row>
    <row r="8182" spans="1:2" x14ac:dyDescent="0.35">
      <c r="A8182">
        <v>152.37309999999999</v>
      </c>
      <c r="B8182" t="s">
        <v>55</v>
      </c>
    </row>
    <row r="8183" spans="1:2" x14ac:dyDescent="0.35">
      <c r="A8183">
        <v>152.39750000000001</v>
      </c>
      <c r="B8183" t="s">
        <v>55</v>
      </c>
    </row>
    <row r="8184" spans="1:2" x14ac:dyDescent="0.35">
      <c r="A8184">
        <v>152.4265</v>
      </c>
      <c r="B8184" t="s">
        <v>55</v>
      </c>
    </row>
    <row r="8185" spans="1:2" x14ac:dyDescent="0.35">
      <c r="A8185">
        <v>152.44820000000001</v>
      </c>
      <c r="B8185" t="s">
        <v>55</v>
      </c>
    </row>
    <row r="8186" spans="1:2" x14ac:dyDescent="0.35">
      <c r="A8186">
        <v>152.4716</v>
      </c>
      <c r="B8186" t="s">
        <v>55</v>
      </c>
    </row>
    <row r="8187" spans="1:2" x14ac:dyDescent="0.35">
      <c r="A8187">
        <v>152.4888</v>
      </c>
      <c r="B8187" t="s">
        <v>55</v>
      </c>
    </row>
    <row r="8188" spans="1:2" x14ac:dyDescent="0.35">
      <c r="A8188">
        <v>152.50749999999999</v>
      </c>
      <c r="B8188" t="s">
        <v>55</v>
      </c>
    </row>
    <row r="8189" spans="1:2" x14ac:dyDescent="0.35">
      <c r="A8189">
        <v>152.5247</v>
      </c>
      <c r="B8189" t="s">
        <v>55</v>
      </c>
    </row>
    <row r="8190" spans="1:2" x14ac:dyDescent="0.35">
      <c r="A8190">
        <v>152.54519999999999</v>
      </c>
      <c r="B8190" t="s">
        <v>55</v>
      </c>
    </row>
    <row r="8191" spans="1:2" x14ac:dyDescent="0.35">
      <c r="A8191">
        <v>152.56630000000001</v>
      </c>
      <c r="B8191" t="s">
        <v>55</v>
      </c>
    </row>
    <row r="8192" spans="1:2" x14ac:dyDescent="0.35">
      <c r="A8192">
        <v>152.5943</v>
      </c>
      <c r="B8192" t="s">
        <v>55</v>
      </c>
    </row>
    <row r="8193" spans="1:2" x14ac:dyDescent="0.35">
      <c r="A8193">
        <v>152.60849999999999</v>
      </c>
      <c r="B8193" t="s">
        <v>55</v>
      </c>
    </row>
    <row r="8194" spans="1:2" x14ac:dyDescent="0.35">
      <c r="A8194">
        <v>152.62430000000001</v>
      </c>
      <c r="B8194" t="s">
        <v>55</v>
      </c>
    </row>
    <row r="8195" spans="1:2" x14ac:dyDescent="0.35">
      <c r="A8195">
        <v>152.64779999999999</v>
      </c>
      <c r="B8195" t="s">
        <v>55</v>
      </c>
    </row>
    <row r="8196" spans="1:2" x14ac:dyDescent="0.35">
      <c r="A8196">
        <v>152.66929999999999</v>
      </c>
      <c r="B8196" t="s">
        <v>55</v>
      </c>
    </row>
    <row r="8197" spans="1:2" x14ac:dyDescent="0.35">
      <c r="A8197">
        <v>152.69110000000001</v>
      </c>
      <c r="B8197" t="s">
        <v>55</v>
      </c>
    </row>
    <row r="8198" spans="1:2" x14ac:dyDescent="0.35">
      <c r="A8198">
        <v>152.71539999999999</v>
      </c>
      <c r="B8198" t="s">
        <v>55</v>
      </c>
    </row>
    <row r="8199" spans="1:2" x14ac:dyDescent="0.35">
      <c r="A8199">
        <v>152.7433</v>
      </c>
      <c r="B8199" t="s">
        <v>55</v>
      </c>
    </row>
    <row r="8200" spans="1:2" x14ac:dyDescent="0.35">
      <c r="A8200">
        <v>152.76249999999999</v>
      </c>
      <c r="B8200" t="s">
        <v>55</v>
      </c>
    </row>
    <row r="8201" spans="1:2" x14ac:dyDescent="0.35">
      <c r="A8201">
        <v>152.7818</v>
      </c>
      <c r="B8201" t="s">
        <v>55</v>
      </c>
    </row>
    <row r="8202" spans="1:2" x14ac:dyDescent="0.35">
      <c r="A8202">
        <v>152.79689999999999</v>
      </c>
      <c r="B8202" t="s">
        <v>55</v>
      </c>
    </row>
    <row r="8203" spans="1:2" x14ac:dyDescent="0.35">
      <c r="A8203">
        <v>152.8125</v>
      </c>
      <c r="B8203" t="s">
        <v>55</v>
      </c>
    </row>
    <row r="8204" spans="1:2" x14ac:dyDescent="0.35">
      <c r="A8204">
        <v>152.82740000000001</v>
      </c>
      <c r="B8204" t="s">
        <v>55</v>
      </c>
    </row>
    <row r="8205" spans="1:2" x14ac:dyDescent="0.35">
      <c r="A8205">
        <v>152.84350000000001</v>
      </c>
      <c r="B8205" t="s">
        <v>55</v>
      </c>
    </row>
    <row r="8206" spans="1:2" x14ac:dyDescent="0.35">
      <c r="A8206">
        <v>152.8588</v>
      </c>
      <c r="B8206" t="s">
        <v>55</v>
      </c>
    </row>
    <row r="8207" spans="1:2" x14ac:dyDescent="0.35">
      <c r="A8207">
        <v>152.87379999999999</v>
      </c>
      <c r="B8207" t="s">
        <v>55</v>
      </c>
    </row>
    <row r="8208" spans="1:2" x14ac:dyDescent="0.35">
      <c r="A8208">
        <v>152.89019999999999</v>
      </c>
      <c r="B8208" t="s">
        <v>55</v>
      </c>
    </row>
    <row r="8209" spans="1:2" x14ac:dyDescent="0.35">
      <c r="A8209">
        <v>152.90610000000001</v>
      </c>
      <c r="B8209" t="s">
        <v>55</v>
      </c>
    </row>
    <row r="8210" spans="1:2" x14ac:dyDescent="0.35">
      <c r="A8210">
        <v>152.9205</v>
      </c>
      <c r="B8210" t="s">
        <v>55</v>
      </c>
    </row>
    <row r="8211" spans="1:2" x14ac:dyDescent="0.35">
      <c r="A8211">
        <v>152.93680000000001</v>
      </c>
      <c r="B8211" t="s">
        <v>55</v>
      </c>
    </row>
    <row r="8212" spans="1:2" x14ac:dyDescent="0.35">
      <c r="A8212">
        <v>152.95140000000001</v>
      </c>
      <c r="B8212" t="s">
        <v>55</v>
      </c>
    </row>
    <row r="8213" spans="1:2" x14ac:dyDescent="0.35">
      <c r="A8213">
        <v>152.96610000000001</v>
      </c>
      <c r="B8213" t="s">
        <v>55</v>
      </c>
    </row>
    <row r="8214" spans="1:2" x14ac:dyDescent="0.35">
      <c r="A8214">
        <v>152.9819</v>
      </c>
      <c r="B8214" t="s">
        <v>55</v>
      </c>
    </row>
    <row r="8215" spans="1:2" x14ac:dyDescent="0.35">
      <c r="A8215">
        <v>152.99709999999999</v>
      </c>
      <c r="B8215" t="s">
        <v>55</v>
      </c>
    </row>
    <row r="8216" spans="1:2" x14ac:dyDescent="0.35">
      <c r="A8216">
        <v>153.01249999999999</v>
      </c>
      <c r="B8216" t="s">
        <v>55</v>
      </c>
    </row>
    <row r="8217" spans="1:2" x14ac:dyDescent="0.35">
      <c r="A8217">
        <v>153.02760000000001</v>
      </c>
      <c r="B8217" t="s">
        <v>55</v>
      </c>
    </row>
    <row r="8218" spans="1:2" x14ac:dyDescent="0.35">
      <c r="A8218">
        <v>153.042</v>
      </c>
      <c r="B8218" t="s">
        <v>55</v>
      </c>
    </row>
    <row r="8219" spans="1:2" x14ac:dyDescent="0.35">
      <c r="A8219">
        <v>153.05770000000001</v>
      </c>
      <c r="B8219" t="s">
        <v>55</v>
      </c>
    </row>
    <row r="8220" spans="1:2" x14ac:dyDescent="0.35">
      <c r="A8220">
        <v>153.0718</v>
      </c>
      <c r="B8220" t="s">
        <v>55</v>
      </c>
    </row>
    <row r="8221" spans="1:2" x14ac:dyDescent="0.35">
      <c r="A8221">
        <v>153.09010000000001</v>
      </c>
      <c r="B8221" t="s">
        <v>55</v>
      </c>
    </row>
    <row r="8222" spans="1:2" x14ac:dyDescent="0.35">
      <c r="A8222">
        <v>153.1113</v>
      </c>
      <c r="B8222" t="s">
        <v>55</v>
      </c>
    </row>
    <row r="8223" spans="1:2" x14ac:dyDescent="0.35">
      <c r="A8223">
        <v>153.1284</v>
      </c>
      <c r="B8223" t="s">
        <v>55</v>
      </c>
    </row>
    <row r="8224" spans="1:2" x14ac:dyDescent="0.35">
      <c r="A8224">
        <v>153.1481</v>
      </c>
      <c r="B8224" t="s">
        <v>55</v>
      </c>
    </row>
    <row r="8225" spans="1:2" x14ac:dyDescent="0.35">
      <c r="A8225">
        <v>153.16999999999999</v>
      </c>
      <c r="B8225" t="s">
        <v>55</v>
      </c>
    </row>
    <row r="8226" spans="1:2" x14ac:dyDescent="0.35">
      <c r="A8226">
        <v>153.19149999999999</v>
      </c>
      <c r="B8226" t="s">
        <v>55</v>
      </c>
    </row>
    <row r="8227" spans="1:2" x14ac:dyDescent="0.35">
      <c r="A8227">
        <v>153.2183</v>
      </c>
      <c r="B8227" t="s">
        <v>55</v>
      </c>
    </row>
    <row r="8228" spans="1:2" x14ac:dyDescent="0.35">
      <c r="A8228">
        <v>153.23240000000001</v>
      </c>
      <c r="B8228" t="s">
        <v>55</v>
      </c>
    </row>
    <row r="8229" spans="1:2" x14ac:dyDescent="0.35">
      <c r="A8229">
        <v>153.25</v>
      </c>
      <c r="B8229" t="s">
        <v>55</v>
      </c>
    </row>
    <row r="8230" spans="1:2" x14ac:dyDescent="0.35">
      <c r="A8230">
        <v>153.27119999999999</v>
      </c>
      <c r="B8230" t="s">
        <v>55</v>
      </c>
    </row>
    <row r="8231" spans="1:2" x14ac:dyDescent="0.35">
      <c r="A8231">
        <v>153.29810000000001</v>
      </c>
      <c r="B8231" t="s">
        <v>55</v>
      </c>
    </row>
    <row r="8232" spans="1:2" x14ac:dyDescent="0.35">
      <c r="A8232">
        <v>153.31960000000001</v>
      </c>
      <c r="B8232" t="s">
        <v>55</v>
      </c>
    </row>
    <row r="8233" spans="1:2" x14ac:dyDescent="0.35">
      <c r="A8233">
        <v>153.34700000000001</v>
      </c>
      <c r="B8233" t="s">
        <v>55</v>
      </c>
    </row>
    <row r="8234" spans="1:2" x14ac:dyDescent="0.35">
      <c r="A8234">
        <v>153.3777</v>
      </c>
      <c r="B8234" t="s">
        <v>55</v>
      </c>
    </row>
    <row r="8235" spans="1:2" x14ac:dyDescent="0.35">
      <c r="A8235">
        <v>153.39920000000001</v>
      </c>
      <c r="B8235" t="s">
        <v>55</v>
      </c>
    </row>
    <row r="8236" spans="1:2" x14ac:dyDescent="0.35">
      <c r="A8236">
        <v>153.41739999999999</v>
      </c>
      <c r="B8236" t="s">
        <v>55</v>
      </c>
    </row>
    <row r="8237" spans="1:2" x14ac:dyDescent="0.35">
      <c r="A8237">
        <v>153.434</v>
      </c>
      <c r="B8237" t="s">
        <v>55</v>
      </c>
    </row>
    <row r="8238" spans="1:2" x14ac:dyDescent="0.35">
      <c r="A8238">
        <v>153.4547</v>
      </c>
      <c r="B8238" t="s">
        <v>55</v>
      </c>
    </row>
    <row r="8239" spans="1:2" x14ac:dyDescent="0.35">
      <c r="A8239">
        <v>153.47620000000001</v>
      </c>
      <c r="B8239" t="s">
        <v>55</v>
      </c>
    </row>
    <row r="8240" spans="1:2" x14ac:dyDescent="0.35">
      <c r="A8240">
        <v>153.49199999999999</v>
      </c>
      <c r="B8240" t="s">
        <v>55</v>
      </c>
    </row>
    <row r="8241" spans="1:3" x14ac:dyDescent="0.35">
      <c r="A8241">
        <v>153.50829999999999</v>
      </c>
      <c r="B8241" t="s">
        <v>55</v>
      </c>
    </row>
    <row r="8242" spans="1:3" x14ac:dyDescent="0.35">
      <c r="A8242">
        <v>153.52699999999999</v>
      </c>
      <c r="B8242" t="s">
        <v>55</v>
      </c>
    </row>
    <row r="8243" spans="1:3" x14ac:dyDescent="0.35">
      <c r="A8243">
        <v>153.5419</v>
      </c>
      <c r="B8243" t="s">
        <v>55</v>
      </c>
    </row>
    <row r="8244" spans="1:3" x14ac:dyDescent="0.35">
      <c r="A8244">
        <v>153.55969999999999</v>
      </c>
      <c r="B8244" t="s">
        <v>55</v>
      </c>
    </row>
    <row r="8245" spans="1:3" x14ac:dyDescent="0.35">
      <c r="A8245">
        <v>153.57730000000001</v>
      </c>
      <c r="B8245" t="s">
        <v>55</v>
      </c>
    </row>
    <row r="8246" spans="1:3" x14ac:dyDescent="0.35">
      <c r="A8246">
        <v>153.5976</v>
      </c>
      <c r="B8246" t="s">
        <v>55</v>
      </c>
      <c r="C8246">
        <v>1E-4</v>
      </c>
    </row>
    <row r="8247" spans="1:3" x14ac:dyDescent="0.35">
      <c r="A8247">
        <v>153.61529999999999</v>
      </c>
      <c r="B8247" t="s">
        <v>55</v>
      </c>
      <c r="C8247">
        <v>4.0000000000000002E-4</v>
      </c>
    </row>
    <row r="8248" spans="1:3" x14ac:dyDescent="0.35">
      <c r="A8248">
        <v>153.6317</v>
      </c>
      <c r="B8248" t="s">
        <v>55</v>
      </c>
      <c r="C8248">
        <v>2.0999999999999999E-3</v>
      </c>
    </row>
    <row r="8249" spans="1:3" x14ac:dyDescent="0.35">
      <c r="A8249">
        <v>153.6534</v>
      </c>
      <c r="B8249" t="s">
        <v>55</v>
      </c>
      <c r="C8249">
        <v>1.6000000000000001E-3</v>
      </c>
    </row>
    <row r="8250" spans="1:3" x14ac:dyDescent="0.35">
      <c r="A8250">
        <v>153.67850000000001</v>
      </c>
      <c r="B8250" t="s">
        <v>55</v>
      </c>
      <c r="C8250">
        <v>5.7000000000000002E-3</v>
      </c>
    </row>
    <row r="8251" spans="1:3" x14ac:dyDescent="0.35">
      <c r="A8251">
        <v>153.69659999999999</v>
      </c>
      <c r="B8251" t="s">
        <v>55</v>
      </c>
      <c r="C8251">
        <v>5.3E-3</v>
      </c>
    </row>
    <row r="8252" spans="1:3" x14ac:dyDescent="0.35">
      <c r="A8252">
        <v>153.71549999999999</v>
      </c>
      <c r="B8252" t="s">
        <v>55</v>
      </c>
      <c r="C8252">
        <v>5.3E-3</v>
      </c>
    </row>
    <row r="8253" spans="1:3" x14ac:dyDescent="0.35">
      <c r="A8253">
        <v>153.73820000000001</v>
      </c>
      <c r="B8253" t="s">
        <v>55</v>
      </c>
      <c r="C8253">
        <v>2.5999999999999999E-3</v>
      </c>
    </row>
    <row r="8254" spans="1:3" x14ac:dyDescent="0.35">
      <c r="A8254">
        <v>153.75569999999999</v>
      </c>
      <c r="B8254" t="s">
        <v>55</v>
      </c>
      <c r="C8254">
        <v>6.9999999999999999E-4</v>
      </c>
    </row>
    <row r="8255" spans="1:3" x14ac:dyDescent="0.35">
      <c r="A8255">
        <v>153.7748</v>
      </c>
      <c r="B8255" t="s">
        <v>55</v>
      </c>
      <c r="C8255">
        <v>4.0000000000000002E-4</v>
      </c>
    </row>
    <row r="8256" spans="1:3" x14ac:dyDescent="0.35">
      <c r="A8256">
        <v>153.79669999999999</v>
      </c>
      <c r="B8256" t="s">
        <v>55</v>
      </c>
      <c r="C8256">
        <v>2.0000000000000001E-4</v>
      </c>
    </row>
    <row r="8257" spans="1:3" x14ac:dyDescent="0.35">
      <c r="A8257">
        <v>153.82400000000001</v>
      </c>
      <c r="B8257" t="s">
        <v>55</v>
      </c>
      <c r="C8257">
        <v>1E-4</v>
      </c>
    </row>
    <row r="8258" spans="1:3" x14ac:dyDescent="0.35">
      <c r="A8258">
        <v>153.8417</v>
      </c>
      <c r="B8258" t="s">
        <v>55</v>
      </c>
      <c r="C8258">
        <v>1E-4</v>
      </c>
    </row>
    <row r="8259" spans="1:3" x14ac:dyDescent="0.35">
      <c r="A8259">
        <v>153.85980000000001</v>
      </c>
      <c r="B8259" t="s">
        <v>55</v>
      </c>
      <c r="C8259">
        <v>2.5000000000000001E-3</v>
      </c>
    </row>
    <row r="8260" spans="1:3" x14ac:dyDescent="0.35">
      <c r="A8260">
        <v>153.8784</v>
      </c>
      <c r="B8260" t="s">
        <v>55</v>
      </c>
      <c r="C8260">
        <v>5.0000000000000001E-3</v>
      </c>
    </row>
    <row r="8261" spans="1:3" x14ac:dyDescent="0.35">
      <c r="A8261">
        <v>153.89760000000001</v>
      </c>
      <c r="B8261" t="s">
        <v>55</v>
      </c>
      <c r="C8261">
        <v>5.0000000000000001E-3</v>
      </c>
    </row>
    <row r="8262" spans="1:3" x14ac:dyDescent="0.35">
      <c r="A8262">
        <v>153.91390000000001</v>
      </c>
      <c r="B8262" t="s">
        <v>55</v>
      </c>
      <c r="C8262">
        <v>2.8E-3</v>
      </c>
    </row>
    <row r="8263" spans="1:3" x14ac:dyDescent="0.35">
      <c r="A8263">
        <v>153.93029999999999</v>
      </c>
      <c r="B8263" t="s">
        <v>55</v>
      </c>
      <c r="C8263">
        <v>6.4000000000000003E-3</v>
      </c>
    </row>
    <row r="8264" spans="1:3" x14ac:dyDescent="0.35">
      <c r="A8264">
        <v>153.95400000000001</v>
      </c>
      <c r="B8264" t="s">
        <v>55</v>
      </c>
      <c r="C8264">
        <v>6.4000000000000003E-3</v>
      </c>
    </row>
    <row r="8265" spans="1:3" x14ac:dyDescent="0.35">
      <c r="A8265">
        <v>153.97730000000001</v>
      </c>
      <c r="B8265" t="s">
        <v>55</v>
      </c>
      <c r="C8265">
        <v>4.7999999999999996E-3</v>
      </c>
    </row>
    <row r="8266" spans="1:3" x14ac:dyDescent="0.35">
      <c r="A8266">
        <v>153.9982</v>
      </c>
      <c r="B8266" t="s">
        <v>55</v>
      </c>
      <c r="C8266">
        <v>6.0000000000000001E-3</v>
      </c>
    </row>
    <row r="8267" spans="1:3" x14ac:dyDescent="0.35">
      <c r="A8267">
        <v>154.018</v>
      </c>
      <c r="B8267" t="s">
        <v>55</v>
      </c>
      <c r="C8267">
        <v>5.4999999999999997E-3</v>
      </c>
    </row>
    <row r="8268" spans="1:3" x14ac:dyDescent="0.35">
      <c r="A8268">
        <v>154.03800000000001</v>
      </c>
      <c r="B8268" t="s">
        <v>55</v>
      </c>
      <c r="C8268">
        <v>4.3E-3</v>
      </c>
    </row>
    <row r="8269" spans="1:3" x14ac:dyDescent="0.35">
      <c r="A8269">
        <v>154.06100000000001</v>
      </c>
      <c r="B8269" t="s">
        <v>55</v>
      </c>
      <c r="C8269">
        <v>4.8999999999999998E-3</v>
      </c>
    </row>
    <row r="8270" spans="1:3" x14ac:dyDescent="0.35">
      <c r="A8270">
        <v>154.08320000000001</v>
      </c>
      <c r="B8270" t="s">
        <v>55</v>
      </c>
      <c r="C8270">
        <v>6.1999999999999998E-3</v>
      </c>
    </row>
    <row r="8271" spans="1:3" x14ac:dyDescent="0.35">
      <c r="A8271">
        <v>154.10839999999999</v>
      </c>
      <c r="B8271" t="s">
        <v>55</v>
      </c>
      <c r="C8271">
        <v>2.3999999999999998E-3</v>
      </c>
    </row>
    <row r="8272" spans="1:3" x14ac:dyDescent="0.35">
      <c r="A8272">
        <v>154.13149999999999</v>
      </c>
      <c r="B8272" t="s">
        <v>55</v>
      </c>
      <c r="C8272">
        <v>1.1999999999999999E-3</v>
      </c>
    </row>
    <row r="8273" spans="1:3" x14ac:dyDescent="0.35">
      <c r="A8273">
        <v>154.15180000000001</v>
      </c>
      <c r="B8273" t="s">
        <v>55</v>
      </c>
      <c r="C8273">
        <v>5.0000000000000001E-4</v>
      </c>
    </row>
    <row r="8274" spans="1:3" x14ac:dyDescent="0.35">
      <c r="A8274">
        <v>154.1671</v>
      </c>
      <c r="B8274" t="s">
        <v>55</v>
      </c>
    </row>
    <row r="8275" spans="1:3" x14ac:dyDescent="0.35">
      <c r="A8275">
        <v>154.1875</v>
      </c>
      <c r="B8275" t="s">
        <v>55</v>
      </c>
    </row>
    <row r="8276" spans="1:3" x14ac:dyDescent="0.35">
      <c r="A8276">
        <v>154.2055</v>
      </c>
      <c r="B8276" t="s">
        <v>55</v>
      </c>
    </row>
    <row r="8277" spans="1:3" x14ac:dyDescent="0.35">
      <c r="A8277">
        <v>154.22059999999999</v>
      </c>
      <c r="B8277" t="s">
        <v>55</v>
      </c>
    </row>
    <row r="8278" spans="1:3" x14ac:dyDescent="0.35">
      <c r="A8278">
        <v>154.23689999999999</v>
      </c>
      <c r="B8278" t="s">
        <v>55</v>
      </c>
    </row>
    <row r="8279" spans="1:3" x14ac:dyDescent="0.35">
      <c r="A8279">
        <v>154.256</v>
      </c>
      <c r="B8279" t="s">
        <v>55</v>
      </c>
    </row>
    <row r="8280" spans="1:3" x14ac:dyDescent="0.35">
      <c r="A8280">
        <v>154.27199999999999</v>
      </c>
      <c r="B8280" t="s">
        <v>55</v>
      </c>
    </row>
    <row r="8281" spans="1:3" x14ac:dyDescent="0.35">
      <c r="A8281">
        <v>154.29409999999999</v>
      </c>
      <c r="B8281" t="s">
        <v>55</v>
      </c>
    </row>
    <row r="8282" spans="1:3" x14ac:dyDescent="0.35">
      <c r="A8282">
        <v>154.31700000000001</v>
      </c>
      <c r="B8282" t="s">
        <v>55</v>
      </c>
    </row>
    <row r="8283" spans="1:3" x14ac:dyDescent="0.35">
      <c r="A8283">
        <v>154.33240000000001</v>
      </c>
      <c r="B8283" t="s">
        <v>55</v>
      </c>
    </row>
    <row r="8284" spans="1:3" x14ac:dyDescent="0.35">
      <c r="A8284">
        <v>154.35429999999999</v>
      </c>
      <c r="B8284" t="s">
        <v>55</v>
      </c>
    </row>
    <row r="8285" spans="1:3" x14ac:dyDescent="0.35">
      <c r="A8285">
        <v>154.37190000000001</v>
      </c>
      <c r="B8285" t="s">
        <v>55</v>
      </c>
    </row>
    <row r="8286" spans="1:3" x14ac:dyDescent="0.35">
      <c r="A8286">
        <v>154.39619999999999</v>
      </c>
      <c r="B8286" t="s">
        <v>55</v>
      </c>
    </row>
    <row r="8287" spans="1:3" x14ac:dyDescent="0.35">
      <c r="A8287">
        <v>154.41380000000001</v>
      </c>
      <c r="B8287" t="s">
        <v>55</v>
      </c>
    </row>
    <row r="8288" spans="1:3" x14ac:dyDescent="0.35">
      <c r="A8288">
        <v>154.4342</v>
      </c>
      <c r="B8288" t="s">
        <v>55</v>
      </c>
    </row>
    <row r="8289" spans="1:2" x14ac:dyDescent="0.35">
      <c r="A8289">
        <v>154.4571</v>
      </c>
      <c r="B8289" t="s">
        <v>55</v>
      </c>
    </row>
    <row r="8290" spans="1:2" x14ac:dyDescent="0.35">
      <c r="A8290">
        <v>154.4753</v>
      </c>
      <c r="B8290" t="s">
        <v>55</v>
      </c>
    </row>
    <row r="8291" spans="1:2" x14ac:dyDescent="0.35">
      <c r="A8291">
        <v>154.4941</v>
      </c>
      <c r="B8291" t="s">
        <v>55</v>
      </c>
    </row>
    <row r="8292" spans="1:2" x14ac:dyDescent="0.35">
      <c r="A8292">
        <v>154.51300000000001</v>
      </c>
      <c r="B8292" t="s">
        <v>55</v>
      </c>
    </row>
    <row r="8293" spans="1:2" x14ac:dyDescent="0.35">
      <c r="A8293">
        <v>154.5301</v>
      </c>
      <c r="B8293" t="s">
        <v>55</v>
      </c>
    </row>
    <row r="8294" spans="1:2" x14ac:dyDescent="0.35">
      <c r="A8294">
        <v>154.54859999999999</v>
      </c>
      <c r="B8294" t="s">
        <v>55</v>
      </c>
    </row>
    <row r="8295" spans="1:2" x14ac:dyDescent="0.35">
      <c r="A8295">
        <v>154.57300000000001</v>
      </c>
      <c r="B8295" t="s">
        <v>55</v>
      </c>
    </row>
    <row r="8296" spans="1:2" x14ac:dyDescent="0.35">
      <c r="A8296">
        <v>154.589</v>
      </c>
      <c r="B8296" t="s">
        <v>55</v>
      </c>
    </row>
    <row r="8297" spans="1:2" x14ac:dyDescent="0.35">
      <c r="A8297">
        <v>154.61770000000001</v>
      </c>
      <c r="B8297" t="s">
        <v>55</v>
      </c>
    </row>
    <row r="8298" spans="1:2" x14ac:dyDescent="0.35">
      <c r="A8298">
        <v>154.6506</v>
      </c>
      <c r="B8298" t="s">
        <v>55</v>
      </c>
    </row>
    <row r="8299" spans="1:2" x14ac:dyDescent="0.35">
      <c r="A8299">
        <v>154.66810000000001</v>
      </c>
      <c r="B8299" t="s">
        <v>55</v>
      </c>
    </row>
    <row r="8300" spans="1:2" x14ac:dyDescent="0.35">
      <c r="A8300">
        <v>154.6866</v>
      </c>
      <c r="B8300" t="s">
        <v>55</v>
      </c>
    </row>
    <row r="8301" spans="1:2" x14ac:dyDescent="0.35">
      <c r="A8301">
        <v>154.70529999999999</v>
      </c>
      <c r="B8301" t="s">
        <v>55</v>
      </c>
    </row>
    <row r="8302" spans="1:2" x14ac:dyDescent="0.35">
      <c r="A8302">
        <v>154.72389999999999</v>
      </c>
      <c r="B8302" t="s">
        <v>55</v>
      </c>
    </row>
    <row r="8303" spans="1:2" x14ac:dyDescent="0.35">
      <c r="A8303">
        <v>154.74610000000001</v>
      </c>
      <c r="B8303" t="s">
        <v>55</v>
      </c>
    </row>
    <row r="8304" spans="1:2" x14ac:dyDescent="0.35">
      <c r="A8304">
        <v>154.76179999999999</v>
      </c>
      <c r="B8304" t="s">
        <v>55</v>
      </c>
    </row>
    <row r="8305" spans="1:3" x14ac:dyDescent="0.35">
      <c r="A8305">
        <v>154.7784</v>
      </c>
      <c r="B8305" t="s">
        <v>55</v>
      </c>
    </row>
    <row r="8306" spans="1:3" x14ac:dyDescent="0.35">
      <c r="A8306">
        <v>154.7928</v>
      </c>
      <c r="B8306" t="s">
        <v>55</v>
      </c>
      <c r="C8306">
        <v>1E-4</v>
      </c>
    </row>
    <row r="8307" spans="1:3" x14ac:dyDescent="0.35">
      <c r="A8307">
        <v>154.80959999999999</v>
      </c>
      <c r="B8307" t="s">
        <v>55</v>
      </c>
    </row>
    <row r="8308" spans="1:3" x14ac:dyDescent="0.35">
      <c r="A8308">
        <v>154.8272</v>
      </c>
      <c r="B8308" t="s">
        <v>55</v>
      </c>
    </row>
    <row r="8309" spans="1:3" x14ac:dyDescent="0.35">
      <c r="A8309">
        <v>154.8416</v>
      </c>
      <c r="B8309" t="s">
        <v>55</v>
      </c>
    </row>
    <row r="8310" spans="1:3" x14ac:dyDescent="0.35">
      <c r="A8310">
        <v>154.85759999999999</v>
      </c>
      <c r="B8310" t="s">
        <v>55</v>
      </c>
    </row>
    <row r="8311" spans="1:3" x14ac:dyDescent="0.35">
      <c r="A8311">
        <v>154.8723</v>
      </c>
      <c r="B8311" t="s">
        <v>55</v>
      </c>
    </row>
    <row r="8312" spans="1:3" x14ac:dyDescent="0.35">
      <c r="A8312">
        <v>154.88740000000001</v>
      </c>
      <c r="B8312" t="s">
        <v>55</v>
      </c>
    </row>
    <row r="8313" spans="1:3" x14ac:dyDescent="0.35">
      <c r="A8313">
        <v>154.90610000000001</v>
      </c>
      <c r="B8313" t="s">
        <v>55</v>
      </c>
    </row>
    <row r="8314" spans="1:3" x14ac:dyDescent="0.35">
      <c r="A8314">
        <v>154.9255</v>
      </c>
      <c r="B8314" t="s">
        <v>55</v>
      </c>
    </row>
    <row r="8315" spans="1:3" x14ac:dyDescent="0.35">
      <c r="A8315">
        <v>154.9444</v>
      </c>
      <c r="B8315" t="s">
        <v>55</v>
      </c>
    </row>
    <row r="8316" spans="1:3" x14ac:dyDescent="0.35">
      <c r="A8316">
        <v>154.9624</v>
      </c>
      <c r="B8316" t="s">
        <v>55</v>
      </c>
    </row>
    <row r="8317" spans="1:3" x14ac:dyDescent="0.35">
      <c r="A8317">
        <v>154.9804</v>
      </c>
      <c r="B8317" t="s">
        <v>55</v>
      </c>
    </row>
    <row r="8318" spans="1:3" x14ac:dyDescent="0.35">
      <c r="A8318">
        <v>154.9949</v>
      </c>
      <c r="B8318" t="s">
        <v>55</v>
      </c>
    </row>
    <row r="8319" spans="1:3" x14ac:dyDescent="0.35">
      <c r="A8319">
        <v>155.01230000000001</v>
      </c>
      <c r="B8319" t="s">
        <v>55</v>
      </c>
    </row>
    <row r="8320" spans="1:3" x14ac:dyDescent="0.35">
      <c r="A8320">
        <v>155.0282</v>
      </c>
      <c r="B8320" t="s">
        <v>55</v>
      </c>
    </row>
    <row r="8321" spans="1:3" x14ac:dyDescent="0.35">
      <c r="A8321">
        <v>155.0438</v>
      </c>
      <c r="B8321" t="s">
        <v>55</v>
      </c>
    </row>
    <row r="8322" spans="1:3" x14ac:dyDescent="0.35">
      <c r="A8322">
        <v>155.06010000000001</v>
      </c>
      <c r="B8322" t="s">
        <v>55</v>
      </c>
    </row>
    <row r="8323" spans="1:3" x14ac:dyDescent="0.35">
      <c r="A8323">
        <v>155.07830000000001</v>
      </c>
      <c r="B8323" t="s">
        <v>55</v>
      </c>
    </row>
    <row r="8324" spans="1:3" x14ac:dyDescent="0.35">
      <c r="A8324">
        <v>155.10380000000001</v>
      </c>
      <c r="B8324" t="s">
        <v>55</v>
      </c>
    </row>
    <row r="8325" spans="1:3" x14ac:dyDescent="0.35">
      <c r="A8325">
        <v>155.1224</v>
      </c>
      <c r="B8325" t="s">
        <v>55</v>
      </c>
      <c r="C8325">
        <v>1E-4</v>
      </c>
    </row>
    <row r="8326" spans="1:3" x14ac:dyDescent="0.35">
      <c r="A8326">
        <v>155.1396</v>
      </c>
      <c r="B8326" t="s">
        <v>55</v>
      </c>
    </row>
    <row r="8327" spans="1:3" x14ac:dyDescent="0.35">
      <c r="A8327">
        <v>155.15530000000001</v>
      </c>
      <c r="B8327" t="s">
        <v>55</v>
      </c>
    </row>
    <row r="8328" spans="1:3" x14ac:dyDescent="0.35">
      <c r="A8328">
        <v>155.17320000000001</v>
      </c>
      <c r="B8328" t="s">
        <v>55</v>
      </c>
    </row>
    <row r="8329" spans="1:3" x14ac:dyDescent="0.35">
      <c r="A8329">
        <v>155.1883</v>
      </c>
      <c r="B8329" t="s">
        <v>55</v>
      </c>
    </row>
    <row r="8330" spans="1:3" x14ac:dyDescent="0.35">
      <c r="A8330">
        <v>155.20310000000001</v>
      </c>
      <c r="B8330" t="s">
        <v>55</v>
      </c>
    </row>
    <row r="8331" spans="1:3" x14ac:dyDescent="0.35">
      <c r="A8331">
        <v>155.21960000000001</v>
      </c>
      <c r="B8331" t="s">
        <v>55</v>
      </c>
    </row>
    <row r="8332" spans="1:3" x14ac:dyDescent="0.35">
      <c r="A8332">
        <v>155.24160000000001</v>
      </c>
      <c r="B8332" t="s">
        <v>55</v>
      </c>
    </row>
    <row r="8333" spans="1:3" x14ac:dyDescent="0.35">
      <c r="A8333">
        <v>155.26669999999999</v>
      </c>
      <c r="B8333" t="s">
        <v>55</v>
      </c>
    </row>
    <row r="8334" spans="1:3" x14ac:dyDescent="0.35">
      <c r="A8334">
        <v>155.28550000000001</v>
      </c>
      <c r="B8334" t="s">
        <v>55</v>
      </c>
    </row>
    <row r="8335" spans="1:3" x14ac:dyDescent="0.35">
      <c r="A8335">
        <v>155.3065</v>
      </c>
      <c r="B8335" t="s">
        <v>55</v>
      </c>
    </row>
    <row r="8336" spans="1:3" x14ac:dyDescent="0.35">
      <c r="A8336">
        <v>155.3261</v>
      </c>
      <c r="B8336" t="s">
        <v>55</v>
      </c>
    </row>
    <row r="8337" spans="1:3" x14ac:dyDescent="0.35">
      <c r="A8337">
        <v>155.34700000000001</v>
      </c>
      <c r="B8337" t="s">
        <v>55</v>
      </c>
    </row>
    <row r="8338" spans="1:3" x14ac:dyDescent="0.35">
      <c r="A8338">
        <v>155.36789999999999</v>
      </c>
      <c r="B8338" t="s">
        <v>55</v>
      </c>
    </row>
    <row r="8339" spans="1:3" x14ac:dyDescent="0.35">
      <c r="A8339">
        <v>155.38480000000001</v>
      </c>
      <c r="B8339" t="s">
        <v>55</v>
      </c>
    </row>
    <row r="8340" spans="1:3" x14ac:dyDescent="0.35">
      <c r="A8340">
        <v>155.40700000000001</v>
      </c>
      <c r="B8340" t="s">
        <v>55</v>
      </c>
    </row>
    <row r="8341" spans="1:3" x14ac:dyDescent="0.35">
      <c r="A8341">
        <v>155.4314</v>
      </c>
      <c r="B8341" t="s">
        <v>55</v>
      </c>
    </row>
    <row r="8342" spans="1:3" x14ac:dyDescent="0.35">
      <c r="A8342">
        <v>155.4485</v>
      </c>
      <c r="B8342" t="s">
        <v>55</v>
      </c>
    </row>
    <row r="8343" spans="1:3" x14ac:dyDescent="0.35">
      <c r="A8343">
        <v>155.46449999999999</v>
      </c>
      <c r="B8343" t="s">
        <v>55</v>
      </c>
    </row>
    <row r="8344" spans="1:3" x14ac:dyDescent="0.35">
      <c r="A8344">
        <v>155.48179999999999</v>
      </c>
      <c r="B8344" t="s">
        <v>55</v>
      </c>
    </row>
    <row r="8345" spans="1:3" x14ac:dyDescent="0.35">
      <c r="A8345">
        <v>155.49870000000001</v>
      </c>
      <c r="B8345" t="s">
        <v>55</v>
      </c>
    </row>
    <row r="8346" spans="1:3" x14ac:dyDescent="0.35">
      <c r="A8346">
        <v>155.52199999999999</v>
      </c>
      <c r="B8346" t="s">
        <v>55</v>
      </c>
    </row>
    <row r="8347" spans="1:3" x14ac:dyDescent="0.35">
      <c r="A8347">
        <v>155.54</v>
      </c>
      <c r="B8347" t="s">
        <v>55</v>
      </c>
    </row>
    <row r="8348" spans="1:3" x14ac:dyDescent="0.35">
      <c r="A8348">
        <v>155.55609999999999</v>
      </c>
      <c r="B8348" t="s">
        <v>55</v>
      </c>
    </row>
    <row r="8349" spans="1:3" x14ac:dyDescent="0.35">
      <c r="A8349">
        <v>155.57130000000001</v>
      </c>
      <c r="B8349" t="s">
        <v>55</v>
      </c>
    </row>
    <row r="8350" spans="1:3" x14ac:dyDescent="0.35">
      <c r="A8350">
        <v>155.58789999999999</v>
      </c>
      <c r="B8350" t="s">
        <v>55</v>
      </c>
    </row>
    <row r="8351" spans="1:3" x14ac:dyDescent="0.35">
      <c r="A8351">
        <v>155.60419999999999</v>
      </c>
      <c r="B8351" t="s">
        <v>55</v>
      </c>
    </row>
    <row r="8352" spans="1:3" x14ac:dyDescent="0.35">
      <c r="A8352">
        <v>155.62</v>
      </c>
      <c r="B8352" t="s">
        <v>55</v>
      </c>
      <c r="C8352">
        <v>1E-3</v>
      </c>
    </row>
    <row r="8353" spans="1:3" x14ac:dyDescent="0.35">
      <c r="A8353">
        <v>155.63900000000001</v>
      </c>
      <c r="B8353" t="s">
        <v>55</v>
      </c>
      <c r="C8353">
        <v>1.5E-3</v>
      </c>
    </row>
    <row r="8354" spans="1:3" x14ac:dyDescent="0.35">
      <c r="A8354">
        <v>155.65629999999999</v>
      </c>
      <c r="B8354" t="s">
        <v>55</v>
      </c>
      <c r="C8354">
        <v>8.9999999999999998E-4</v>
      </c>
    </row>
    <row r="8355" spans="1:3" x14ac:dyDescent="0.35">
      <c r="A8355">
        <v>155.68279999999999</v>
      </c>
      <c r="B8355" t="s">
        <v>55</v>
      </c>
      <c r="C8355">
        <v>2.3999999999999998E-3</v>
      </c>
    </row>
    <row r="8356" spans="1:3" x14ac:dyDescent="0.35">
      <c r="A8356">
        <v>155.7029</v>
      </c>
      <c r="B8356" t="s">
        <v>55</v>
      </c>
      <c r="C8356">
        <v>2.2000000000000001E-3</v>
      </c>
    </row>
    <row r="8357" spans="1:3" x14ac:dyDescent="0.35">
      <c r="A8357">
        <v>155.72900000000001</v>
      </c>
      <c r="B8357" t="s">
        <v>55</v>
      </c>
      <c r="C8357">
        <v>1.4E-3</v>
      </c>
    </row>
    <row r="8358" spans="1:3" x14ac:dyDescent="0.35">
      <c r="A8358">
        <v>155.79589999999999</v>
      </c>
      <c r="B8358" t="s">
        <v>55</v>
      </c>
      <c r="C8358">
        <v>1E-3</v>
      </c>
    </row>
    <row r="8359" spans="1:3" x14ac:dyDescent="0.35">
      <c r="A8359">
        <v>155.82400000000001</v>
      </c>
      <c r="B8359" t="s">
        <v>55</v>
      </c>
      <c r="C8359">
        <v>6.9999999999999999E-4</v>
      </c>
    </row>
    <row r="8360" spans="1:3" x14ac:dyDescent="0.35">
      <c r="A8360">
        <v>155.8484</v>
      </c>
      <c r="B8360" t="s">
        <v>55</v>
      </c>
      <c r="C8360">
        <v>1.2999999999999999E-3</v>
      </c>
    </row>
    <row r="8361" spans="1:3" x14ac:dyDescent="0.35">
      <c r="A8361">
        <v>155.8683</v>
      </c>
      <c r="B8361" t="s">
        <v>55</v>
      </c>
      <c r="C8361">
        <v>6.9999999999999999E-4</v>
      </c>
    </row>
    <row r="8362" spans="1:3" x14ac:dyDescent="0.35">
      <c r="A8362">
        <v>155.9111</v>
      </c>
      <c r="B8362" t="s">
        <v>55</v>
      </c>
    </row>
    <row r="8363" spans="1:3" x14ac:dyDescent="0.35">
      <c r="A8363">
        <v>155.9384</v>
      </c>
      <c r="B8363" t="s">
        <v>55</v>
      </c>
    </row>
    <row r="8364" spans="1:3" x14ac:dyDescent="0.35">
      <c r="A8364">
        <v>155.9606</v>
      </c>
      <c r="B8364" t="s">
        <v>55</v>
      </c>
    </row>
    <row r="8365" spans="1:3" x14ac:dyDescent="0.35">
      <c r="A8365">
        <v>155.98949999999999</v>
      </c>
      <c r="B8365" t="s">
        <v>55</v>
      </c>
    </row>
    <row r="8366" spans="1:3" x14ac:dyDescent="0.35">
      <c r="A8366">
        <v>156.00989999999999</v>
      </c>
      <c r="B8366" t="s">
        <v>55</v>
      </c>
    </row>
    <row r="8367" spans="1:3" x14ac:dyDescent="0.35">
      <c r="A8367">
        <v>156.03540000000001</v>
      </c>
      <c r="B8367" t="s">
        <v>55</v>
      </c>
    </row>
    <row r="8368" spans="1:3" x14ac:dyDescent="0.35">
      <c r="A8368">
        <v>156.04939999999999</v>
      </c>
      <c r="B8368" t="s">
        <v>55</v>
      </c>
    </row>
    <row r="8369" spans="1:2" x14ac:dyDescent="0.35">
      <c r="A8369">
        <v>156.0667</v>
      </c>
      <c r="B8369" t="s">
        <v>55</v>
      </c>
    </row>
    <row r="8370" spans="1:2" x14ac:dyDescent="0.35">
      <c r="A8370">
        <v>156.08340000000001</v>
      </c>
      <c r="B8370" t="s">
        <v>55</v>
      </c>
    </row>
    <row r="8371" spans="1:2" x14ac:dyDescent="0.35">
      <c r="A8371">
        <v>156.09880000000001</v>
      </c>
      <c r="B8371" t="s">
        <v>55</v>
      </c>
    </row>
    <row r="8372" spans="1:2" x14ac:dyDescent="0.35">
      <c r="A8372">
        <v>156.1147</v>
      </c>
      <c r="B8372" t="s">
        <v>55</v>
      </c>
    </row>
    <row r="8373" spans="1:2" x14ac:dyDescent="0.35">
      <c r="A8373">
        <v>156.13069999999999</v>
      </c>
      <c r="B8373" t="s">
        <v>55</v>
      </c>
    </row>
    <row r="8374" spans="1:2" x14ac:dyDescent="0.35">
      <c r="A8374">
        <v>156.14699999999999</v>
      </c>
      <c r="B8374" t="s">
        <v>55</v>
      </c>
    </row>
    <row r="8375" spans="1:2" x14ac:dyDescent="0.35">
      <c r="A8375">
        <v>156.1628</v>
      </c>
      <c r="B8375" t="s">
        <v>55</v>
      </c>
    </row>
    <row r="8376" spans="1:2" x14ac:dyDescent="0.35">
      <c r="A8376">
        <v>156.1789</v>
      </c>
      <c r="B8376" t="s">
        <v>55</v>
      </c>
    </row>
    <row r="8377" spans="1:2" x14ac:dyDescent="0.35">
      <c r="A8377">
        <v>156.19579999999999</v>
      </c>
      <c r="B8377" t="s">
        <v>55</v>
      </c>
    </row>
    <row r="8378" spans="1:2" x14ac:dyDescent="0.35">
      <c r="A8378">
        <v>156.21170000000001</v>
      </c>
      <c r="B8378" t="s">
        <v>55</v>
      </c>
    </row>
    <row r="8379" spans="1:2" x14ac:dyDescent="0.35">
      <c r="A8379">
        <v>156.2278</v>
      </c>
      <c r="B8379" t="s">
        <v>55</v>
      </c>
    </row>
    <row r="8380" spans="1:2" x14ac:dyDescent="0.35">
      <c r="A8380">
        <v>156.24350000000001</v>
      </c>
      <c r="B8380" t="s">
        <v>55</v>
      </c>
    </row>
    <row r="8381" spans="1:2" x14ac:dyDescent="0.35">
      <c r="A8381">
        <v>156.26230000000001</v>
      </c>
      <c r="B8381" t="s">
        <v>55</v>
      </c>
    </row>
    <row r="8382" spans="1:2" x14ac:dyDescent="0.35">
      <c r="A8382">
        <v>156.2782</v>
      </c>
      <c r="B8382" t="s">
        <v>55</v>
      </c>
    </row>
    <row r="8383" spans="1:2" x14ac:dyDescent="0.35">
      <c r="A8383">
        <v>156.2921</v>
      </c>
      <c r="B8383" t="s">
        <v>55</v>
      </c>
    </row>
    <row r="8384" spans="1:2" x14ac:dyDescent="0.35">
      <c r="A8384">
        <v>156.3081</v>
      </c>
      <c r="B8384" t="s">
        <v>55</v>
      </c>
    </row>
    <row r="8385" spans="1:3" x14ac:dyDescent="0.35">
      <c r="A8385">
        <v>156.32300000000001</v>
      </c>
      <c r="B8385" t="s">
        <v>55</v>
      </c>
    </row>
    <row r="8386" spans="1:3" x14ac:dyDescent="0.35">
      <c r="A8386">
        <v>156.34719999999999</v>
      </c>
      <c r="B8386" t="s">
        <v>55</v>
      </c>
    </row>
    <row r="8387" spans="1:3" x14ac:dyDescent="0.35">
      <c r="A8387">
        <v>156.37139999999999</v>
      </c>
      <c r="B8387" t="s">
        <v>55</v>
      </c>
    </row>
    <row r="8388" spans="1:3" x14ac:dyDescent="0.35">
      <c r="A8388">
        <v>156.3989</v>
      </c>
      <c r="B8388" t="s">
        <v>55</v>
      </c>
    </row>
    <row r="8389" spans="1:3" x14ac:dyDescent="0.35">
      <c r="A8389">
        <v>156.4171</v>
      </c>
      <c r="B8389" t="s">
        <v>55</v>
      </c>
    </row>
    <row r="8390" spans="1:3" x14ac:dyDescent="0.35">
      <c r="A8390">
        <v>156.43819999999999</v>
      </c>
      <c r="B8390" t="s">
        <v>55</v>
      </c>
    </row>
    <row r="8391" spans="1:3" x14ac:dyDescent="0.35">
      <c r="A8391">
        <v>156.45500000000001</v>
      </c>
      <c r="B8391" t="s">
        <v>55</v>
      </c>
    </row>
    <row r="8392" spans="1:3" x14ac:dyDescent="0.35">
      <c r="A8392">
        <v>156.47309999999999</v>
      </c>
      <c r="B8392" t="s">
        <v>55</v>
      </c>
    </row>
    <row r="8393" spans="1:3" x14ac:dyDescent="0.35">
      <c r="A8393">
        <v>156.49629999999999</v>
      </c>
      <c r="B8393" t="s">
        <v>55</v>
      </c>
    </row>
    <row r="8394" spans="1:3" x14ac:dyDescent="0.35">
      <c r="A8394">
        <v>156.51650000000001</v>
      </c>
      <c r="B8394" t="s">
        <v>55</v>
      </c>
      <c r="C8394">
        <v>1E-4</v>
      </c>
    </row>
    <row r="8395" spans="1:3" x14ac:dyDescent="0.35">
      <c r="A8395">
        <v>156.53120000000001</v>
      </c>
      <c r="B8395" t="s">
        <v>55</v>
      </c>
    </row>
    <row r="8396" spans="1:3" x14ac:dyDescent="0.35">
      <c r="A8396">
        <v>156.54660000000001</v>
      </c>
      <c r="B8396" t="s">
        <v>55</v>
      </c>
    </row>
    <row r="8397" spans="1:3" x14ac:dyDescent="0.35">
      <c r="A8397">
        <v>156.56399999999999</v>
      </c>
      <c r="B8397" t="s">
        <v>55</v>
      </c>
    </row>
    <row r="8398" spans="1:3" x14ac:dyDescent="0.35">
      <c r="A8398">
        <v>156.58629999999999</v>
      </c>
      <c r="B8398" t="s">
        <v>55</v>
      </c>
    </row>
    <row r="8399" spans="1:3" x14ac:dyDescent="0.35">
      <c r="A8399">
        <v>156.6052</v>
      </c>
      <c r="B8399" t="s">
        <v>55</v>
      </c>
    </row>
    <row r="8400" spans="1:3" x14ac:dyDescent="0.35">
      <c r="A8400">
        <v>156.62190000000001</v>
      </c>
      <c r="B8400" t="s">
        <v>55</v>
      </c>
    </row>
    <row r="8401" spans="1:2" x14ac:dyDescent="0.35">
      <c r="A8401">
        <v>156.6446</v>
      </c>
      <c r="B8401" t="s">
        <v>55</v>
      </c>
    </row>
    <row r="8402" spans="1:2" x14ac:dyDescent="0.35">
      <c r="A8402">
        <v>156.67060000000001</v>
      </c>
      <c r="B8402" t="s">
        <v>55</v>
      </c>
    </row>
    <row r="8403" spans="1:2" x14ac:dyDescent="0.35">
      <c r="A8403">
        <v>156.69999999999999</v>
      </c>
      <c r="B8403" t="s">
        <v>55</v>
      </c>
    </row>
    <row r="8404" spans="1:2" x14ac:dyDescent="0.35">
      <c r="A8404">
        <v>156.72839999999999</v>
      </c>
      <c r="B8404" t="s">
        <v>55</v>
      </c>
    </row>
    <row r="8405" spans="1:2" x14ac:dyDescent="0.35">
      <c r="A8405">
        <v>156.74449999999999</v>
      </c>
      <c r="B8405" t="s">
        <v>55</v>
      </c>
    </row>
    <row r="8406" spans="1:2" x14ac:dyDescent="0.35">
      <c r="A8406">
        <v>156.7611</v>
      </c>
      <c r="B8406" t="s">
        <v>55</v>
      </c>
    </row>
    <row r="8407" spans="1:2" x14ac:dyDescent="0.35">
      <c r="A8407">
        <v>156.7764</v>
      </c>
      <c r="B8407" t="s">
        <v>55</v>
      </c>
    </row>
    <row r="8408" spans="1:2" x14ac:dyDescent="0.35">
      <c r="A8408">
        <v>156.7927</v>
      </c>
      <c r="B8408" t="s">
        <v>55</v>
      </c>
    </row>
    <row r="8409" spans="1:2" x14ac:dyDescent="0.35">
      <c r="A8409">
        <v>156.8075</v>
      </c>
      <c r="B8409" t="s">
        <v>55</v>
      </c>
    </row>
    <row r="8410" spans="1:2" x14ac:dyDescent="0.35">
      <c r="A8410">
        <v>156.82320000000001</v>
      </c>
      <c r="B8410" t="s">
        <v>55</v>
      </c>
    </row>
    <row r="8411" spans="1:2" x14ac:dyDescent="0.35">
      <c r="A8411">
        <v>156.83930000000001</v>
      </c>
      <c r="B8411" t="s">
        <v>55</v>
      </c>
    </row>
    <row r="8412" spans="1:2" x14ac:dyDescent="0.35">
      <c r="A8412">
        <v>156.85429999999999</v>
      </c>
      <c r="B8412" t="s">
        <v>55</v>
      </c>
    </row>
    <row r="8413" spans="1:2" x14ac:dyDescent="0.35">
      <c r="A8413">
        <v>156.8698</v>
      </c>
      <c r="B8413" t="s">
        <v>55</v>
      </c>
    </row>
    <row r="8414" spans="1:2" x14ac:dyDescent="0.35">
      <c r="A8414">
        <v>156.8854</v>
      </c>
      <c r="B8414" t="s">
        <v>55</v>
      </c>
    </row>
    <row r="8415" spans="1:2" x14ac:dyDescent="0.35">
      <c r="A8415">
        <v>156.8999</v>
      </c>
      <c r="B8415" t="s">
        <v>55</v>
      </c>
    </row>
    <row r="8416" spans="1:2" x14ac:dyDescent="0.35">
      <c r="A8416">
        <v>156.9153</v>
      </c>
      <c r="B8416" t="s">
        <v>55</v>
      </c>
    </row>
    <row r="8417" spans="1:3" x14ac:dyDescent="0.35">
      <c r="A8417">
        <v>156.9307</v>
      </c>
      <c r="B8417" t="s">
        <v>55</v>
      </c>
      <c r="C8417">
        <v>1.2999999999999999E-3</v>
      </c>
    </row>
    <row r="8418" spans="1:3" x14ac:dyDescent="0.35">
      <c r="A8418">
        <v>156.9461</v>
      </c>
      <c r="B8418" t="s">
        <v>55</v>
      </c>
      <c r="C8418">
        <v>1.2999999999999999E-3</v>
      </c>
    </row>
    <row r="8419" spans="1:3" x14ac:dyDescent="0.35">
      <c r="A8419">
        <v>156.96119999999999</v>
      </c>
      <c r="B8419" t="s">
        <v>55</v>
      </c>
      <c r="C8419">
        <v>4.0000000000000002E-4</v>
      </c>
    </row>
    <row r="8420" spans="1:3" x14ac:dyDescent="0.35">
      <c r="A8420">
        <v>156.97620000000001</v>
      </c>
      <c r="B8420" t="s">
        <v>55</v>
      </c>
    </row>
    <row r="8421" spans="1:3" x14ac:dyDescent="0.35">
      <c r="A8421">
        <v>156.9973</v>
      </c>
      <c r="B8421" t="s">
        <v>55</v>
      </c>
    </row>
    <row r="8422" spans="1:3" x14ac:dyDescent="0.35">
      <c r="A8422">
        <v>157.01429999999999</v>
      </c>
      <c r="B8422" t="s">
        <v>55</v>
      </c>
      <c r="C8422">
        <v>1.2999999999999999E-3</v>
      </c>
    </row>
    <row r="8423" spans="1:3" x14ac:dyDescent="0.35">
      <c r="A8423">
        <v>157.03219999999999</v>
      </c>
      <c r="B8423" t="s">
        <v>55</v>
      </c>
      <c r="C8423">
        <v>1.2999999999999999E-3</v>
      </c>
    </row>
    <row r="8424" spans="1:3" x14ac:dyDescent="0.35">
      <c r="A8424">
        <v>157.0538</v>
      </c>
      <c r="B8424" t="s">
        <v>55</v>
      </c>
      <c r="C8424">
        <v>2.0000000000000001E-4</v>
      </c>
    </row>
    <row r="8425" spans="1:3" x14ac:dyDescent="0.35">
      <c r="A8425">
        <v>157.0703</v>
      </c>
      <c r="B8425" t="s">
        <v>55</v>
      </c>
      <c r="C8425">
        <v>1E-4</v>
      </c>
    </row>
    <row r="8426" spans="1:3" x14ac:dyDescent="0.35">
      <c r="A8426">
        <v>157.08799999999999</v>
      </c>
      <c r="B8426" t="s">
        <v>55</v>
      </c>
    </row>
    <row r="8427" spans="1:3" x14ac:dyDescent="0.35">
      <c r="A8427">
        <v>157.10839999999999</v>
      </c>
      <c r="B8427" t="s">
        <v>55</v>
      </c>
    </row>
    <row r="8428" spans="1:3" x14ac:dyDescent="0.35">
      <c r="A8428">
        <v>157.1266</v>
      </c>
      <c r="B8428" t="s">
        <v>55</v>
      </c>
    </row>
    <row r="8429" spans="1:3" x14ac:dyDescent="0.35">
      <c r="A8429">
        <v>157.1404</v>
      </c>
      <c r="B8429" t="s">
        <v>55</v>
      </c>
    </row>
    <row r="8430" spans="1:3" x14ac:dyDescent="0.35">
      <c r="A8430">
        <v>157.15700000000001</v>
      </c>
      <c r="B8430" t="s">
        <v>55</v>
      </c>
    </row>
    <row r="8431" spans="1:3" x14ac:dyDescent="0.35">
      <c r="A8431">
        <v>157.17910000000001</v>
      </c>
      <c r="B8431" t="s">
        <v>55</v>
      </c>
    </row>
    <row r="8432" spans="1:3" x14ac:dyDescent="0.35">
      <c r="A8432">
        <v>157.19999999999999</v>
      </c>
      <c r="B8432" t="s">
        <v>55</v>
      </c>
    </row>
    <row r="8433" spans="1:2" x14ac:dyDescent="0.35">
      <c r="A8433">
        <v>157.21780000000001</v>
      </c>
      <c r="B8433" t="s">
        <v>55</v>
      </c>
    </row>
    <row r="8434" spans="1:2" x14ac:dyDescent="0.35">
      <c r="A8434">
        <v>157.2353</v>
      </c>
      <c r="B8434" t="s">
        <v>55</v>
      </c>
    </row>
    <row r="8435" spans="1:2" x14ac:dyDescent="0.35">
      <c r="A8435">
        <v>157.25749999999999</v>
      </c>
      <c r="B8435" t="s">
        <v>55</v>
      </c>
    </row>
    <row r="8436" spans="1:2" x14ac:dyDescent="0.35">
      <c r="A8436">
        <v>157.28020000000001</v>
      </c>
      <c r="B8436" t="s">
        <v>55</v>
      </c>
    </row>
    <row r="8437" spans="1:2" x14ac:dyDescent="0.35">
      <c r="A8437">
        <v>157.3116</v>
      </c>
      <c r="B8437" t="s">
        <v>55</v>
      </c>
    </row>
    <row r="8438" spans="1:2" x14ac:dyDescent="0.35">
      <c r="A8438">
        <v>157.33860000000001</v>
      </c>
      <c r="B8438" t="s">
        <v>55</v>
      </c>
    </row>
    <row r="8439" spans="1:2" x14ac:dyDescent="0.35">
      <c r="A8439">
        <v>157.35470000000001</v>
      </c>
      <c r="B8439" t="s">
        <v>55</v>
      </c>
    </row>
    <row r="8440" spans="1:2" x14ac:dyDescent="0.35">
      <c r="A8440">
        <v>157.3715</v>
      </c>
      <c r="B8440" t="s">
        <v>55</v>
      </c>
    </row>
    <row r="8441" spans="1:2" x14ac:dyDescent="0.35">
      <c r="A8441">
        <v>157.39359999999999</v>
      </c>
      <c r="B8441" t="s">
        <v>55</v>
      </c>
    </row>
    <row r="8442" spans="1:2" x14ac:dyDescent="0.35">
      <c r="A8442">
        <v>157.41329999999999</v>
      </c>
      <c r="B8442" t="s">
        <v>55</v>
      </c>
    </row>
    <row r="8443" spans="1:2" x14ac:dyDescent="0.35">
      <c r="A8443">
        <v>157.4297</v>
      </c>
      <c r="B8443" t="s">
        <v>55</v>
      </c>
    </row>
    <row r="8444" spans="1:2" x14ac:dyDescent="0.35">
      <c r="A8444">
        <v>157.446</v>
      </c>
      <c r="B8444" t="s">
        <v>55</v>
      </c>
    </row>
    <row r="8445" spans="1:2" x14ac:dyDescent="0.35">
      <c r="A8445">
        <v>157.46350000000001</v>
      </c>
      <c r="B8445" t="s">
        <v>55</v>
      </c>
    </row>
    <row r="8446" spans="1:2" x14ac:dyDescent="0.35">
      <c r="A8446">
        <v>157.48009999999999</v>
      </c>
      <c r="B8446" t="s">
        <v>55</v>
      </c>
    </row>
    <row r="8447" spans="1:2" x14ac:dyDescent="0.35">
      <c r="A8447">
        <v>157.4974</v>
      </c>
      <c r="B8447" t="s">
        <v>55</v>
      </c>
    </row>
    <row r="8448" spans="1:2" x14ac:dyDescent="0.35">
      <c r="A8448">
        <v>157.51410000000001</v>
      </c>
      <c r="B8448" t="s">
        <v>55</v>
      </c>
    </row>
    <row r="8449" spans="1:3" x14ac:dyDescent="0.35">
      <c r="A8449">
        <v>157.5301</v>
      </c>
      <c r="B8449" t="s">
        <v>55</v>
      </c>
      <c r="C8449">
        <v>1.2999999999999999E-3</v>
      </c>
    </row>
    <row r="8450" spans="1:3" x14ac:dyDescent="0.35">
      <c r="A8450">
        <v>157.5461</v>
      </c>
      <c r="B8450" t="s">
        <v>55</v>
      </c>
      <c r="C8450">
        <v>1.2999999999999999E-3</v>
      </c>
    </row>
    <row r="8451" spans="1:3" x14ac:dyDescent="0.35">
      <c r="A8451">
        <v>157.56720000000001</v>
      </c>
      <c r="B8451" t="s">
        <v>55</v>
      </c>
      <c r="C8451">
        <v>2E-3</v>
      </c>
    </row>
    <row r="8452" spans="1:3" x14ac:dyDescent="0.35">
      <c r="A8452">
        <v>157.5847</v>
      </c>
      <c r="B8452" t="s">
        <v>55</v>
      </c>
      <c r="C8452">
        <v>3.3999999999999998E-3</v>
      </c>
    </row>
    <row r="8453" spans="1:3" x14ac:dyDescent="0.35">
      <c r="A8453">
        <v>157.6063</v>
      </c>
      <c r="B8453" t="s">
        <v>55</v>
      </c>
      <c r="C8453">
        <v>3.3999999999999998E-3</v>
      </c>
    </row>
    <row r="8454" spans="1:3" x14ac:dyDescent="0.35">
      <c r="A8454">
        <v>157.62360000000001</v>
      </c>
      <c r="B8454" t="s">
        <v>55</v>
      </c>
      <c r="C8454">
        <v>4.3E-3</v>
      </c>
    </row>
    <row r="8455" spans="1:3" x14ac:dyDescent="0.35">
      <c r="A8455">
        <v>157.6464</v>
      </c>
      <c r="B8455" t="s">
        <v>55</v>
      </c>
      <c r="C8455">
        <v>2.3E-3</v>
      </c>
    </row>
    <row r="8456" spans="1:3" x14ac:dyDescent="0.35">
      <c r="A8456">
        <v>157.6711</v>
      </c>
      <c r="B8456" t="s">
        <v>55</v>
      </c>
      <c r="C8456">
        <v>2.3E-3</v>
      </c>
    </row>
    <row r="8457" spans="1:3" x14ac:dyDescent="0.35">
      <c r="A8457">
        <v>157.69900000000001</v>
      </c>
      <c r="B8457" t="s">
        <v>55</v>
      </c>
      <c r="C8457">
        <v>1.6000000000000001E-3</v>
      </c>
    </row>
    <row r="8458" spans="1:3" x14ac:dyDescent="0.35">
      <c r="A8458">
        <v>157.71809999999999</v>
      </c>
      <c r="B8458" t="s">
        <v>55</v>
      </c>
      <c r="C8458">
        <v>1.6999999999999999E-3</v>
      </c>
    </row>
    <row r="8459" spans="1:3" x14ac:dyDescent="0.35">
      <c r="A8459">
        <v>157.739</v>
      </c>
      <c r="B8459" t="s">
        <v>55</v>
      </c>
      <c r="C8459">
        <v>1.1000000000000001E-3</v>
      </c>
    </row>
    <row r="8460" spans="1:3" x14ac:dyDescent="0.35">
      <c r="A8460">
        <v>157.7697</v>
      </c>
      <c r="B8460" t="s">
        <v>55</v>
      </c>
      <c r="C8460">
        <v>2.0000000000000001E-4</v>
      </c>
    </row>
    <row r="8461" spans="1:3" x14ac:dyDescent="0.35">
      <c r="A8461">
        <v>157.798</v>
      </c>
      <c r="B8461" t="s">
        <v>55</v>
      </c>
      <c r="C8461">
        <v>8.0000000000000004E-4</v>
      </c>
    </row>
    <row r="8462" spans="1:3" x14ac:dyDescent="0.35">
      <c r="A8462">
        <v>157.81540000000001</v>
      </c>
      <c r="B8462" t="s">
        <v>55</v>
      </c>
      <c r="C8462">
        <v>3.3E-3</v>
      </c>
    </row>
    <row r="8463" spans="1:3" x14ac:dyDescent="0.35">
      <c r="A8463">
        <v>157.83609999999999</v>
      </c>
      <c r="B8463" t="s">
        <v>55</v>
      </c>
      <c r="C8463">
        <v>5.1999999999999998E-3</v>
      </c>
    </row>
    <row r="8464" spans="1:3" x14ac:dyDescent="0.35">
      <c r="A8464">
        <v>157.86490000000001</v>
      </c>
      <c r="B8464" t="s">
        <v>55</v>
      </c>
      <c r="C8464">
        <v>6.7000000000000002E-3</v>
      </c>
    </row>
    <row r="8465" spans="1:3" x14ac:dyDescent="0.35">
      <c r="A8465">
        <v>157.88499999999999</v>
      </c>
      <c r="B8465" t="s">
        <v>55</v>
      </c>
      <c r="C8465">
        <v>8.0999999999999996E-3</v>
      </c>
    </row>
    <row r="8466" spans="1:3" x14ac:dyDescent="0.35">
      <c r="A8466">
        <v>157.911</v>
      </c>
      <c r="B8466" t="s">
        <v>55</v>
      </c>
      <c r="C8466">
        <v>1.6299999999999999E-2</v>
      </c>
    </row>
    <row r="8467" spans="1:3" x14ac:dyDescent="0.35">
      <c r="A8467">
        <v>157.93049999999999</v>
      </c>
      <c r="B8467" t="s">
        <v>55</v>
      </c>
      <c r="C8467">
        <v>2.98E-2</v>
      </c>
    </row>
    <row r="8468" spans="1:3" x14ac:dyDescent="0.35">
      <c r="A8468">
        <v>157.95160000000001</v>
      </c>
      <c r="B8468" t="s">
        <v>55</v>
      </c>
      <c r="C8468">
        <v>9.7000000000000003E-3</v>
      </c>
    </row>
    <row r="8469" spans="1:3" x14ac:dyDescent="0.35">
      <c r="A8469">
        <v>157.97059999999999</v>
      </c>
      <c r="B8469" t="s">
        <v>55</v>
      </c>
      <c r="C8469">
        <v>4.1999999999999997E-3</v>
      </c>
    </row>
    <row r="8470" spans="1:3" x14ac:dyDescent="0.35">
      <c r="A8470">
        <v>157.98759999999999</v>
      </c>
      <c r="B8470" t="s">
        <v>55</v>
      </c>
      <c r="C8470">
        <v>8.0999999999999996E-3</v>
      </c>
    </row>
    <row r="8471" spans="1:3" x14ac:dyDescent="0.35">
      <c r="A8471">
        <v>158.00309999999999</v>
      </c>
      <c r="B8471" t="s">
        <v>55</v>
      </c>
      <c r="C8471">
        <v>8.0999999999999996E-3</v>
      </c>
    </row>
    <row r="8472" spans="1:3" x14ac:dyDescent="0.35">
      <c r="A8472">
        <v>158.0187</v>
      </c>
      <c r="B8472" t="s">
        <v>55</v>
      </c>
      <c r="C8472">
        <v>2.0999999999999999E-3</v>
      </c>
    </row>
    <row r="8473" spans="1:3" x14ac:dyDescent="0.35">
      <c r="A8473">
        <v>158.03380000000001</v>
      </c>
      <c r="B8473" t="s">
        <v>55</v>
      </c>
      <c r="C8473">
        <v>8.9999999999999998E-4</v>
      </c>
    </row>
    <row r="8474" spans="1:3" x14ac:dyDescent="0.35">
      <c r="A8474">
        <v>158.0505</v>
      </c>
      <c r="B8474" t="s">
        <v>55</v>
      </c>
      <c r="C8474">
        <v>1E-4</v>
      </c>
    </row>
    <row r="8475" spans="1:3" x14ac:dyDescent="0.35">
      <c r="A8475">
        <v>158.06710000000001</v>
      </c>
      <c r="B8475" t="s">
        <v>55</v>
      </c>
    </row>
    <row r="8476" spans="1:3" x14ac:dyDescent="0.35">
      <c r="A8476">
        <v>158.084</v>
      </c>
      <c r="B8476" t="s">
        <v>55</v>
      </c>
    </row>
    <row r="8477" spans="1:3" x14ac:dyDescent="0.35">
      <c r="A8477">
        <v>158.1002</v>
      </c>
      <c r="B8477" t="s">
        <v>55</v>
      </c>
    </row>
    <row r="8478" spans="1:3" x14ac:dyDescent="0.35">
      <c r="A8478">
        <v>158.11859999999999</v>
      </c>
      <c r="B8478" t="s">
        <v>55</v>
      </c>
    </row>
    <row r="8479" spans="1:3" x14ac:dyDescent="0.35">
      <c r="A8479">
        <v>158.13390000000001</v>
      </c>
      <c r="B8479" t="s">
        <v>55</v>
      </c>
    </row>
    <row r="8480" spans="1:3" x14ac:dyDescent="0.35">
      <c r="A8480">
        <v>158.15039999999999</v>
      </c>
      <c r="B8480" t="s">
        <v>55</v>
      </c>
    </row>
    <row r="8481" spans="1:3" x14ac:dyDescent="0.35">
      <c r="A8481">
        <v>158.16739999999999</v>
      </c>
      <c r="B8481" t="s">
        <v>55</v>
      </c>
    </row>
    <row r="8482" spans="1:3" x14ac:dyDescent="0.35">
      <c r="A8482">
        <v>158.18379999999999</v>
      </c>
      <c r="B8482" t="s">
        <v>55</v>
      </c>
    </row>
    <row r="8483" spans="1:3" x14ac:dyDescent="0.35">
      <c r="A8483">
        <v>158.2002</v>
      </c>
      <c r="B8483" t="s">
        <v>55</v>
      </c>
    </row>
    <row r="8484" spans="1:3" x14ac:dyDescent="0.35">
      <c r="A8484">
        <v>158.22239999999999</v>
      </c>
      <c r="B8484" t="s">
        <v>55</v>
      </c>
    </row>
    <row r="8485" spans="1:3" x14ac:dyDescent="0.35">
      <c r="A8485">
        <v>158.2372</v>
      </c>
      <c r="B8485" t="s">
        <v>55</v>
      </c>
    </row>
    <row r="8486" spans="1:3" x14ac:dyDescent="0.35">
      <c r="A8486">
        <v>158.25389999999999</v>
      </c>
      <c r="B8486" t="s">
        <v>55</v>
      </c>
    </row>
    <row r="8487" spans="1:3" x14ac:dyDescent="0.35">
      <c r="A8487">
        <v>158.2704</v>
      </c>
      <c r="B8487" t="s">
        <v>55</v>
      </c>
    </row>
    <row r="8488" spans="1:3" x14ac:dyDescent="0.35">
      <c r="A8488">
        <v>158.28809999999999</v>
      </c>
      <c r="B8488" t="s">
        <v>55</v>
      </c>
    </row>
    <row r="8489" spans="1:3" x14ac:dyDescent="0.35">
      <c r="A8489">
        <v>158.30699999999999</v>
      </c>
      <c r="B8489" t="s">
        <v>55</v>
      </c>
    </row>
    <row r="8490" spans="1:3" x14ac:dyDescent="0.35">
      <c r="A8490">
        <v>158.3272</v>
      </c>
      <c r="B8490" t="s">
        <v>55</v>
      </c>
    </row>
    <row r="8491" spans="1:3" x14ac:dyDescent="0.35">
      <c r="A8491">
        <v>158.3477</v>
      </c>
      <c r="B8491" t="s">
        <v>55</v>
      </c>
    </row>
    <row r="8492" spans="1:3" x14ac:dyDescent="0.35">
      <c r="A8492">
        <v>158.36779999999999</v>
      </c>
      <c r="B8492" t="s">
        <v>55</v>
      </c>
      <c r="C8492">
        <v>1E-4</v>
      </c>
    </row>
    <row r="8493" spans="1:3" x14ac:dyDescent="0.35">
      <c r="A8493">
        <v>158.38839999999999</v>
      </c>
      <c r="B8493" t="s">
        <v>55</v>
      </c>
    </row>
    <row r="8494" spans="1:3" x14ac:dyDescent="0.35">
      <c r="A8494">
        <v>158.41460000000001</v>
      </c>
      <c r="B8494" t="s">
        <v>55</v>
      </c>
    </row>
    <row r="8495" spans="1:3" x14ac:dyDescent="0.35">
      <c r="A8495">
        <v>158.44460000000001</v>
      </c>
      <c r="B8495" t="s">
        <v>55</v>
      </c>
    </row>
    <row r="8496" spans="1:3" x14ac:dyDescent="0.35">
      <c r="A8496">
        <v>158.4633</v>
      </c>
      <c r="B8496" t="s">
        <v>55</v>
      </c>
    </row>
    <row r="8497" spans="1:2" x14ac:dyDescent="0.35">
      <c r="A8497">
        <v>158.4821</v>
      </c>
      <c r="B8497" t="s">
        <v>55</v>
      </c>
    </row>
    <row r="8498" spans="1:2" x14ac:dyDescent="0.35">
      <c r="A8498">
        <v>158.5018</v>
      </c>
      <c r="B8498" t="s">
        <v>55</v>
      </c>
    </row>
    <row r="8499" spans="1:2" x14ac:dyDescent="0.35">
      <c r="A8499">
        <v>158.51730000000001</v>
      </c>
      <c r="B8499" t="s">
        <v>55</v>
      </c>
    </row>
    <row r="8500" spans="1:2" x14ac:dyDescent="0.35">
      <c r="A8500">
        <v>158.53110000000001</v>
      </c>
      <c r="B8500" t="s">
        <v>55</v>
      </c>
    </row>
    <row r="8501" spans="1:2" x14ac:dyDescent="0.35">
      <c r="A8501">
        <v>158.5523</v>
      </c>
      <c r="B8501" t="s">
        <v>55</v>
      </c>
    </row>
    <row r="8502" spans="1:2" x14ac:dyDescent="0.35">
      <c r="A8502">
        <v>158.5754</v>
      </c>
      <c r="B8502" t="s">
        <v>55</v>
      </c>
    </row>
    <row r="8503" spans="1:2" x14ac:dyDescent="0.35">
      <c r="A8503">
        <v>158.5925</v>
      </c>
      <c r="B8503" t="s">
        <v>55</v>
      </c>
    </row>
    <row r="8504" spans="1:2" x14ac:dyDescent="0.35">
      <c r="A8504">
        <v>158.6096</v>
      </c>
      <c r="B8504" t="s">
        <v>55</v>
      </c>
    </row>
    <row r="8505" spans="1:2" x14ac:dyDescent="0.35">
      <c r="A8505">
        <v>158.63059999999999</v>
      </c>
      <c r="B8505" t="s">
        <v>55</v>
      </c>
    </row>
    <row r="8506" spans="1:2" x14ac:dyDescent="0.35">
      <c r="A8506">
        <v>158.64930000000001</v>
      </c>
      <c r="B8506" t="s">
        <v>55</v>
      </c>
    </row>
    <row r="8507" spans="1:2" x14ac:dyDescent="0.35">
      <c r="A8507">
        <v>158.6678</v>
      </c>
      <c r="B8507" t="s">
        <v>55</v>
      </c>
    </row>
    <row r="8508" spans="1:2" x14ac:dyDescent="0.35">
      <c r="A8508">
        <v>158.68559999999999</v>
      </c>
      <c r="B8508" t="s">
        <v>55</v>
      </c>
    </row>
    <row r="8509" spans="1:2" x14ac:dyDescent="0.35">
      <c r="A8509">
        <v>158.70419999999999</v>
      </c>
      <c r="B8509" t="s">
        <v>55</v>
      </c>
    </row>
    <row r="8510" spans="1:2" x14ac:dyDescent="0.35">
      <c r="A8510">
        <v>158.72819999999999</v>
      </c>
      <c r="B8510" t="s">
        <v>55</v>
      </c>
    </row>
    <row r="8511" spans="1:2" x14ac:dyDescent="0.35">
      <c r="A8511">
        <v>158.75229999999999</v>
      </c>
      <c r="B8511" t="s">
        <v>55</v>
      </c>
    </row>
    <row r="8512" spans="1:2" x14ac:dyDescent="0.35">
      <c r="A8512">
        <v>158.76750000000001</v>
      </c>
      <c r="B8512" t="s">
        <v>55</v>
      </c>
    </row>
    <row r="8513" spans="1:2" x14ac:dyDescent="0.35">
      <c r="A8513">
        <v>158.78210000000001</v>
      </c>
      <c r="B8513" t="s">
        <v>55</v>
      </c>
    </row>
    <row r="8514" spans="1:2" x14ac:dyDescent="0.35">
      <c r="A8514">
        <v>158.79730000000001</v>
      </c>
      <c r="B8514" t="s">
        <v>55</v>
      </c>
    </row>
    <row r="8515" spans="1:2" x14ac:dyDescent="0.35">
      <c r="A8515">
        <v>158.81280000000001</v>
      </c>
      <c r="B8515" t="s">
        <v>55</v>
      </c>
    </row>
    <row r="8516" spans="1:2" x14ac:dyDescent="0.35">
      <c r="A8516">
        <v>158.82820000000001</v>
      </c>
      <c r="B8516" t="s">
        <v>55</v>
      </c>
    </row>
    <row r="8517" spans="1:2" x14ac:dyDescent="0.35">
      <c r="A8517">
        <v>158.8441</v>
      </c>
      <c r="B8517" t="s">
        <v>55</v>
      </c>
    </row>
    <row r="8518" spans="1:2" x14ac:dyDescent="0.35">
      <c r="A8518">
        <v>158.86539999999999</v>
      </c>
      <c r="B8518" t="s">
        <v>55</v>
      </c>
    </row>
    <row r="8519" spans="1:2" x14ac:dyDescent="0.35">
      <c r="A8519">
        <v>158.87950000000001</v>
      </c>
      <c r="B8519" t="s">
        <v>55</v>
      </c>
    </row>
    <row r="8520" spans="1:2" x14ac:dyDescent="0.35">
      <c r="A8520">
        <v>158.89420000000001</v>
      </c>
      <c r="B8520" t="s">
        <v>55</v>
      </c>
    </row>
    <row r="8521" spans="1:2" x14ac:dyDescent="0.35">
      <c r="A8521">
        <v>158.90979999999999</v>
      </c>
      <c r="B8521" t="s">
        <v>55</v>
      </c>
    </row>
    <row r="8522" spans="1:2" x14ac:dyDescent="0.35">
      <c r="A8522">
        <v>158.9246</v>
      </c>
      <c r="B8522" t="s">
        <v>55</v>
      </c>
    </row>
    <row r="8523" spans="1:2" x14ac:dyDescent="0.35">
      <c r="A8523">
        <v>158.94</v>
      </c>
      <c r="B8523" t="s">
        <v>55</v>
      </c>
    </row>
    <row r="8524" spans="1:2" x14ac:dyDescent="0.35">
      <c r="A8524">
        <v>158.95750000000001</v>
      </c>
      <c r="B8524" t="s">
        <v>55</v>
      </c>
    </row>
    <row r="8525" spans="1:2" x14ac:dyDescent="0.35">
      <c r="A8525">
        <v>158.97040000000001</v>
      </c>
      <c r="B8525" t="s">
        <v>55</v>
      </c>
    </row>
    <row r="8526" spans="1:2" x14ac:dyDescent="0.35">
      <c r="A8526">
        <v>158.98589999999999</v>
      </c>
      <c r="B8526" t="s">
        <v>55</v>
      </c>
    </row>
    <row r="8527" spans="1:2" x14ac:dyDescent="0.35">
      <c r="A8527">
        <v>159.00579999999999</v>
      </c>
      <c r="B8527" t="s">
        <v>55</v>
      </c>
    </row>
    <row r="8528" spans="1:2" x14ac:dyDescent="0.35">
      <c r="A8528">
        <v>159.023</v>
      </c>
      <c r="B8528" t="s">
        <v>55</v>
      </c>
    </row>
    <row r="8529" spans="1:2" x14ac:dyDescent="0.35">
      <c r="A8529">
        <v>159.04089999999999</v>
      </c>
      <c r="B8529" t="s">
        <v>55</v>
      </c>
    </row>
    <row r="8530" spans="1:2" x14ac:dyDescent="0.35">
      <c r="A8530">
        <v>159.05930000000001</v>
      </c>
      <c r="B8530" t="s">
        <v>55</v>
      </c>
    </row>
    <row r="8531" spans="1:2" x14ac:dyDescent="0.35">
      <c r="A8531">
        <v>159.07749999999999</v>
      </c>
      <c r="B8531" t="s">
        <v>55</v>
      </c>
    </row>
    <row r="8532" spans="1:2" x14ac:dyDescent="0.35">
      <c r="A8532">
        <v>159.09479999999999</v>
      </c>
      <c r="B8532" t="s">
        <v>55</v>
      </c>
    </row>
    <row r="8533" spans="1:2" x14ac:dyDescent="0.35">
      <c r="A8533">
        <v>159.1123</v>
      </c>
      <c r="B8533" t="s">
        <v>55</v>
      </c>
    </row>
    <row r="8534" spans="1:2" x14ac:dyDescent="0.35">
      <c r="A8534">
        <v>159.1275</v>
      </c>
      <c r="B8534" t="s">
        <v>55</v>
      </c>
    </row>
    <row r="8535" spans="1:2" x14ac:dyDescent="0.35">
      <c r="A8535">
        <v>159.14179999999999</v>
      </c>
      <c r="B8535" t="s">
        <v>55</v>
      </c>
    </row>
    <row r="8536" spans="1:2" x14ac:dyDescent="0.35">
      <c r="A8536">
        <v>159.16050000000001</v>
      </c>
      <c r="B8536" t="s">
        <v>55</v>
      </c>
    </row>
    <row r="8537" spans="1:2" x14ac:dyDescent="0.35">
      <c r="A8537">
        <v>159.1866</v>
      </c>
      <c r="B8537" t="s">
        <v>55</v>
      </c>
    </row>
    <row r="8538" spans="1:2" x14ac:dyDescent="0.35">
      <c r="A8538">
        <v>159.2056</v>
      </c>
      <c r="B8538" t="s">
        <v>55</v>
      </c>
    </row>
    <row r="8539" spans="1:2" x14ac:dyDescent="0.35">
      <c r="A8539">
        <v>159.22290000000001</v>
      </c>
      <c r="B8539" t="s">
        <v>55</v>
      </c>
    </row>
    <row r="8540" spans="1:2" x14ac:dyDescent="0.35">
      <c r="A8540">
        <v>159.24160000000001</v>
      </c>
      <c r="B8540" t="s">
        <v>55</v>
      </c>
    </row>
    <row r="8541" spans="1:2" x14ac:dyDescent="0.35">
      <c r="A8541">
        <v>159.2612</v>
      </c>
      <c r="B8541" t="s">
        <v>55</v>
      </c>
    </row>
    <row r="8542" spans="1:2" x14ac:dyDescent="0.35">
      <c r="A8542">
        <v>159.2791</v>
      </c>
      <c r="B8542" t="s">
        <v>55</v>
      </c>
    </row>
    <row r="8543" spans="1:2" x14ac:dyDescent="0.35">
      <c r="A8543">
        <v>159.2989</v>
      </c>
      <c r="B8543" t="s">
        <v>55</v>
      </c>
    </row>
    <row r="8544" spans="1:2" x14ac:dyDescent="0.35">
      <c r="A8544">
        <v>159.31870000000001</v>
      </c>
      <c r="B8544" t="s">
        <v>55</v>
      </c>
    </row>
    <row r="8545" spans="1:3" x14ac:dyDescent="0.35">
      <c r="A8545">
        <v>159.33750000000001</v>
      </c>
      <c r="B8545" t="s">
        <v>55</v>
      </c>
    </row>
    <row r="8546" spans="1:3" x14ac:dyDescent="0.35">
      <c r="A8546">
        <v>159.36539999999999</v>
      </c>
      <c r="B8546" t="s">
        <v>55</v>
      </c>
    </row>
    <row r="8547" spans="1:3" x14ac:dyDescent="0.35">
      <c r="A8547">
        <v>159.3982</v>
      </c>
      <c r="B8547" t="s">
        <v>55</v>
      </c>
    </row>
    <row r="8548" spans="1:3" x14ac:dyDescent="0.35">
      <c r="A8548">
        <v>159.423</v>
      </c>
      <c r="B8548" t="s">
        <v>55</v>
      </c>
    </row>
    <row r="8549" spans="1:3" x14ac:dyDescent="0.35">
      <c r="A8549">
        <v>159.44380000000001</v>
      </c>
      <c r="B8549" t="s">
        <v>55</v>
      </c>
    </row>
    <row r="8550" spans="1:3" x14ac:dyDescent="0.35">
      <c r="A8550">
        <v>159.4641</v>
      </c>
      <c r="B8550" t="s">
        <v>55</v>
      </c>
    </row>
    <row r="8551" spans="1:3" x14ac:dyDescent="0.35">
      <c r="A8551">
        <v>159.48769999999999</v>
      </c>
      <c r="B8551" t="s">
        <v>55</v>
      </c>
    </row>
    <row r="8552" spans="1:3" x14ac:dyDescent="0.35">
      <c r="A8552">
        <v>159.50319999999999</v>
      </c>
      <c r="B8552" t="s">
        <v>55</v>
      </c>
    </row>
    <row r="8553" spans="1:3" x14ac:dyDescent="0.35">
      <c r="A8553">
        <v>159.51830000000001</v>
      </c>
      <c r="B8553" t="s">
        <v>55</v>
      </c>
    </row>
    <row r="8554" spans="1:3" x14ac:dyDescent="0.35">
      <c r="A8554">
        <v>159.53370000000001</v>
      </c>
      <c r="B8554" t="s">
        <v>55</v>
      </c>
    </row>
    <row r="8555" spans="1:3" x14ac:dyDescent="0.35">
      <c r="A8555">
        <v>159.54910000000001</v>
      </c>
      <c r="B8555" t="s">
        <v>55</v>
      </c>
    </row>
    <row r="8556" spans="1:3" x14ac:dyDescent="0.35">
      <c r="A8556">
        <v>159.56540000000001</v>
      </c>
      <c r="B8556" t="s">
        <v>55</v>
      </c>
    </row>
    <row r="8557" spans="1:3" x14ac:dyDescent="0.35">
      <c r="A8557">
        <v>159.58369999999999</v>
      </c>
      <c r="B8557" t="s">
        <v>55</v>
      </c>
    </row>
    <row r="8558" spans="1:3" x14ac:dyDescent="0.35">
      <c r="A8558">
        <v>159.6011</v>
      </c>
      <c r="B8558" t="s">
        <v>55</v>
      </c>
      <c r="C8558">
        <v>1E-4</v>
      </c>
    </row>
    <row r="8559" spans="1:3" x14ac:dyDescent="0.35">
      <c r="A8559">
        <v>159.62610000000001</v>
      </c>
      <c r="B8559" t="s">
        <v>55</v>
      </c>
      <c r="C8559">
        <v>1E-4</v>
      </c>
    </row>
    <row r="8560" spans="1:3" x14ac:dyDescent="0.35">
      <c r="A8560">
        <v>159.6482</v>
      </c>
      <c r="B8560" t="s">
        <v>55</v>
      </c>
    </row>
    <row r="8561" spans="1:3" x14ac:dyDescent="0.35">
      <c r="A8561">
        <v>159.67760000000001</v>
      </c>
      <c r="B8561" t="s">
        <v>55</v>
      </c>
      <c r="C8561">
        <v>1.1999999999999999E-3</v>
      </c>
    </row>
    <row r="8562" spans="1:3" x14ac:dyDescent="0.35">
      <c r="A8562">
        <v>159.70590000000001</v>
      </c>
      <c r="B8562" t="s">
        <v>55</v>
      </c>
      <c r="C8562">
        <v>2.8999999999999998E-3</v>
      </c>
    </row>
    <row r="8563" spans="1:3" x14ac:dyDescent="0.35">
      <c r="A8563">
        <v>159.72559999999999</v>
      </c>
      <c r="B8563" t="s">
        <v>55</v>
      </c>
      <c r="C8563">
        <v>2.8999999999999998E-3</v>
      </c>
    </row>
    <row r="8564" spans="1:3" x14ac:dyDescent="0.35">
      <c r="A8564">
        <v>159.74639999999999</v>
      </c>
      <c r="B8564" t="s">
        <v>55</v>
      </c>
      <c r="C8564">
        <v>1.9E-3</v>
      </c>
    </row>
    <row r="8565" spans="1:3" x14ac:dyDescent="0.35">
      <c r="A8565">
        <v>159.76179999999999</v>
      </c>
      <c r="B8565" t="s">
        <v>55</v>
      </c>
      <c r="C8565">
        <v>1.9E-3</v>
      </c>
    </row>
    <row r="8566" spans="1:3" x14ac:dyDescent="0.35">
      <c r="A8566">
        <v>159.7783</v>
      </c>
      <c r="B8566" t="s">
        <v>55</v>
      </c>
      <c r="C8566">
        <v>2.7000000000000001E-3</v>
      </c>
    </row>
    <row r="8567" spans="1:3" x14ac:dyDescent="0.35">
      <c r="A8567">
        <v>159.8022</v>
      </c>
      <c r="B8567" t="s">
        <v>55</v>
      </c>
      <c r="C8567">
        <v>1.4E-3</v>
      </c>
    </row>
    <row r="8568" spans="1:3" x14ac:dyDescent="0.35">
      <c r="A8568">
        <v>159.82499999999999</v>
      </c>
      <c r="B8568" t="s">
        <v>55</v>
      </c>
      <c r="C8568">
        <v>1.6999999999999999E-3</v>
      </c>
    </row>
    <row r="8569" spans="1:3" x14ac:dyDescent="0.35">
      <c r="A8569">
        <v>159.84639999999999</v>
      </c>
      <c r="B8569" t="s">
        <v>55</v>
      </c>
      <c r="C8569">
        <v>1.6999999999999999E-3</v>
      </c>
    </row>
    <row r="8570" spans="1:3" x14ac:dyDescent="0.35">
      <c r="A8570">
        <v>159.8655</v>
      </c>
      <c r="B8570" t="s">
        <v>55</v>
      </c>
      <c r="C8570">
        <v>6.9999999999999999E-4</v>
      </c>
    </row>
    <row r="8571" spans="1:3" x14ac:dyDescent="0.35">
      <c r="A8571">
        <v>159.88550000000001</v>
      </c>
      <c r="B8571" t="s">
        <v>55</v>
      </c>
      <c r="C8571">
        <v>6.9999999999999999E-4</v>
      </c>
    </row>
    <row r="8572" spans="1:3" x14ac:dyDescent="0.35">
      <c r="A8572">
        <v>159.90530000000001</v>
      </c>
      <c r="B8572" t="s">
        <v>55</v>
      </c>
      <c r="C8572">
        <v>2.9999999999999997E-4</v>
      </c>
    </row>
    <row r="8573" spans="1:3" x14ac:dyDescent="0.35">
      <c r="A8573">
        <v>159.92490000000001</v>
      </c>
      <c r="B8573" t="s">
        <v>55</v>
      </c>
    </row>
    <row r="8574" spans="1:3" x14ac:dyDescent="0.35">
      <c r="A8574">
        <v>159.94380000000001</v>
      </c>
      <c r="B8574" t="s">
        <v>55</v>
      </c>
    </row>
    <row r="8575" spans="1:3" x14ac:dyDescent="0.35">
      <c r="A8575">
        <v>159.96109999999999</v>
      </c>
      <c r="B8575" t="s">
        <v>55</v>
      </c>
    </row>
    <row r="8576" spans="1:3" x14ac:dyDescent="0.35">
      <c r="A8576">
        <v>159.9776</v>
      </c>
      <c r="B8576" t="s">
        <v>55</v>
      </c>
    </row>
    <row r="8577" spans="1:2" x14ac:dyDescent="0.35">
      <c r="A8577">
        <v>159.99340000000001</v>
      </c>
      <c r="B8577" t="s">
        <v>55</v>
      </c>
    </row>
    <row r="8578" spans="1:2" x14ac:dyDescent="0.35">
      <c r="A8578">
        <v>160.01310000000001</v>
      </c>
      <c r="B8578" t="s">
        <v>55</v>
      </c>
    </row>
    <row r="8579" spans="1:2" x14ac:dyDescent="0.35">
      <c r="A8579">
        <v>160.0282</v>
      </c>
      <c r="B8579" t="s">
        <v>55</v>
      </c>
    </row>
    <row r="8580" spans="1:2" x14ac:dyDescent="0.35">
      <c r="A8580">
        <v>160.04519999999999</v>
      </c>
      <c r="B8580" t="s">
        <v>55</v>
      </c>
    </row>
    <row r="8581" spans="1:2" x14ac:dyDescent="0.35">
      <c r="A8581">
        <v>160.06110000000001</v>
      </c>
      <c r="B8581" t="s">
        <v>55</v>
      </c>
    </row>
    <row r="8582" spans="1:2" x14ac:dyDescent="0.35">
      <c r="A8582">
        <v>160.08320000000001</v>
      </c>
      <c r="B8582" t="s">
        <v>55</v>
      </c>
    </row>
    <row r="8583" spans="1:2" x14ac:dyDescent="0.35">
      <c r="A8583">
        <v>160.09870000000001</v>
      </c>
      <c r="B8583" t="s">
        <v>55</v>
      </c>
    </row>
    <row r="8584" spans="1:2" x14ac:dyDescent="0.35">
      <c r="A8584">
        <v>160.11779999999999</v>
      </c>
      <c r="B8584" t="s">
        <v>55</v>
      </c>
    </row>
    <row r="8585" spans="1:2" x14ac:dyDescent="0.35">
      <c r="A8585">
        <v>160.1387</v>
      </c>
      <c r="B8585" t="s">
        <v>55</v>
      </c>
    </row>
    <row r="8586" spans="1:2" x14ac:dyDescent="0.35">
      <c r="A8586">
        <v>160.16040000000001</v>
      </c>
      <c r="B8586" t="s">
        <v>55</v>
      </c>
    </row>
    <row r="8587" spans="1:2" x14ac:dyDescent="0.35">
      <c r="A8587">
        <v>160.17830000000001</v>
      </c>
      <c r="B8587" t="s">
        <v>55</v>
      </c>
    </row>
    <row r="8588" spans="1:2" x14ac:dyDescent="0.35">
      <c r="A8588">
        <v>160.19390000000001</v>
      </c>
      <c r="B8588" t="s">
        <v>55</v>
      </c>
    </row>
    <row r="8589" spans="1:2" x14ac:dyDescent="0.35">
      <c r="A8589">
        <v>160.21299999999999</v>
      </c>
      <c r="B8589" t="s">
        <v>55</v>
      </c>
    </row>
    <row r="8590" spans="1:2" x14ac:dyDescent="0.35">
      <c r="A8590">
        <v>160.23259999999999</v>
      </c>
      <c r="B8590" t="s">
        <v>55</v>
      </c>
    </row>
    <row r="8591" spans="1:2" x14ac:dyDescent="0.35">
      <c r="A8591">
        <v>160.2518</v>
      </c>
      <c r="B8591" t="s">
        <v>55</v>
      </c>
    </row>
    <row r="8592" spans="1:2" x14ac:dyDescent="0.35">
      <c r="A8592">
        <v>160.27189999999999</v>
      </c>
      <c r="B8592" t="s">
        <v>55</v>
      </c>
    </row>
    <row r="8593" spans="1:2" x14ac:dyDescent="0.35">
      <c r="A8593">
        <v>160.29079999999999</v>
      </c>
      <c r="B8593" t="s">
        <v>55</v>
      </c>
    </row>
    <row r="8594" spans="1:2" x14ac:dyDescent="0.35">
      <c r="A8594">
        <v>160.3124</v>
      </c>
      <c r="B8594" t="s">
        <v>55</v>
      </c>
    </row>
    <row r="8595" spans="1:2" x14ac:dyDescent="0.35">
      <c r="A8595">
        <v>160.32939999999999</v>
      </c>
      <c r="B8595" t="s">
        <v>55</v>
      </c>
    </row>
    <row r="8596" spans="1:2" x14ac:dyDescent="0.35">
      <c r="A8596">
        <v>160.34729999999999</v>
      </c>
      <c r="B8596" t="s">
        <v>55</v>
      </c>
    </row>
    <row r="8597" spans="1:2" x14ac:dyDescent="0.35">
      <c r="A8597">
        <v>160.36519999999999</v>
      </c>
      <c r="B8597" t="s">
        <v>55</v>
      </c>
    </row>
    <row r="8598" spans="1:2" x14ac:dyDescent="0.35">
      <c r="A8598">
        <v>160.3837</v>
      </c>
      <c r="B8598" t="s">
        <v>55</v>
      </c>
    </row>
    <row r="8599" spans="1:2" x14ac:dyDescent="0.35">
      <c r="A8599">
        <v>160.4015</v>
      </c>
      <c r="B8599" t="s">
        <v>55</v>
      </c>
    </row>
    <row r="8600" spans="1:2" x14ac:dyDescent="0.35">
      <c r="A8600">
        <v>160.42519999999999</v>
      </c>
      <c r="B8600" t="s">
        <v>55</v>
      </c>
    </row>
    <row r="8601" spans="1:2" x14ac:dyDescent="0.35">
      <c r="A8601">
        <v>160.44730000000001</v>
      </c>
      <c r="B8601" t="s">
        <v>55</v>
      </c>
    </row>
    <row r="8602" spans="1:2" x14ac:dyDescent="0.35">
      <c r="A8602">
        <v>160.46969999999999</v>
      </c>
      <c r="B8602" t="s">
        <v>55</v>
      </c>
    </row>
    <row r="8603" spans="1:2" x14ac:dyDescent="0.35">
      <c r="A8603">
        <v>160.48699999999999</v>
      </c>
      <c r="B8603" t="s">
        <v>55</v>
      </c>
    </row>
    <row r="8604" spans="1:2" x14ac:dyDescent="0.35">
      <c r="A8604">
        <v>160.51599999999999</v>
      </c>
      <c r="B8604" t="s">
        <v>55</v>
      </c>
    </row>
    <row r="8605" spans="1:2" x14ac:dyDescent="0.35">
      <c r="A8605">
        <v>160.53360000000001</v>
      </c>
      <c r="B8605" t="s">
        <v>55</v>
      </c>
    </row>
    <row r="8606" spans="1:2" x14ac:dyDescent="0.35">
      <c r="A8606">
        <v>160.55420000000001</v>
      </c>
      <c r="B8606" t="s">
        <v>55</v>
      </c>
    </row>
    <row r="8607" spans="1:2" x14ac:dyDescent="0.35">
      <c r="A8607">
        <v>160.57740000000001</v>
      </c>
      <c r="B8607" t="s">
        <v>55</v>
      </c>
    </row>
    <row r="8608" spans="1:2" x14ac:dyDescent="0.35">
      <c r="A8608">
        <v>160.59540000000001</v>
      </c>
      <c r="B8608" t="s">
        <v>55</v>
      </c>
    </row>
    <row r="8609" spans="1:3" x14ac:dyDescent="0.35">
      <c r="A8609">
        <v>160.6138</v>
      </c>
      <c r="B8609" t="s">
        <v>55</v>
      </c>
    </row>
    <row r="8610" spans="1:3" x14ac:dyDescent="0.35">
      <c r="A8610">
        <v>160.63290000000001</v>
      </c>
      <c r="B8610" t="s">
        <v>55</v>
      </c>
    </row>
    <row r="8611" spans="1:3" x14ac:dyDescent="0.35">
      <c r="A8611">
        <v>160.6499</v>
      </c>
      <c r="B8611" t="s">
        <v>55</v>
      </c>
    </row>
    <row r="8612" spans="1:3" x14ac:dyDescent="0.35">
      <c r="A8612">
        <v>160.66489999999999</v>
      </c>
      <c r="B8612" t="s">
        <v>55</v>
      </c>
    </row>
    <row r="8613" spans="1:3" x14ac:dyDescent="0.35">
      <c r="A8613">
        <v>160.6799</v>
      </c>
      <c r="B8613" t="s">
        <v>55</v>
      </c>
    </row>
    <row r="8614" spans="1:3" x14ac:dyDescent="0.35">
      <c r="A8614">
        <v>160.6943</v>
      </c>
      <c r="B8614" t="s">
        <v>55</v>
      </c>
    </row>
    <row r="8615" spans="1:3" x14ac:dyDescent="0.35">
      <c r="A8615">
        <v>160.71510000000001</v>
      </c>
      <c r="B8615" t="s">
        <v>55</v>
      </c>
    </row>
    <row r="8616" spans="1:3" x14ac:dyDescent="0.35">
      <c r="A8616">
        <v>160.7302</v>
      </c>
      <c r="B8616" t="s">
        <v>55</v>
      </c>
    </row>
    <row r="8617" spans="1:3" x14ac:dyDescent="0.35">
      <c r="A8617">
        <v>160.75069999999999</v>
      </c>
      <c r="B8617" t="s">
        <v>55</v>
      </c>
    </row>
    <row r="8618" spans="1:3" x14ac:dyDescent="0.35">
      <c r="A8618">
        <v>160.77379999999999</v>
      </c>
      <c r="B8618" t="s">
        <v>55</v>
      </c>
    </row>
    <row r="8619" spans="1:3" x14ac:dyDescent="0.35">
      <c r="A8619">
        <v>160.7884</v>
      </c>
      <c r="B8619" t="s">
        <v>55</v>
      </c>
    </row>
    <row r="8620" spans="1:3" x14ac:dyDescent="0.35">
      <c r="A8620">
        <v>160.80350000000001</v>
      </c>
      <c r="B8620" t="s">
        <v>55</v>
      </c>
    </row>
    <row r="8621" spans="1:3" x14ac:dyDescent="0.35">
      <c r="A8621">
        <v>160.81870000000001</v>
      </c>
      <c r="B8621" t="s">
        <v>55</v>
      </c>
    </row>
    <row r="8622" spans="1:3" x14ac:dyDescent="0.35">
      <c r="A8622">
        <v>160.8331</v>
      </c>
      <c r="B8622" t="s">
        <v>55</v>
      </c>
      <c r="C8622">
        <v>1E-4</v>
      </c>
    </row>
    <row r="8623" spans="1:3" x14ac:dyDescent="0.35">
      <c r="A8623">
        <v>160.84819999999999</v>
      </c>
      <c r="B8623" t="s">
        <v>55</v>
      </c>
    </row>
    <row r="8624" spans="1:3" x14ac:dyDescent="0.35">
      <c r="A8624">
        <v>160.86359999999999</v>
      </c>
      <c r="B8624" t="s">
        <v>55</v>
      </c>
    </row>
    <row r="8625" spans="1:2" x14ac:dyDescent="0.35">
      <c r="A8625">
        <v>160.87870000000001</v>
      </c>
      <c r="B8625" t="s">
        <v>55</v>
      </c>
    </row>
    <row r="8626" spans="1:2" x14ac:dyDescent="0.35">
      <c r="A8626">
        <v>160.89410000000001</v>
      </c>
      <c r="B8626" t="s">
        <v>55</v>
      </c>
    </row>
    <row r="8627" spans="1:2" x14ac:dyDescent="0.35">
      <c r="A8627">
        <v>160.90819999999999</v>
      </c>
      <c r="B8627" t="s">
        <v>55</v>
      </c>
    </row>
    <row r="8628" spans="1:2" x14ac:dyDescent="0.35">
      <c r="A8628">
        <v>160.92259999999999</v>
      </c>
      <c r="B8628" t="s">
        <v>55</v>
      </c>
    </row>
    <row r="8629" spans="1:2" x14ac:dyDescent="0.35">
      <c r="A8629">
        <v>160.9408</v>
      </c>
      <c r="B8629" t="s">
        <v>55</v>
      </c>
    </row>
    <row r="8630" spans="1:2" x14ac:dyDescent="0.35">
      <c r="A8630">
        <v>160.95939999999999</v>
      </c>
      <c r="B8630" t="s">
        <v>55</v>
      </c>
    </row>
    <row r="8631" spans="1:2" x14ac:dyDescent="0.35">
      <c r="A8631">
        <v>160.9846</v>
      </c>
      <c r="B8631" t="s">
        <v>55</v>
      </c>
    </row>
    <row r="8632" spans="1:2" x14ac:dyDescent="0.35">
      <c r="A8632">
        <v>161.00409999999999</v>
      </c>
      <c r="B8632" t="s">
        <v>55</v>
      </c>
    </row>
    <row r="8633" spans="1:2" x14ac:dyDescent="0.35">
      <c r="A8633">
        <v>161.0215</v>
      </c>
      <c r="B8633" t="s">
        <v>55</v>
      </c>
    </row>
    <row r="8634" spans="1:2" x14ac:dyDescent="0.35">
      <c r="A8634">
        <v>161.04339999999999</v>
      </c>
      <c r="B8634" t="s">
        <v>55</v>
      </c>
    </row>
    <row r="8635" spans="1:2" x14ac:dyDescent="0.35">
      <c r="A8635">
        <v>161.06139999999999</v>
      </c>
      <c r="B8635" t="s">
        <v>55</v>
      </c>
    </row>
    <row r="8636" spans="1:2" x14ac:dyDescent="0.35">
      <c r="A8636">
        <v>161.07929999999999</v>
      </c>
      <c r="B8636" t="s">
        <v>55</v>
      </c>
    </row>
    <row r="8637" spans="1:2" x14ac:dyDescent="0.35">
      <c r="A8637">
        <v>161.096</v>
      </c>
      <c r="B8637" t="s">
        <v>55</v>
      </c>
    </row>
    <row r="8638" spans="1:2" x14ac:dyDescent="0.35">
      <c r="A8638">
        <v>161.1155</v>
      </c>
      <c r="B8638" t="s">
        <v>55</v>
      </c>
    </row>
    <row r="8639" spans="1:2" x14ac:dyDescent="0.35">
      <c r="A8639">
        <v>161.12979999999999</v>
      </c>
      <c r="B8639" t="s">
        <v>55</v>
      </c>
    </row>
    <row r="8640" spans="1:2" x14ac:dyDescent="0.35">
      <c r="A8640">
        <v>161.14769999999999</v>
      </c>
      <c r="B8640" t="s">
        <v>55</v>
      </c>
    </row>
    <row r="8641" spans="1:2" x14ac:dyDescent="0.35">
      <c r="A8641">
        <v>161.17099999999999</v>
      </c>
      <c r="B8641" t="s">
        <v>55</v>
      </c>
    </row>
    <row r="8642" spans="1:2" x14ac:dyDescent="0.35">
      <c r="A8642">
        <v>161.19040000000001</v>
      </c>
      <c r="B8642" t="s">
        <v>55</v>
      </c>
    </row>
    <row r="8643" spans="1:2" x14ac:dyDescent="0.35">
      <c r="A8643">
        <v>161.20830000000001</v>
      </c>
      <c r="B8643" t="s">
        <v>55</v>
      </c>
    </row>
    <row r="8644" spans="1:2" x14ac:dyDescent="0.35">
      <c r="A8644">
        <v>161.22730000000001</v>
      </c>
      <c r="B8644" t="s">
        <v>55</v>
      </c>
    </row>
    <row r="8645" spans="1:2" x14ac:dyDescent="0.35">
      <c r="A8645">
        <v>161.2484</v>
      </c>
      <c r="B8645" t="s">
        <v>55</v>
      </c>
    </row>
    <row r="8646" spans="1:2" x14ac:dyDescent="0.35">
      <c r="A8646">
        <v>161.26679999999999</v>
      </c>
      <c r="B8646" t="s">
        <v>55</v>
      </c>
    </row>
    <row r="8647" spans="1:2" x14ac:dyDescent="0.35">
      <c r="A8647">
        <v>161.285</v>
      </c>
      <c r="B8647" t="s">
        <v>55</v>
      </c>
    </row>
    <row r="8648" spans="1:2" x14ac:dyDescent="0.35">
      <c r="A8648">
        <v>161.30369999999999</v>
      </c>
      <c r="B8648" t="s">
        <v>55</v>
      </c>
    </row>
    <row r="8649" spans="1:2" x14ac:dyDescent="0.35">
      <c r="A8649">
        <v>161.3211</v>
      </c>
      <c r="B8649" t="s">
        <v>55</v>
      </c>
    </row>
    <row r="8650" spans="1:2" x14ac:dyDescent="0.35">
      <c r="A8650">
        <v>161.34399999999999</v>
      </c>
      <c r="B8650" t="s">
        <v>55</v>
      </c>
    </row>
    <row r="8651" spans="1:2" x14ac:dyDescent="0.35">
      <c r="A8651">
        <v>161.35910000000001</v>
      </c>
      <c r="B8651" t="s">
        <v>55</v>
      </c>
    </row>
    <row r="8652" spans="1:2" x14ac:dyDescent="0.35">
      <c r="A8652">
        <v>161.37530000000001</v>
      </c>
      <c r="B8652" t="s">
        <v>55</v>
      </c>
    </row>
    <row r="8653" spans="1:2" x14ac:dyDescent="0.35">
      <c r="A8653">
        <v>161.39169999999999</v>
      </c>
      <c r="B8653" t="s">
        <v>55</v>
      </c>
    </row>
    <row r="8654" spans="1:2" x14ac:dyDescent="0.35">
      <c r="A8654">
        <v>161.4143</v>
      </c>
      <c r="B8654" t="s">
        <v>55</v>
      </c>
    </row>
    <row r="8655" spans="1:2" x14ac:dyDescent="0.35">
      <c r="A8655">
        <v>161.43809999999999</v>
      </c>
      <c r="B8655" t="s">
        <v>55</v>
      </c>
    </row>
    <row r="8656" spans="1:2" x14ac:dyDescent="0.35">
      <c r="A8656">
        <v>161.45699999999999</v>
      </c>
      <c r="B8656" t="s">
        <v>55</v>
      </c>
    </row>
    <row r="8657" spans="1:3" x14ac:dyDescent="0.35">
      <c r="A8657">
        <v>161.47239999999999</v>
      </c>
      <c r="B8657" t="s">
        <v>55</v>
      </c>
    </row>
    <row r="8658" spans="1:3" x14ac:dyDescent="0.35">
      <c r="A8658">
        <v>161.4905</v>
      </c>
      <c r="B8658" t="s">
        <v>55</v>
      </c>
    </row>
    <row r="8659" spans="1:3" x14ac:dyDescent="0.35">
      <c r="A8659">
        <v>161.5077</v>
      </c>
      <c r="B8659" t="s">
        <v>55</v>
      </c>
    </row>
    <row r="8660" spans="1:3" x14ac:dyDescent="0.35">
      <c r="A8660">
        <v>161.5249</v>
      </c>
      <c r="B8660" t="s">
        <v>55</v>
      </c>
    </row>
    <row r="8661" spans="1:3" x14ac:dyDescent="0.35">
      <c r="A8661">
        <v>161.541</v>
      </c>
      <c r="B8661" t="s">
        <v>55</v>
      </c>
    </row>
    <row r="8662" spans="1:3" x14ac:dyDescent="0.35">
      <c r="A8662">
        <v>161.56180000000001</v>
      </c>
      <c r="B8662" t="s">
        <v>55</v>
      </c>
    </row>
    <row r="8663" spans="1:3" x14ac:dyDescent="0.35">
      <c r="A8663">
        <v>161.58260000000001</v>
      </c>
      <c r="B8663" t="s">
        <v>55</v>
      </c>
    </row>
    <row r="8664" spans="1:3" x14ac:dyDescent="0.35">
      <c r="A8664">
        <v>161.59899999999999</v>
      </c>
      <c r="B8664" t="s">
        <v>55</v>
      </c>
    </row>
    <row r="8665" spans="1:3" x14ac:dyDescent="0.35">
      <c r="A8665">
        <v>161.6173</v>
      </c>
      <c r="B8665" t="s">
        <v>55</v>
      </c>
    </row>
    <row r="8666" spans="1:3" x14ac:dyDescent="0.35">
      <c r="A8666">
        <v>161.63810000000001</v>
      </c>
      <c r="B8666" t="s">
        <v>55</v>
      </c>
    </row>
    <row r="8667" spans="1:3" x14ac:dyDescent="0.35">
      <c r="A8667">
        <v>161.65780000000001</v>
      </c>
      <c r="B8667" t="s">
        <v>55</v>
      </c>
    </row>
    <row r="8668" spans="1:3" x14ac:dyDescent="0.35">
      <c r="A8668">
        <v>161.6814</v>
      </c>
      <c r="B8668" t="s">
        <v>55</v>
      </c>
    </row>
    <row r="8669" spans="1:3" x14ac:dyDescent="0.35">
      <c r="A8669">
        <v>161.70400000000001</v>
      </c>
      <c r="B8669" t="s">
        <v>55</v>
      </c>
      <c r="C8669">
        <v>1E-3</v>
      </c>
    </row>
    <row r="8670" spans="1:3" x14ac:dyDescent="0.35">
      <c r="A8670">
        <v>161.7312</v>
      </c>
      <c r="B8670" t="s">
        <v>55</v>
      </c>
      <c r="C8670">
        <v>2.8999999999999998E-3</v>
      </c>
    </row>
    <row r="8671" spans="1:3" x14ac:dyDescent="0.35">
      <c r="A8671">
        <v>161.76159999999999</v>
      </c>
      <c r="B8671" t="s">
        <v>55</v>
      </c>
      <c r="C8671">
        <v>5.7000000000000002E-3</v>
      </c>
    </row>
    <row r="8672" spans="1:3" x14ac:dyDescent="0.35">
      <c r="A8672">
        <v>161.7783</v>
      </c>
      <c r="B8672" t="s">
        <v>55</v>
      </c>
      <c r="C8672">
        <v>1.9E-3</v>
      </c>
    </row>
    <row r="8673" spans="1:3" x14ac:dyDescent="0.35">
      <c r="A8673">
        <v>161.7937</v>
      </c>
      <c r="B8673" t="s">
        <v>55</v>
      </c>
      <c r="C8673">
        <v>1.6999999999999999E-3</v>
      </c>
    </row>
    <row r="8674" spans="1:3" x14ac:dyDescent="0.35">
      <c r="A8674">
        <v>161.8116</v>
      </c>
      <c r="B8674" t="s">
        <v>55</v>
      </c>
      <c r="C8674">
        <v>1.6999999999999999E-3</v>
      </c>
    </row>
    <row r="8675" spans="1:3" x14ac:dyDescent="0.35">
      <c r="A8675">
        <v>161.8425</v>
      </c>
      <c r="B8675" t="s">
        <v>55</v>
      </c>
      <c r="C8675">
        <v>1.1999999999999999E-3</v>
      </c>
    </row>
    <row r="8676" spans="1:3" x14ac:dyDescent="0.35">
      <c r="A8676">
        <v>161.86109999999999</v>
      </c>
      <c r="B8676" t="s">
        <v>55</v>
      </c>
      <c r="C8676">
        <v>2.5999999999999999E-3</v>
      </c>
    </row>
    <row r="8677" spans="1:3" x14ac:dyDescent="0.35">
      <c r="A8677">
        <v>161.88730000000001</v>
      </c>
      <c r="B8677" t="s">
        <v>55</v>
      </c>
      <c r="C8677">
        <v>2.9999999999999997E-4</v>
      </c>
    </row>
    <row r="8678" spans="1:3" x14ac:dyDescent="0.35">
      <c r="A8678">
        <v>161.90729999999999</v>
      </c>
      <c r="B8678" t="s">
        <v>55</v>
      </c>
      <c r="C8678">
        <v>5.8999999999999999E-3</v>
      </c>
    </row>
    <row r="8679" spans="1:3" x14ac:dyDescent="0.35">
      <c r="A8679">
        <v>161.92789999999999</v>
      </c>
      <c r="B8679" t="s">
        <v>55</v>
      </c>
      <c r="C8679">
        <v>6.6E-3</v>
      </c>
    </row>
    <row r="8680" spans="1:3" x14ac:dyDescent="0.35">
      <c r="A8680">
        <v>161.9607</v>
      </c>
      <c r="B8680" t="s">
        <v>55</v>
      </c>
      <c r="C8680">
        <v>6.7000000000000002E-3</v>
      </c>
    </row>
    <row r="8681" spans="1:3" x14ac:dyDescent="0.35">
      <c r="A8681">
        <v>161.97970000000001</v>
      </c>
      <c r="B8681" t="s">
        <v>55</v>
      </c>
      <c r="C8681">
        <v>5.1999999999999998E-3</v>
      </c>
    </row>
    <row r="8682" spans="1:3" x14ac:dyDescent="0.35">
      <c r="A8682">
        <v>161.9957</v>
      </c>
      <c r="B8682" t="s">
        <v>55</v>
      </c>
      <c r="C8682">
        <v>5.1999999999999998E-3</v>
      </c>
    </row>
    <row r="8683" spans="1:3" x14ac:dyDescent="0.35">
      <c r="A8683">
        <v>162.01140000000001</v>
      </c>
      <c r="B8683" t="s">
        <v>55</v>
      </c>
      <c r="C8683">
        <v>6.1000000000000004E-3</v>
      </c>
    </row>
    <row r="8684" spans="1:3" x14ac:dyDescent="0.35">
      <c r="A8684">
        <v>162.02889999999999</v>
      </c>
      <c r="B8684" t="s">
        <v>55</v>
      </c>
      <c r="C8684">
        <v>7.3000000000000001E-3</v>
      </c>
    </row>
    <row r="8685" spans="1:3" x14ac:dyDescent="0.35">
      <c r="A8685">
        <v>162.048</v>
      </c>
      <c r="B8685" t="s">
        <v>55</v>
      </c>
      <c r="C8685">
        <v>7.3000000000000001E-3</v>
      </c>
    </row>
    <row r="8686" spans="1:3" x14ac:dyDescent="0.35">
      <c r="A8686">
        <v>162.06450000000001</v>
      </c>
      <c r="B8686" t="s">
        <v>55</v>
      </c>
      <c r="C8686">
        <v>2E-3</v>
      </c>
    </row>
    <row r="8687" spans="1:3" x14ac:dyDescent="0.35">
      <c r="A8687">
        <v>162.0838</v>
      </c>
      <c r="B8687" t="s">
        <v>55</v>
      </c>
      <c r="C8687">
        <v>6.6E-3</v>
      </c>
    </row>
    <row r="8688" spans="1:3" x14ac:dyDescent="0.35">
      <c r="A8688">
        <v>162.0993</v>
      </c>
      <c r="B8688" t="s">
        <v>55</v>
      </c>
      <c r="C8688">
        <v>3.5999999999999999E-3</v>
      </c>
    </row>
    <row r="8689" spans="1:3" x14ac:dyDescent="0.35">
      <c r="A8689">
        <v>162.1155</v>
      </c>
      <c r="B8689" t="s">
        <v>55</v>
      </c>
      <c r="C8689">
        <v>1.3100000000000001E-2</v>
      </c>
    </row>
    <row r="8690" spans="1:3" x14ac:dyDescent="0.35">
      <c r="A8690">
        <v>162.1317</v>
      </c>
      <c r="B8690" t="s">
        <v>55</v>
      </c>
      <c r="C8690">
        <v>1.3100000000000001E-2</v>
      </c>
    </row>
    <row r="8691" spans="1:3" x14ac:dyDescent="0.35">
      <c r="A8691">
        <v>162.1472</v>
      </c>
      <c r="B8691" t="s">
        <v>55</v>
      </c>
      <c r="C8691">
        <v>4.0000000000000001E-3</v>
      </c>
    </row>
    <row r="8692" spans="1:3" x14ac:dyDescent="0.35">
      <c r="A8692">
        <v>162.1635</v>
      </c>
      <c r="B8692" t="s">
        <v>55</v>
      </c>
      <c r="C8692">
        <v>4.0000000000000001E-3</v>
      </c>
    </row>
    <row r="8693" spans="1:3" x14ac:dyDescent="0.35">
      <c r="A8693">
        <v>162.17930000000001</v>
      </c>
      <c r="B8693" t="s">
        <v>55</v>
      </c>
      <c r="C8693">
        <v>2.5999999999999999E-3</v>
      </c>
    </row>
    <row r="8694" spans="1:3" x14ac:dyDescent="0.35">
      <c r="A8694">
        <v>162.19540000000001</v>
      </c>
      <c r="B8694" t="s">
        <v>55</v>
      </c>
      <c r="C8694">
        <v>3.0000000000000001E-3</v>
      </c>
    </row>
    <row r="8695" spans="1:3" x14ac:dyDescent="0.35">
      <c r="A8695">
        <v>162.2115</v>
      </c>
      <c r="B8695" t="s">
        <v>55</v>
      </c>
      <c r="C8695">
        <v>6.9999999999999999E-4</v>
      </c>
    </row>
    <row r="8696" spans="1:3" x14ac:dyDescent="0.35">
      <c r="A8696">
        <v>162.22800000000001</v>
      </c>
      <c r="B8696" t="s">
        <v>55</v>
      </c>
      <c r="C8696">
        <v>1E-4</v>
      </c>
    </row>
    <row r="8697" spans="1:3" x14ac:dyDescent="0.35">
      <c r="A8697">
        <v>162.2441</v>
      </c>
      <c r="B8697" t="s">
        <v>55</v>
      </c>
      <c r="C8697">
        <v>1E-4</v>
      </c>
    </row>
    <row r="8698" spans="1:3" x14ac:dyDescent="0.35">
      <c r="A8698">
        <v>162.26249999999999</v>
      </c>
      <c r="B8698" t="s">
        <v>55</v>
      </c>
    </row>
    <row r="8699" spans="1:3" x14ac:dyDescent="0.35">
      <c r="A8699">
        <v>162.2817</v>
      </c>
      <c r="B8699" t="s">
        <v>55</v>
      </c>
    </row>
    <row r="8700" spans="1:3" x14ac:dyDescent="0.35">
      <c r="A8700">
        <v>162.30269999999999</v>
      </c>
      <c r="B8700" t="s">
        <v>55</v>
      </c>
    </row>
    <row r="8701" spans="1:3" x14ac:dyDescent="0.35">
      <c r="A8701">
        <v>162.3228</v>
      </c>
      <c r="B8701" t="s">
        <v>55</v>
      </c>
    </row>
    <row r="8702" spans="1:3" x14ac:dyDescent="0.35">
      <c r="A8702">
        <v>162.34450000000001</v>
      </c>
      <c r="B8702" t="s">
        <v>55</v>
      </c>
    </row>
    <row r="8703" spans="1:3" x14ac:dyDescent="0.35">
      <c r="A8703">
        <v>162.3638</v>
      </c>
      <c r="B8703" t="s">
        <v>55</v>
      </c>
    </row>
    <row r="8704" spans="1:3" x14ac:dyDescent="0.35">
      <c r="A8704">
        <v>162.381</v>
      </c>
      <c r="B8704" t="s">
        <v>55</v>
      </c>
    </row>
    <row r="8705" spans="1:2" x14ac:dyDescent="0.35">
      <c r="A8705">
        <v>162.39920000000001</v>
      </c>
      <c r="B8705" t="s">
        <v>55</v>
      </c>
    </row>
    <row r="8706" spans="1:2" x14ac:dyDescent="0.35">
      <c r="A8706">
        <v>162.41630000000001</v>
      </c>
      <c r="B8706" t="s">
        <v>55</v>
      </c>
    </row>
    <row r="8707" spans="1:2" x14ac:dyDescent="0.35">
      <c r="A8707">
        <v>162.43559999999999</v>
      </c>
      <c r="B8707" t="s">
        <v>55</v>
      </c>
    </row>
    <row r="8708" spans="1:2" x14ac:dyDescent="0.35">
      <c r="A8708">
        <v>162.4528</v>
      </c>
      <c r="B8708" t="s">
        <v>55</v>
      </c>
    </row>
    <row r="8709" spans="1:2" x14ac:dyDescent="0.35">
      <c r="A8709">
        <v>162.46690000000001</v>
      </c>
      <c r="B8709" t="s">
        <v>55</v>
      </c>
    </row>
    <row r="8710" spans="1:2" x14ac:dyDescent="0.35">
      <c r="A8710">
        <v>162.48410000000001</v>
      </c>
      <c r="B8710" t="s">
        <v>55</v>
      </c>
    </row>
    <row r="8711" spans="1:2" x14ac:dyDescent="0.35">
      <c r="A8711">
        <v>162.51859999999999</v>
      </c>
      <c r="B8711" t="s">
        <v>55</v>
      </c>
    </row>
    <row r="8712" spans="1:2" x14ac:dyDescent="0.35">
      <c r="A8712">
        <v>162.5513</v>
      </c>
      <c r="B8712" t="s">
        <v>55</v>
      </c>
    </row>
    <row r="8713" spans="1:2" x14ac:dyDescent="0.35">
      <c r="A8713">
        <v>162.56880000000001</v>
      </c>
      <c r="B8713" t="s">
        <v>55</v>
      </c>
    </row>
    <row r="8714" spans="1:2" x14ac:dyDescent="0.35">
      <c r="A8714">
        <v>162.58969999999999</v>
      </c>
      <c r="B8714" t="s">
        <v>55</v>
      </c>
    </row>
    <row r="8715" spans="1:2" x14ac:dyDescent="0.35">
      <c r="A8715">
        <v>162.61340000000001</v>
      </c>
      <c r="B8715" t="s">
        <v>55</v>
      </c>
    </row>
    <row r="8716" spans="1:2" x14ac:dyDescent="0.35">
      <c r="A8716">
        <v>162.637</v>
      </c>
      <c r="B8716" t="s">
        <v>55</v>
      </c>
    </row>
    <row r="8717" spans="1:2" x14ac:dyDescent="0.35">
      <c r="A8717">
        <v>162.65350000000001</v>
      </c>
      <c r="B8717" t="s">
        <v>55</v>
      </c>
    </row>
    <row r="8718" spans="1:2" x14ac:dyDescent="0.35">
      <c r="A8718">
        <v>162.66829999999999</v>
      </c>
      <c r="B8718" t="s">
        <v>55</v>
      </c>
    </row>
    <row r="8719" spans="1:2" x14ac:dyDescent="0.35">
      <c r="A8719">
        <v>162.68369999999999</v>
      </c>
      <c r="B8719" t="s">
        <v>55</v>
      </c>
    </row>
    <row r="8720" spans="1:2" x14ac:dyDescent="0.35">
      <c r="A8720">
        <v>162.69919999999999</v>
      </c>
      <c r="B8720" t="s">
        <v>55</v>
      </c>
    </row>
    <row r="8721" spans="1:2" x14ac:dyDescent="0.35">
      <c r="A8721">
        <v>162.7133</v>
      </c>
      <c r="B8721" t="s">
        <v>55</v>
      </c>
    </row>
    <row r="8722" spans="1:2" x14ac:dyDescent="0.35">
      <c r="A8722">
        <v>162.7285</v>
      </c>
      <c r="B8722" t="s">
        <v>55</v>
      </c>
    </row>
    <row r="8723" spans="1:2" x14ac:dyDescent="0.35">
      <c r="A8723">
        <v>162.74350000000001</v>
      </c>
      <c r="B8723" t="s">
        <v>55</v>
      </c>
    </row>
    <row r="8724" spans="1:2" x14ac:dyDescent="0.35">
      <c r="A8724">
        <v>162.76060000000001</v>
      </c>
      <c r="B8724" t="s">
        <v>55</v>
      </c>
    </row>
    <row r="8725" spans="1:2" x14ac:dyDescent="0.35">
      <c r="A8725">
        <v>162.77590000000001</v>
      </c>
      <c r="B8725" t="s">
        <v>55</v>
      </c>
    </row>
    <row r="8726" spans="1:2" x14ac:dyDescent="0.35">
      <c r="A8726">
        <v>162.7903</v>
      </c>
      <c r="B8726" t="s">
        <v>55</v>
      </c>
    </row>
    <row r="8727" spans="1:2" x14ac:dyDescent="0.35">
      <c r="A8727">
        <v>162.81200000000001</v>
      </c>
      <c r="B8727" t="s">
        <v>55</v>
      </c>
    </row>
    <row r="8728" spans="1:2" x14ac:dyDescent="0.35">
      <c r="A8728">
        <v>162.83789999999999</v>
      </c>
      <c r="B8728" t="s">
        <v>55</v>
      </c>
    </row>
    <row r="8729" spans="1:2" x14ac:dyDescent="0.35">
      <c r="A8729">
        <v>162.85489999999999</v>
      </c>
      <c r="B8729" t="s">
        <v>55</v>
      </c>
    </row>
    <row r="8730" spans="1:2" x14ac:dyDescent="0.35">
      <c r="A8730">
        <v>162.86969999999999</v>
      </c>
      <c r="B8730" t="s">
        <v>55</v>
      </c>
    </row>
    <row r="8731" spans="1:2" x14ac:dyDescent="0.35">
      <c r="A8731">
        <v>162.88550000000001</v>
      </c>
      <c r="B8731" t="s">
        <v>55</v>
      </c>
    </row>
    <row r="8732" spans="1:2" x14ac:dyDescent="0.35">
      <c r="A8732">
        <v>162.90029999999999</v>
      </c>
      <c r="B8732" t="s">
        <v>55</v>
      </c>
    </row>
    <row r="8733" spans="1:2" x14ac:dyDescent="0.35">
      <c r="A8733">
        <v>162.9152</v>
      </c>
      <c r="B8733" t="s">
        <v>55</v>
      </c>
    </row>
    <row r="8734" spans="1:2" x14ac:dyDescent="0.35">
      <c r="A8734">
        <v>162.93350000000001</v>
      </c>
      <c r="B8734" t="s">
        <v>55</v>
      </c>
    </row>
    <row r="8735" spans="1:2" x14ac:dyDescent="0.35">
      <c r="A8735">
        <v>162.9511</v>
      </c>
      <c r="B8735" t="s">
        <v>55</v>
      </c>
    </row>
    <row r="8736" spans="1:2" x14ac:dyDescent="0.35">
      <c r="A8736">
        <v>162.97</v>
      </c>
      <c r="B8736" t="s">
        <v>55</v>
      </c>
    </row>
    <row r="8737" spans="1:2" x14ac:dyDescent="0.35">
      <c r="A8737">
        <v>162.9872</v>
      </c>
      <c r="B8737" t="s">
        <v>55</v>
      </c>
    </row>
    <row r="8738" spans="1:2" x14ac:dyDescent="0.35">
      <c r="A8738">
        <v>163.00540000000001</v>
      </c>
      <c r="B8738" t="s">
        <v>55</v>
      </c>
    </row>
    <row r="8739" spans="1:2" x14ac:dyDescent="0.35">
      <c r="A8739">
        <v>163.02199999999999</v>
      </c>
      <c r="B8739" t="s">
        <v>55</v>
      </c>
    </row>
    <row r="8740" spans="1:2" x14ac:dyDescent="0.35">
      <c r="A8740">
        <v>163.0402</v>
      </c>
      <c r="B8740" t="s">
        <v>55</v>
      </c>
    </row>
    <row r="8741" spans="1:2" x14ac:dyDescent="0.35">
      <c r="A8741">
        <v>163.05779999999999</v>
      </c>
      <c r="B8741" t="s">
        <v>55</v>
      </c>
    </row>
    <row r="8742" spans="1:2" x14ac:dyDescent="0.35">
      <c r="A8742">
        <v>163.0752</v>
      </c>
      <c r="B8742" t="s">
        <v>55</v>
      </c>
    </row>
    <row r="8743" spans="1:2" x14ac:dyDescent="0.35">
      <c r="A8743">
        <v>163.09389999999999</v>
      </c>
      <c r="B8743" t="s">
        <v>55</v>
      </c>
    </row>
    <row r="8744" spans="1:2" x14ac:dyDescent="0.35">
      <c r="A8744">
        <v>163.11009999999999</v>
      </c>
      <c r="B8744" t="s">
        <v>55</v>
      </c>
    </row>
    <row r="8745" spans="1:2" x14ac:dyDescent="0.35">
      <c r="A8745">
        <v>163.12899999999999</v>
      </c>
      <c r="B8745" t="s">
        <v>55</v>
      </c>
    </row>
    <row r="8746" spans="1:2" x14ac:dyDescent="0.35">
      <c r="A8746">
        <v>163.15559999999999</v>
      </c>
      <c r="B8746" t="s">
        <v>55</v>
      </c>
    </row>
    <row r="8747" spans="1:2" x14ac:dyDescent="0.35">
      <c r="A8747">
        <v>163.17949999999999</v>
      </c>
      <c r="B8747" t="s">
        <v>55</v>
      </c>
    </row>
    <row r="8748" spans="1:2" x14ac:dyDescent="0.35">
      <c r="A8748">
        <v>163.19730000000001</v>
      </c>
      <c r="B8748" t="s">
        <v>55</v>
      </c>
    </row>
    <row r="8749" spans="1:2" x14ac:dyDescent="0.35">
      <c r="A8749">
        <v>163.21549999999999</v>
      </c>
      <c r="B8749" t="s">
        <v>55</v>
      </c>
    </row>
    <row r="8750" spans="1:2" x14ac:dyDescent="0.35">
      <c r="A8750">
        <v>163.23320000000001</v>
      </c>
      <c r="B8750" t="s">
        <v>55</v>
      </c>
    </row>
    <row r="8751" spans="1:2" x14ac:dyDescent="0.35">
      <c r="A8751">
        <v>163.251</v>
      </c>
      <c r="B8751" t="s">
        <v>55</v>
      </c>
    </row>
    <row r="8752" spans="1:2" x14ac:dyDescent="0.35">
      <c r="A8752">
        <v>163.2704</v>
      </c>
      <c r="B8752" t="s">
        <v>55</v>
      </c>
    </row>
    <row r="8753" spans="1:2" x14ac:dyDescent="0.35">
      <c r="A8753">
        <v>163.28630000000001</v>
      </c>
      <c r="B8753" t="s">
        <v>55</v>
      </c>
    </row>
    <row r="8754" spans="1:2" x14ac:dyDescent="0.35">
      <c r="A8754">
        <v>163.30199999999999</v>
      </c>
      <c r="B8754" t="s">
        <v>55</v>
      </c>
    </row>
    <row r="8755" spans="1:2" x14ac:dyDescent="0.35">
      <c r="A8755">
        <v>163.31809999999999</v>
      </c>
      <c r="B8755" t="s">
        <v>55</v>
      </c>
    </row>
    <row r="8756" spans="1:2" x14ac:dyDescent="0.35">
      <c r="A8756">
        <v>163.3329</v>
      </c>
      <c r="B8756" t="s">
        <v>55</v>
      </c>
    </row>
    <row r="8757" spans="1:2" x14ac:dyDescent="0.35">
      <c r="A8757">
        <v>163.352</v>
      </c>
      <c r="B8757" t="s">
        <v>55</v>
      </c>
    </row>
    <row r="8758" spans="1:2" x14ac:dyDescent="0.35">
      <c r="A8758">
        <v>163.36840000000001</v>
      </c>
      <c r="B8758" t="s">
        <v>55</v>
      </c>
    </row>
    <row r="8759" spans="1:2" x14ac:dyDescent="0.35">
      <c r="A8759">
        <v>163.3844</v>
      </c>
      <c r="B8759" t="s">
        <v>55</v>
      </c>
    </row>
    <row r="8760" spans="1:2" x14ac:dyDescent="0.35">
      <c r="A8760">
        <v>163.4008</v>
      </c>
      <c r="B8760" t="s">
        <v>55</v>
      </c>
    </row>
    <row r="8761" spans="1:2" x14ac:dyDescent="0.35">
      <c r="A8761">
        <v>163.4169</v>
      </c>
      <c r="B8761" t="s">
        <v>55</v>
      </c>
    </row>
    <row r="8762" spans="1:2" x14ac:dyDescent="0.35">
      <c r="A8762">
        <v>163.43270000000001</v>
      </c>
      <c r="B8762" t="s">
        <v>55</v>
      </c>
    </row>
    <row r="8763" spans="1:2" x14ac:dyDescent="0.35">
      <c r="A8763">
        <v>163.45429999999999</v>
      </c>
      <c r="B8763" t="s">
        <v>55</v>
      </c>
    </row>
    <row r="8764" spans="1:2" x14ac:dyDescent="0.35">
      <c r="A8764">
        <v>163.4795</v>
      </c>
      <c r="B8764" t="s">
        <v>55</v>
      </c>
    </row>
    <row r="8765" spans="1:2" x14ac:dyDescent="0.35">
      <c r="A8765">
        <v>163.49700000000001</v>
      </c>
      <c r="B8765" t="s">
        <v>55</v>
      </c>
    </row>
    <row r="8766" spans="1:2" x14ac:dyDescent="0.35">
      <c r="A8766">
        <v>163.51310000000001</v>
      </c>
      <c r="B8766" t="s">
        <v>55</v>
      </c>
    </row>
    <row r="8767" spans="1:2" x14ac:dyDescent="0.35">
      <c r="A8767">
        <v>163.53489999999999</v>
      </c>
      <c r="B8767" t="s">
        <v>55</v>
      </c>
    </row>
    <row r="8768" spans="1:2" x14ac:dyDescent="0.35">
      <c r="A8768">
        <v>163.5521</v>
      </c>
      <c r="B8768" t="s">
        <v>55</v>
      </c>
    </row>
    <row r="8769" spans="1:3" x14ac:dyDescent="0.35">
      <c r="A8769">
        <v>163.57470000000001</v>
      </c>
      <c r="B8769" t="s">
        <v>55</v>
      </c>
    </row>
    <row r="8770" spans="1:3" x14ac:dyDescent="0.35">
      <c r="A8770">
        <v>163.596</v>
      </c>
      <c r="B8770" t="s">
        <v>55</v>
      </c>
    </row>
    <row r="8771" spans="1:3" x14ac:dyDescent="0.35">
      <c r="A8771">
        <v>163.6191</v>
      </c>
      <c r="B8771" t="s">
        <v>55</v>
      </c>
    </row>
    <row r="8772" spans="1:3" x14ac:dyDescent="0.35">
      <c r="A8772">
        <v>163.64699999999999</v>
      </c>
      <c r="B8772" t="s">
        <v>55</v>
      </c>
    </row>
    <row r="8773" spans="1:3" x14ac:dyDescent="0.35">
      <c r="A8773">
        <v>163.6662</v>
      </c>
      <c r="B8773" t="s">
        <v>55</v>
      </c>
    </row>
    <row r="8774" spans="1:3" x14ac:dyDescent="0.35">
      <c r="A8774">
        <v>163.68389999999999</v>
      </c>
      <c r="B8774" t="s">
        <v>55</v>
      </c>
    </row>
    <row r="8775" spans="1:3" x14ac:dyDescent="0.35">
      <c r="A8775">
        <v>163.70359999999999</v>
      </c>
      <c r="B8775" t="s">
        <v>55</v>
      </c>
    </row>
    <row r="8776" spans="1:3" x14ac:dyDescent="0.35">
      <c r="A8776">
        <v>163.7227</v>
      </c>
      <c r="B8776" t="s">
        <v>55</v>
      </c>
    </row>
    <row r="8777" spans="1:3" x14ac:dyDescent="0.35">
      <c r="A8777">
        <v>163.74449999999999</v>
      </c>
      <c r="B8777" t="s">
        <v>55</v>
      </c>
      <c r="C8777">
        <v>8.0000000000000004E-4</v>
      </c>
    </row>
    <row r="8778" spans="1:3" x14ac:dyDescent="0.35">
      <c r="A8778">
        <v>163.77109999999999</v>
      </c>
      <c r="B8778" t="s">
        <v>55</v>
      </c>
      <c r="C8778">
        <v>1.1000000000000001E-3</v>
      </c>
    </row>
    <row r="8779" spans="1:3" x14ac:dyDescent="0.35">
      <c r="A8779">
        <v>163.8083</v>
      </c>
      <c r="B8779" t="s">
        <v>55</v>
      </c>
      <c r="C8779">
        <v>1.8E-3</v>
      </c>
    </row>
    <row r="8780" spans="1:3" x14ac:dyDescent="0.35">
      <c r="A8780">
        <v>163.83680000000001</v>
      </c>
      <c r="B8780" t="s">
        <v>55</v>
      </c>
      <c r="C8780">
        <v>4.1000000000000003E-3</v>
      </c>
    </row>
    <row r="8781" spans="1:3" x14ac:dyDescent="0.35">
      <c r="A8781">
        <v>163.85910000000001</v>
      </c>
      <c r="B8781" t="s">
        <v>55</v>
      </c>
      <c r="C8781">
        <v>2.5999999999999999E-3</v>
      </c>
    </row>
    <row r="8782" spans="1:3" x14ac:dyDescent="0.35">
      <c r="A8782">
        <v>163.8793</v>
      </c>
      <c r="B8782" t="s">
        <v>55</v>
      </c>
      <c r="C8782">
        <v>3.8999999999999998E-3</v>
      </c>
    </row>
    <row r="8783" spans="1:3" x14ac:dyDescent="0.35">
      <c r="A8783">
        <v>163.8998</v>
      </c>
      <c r="B8783" t="s">
        <v>55</v>
      </c>
      <c r="C8783">
        <v>1.6999999999999999E-3</v>
      </c>
    </row>
    <row r="8784" spans="1:3" x14ac:dyDescent="0.35">
      <c r="A8784">
        <v>163.91849999999999</v>
      </c>
      <c r="B8784" t="s">
        <v>55</v>
      </c>
      <c r="C8784">
        <v>3.3999999999999998E-3</v>
      </c>
    </row>
    <row r="8785" spans="1:3" x14ac:dyDescent="0.35">
      <c r="A8785">
        <v>163.93520000000001</v>
      </c>
      <c r="B8785" t="s">
        <v>55</v>
      </c>
      <c r="C8785">
        <v>3.3999999999999998E-3</v>
      </c>
    </row>
    <row r="8786" spans="1:3" x14ac:dyDescent="0.35">
      <c r="A8786">
        <v>163.95429999999999</v>
      </c>
      <c r="B8786" t="s">
        <v>55</v>
      </c>
      <c r="C8786">
        <v>1.2999999999999999E-3</v>
      </c>
    </row>
    <row r="8787" spans="1:3" x14ac:dyDescent="0.35">
      <c r="A8787">
        <v>163.96940000000001</v>
      </c>
      <c r="B8787" t="s">
        <v>55</v>
      </c>
      <c r="C8787">
        <v>6.9999999999999999E-4</v>
      </c>
    </row>
    <row r="8788" spans="1:3" x14ac:dyDescent="0.35">
      <c r="A8788">
        <v>163.98500000000001</v>
      </c>
      <c r="B8788" t="s">
        <v>55</v>
      </c>
      <c r="C8788">
        <v>6.9999999999999999E-4</v>
      </c>
    </row>
    <row r="8789" spans="1:3" x14ac:dyDescent="0.35">
      <c r="A8789">
        <v>164.0027</v>
      </c>
      <c r="B8789" t="s">
        <v>55</v>
      </c>
      <c r="C8789">
        <v>1E-4</v>
      </c>
    </row>
    <row r="8790" spans="1:3" x14ac:dyDescent="0.35">
      <c r="A8790">
        <v>164.01769999999999</v>
      </c>
      <c r="B8790" t="s">
        <v>55</v>
      </c>
    </row>
    <row r="8791" spans="1:3" x14ac:dyDescent="0.35">
      <c r="A8791">
        <v>164.03440000000001</v>
      </c>
      <c r="B8791" t="s">
        <v>55</v>
      </c>
    </row>
    <row r="8792" spans="1:3" x14ac:dyDescent="0.35">
      <c r="A8792">
        <v>164.05109999999999</v>
      </c>
      <c r="B8792" t="s">
        <v>55</v>
      </c>
    </row>
    <row r="8793" spans="1:3" x14ac:dyDescent="0.35">
      <c r="A8793">
        <v>164.06720000000001</v>
      </c>
      <c r="B8793" t="s">
        <v>55</v>
      </c>
    </row>
    <row r="8794" spans="1:3" x14ac:dyDescent="0.35">
      <c r="A8794">
        <v>164.08330000000001</v>
      </c>
      <c r="B8794" t="s">
        <v>55</v>
      </c>
    </row>
    <row r="8795" spans="1:3" x14ac:dyDescent="0.35">
      <c r="A8795">
        <v>164.09970000000001</v>
      </c>
      <c r="B8795" t="s">
        <v>55</v>
      </c>
    </row>
    <row r="8796" spans="1:3" x14ac:dyDescent="0.35">
      <c r="A8796">
        <v>164.11519999999999</v>
      </c>
      <c r="B8796" t="s">
        <v>55</v>
      </c>
    </row>
    <row r="8797" spans="1:3" x14ac:dyDescent="0.35">
      <c r="A8797">
        <v>164.13159999999999</v>
      </c>
      <c r="B8797" t="s">
        <v>55</v>
      </c>
    </row>
    <row r="8798" spans="1:3" x14ac:dyDescent="0.35">
      <c r="A8798">
        <v>164.14760000000001</v>
      </c>
      <c r="B8798" t="s">
        <v>55</v>
      </c>
    </row>
    <row r="8799" spans="1:3" x14ac:dyDescent="0.35">
      <c r="A8799">
        <v>164.16499999999999</v>
      </c>
      <c r="B8799" t="s">
        <v>55</v>
      </c>
    </row>
    <row r="8800" spans="1:3" x14ac:dyDescent="0.35">
      <c r="A8800">
        <v>164.1808</v>
      </c>
      <c r="B8800" t="s">
        <v>55</v>
      </c>
    </row>
    <row r="8801" spans="1:2" x14ac:dyDescent="0.35">
      <c r="A8801">
        <v>164.19730000000001</v>
      </c>
      <c r="B8801" t="s">
        <v>55</v>
      </c>
    </row>
    <row r="8802" spans="1:2" x14ac:dyDescent="0.35">
      <c r="A8802">
        <v>164.21600000000001</v>
      </c>
      <c r="B8802" t="s">
        <v>55</v>
      </c>
    </row>
    <row r="8803" spans="1:2" x14ac:dyDescent="0.35">
      <c r="A8803">
        <v>164.2345</v>
      </c>
      <c r="B8803" t="s">
        <v>55</v>
      </c>
    </row>
    <row r="8804" spans="1:2" x14ac:dyDescent="0.35">
      <c r="A8804">
        <v>164.2535</v>
      </c>
      <c r="B8804" t="s">
        <v>55</v>
      </c>
    </row>
    <row r="8805" spans="1:2" x14ac:dyDescent="0.35">
      <c r="A8805">
        <v>164.2713</v>
      </c>
      <c r="B8805" t="s">
        <v>55</v>
      </c>
    </row>
    <row r="8806" spans="1:2" x14ac:dyDescent="0.35">
      <c r="A8806">
        <v>164.29140000000001</v>
      </c>
      <c r="B8806" t="s">
        <v>55</v>
      </c>
    </row>
    <row r="8807" spans="1:2" x14ac:dyDescent="0.35">
      <c r="A8807">
        <v>164.3091</v>
      </c>
      <c r="B8807" t="s">
        <v>55</v>
      </c>
    </row>
    <row r="8808" spans="1:2" x14ac:dyDescent="0.35">
      <c r="A8808">
        <v>164.3278</v>
      </c>
      <c r="B8808" t="s">
        <v>55</v>
      </c>
    </row>
    <row r="8809" spans="1:2" x14ac:dyDescent="0.35">
      <c r="A8809">
        <v>164.35239999999999</v>
      </c>
      <c r="B8809" t="s">
        <v>55</v>
      </c>
    </row>
    <row r="8810" spans="1:2" x14ac:dyDescent="0.35">
      <c r="A8810">
        <v>164.3775</v>
      </c>
      <c r="B8810" t="s">
        <v>55</v>
      </c>
    </row>
    <row r="8811" spans="1:2" x14ac:dyDescent="0.35">
      <c r="A8811">
        <v>164.39429999999999</v>
      </c>
      <c r="B8811" t="s">
        <v>55</v>
      </c>
    </row>
    <row r="8812" spans="1:2" x14ac:dyDescent="0.35">
      <c r="A8812">
        <v>164.41130000000001</v>
      </c>
      <c r="B8812" t="s">
        <v>55</v>
      </c>
    </row>
    <row r="8813" spans="1:2" x14ac:dyDescent="0.35">
      <c r="A8813">
        <v>164.4539</v>
      </c>
      <c r="B8813" t="s">
        <v>55</v>
      </c>
    </row>
    <row r="8814" spans="1:2" x14ac:dyDescent="0.35">
      <c r="A8814">
        <v>164.4913</v>
      </c>
      <c r="B8814" t="s">
        <v>55</v>
      </c>
    </row>
    <row r="8815" spans="1:2" x14ac:dyDescent="0.35">
      <c r="A8815">
        <v>164.51609999999999</v>
      </c>
      <c r="B8815" t="s">
        <v>55</v>
      </c>
    </row>
    <row r="8816" spans="1:2" x14ac:dyDescent="0.35">
      <c r="A8816">
        <v>164.54470000000001</v>
      </c>
      <c r="B8816" t="s">
        <v>55</v>
      </c>
    </row>
    <row r="8817" spans="1:2" x14ac:dyDescent="0.35">
      <c r="A8817">
        <v>164.56460000000001</v>
      </c>
      <c r="B8817" t="s">
        <v>55</v>
      </c>
    </row>
    <row r="8818" spans="1:2" x14ac:dyDescent="0.35">
      <c r="A8818">
        <v>164.58529999999999</v>
      </c>
      <c r="B8818" t="s">
        <v>55</v>
      </c>
    </row>
    <row r="8819" spans="1:2" x14ac:dyDescent="0.35">
      <c r="A8819">
        <v>164.5993</v>
      </c>
      <c r="B8819" t="s">
        <v>55</v>
      </c>
    </row>
    <row r="8820" spans="1:2" x14ac:dyDescent="0.35">
      <c r="A8820">
        <v>164.61439999999999</v>
      </c>
      <c r="B8820" t="s">
        <v>55</v>
      </c>
    </row>
    <row r="8821" spans="1:2" x14ac:dyDescent="0.35">
      <c r="A8821">
        <v>164.63</v>
      </c>
      <c r="B8821" t="s">
        <v>55</v>
      </c>
    </row>
    <row r="8822" spans="1:2" x14ac:dyDescent="0.35">
      <c r="A8822">
        <v>164.64830000000001</v>
      </c>
      <c r="B8822" t="s">
        <v>55</v>
      </c>
    </row>
    <row r="8823" spans="1:2" x14ac:dyDescent="0.35">
      <c r="A8823">
        <v>164.66540000000001</v>
      </c>
      <c r="B8823" t="s">
        <v>55</v>
      </c>
    </row>
    <row r="8824" spans="1:2" x14ac:dyDescent="0.35">
      <c r="A8824">
        <v>164.67959999999999</v>
      </c>
      <c r="B8824" t="s">
        <v>55</v>
      </c>
    </row>
    <row r="8825" spans="1:2" x14ac:dyDescent="0.35">
      <c r="A8825">
        <v>164.6944</v>
      </c>
      <c r="B8825" t="s">
        <v>55</v>
      </c>
    </row>
    <row r="8826" spans="1:2" x14ac:dyDescent="0.35">
      <c r="A8826">
        <v>164.7098</v>
      </c>
      <c r="B8826" t="s">
        <v>55</v>
      </c>
    </row>
    <row r="8827" spans="1:2" x14ac:dyDescent="0.35">
      <c r="A8827">
        <v>164.72499999999999</v>
      </c>
      <c r="B8827" t="s">
        <v>55</v>
      </c>
    </row>
    <row r="8828" spans="1:2" x14ac:dyDescent="0.35">
      <c r="A8828">
        <v>164.74549999999999</v>
      </c>
      <c r="B8828" t="s">
        <v>55</v>
      </c>
    </row>
    <row r="8829" spans="1:2" x14ac:dyDescent="0.35">
      <c r="A8829">
        <v>164.76939999999999</v>
      </c>
      <c r="B8829" t="s">
        <v>55</v>
      </c>
    </row>
    <row r="8830" spans="1:2" x14ac:dyDescent="0.35">
      <c r="A8830">
        <v>164.7859</v>
      </c>
      <c r="B8830" t="s">
        <v>55</v>
      </c>
    </row>
    <row r="8831" spans="1:2" x14ac:dyDescent="0.35">
      <c r="A8831">
        <v>164.80090000000001</v>
      </c>
      <c r="B8831" t="s">
        <v>55</v>
      </c>
    </row>
    <row r="8832" spans="1:2" x14ac:dyDescent="0.35">
      <c r="A8832">
        <v>164.8159</v>
      </c>
      <c r="B8832" t="s">
        <v>55</v>
      </c>
    </row>
    <row r="8833" spans="1:2" x14ac:dyDescent="0.35">
      <c r="A8833">
        <v>164.83070000000001</v>
      </c>
      <c r="B8833" t="s">
        <v>55</v>
      </c>
    </row>
    <row r="8834" spans="1:2" x14ac:dyDescent="0.35">
      <c r="A8834">
        <v>164.8466</v>
      </c>
      <c r="B8834" t="s">
        <v>55</v>
      </c>
    </row>
    <row r="8835" spans="1:2" x14ac:dyDescent="0.35">
      <c r="A8835">
        <v>164.8613</v>
      </c>
      <c r="B8835" t="s">
        <v>55</v>
      </c>
    </row>
    <row r="8836" spans="1:2" x14ac:dyDescent="0.35">
      <c r="A8836">
        <v>164.87819999999999</v>
      </c>
      <c r="B8836" t="s">
        <v>55</v>
      </c>
    </row>
    <row r="8837" spans="1:2" x14ac:dyDescent="0.35">
      <c r="A8837">
        <v>164.89580000000001</v>
      </c>
      <c r="B8837" t="s">
        <v>55</v>
      </c>
    </row>
    <row r="8838" spans="1:2" x14ac:dyDescent="0.35">
      <c r="A8838">
        <v>164.91319999999999</v>
      </c>
      <c r="B8838" t="s">
        <v>55</v>
      </c>
    </row>
    <row r="8839" spans="1:2" x14ac:dyDescent="0.35">
      <c r="A8839">
        <v>164.9323</v>
      </c>
      <c r="B8839" t="s">
        <v>55</v>
      </c>
    </row>
    <row r="8840" spans="1:2" x14ac:dyDescent="0.35">
      <c r="A8840">
        <v>164.94929999999999</v>
      </c>
      <c r="B8840" t="s">
        <v>55</v>
      </c>
    </row>
    <row r="8841" spans="1:2" x14ac:dyDescent="0.35">
      <c r="A8841">
        <v>164.96770000000001</v>
      </c>
      <c r="B8841" t="s">
        <v>55</v>
      </c>
    </row>
    <row r="8842" spans="1:2" x14ac:dyDescent="0.35">
      <c r="A8842">
        <v>164.9854</v>
      </c>
      <c r="B8842" t="s">
        <v>55</v>
      </c>
    </row>
    <row r="8843" spans="1:2" x14ac:dyDescent="0.35">
      <c r="A8843">
        <v>165.0061</v>
      </c>
      <c r="B8843" t="s">
        <v>55</v>
      </c>
    </row>
    <row r="8844" spans="1:2" x14ac:dyDescent="0.35">
      <c r="A8844">
        <v>165.0284</v>
      </c>
      <c r="B8844" t="s">
        <v>55</v>
      </c>
    </row>
    <row r="8845" spans="1:2" x14ac:dyDescent="0.35">
      <c r="A8845">
        <v>165.04750000000001</v>
      </c>
      <c r="B8845" t="s">
        <v>55</v>
      </c>
    </row>
    <row r="8846" spans="1:2" x14ac:dyDescent="0.35">
      <c r="A8846">
        <v>165.06190000000001</v>
      </c>
      <c r="B8846" t="s">
        <v>55</v>
      </c>
    </row>
    <row r="8847" spans="1:2" x14ac:dyDescent="0.35">
      <c r="A8847">
        <v>165.0795</v>
      </c>
      <c r="B8847" t="s">
        <v>55</v>
      </c>
    </row>
    <row r="8848" spans="1:2" x14ac:dyDescent="0.35">
      <c r="A8848">
        <v>165.1</v>
      </c>
      <c r="B8848" t="s">
        <v>55</v>
      </c>
    </row>
    <row r="8849" spans="1:2" x14ac:dyDescent="0.35">
      <c r="A8849">
        <v>165.1199</v>
      </c>
      <c r="B8849" t="s">
        <v>55</v>
      </c>
    </row>
    <row r="8850" spans="1:2" x14ac:dyDescent="0.35">
      <c r="A8850">
        <v>165.13759999999999</v>
      </c>
      <c r="B8850" t="s">
        <v>55</v>
      </c>
    </row>
    <row r="8851" spans="1:2" x14ac:dyDescent="0.35">
      <c r="A8851">
        <v>165.15530000000001</v>
      </c>
      <c r="B8851" t="s">
        <v>55</v>
      </c>
    </row>
    <row r="8852" spans="1:2" x14ac:dyDescent="0.35">
      <c r="A8852">
        <v>165.17330000000001</v>
      </c>
      <c r="B8852" t="s">
        <v>55</v>
      </c>
    </row>
    <row r="8853" spans="1:2" x14ac:dyDescent="0.35">
      <c r="A8853">
        <v>165.19290000000001</v>
      </c>
      <c r="B8853" t="s">
        <v>55</v>
      </c>
    </row>
    <row r="8854" spans="1:2" x14ac:dyDescent="0.35">
      <c r="A8854">
        <v>165.22040000000001</v>
      </c>
      <c r="B8854" t="s">
        <v>55</v>
      </c>
    </row>
    <row r="8855" spans="1:2" x14ac:dyDescent="0.35">
      <c r="A8855">
        <v>165.24889999999999</v>
      </c>
      <c r="B8855" t="s">
        <v>55</v>
      </c>
    </row>
    <row r="8856" spans="1:2" x14ac:dyDescent="0.35">
      <c r="A8856">
        <v>165.2647</v>
      </c>
      <c r="B8856" t="s">
        <v>55</v>
      </c>
    </row>
    <row r="8857" spans="1:2" x14ac:dyDescent="0.35">
      <c r="A8857">
        <v>165.27940000000001</v>
      </c>
      <c r="B8857" t="s">
        <v>55</v>
      </c>
    </row>
    <row r="8858" spans="1:2" x14ac:dyDescent="0.35">
      <c r="A8858">
        <v>165.2945</v>
      </c>
      <c r="B8858" t="s">
        <v>55</v>
      </c>
    </row>
    <row r="8859" spans="1:2" x14ac:dyDescent="0.35">
      <c r="A8859">
        <v>165.30969999999999</v>
      </c>
      <c r="B8859" t="s">
        <v>55</v>
      </c>
    </row>
    <row r="8860" spans="1:2" x14ac:dyDescent="0.35">
      <c r="A8860">
        <v>165.32599999999999</v>
      </c>
      <c r="B8860" t="s">
        <v>55</v>
      </c>
    </row>
    <row r="8861" spans="1:2" x14ac:dyDescent="0.35">
      <c r="A8861">
        <v>165.34100000000001</v>
      </c>
      <c r="B8861" t="s">
        <v>55</v>
      </c>
    </row>
    <row r="8862" spans="1:2" x14ac:dyDescent="0.35">
      <c r="A8862">
        <v>165.35550000000001</v>
      </c>
      <c r="B8862" t="s">
        <v>55</v>
      </c>
    </row>
    <row r="8863" spans="1:2" x14ac:dyDescent="0.35">
      <c r="A8863">
        <v>165.37350000000001</v>
      </c>
      <c r="B8863" t="s">
        <v>55</v>
      </c>
    </row>
    <row r="8864" spans="1:2" x14ac:dyDescent="0.35">
      <c r="A8864">
        <v>165.3897</v>
      </c>
      <c r="B8864" t="s">
        <v>55</v>
      </c>
    </row>
    <row r="8865" spans="1:2" x14ac:dyDescent="0.35">
      <c r="A8865">
        <v>165.40710000000001</v>
      </c>
      <c r="B8865" t="s">
        <v>55</v>
      </c>
    </row>
    <row r="8866" spans="1:2" x14ac:dyDescent="0.35">
      <c r="A8866">
        <v>165.4228</v>
      </c>
      <c r="B8866" t="s">
        <v>55</v>
      </c>
    </row>
    <row r="8867" spans="1:2" x14ac:dyDescent="0.35">
      <c r="A8867">
        <v>165.43860000000001</v>
      </c>
      <c r="B8867" t="s">
        <v>55</v>
      </c>
    </row>
    <row r="8868" spans="1:2" x14ac:dyDescent="0.35">
      <c r="A8868">
        <v>165.45439999999999</v>
      </c>
      <c r="B8868" t="s">
        <v>55</v>
      </c>
    </row>
    <row r="8869" spans="1:2" x14ac:dyDescent="0.35">
      <c r="A8869">
        <v>165.47020000000001</v>
      </c>
      <c r="B8869" t="s">
        <v>55</v>
      </c>
    </row>
    <row r="8870" spans="1:2" x14ac:dyDescent="0.35">
      <c r="A8870">
        <v>165.488</v>
      </c>
      <c r="B8870" t="s">
        <v>55</v>
      </c>
    </row>
    <row r="8871" spans="1:2" x14ac:dyDescent="0.35">
      <c r="A8871">
        <v>165.50450000000001</v>
      </c>
      <c r="B8871" t="s">
        <v>55</v>
      </c>
    </row>
    <row r="8872" spans="1:2" x14ac:dyDescent="0.35">
      <c r="A8872">
        <v>165.52209999999999</v>
      </c>
      <c r="B8872" t="s">
        <v>55</v>
      </c>
    </row>
    <row r="8873" spans="1:2" x14ac:dyDescent="0.35">
      <c r="A8873">
        <v>165.5472</v>
      </c>
      <c r="B8873" t="s">
        <v>55</v>
      </c>
    </row>
    <row r="8874" spans="1:2" x14ac:dyDescent="0.35">
      <c r="A8874">
        <v>165.57769999999999</v>
      </c>
      <c r="B8874" t="s">
        <v>55</v>
      </c>
    </row>
    <row r="8875" spans="1:2" x14ac:dyDescent="0.35">
      <c r="A8875">
        <v>165.59710000000001</v>
      </c>
      <c r="B8875" t="s">
        <v>55</v>
      </c>
    </row>
    <row r="8876" spans="1:2" x14ac:dyDescent="0.35">
      <c r="A8876">
        <v>165.6157</v>
      </c>
      <c r="B8876" t="s">
        <v>55</v>
      </c>
    </row>
    <row r="8877" spans="1:2" x14ac:dyDescent="0.35">
      <c r="A8877">
        <v>165.64109999999999</v>
      </c>
      <c r="B8877" t="s">
        <v>55</v>
      </c>
    </row>
    <row r="8878" spans="1:2" x14ac:dyDescent="0.35">
      <c r="A8878">
        <v>165.65880000000001</v>
      </c>
      <c r="B8878" t="s">
        <v>55</v>
      </c>
    </row>
    <row r="8879" spans="1:2" x14ac:dyDescent="0.35">
      <c r="A8879">
        <v>165.68469999999999</v>
      </c>
      <c r="B8879" t="s">
        <v>55</v>
      </c>
    </row>
    <row r="8880" spans="1:2" x14ac:dyDescent="0.35">
      <c r="A8880">
        <v>165.70849999999999</v>
      </c>
      <c r="B8880" t="s">
        <v>55</v>
      </c>
    </row>
    <row r="8881" spans="1:3" x14ac:dyDescent="0.35">
      <c r="A8881">
        <v>165.72380000000001</v>
      </c>
      <c r="B8881" t="s">
        <v>55</v>
      </c>
    </row>
    <row r="8882" spans="1:3" x14ac:dyDescent="0.35">
      <c r="A8882">
        <v>165.75110000000001</v>
      </c>
      <c r="B8882" t="s">
        <v>55</v>
      </c>
    </row>
    <row r="8883" spans="1:3" x14ac:dyDescent="0.35">
      <c r="A8883">
        <v>165.7723</v>
      </c>
      <c r="B8883" t="s">
        <v>55</v>
      </c>
    </row>
    <row r="8884" spans="1:3" x14ac:dyDescent="0.35">
      <c r="A8884">
        <v>165.7903</v>
      </c>
      <c r="B8884" t="s">
        <v>55</v>
      </c>
    </row>
    <row r="8885" spans="1:3" x14ac:dyDescent="0.35">
      <c r="A8885">
        <v>165.81540000000001</v>
      </c>
      <c r="B8885" t="s">
        <v>55</v>
      </c>
      <c r="C8885">
        <v>1E-4</v>
      </c>
    </row>
    <row r="8886" spans="1:3" x14ac:dyDescent="0.35">
      <c r="A8886">
        <v>165.83879999999999</v>
      </c>
      <c r="B8886" t="s">
        <v>55</v>
      </c>
      <c r="C8886">
        <v>1.8E-3</v>
      </c>
    </row>
    <row r="8887" spans="1:3" x14ac:dyDescent="0.35">
      <c r="A8887">
        <v>165.86869999999999</v>
      </c>
      <c r="B8887" t="s">
        <v>55</v>
      </c>
      <c r="C8887">
        <v>5.5999999999999999E-3</v>
      </c>
    </row>
    <row r="8888" spans="1:3" x14ac:dyDescent="0.35">
      <c r="A8888">
        <v>165.89420000000001</v>
      </c>
      <c r="B8888" t="s">
        <v>55</v>
      </c>
      <c r="C8888">
        <v>2.3999999999999998E-3</v>
      </c>
    </row>
    <row r="8889" spans="1:3" x14ac:dyDescent="0.35">
      <c r="A8889">
        <v>165.9109</v>
      </c>
      <c r="B8889" t="s">
        <v>55</v>
      </c>
      <c r="C8889">
        <v>7.4000000000000003E-3</v>
      </c>
    </row>
    <row r="8890" spans="1:3" x14ac:dyDescent="0.35">
      <c r="A8890">
        <v>165.92679999999999</v>
      </c>
      <c r="B8890" t="s">
        <v>55</v>
      </c>
      <c r="C8890">
        <v>7.4000000000000003E-3</v>
      </c>
    </row>
    <row r="8891" spans="1:3" x14ac:dyDescent="0.35">
      <c r="A8891">
        <v>165.9425</v>
      </c>
      <c r="B8891" t="s">
        <v>55</v>
      </c>
      <c r="C8891">
        <v>3.8E-3</v>
      </c>
    </row>
    <row r="8892" spans="1:3" x14ac:dyDescent="0.35">
      <c r="A8892">
        <v>165.95920000000001</v>
      </c>
      <c r="B8892" t="s">
        <v>55</v>
      </c>
      <c r="C8892">
        <v>1.8E-3</v>
      </c>
    </row>
    <row r="8893" spans="1:3" x14ac:dyDescent="0.35">
      <c r="A8893">
        <v>165.9753</v>
      </c>
      <c r="B8893" t="s">
        <v>55</v>
      </c>
      <c r="C8893">
        <v>1.8E-3</v>
      </c>
    </row>
    <row r="8894" spans="1:3" x14ac:dyDescent="0.35">
      <c r="A8894">
        <v>165.99180000000001</v>
      </c>
      <c r="B8894" t="s">
        <v>55</v>
      </c>
      <c r="C8894">
        <v>1.6000000000000001E-3</v>
      </c>
    </row>
    <row r="8895" spans="1:3" x14ac:dyDescent="0.35">
      <c r="A8895">
        <v>166.00899999999999</v>
      </c>
      <c r="B8895" t="s">
        <v>55</v>
      </c>
      <c r="C8895">
        <v>2E-3</v>
      </c>
    </row>
    <row r="8896" spans="1:3" x14ac:dyDescent="0.35">
      <c r="A8896">
        <v>166.02719999999999</v>
      </c>
      <c r="B8896" t="s">
        <v>55</v>
      </c>
      <c r="C8896">
        <v>2E-3</v>
      </c>
    </row>
    <row r="8897" spans="1:3" x14ac:dyDescent="0.35">
      <c r="A8897">
        <v>166.0429</v>
      </c>
      <c r="B8897" t="s">
        <v>55</v>
      </c>
      <c r="C8897">
        <v>5.9999999999999995E-4</v>
      </c>
    </row>
    <row r="8898" spans="1:3" x14ac:dyDescent="0.35">
      <c r="A8898">
        <v>166.06110000000001</v>
      </c>
      <c r="B8898" t="s">
        <v>55</v>
      </c>
      <c r="C8898">
        <v>4.7000000000000002E-3</v>
      </c>
    </row>
    <row r="8899" spans="1:3" x14ac:dyDescent="0.35">
      <c r="A8899">
        <v>166.07769999999999</v>
      </c>
      <c r="B8899" t="s">
        <v>55</v>
      </c>
      <c r="C8899">
        <v>4.7000000000000002E-3</v>
      </c>
    </row>
    <row r="8900" spans="1:3" x14ac:dyDescent="0.35">
      <c r="A8900">
        <v>166.09379999999999</v>
      </c>
      <c r="B8900" t="s">
        <v>55</v>
      </c>
      <c r="C8900">
        <v>6.8999999999999999E-3</v>
      </c>
    </row>
    <row r="8901" spans="1:3" x14ac:dyDescent="0.35">
      <c r="A8901">
        <v>166.1105</v>
      </c>
      <c r="B8901" t="s">
        <v>55</v>
      </c>
      <c r="C8901">
        <v>1.44E-2</v>
      </c>
    </row>
    <row r="8902" spans="1:3" x14ac:dyDescent="0.35">
      <c r="A8902">
        <v>166.1268</v>
      </c>
      <c r="B8902" t="s">
        <v>55</v>
      </c>
      <c r="C8902">
        <v>1.44E-2</v>
      </c>
    </row>
    <row r="8903" spans="1:3" x14ac:dyDescent="0.35">
      <c r="A8903">
        <v>166.14279999999999</v>
      </c>
      <c r="B8903" t="s">
        <v>55</v>
      </c>
      <c r="C8903">
        <v>2.0999999999999999E-3</v>
      </c>
    </row>
    <row r="8904" spans="1:3" x14ac:dyDescent="0.35">
      <c r="A8904">
        <v>166.16229999999999</v>
      </c>
      <c r="B8904" t="s">
        <v>55</v>
      </c>
      <c r="C8904">
        <v>2.5999999999999999E-3</v>
      </c>
    </row>
    <row r="8905" spans="1:3" x14ac:dyDescent="0.35">
      <c r="A8905">
        <v>166.1893</v>
      </c>
      <c r="B8905" t="s">
        <v>55</v>
      </c>
      <c r="C8905">
        <v>4.4000000000000003E-3</v>
      </c>
    </row>
    <row r="8906" spans="1:3" x14ac:dyDescent="0.35">
      <c r="A8906">
        <v>166.21180000000001</v>
      </c>
      <c r="B8906" t="s">
        <v>55</v>
      </c>
      <c r="C8906">
        <v>2.3999999999999998E-3</v>
      </c>
    </row>
    <row r="8907" spans="1:3" x14ac:dyDescent="0.35">
      <c r="A8907">
        <v>166.238</v>
      </c>
      <c r="B8907" t="s">
        <v>55</v>
      </c>
      <c r="C8907">
        <v>4.0000000000000001E-3</v>
      </c>
    </row>
    <row r="8908" spans="1:3" x14ac:dyDescent="0.35">
      <c r="A8908">
        <v>166.25659999999999</v>
      </c>
      <c r="B8908" t="s">
        <v>55</v>
      </c>
      <c r="C8908">
        <v>7.7999999999999996E-3</v>
      </c>
    </row>
    <row r="8909" spans="1:3" x14ac:dyDescent="0.35">
      <c r="A8909">
        <v>166.2816</v>
      </c>
      <c r="B8909" t="s">
        <v>55</v>
      </c>
      <c r="C8909">
        <v>5.9999999999999995E-4</v>
      </c>
    </row>
    <row r="8910" spans="1:3" x14ac:dyDescent="0.35">
      <c r="A8910">
        <v>166.3013</v>
      </c>
      <c r="B8910" t="s">
        <v>55</v>
      </c>
      <c r="C8910">
        <v>2.0000000000000001E-4</v>
      </c>
    </row>
    <row r="8911" spans="1:3" x14ac:dyDescent="0.35">
      <c r="A8911">
        <v>166.32169999999999</v>
      </c>
      <c r="B8911" t="s">
        <v>55</v>
      </c>
      <c r="C8911">
        <v>2.0000000000000001E-4</v>
      </c>
    </row>
    <row r="8912" spans="1:3" x14ac:dyDescent="0.35">
      <c r="A8912">
        <v>166.34010000000001</v>
      </c>
      <c r="B8912" t="s">
        <v>55</v>
      </c>
    </row>
    <row r="8913" spans="1:2" x14ac:dyDescent="0.35">
      <c r="A8913">
        <v>166.35990000000001</v>
      </c>
      <c r="B8913" t="s">
        <v>55</v>
      </c>
    </row>
    <row r="8914" spans="1:2" x14ac:dyDescent="0.35">
      <c r="A8914">
        <v>166.38040000000001</v>
      </c>
      <c r="B8914" t="s">
        <v>55</v>
      </c>
    </row>
    <row r="8915" spans="1:2" x14ac:dyDescent="0.35">
      <c r="A8915">
        <v>166.39599999999999</v>
      </c>
      <c r="B8915" t="s">
        <v>55</v>
      </c>
    </row>
    <row r="8916" spans="1:2" x14ac:dyDescent="0.35">
      <c r="A8916">
        <v>166.41309999999999</v>
      </c>
      <c r="B8916" t="s">
        <v>55</v>
      </c>
    </row>
    <row r="8917" spans="1:2" x14ac:dyDescent="0.35">
      <c r="A8917">
        <v>166.43780000000001</v>
      </c>
      <c r="B8917" t="s">
        <v>55</v>
      </c>
    </row>
    <row r="8918" spans="1:2" x14ac:dyDescent="0.35">
      <c r="A8918">
        <v>166.4563</v>
      </c>
      <c r="B8918" t="s">
        <v>55</v>
      </c>
    </row>
    <row r="8919" spans="1:2" x14ac:dyDescent="0.35">
      <c r="A8919">
        <v>166.48400000000001</v>
      </c>
      <c r="B8919" t="s">
        <v>55</v>
      </c>
    </row>
    <row r="8920" spans="1:2" x14ac:dyDescent="0.35">
      <c r="A8920">
        <v>166.51660000000001</v>
      </c>
      <c r="B8920" t="s">
        <v>55</v>
      </c>
    </row>
    <row r="8921" spans="1:2" x14ac:dyDescent="0.35">
      <c r="A8921">
        <v>166.536</v>
      </c>
      <c r="B8921" t="s">
        <v>55</v>
      </c>
    </row>
    <row r="8922" spans="1:2" x14ac:dyDescent="0.35">
      <c r="A8922">
        <v>166.55410000000001</v>
      </c>
      <c r="B8922" t="s">
        <v>55</v>
      </c>
    </row>
    <row r="8923" spans="1:2" x14ac:dyDescent="0.35">
      <c r="A8923">
        <v>166.5694</v>
      </c>
      <c r="B8923" t="s">
        <v>55</v>
      </c>
    </row>
    <row r="8924" spans="1:2" x14ac:dyDescent="0.35">
      <c r="A8924">
        <v>166.58510000000001</v>
      </c>
      <c r="B8924" t="s">
        <v>55</v>
      </c>
    </row>
    <row r="8925" spans="1:2" x14ac:dyDescent="0.35">
      <c r="A8925">
        <v>166.60040000000001</v>
      </c>
      <c r="B8925" t="s">
        <v>55</v>
      </c>
    </row>
    <row r="8926" spans="1:2" x14ac:dyDescent="0.35">
      <c r="A8926">
        <v>166.61699999999999</v>
      </c>
      <c r="B8926" t="s">
        <v>55</v>
      </c>
    </row>
    <row r="8927" spans="1:2" x14ac:dyDescent="0.35">
      <c r="A8927">
        <v>166.63120000000001</v>
      </c>
      <c r="B8927" t="s">
        <v>55</v>
      </c>
    </row>
    <row r="8928" spans="1:2" x14ac:dyDescent="0.35">
      <c r="A8928">
        <v>166.64670000000001</v>
      </c>
      <c r="B8928" t="s">
        <v>55</v>
      </c>
    </row>
    <row r="8929" spans="1:2" x14ac:dyDescent="0.35">
      <c r="A8929">
        <v>166.66130000000001</v>
      </c>
      <c r="B8929" t="s">
        <v>55</v>
      </c>
    </row>
    <row r="8930" spans="1:2" x14ac:dyDescent="0.35">
      <c r="A8930">
        <v>166.67670000000001</v>
      </c>
      <c r="B8930" t="s">
        <v>55</v>
      </c>
    </row>
    <row r="8931" spans="1:2" x14ac:dyDescent="0.35">
      <c r="A8931">
        <v>166.69200000000001</v>
      </c>
      <c r="B8931" t="s">
        <v>55</v>
      </c>
    </row>
    <row r="8932" spans="1:2" x14ac:dyDescent="0.35">
      <c r="A8932">
        <v>166.70840000000001</v>
      </c>
      <c r="B8932" t="s">
        <v>55</v>
      </c>
    </row>
    <row r="8933" spans="1:2" x14ac:dyDescent="0.35">
      <c r="A8933">
        <v>166.72290000000001</v>
      </c>
      <c r="B8933" t="s">
        <v>55</v>
      </c>
    </row>
    <row r="8934" spans="1:2" x14ac:dyDescent="0.35">
      <c r="A8934">
        <v>166.73840000000001</v>
      </c>
      <c r="B8934" t="s">
        <v>55</v>
      </c>
    </row>
    <row r="8935" spans="1:2" x14ac:dyDescent="0.35">
      <c r="A8935">
        <v>166.75280000000001</v>
      </c>
      <c r="B8935" t="s">
        <v>55</v>
      </c>
    </row>
    <row r="8936" spans="1:2" x14ac:dyDescent="0.35">
      <c r="A8936">
        <v>166.7689</v>
      </c>
      <c r="B8936" t="s">
        <v>55</v>
      </c>
    </row>
    <row r="8937" spans="1:2" x14ac:dyDescent="0.35">
      <c r="A8937">
        <v>166.79050000000001</v>
      </c>
      <c r="B8937" t="s">
        <v>55</v>
      </c>
    </row>
    <row r="8938" spans="1:2" x14ac:dyDescent="0.35">
      <c r="A8938">
        <v>166.81790000000001</v>
      </c>
      <c r="B8938" t="s">
        <v>55</v>
      </c>
    </row>
    <row r="8939" spans="1:2" x14ac:dyDescent="0.35">
      <c r="A8939">
        <v>166.83340000000001</v>
      </c>
      <c r="B8939" t="s">
        <v>55</v>
      </c>
    </row>
    <row r="8940" spans="1:2" x14ac:dyDescent="0.35">
      <c r="A8940">
        <v>166.84889999999999</v>
      </c>
      <c r="B8940" t="s">
        <v>55</v>
      </c>
    </row>
    <row r="8941" spans="1:2" x14ac:dyDescent="0.35">
      <c r="A8941">
        <v>166.87200000000001</v>
      </c>
      <c r="B8941" t="s">
        <v>55</v>
      </c>
    </row>
    <row r="8942" spans="1:2" x14ac:dyDescent="0.35">
      <c r="A8942">
        <v>166.88890000000001</v>
      </c>
      <c r="B8942" t="s">
        <v>55</v>
      </c>
    </row>
    <row r="8943" spans="1:2" x14ac:dyDescent="0.35">
      <c r="A8943">
        <v>166.90710000000001</v>
      </c>
      <c r="B8943" t="s">
        <v>55</v>
      </c>
    </row>
    <row r="8944" spans="1:2" x14ac:dyDescent="0.35">
      <c r="A8944">
        <v>166.92850000000001</v>
      </c>
      <c r="B8944" t="s">
        <v>55</v>
      </c>
    </row>
    <row r="8945" spans="1:3" x14ac:dyDescent="0.35">
      <c r="A8945">
        <v>166.9468</v>
      </c>
      <c r="B8945" t="s">
        <v>55</v>
      </c>
    </row>
    <row r="8946" spans="1:3" x14ac:dyDescent="0.35">
      <c r="A8946">
        <v>166.96709999999999</v>
      </c>
      <c r="B8946" t="s">
        <v>55</v>
      </c>
    </row>
    <row r="8947" spans="1:3" x14ac:dyDescent="0.35">
      <c r="A8947">
        <v>166.98519999999999</v>
      </c>
      <c r="B8947" t="s">
        <v>55</v>
      </c>
    </row>
    <row r="8948" spans="1:3" x14ac:dyDescent="0.35">
      <c r="A8948">
        <v>167.00620000000001</v>
      </c>
      <c r="B8948" t="s">
        <v>55</v>
      </c>
    </row>
    <row r="8949" spans="1:3" x14ac:dyDescent="0.35">
      <c r="A8949">
        <v>167.0204</v>
      </c>
      <c r="B8949" t="s">
        <v>55</v>
      </c>
    </row>
    <row r="8950" spans="1:3" x14ac:dyDescent="0.35">
      <c r="A8950">
        <v>167.03749999999999</v>
      </c>
      <c r="B8950" t="s">
        <v>55</v>
      </c>
    </row>
    <row r="8951" spans="1:3" x14ac:dyDescent="0.35">
      <c r="A8951">
        <v>167.0625</v>
      </c>
      <c r="B8951" t="s">
        <v>55</v>
      </c>
    </row>
    <row r="8952" spans="1:3" x14ac:dyDescent="0.35">
      <c r="A8952">
        <v>167.08260000000001</v>
      </c>
      <c r="B8952" t="s">
        <v>55</v>
      </c>
    </row>
    <row r="8953" spans="1:3" x14ac:dyDescent="0.35">
      <c r="A8953">
        <v>167.10169999999999</v>
      </c>
      <c r="B8953" t="s">
        <v>55</v>
      </c>
    </row>
    <row r="8954" spans="1:3" x14ac:dyDescent="0.35">
      <c r="A8954">
        <v>167.12020000000001</v>
      </c>
      <c r="B8954" t="s">
        <v>55</v>
      </c>
      <c r="C8954">
        <v>1E-4</v>
      </c>
    </row>
    <row r="8955" spans="1:3" x14ac:dyDescent="0.35">
      <c r="A8955">
        <v>167.14150000000001</v>
      </c>
      <c r="B8955" t="s">
        <v>55</v>
      </c>
    </row>
    <row r="8956" spans="1:3" x14ac:dyDescent="0.35">
      <c r="A8956">
        <v>167.16050000000001</v>
      </c>
      <c r="B8956" t="s">
        <v>55</v>
      </c>
    </row>
    <row r="8957" spans="1:3" x14ac:dyDescent="0.35">
      <c r="A8957">
        <v>167.18039999999999</v>
      </c>
      <c r="B8957" t="s">
        <v>55</v>
      </c>
    </row>
    <row r="8958" spans="1:3" x14ac:dyDescent="0.35">
      <c r="A8958">
        <v>167.1977</v>
      </c>
      <c r="B8958" t="s">
        <v>55</v>
      </c>
    </row>
    <row r="8959" spans="1:3" x14ac:dyDescent="0.35">
      <c r="A8959">
        <v>167.21190000000001</v>
      </c>
      <c r="B8959" t="s">
        <v>55</v>
      </c>
    </row>
    <row r="8960" spans="1:3" x14ac:dyDescent="0.35">
      <c r="A8960">
        <v>167.22720000000001</v>
      </c>
      <c r="B8960" t="s">
        <v>55</v>
      </c>
    </row>
    <row r="8961" spans="1:2" x14ac:dyDescent="0.35">
      <c r="A8961">
        <v>167.24250000000001</v>
      </c>
      <c r="B8961" t="s">
        <v>55</v>
      </c>
    </row>
    <row r="8962" spans="1:2" x14ac:dyDescent="0.35">
      <c r="A8962">
        <v>167.2576</v>
      </c>
      <c r="B8962" t="s">
        <v>55</v>
      </c>
    </row>
    <row r="8963" spans="1:2" x14ac:dyDescent="0.35">
      <c r="A8963">
        <v>167.27180000000001</v>
      </c>
      <c r="B8963" t="s">
        <v>55</v>
      </c>
    </row>
    <row r="8964" spans="1:2" x14ac:dyDescent="0.35">
      <c r="A8964">
        <v>167.2867</v>
      </c>
      <c r="B8964" t="s">
        <v>55</v>
      </c>
    </row>
    <row r="8965" spans="1:2" x14ac:dyDescent="0.35">
      <c r="A8965">
        <v>167.30189999999999</v>
      </c>
      <c r="B8965" t="s">
        <v>55</v>
      </c>
    </row>
    <row r="8966" spans="1:2" x14ac:dyDescent="0.35">
      <c r="A8966">
        <v>167.3176</v>
      </c>
      <c r="B8966" t="s">
        <v>55</v>
      </c>
    </row>
    <row r="8967" spans="1:2" x14ac:dyDescent="0.35">
      <c r="A8967">
        <v>167.33189999999999</v>
      </c>
      <c r="B8967" t="s">
        <v>55</v>
      </c>
    </row>
    <row r="8968" spans="1:2" x14ac:dyDescent="0.35">
      <c r="A8968">
        <v>167.34700000000001</v>
      </c>
      <c r="B8968" t="s">
        <v>55</v>
      </c>
    </row>
    <row r="8969" spans="1:2" x14ac:dyDescent="0.35">
      <c r="A8969">
        <v>167.36259999999999</v>
      </c>
      <c r="B8969" t="s">
        <v>55</v>
      </c>
    </row>
    <row r="8970" spans="1:2" x14ac:dyDescent="0.35">
      <c r="A8970">
        <v>167.38059999999999</v>
      </c>
      <c r="B8970" t="s">
        <v>55</v>
      </c>
    </row>
    <row r="8971" spans="1:2" x14ac:dyDescent="0.35">
      <c r="A8971">
        <v>167.39699999999999</v>
      </c>
      <c r="B8971" t="s">
        <v>55</v>
      </c>
    </row>
    <row r="8972" spans="1:2" x14ac:dyDescent="0.35">
      <c r="A8972">
        <v>167.41900000000001</v>
      </c>
      <c r="B8972" t="s">
        <v>55</v>
      </c>
    </row>
    <row r="8973" spans="1:2" x14ac:dyDescent="0.35">
      <c r="A8973">
        <v>167.44380000000001</v>
      </c>
      <c r="B8973" t="s">
        <v>55</v>
      </c>
    </row>
    <row r="8974" spans="1:2" x14ac:dyDescent="0.35">
      <c r="A8974">
        <v>167.46029999999999</v>
      </c>
      <c r="B8974" t="s">
        <v>55</v>
      </c>
    </row>
    <row r="8975" spans="1:2" x14ac:dyDescent="0.35">
      <c r="A8975">
        <v>167.48320000000001</v>
      </c>
      <c r="B8975" t="s">
        <v>55</v>
      </c>
    </row>
    <row r="8976" spans="1:2" x14ac:dyDescent="0.35">
      <c r="A8976">
        <v>167.4984</v>
      </c>
      <c r="B8976" t="s">
        <v>55</v>
      </c>
    </row>
    <row r="8977" spans="1:3" x14ac:dyDescent="0.35">
      <c r="A8977">
        <v>167.5179</v>
      </c>
      <c r="B8977" t="s">
        <v>55</v>
      </c>
    </row>
    <row r="8978" spans="1:3" x14ac:dyDescent="0.35">
      <c r="A8978">
        <v>167.53739999999999</v>
      </c>
      <c r="B8978" t="s">
        <v>55</v>
      </c>
    </row>
    <row r="8979" spans="1:3" x14ac:dyDescent="0.35">
      <c r="A8979">
        <v>167.5583</v>
      </c>
      <c r="B8979" t="s">
        <v>55</v>
      </c>
    </row>
    <row r="8980" spans="1:3" x14ac:dyDescent="0.35">
      <c r="A8980">
        <v>167.57509999999999</v>
      </c>
      <c r="B8980" t="s">
        <v>55</v>
      </c>
    </row>
    <row r="8981" spans="1:3" x14ac:dyDescent="0.35">
      <c r="A8981">
        <v>167.59549999999999</v>
      </c>
      <c r="B8981" t="s">
        <v>55</v>
      </c>
    </row>
    <row r="8982" spans="1:3" x14ac:dyDescent="0.35">
      <c r="A8982">
        <v>167.61269999999999</v>
      </c>
      <c r="B8982" t="s">
        <v>55</v>
      </c>
    </row>
    <row r="8983" spans="1:3" x14ac:dyDescent="0.35">
      <c r="A8983">
        <v>167.636</v>
      </c>
      <c r="B8983" t="s">
        <v>55</v>
      </c>
    </row>
    <row r="8984" spans="1:3" x14ac:dyDescent="0.35">
      <c r="A8984">
        <v>167.66139999999999</v>
      </c>
      <c r="B8984" t="s">
        <v>55</v>
      </c>
    </row>
    <row r="8985" spans="1:3" x14ac:dyDescent="0.35">
      <c r="A8985">
        <v>167.67840000000001</v>
      </c>
      <c r="B8985" t="s">
        <v>55</v>
      </c>
    </row>
    <row r="8986" spans="1:3" x14ac:dyDescent="0.35">
      <c r="A8986">
        <v>167.6935</v>
      </c>
      <c r="B8986" t="s">
        <v>55</v>
      </c>
    </row>
    <row r="8987" spans="1:3" x14ac:dyDescent="0.35">
      <c r="A8987">
        <v>167.7105</v>
      </c>
      <c r="B8987" t="s">
        <v>55</v>
      </c>
    </row>
    <row r="8988" spans="1:3" x14ac:dyDescent="0.35">
      <c r="A8988">
        <v>167.7388</v>
      </c>
      <c r="B8988" t="s">
        <v>55</v>
      </c>
    </row>
    <row r="8989" spans="1:3" x14ac:dyDescent="0.35">
      <c r="A8989">
        <v>167.78469999999999</v>
      </c>
      <c r="B8989" t="s">
        <v>55</v>
      </c>
      <c r="C8989">
        <v>6.9999999999999999E-4</v>
      </c>
    </row>
    <row r="8990" spans="1:3" x14ac:dyDescent="0.35">
      <c r="A8990">
        <v>167.80940000000001</v>
      </c>
      <c r="B8990" t="s">
        <v>55</v>
      </c>
      <c r="C8990">
        <v>1.4E-3</v>
      </c>
    </row>
    <row r="8991" spans="1:3" x14ac:dyDescent="0.35">
      <c r="A8991">
        <v>167.83189999999999</v>
      </c>
      <c r="B8991" t="s">
        <v>55</v>
      </c>
      <c r="C8991">
        <v>3.3E-3</v>
      </c>
    </row>
    <row r="8992" spans="1:3" x14ac:dyDescent="0.35">
      <c r="A8992">
        <v>167.85120000000001</v>
      </c>
      <c r="B8992" t="s">
        <v>55</v>
      </c>
      <c r="C8992">
        <v>1.4E-3</v>
      </c>
    </row>
    <row r="8993" spans="1:3" x14ac:dyDescent="0.35">
      <c r="A8993">
        <v>167.87190000000001</v>
      </c>
      <c r="B8993" t="s">
        <v>55</v>
      </c>
      <c r="C8993">
        <v>1.2999999999999999E-3</v>
      </c>
    </row>
    <row r="8994" spans="1:3" x14ac:dyDescent="0.35">
      <c r="A8994">
        <v>167.89019999999999</v>
      </c>
      <c r="B8994" t="s">
        <v>55</v>
      </c>
      <c r="C8994">
        <v>5.9999999999999995E-4</v>
      </c>
    </row>
    <row r="8995" spans="1:3" x14ac:dyDescent="0.35">
      <c r="A8995">
        <v>167.9059</v>
      </c>
      <c r="B8995" t="s">
        <v>55</v>
      </c>
      <c r="C8995">
        <v>5.9999999999999995E-4</v>
      </c>
    </row>
    <row r="8996" spans="1:3" x14ac:dyDescent="0.35">
      <c r="A8996">
        <v>167.922</v>
      </c>
      <c r="B8996" t="s">
        <v>55</v>
      </c>
      <c r="C8996">
        <v>5.9999999999999995E-4</v>
      </c>
    </row>
    <row r="8997" spans="1:3" x14ac:dyDescent="0.35">
      <c r="A8997">
        <v>167.9392</v>
      </c>
      <c r="B8997" t="s">
        <v>55</v>
      </c>
      <c r="C8997">
        <v>1.4E-3</v>
      </c>
    </row>
    <row r="8998" spans="1:3" x14ac:dyDescent="0.35">
      <c r="A8998">
        <v>167.9573</v>
      </c>
      <c r="B8998" t="s">
        <v>55</v>
      </c>
      <c r="C8998">
        <v>2.0999999999999999E-3</v>
      </c>
    </row>
    <row r="8999" spans="1:3" x14ac:dyDescent="0.35">
      <c r="A8999">
        <v>167.9735</v>
      </c>
      <c r="B8999" t="s">
        <v>55</v>
      </c>
      <c r="C8999">
        <v>2.0999999999999999E-3</v>
      </c>
    </row>
    <row r="9000" spans="1:3" x14ac:dyDescent="0.35">
      <c r="A9000">
        <v>167.99080000000001</v>
      </c>
      <c r="B9000" t="s">
        <v>55</v>
      </c>
      <c r="C9000">
        <v>6.9999999999999999E-4</v>
      </c>
    </row>
    <row r="9001" spans="1:3" x14ac:dyDescent="0.35">
      <c r="A9001">
        <v>168.00649999999999</v>
      </c>
      <c r="B9001" t="s">
        <v>55</v>
      </c>
      <c r="C9001">
        <v>6.9999999999999999E-4</v>
      </c>
    </row>
    <row r="9002" spans="1:3" x14ac:dyDescent="0.35">
      <c r="A9002">
        <v>168.02359999999999</v>
      </c>
      <c r="B9002" t="s">
        <v>55</v>
      </c>
      <c r="C9002">
        <v>1E-4</v>
      </c>
    </row>
    <row r="9003" spans="1:3" x14ac:dyDescent="0.35">
      <c r="A9003">
        <v>168.03919999999999</v>
      </c>
      <c r="B9003" t="s">
        <v>55</v>
      </c>
      <c r="C9003">
        <v>1E-4</v>
      </c>
    </row>
    <row r="9004" spans="1:3" x14ac:dyDescent="0.35">
      <c r="A9004">
        <v>168.05520000000001</v>
      </c>
      <c r="B9004" t="s">
        <v>55</v>
      </c>
      <c r="C9004">
        <v>1E-4</v>
      </c>
    </row>
    <row r="9005" spans="1:3" x14ac:dyDescent="0.35">
      <c r="A9005">
        <v>168.07810000000001</v>
      </c>
      <c r="B9005" t="s">
        <v>55</v>
      </c>
    </row>
    <row r="9006" spans="1:3" x14ac:dyDescent="0.35">
      <c r="A9006">
        <v>168.09389999999999</v>
      </c>
      <c r="B9006" t="s">
        <v>55</v>
      </c>
    </row>
    <row r="9007" spans="1:3" x14ac:dyDescent="0.35">
      <c r="A9007">
        <v>168.11</v>
      </c>
      <c r="B9007" t="s">
        <v>55</v>
      </c>
    </row>
    <row r="9008" spans="1:3" x14ac:dyDescent="0.35">
      <c r="A9008">
        <v>168.1267</v>
      </c>
      <c r="B9008" t="s">
        <v>55</v>
      </c>
    </row>
    <row r="9009" spans="1:2" x14ac:dyDescent="0.35">
      <c r="A9009">
        <v>168.1431</v>
      </c>
      <c r="B9009" t="s">
        <v>55</v>
      </c>
    </row>
    <row r="9010" spans="1:2" x14ac:dyDescent="0.35">
      <c r="A9010">
        <v>168.1644</v>
      </c>
      <c r="B9010" t="s">
        <v>55</v>
      </c>
    </row>
    <row r="9011" spans="1:2" x14ac:dyDescent="0.35">
      <c r="A9011">
        <v>168.18270000000001</v>
      </c>
      <c r="B9011" t="s">
        <v>55</v>
      </c>
    </row>
    <row r="9012" spans="1:2" x14ac:dyDescent="0.35">
      <c r="A9012">
        <v>168.20169999999999</v>
      </c>
      <c r="B9012" t="s">
        <v>55</v>
      </c>
    </row>
    <row r="9013" spans="1:2" x14ac:dyDescent="0.35">
      <c r="A9013">
        <v>168.22290000000001</v>
      </c>
      <c r="B9013" t="s">
        <v>55</v>
      </c>
    </row>
    <row r="9014" spans="1:2" x14ac:dyDescent="0.35">
      <c r="A9014">
        <v>168.24289999999999</v>
      </c>
      <c r="B9014" t="s">
        <v>55</v>
      </c>
    </row>
    <row r="9015" spans="1:2" x14ac:dyDescent="0.35">
      <c r="A9015">
        <v>168.26169999999999</v>
      </c>
      <c r="B9015" t="s">
        <v>55</v>
      </c>
    </row>
    <row r="9016" spans="1:2" x14ac:dyDescent="0.35">
      <c r="A9016">
        <v>168.28229999999999</v>
      </c>
      <c r="B9016" t="s">
        <v>55</v>
      </c>
    </row>
    <row r="9017" spans="1:2" x14ac:dyDescent="0.35">
      <c r="A9017">
        <v>168.3005</v>
      </c>
      <c r="B9017" t="s">
        <v>55</v>
      </c>
    </row>
    <row r="9018" spans="1:2" x14ac:dyDescent="0.35">
      <c r="A9018">
        <v>168.31989999999999</v>
      </c>
      <c r="B9018" t="s">
        <v>55</v>
      </c>
    </row>
    <row r="9019" spans="1:2" x14ac:dyDescent="0.35">
      <c r="A9019">
        <v>168.33750000000001</v>
      </c>
      <c r="B9019" t="s">
        <v>55</v>
      </c>
    </row>
    <row r="9020" spans="1:2" x14ac:dyDescent="0.35">
      <c r="A9020">
        <v>168.35730000000001</v>
      </c>
      <c r="B9020" t="s">
        <v>55</v>
      </c>
    </row>
    <row r="9021" spans="1:2" x14ac:dyDescent="0.35">
      <c r="A9021">
        <v>168.37639999999999</v>
      </c>
      <c r="B9021" t="s">
        <v>55</v>
      </c>
    </row>
    <row r="9022" spans="1:2" x14ac:dyDescent="0.35">
      <c r="A9022">
        <v>168.4084</v>
      </c>
      <c r="B9022" t="s">
        <v>55</v>
      </c>
    </row>
    <row r="9023" spans="1:2" x14ac:dyDescent="0.35">
      <c r="A9023">
        <v>168.42679999999999</v>
      </c>
      <c r="B9023" t="s">
        <v>55</v>
      </c>
    </row>
    <row r="9024" spans="1:2" x14ac:dyDescent="0.35">
      <c r="A9024">
        <v>168.4461</v>
      </c>
      <c r="B9024" t="s">
        <v>55</v>
      </c>
    </row>
    <row r="9025" spans="1:2" x14ac:dyDescent="0.35">
      <c r="A9025">
        <v>168.46469999999999</v>
      </c>
      <c r="B9025" t="s">
        <v>55</v>
      </c>
    </row>
    <row r="9026" spans="1:2" x14ac:dyDescent="0.35">
      <c r="A9026">
        <v>168.48320000000001</v>
      </c>
      <c r="B9026" t="s">
        <v>55</v>
      </c>
    </row>
    <row r="9027" spans="1:2" x14ac:dyDescent="0.35">
      <c r="A9027">
        <v>168.50210000000001</v>
      </c>
      <c r="B9027" t="s">
        <v>55</v>
      </c>
    </row>
    <row r="9028" spans="1:2" x14ac:dyDescent="0.35">
      <c r="A9028">
        <v>168.5299</v>
      </c>
      <c r="B9028" t="s">
        <v>55</v>
      </c>
    </row>
    <row r="9029" spans="1:2" x14ac:dyDescent="0.35">
      <c r="A9029">
        <v>168.55269999999999</v>
      </c>
      <c r="B9029" t="s">
        <v>55</v>
      </c>
    </row>
    <row r="9030" spans="1:2" x14ac:dyDescent="0.35">
      <c r="A9030">
        <v>168.56809999999999</v>
      </c>
      <c r="B9030" t="s">
        <v>55</v>
      </c>
    </row>
    <row r="9031" spans="1:2" x14ac:dyDescent="0.35">
      <c r="A9031">
        <v>168.58459999999999</v>
      </c>
      <c r="B9031" t="s">
        <v>55</v>
      </c>
    </row>
    <row r="9032" spans="1:2" x14ac:dyDescent="0.35">
      <c r="A9032">
        <v>168.60050000000001</v>
      </c>
      <c r="B9032" t="s">
        <v>55</v>
      </c>
    </row>
    <row r="9033" spans="1:2" x14ac:dyDescent="0.35">
      <c r="A9033">
        <v>168.6157</v>
      </c>
      <c r="B9033" t="s">
        <v>55</v>
      </c>
    </row>
    <row r="9034" spans="1:2" x14ac:dyDescent="0.35">
      <c r="A9034">
        <v>168.63079999999999</v>
      </c>
      <c r="B9034" t="s">
        <v>55</v>
      </c>
    </row>
    <row r="9035" spans="1:2" x14ac:dyDescent="0.35">
      <c r="A9035">
        <v>168.6463</v>
      </c>
      <c r="B9035" t="s">
        <v>55</v>
      </c>
    </row>
    <row r="9036" spans="1:2" x14ac:dyDescent="0.35">
      <c r="A9036">
        <v>168.66079999999999</v>
      </c>
      <c r="B9036" t="s">
        <v>55</v>
      </c>
    </row>
    <row r="9037" spans="1:2" x14ac:dyDescent="0.35">
      <c r="A9037">
        <v>168.67840000000001</v>
      </c>
      <c r="B9037" t="s">
        <v>55</v>
      </c>
    </row>
    <row r="9038" spans="1:2" x14ac:dyDescent="0.35">
      <c r="A9038">
        <v>168.70189999999999</v>
      </c>
      <c r="B9038" t="s">
        <v>55</v>
      </c>
    </row>
    <row r="9039" spans="1:2" x14ac:dyDescent="0.35">
      <c r="A9039">
        <v>168.71619999999999</v>
      </c>
      <c r="B9039" t="s">
        <v>55</v>
      </c>
    </row>
    <row r="9040" spans="1:2" x14ac:dyDescent="0.35">
      <c r="A9040">
        <v>168.73490000000001</v>
      </c>
      <c r="B9040" t="s">
        <v>55</v>
      </c>
    </row>
    <row r="9041" spans="1:2" x14ac:dyDescent="0.35">
      <c r="A9041">
        <v>168.756</v>
      </c>
      <c r="B9041" t="s">
        <v>55</v>
      </c>
    </row>
    <row r="9042" spans="1:2" x14ac:dyDescent="0.35">
      <c r="A9042">
        <v>168.77359999999999</v>
      </c>
      <c r="B9042" t="s">
        <v>55</v>
      </c>
    </row>
    <row r="9043" spans="1:2" x14ac:dyDescent="0.35">
      <c r="A9043">
        <v>168.79169999999999</v>
      </c>
      <c r="B9043" t="s">
        <v>55</v>
      </c>
    </row>
    <row r="9044" spans="1:2" x14ac:dyDescent="0.35">
      <c r="A9044">
        <v>168.80719999999999</v>
      </c>
      <c r="B9044" t="s">
        <v>55</v>
      </c>
    </row>
    <row r="9045" spans="1:2" x14ac:dyDescent="0.35">
      <c r="A9045">
        <v>168.82239999999999</v>
      </c>
      <c r="B9045" t="s">
        <v>55</v>
      </c>
    </row>
    <row r="9046" spans="1:2" x14ac:dyDescent="0.35">
      <c r="A9046">
        <v>168.8528</v>
      </c>
      <c r="B9046" t="s">
        <v>55</v>
      </c>
    </row>
    <row r="9047" spans="1:2" x14ac:dyDescent="0.35">
      <c r="A9047">
        <v>168.88130000000001</v>
      </c>
      <c r="B9047" t="s">
        <v>55</v>
      </c>
    </row>
    <row r="9048" spans="1:2" x14ac:dyDescent="0.35">
      <c r="A9048">
        <v>168.89940000000001</v>
      </c>
      <c r="B9048" t="s">
        <v>55</v>
      </c>
    </row>
    <row r="9049" spans="1:2" x14ac:dyDescent="0.35">
      <c r="A9049">
        <v>168.91739999999999</v>
      </c>
      <c r="B9049" t="s">
        <v>55</v>
      </c>
    </row>
    <row r="9050" spans="1:2" x14ac:dyDescent="0.35">
      <c r="A9050">
        <v>168.935</v>
      </c>
      <c r="B9050" t="s">
        <v>55</v>
      </c>
    </row>
    <row r="9051" spans="1:2" x14ac:dyDescent="0.35">
      <c r="A9051">
        <v>168.953</v>
      </c>
      <c r="B9051" t="s">
        <v>55</v>
      </c>
    </row>
    <row r="9052" spans="1:2" x14ac:dyDescent="0.35">
      <c r="A9052">
        <v>168.97020000000001</v>
      </c>
      <c r="B9052" t="s">
        <v>55</v>
      </c>
    </row>
    <row r="9053" spans="1:2" x14ac:dyDescent="0.35">
      <c r="A9053">
        <v>168.98820000000001</v>
      </c>
      <c r="B9053" t="s">
        <v>55</v>
      </c>
    </row>
    <row r="9054" spans="1:2" x14ac:dyDescent="0.35">
      <c r="A9054">
        <v>169.00989999999999</v>
      </c>
      <c r="B9054" t="s">
        <v>55</v>
      </c>
    </row>
    <row r="9055" spans="1:2" x14ac:dyDescent="0.35">
      <c r="A9055">
        <v>169.02760000000001</v>
      </c>
      <c r="B9055" t="s">
        <v>55</v>
      </c>
    </row>
    <row r="9056" spans="1:2" x14ac:dyDescent="0.35">
      <c r="A9056">
        <v>169.0455</v>
      </c>
      <c r="B9056" t="s">
        <v>55</v>
      </c>
    </row>
    <row r="9057" spans="1:2" x14ac:dyDescent="0.35">
      <c r="A9057">
        <v>169.0599</v>
      </c>
      <c r="B9057" t="s">
        <v>55</v>
      </c>
    </row>
    <row r="9058" spans="1:2" x14ac:dyDescent="0.35">
      <c r="A9058">
        <v>169.07990000000001</v>
      </c>
      <c r="B9058" t="s">
        <v>55</v>
      </c>
    </row>
    <row r="9059" spans="1:2" x14ac:dyDescent="0.35">
      <c r="A9059">
        <v>169.1026</v>
      </c>
      <c r="B9059" t="s">
        <v>55</v>
      </c>
    </row>
    <row r="9060" spans="1:2" x14ac:dyDescent="0.35">
      <c r="A9060">
        <v>169.12119999999999</v>
      </c>
      <c r="B9060" t="s">
        <v>55</v>
      </c>
    </row>
    <row r="9061" spans="1:2" x14ac:dyDescent="0.35">
      <c r="A9061">
        <v>169.13939999999999</v>
      </c>
      <c r="B9061" t="s">
        <v>55</v>
      </c>
    </row>
    <row r="9062" spans="1:2" x14ac:dyDescent="0.35">
      <c r="A9062">
        <v>169.15719999999999</v>
      </c>
      <c r="B9062" t="s">
        <v>55</v>
      </c>
    </row>
    <row r="9063" spans="1:2" x14ac:dyDescent="0.35">
      <c r="A9063">
        <v>169.17859999999999</v>
      </c>
      <c r="B9063" t="s">
        <v>55</v>
      </c>
    </row>
    <row r="9064" spans="1:2" x14ac:dyDescent="0.35">
      <c r="A9064">
        <v>169.19630000000001</v>
      </c>
      <c r="B9064" t="s">
        <v>55</v>
      </c>
    </row>
    <row r="9065" spans="1:2" x14ac:dyDescent="0.35">
      <c r="A9065">
        <v>169.21510000000001</v>
      </c>
      <c r="B9065" t="s">
        <v>55</v>
      </c>
    </row>
    <row r="9066" spans="1:2" x14ac:dyDescent="0.35">
      <c r="A9066">
        <v>169.2347</v>
      </c>
      <c r="B9066" t="s">
        <v>55</v>
      </c>
    </row>
    <row r="9067" spans="1:2" x14ac:dyDescent="0.35">
      <c r="A9067">
        <v>169.24879999999999</v>
      </c>
      <c r="B9067" t="s">
        <v>55</v>
      </c>
    </row>
    <row r="9068" spans="1:2" x14ac:dyDescent="0.35">
      <c r="A9068">
        <v>169.26300000000001</v>
      </c>
      <c r="B9068" t="s">
        <v>55</v>
      </c>
    </row>
    <row r="9069" spans="1:2" x14ac:dyDescent="0.35">
      <c r="A9069">
        <v>169.27869999999999</v>
      </c>
      <c r="B9069" t="s">
        <v>55</v>
      </c>
    </row>
    <row r="9070" spans="1:2" x14ac:dyDescent="0.35">
      <c r="A9070">
        <v>169.2928</v>
      </c>
      <c r="B9070" t="s">
        <v>55</v>
      </c>
    </row>
    <row r="9071" spans="1:2" x14ac:dyDescent="0.35">
      <c r="A9071">
        <v>169.30879999999999</v>
      </c>
      <c r="B9071" t="s">
        <v>55</v>
      </c>
    </row>
    <row r="9072" spans="1:2" x14ac:dyDescent="0.35">
      <c r="A9072">
        <v>169.32320000000001</v>
      </c>
      <c r="B9072" t="s">
        <v>55</v>
      </c>
    </row>
    <row r="9073" spans="1:2" x14ac:dyDescent="0.35">
      <c r="A9073">
        <v>169.34780000000001</v>
      </c>
      <c r="B9073" t="s">
        <v>55</v>
      </c>
    </row>
    <row r="9074" spans="1:2" x14ac:dyDescent="0.35">
      <c r="A9074">
        <v>169.3622</v>
      </c>
      <c r="B9074" t="s">
        <v>55</v>
      </c>
    </row>
    <row r="9075" spans="1:2" x14ac:dyDescent="0.35">
      <c r="A9075">
        <v>169.3777</v>
      </c>
      <c r="B9075" t="s">
        <v>55</v>
      </c>
    </row>
    <row r="9076" spans="1:2" x14ac:dyDescent="0.35">
      <c r="A9076">
        <v>169.3954</v>
      </c>
      <c r="B9076" t="s">
        <v>55</v>
      </c>
    </row>
    <row r="9077" spans="1:2" x14ac:dyDescent="0.35">
      <c r="A9077">
        <v>169.41120000000001</v>
      </c>
      <c r="B9077" t="s">
        <v>55</v>
      </c>
    </row>
    <row r="9078" spans="1:2" x14ac:dyDescent="0.35">
      <c r="A9078">
        <v>169.42740000000001</v>
      </c>
      <c r="B9078" t="s">
        <v>55</v>
      </c>
    </row>
    <row r="9079" spans="1:2" x14ac:dyDescent="0.35">
      <c r="A9079">
        <v>169.44370000000001</v>
      </c>
      <c r="B9079" t="s">
        <v>55</v>
      </c>
    </row>
    <row r="9080" spans="1:2" x14ac:dyDescent="0.35">
      <c r="A9080">
        <v>169.465</v>
      </c>
      <c r="B9080" t="s">
        <v>55</v>
      </c>
    </row>
    <row r="9081" spans="1:2" x14ac:dyDescent="0.35">
      <c r="A9081">
        <v>169.49039999999999</v>
      </c>
      <c r="B9081" t="s">
        <v>55</v>
      </c>
    </row>
    <row r="9082" spans="1:2" x14ac:dyDescent="0.35">
      <c r="A9082">
        <v>169.50649999999999</v>
      </c>
      <c r="B9082" t="s">
        <v>55</v>
      </c>
    </row>
    <row r="9083" spans="1:2" x14ac:dyDescent="0.35">
      <c r="A9083">
        <v>169.52529999999999</v>
      </c>
      <c r="B9083" t="s">
        <v>55</v>
      </c>
    </row>
    <row r="9084" spans="1:2" x14ac:dyDescent="0.35">
      <c r="A9084">
        <v>169.5436</v>
      </c>
      <c r="B9084" t="s">
        <v>55</v>
      </c>
    </row>
    <row r="9085" spans="1:2" x14ac:dyDescent="0.35">
      <c r="A9085">
        <v>169.571</v>
      </c>
      <c r="B9085" t="s">
        <v>55</v>
      </c>
    </row>
    <row r="9086" spans="1:2" x14ac:dyDescent="0.35">
      <c r="A9086">
        <v>169.5949</v>
      </c>
      <c r="B9086" t="s">
        <v>55</v>
      </c>
    </row>
    <row r="9087" spans="1:2" x14ac:dyDescent="0.35">
      <c r="A9087">
        <v>169.6163</v>
      </c>
      <c r="B9087" t="s">
        <v>55</v>
      </c>
    </row>
    <row r="9088" spans="1:2" x14ac:dyDescent="0.35">
      <c r="A9088">
        <v>169.64160000000001</v>
      </c>
      <c r="B9088" t="s">
        <v>55</v>
      </c>
    </row>
    <row r="9089" spans="1:3" x14ac:dyDescent="0.35">
      <c r="A9089">
        <v>169.66679999999999</v>
      </c>
      <c r="B9089" t="s">
        <v>55</v>
      </c>
    </row>
    <row r="9090" spans="1:3" x14ac:dyDescent="0.35">
      <c r="A9090">
        <v>169.68190000000001</v>
      </c>
      <c r="B9090" t="s">
        <v>55</v>
      </c>
    </row>
    <row r="9091" spans="1:3" x14ac:dyDescent="0.35">
      <c r="A9091">
        <v>169.7099</v>
      </c>
      <c r="B9091" t="s">
        <v>55</v>
      </c>
    </row>
    <row r="9092" spans="1:3" x14ac:dyDescent="0.35">
      <c r="A9092">
        <v>169.7381</v>
      </c>
      <c r="B9092" t="s">
        <v>55</v>
      </c>
    </row>
    <row r="9093" spans="1:3" x14ac:dyDescent="0.35">
      <c r="A9093">
        <v>169.75739999999999</v>
      </c>
      <c r="B9093" t="s">
        <v>55</v>
      </c>
      <c r="C9093">
        <v>8.0000000000000004E-4</v>
      </c>
    </row>
    <row r="9094" spans="1:3" x14ac:dyDescent="0.35">
      <c r="A9094">
        <v>169.7895</v>
      </c>
      <c r="B9094" t="s">
        <v>55</v>
      </c>
      <c r="C9094">
        <v>2.5999999999999999E-3</v>
      </c>
    </row>
    <row r="9095" spans="1:3" x14ac:dyDescent="0.35">
      <c r="A9095">
        <v>169.82400000000001</v>
      </c>
      <c r="B9095" t="s">
        <v>55</v>
      </c>
      <c r="C9095">
        <v>5.0000000000000001E-3</v>
      </c>
    </row>
    <row r="9096" spans="1:3" x14ac:dyDescent="0.35">
      <c r="A9096">
        <v>169.84739999999999</v>
      </c>
      <c r="B9096" t="s">
        <v>55</v>
      </c>
      <c r="C9096">
        <v>5.0000000000000001E-3</v>
      </c>
    </row>
    <row r="9097" spans="1:3" x14ac:dyDescent="0.35">
      <c r="A9097">
        <v>169.86199999999999</v>
      </c>
      <c r="B9097" t="s">
        <v>55</v>
      </c>
      <c r="C9097">
        <v>4.5999999999999999E-3</v>
      </c>
    </row>
    <row r="9098" spans="1:3" x14ac:dyDescent="0.35">
      <c r="A9098">
        <v>169.87899999999999</v>
      </c>
      <c r="B9098" t="s">
        <v>55</v>
      </c>
      <c r="C9098">
        <v>4.1999999999999997E-3</v>
      </c>
    </row>
    <row r="9099" spans="1:3" x14ac:dyDescent="0.35">
      <c r="A9099">
        <v>169.89599999999999</v>
      </c>
      <c r="B9099" t="s">
        <v>55</v>
      </c>
      <c r="C9099">
        <v>4.1999999999999997E-3</v>
      </c>
    </row>
    <row r="9100" spans="1:3" x14ac:dyDescent="0.35">
      <c r="A9100">
        <v>169.9134</v>
      </c>
      <c r="B9100" t="s">
        <v>55</v>
      </c>
      <c r="C9100">
        <v>4.0000000000000001E-3</v>
      </c>
    </row>
    <row r="9101" spans="1:3" x14ac:dyDescent="0.35">
      <c r="A9101">
        <v>169.9297</v>
      </c>
      <c r="B9101" t="s">
        <v>55</v>
      </c>
      <c r="C9101">
        <v>3.8999999999999998E-3</v>
      </c>
    </row>
    <row r="9102" spans="1:3" x14ac:dyDescent="0.35">
      <c r="A9102">
        <v>169.9453</v>
      </c>
      <c r="B9102" t="s">
        <v>55</v>
      </c>
      <c r="C9102">
        <v>4.8999999999999998E-3</v>
      </c>
    </row>
    <row r="9103" spans="1:3" x14ac:dyDescent="0.35">
      <c r="A9103">
        <v>169.96770000000001</v>
      </c>
      <c r="B9103" t="s">
        <v>55</v>
      </c>
      <c r="C9103">
        <v>4.0000000000000002E-4</v>
      </c>
    </row>
    <row r="9104" spans="1:3" x14ac:dyDescent="0.35">
      <c r="A9104">
        <v>169.982</v>
      </c>
      <c r="B9104" t="s">
        <v>55</v>
      </c>
      <c r="C9104">
        <v>4.0000000000000002E-4</v>
      </c>
    </row>
    <row r="9105" spans="1:3" x14ac:dyDescent="0.35">
      <c r="A9105">
        <v>169.99870000000001</v>
      </c>
      <c r="B9105" t="s">
        <v>55</v>
      </c>
      <c r="C9105">
        <v>6.9999999999999999E-4</v>
      </c>
    </row>
    <row r="9106" spans="1:3" x14ac:dyDescent="0.35">
      <c r="A9106">
        <v>170.01480000000001</v>
      </c>
      <c r="B9106" t="s">
        <v>55</v>
      </c>
      <c r="C9106">
        <v>1.8E-3</v>
      </c>
    </row>
    <row r="9107" spans="1:3" x14ac:dyDescent="0.35">
      <c r="A9107">
        <v>170.03100000000001</v>
      </c>
      <c r="B9107" t="s">
        <v>55</v>
      </c>
      <c r="C9107">
        <v>1.8E-3</v>
      </c>
    </row>
    <row r="9108" spans="1:3" x14ac:dyDescent="0.35">
      <c r="A9108">
        <v>170.0496</v>
      </c>
      <c r="B9108" t="s">
        <v>55</v>
      </c>
      <c r="C9108">
        <v>2.7000000000000001E-3</v>
      </c>
    </row>
    <row r="9109" spans="1:3" x14ac:dyDescent="0.35">
      <c r="A9109">
        <v>170.0658</v>
      </c>
      <c r="B9109" t="s">
        <v>55</v>
      </c>
      <c r="C9109">
        <v>2.2700000000000001E-2</v>
      </c>
    </row>
    <row r="9110" spans="1:3" x14ac:dyDescent="0.35">
      <c r="A9110">
        <v>170.08160000000001</v>
      </c>
      <c r="B9110" t="s">
        <v>55</v>
      </c>
      <c r="C9110">
        <v>5.4999999999999997E-3</v>
      </c>
    </row>
    <row r="9111" spans="1:3" x14ac:dyDescent="0.35">
      <c r="A9111">
        <v>170.09970000000001</v>
      </c>
      <c r="B9111" t="s">
        <v>55</v>
      </c>
      <c r="C9111">
        <v>8.0000000000000002E-3</v>
      </c>
    </row>
    <row r="9112" spans="1:3" x14ac:dyDescent="0.35">
      <c r="A9112">
        <v>170.1156</v>
      </c>
      <c r="B9112" t="s">
        <v>55</v>
      </c>
      <c r="C9112">
        <v>7.7000000000000002E-3</v>
      </c>
    </row>
    <row r="9113" spans="1:3" x14ac:dyDescent="0.35">
      <c r="A9113">
        <v>170.1335</v>
      </c>
      <c r="B9113" t="s">
        <v>55</v>
      </c>
      <c r="C9113">
        <v>7.7000000000000002E-3</v>
      </c>
    </row>
    <row r="9114" spans="1:3" x14ac:dyDescent="0.35">
      <c r="A9114">
        <v>170.15309999999999</v>
      </c>
      <c r="B9114" t="s">
        <v>55</v>
      </c>
      <c r="C9114">
        <v>6.7999999999999996E-3</v>
      </c>
    </row>
    <row r="9115" spans="1:3" x14ac:dyDescent="0.35">
      <c r="A9115">
        <v>170.17429999999999</v>
      </c>
      <c r="B9115" t="s">
        <v>55</v>
      </c>
      <c r="C9115">
        <v>4.4000000000000003E-3</v>
      </c>
    </row>
    <row r="9116" spans="1:3" x14ac:dyDescent="0.35">
      <c r="A9116">
        <v>170.19309999999999</v>
      </c>
      <c r="B9116" t="s">
        <v>55</v>
      </c>
      <c r="C9116">
        <v>7.1999999999999998E-3</v>
      </c>
    </row>
    <row r="9117" spans="1:3" x14ac:dyDescent="0.35">
      <c r="A9117">
        <v>170.2132</v>
      </c>
      <c r="B9117" t="s">
        <v>55</v>
      </c>
      <c r="C9117">
        <v>2.7000000000000001E-3</v>
      </c>
    </row>
    <row r="9118" spans="1:3" x14ac:dyDescent="0.35">
      <c r="A9118">
        <v>170.23099999999999</v>
      </c>
      <c r="B9118" t="s">
        <v>55</v>
      </c>
      <c r="C9118">
        <v>1.6999999999999999E-3</v>
      </c>
    </row>
    <row r="9119" spans="1:3" x14ac:dyDescent="0.35">
      <c r="A9119">
        <v>170.2501</v>
      </c>
      <c r="B9119" t="s">
        <v>55</v>
      </c>
      <c r="C9119">
        <v>4.0000000000000002E-4</v>
      </c>
    </row>
    <row r="9120" spans="1:3" x14ac:dyDescent="0.35">
      <c r="A9120">
        <v>170.2739</v>
      </c>
      <c r="B9120" t="s">
        <v>55</v>
      </c>
      <c r="C9120">
        <v>1E-4</v>
      </c>
    </row>
    <row r="9121" spans="1:2" x14ac:dyDescent="0.35">
      <c r="A9121">
        <v>170.29069999999999</v>
      </c>
      <c r="B9121" t="s">
        <v>55</v>
      </c>
    </row>
    <row r="9122" spans="1:2" x14ac:dyDescent="0.35">
      <c r="A9122">
        <v>170.31030000000001</v>
      </c>
      <c r="B9122" t="s">
        <v>55</v>
      </c>
    </row>
    <row r="9123" spans="1:2" x14ac:dyDescent="0.35">
      <c r="A9123">
        <v>170.32990000000001</v>
      </c>
      <c r="B9123" t="s">
        <v>55</v>
      </c>
    </row>
    <row r="9124" spans="1:2" x14ac:dyDescent="0.35">
      <c r="A9124">
        <v>170.34829999999999</v>
      </c>
      <c r="B9124" t="s">
        <v>55</v>
      </c>
    </row>
    <row r="9125" spans="1:2" x14ac:dyDescent="0.35">
      <c r="A9125">
        <v>170.36519999999999</v>
      </c>
      <c r="B9125" t="s">
        <v>55</v>
      </c>
    </row>
    <row r="9126" spans="1:2" x14ac:dyDescent="0.35">
      <c r="A9126">
        <v>170.3887</v>
      </c>
      <c r="B9126" t="s">
        <v>55</v>
      </c>
    </row>
    <row r="9127" spans="1:2" x14ac:dyDescent="0.35">
      <c r="A9127">
        <v>170.41309999999999</v>
      </c>
      <c r="B9127" t="s">
        <v>55</v>
      </c>
    </row>
    <row r="9128" spans="1:2" x14ac:dyDescent="0.35">
      <c r="A9128">
        <v>170.43029999999999</v>
      </c>
      <c r="B9128" t="s">
        <v>55</v>
      </c>
    </row>
    <row r="9129" spans="1:2" x14ac:dyDescent="0.35">
      <c r="A9129">
        <v>170.44820000000001</v>
      </c>
      <c r="B9129" t="s">
        <v>55</v>
      </c>
    </row>
    <row r="9130" spans="1:2" x14ac:dyDescent="0.35">
      <c r="A9130">
        <v>170.47380000000001</v>
      </c>
      <c r="B9130" t="s">
        <v>55</v>
      </c>
    </row>
    <row r="9131" spans="1:2" x14ac:dyDescent="0.35">
      <c r="A9131">
        <v>170.4965</v>
      </c>
      <c r="B9131" t="s">
        <v>55</v>
      </c>
    </row>
    <row r="9132" spans="1:2" x14ac:dyDescent="0.35">
      <c r="A9132">
        <v>170.51419999999999</v>
      </c>
      <c r="B9132" t="s">
        <v>55</v>
      </c>
    </row>
    <row r="9133" spans="1:2" x14ac:dyDescent="0.35">
      <c r="A9133">
        <v>170.53190000000001</v>
      </c>
      <c r="B9133" t="s">
        <v>55</v>
      </c>
    </row>
    <row r="9134" spans="1:2" x14ac:dyDescent="0.35">
      <c r="A9134">
        <v>170.54910000000001</v>
      </c>
      <c r="B9134" t="s">
        <v>55</v>
      </c>
    </row>
    <row r="9135" spans="1:2" x14ac:dyDescent="0.35">
      <c r="A9135">
        <v>170.57599999999999</v>
      </c>
      <c r="B9135" t="s">
        <v>55</v>
      </c>
    </row>
    <row r="9136" spans="1:2" x14ac:dyDescent="0.35">
      <c r="A9136">
        <v>170.59979999999999</v>
      </c>
      <c r="B9136" t="s">
        <v>55</v>
      </c>
    </row>
    <row r="9137" spans="1:2" x14ac:dyDescent="0.35">
      <c r="A9137">
        <v>170.61529999999999</v>
      </c>
      <c r="B9137" t="s">
        <v>55</v>
      </c>
    </row>
    <row r="9138" spans="1:2" x14ac:dyDescent="0.35">
      <c r="A9138">
        <v>170.6301</v>
      </c>
      <c r="B9138" t="s">
        <v>55</v>
      </c>
    </row>
    <row r="9139" spans="1:2" x14ac:dyDescent="0.35">
      <c r="A9139">
        <v>170.64580000000001</v>
      </c>
      <c r="B9139" t="s">
        <v>55</v>
      </c>
    </row>
    <row r="9140" spans="1:2" x14ac:dyDescent="0.35">
      <c r="A9140">
        <v>170.6602</v>
      </c>
      <c r="B9140" t="s">
        <v>55</v>
      </c>
    </row>
    <row r="9141" spans="1:2" x14ac:dyDescent="0.35">
      <c r="A9141">
        <v>170.67529999999999</v>
      </c>
      <c r="B9141" t="s">
        <v>55</v>
      </c>
    </row>
    <row r="9142" spans="1:2" x14ac:dyDescent="0.35">
      <c r="A9142">
        <v>170.69409999999999</v>
      </c>
      <c r="B9142" t="s">
        <v>55</v>
      </c>
    </row>
    <row r="9143" spans="1:2" x14ac:dyDescent="0.35">
      <c r="A9143">
        <v>170.709</v>
      </c>
      <c r="B9143" t="s">
        <v>55</v>
      </c>
    </row>
    <row r="9144" spans="1:2" x14ac:dyDescent="0.35">
      <c r="A9144">
        <v>170.72409999999999</v>
      </c>
      <c r="B9144" t="s">
        <v>55</v>
      </c>
    </row>
    <row r="9145" spans="1:2" x14ac:dyDescent="0.35">
      <c r="A9145">
        <v>170.7406</v>
      </c>
      <c r="B9145" t="s">
        <v>55</v>
      </c>
    </row>
    <row r="9146" spans="1:2" x14ac:dyDescent="0.35">
      <c r="A9146">
        <v>170.75550000000001</v>
      </c>
      <c r="B9146" t="s">
        <v>55</v>
      </c>
    </row>
    <row r="9147" spans="1:2" x14ac:dyDescent="0.35">
      <c r="A9147">
        <v>170.77</v>
      </c>
      <c r="B9147" t="s">
        <v>55</v>
      </c>
    </row>
    <row r="9148" spans="1:2" x14ac:dyDescent="0.35">
      <c r="A9148">
        <v>170.78540000000001</v>
      </c>
      <c r="B9148" t="s">
        <v>55</v>
      </c>
    </row>
    <row r="9149" spans="1:2" x14ac:dyDescent="0.35">
      <c r="A9149">
        <v>170.79990000000001</v>
      </c>
      <c r="B9149" t="s">
        <v>55</v>
      </c>
    </row>
    <row r="9150" spans="1:2" x14ac:dyDescent="0.35">
      <c r="A9150">
        <v>170.815</v>
      </c>
      <c r="B9150" t="s">
        <v>55</v>
      </c>
    </row>
    <row r="9151" spans="1:2" x14ac:dyDescent="0.35">
      <c r="A9151">
        <v>170.83199999999999</v>
      </c>
      <c r="B9151" t="s">
        <v>55</v>
      </c>
    </row>
    <row r="9152" spans="1:2" x14ac:dyDescent="0.35">
      <c r="A9152">
        <v>170.85120000000001</v>
      </c>
      <c r="B9152" t="s">
        <v>55</v>
      </c>
    </row>
    <row r="9153" spans="1:2" x14ac:dyDescent="0.35">
      <c r="A9153">
        <v>170.8691</v>
      </c>
      <c r="B9153" t="s">
        <v>55</v>
      </c>
    </row>
    <row r="9154" spans="1:2" x14ac:dyDescent="0.35">
      <c r="A9154">
        <v>170.89449999999999</v>
      </c>
      <c r="B9154" t="s">
        <v>55</v>
      </c>
    </row>
    <row r="9155" spans="1:2" x14ac:dyDescent="0.35">
      <c r="A9155">
        <v>170.92519999999999</v>
      </c>
      <c r="B9155" t="s">
        <v>55</v>
      </c>
    </row>
    <row r="9156" spans="1:2" x14ac:dyDescent="0.35">
      <c r="A9156">
        <v>170.94290000000001</v>
      </c>
      <c r="B9156" t="s">
        <v>55</v>
      </c>
    </row>
    <row r="9157" spans="1:2" x14ac:dyDescent="0.35">
      <c r="A9157">
        <v>170.96090000000001</v>
      </c>
      <c r="B9157" t="s">
        <v>55</v>
      </c>
    </row>
    <row r="9158" spans="1:2" x14ac:dyDescent="0.35">
      <c r="A9158">
        <v>170.982</v>
      </c>
      <c r="B9158" t="s">
        <v>55</v>
      </c>
    </row>
    <row r="9159" spans="1:2" x14ac:dyDescent="0.35">
      <c r="A9159">
        <v>171.00229999999999</v>
      </c>
      <c r="B9159" t="s">
        <v>55</v>
      </c>
    </row>
    <row r="9160" spans="1:2" x14ac:dyDescent="0.35">
      <c r="A9160">
        <v>171.02199999999999</v>
      </c>
      <c r="B9160" t="s">
        <v>55</v>
      </c>
    </row>
    <row r="9161" spans="1:2" x14ac:dyDescent="0.35">
      <c r="A9161">
        <v>171.0453</v>
      </c>
      <c r="B9161" t="s">
        <v>55</v>
      </c>
    </row>
    <row r="9162" spans="1:2" x14ac:dyDescent="0.35">
      <c r="A9162">
        <v>171.06479999999999</v>
      </c>
      <c r="B9162" t="s">
        <v>55</v>
      </c>
    </row>
    <row r="9163" spans="1:2" x14ac:dyDescent="0.35">
      <c r="A9163">
        <v>171.08320000000001</v>
      </c>
      <c r="B9163" t="s">
        <v>55</v>
      </c>
    </row>
    <row r="9164" spans="1:2" x14ac:dyDescent="0.35">
      <c r="A9164">
        <v>171.1018</v>
      </c>
      <c r="B9164" t="s">
        <v>55</v>
      </c>
    </row>
    <row r="9165" spans="1:2" x14ac:dyDescent="0.35">
      <c r="A9165">
        <v>171.12289999999999</v>
      </c>
      <c r="B9165" t="s">
        <v>55</v>
      </c>
    </row>
    <row r="9166" spans="1:2" x14ac:dyDescent="0.35">
      <c r="A9166">
        <v>171.14009999999999</v>
      </c>
      <c r="B9166" t="s">
        <v>55</v>
      </c>
    </row>
    <row r="9167" spans="1:2" x14ac:dyDescent="0.35">
      <c r="A9167">
        <v>171.16079999999999</v>
      </c>
      <c r="B9167" t="s">
        <v>55</v>
      </c>
    </row>
    <row r="9168" spans="1:2" x14ac:dyDescent="0.35">
      <c r="A9168">
        <v>171.1807</v>
      </c>
      <c r="B9168" t="s">
        <v>55</v>
      </c>
    </row>
    <row r="9169" spans="1:2" x14ac:dyDescent="0.35">
      <c r="A9169">
        <v>171.24180000000001</v>
      </c>
      <c r="B9169" t="s">
        <v>55</v>
      </c>
    </row>
    <row r="9170" spans="1:2" x14ac:dyDescent="0.35">
      <c r="A9170">
        <v>171.2627</v>
      </c>
      <c r="B9170" t="s">
        <v>55</v>
      </c>
    </row>
    <row r="9171" spans="1:2" x14ac:dyDescent="0.35">
      <c r="A9171">
        <v>171.2764</v>
      </c>
      <c r="B9171" t="s">
        <v>55</v>
      </c>
    </row>
    <row r="9172" spans="1:2" x14ac:dyDescent="0.35">
      <c r="A9172">
        <v>171.29089999999999</v>
      </c>
      <c r="B9172" t="s">
        <v>55</v>
      </c>
    </row>
    <row r="9173" spans="1:2" x14ac:dyDescent="0.35">
      <c r="A9173">
        <v>171.3081</v>
      </c>
      <c r="B9173" t="s">
        <v>55</v>
      </c>
    </row>
    <row r="9174" spans="1:2" x14ac:dyDescent="0.35">
      <c r="A9174">
        <v>171.32480000000001</v>
      </c>
      <c r="B9174" t="s">
        <v>55</v>
      </c>
    </row>
    <row r="9175" spans="1:2" x14ac:dyDescent="0.35">
      <c r="A9175">
        <v>171.33969999999999</v>
      </c>
      <c r="B9175" t="s">
        <v>55</v>
      </c>
    </row>
    <row r="9176" spans="1:2" x14ac:dyDescent="0.35">
      <c r="A9176">
        <v>171.3536</v>
      </c>
      <c r="B9176" t="s">
        <v>55</v>
      </c>
    </row>
    <row r="9177" spans="1:2" x14ac:dyDescent="0.35">
      <c r="A9177">
        <v>171.36859999999999</v>
      </c>
      <c r="B9177" t="s">
        <v>55</v>
      </c>
    </row>
    <row r="9178" spans="1:2" x14ac:dyDescent="0.35">
      <c r="A9178">
        <v>171.3836</v>
      </c>
      <c r="B9178" t="s">
        <v>55</v>
      </c>
    </row>
    <row r="9179" spans="1:2" x14ac:dyDescent="0.35">
      <c r="A9179">
        <v>171.39859999999999</v>
      </c>
      <c r="B9179" t="s">
        <v>55</v>
      </c>
    </row>
    <row r="9180" spans="1:2" x14ac:dyDescent="0.35">
      <c r="A9180">
        <v>171.4162</v>
      </c>
      <c r="B9180" t="s">
        <v>55</v>
      </c>
    </row>
    <row r="9181" spans="1:2" x14ac:dyDescent="0.35">
      <c r="A9181">
        <v>171.4332</v>
      </c>
      <c r="B9181" t="s">
        <v>55</v>
      </c>
    </row>
    <row r="9182" spans="1:2" x14ac:dyDescent="0.35">
      <c r="A9182">
        <v>171.45050000000001</v>
      </c>
      <c r="B9182" t="s">
        <v>55</v>
      </c>
    </row>
    <row r="9183" spans="1:2" x14ac:dyDescent="0.35">
      <c r="A9183">
        <v>171.4657</v>
      </c>
      <c r="B9183" t="s">
        <v>55</v>
      </c>
    </row>
    <row r="9184" spans="1:2" x14ac:dyDescent="0.35">
      <c r="A9184">
        <v>171.4881</v>
      </c>
      <c r="B9184" t="s">
        <v>55</v>
      </c>
    </row>
    <row r="9185" spans="1:3" x14ac:dyDescent="0.35">
      <c r="A9185">
        <v>171.5078</v>
      </c>
      <c r="B9185" t="s">
        <v>55</v>
      </c>
    </row>
    <row r="9186" spans="1:3" x14ac:dyDescent="0.35">
      <c r="A9186">
        <v>171.5351</v>
      </c>
      <c r="B9186" t="s">
        <v>55</v>
      </c>
    </row>
    <row r="9187" spans="1:3" x14ac:dyDescent="0.35">
      <c r="A9187">
        <v>171.5651</v>
      </c>
      <c r="B9187" t="s">
        <v>55</v>
      </c>
    </row>
    <row r="9188" spans="1:3" x14ac:dyDescent="0.35">
      <c r="A9188">
        <v>171.58369999999999</v>
      </c>
      <c r="B9188" t="s">
        <v>55</v>
      </c>
    </row>
    <row r="9189" spans="1:3" x14ac:dyDescent="0.35">
      <c r="A9189">
        <v>171.6027</v>
      </c>
      <c r="B9189" t="s">
        <v>55</v>
      </c>
    </row>
    <row r="9190" spans="1:3" x14ac:dyDescent="0.35">
      <c r="A9190">
        <v>171.62299999999999</v>
      </c>
      <c r="B9190" t="s">
        <v>55</v>
      </c>
    </row>
    <row r="9191" spans="1:3" x14ac:dyDescent="0.35">
      <c r="A9191">
        <v>171.63890000000001</v>
      </c>
      <c r="B9191" t="s">
        <v>55</v>
      </c>
    </row>
    <row r="9192" spans="1:3" x14ac:dyDescent="0.35">
      <c r="A9192">
        <v>171.6557</v>
      </c>
      <c r="B9192" t="s">
        <v>55</v>
      </c>
    </row>
    <row r="9193" spans="1:3" x14ac:dyDescent="0.35">
      <c r="A9193">
        <v>171.68180000000001</v>
      </c>
      <c r="B9193" t="s">
        <v>55</v>
      </c>
    </row>
    <row r="9194" spans="1:3" x14ac:dyDescent="0.35">
      <c r="A9194">
        <v>171.7115</v>
      </c>
      <c r="B9194" t="s">
        <v>55</v>
      </c>
    </row>
    <row r="9195" spans="1:3" x14ac:dyDescent="0.35">
      <c r="A9195">
        <v>171.72829999999999</v>
      </c>
      <c r="B9195" t="s">
        <v>55</v>
      </c>
    </row>
    <row r="9196" spans="1:3" x14ac:dyDescent="0.35">
      <c r="A9196">
        <v>171.7526</v>
      </c>
      <c r="B9196" t="s">
        <v>55</v>
      </c>
    </row>
    <row r="9197" spans="1:3" x14ac:dyDescent="0.35">
      <c r="A9197">
        <v>171.77459999999999</v>
      </c>
      <c r="B9197" t="s">
        <v>55</v>
      </c>
    </row>
    <row r="9198" spans="1:3" x14ac:dyDescent="0.35">
      <c r="A9198">
        <v>171.79390000000001</v>
      </c>
      <c r="B9198" t="s">
        <v>55</v>
      </c>
      <c r="C9198">
        <v>8.0000000000000004E-4</v>
      </c>
    </row>
    <row r="9199" spans="1:3" x14ac:dyDescent="0.35">
      <c r="A9199">
        <v>171.81710000000001</v>
      </c>
      <c r="B9199" t="s">
        <v>55</v>
      </c>
      <c r="C9199">
        <v>1E-3</v>
      </c>
    </row>
    <row r="9200" spans="1:3" x14ac:dyDescent="0.35">
      <c r="A9200">
        <v>171.8347</v>
      </c>
      <c r="B9200" t="s">
        <v>55</v>
      </c>
      <c r="C9200">
        <v>1.1000000000000001E-3</v>
      </c>
    </row>
    <row r="9201" spans="1:3" x14ac:dyDescent="0.35">
      <c r="A9201">
        <v>171.86320000000001</v>
      </c>
      <c r="B9201" t="s">
        <v>55</v>
      </c>
      <c r="C9201">
        <v>1.1000000000000001E-3</v>
      </c>
    </row>
    <row r="9202" spans="1:3" x14ac:dyDescent="0.35">
      <c r="A9202">
        <v>171.88669999999999</v>
      </c>
      <c r="B9202" t="s">
        <v>55</v>
      </c>
      <c r="C9202">
        <v>2.8999999999999998E-3</v>
      </c>
    </row>
    <row r="9203" spans="1:3" x14ac:dyDescent="0.35">
      <c r="A9203">
        <v>171.90289999999999</v>
      </c>
      <c r="B9203" t="s">
        <v>55</v>
      </c>
      <c r="C9203">
        <v>2.3999999999999998E-3</v>
      </c>
    </row>
    <row r="9204" spans="1:3" x14ac:dyDescent="0.35">
      <c r="A9204">
        <v>171.91900000000001</v>
      </c>
      <c r="B9204" t="s">
        <v>55</v>
      </c>
      <c r="C9204">
        <v>2.8999999999999998E-3</v>
      </c>
    </row>
    <row r="9205" spans="1:3" x14ac:dyDescent="0.35">
      <c r="A9205">
        <v>171.93469999999999</v>
      </c>
      <c r="B9205" t="s">
        <v>55</v>
      </c>
      <c r="C9205">
        <v>1.6999999999999999E-3</v>
      </c>
    </row>
    <row r="9206" spans="1:3" x14ac:dyDescent="0.35">
      <c r="A9206">
        <v>171.95089999999999</v>
      </c>
      <c r="B9206" t="s">
        <v>55</v>
      </c>
      <c r="C9206">
        <v>1.6999999999999999E-3</v>
      </c>
    </row>
    <row r="9207" spans="1:3" x14ac:dyDescent="0.35">
      <c r="A9207">
        <v>171.96799999999999</v>
      </c>
      <c r="B9207" t="s">
        <v>55</v>
      </c>
      <c r="C9207">
        <v>2.2000000000000001E-3</v>
      </c>
    </row>
    <row r="9208" spans="1:3" x14ac:dyDescent="0.35">
      <c r="A9208">
        <v>171.98949999999999</v>
      </c>
      <c r="B9208" t="s">
        <v>55</v>
      </c>
      <c r="C9208">
        <v>2.2000000000000001E-3</v>
      </c>
    </row>
    <row r="9209" spans="1:3" x14ac:dyDescent="0.35">
      <c r="A9209">
        <v>172.01009999999999</v>
      </c>
      <c r="B9209" t="s">
        <v>55</v>
      </c>
      <c r="C9209">
        <v>8.9999999999999998E-4</v>
      </c>
    </row>
    <row r="9210" spans="1:3" x14ac:dyDescent="0.35">
      <c r="A9210">
        <v>172.02770000000001</v>
      </c>
      <c r="B9210" t="s">
        <v>55</v>
      </c>
      <c r="C9210">
        <v>8.9999999999999998E-4</v>
      </c>
    </row>
    <row r="9211" spans="1:3" x14ac:dyDescent="0.35">
      <c r="A9211">
        <v>172.04409999999999</v>
      </c>
      <c r="B9211" t="s">
        <v>55</v>
      </c>
      <c r="C9211">
        <v>6.9999999999999999E-4</v>
      </c>
    </row>
    <row r="9212" spans="1:3" x14ac:dyDescent="0.35">
      <c r="A9212">
        <v>172.0607</v>
      </c>
      <c r="B9212" t="s">
        <v>55</v>
      </c>
    </row>
    <row r="9213" spans="1:3" x14ac:dyDescent="0.35">
      <c r="A9213">
        <v>172.0779</v>
      </c>
      <c r="B9213" t="s">
        <v>55</v>
      </c>
    </row>
    <row r="9214" spans="1:3" x14ac:dyDescent="0.35">
      <c r="A9214">
        <v>172.0942</v>
      </c>
      <c r="B9214" t="s">
        <v>55</v>
      </c>
    </row>
    <row r="9215" spans="1:3" x14ac:dyDescent="0.35">
      <c r="A9215">
        <v>172.11099999999999</v>
      </c>
      <c r="B9215" t="s">
        <v>55</v>
      </c>
    </row>
    <row r="9216" spans="1:3" x14ac:dyDescent="0.35">
      <c r="A9216">
        <v>172.12989999999999</v>
      </c>
      <c r="B9216" t="s">
        <v>55</v>
      </c>
    </row>
    <row r="9217" spans="1:2" x14ac:dyDescent="0.35">
      <c r="A9217">
        <v>172.15170000000001</v>
      </c>
      <c r="B9217" t="s">
        <v>55</v>
      </c>
    </row>
    <row r="9218" spans="1:2" x14ac:dyDescent="0.35">
      <c r="A9218">
        <v>172.17</v>
      </c>
      <c r="B9218" t="s">
        <v>55</v>
      </c>
    </row>
    <row r="9219" spans="1:2" x14ac:dyDescent="0.35">
      <c r="A9219">
        <v>172.19059999999999</v>
      </c>
      <c r="B9219" t="s">
        <v>55</v>
      </c>
    </row>
    <row r="9220" spans="1:2" x14ac:dyDescent="0.35">
      <c r="A9220">
        <v>172.20949999999999</v>
      </c>
      <c r="B9220" t="s">
        <v>55</v>
      </c>
    </row>
    <row r="9221" spans="1:2" x14ac:dyDescent="0.35">
      <c r="A9221">
        <v>172.22829999999999</v>
      </c>
      <c r="B9221" t="s">
        <v>55</v>
      </c>
    </row>
    <row r="9222" spans="1:2" x14ac:dyDescent="0.35">
      <c r="A9222">
        <v>172.2484</v>
      </c>
      <c r="B9222" t="s">
        <v>55</v>
      </c>
    </row>
    <row r="9223" spans="1:2" x14ac:dyDescent="0.35">
      <c r="A9223">
        <v>172.2681</v>
      </c>
      <c r="B9223" t="s">
        <v>55</v>
      </c>
    </row>
    <row r="9224" spans="1:2" x14ac:dyDescent="0.35">
      <c r="A9224">
        <v>172.2877</v>
      </c>
      <c r="B9224" t="s">
        <v>55</v>
      </c>
    </row>
    <row r="9225" spans="1:2" x14ac:dyDescent="0.35">
      <c r="A9225">
        <v>172.30719999999999</v>
      </c>
      <c r="B9225" t="s">
        <v>55</v>
      </c>
    </row>
    <row r="9226" spans="1:2" x14ac:dyDescent="0.35">
      <c r="A9226">
        <v>172.3263</v>
      </c>
      <c r="B9226" t="s">
        <v>55</v>
      </c>
    </row>
    <row r="9227" spans="1:2" x14ac:dyDescent="0.35">
      <c r="A9227">
        <v>172.34100000000001</v>
      </c>
      <c r="B9227" t="s">
        <v>55</v>
      </c>
    </row>
    <row r="9228" spans="1:2" x14ac:dyDescent="0.35">
      <c r="A9228">
        <v>172.3656</v>
      </c>
      <c r="B9228" t="s">
        <v>55</v>
      </c>
    </row>
    <row r="9229" spans="1:2" x14ac:dyDescent="0.35">
      <c r="A9229">
        <v>172.38919999999999</v>
      </c>
      <c r="B9229" t="s">
        <v>55</v>
      </c>
    </row>
    <row r="9230" spans="1:2" x14ac:dyDescent="0.35">
      <c r="A9230">
        <v>172.40799999999999</v>
      </c>
      <c r="B9230" t="s">
        <v>55</v>
      </c>
    </row>
    <row r="9231" spans="1:2" x14ac:dyDescent="0.35">
      <c r="A9231">
        <v>172.4299</v>
      </c>
      <c r="B9231" t="s">
        <v>55</v>
      </c>
    </row>
    <row r="9232" spans="1:2" x14ac:dyDescent="0.35">
      <c r="A9232">
        <v>172.45429999999999</v>
      </c>
      <c r="B9232" t="s">
        <v>55</v>
      </c>
    </row>
    <row r="9233" spans="1:2" x14ac:dyDescent="0.35">
      <c r="A9233">
        <v>172.4726</v>
      </c>
      <c r="B9233" t="s">
        <v>55</v>
      </c>
    </row>
    <row r="9234" spans="1:2" x14ac:dyDescent="0.35">
      <c r="A9234">
        <v>172.49690000000001</v>
      </c>
      <c r="B9234" t="s">
        <v>55</v>
      </c>
    </row>
    <row r="9235" spans="1:2" x14ac:dyDescent="0.35">
      <c r="A9235">
        <v>172.5205</v>
      </c>
      <c r="B9235" t="s">
        <v>55</v>
      </c>
    </row>
    <row r="9236" spans="1:2" x14ac:dyDescent="0.35">
      <c r="A9236">
        <v>172.536</v>
      </c>
      <c r="B9236" t="s">
        <v>55</v>
      </c>
    </row>
    <row r="9237" spans="1:2" x14ac:dyDescent="0.35">
      <c r="A9237">
        <v>172.5504</v>
      </c>
      <c r="B9237" t="s">
        <v>55</v>
      </c>
    </row>
    <row r="9238" spans="1:2" x14ac:dyDescent="0.35">
      <c r="A9238">
        <v>172.5659</v>
      </c>
      <c r="B9238" t="s">
        <v>55</v>
      </c>
    </row>
    <row r="9239" spans="1:2" x14ac:dyDescent="0.35">
      <c r="A9239">
        <v>172.58070000000001</v>
      </c>
      <c r="B9239" t="s">
        <v>55</v>
      </c>
    </row>
    <row r="9240" spans="1:2" x14ac:dyDescent="0.35">
      <c r="A9240">
        <v>172.59739999999999</v>
      </c>
      <c r="B9240" t="s">
        <v>55</v>
      </c>
    </row>
    <row r="9241" spans="1:2" x14ac:dyDescent="0.35">
      <c r="A9241">
        <v>172.61850000000001</v>
      </c>
      <c r="B9241" t="s">
        <v>55</v>
      </c>
    </row>
    <row r="9242" spans="1:2" x14ac:dyDescent="0.35">
      <c r="A9242">
        <v>172.63399999999999</v>
      </c>
      <c r="B9242" t="s">
        <v>55</v>
      </c>
    </row>
    <row r="9243" spans="1:2" x14ac:dyDescent="0.35">
      <c r="A9243">
        <v>172.6516</v>
      </c>
      <c r="B9243" t="s">
        <v>55</v>
      </c>
    </row>
    <row r="9244" spans="1:2" x14ac:dyDescent="0.35">
      <c r="A9244">
        <v>172.6696</v>
      </c>
      <c r="B9244" t="s">
        <v>55</v>
      </c>
    </row>
    <row r="9245" spans="1:2" x14ac:dyDescent="0.35">
      <c r="A9245">
        <v>172.69</v>
      </c>
      <c r="B9245" t="s">
        <v>55</v>
      </c>
    </row>
    <row r="9246" spans="1:2" x14ac:dyDescent="0.35">
      <c r="A9246">
        <v>172.70939999999999</v>
      </c>
      <c r="B9246" t="s">
        <v>55</v>
      </c>
    </row>
    <row r="9247" spans="1:2" x14ac:dyDescent="0.35">
      <c r="A9247">
        <v>172.72800000000001</v>
      </c>
      <c r="B9247" t="s">
        <v>55</v>
      </c>
    </row>
    <row r="9248" spans="1:2" x14ac:dyDescent="0.35">
      <c r="A9248">
        <v>172.74600000000001</v>
      </c>
      <c r="B9248" t="s">
        <v>55</v>
      </c>
    </row>
    <row r="9249" spans="1:3" x14ac:dyDescent="0.35">
      <c r="A9249">
        <v>172.76429999999999</v>
      </c>
      <c r="B9249" t="s">
        <v>55</v>
      </c>
      <c r="C9249">
        <v>1E-4</v>
      </c>
    </row>
    <row r="9250" spans="1:3" x14ac:dyDescent="0.35">
      <c r="A9250">
        <v>172.77879999999999</v>
      </c>
      <c r="B9250" t="s">
        <v>55</v>
      </c>
    </row>
    <row r="9251" spans="1:3" x14ac:dyDescent="0.35">
      <c r="A9251">
        <v>172.79470000000001</v>
      </c>
      <c r="B9251" t="s">
        <v>55</v>
      </c>
    </row>
    <row r="9252" spans="1:3" x14ac:dyDescent="0.35">
      <c r="A9252">
        <v>172.81979999999999</v>
      </c>
      <c r="B9252" t="s">
        <v>55</v>
      </c>
    </row>
    <row r="9253" spans="1:3" x14ac:dyDescent="0.35">
      <c r="A9253">
        <v>172.84989999999999</v>
      </c>
      <c r="B9253" t="s">
        <v>55</v>
      </c>
    </row>
    <row r="9254" spans="1:3" x14ac:dyDescent="0.35">
      <c r="A9254">
        <v>172.8691</v>
      </c>
      <c r="B9254" t="s">
        <v>55</v>
      </c>
    </row>
    <row r="9255" spans="1:3" x14ac:dyDescent="0.35">
      <c r="A9255">
        <v>172.89320000000001</v>
      </c>
      <c r="B9255" t="s">
        <v>55</v>
      </c>
    </row>
    <row r="9256" spans="1:3" x14ac:dyDescent="0.35">
      <c r="A9256">
        <v>172.9194</v>
      </c>
      <c r="B9256" t="s">
        <v>55</v>
      </c>
    </row>
    <row r="9257" spans="1:3" x14ac:dyDescent="0.35">
      <c r="A9257">
        <v>172.9375</v>
      </c>
      <c r="B9257" t="s">
        <v>55</v>
      </c>
    </row>
    <row r="9258" spans="1:3" x14ac:dyDescent="0.35">
      <c r="A9258">
        <v>172.95429999999999</v>
      </c>
      <c r="B9258" t="s">
        <v>55</v>
      </c>
    </row>
    <row r="9259" spans="1:3" x14ac:dyDescent="0.35">
      <c r="A9259">
        <v>172.97550000000001</v>
      </c>
      <c r="B9259" t="s">
        <v>55</v>
      </c>
    </row>
    <row r="9260" spans="1:3" x14ac:dyDescent="0.35">
      <c r="A9260">
        <v>172.99369999999999</v>
      </c>
      <c r="B9260" t="s">
        <v>55</v>
      </c>
    </row>
    <row r="9261" spans="1:3" x14ac:dyDescent="0.35">
      <c r="A9261">
        <v>173.0129</v>
      </c>
      <c r="B9261" t="s">
        <v>55</v>
      </c>
    </row>
    <row r="9262" spans="1:3" x14ac:dyDescent="0.35">
      <c r="A9262">
        <v>173.02690000000001</v>
      </c>
      <c r="B9262" t="s">
        <v>55</v>
      </c>
    </row>
    <row r="9263" spans="1:3" x14ac:dyDescent="0.35">
      <c r="A9263">
        <v>173.04560000000001</v>
      </c>
      <c r="B9263" t="s">
        <v>55</v>
      </c>
    </row>
    <row r="9264" spans="1:3" x14ac:dyDescent="0.35">
      <c r="A9264">
        <v>173.07159999999999</v>
      </c>
      <c r="B9264" t="s">
        <v>55</v>
      </c>
    </row>
    <row r="9265" spans="1:2" x14ac:dyDescent="0.35">
      <c r="A9265">
        <v>173.09049999999999</v>
      </c>
      <c r="B9265" t="s">
        <v>55</v>
      </c>
    </row>
    <row r="9266" spans="1:2" x14ac:dyDescent="0.35">
      <c r="A9266">
        <v>173.11060000000001</v>
      </c>
      <c r="B9266" t="s">
        <v>55</v>
      </c>
    </row>
    <row r="9267" spans="1:2" x14ac:dyDescent="0.35">
      <c r="A9267">
        <v>173.13390000000001</v>
      </c>
      <c r="B9267" t="s">
        <v>55</v>
      </c>
    </row>
    <row r="9268" spans="1:2" x14ac:dyDescent="0.35">
      <c r="A9268">
        <v>173.15110000000001</v>
      </c>
      <c r="B9268" t="s">
        <v>55</v>
      </c>
    </row>
    <row r="9269" spans="1:2" x14ac:dyDescent="0.35">
      <c r="A9269">
        <v>173.1712</v>
      </c>
      <c r="B9269" t="s">
        <v>55</v>
      </c>
    </row>
    <row r="9270" spans="1:2" x14ac:dyDescent="0.35">
      <c r="A9270">
        <v>173.18950000000001</v>
      </c>
      <c r="B9270" t="s">
        <v>55</v>
      </c>
    </row>
    <row r="9271" spans="1:2" x14ac:dyDescent="0.35">
      <c r="A9271">
        <v>173.2039</v>
      </c>
      <c r="B9271" t="s">
        <v>55</v>
      </c>
    </row>
    <row r="9272" spans="1:2" x14ac:dyDescent="0.35">
      <c r="A9272">
        <v>173.21969999999999</v>
      </c>
      <c r="B9272" t="s">
        <v>55</v>
      </c>
    </row>
    <row r="9273" spans="1:2" x14ac:dyDescent="0.35">
      <c r="A9273">
        <v>173.2346</v>
      </c>
      <c r="B9273" t="s">
        <v>55</v>
      </c>
    </row>
    <row r="9274" spans="1:2" x14ac:dyDescent="0.35">
      <c r="A9274">
        <v>173.25200000000001</v>
      </c>
      <c r="B9274" t="s">
        <v>55</v>
      </c>
    </row>
    <row r="9275" spans="1:2" x14ac:dyDescent="0.35">
      <c r="A9275">
        <v>173.26669999999999</v>
      </c>
      <c r="B9275" t="s">
        <v>55</v>
      </c>
    </row>
    <row r="9276" spans="1:2" x14ac:dyDescent="0.35">
      <c r="A9276">
        <v>173.2818</v>
      </c>
      <c r="B9276" t="s">
        <v>55</v>
      </c>
    </row>
    <row r="9277" spans="1:2" x14ac:dyDescent="0.35">
      <c r="A9277">
        <v>173.29830000000001</v>
      </c>
      <c r="B9277" t="s">
        <v>55</v>
      </c>
    </row>
    <row r="9278" spans="1:2" x14ac:dyDescent="0.35">
      <c r="A9278">
        <v>173.3135</v>
      </c>
      <c r="B9278" t="s">
        <v>55</v>
      </c>
    </row>
    <row r="9279" spans="1:2" x14ac:dyDescent="0.35">
      <c r="A9279">
        <v>173.32939999999999</v>
      </c>
      <c r="B9279" t="s">
        <v>55</v>
      </c>
    </row>
    <row r="9280" spans="1:2" x14ac:dyDescent="0.35">
      <c r="A9280">
        <v>173.34389999999999</v>
      </c>
      <c r="B9280" t="s">
        <v>55</v>
      </c>
    </row>
    <row r="9281" spans="1:2" x14ac:dyDescent="0.35">
      <c r="A9281">
        <v>173.35890000000001</v>
      </c>
      <c r="B9281" t="s">
        <v>55</v>
      </c>
    </row>
    <row r="9282" spans="1:2" x14ac:dyDescent="0.35">
      <c r="A9282">
        <v>173.37389999999999</v>
      </c>
      <c r="B9282" t="s">
        <v>55</v>
      </c>
    </row>
    <row r="9283" spans="1:2" x14ac:dyDescent="0.35">
      <c r="A9283">
        <v>173.38919999999999</v>
      </c>
      <c r="B9283" t="s">
        <v>55</v>
      </c>
    </row>
    <row r="9284" spans="1:2" x14ac:dyDescent="0.35">
      <c r="A9284">
        <v>173.40369999999999</v>
      </c>
      <c r="B9284" t="s">
        <v>55</v>
      </c>
    </row>
    <row r="9285" spans="1:2" x14ac:dyDescent="0.35">
      <c r="A9285">
        <v>173.4186</v>
      </c>
      <c r="B9285" t="s">
        <v>55</v>
      </c>
    </row>
    <row r="9286" spans="1:2" x14ac:dyDescent="0.35">
      <c r="A9286">
        <v>173.43539999999999</v>
      </c>
      <c r="B9286" t="s">
        <v>55</v>
      </c>
    </row>
    <row r="9287" spans="1:2" x14ac:dyDescent="0.35">
      <c r="A9287">
        <v>173.45330000000001</v>
      </c>
      <c r="B9287" t="s">
        <v>55</v>
      </c>
    </row>
    <row r="9288" spans="1:2" x14ac:dyDescent="0.35">
      <c r="A9288">
        <v>173.47049999999999</v>
      </c>
      <c r="B9288" t="s">
        <v>55</v>
      </c>
    </row>
    <row r="9289" spans="1:2" x14ac:dyDescent="0.35">
      <c r="A9289">
        <v>173.48650000000001</v>
      </c>
      <c r="B9289" t="s">
        <v>55</v>
      </c>
    </row>
    <row r="9290" spans="1:2" x14ac:dyDescent="0.35">
      <c r="A9290">
        <v>173.5061</v>
      </c>
      <c r="B9290" t="s">
        <v>55</v>
      </c>
    </row>
    <row r="9291" spans="1:2" x14ac:dyDescent="0.35">
      <c r="A9291">
        <v>173.5256</v>
      </c>
      <c r="B9291" t="s">
        <v>55</v>
      </c>
    </row>
    <row r="9292" spans="1:2" x14ac:dyDescent="0.35">
      <c r="A9292">
        <v>173.54570000000001</v>
      </c>
      <c r="B9292" t="s">
        <v>55</v>
      </c>
    </row>
    <row r="9293" spans="1:2" x14ac:dyDescent="0.35">
      <c r="A9293">
        <v>173.5642</v>
      </c>
      <c r="B9293" t="s">
        <v>55</v>
      </c>
    </row>
    <row r="9294" spans="1:2" x14ac:dyDescent="0.35">
      <c r="A9294">
        <v>173.58320000000001</v>
      </c>
      <c r="B9294" t="s">
        <v>55</v>
      </c>
    </row>
    <row r="9295" spans="1:2" x14ac:dyDescent="0.35">
      <c r="A9295">
        <v>173.61099999999999</v>
      </c>
      <c r="B9295" t="s">
        <v>55</v>
      </c>
    </row>
    <row r="9296" spans="1:2" x14ac:dyDescent="0.35">
      <c r="A9296">
        <v>173.63849999999999</v>
      </c>
      <c r="B9296" t="s">
        <v>55</v>
      </c>
    </row>
    <row r="9297" spans="1:3" x14ac:dyDescent="0.35">
      <c r="A9297">
        <v>173.65969999999999</v>
      </c>
      <c r="B9297" t="s">
        <v>55</v>
      </c>
    </row>
    <row r="9298" spans="1:3" x14ac:dyDescent="0.35">
      <c r="A9298">
        <v>173.6859</v>
      </c>
      <c r="B9298" t="s">
        <v>55</v>
      </c>
    </row>
    <row r="9299" spans="1:3" x14ac:dyDescent="0.35">
      <c r="A9299">
        <v>173.71100000000001</v>
      </c>
      <c r="B9299" t="s">
        <v>55</v>
      </c>
    </row>
    <row r="9300" spans="1:3" x14ac:dyDescent="0.35">
      <c r="A9300">
        <v>173.74469999999999</v>
      </c>
      <c r="B9300" t="s">
        <v>55</v>
      </c>
    </row>
    <row r="9301" spans="1:3" x14ac:dyDescent="0.35">
      <c r="A9301">
        <v>173.7637</v>
      </c>
      <c r="B9301" t="s">
        <v>55</v>
      </c>
    </row>
    <row r="9302" spans="1:3" x14ac:dyDescent="0.35">
      <c r="A9302">
        <v>173.78700000000001</v>
      </c>
      <c r="B9302" t="s">
        <v>55</v>
      </c>
    </row>
    <row r="9303" spans="1:3" x14ac:dyDescent="0.35">
      <c r="A9303">
        <v>173.81290000000001</v>
      </c>
      <c r="B9303" t="s">
        <v>55</v>
      </c>
      <c r="C9303">
        <v>1E-4</v>
      </c>
    </row>
    <row r="9304" spans="1:3" x14ac:dyDescent="0.35">
      <c r="A9304">
        <v>173.82839999999999</v>
      </c>
      <c r="B9304" t="s">
        <v>55</v>
      </c>
      <c r="C9304">
        <v>1.4E-3</v>
      </c>
    </row>
    <row r="9305" spans="1:3" x14ac:dyDescent="0.35">
      <c r="A9305">
        <v>173.84809999999999</v>
      </c>
      <c r="B9305" t="s">
        <v>55</v>
      </c>
      <c r="C9305">
        <v>1.4E-3</v>
      </c>
    </row>
    <row r="9306" spans="1:3" x14ac:dyDescent="0.35">
      <c r="A9306">
        <v>173.87049999999999</v>
      </c>
      <c r="B9306" t="s">
        <v>55</v>
      </c>
      <c r="C9306">
        <v>1.8E-3</v>
      </c>
    </row>
    <row r="9307" spans="1:3" x14ac:dyDescent="0.35">
      <c r="A9307">
        <v>173.8852</v>
      </c>
      <c r="B9307" t="s">
        <v>55</v>
      </c>
      <c r="C9307">
        <v>1.8E-3</v>
      </c>
    </row>
    <row r="9308" spans="1:3" x14ac:dyDescent="0.35">
      <c r="A9308">
        <v>173.90199999999999</v>
      </c>
      <c r="B9308" t="s">
        <v>55</v>
      </c>
      <c r="C9308">
        <v>3.3E-3</v>
      </c>
    </row>
    <row r="9309" spans="1:3" x14ac:dyDescent="0.35">
      <c r="A9309">
        <v>173.92509999999999</v>
      </c>
      <c r="B9309" t="s">
        <v>55</v>
      </c>
      <c r="C9309">
        <v>4.8999999999999998E-3</v>
      </c>
    </row>
    <row r="9310" spans="1:3" x14ac:dyDescent="0.35">
      <c r="A9310">
        <v>173.9496</v>
      </c>
      <c r="B9310" t="s">
        <v>55</v>
      </c>
      <c r="C9310">
        <v>4.3E-3</v>
      </c>
    </row>
    <row r="9311" spans="1:3" x14ac:dyDescent="0.35">
      <c r="A9311">
        <v>173.9659</v>
      </c>
      <c r="B9311" t="s">
        <v>55</v>
      </c>
      <c r="C9311">
        <v>4.3E-3</v>
      </c>
    </row>
    <row r="9312" spans="1:3" x14ac:dyDescent="0.35">
      <c r="A9312">
        <v>173.98269999999999</v>
      </c>
      <c r="B9312" t="s">
        <v>55</v>
      </c>
      <c r="C9312">
        <v>4.0000000000000001E-3</v>
      </c>
    </row>
    <row r="9313" spans="1:3" x14ac:dyDescent="0.35">
      <c r="A9313">
        <v>173.99770000000001</v>
      </c>
      <c r="B9313" t="s">
        <v>55</v>
      </c>
      <c r="C9313">
        <v>3.8E-3</v>
      </c>
    </row>
    <row r="9314" spans="1:3" x14ac:dyDescent="0.35">
      <c r="A9314">
        <v>174.01419999999999</v>
      </c>
      <c r="B9314" t="s">
        <v>55</v>
      </c>
      <c r="C9314">
        <v>3.8E-3</v>
      </c>
    </row>
    <row r="9315" spans="1:3" x14ac:dyDescent="0.35">
      <c r="A9315">
        <v>174.0333</v>
      </c>
      <c r="B9315" t="s">
        <v>55</v>
      </c>
      <c r="C9315">
        <v>8.0000000000000004E-4</v>
      </c>
    </row>
    <row r="9316" spans="1:3" x14ac:dyDescent="0.35">
      <c r="A9316">
        <v>174.05019999999999</v>
      </c>
      <c r="B9316" t="s">
        <v>55</v>
      </c>
      <c r="C9316">
        <v>2.0000000000000001E-4</v>
      </c>
    </row>
    <row r="9317" spans="1:3" x14ac:dyDescent="0.35">
      <c r="A9317">
        <v>174.0686</v>
      </c>
      <c r="B9317" t="s">
        <v>55</v>
      </c>
      <c r="C9317">
        <v>4.0000000000000001E-3</v>
      </c>
    </row>
    <row r="9318" spans="1:3" x14ac:dyDescent="0.35">
      <c r="A9318">
        <v>174.08369999999999</v>
      </c>
      <c r="B9318" t="s">
        <v>55</v>
      </c>
      <c r="C9318">
        <v>4.0000000000000001E-3</v>
      </c>
    </row>
    <row r="9319" spans="1:3" x14ac:dyDescent="0.35">
      <c r="A9319">
        <v>174.0994</v>
      </c>
      <c r="B9319" t="s">
        <v>55</v>
      </c>
      <c r="C9319">
        <v>2.7000000000000001E-3</v>
      </c>
    </row>
    <row r="9320" spans="1:3" x14ac:dyDescent="0.35">
      <c r="A9320">
        <v>174.11609999999999</v>
      </c>
      <c r="B9320" t="s">
        <v>55</v>
      </c>
      <c r="C9320">
        <v>4.1999999999999997E-3</v>
      </c>
    </row>
    <row r="9321" spans="1:3" x14ac:dyDescent="0.35">
      <c r="A9321">
        <v>174.1345</v>
      </c>
      <c r="B9321" t="s">
        <v>55</v>
      </c>
      <c r="C9321">
        <v>1.04E-2</v>
      </c>
    </row>
    <row r="9322" spans="1:3" x14ac:dyDescent="0.35">
      <c r="A9322">
        <v>174.1557</v>
      </c>
      <c r="B9322" t="s">
        <v>55</v>
      </c>
      <c r="C9322">
        <v>1.04E-2</v>
      </c>
    </row>
    <row r="9323" spans="1:3" x14ac:dyDescent="0.35">
      <c r="A9323">
        <v>174.17509999999999</v>
      </c>
      <c r="B9323" t="s">
        <v>55</v>
      </c>
      <c r="C9323">
        <v>1.04E-2</v>
      </c>
    </row>
    <row r="9324" spans="1:3" x14ac:dyDescent="0.35">
      <c r="A9324">
        <v>174.19450000000001</v>
      </c>
      <c r="B9324" t="s">
        <v>55</v>
      </c>
      <c r="C9324">
        <v>5.7000000000000002E-3</v>
      </c>
    </row>
    <row r="9325" spans="1:3" x14ac:dyDescent="0.35">
      <c r="A9325">
        <v>174.21459999999999</v>
      </c>
      <c r="B9325" t="s">
        <v>55</v>
      </c>
      <c r="C9325">
        <v>3.0999999999999999E-3</v>
      </c>
    </row>
    <row r="9326" spans="1:3" x14ac:dyDescent="0.35">
      <c r="A9326">
        <v>174.23230000000001</v>
      </c>
      <c r="B9326" t="s">
        <v>55</v>
      </c>
      <c r="C9326">
        <v>3.8999999999999998E-3</v>
      </c>
    </row>
    <row r="9327" spans="1:3" x14ac:dyDescent="0.35">
      <c r="A9327">
        <v>174.25149999999999</v>
      </c>
      <c r="B9327" t="s">
        <v>55</v>
      </c>
      <c r="C9327">
        <v>5.4999999999999997E-3</v>
      </c>
    </row>
    <row r="9328" spans="1:3" x14ac:dyDescent="0.35">
      <c r="A9328">
        <v>174.27449999999999</v>
      </c>
      <c r="B9328" t="s">
        <v>55</v>
      </c>
      <c r="C9328">
        <v>2E-3</v>
      </c>
    </row>
    <row r="9329" spans="1:3" x14ac:dyDescent="0.35">
      <c r="A9329">
        <v>174.29320000000001</v>
      </c>
      <c r="B9329" t="s">
        <v>55</v>
      </c>
      <c r="C9329">
        <v>1.5E-3</v>
      </c>
    </row>
    <row r="9330" spans="1:3" x14ac:dyDescent="0.35">
      <c r="A9330">
        <v>174.31880000000001</v>
      </c>
      <c r="B9330" t="s">
        <v>55</v>
      </c>
      <c r="C9330">
        <v>1.5E-3</v>
      </c>
    </row>
    <row r="9331" spans="1:3" x14ac:dyDescent="0.35">
      <c r="A9331">
        <v>174.3331</v>
      </c>
      <c r="B9331" t="s">
        <v>55</v>
      </c>
      <c r="C9331">
        <v>2.3999999999999998E-3</v>
      </c>
    </row>
    <row r="9332" spans="1:3" x14ac:dyDescent="0.35">
      <c r="A9332">
        <v>174.35149999999999</v>
      </c>
      <c r="B9332" t="s">
        <v>55</v>
      </c>
      <c r="C9332">
        <v>2.9999999999999997E-4</v>
      </c>
    </row>
    <row r="9333" spans="1:3" x14ac:dyDescent="0.35">
      <c r="A9333">
        <v>174.37729999999999</v>
      </c>
      <c r="B9333" t="s">
        <v>55</v>
      </c>
    </row>
    <row r="9334" spans="1:3" x14ac:dyDescent="0.35">
      <c r="A9334">
        <v>174.39609999999999</v>
      </c>
      <c r="B9334" t="s">
        <v>55</v>
      </c>
    </row>
    <row r="9335" spans="1:3" x14ac:dyDescent="0.35">
      <c r="A9335">
        <v>174.41550000000001</v>
      </c>
      <c r="B9335" t="s">
        <v>55</v>
      </c>
    </row>
    <row r="9336" spans="1:3" x14ac:dyDescent="0.35">
      <c r="A9336">
        <v>174.4393</v>
      </c>
      <c r="B9336" t="s">
        <v>55</v>
      </c>
    </row>
    <row r="9337" spans="1:3" x14ac:dyDescent="0.35">
      <c r="A9337">
        <v>174.46119999999999</v>
      </c>
      <c r="B9337" t="s">
        <v>55</v>
      </c>
    </row>
    <row r="9338" spans="1:3" x14ac:dyDescent="0.35">
      <c r="A9338">
        <v>174.48429999999999</v>
      </c>
      <c r="B9338" t="s">
        <v>55</v>
      </c>
    </row>
    <row r="9339" spans="1:3" x14ac:dyDescent="0.35">
      <c r="A9339">
        <v>174.50049999999999</v>
      </c>
      <c r="B9339" t="s">
        <v>55</v>
      </c>
    </row>
    <row r="9340" spans="1:3" x14ac:dyDescent="0.35">
      <c r="A9340">
        <v>174.5197</v>
      </c>
      <c r="B9340" t="s">
        <v>55</v>
      </c>
    </row>
    <row r="9341" spans="1:3" x14ac:dyDescent="0.35">
      <c r="A9341">
        <v>174.53970000000001</v>
      </c>
      <c r="B9341" t="s">
        <v>55</v>
      </c>
    </row>
    <row r="9342" spans="1:3" x14ac:dyDescent="0.35">
      <c r="A9342">
        <v>174.5591</v>
      </c>
      <c r="B9342" t="s">
        <v>55</v>
      </c>
    </row>
    <row r="9343" spans="1:3" x14ac:dyDescent="0.35">
      <c r="A9343">
        <v>174.58099999999999</v>
      </c>
      <c r="B9343" t="s">
        <v>55</v>
      </c>
    </row>
    <row r="9344" spans="1:3" x14ac:dyDescent="0.35">
      <c r="A9344">
        <v>174.60560000000001</v>
      </c>
      <c r="B9344" t="s">
        <v>55</v>
      </c>
    </row>
    <row r="9345" spans="1:2" x14ac:dyDescent="0.35">
      <c r="A9345">
        <v>174.62620000000001</v>
      </c>
      <c r="B9345" t="s">
        <v>55</v>
      </c>
    </row>
    <row r="9346" spans="1:2" x14ac:dyDescent="0.35">
      <c r="A9346">
        <v>174.64930000000001</v>
      </c>
      <c r="B9346" t="s">
        <v>55</v>
      </c>
    </row>
    <row r="9347" spans="1:2" x14ac:dyDescent="0.35">
      <c r="A9347">
        <v>174.67060000000001</v>
      </c>
      <c r="B9347" t="s">
        <v>55</v>
      </c>
    </row>
    <row r="9348" spans="1:2" x14ac:dyDescent="0.35">
      <c r="A9348">
        <v>174.68889999999999</v>
      </c>
      <c r="B9348" t="s">
        <v>55</v>
      </c>
    </row>
    <row r="9349" spans="1:2" x14ac:dyDescent="0.35">
      <c r="A9349">
        <v>174.70699999999999</v>
      </c>
      <c r="B9349" t="s">
        <v>55</v>
      </c>
    </row>
    <row r="9350" spans="1:2" x14ac:dyDescent="0.35">
      <c r="A9350">
        <v>174.72489999999999</v>
      </c>
      <c r="B9350" t="s">
        <v>55</v>
      </c>
    </row>
    <row r="9351" spans="1:2" x14ac:dyDescent="0.35">
      <c r="A9351">
        <v>174.7397</v>
      </c>
      <c r="B9351" t="s">
        <v>55</v>
      </c>
    </row>
    <row r="9352" spans="1:2" x14ac:dyDescent="0.35">
      <c r="A9352">
        <v>174.7543</v>
      </c>
      <c r="B9352" t="s">
        <v>55</v>
      </c>
    </row>
    <row r="9353" spans="1:2" x14ac:dyDescent="0.35">
      <c r="A9353">
        <v>174.7689</v>
      </c>
      <c r="B9353" t="s">
        <v>55</v>
      </c>
    </row>
    <row r="9354" spans="1:2" x14ac:dyDescent="0.35">
      <c r="A9354">
        <v>174.7843</v>
      </c>
      <c r="B9354" t="s">
        <v>55</v>
      </c>
    </row>
    <row r="9355" spans="1:2" x14ac:dyDescent="0.35">
      <c r="A9355">
        <v>174.80070000000001</v>
      </c>
      <c r="B9355" t="s">
        <v>55</v>
      </c>
    </row>
    <row r="9356" spans="1:2" x14ac:dyDescent="0.35">
      <c r="A9356">
        <v>174.81829999999999</v>
      </c>
      <c r="B9356" t="s">
        <v>55</v>
      </c>
    </row>
    <row r="9357" spans="1:2" x14ac:dyDescent="0.35">
      <c r="A9357">
        <v>174.83680000000001</v>
      </c>
      <c r="B9357" t="s">
        <v>55</v>
      </c>
    </row>
    <row r="9358" spans="1:2" x14ac:dyDescent="0.35">
      <c r="A9358">
        <v>174.85499999999999</v>
      </c>
      <c r="B9358" t="s">
        <v>55</v>
      </c>
    </row>
    <row r="9359" spans="1:2" x14ac:dyDescent="0.35">
      <c r="A9359">
        <v>174.8717</v>
      </c>
      <c r="B9359" t="s">
        <v>55</v>
      </c>
    </row>
    <row r="9360" spans="1:2" x14ac:dyDescent="0.35">
      <c r="A9360">
        <v>174.8939</v>
      </c>
      <c r="B9360" t="s">
        <v>55</v>
      </c>
    </row>
    <row r="9361" spans="1:2" x14ac:dyDescent="0.35">
      <c r="A9361">
        <v>174.91800000000001</v>
      </c>
      <c r="B9361" t="s">
        <v>55</v>
      </c>
    </row>
    <row r="9362" spans="1:2" x14ac:dyDescent="0.35">
      <c r="A9362">
        <v>174.947</v>
      </c>
      <c r="B9362" t="s">
        <v>55</v>
      </c>
    </row>
    <row r="9363" spans="1:2" x14ac:dyDescent="0.35">
      <c r="A9363">
        <v>174.9693</v>
      </c>
      <c r="B9363" t="s">
        <v>55</v>
      </c>
    </row>
    <row r="9364" spans="1:2" x14ac:dyDescent="0.35">
      <c r="A9364">
        <v>174.9915</v>
      </c>
      <c r="B9364" t="s">
        <v>55</v>
      </c>
    </row>
    <row r="9365" spans="1:2" x14ac:dyDescent="0.35">
      <c r="A9365">
        <v>175.00569999999999</v>
      </c>
      <c r="B9365" t="s">
        <v>55</v>
      </c>
    </row>
    <row r="9366" spans="1:2" x14ac:dyDescent="0.35">
      <c r="A9366">
        <v>175.02250000000001</v>
      </c>
      <c r="B9366" t="s">
        <v>55</v>
      </c>
    </row>
    <row r="9367" spans="1:2" x14ac:dyDescent="0.35">
      <c r="A9367">
        <v>175.04859999999999</v>
      </c>
      <c r="B9367" t="s">
        <v>55</v>
      </c>
    </row>
    <row r="9368" spans="1:2" x14ac:dyDescent="0.35">
      <c r="A9368">
        <v>175.0668</v>
      </c>
      <c r="B9368" t="s">
        <v>55</v>
      </c>
    </row>
    <row r="9369" spans="1:2" x14ac:dyDescent="0.35">
      <c r="A9369">
        <v>175.08459999999999</v>
      </c>
      <c r="B9369" t="s">
        <v>55</v>
      </c>
    </row>
    <row r="9370" spans="1:2" x14ac:dyDescent="0.35">
      <c r="A9370">
        <v>175.10830000000001</v>
      </c>
      <c r="B9370" t="s">
        <v>55</v>
      </c>
    </row>
    <row r="9371" spans="1:2" x14ac:dyDescent="0.35">
      <c r="A9371">
        <v>175.1242</v>
      </c>
      <c r="B9371" t="s">
        <v>55</v>
      </c>
    </row>
    <row r="9372" spans="1:2" x14ac:dyDescent="0.35">
      <c r="A9372">
        <v>175.1439</v>
      </c>
      <c r="B9372" t="s">
        <v>55</v>
      </c>
    </row>
    <row r="9373" spans="1:2" x14ac:dyDescent="0.35">
      <c r="A9373">
        <v>175.16290000000001</v>
      </c>
      <c r="B9373" t="s">
        <v>55</v>
      </c>
    </row>
    <row r="9374" spans="1:2" x14ac:dyDescent="0.35">
      <c r="A9374">
        <v>175.17939999999999</v>
      </c>
      <c r="B9374" t="s">
        <v>55</v>
      </c>
    </row>
    <row r="9375" spans="1:2" x14ac:dyDescent="0.35">
      <c r="A9375">
        <v>175.19409999999999</v>
      </c>
      <c r="B9375" t="s">
        <v>55</v>
      </c>
    </row>
    <row r="9376" spans="1:2" x14ac:dyDescent="0.35">
      <c r="A9376">
        <v>175.20930000000001</v>
      </c>
      <c r="B9376" t="s">
        <v>55</v>
      </c>
    </row>
    <row r="9377" spans="1:2" x14ac:dyDescent="0.35">
      <c r="A9377">
        <v>175.2244</v>
      </c>
      <c r="B9377" t="s">
        <v>55</v>
      </c>
    </row>
    <row r="9378" spans="1:2" x14ac:dyDescent="0.35">
      <c r="A9378">
        <v>175.2396</v>
      </c>
      <c r="B9378" t="s">
        <v>55</v>
      </c>
    </row>
    <row r="9379" spans="1:2" x14ac:dyDescent="0.35">
      <c r="A9379">
        <v>175.2542</v>
      </c>
      <c r="B9379" t="s">
        <v>55</v>
      </c>
    </row>
    <row r="9380" spans="1:2" x14ac:dyDescent="0.35">
      <c r="A9380">
        <v>175.26949999999999</v>
      </c>
      <c r="B9380" t="s">
        <v>55</v>
      </c>
    </row>
    <row r="9381" spans="1:2" x14ac:dyDescent="0.35">
      <c r="A9381">
        <v>175.2842</v>
      </c>
      <c r="B9381" t="s">
        <v>55</v>
      </c>
    </row>
    <row r="9382" spans="1:2" x14ac:dyDescent="0.35">
      <c r="A9382">
        <v>175.30009999999999</v>
      </c>
      <c r="B9382" t="s">
        <v>55</v>
      </c>
    </row>
    <row r="9383" spans="1:2" x14ac:dyDescent="0.35">
      <c r="A9383">
        <v>175.31460000000001</v>
      </c>
      <c r="B9383" t="s">
        <v>55</v>
      </c>
    </row>
    <row r="9384" spans="1:2" x14ac:dyDescent="0.35">
      <c r="A9384">
        <v>175.3296</v>
      </c>
      <c r="B9384" t="s">
        <v>55</v>
      </c>
    </row>
    <row r="9385" spans="1:2" x14ac:dyDescent="0.35">
      <c r="A9385">
        <v>175.34389999999999</v>
      </c>
      <c r="B9385" t="s">
        <v>55</v>
      </c>
    </row>
    <row r="9386" spans="1:2" x14ac:dyDescent="0.35">
      <c r="A9386">
        <v>175.35890000000001</v>
      </c>
      <c r="B9386" t="s">
        <v>55</v>
      </c>
    </row>
    <row r="9387" spans="1:2" x14ac:dyDescent="0.35">
      <c r="A9387">
        <v>175.37389999999999</v>
      </c>
      <c r="B9387" t="s">
        <v>55</v>
      </c>
    </row>
    <row r="9388" spans="1:2" x14ac:dyDescent="0.35">
      <c r="A9388">
        <v>175.38890000000001</v>
      </c>
      <c r="B9388" t="s">
        <v>55</v>
      </c>
    </row>
    <row r="9389" spans="1:2" x14ac:dyDescent="0.35">
      <c r="A9389">
        <v>175.4049</v>
      </c>
      <c r="B9389" t="s">
        <v>55</v>
      </c>
    </row>
    <row r="9390" spans="1:2" x14ac:dyDescent="0.35">
      <c r="A9390">
        <v>175.41980000000001</v>
      </c>
      <c r="B9390" t="s">
        <v>55</v>
      </c>
    </row>
    <row r="9391" spans="1:2" x14ac:dyDescent="0.35">
      <c r="A9391">
        <v>175.43559999999999</v>
      </c>
      <c r="B9391" t="s">
        <v>55</v>
      </c>
    </row>
    <row r="9392" spans="1:2" x14ac:dyDescent="0.35">
      <c r="A9392">
        <v>175.4581</v>
      </c>
      <c r="B9392" t="s">
        <v>55</v>
      </c>
    </row>
    <row r="9393" spans="1:3" x14ac:dyDescent="0.35">
      <c r="A9393">
        <v>175.4879</v>
      </c>
      <c r="B9393" t="s">
        <v>55</v>
      </c>
    </row>
    <row r="9394" spans="1:3" x14ac:dyDescent="0.35">
      <c r="A9394">
        <v>175.50749999999999</v>
      </c>
      <c r="B9394" t="s">
        <v>55</v>
      </c>
    </row>
    <row r="9395" spans="1:3" x14ac:dyDescent="0.35">
      <c r="A9395">
        <v>175.53200000000001</v>
      </c>
      <c r="B9395" t="s">
        <v>55</v>
      </c>
    </row>
    <row r="9396" spans="1:3" x14ac:dyDescent="0.35">
      <c r="A9396">
        <v>175.5591</v>
      </c>
      <c r="B9396" t="s">
        <v>55</v>
      </c>
    </row>
    <row r="9397" spans="1:3" x14ac:dyDescent="0.35">
      <c r="A9397">
        <v>175.59350000000001</v>
      </c>
      <c r="B9397" t="s">
        <v>55</v>
      </c>
    </row>
    <row r="9398" spans="1:3" x14ac:dyDescent="0.35">
      <c r="A9398">
        <v>175.62100000000001</v>
      </c>
      <c r="B9398" t="s">
        <v>55</v>
      </c>
    </row>
    <row r="9399" spans="1:3" x14ac:dyDescent="0.35">
      <c r="A9399">
        <v>175.64490000000001</v>
      </c>
      <c r="B9399" t="s">
        <v>55</v>
      </c>
    </row>
    <row r="9400" spans="1:3" x14ac:dyDescent="0.35">
      <c r="A9400">
        <v>175.6653</v>
      </c>
      <c r="B9400" t="s">
        <v>55</v>
      </c>
    </row>
    <row r="9401" spans="1:3" x14ac:dyDescent="0.35">
      <c r="A9401">
        <v>175.68600000000001</v>
      </c>
      <c r="B9401" t="s">
        <v>55</v>
      </c>
    </row>
    <row r="9402" spans="1:3" x14ac:dyDescent="0.35">
      <c r="A9402">
        <v>175.70509999999999</v>
      </c>
      <c r="B9402" t="s">
        <v>55</v>
      </c>
    </row>
    <row r="9403" spans="1:3" x14ac:dyDescent="0.35">
      <c r="A9403">
        <v>175.72460000000001</v>
      </c>
      <c r="B9403" t="s">
        <v>55</v>
      </c>
      <c r="C9403">
        <v>1E-4</v>
      </c>
    </row>
    <row r="9404" spans="1:3" x14ac:dyDescent="0.35">
      <c r="A9404">
        <v>175.74719999999999</v>
      </c>
      <c r="B9404" t="s">
        <v>55</v>
      </c>
    </row>
    <row r="9405" spans="1:3" x14ac:dyDescent="0.35">
      <c r="A9405">
        <v>175.76509999999999</v>
      </c>
      <c r="B9405" t="s">
        <v>55</v>
      </c>
    </row>
    <row r="9406" spans="1:3" x14ac:dyDescent="0.35">
      <c r="A9406">
        <v>175.7824</v>
      </c>
      <c r="B9406" t="s">
        <v>55</v>
      </c>
    </row>
    <row r="9407" spans="1:3" x14ac:dyDescent="0.35">
      <c r="A9407">
        <v>175.79849999999999</v>
      </c>
      <c r="B9407" t="s">
        <v>55</v>
      </c>
    </row>
    <row r="9408" spans="1:3" x14ac:dyDescent="0.35">
      <c r="A9408">
        <v>175.81479999999999</v>
      </c>
      <c r="B9408" t="s">
        <v>55</v>
      </c>
      <c r="C9408">
        <v>1.6000000000000001E-3</v>
      </c>
    </row>
    <row r="9409" spans="1:3" x14ac:dyDescent="0.35">
      <c r="A9409">
        <v>175.83510000000001</v>
      </c>
      <c r="B9409" t="s">
        <v>55</v>
      </c>
      <c r="C9409">
        <v>5.9999999999999995E-4</v>
      </c>
    </row>
    <row r="9410" spans="1:3" x14ac:dyDescent="0.35">
      <c r="A9410">
        <v>175.85290000000001</v>
      </c>
      <c r="B9410" t="s">
        <v>55</v>
      </c>
      <c r="C9410">
        <v>5.9999999999999995E-4</v>
      </c>
    </row>
    <row r="9411" spans="1:3" x14ac:dyDescent="0.35">
      <c r="A9411">
        <v>175.87639999999999</v>
      </c>
      <c r="B9411" t="s">
        <v>55</v>
      </c>
      <c r="C9411">
        <v>1E-3</v>
      </c>
    </row>
    <row r="9412" spans="1:3" x14ac:dyDescent="0.35">
      <c r="A9412">
        <v>175.89940000000001</v>
      </c>
      <c r="B9412" t="s">
        <v>55</v>
      </c>
      <c r="C9412">
        <v>1.9E-3</v>
      </c>
    </row>
    <row r="9413" spans="1:3" x14ac:dyDescent="0.35">
      <c r="A9413">
        <v>175.91569999999999</v>
      </c>
      <c r="B9413" t="s">
        <v>55</v>
      </c>
      <c r="C9413">
        <v>1.9E-3</v>
      </c>
    </row>
    <row r="9414" spans="1:3" x14ac:dyDescent="0.35">
      <c r="A9414">
        <v>175.93180000000001</v>
      </c>
      <c r="B9414" t="s">
        <v>55</v>
      </c>
      <c r="C9414">
        <v>2.8E-3</v>
      </c>
    </row>
    <row r="9415" spans="1:3" x14ac:dyDescent="0.35">
      <c r="A9415">
        <v>175.952</v>
      </c>
      <c r="B9415" t="s">
        <v>55</v>
      </c>
      <c r="C9415">
        <v>1.4E-3</v>
      </c>
    </row>
    <row r="9416" spans="1:3" x14ac:dyDescent="0.35">
      <c r="A9416">
        <v>175.96690000000001</v>
      </c>
      <c r="B9416" t="s">
        <v>55</v>
      </c>
      <c r="C9416">
        <v>2.3999999999999998E-3</v>
      </c>
    </row>
    <row r="9417" spans="1:3" x14ac:dyDescent="0.35">
      <c r="A9417">
        <v>175.9837</v>
      </c>
      <c r="B9417" t="s">
        <v>55</v>
      </c>
      <c r="C9417">
        <v>2.3999999999999998E-3</v>
      </c>
    </row>
    <row r="9418" spans="1:3" x14ac:dyDescent="0.35">
      <c r="A9418">
        <v>176.00049999999999</v>
      </c>
      <c r="B9418" t="s">
        <v>55</v>
      </c>
      <c r="C9418">
        <v>2.2000000000000001E-3</v>
      </c>
    </row>
    <row r="9419" spans="1:3" x14ac:dyDescent="0.35">
      <c r="A9419">
        <v>176.01679999999999</v>
      </c>
      <c r="B9419" t="s">
        <v>55</v>
      </c>
      <c r="C9419">
        <v>1.2999999999999999E-3</v>
      </c>
    </row>
    <row r="9420" spans="1:3" x14ac:dyDescent="0.35">
      <c r="A9420">
        <v>176.03210000000001</v>
      </c>
      <c r="B9420" t="s">
        <v>55</v>
      </c>
      <c r="C9420">
        <v>1.1999999999999999E-3</v>
      </c>
    </row>
    <row r="9421" spans="1:3" x14ac:dyDescent="0.35">
      <c r="A9421">
        <v>176.05009999999999</v>
      </c>
      <c r="B9421" t="s">
        <v>55</v>
      </c>
      <c r="C9421">
        <v>4.0000000000000002E-4</v>
      </c>
    </row>
    <row r="9422" spans="1:3" x14ac:dyDescent="0.35">
      <c r="A9422">
        <v>176.06989999999999</v>
      </c>
      <c r="B9422" t="s">
        <v>55</v>
      </c>
      <c r="C9422">
        <v>1E-4</v>
      </c>
    </row>
    <row r="9423" spans="1:3" x14ac:dyDescent="0.35">
      <c r="A9423">
        <v>176.09010000000001</v>
      </c>
      <c r="B9423" t="s">
        <v>55</v>
      </c>
    </row>
    <row r="9424" spans="1:3" x14ac:dyDescent="0.35">
      <c r="A9424">
        <v>176.1096</v>
      </c>
      <c r="B9424" t="s">
        <v>55</v>
      </c>
      <c r="C9424">
        <v>1E-4</v>
      </c>
    </row>
    <row r="9425" spans="1:2" x14ac:dyDescent="0.35">
      <c r="A9425">
        <v>176.12909999999999</v>
      </c>
      <c r="B9425" t="s">
        <v>55</v>
      </c>
    </row>
    <row r="9426" spans="1:2" x14ac:dyDescent="0.35">
      <c r="A9426">
        <v>176.1473</v>
      </c>
      <c r="B9426" t="s">
        <v>55</v>
      </c>
    </row>
    <row r="9427" spans="1:2" x14ac:dyDescent="0.35">
      <c r="A9427">
        <v>176.1705</v>
      </c>
      <c r="B9427" t="s">
        <v>55</v>
      </c>
    </row>
    <row r="9428" spans="1:2" x14ac:dyDescent="0.35">
      <c r="A9428">
        <v>176.19710000000001</v>
      </c>
      <c r="B9428" t="s">
        <v>55</v>
      </c>
    </row>
    <row r="9429" spans="1:2" x14ac:dyDescent="0.35">
      <c r="A9429">
        <v>176.2166</v>
      </c>
      <c r="B9429" t="s">
        <v>55</v>
      </c>
    </row>
    <row r="9430" spans="1:2" x14ac:dyDescent="0.35">
      <c r="A9430">
        <v>176.2354</v>
      </c>
      <c r="B9430" t="s">
        <v>55</v>
      </c>
    </row>
    <row r="9431" spans="1:2" x14ac:dyDescent="0.35">
      <c r="A9431">
        <v>176.25210000000001</v>
      </c>
      <c r="B9431" t="s">
        <v>55</v>
      </c>
    </row>
    <row r="9432" spans="1:2" x14ac:dyDescent="0.35">
      <c r="A9432">
        <v>176.26929999999999</v>
      </c>
      <c r="B9432" t="s">
        <v>55</v>
      </c>
    </row>
    <row r="9433" spans="1:2" x14ac:dyDescent="0.35">
      <c r="A9433">
        <v>176.2867</v>
      </c>
      <c r="B9433" t="s">
        <v>55</v>
      </c>
    </row>
    <row r="9434" spans="1:2" x14ac:dyDescent="0.35">
      <c r="A9434">
        <v>176.31280000000001</v>
      </c>
      <c r="B9434" t="s">
        <v>55</v>
      </c>
    </row>
    <row r="9435" spans="1:2" x14ac:dyDescent="0.35">
      <c r="A9435">
        <v>176.33349999999999</v>
      </c>
      <c r="B9435" t="s">
        <v>55</v>
      </c>
    </row>
    <row r="9436" spans="1:2" x14ac:dyDescent="0.35">
      <c r="A9436">
        <v>176.35329999999999</v>
      </c>
      <c r="B9436" t="s">
        <v>55</v>
      </c>
    </row>
    <row r="9437" spans="1:2" x14ac:dyDescent="0.35">
      <c r="A9437">
        <v>176.3768</v>
      </c>
      <c r="B9437" t="s">
        <v>55</v>
      </c>
    </row>
    <row r="9438" spans="1:2" x14ac:dyDescent="0.35">
      <c r="A9438">
        <v>176.3974</v>
      </c>
      <c r="B9438" t="s">
        <v>55</v>
      </c>
    </row>
    <row r="9439" spans="1:2" x14ac:dyDescent="0.35">
      <c r="A9439">
        <v>176.42330000000001</v>
      </c>
      <c r="B9439" t="s">
        <v>55</v>
      </c>
    </row>
    <row r="9440" spans="1:2" x14ac:dyDescent="0.35">
      <c r="A9440">
        <v>176.4461</v>
      </c>
      <c r="B9440" t="s">
        <v>55</v>
      </c>
    </row>
    <row r="9441" spans="1:2" x14ac:dyDescent="0.35">
      <c r="A9441">
        <v>176.46459999999999</v>
      </c>
      <c r="B9441" t="s">
        <v>55</v>
      </c>
    </row>
    <row r="9442" spans="1:2" x14ac:dyDescent="0.35">
      <c r="A9442">
        <v>176.48390000000001</v>
      </c>
      <c r="B9442" t="s">
        <v>55</v>
      </c>
    </row>
    <row r="9443" spans="1:2" x14ac:dyDescent="0.35">
      <c r="A9443">
        <v>176.50489999999999</v>
      </c>
      <c r="B9443" t="s">
        <v>55</v>
      </c>
    </row>
    <row r="9444" spans="1:2" x14ac:dyDescent="0.35">
      <c r="A9444">
        <v>176.53100000000001</v>
      </c>
      <c r="B9444" t="s">
        <v>55</v>
      </c>
    </row>
    <row r="9445" spans="1:2" x14ac:dyDescent="0.35">
      <c r="A9445">
        <v>176.548</v>
      </c>
      <c r="B9445" t="s">
        <v>55</v>
      </c>
    </row>
    <row r="9446" spans="1:2" x14ac:dyDescent="0.35">
      <c r="A9446">
        <v>176.56319999999999</v>
      </c>
      <c r="B9446" t="s">
        <v>55</v>
      </c>
    </row>
    <row r="9447" spans="1:2" x14ac:dyDescent="0.35">
      <c r="A9447">
        <v>176.58070000000001</v>
      </c>
      <c r="B9447" t="s">
        <v>55</v>
      </c>
    </row>
    <row r="9448" spans="1:2" x14ac:dyDescent="0.35">
      <c r="A9448">
        <v>176.59630000000001</v>
      </c>
      <c r="B9448" t="s">
        <v>55</v>
      </c>
    </row>
    <row r="9449" spans="1:2" x14ac:dyDescent="0.35">
      <c r="A9449">
        <v>176.6122</v>
      </c>
      <c r="B9449" t="s">
        <v>55</v>
      </c>
    </row>
    <row r="9450" spans="1:2" x14ac:dyDescent="0.35">
      <c r="A9450">
        <v>176.62809999999999</v>
      </c>
      <c r="B9450" t="s">
        <v>55</v>
      </c>
    </row>
    <row r="9451" spans="1:2" x14ac:dyDescent="0.35">
      <c r="A9451">
        <v>176.6429</v>
      </c>
      <c r="B9451" t="s">
        <v>55</v>
      </c>
    </row>
    <row r="9452" spans="1:2" x14ac:dyDescent="0.35">
      <c r="A9452">
        <v>176.65799999999999</v>
      </c>
      <c r="B9452" t="s">
        <v>55</v>
      </c>
    </row>
    <row r="9453" spans="1:2" x14ac:dyDescent="0.35">
      <c r="A9453">
        <v>176.67230000000001</v>
      </c>
      <c r="B9453" t="s">
        <v>55</v>
      </c>
    </row>
    <row r="9454" spans="1:2" x14ac:dyDescent="0.35">
      <c r="A9454">
        <v>176.6893</v>
      </c>
      <c r="B9454" t="s">
        <v>55</v>
      </c>
    </row>
    <row r="9455" spans="1:2" x14ac:dyDescent="0.35">
      <c r="A9455">
        <v>176.70609999999999</v>
      </c>
      <c r="B9455" t="s">
        <v>55</v>
      </c>
    </row>
    <row r="9456" spans="1:2" x14ac:dyDescent="0.35">
      <c r="A9456">
        <v>176.72120000000001</v>
      </c>
      <c r="B9456" t="s">
        <v>55</v>
      </c>
    </row>
    <row r="9457" spans="1:2" x14ac:dyDescent="0.35">
      <c r="A9457">
        <v>176.74</v>
      </c>
      <c r="B9457" t="s">
        <v>55</v>
      </c>
    </row>
    <row r="9458" spans="1:2" x14ac:dyDescent="0.35">
      <c r="A9458">
        <v>176.7576</v>
      </c>
      <c r="B9458" t="s">
        <v>55</v>
      </c>
    </row>
    <row r="9459" spans="1:2" x14ac:dyDescent="0.35">
      <c r="A9459">
        <v>176.7741</v>
      </c>
      <c r="B9459" t="s">
        <v>55</v>
      </c>
    </row>
    <row r="9460" spans="1:2" x14ac:dyDescent="0.35">
      <c r="A9460">
        <v>176.7954</v>
      </c>
      <c r="B9460" t="s">
        <v>55</v>
      </c>
    </row>
    <row r="9461" spans="1:2" x14ac:dyDescent="0.35">
      <c r="A9461">
        <v>176.8176</v>
      </c>
      <c r="B9461" t="s">
        <v>55</v>
      </c>
    </row>
    <row r="9462" spans="1:2" x14ac:dyDescent="0.35">
      <c r="A9462">
        <v>176.83449999999999</v>
      </c>
      <c r="B9462" t="s">
        <v>55</v>
      </c>
    </row>
    <row r="9463" spans="1:2" x14ac:dyDescent="0.35">
      <c r="A9463">
        <v>176.8528</v>
      </c>
      <c r="B9463" t="s">
        <v>55</v>
      </c>
    </row>
    <row r="9464" spans="1:2" x14ac:dyDescent="0.35">
      <c r="A9464">
        <v>176.87039999999999</v>
      </c>
      <c r="B9464" t="s">
        <v>55</v>
      </c>
    </row>
    <row r="9465" spans="1:2" x14ac:dyDescent="0.35">
      <c r="A9465">
        <v>176.88890000000001</v>
      </c>
      <c r="B9465" t="s">
        <v>55</v>
      </c>
    </row>
    <row r="9466" spans="1:2" x14ac:dyDescent="0.35">
      <c r="A9466">
        <v>176.91309999999999</v>
      </c>
      <c r="B9466" t="s">
        <v>55</v>
      </c>
    </row>
    <row r="9467" spans="1:2" x14ac:dyDescent="0.35">
      <c r="A9467">
        <v>176.9282</v>
      </c>
      <c r="B9467" t="s">
        <v>55</v>
      </c>
    </row>
    <row r="9468" spans="1:2" x14ac:dyDescent="0.35">
      <c r="A9468">
        <v>176.9434</v>
      </c>
      <c r="B9468" t="s">
        <v>55</v>
      </c>
    </row>
    <row r="9469" spans="1:2" x14ac:dyDescent="0.35">
      <c r="A9469">
        <v>176.95859999999999</v>
      </c>
      <c r="B9469" t="s">
        <v>55</v>
      </c>
    </row>
    <row r="9470" spans="1:2" x14ac:dyDescent="0.35">
      <c r="A9470">
        <v>176.98390000000001</v>
      </c>
      <c r="B9470" t="s">
        <v>55</v>
      </c>
    </row>
    <row r="9471" spans="1:2" x14ac:dyDescent="0.35">
      <c r="A9471">
        <v>177.02529999999999</v>
      </c>
      <c r="B9471" t="s">
        <v>55</v>
      </c>
    </row>
    <row r="9472" spans="1:2" x14ac:dyDescent="0.35">
      <c r="A9472">
        <v>177.04220000000001</v>
      </c>
      <c r="B9472" t="s">
        <v>55</v>
      </c>
    </row>
    <row r="9473" spans="1:2" x14ac:dyDescent="0.35">
      <c r="A9473">
        <v>177.06129999999999</v>
      </c>
      <c r="B9473" t="s">
        <v>55</v>
      </c>
    </row>
    <row r="9474" spans="1:2" x14ac:dyDescent="0.35">
      <c r="A9474">
        <v>177.08799999999999</v>
      </c>
      <c r="B9474" t="s">
        <v>55</v>
      </c>
    </row>
    <row r="9475" spans="1:2" x14ac:dyDescent="0.35">
      <c r="A9475">
        <v>177.10589999999999</v>
      </c>
      <c r="B9475" t="s">
        <v>55</v>
      </c>
    </row>
    <row r="9476" spans="1:2" x14ac:dyDescent="0.35">
      <c r="A9476">
        <v>177.12430000000001</v>
      </c>
      <c r="B9476" t="s">
        <v>55</v>
      </c>
    </row>
    <row r="9477" spans="1:2" x14ac:dyDescent="0.35">
      <c r="A9477">
        <v>177.14060000000001</v>
      </c>
      <c r="B9477" t="s">
        <v>55</v>
      </c>
    </row>
    <row r="9478" spans="1:2" x14ac:dyDescent="0.35">
      <c r="A9478">
        <v>177.15549999999999</v>
      </c>
      <c r="B9478" t="s">
        <v>55</v>
      </c>
    </row>
    <row r="9479" spans="1:2" x14ac:dyDescent="0.35">
      <c r="A9479">
        <v>177.16990000000001</v>
      </c>
      <c r="B9479" t="s">
        <v>55</v>
      </c>
    </row>
    <row r="9480" spans="1:2" x14ac:dyDescent="0.35">
      <c r="A9480">
        <v>177.1858</v>
      </c>
      <c r="B9480" t="s">
        <v>55</v>
      </c>
    </row>
    <row r="9481" spans="1:2" x14ac:dyDescent="0.35">
      <c r="A9481">
        <v>177.20089999999999</v>
      </c>
      <c r="B9481" t="s">
        <v>55</v>
      </c>
    </row>
    <row r="9482" spans="1:2" x14ac:dyDescent="0.35">
      <c r="A9482">
        <v>177.21729999999999</v>
      </c>
      <c r="B9482" t="s">
        <v>55</v>
      </c>
    </row>
    <row r="9483" spans="1:2" x14ac:dyDescent="0.35">
      <c r="A9483">
        <v>177.23150000000001</v>
      </c>
      <c r="B9483" t="s">
        <v>55</v>
      </c>
    </row>
    <row r="9484" spans="1:2" x14ac:dyDescent="0.35">
      <c r="A9484">
        <v>177.2484</v>
      </c>
      <c r="B9484" t="s">
        <v>55</v>
      </c>
    </row>
    <row r="9485" spans="1:2" x14ac:dyDescent="0.35">
      <c r="A9485">
        <v>177.2627</v>
      </c>
      <c r="B9485" t="s">
        <v>55</v>
      </c>
    </row>
    <row r="9486" spans="1:2" x14ac:dyDescent="0.35">
      <c r="A9486">
        <v>177.2782</v>
      </c>
      <c r="B9486" t="s">
        <v>55</v>
      </c>
    </row>
    <row r="9487" spans="1:2" x14ac:dyDescent="0.35">
      <c r="A9487">
        <v>177.29310000000001</v>
      </c>
      <c r="B9487" t="s">
        <v>55</v>
      </c>
    </row>
    <row r="9488" spans="1:2" x14ac:dyDescent="0.35">
      <c r="A9488">
        <v>177.3081</v>
      </c>
      <c r="B9488" t="s">
        <v>55</v>
      </c>
    </row>
    <row r="9489" spans="1:2" x14ac:dyDescent="0.35">
      <c r="A9489">
        <v>177.3236</v>
      </c>
      <c r="B9489" t="s">
        <v>55</v>
      </c>
    </row>
    <row r="9490" spans="1:2" x14ac:dyDescent="0.35">
      <c r="A9490">
        <v>177.33799999999999</v>
      </c>
      <c r="B9490" t="s">
        <v>55</v>
      </c>
    </row>
    <row r="9491" spans="1:2" x14ac:dyDescent="0.35">
      <c r="A9491">
        <v>177.35300000000001</v>
      </c>
      <c r="B9491" t="s">
        <v>55</v>
      </c>
    </row>
    <row r="9492" spans="1:2" x14ac:dyDescent="0.35">
      <c r="A9492">
        <v>177.3672</v>
      </c>
      <c r="B9492" t="s">
        <v>55</v>
      </c>
    </row>
    <row r="9493" spans="1:2" x14ac:dyDescent="0.35">
      <c r="A9493">
        <v>177.38329999999999</v>
      </c>
      <c r="B9493" t="s">
        <v>55</v>
      </c>
    </row>
    <row r="9494" spans="1:2" x14ac:dyDescent="0.35">
      <c r="A9494">
        <v>177.40020000000001</v>
      </c>
      <c r="B9494" t="s">
        <v>55</v>
      </c>
    </row>
    <row r="9495" spans="1:2" x14ac:dyDescent="0.35">
      <c r="A9495">
        <v>177.41739999999999</v>
      </c>
      <c r="B9495" t="s">
        <v>55</v>
      </c>
    </row>
    <row r="9496" spans="1:2" x14ac:dyDescent="0.35">
      <c r="A9496">
        <v>177.4418</v>
      </c>
      <c r="B9496" t="s">
        <v>55</v>
      </c>
    </row>
    <row r="9497" spans="1:2" x14ac:dyDescent="0.35">
      <c r="A9497">
        <v>177.45840000000001</v>
      </c>
      <c r="B9497" t="s">
        <v>55</v>
      </c>
    </row>
    <row r="9498" spans="1:2" x14ac:dyDescent="0.35">
      <c r="A9498">
        <v>177.47630000000001</v>
      </c>
      <c r="B9498" t="s">
        <v>55</v>
      </c>
    </row>
    <row r="9499" spans="1:2" x14ac:dyDescent="0.35">
      <c r="A9499">
        <v>177.50059999999999</v>
      </c>
      <c r="B9499" t="s">
        <v>55</v>
      </c>
    </row>
    <row r="9500" spans="1:2" x14ac:dyDescent="0.35">
      <c r="A9500">
        <v>177.5215</v>
      </c>
      <c r="B9500" t="s">
        <v>55</v>
      </c>
    </row>
    <row r="9501" spans="1:2" x14ac:dyDescent="0.35">
      <c r="A9501">
        <v>177.55189999999999</v>
      </c>
      <c r="B9501" t="s">
        <v>55</v>
      </c>
    </row>
    <row r="9502" spans="1:2" x14ac:dyDescent="0.35">
      <c r="A9502">
        <v>177.57380000000001</v>
      </c>
      <c r="B9502" t="s">
        <v>55</v>
      </c>
    </row>
    <row r="9503" spans="1:2" x14ac:dyDescent="0.35">
      <c r="A9503">
        <v>177.59549999999999</v>
      </c>
      <c r="B9503" t="s">
        <v>55</v>
      </c>
    </row>
    <row r="9504" spans="1:2" x14ac:dyDescent="0.35">
      <c r="A9504">
        <v>177.62739999999999</v>
      </c>
      <c r="B9504" t="s">
        <v>55</v>
      </c>
    </row>
    <row r="9505" spans="1:3" x14ac:dyDescent="0.35">
      <c r="A9505">
        <v>177.65960000000001</v>
      </c>
      <c r="B9505" t="s">
        <v>55</v>
      </c>
    </row>
    <row r="9506" spans="1:3" x14ac:dyDescent="0.35">
      <c r="A9506">
        <v>177.68369999999999</v>
      </c>
      <c r="B9506" t="s">
        <v>55</v>
      </c>
    </row>
    <row r="9507" spans="1:3" x14ac:dyDescent="0.35">
      <c r="A9507">
        <v>177.70740000000001</v>
      </c>
      <c r="B9507" t="s">
        <v>55</v>
      </c>
    </row>
    <row r="9508" spans="1:3" x14ac:dyDescent="0.35">
      <c r="A9508">
        <v>177.727</v>
      </c>
      <c r="B9508" t="s">
        <v>55</v>
      </c>
    </row>
    <row r="9509" spans="1:3" x14ac:dyDescent="0.35">
      <c r="A9509">
        <v>177.74770000000001</v>
      </c>
      <c r="B9509" t="s">
        <v>55</v>
      </c>
    </row>
    <row r="9510" spans="1:3" x14ac:dyDescent="0.35">
      <c r="A9510">
        <v>177.77359999999999</v>
      </c>
      <c r="B9510" t="s">
        <v>55</v>
      </c>
    </row>
    <row r="9511" spans="1:3" x14ac:dyDescent="0.35">
      <c r="A9511">
        <v>177.80029999999999</v>
      </c>
      <c r="B9511" t="s">
        <v>55</v>
      </c>
    </row>
    <row r="9512" spans="1:3" x14ac:dyDescent="0.35">
      <c r="A9512">
        <v>177.82249999999999</v>
      </c>
      <c r="B9512" t="s">
        <v>55</v>
      </c>
    </row>
    <row r="9513" spans="1:3" x14ac:dyDescent="0.35">
      <c r="A9513">
        <v>177.84479999999999</v>
      </c>
      <c r="B9513" t="s">
        <v>55</v>
      </c>
    </row>
    <row r="9514" spans="1:3" x14ac:dyDescent="0.35">
      <c r="A9514">
        <v>177.87039999999999</v>
      </c>
      <c r="B9514" t="s">
        <v>55</v>
      </c>
    </row>
    <row r="9515" spans="1:3" x14ac:dyDescent="0.35">
      <c r="A9515">
        <v>177.8888</v>
      </c>
      <c r="B9515" t="s">
        <v>55</v>
      </c>
      <c r="C9515">
        <v>5.0000000000000001E-4</v>
      </c>
    </row>
    <row r="9516" spans="1:3" x14ac:dyDescent="0.35">
      <c r="A9516">
        <v>177.9119</v>
      </c>
      <c r="B9516" t="s">
        <v>55</v>
      </c>
      <c r="C9516">
        <v>2.9999999999999997E-4</v>
      </c>
    </row>
    <row r="9517" spans="1:3" x14ac:dyDescent="0.35">
      <c r="A9517">
        <v>177.94800000000001</v>
      </c>
      <c r="B9517" t="s">
        <v>55</v>
      </c>
      <c r="C9517">
        <v>1.4E-3</v>
      </c>
    </row>
    <row r="9518" spans="1:3" x14ac:dyDescent="0.35">
      <c r="A9518">
        <v>177.98320000000001</v>
      </c>
      <c r="B9518" t="s">
        <v>55</v>
      </c>
      <c r="C9518">
        <v>8.0000000000000004E-4</v>
      </c>
    </row>
    <row r="9519" spans="1:3" x14ac:dyDescent="0.35">
      <c r="A9519">
        <v>178.00720000000001</v>
      </c>
      <c r="B9519" t="s">
        <v>55</v>
      </c>
      <c r="C9519">
        <v>2.8E-3</v>
      </c>
    </row>
    <row r="9520" spans="1:3" x14ac:dyDescent="0.35">
      <c r="A9520">
        <v>178.02680000000001</v>
      </c>
      <c r="B9520" t="s">
        <v>55</v>
      </c>
      <c r="C9520">
        <v>2.8E-3</v>
      </c>
    </row>
    <row r="9521" spans="1:3" x14ac:dyDescent="0.35">
      <c r="A9521">
        <v>178.0453</v>
      </c>
      <c r="B9521" t="s">
        <v>55</v>
      </c>
      <c r="C9521">
        <v>1E-3</v>
      </c>
    </row>
    <row r="9522" spans="1:3" x14ac:dyDescent="0.35">
      <c r="A9522">
        <v>178.06890000000001</v>
      </c>
      <c r="B9522" t="s">
        <v>55</v>
      </c>
      <c r="C9522">
        <v>1.6999999999999999E-3</v>
      </c>
    </row>
    <row r="9523" spans="1:3" x14ac:dyDescent="0.35">
      <c r="A9523">
        <v>178.0865</v>
      </c>
      <c r="B9523" t="s">
        <v>55</v>
      </c>
      <c r="C9523">
        <v>8.0000000000000004E-4</v>
      </c>
    </row>
    <row r="9524" spans="1:3" x14ac:dyDescent="0.35">
      <c r="A9524">
        <v>178.107</v>
      </c>
      <c r="B9524" t="s">
        <v>55</v>
      </c>
      <c r="C9524">
        <v>1E-4</v>
      </c>
    </row>
    <row r="9525" spans="1:3" x14ac:dyDescent="0.35">
      <c r="A9525">
        <v>178.12719999999999</v>
      </c>
      <c r="B9525" t="s">
        <v>55</v>
      </c>
      <c r="C9525">
        <v>1.1000000000000001E-3</v>
      </c>
    </row>
    <row r="9526" spans="1:3" x14ac:dyDescent="0.35">
      <c r="A9526">
        <v>178.15280000000001</v>
      </c>
      <c r="B9526" t="s">
        <v>55</v>
      </c>
      <c r="C9526">
        <v>1.1000000000000001E-3</v>
      </c>
    </row>
    <row r="9527" spans="1:3" x14ac:dyDescent="0.35">
      <c r="A9527">
        <v>178.1721</v>
      </c>
      <c r="B9527" t="s">
        <v>55</v>
      </c>
      <c r="C9527">
        <v>2.5000000000000001E-3</v>
      </c>
    </row>
    <row r="9528" spans="1:3" x14ac:dyDescent="0.35">
      <c r="A9528">
        <v>178.1918</v>
      </c>
      <c r="B9528" t="s">
        <v>55</v>
      </c>
      <c r="C9528">
        <v>2.5000000000000001E-3</v>
      </c>
    </row>
    <row r="9529" spans="1:3" x14ac:dyDescent="0.35">
      <c r="A9529">
        <v>178.2191</v>
      </c>
      <c r="B9529" t="s">
        <v>55</v>
      </c>
      <c r="C9529">
        <v>5.0000000000000001E-3</v>
      </c>
    </row>
    <row r="9530" spans="1:3" x14ac:dyDescent="0.35">
      <c r="A9530">
        <v>178.24420000000001</v>
      </c>
      <c r="B9530" t="s">
        <v>55</v>
      </c>
      <c r="C9530">
        <v>5.0000000000000001E-3</v>
      </c>
    </row>
    <row r="9531" spans="1:3" x14ac:dyDescent="0.35">
      <c r="A9531">
        <v>178.26509999999999</v>
      </c>
      <c r="B9531" t="s">
        <v>55</v>
      </c>
      <c r="C9531">
        <v>2.5000000000000001E-3</v>
      </c>
    </row>
    <row r="9532" spans="1:3" x14ac:dyDescent="0.35">
      <c r="A9532">
        <v>178.28829999999999</v>
      </c>
      <c r="B9532" t="s">
        <v>55</v>
      </c>
      <c r="C9532">
        <v>4.4999999999999997E-3</v>
      </c>
    </row>
    <row r="9533" spans="1:3" x14ac:dyDescent="0.35">
      <c r="A9533">
        <v>178.3073</v>
      </c>
      <c r="B9533" t="s">
        <v>55</v>
      </c>
      <c r="C9533">
        <v>2.8999999999999998E-3</v>
      </c>
    </row>
    <row r="9534" spans="1:3" x14ac:dyDescent="0.35">
      <c r="A9534">
        <v>178.32759999999999</v>
      </c>
      <c r="B9534" t="s">
        <v>55</v>
      </c>
      <c r="C9534">
        <v>2.8999999999999998E-3</v>
      </c>
    </row>
    <row r="9535" spans="1:3" x14ac:dyDescent="0.35">
      <c r="A9535">
        <v>178.34780000000001</v>
      </c>
      <c r="B9535" t="s">
        <v>55</v>
      </c>
      <c r="C9535">
        <v>2.5999999999999999E-3</v>
      </c>
    </row>
    <row r="9536" spans="1:3" x14ac:dyDescent="0.35">
      <c r="A9536">
        <v>178.36490000000001</v>
      </c>
      <c r="B9536" t="s">
        <v>55</v>
      </c>
      <c r="C9536">
        <v>5.0000000000000001E-4</v>
      </c>
    </row>
    <row r="9537" spans="1:3" x14ac:dyDescent="0.35">
      <c r="A9537">
        <v>178.38079999999999</v>
      </c>
      <c r="B9537" t="s">
        <v>55</v>
      </c>
      <c r="C9537">
        <v>5.0000000000000001E-4</v>
      </c>
    </row>
    <row r="9538" spans="1:3" x14ac:dyDescent="0.35">
      <c r="A9538">
        <v>178.39699999999999</v>
      </c>
      <c r="B9538" t="s">
        <v>55</v>
      </c>
      <c r="C9538">
        <v>5.0000000000000001E-4</v>
      </c>
    </row>
    <row r="9539" spans="1:3" x14ac:dyDescent="0.35">
      <c r="A9539">
        <v>178.41239999999999</v>
      </c>
      <c r="B9539" t="s">
        <v>55</v>
      </c>
      <c r="C9539">
        <v>2.9999999999999997E-4</v>
      </c>
    </row>
    <row r="9540" spans="1:3" x14ac:dyDescent="0.35">
      <c r="A9540">
        <v>178.42920000000001</v>
      </c>
      <c r="B9540" t="s">
        <v>55</v>
      </c>
    </row>
    <row r="9541" spans="1:3" x14ac:dyDescent="0.35">
      <c r="A9541">
        <v>178.44649999999999</v>
      </c>
      <c r="B9541" t="s">
        <v>55</v>
      </c>
    </row>
    <row r="9542" spans="1:3" x14ac:dyDescent="0.35">
      <c r="A9542">
        <v>178.46209999999999</v>
      </c>
      <c r="B9542" t="s">
        <v>55</v>
      </c>
    </row>
    <row r="9543" spans="1:3" x14ac:dyDescent="0.35">
      <c r="A9543">
        <v>178.4787</v>
      </c>
      <c r="B9543" t="s">
        <v>55</v>
      </c>
    </row>
    <row r="9544" spans="1:3" x14ac:dyDescent="0.35">
      <c r="A9544">
        <v>178.5</v>
      </c>
      <c r="B9544" t="s">
        <v>55</v>
      </c>
    </row>
    <row r="9545" spans="1:3" x14ac:dyDescent="0.35">
      <c r="A9545">
        <v>178.5145</v>
      </c>
      <c r="B9545" t="s">
        <v>55</v>
      </c>
    </row>
    <row r="9546" spans="1:3" x14ac:dyDescent="0.35">
      <c r="A9546">
        <v>178.52879999999999</v>
      </c>
      <c r="B9546" t="s">
        <v>55</v>
      </c>
    </row>
    <row r="9547" spans="1:3" x14ac:dyDescent="0.35">
      <c r="A9547">
        <v>178.54509999999999</v>
      </c>
      <c r="B9547" t="s">
        <v>55</v>
      </c>
    </row>
    <row r="9548" spans="1:3" x14ac:dyDescent="0.35">
      <c r="A9548">
        <v>178.5677</v>
      </c>
      <c r="B9548" t="s">
        <v>55</v>
      </c>
    </row>
    <row r="9549" spans="1:3" x14ac:dyDescent="0.35">
      <c r="A9549">
        <v>178.5909</v>
      </c>
      <c r="B9549" t="s">
        <v>55</v>
      </c>
    </row>
    <row r="9550" spans="1:3" x14ac:dyDescent="0.35">
      <c r="A9550">
        <v>178.607</v>
      </c>
      <c r="B9550" t="s">
        <v>55</v>
      </c>
    </row>
    <row r="9551" spans="1:3" x14ac:dyDescent="0.35">
      <c r="A9551">
        <v>178.62209999999999</v>
      </c>
      <c r="B9551" t="s">
        <v>55</v>
      </c>
    </row>
    <row r="9552" spans="1:3" x14ac:dyDescent="0.35">
      <c r="A9552">
        <v>178.63759999999999</v>
      </c>
      <c r="B9552" t="s">
        <v>55</v>
      </c>
    </row>
    <row r="9553" spans="1:2" x14ac:dyDescent="0.35">
      <c r="A9553">
        <v>178.65180000000001</v>
      </c>
      <c r="B9553" t="s">
        <v>55</v>
      </c>
    </row>
    <row r="9554" spans="1:2" x14ac:dyDescent="0.35">
      <c r="A9554">
        <v>178.67</v>
      </c>
      <c r="B9554" t="s">
        <v>55</v>
      </c>
    </row>
    <row r="9555" spans="1:2" x14ac:dyDescent="0.35">
      <c r="A9555">
        <v>178.68960000000001</v>
      </c>
      <c r="B9555" t="s">
        <v>55</v>
      </c>
    </row>
    <row r="9556" spans="1:2" x14ac:dyDescent="0.35">
      <c r="A9556">
        <v>178.7105</v>
      </c>
      <c r="B9556" t="s">
        <v>55</v>
      </c>
    </row>
    <row r="9557" spans="1:2" x14ac:dyDescent="0.35">
      <c r="A9557">
        <v>178.7277</v>
      </c>
      <c r="B9557" t="s">
        <v>55</v>
      </c>
    </row>
    <row r="9558" spans="1:2" x14ac:dyDescent="0.35">
      <c r="A9558">
        <v>178.7458</v>
      </c>
      <c r="B9558" t="s">
        <v>55</v>
      </c>
    </row>
    <row r="9559" spans="1:2" x14ac:dyDescent="0.35">
      <c r="A9559">
        <v>178.77010000000001</v>
      </c>
      <c r="B9559" t="s">
        <v>55</v>
      </c>
    </row>
    <row r="9560" spans="1:2" x14ac:dyDescent="0.35">
      <c r="A9560">
        <v>178.78749999999999</v>
      </c>
      <c r="B9560" t="s">
        <v>55</v>
      </c>
    </row>
    <row r="9561" spans="1:2" x14ac:dyDescent="0.35">
      <c r="A9561">
        <v>178.80609999999999</v>
      </c>
      <c r="B9561" t="s">
        <v>55</v>
      </c>
    </row>
    <row r="9562" spans="1:2" x14ac:dyDescent="0.35">
      <c r="A9562">
        <v>178.8246</v>
      </c>
      <c r="B9562" t="s">
        <v>55</v>
      </c>
    </row>
    <row r="9563" spans="1:2" x14ac:dyDescent="0.35">
      <c r="A9563">
        <v>178.8424</v>
      </c>
      <c r="B9563" t="s">
        <v>55</v>
      </c>
    </row>
    <row r="9564" spans="1:2" x14ac:dyDescent="0.35">
      <c r="A9564">
        <v>178.86600000000001</v>
      </c>
      <c r="B9564" t="s">
        <v>55</v>
      </c>
    </row>
    <row r="9565" spans="1:2" x14ac:dyDescent="0.35">
      <c r="A9565">
        <v>178.88890000000001</v>
      </c>
      <c r="B9565" t="s">
        <v>55</v>
      </c>
    </row>
    <row r="9566" spans="1:2" x14ac:dyDescent="0.35">
      <c r="A9566">
        <v>178.9272</v>
      </c>
      <c r="B9566" t="s">
        <v>55</v>
      </c>
    </row>
    <row r="9567" spans="1:2" x14ac:dyDescent="0.35">
      <c r="A9567">
        <v>178.94649999999999</v>
      </c>
      <c r="B9567" t="s">
        <v>55</v>
      </c>
    </row>
    <row r="9568" spans="1:2" x14ac:dyDescent="0.35">
      <c r="A9568">
        <v>178.96539999999999</v>
      </c>
      <c r="B9568" t="s">
        <v>55</v>
      </c>
    </row>
    <row r="9569" spans="1:2" x14ac:dyDescent="0.35">
      <c r="A9569">
        <v>178.98330000000001</v>
      </c>
      <c r="B9569" t="s">
        <v>55</v>
      </c>
    </row>
    <row r="9570" spans="1:2" x14ac:dyDescent="0.35">
      <c r="A9570">
        <v>179.0017</v>
      </c>
      <c r="B9570" t="s">
        <v>55</v>
      </c>
    </row>
    <row r="9571" spans="1:2" x14ac:dyDescent="0.35">
      <c r="A9571">
        <v>179.02340000000001</v>
      </c>
      <c r="B9571" t="s">
        <v>55</v>
      </c>
    </row>
    <row r="9572" spans="1:2" x14ac:dyDescent="0.35">
      <c r="A9572">
        <v>179.04570000000001</v>
      </c>
      <c r="B9572" t="s">
        <v>55</v>
      </c>
    </row>
    <row r="9573" spans="1:2" x14ac:dyDescent="0.35">
      <c r="A9573">
        <v>179.06299999999999</v>
      </c>
      <c r="B9573" t="s">
        <v>55</v>
      </c>
    </row>
    <row r="9574" spans="1:2" x14ac:dyDescent="0.35">
      <c r="A9574">
        <v>179.07769999999999</v>
      </c>
      <c r="B9574" t="s">
        <v>55</v>
      </c>
    </row>
    <row r="9575" spans="1:2" x14ac:dyDescent="0.35">
      <c r="A9575">
        <v>179.0917</v>
      </c>
      <c r="B9575" t="s">
        <v>55</v>
      </c>
    </row>
    <row r="9576" spans="1:2" x14ac:dyDescent="0.35">
      <c r="A9576">
        <v>179.1069</v>
      </c>
      <c r="B9576" t="s">
        <v>55</v>
      </c>
    </row>
    <row r="9577" spans="1:2" x14ac:dyDescent="0.35">
      <c r="A9577">
        <v>179.1233</v>
      </c>
      <c r="B9577" t="s">
        <v>55</v>
      </c>
    </row>
    <row r="9578" spans="1:2" x14ac:dyDescent="0.35">
      <c r="A9578">
        <v>179.13829999999999</v>
      </c>
      <c r="B9578" t="s">
        <v>55</v>
      </c>
    </row>
    <row r="9579" spans="1:2" x14ac:dyDescent="0.35">
      <c r="A9579">
        <v>179.1516</v>
      </c>
      <c r="B9579" t="s">
        <v>55</v>
      </c>
    </row>
    <row r="9580" spans="1:2" x14ac:dyDescent="0.35">
      <c r="A9580">
        <v>179.16730000000001</v>
      </c>
      <c r="B9580" t="s">
        <v>55</v>
      </c>
    </row>
    <row r="9581" spans="1:2" x14ac:dyDescent="0.35">
      <c r="A9581">
        <v>179.1824</v>
      </c>
      <c r="B9581" t="s">
        <v>55</v>
      </c>
    </row>
    <row r="9582" spans="1:2" x14ac:dyDescent="0.35">
      <c r="A9582">
        <v>179.1977</v>
      </c>
      <c r="B9582" t="s">
        <v>55</v>
      </c>
    </row>
    <row r="9583" spans="1:2" x14ac:dyDescent="0.35">
      <c r="A9583">
        <v>179.21209999999999</v>
      </c>
      <c r="B9583" t="s">
        <v>55</v>
      </c>
    </row>
    <row r="9584" spans="1:2" x14ac:dyDescent="0.35">
      <c r="A9584">
        <v>179.2277</v>
      </c>
      <c r="B9584" t="s">
        <v>55</v>
      </c>
    </row>
    <row r="9585" spans="1:2" x14ac:dyDescent="0.35">
      <c r="A9585">
        <v>179.2423</v>
      </c>
      <c r="B9585" t="s">
        <v>55</v>
      </c>
    </row>
    <row r="9586" spans="1:2" x14ac:dyDescent="0.35">
      <c r="A9586">
        <v>179.25790000000001</v>
      </c>
      <c r="B9586" t="s">
        <v>55</v>
      </c>
    </row>
    <row r="9587" spans="1:2" x14ac:dyDescent="0.35">
      <c r="A9587">
        <v>179.27350000000001</v>
      </c>
      <c r="B9587" t="s">
        <v>55</v>
      </c>
    </row>
    <row r="9588" spans="1:2" x14ac:dyDescent="0.35">
      <c r="A9588">
        <v>179.2894</v>
      </c>
      <c r="B9588" t="s">
        <v>55</v>
      </c>
    </row>
    <row r="9589" spans="1:2" x14ac:dyDescent="0.35">
      <c r="A9589">
        <v>179.30449999999999</v>
      </c>
      <c r="B9589" t="s">
        <v>55</v>
      </c>
    </row>
    <row r="9590" spans="1:2" x14ac:dyDescent="0.35">
      <c r="A9590">
        <v>179.31989999999999</v>
      </c>
      <c r="B9590" t="s">
        <v>55</v>
      </c>
    </row>
    <row r="9591" spans="1:2" x14ac:dyDescent="0.35">
      <c r="A9591">
        <v>179.33410000000001</v>
      </c>
      <c r="B9591" t="s">
        <v>55</v>
      </c>
    </row>
    <row r="9592" spans="1:2" x14ac:dyDescent="0.35">
      <c r="A9592">
        <v>179.35059999999999</v>
      </c>
      <c r="B9592" t="s">
        <v>55</v>
      </c>
    </row>
    <row r="9593" spans="1:2" x14ac:dyDescent="0.35">
      <c r="A9593">
        <v>179.37219999999999</v>
      </c>
      <c r="B9593" t="s">
        <v>55</v>
      </c>
    </row>
    <row r="9594" spans="1:2" x14ac:dyDescent="0.35">
      <c r="A9594">
        <v>179.39519999999999</v>
      </c>
      <c r="B9594" t="s">
        <v>55</v>
      </c>
    </row>
    <row r="9595" spans="1:2" x14ac:dyDescent="0.35">
      <c r="A9595">
        <v>179.41329999999999</v>
      </c>
      <c r="B9595" t="s">
        <v>55</v>
      </c>
    </row>
    <row r="9596" spans="1:2" x14ac:dyDescent="0.35">
      <c r="A9596">
        <v>179.43100000000001</v>
      </c>
      <c r="B9596" t="s">
        <v>55</v>
      </c>
    </row>
    <row r="9597" spans="1:2" x14ac:dyDescent="0.35">
      <c r="A9597">
        <v>179.4511</v>
      </c>
      <c r="B9597" t="s">
        <v>55</v>
      </c>
    </row>
    <row r="9598" spans="1:2" x14ac:dyDescent="0.35">
      <c r="A9598">
        <v>179.4659</v>
      </c>
      <c r="B9598" t="s">
        <v>55</v>
      </c>
    </row>
    <row r="9599" spans="1:2" x14ac:dyDescent="0.35">
      <c r="A9599">
        <v>179.48269999999999</v>
      </c>
      <c r="B9599" t="s">
        <v>55</v>
      </c>
    </row>
    <row r="9600" spans="1:2" x14ac:dyDescent="0.35">
      <c r="A9600">
        <v>179.5104</v>
      </c>
      <c r="B9600" t="s">
        <v>55</v>
      </c>
    </row>
    <row r="9601" spans="1:3" x14ac:dyDescent="0.35">
      <c r="A9601">
        <v>179.53809999999999</v>
      </c>
      <c r="B9601" t="s">
        <v>55</v>
      </c>
    </row>
    <row r="9602" spans="1:3" x14ac:dyDescent="0.35">
      <c r="A9602">
        <v>179.5676</v>
      </c>
      <c r="B9602" t="s">
        <v>55</v>
      </c>
    </row>
    <row r="9603" spans="1:3" x14ac:dyDescent="0.35">
      <c r="A9603">
        <v>179.59299999999999</v>
      </c>
      <c r="B9603" t="s">
        <v>55</v>
      </c>
    </row>
    <row r="9604" spans="1:3" x14ac:dyDescent="0.35">
      <c r="A9604">
        <v>179.6113</v>
      </c>
      <c r="B9604" t="s">
        <v>55</v>
      </c>
    </row>
    <row r="9605" spans="1:3" x14ac:dyDescent="0.35">
      <c r="A9605">
        <v>179.63159999999999</v>
      </c>
      <c r="B9605" t="s">
        <v>55</v>
      </c>
    </row>
    <row r="9606" spans="1:3" x14ac:dyDescent="0.35">
      <c r="A9606">
        <v>179.648</v>
      </c>
      <c r="B9606" t="s">
        <v>55</v>
      </c>
    </row>
    <row r="9607" spans="1:3" x14ac:dyDescent="0.35">
      <c r="A9607">
        <v>179.6671</v>
      </c>
      <c r="B9607" t="s">
        <v>55</v>
      </c>
    </row>
    <row r="9608" spans="1:3" x14ac:dyDescent="0.35">
      <c r="A9608">
        <v>179.68369999999999</v>
      </c>
      <c r="B9608" t="s">
        <v>55</v>
      </c>
    </row>
    <row r="9609" spans="1:3" x14ac:dyDescent="0.35">
      <c r="A9609">
        <v>179.7039</v>
      </c>
      <c r="B9609" t="s">
        <v>55</v>
      </c>
    </row>
    <row r="9610" spans="1:3" x14ac:dyDescent="0.35">
      <c r="A9610">
        <v>179.7244</v>
      </c>
      <c r="B9610" t="s">
        <v>55</v>
      </c>
    </row>
    <row r="9611" spans="1:3" x14ac:dyDescent="0.35">
      <c r="A9611">
        <v>179.74520000000001</v>
      </c>
      <c r="B9611" t="s">
        <v>55</v>
      </c>
      <c r="C9611">
        <v>2.0000000000000001E-4</v>
      </c>
    </row>
    <row r="9612" spans="1:3" x14ac:dyDescent="0.35">
      <c r="A9612">
        <v>179.76779999999999</v>
      </c>
      <c r="B9612" t="s">
        <v>55</v>
      </c>
      <c r="C9612">
        <v>2.0000000000000001E-4</v>
      </c>
    </row>
    <row r="9613" spans="1:3" x14ac:dyDescent="0.35">
      <c r="A9613">
        <v>179.7867</v>
      </c>
      <c r="B9613" t="s">
        <v>55</v>
      </c>
    </row>
    <row r="9614" spans="1:3" x14ac:dyDescent="0.35">
      <c r="A9614">
        <v>179.8021</v>
      </c>
      <c r="B9614" t="s">
        <v>55</v>
      </c>
    </row>
    <row r="9615" spans="1:3" x14ac:dyDescent="0.35">
      <c r="A9615">
        <v>179.81880000000001</v>
      </c>
      <c r="B9615" t="s">
        <v>55</v>
      </c>
    </row>
    <row r="9616" spans="1:3" x14ac:dyDescent="0.35">
      <c r="A9616">
        <v>179.8355</v>
      </c>
      <c r="B9616" t="s">
        <v>55</v>
      </c>
    </row>
    <row r="9617" spans="1:3" x14ac:dyDescent="0.35">
      <c r="A9617">
        <v>179.85210000000001</v>
      </c>
      <c r="B9617" t="s">
        <v>55</v>
      </c>
    </row>
    <row r="9618" spans="1:3" x14ac:dyDescent="0.35">
      <c r="A9618">
        <v>179.86859999999999</v>
      </c>
      <c r="B9618" t="s">
        <v>55</v>
      </c>
    </row>
    <row r="9619" spans="1:3" x14ac:dyDescent="0.35">
      <c r="A9619">
        <v>179.89080000000001</v>
      </c>
      <c r="B9619" t="s">
        <v>55</v>
      </c>
    </row>
    <row r="9620" spans="1:3" x14ac:dyDescent="0.35">
      <c r="A9620">
        <v>179.9177</v>
      </c>
      <c r="B9620" t="s">
        <v>55</v>
      </c>
      <c r="C9620">
        <v>2.0000000000000001E-4</v>
      </c>
    </row>
    <row r="9621" spans="1:3" x14ac:dyDescent="0.35">
      <c r="A9621">
        <v>179.93680000000001</v>
      </c>
      <c r="B9621" t="s">
        <v>55</v>
      </c>
      <c r="C9621">
        <v>8.0000000000000004E-4</v>
      </c>
    </row>
    <row r="9622" spans="1:3" x14ac:dyDescent="0.35">
      <c r="A9622">
        <v>179.9564</v>
      </c>
      <c r="B9622" t="s">
        <v>55</v>
      </c>
      <c r="C9622">
        <v>8.9999999999999998E-4</v>
      </c>
    </row>
    <row r="9623" spans="1:3" x14ac:dyDescent="0.35">
      <c r="A9623">
        <v>179.97579999999999</v>
      </c>
      <c r="B9623" t="s">
        <v>55</v>
      </c>
      <c r="C9623">
        <v>8.0000000000000004E-4</v>
      </c>
    </row>
    <row r="9624" spans="1:3" x14ac:dyDescent="0.35">
      <c r="A9624">
        <v>180.0103</v>
      </c>
      <c r="B9624" t="s">
        <v>55</v>
      </c>
      <c r="C9624">
        <v>2.5999999999999999E-3</v>
      </c>
    </row>
    <row r="9625" spans="1:3" x14ac:dyDescent="0.35">
      <c r="A9625">
        <v>180.0419</v>
      </c>
      <c r="B9625" t="s">
        <v>55</v>
      </c>
      <c r="C9625">
        <v>3.0999999999999999E-3</v>
      </c>
    </row>
    <row r="9626" spans="1:3" x14ac:dyDescent="0.35">
      <c r="A9626">
        <v>180.0609</v>
      </c>
      <c r="B9626" t="s">
        <v>55</v>
      </c>
      <c r="C9626">
        <v>1.4E-3</v>
      </c>
    </row>
    <row r="9627" spans="1:3" x14ac:dyDescent="0.35">
      <c r="A9627">
        <v>180.0813</v>
      </c>
      <c r="B9627" t="s">
        <v>55</v>
      </c>
      <c r="C9627">
        <v>1.6000000000000001E-3</v>
      </c>
    </row>
    <row r="9628" spans="1:3" x14ac:dyDescent="0.35">
      <c r="A9628">
        <v>180.1011</v>
      </c>
      <c r="B9628" t="s">
        <v>55</v>
      </c>
      <c r="C9628">
        <v>1.2999999999999999E-3</v>
      </c>
    </row>
    <row r="9629" spans="1:3" x14ac:dyDescent="0.35">
      <c r="A9629">
        <v>180.11689999999999</v>
      </c>
      <c r="B9629" t="s">
        <v>55</v>
      </c>
      <c r="C9629">
        <v>1.2999999999999999E-3</v>
      </c>
    </row>
    <row r="9630" spans="1:3" x14ac:dyDescent="0.35">
      <c r="A9630">
        <v>180.13249999999999</v>
      </c>
      <c r="B9630" t="s">
        <v>55</v>
      </c>
      <c r="C9630">
        <v>2.9999999999999997E-4</v>
      </c>
    </row>
    <row r="9631" spans="1:3" x14ac:dyDescent="0.35">
      <c r="A9631">
        <v>180.1515</v>
      </c>
      <c r="B9631" t="s">
        <v>55</v>
      </c>
      <c r="C9631">
        <v>5.9999999999999995E-4</v>
      </c>
    </row>
    <row r="9632" spans="1:3" x14ac:dyDescent="0.35">
      <c r="A9632">
        <v>180.1815</v>
      </c>
      <c r="B9632" t="s">
        <v>55</v>
      </c>
      <c r="C9632">
        <v>5.9999999999999995E-4</v>
      </c>
    </row>
    <row r="9633" spans="1:3" x14ac:dyDescent="0.35">
      <c r="A9633">
        <v>180.2039</v>
      </c>
      <c r="B9633" t="s">
        <v>55</v>
      </c>
      <c r="C9633">
        <v>1E-4</v>
      </c>
    </row>
    <row r="9634" spans="1:3" x14ac:dyDescent="0.35">
      <c r="A9634">
        <v>180.2234</v>
      </c>
      <c r="B9634" t="s">
        <v>55</v>
      </c>
      <c r="C9634">
        <v>1E-4</v>
      </c>
    </row>
    <row r="9635" spans="1:3" x14ac:dyDescent="0.35">
      <c r="A9635">
        <v>180.2441</v>
      </c>
      <c r="B9635" t="s">
        <v>55</v>
      </c>
    </row>
    <row r="9636" spans="1:3" x14ac:dyDescent="0.35">
      <c r="A9636">
        <v>180.26580000000001</v>
      </c>
      <c r="B9636" t="s">
        <v>55</v>
      </c>
    </row>
    <row r="9637" spans="1:3" x14ac:dyDescent="0.35">
      <c r="A9637">
        <v>180.28559999999999</v>
      </c>
      <c r="B9637" t="s">
        <v>55</v>
      </c>
    </row>
    <row r="9638" spans="1:3" x14ac:dyDescent="0.35">
      <c r="A9638">
        <v>180.304</v>
      </c>
      <c r="B9638" t="s">
        <v>55</v>
      </c>
    </row>
    <row r="9639" spans="1:3" x14ac:dyDescent="0.35">
      <c r="A9639">
        <v>180.31989999999999</v>
      </c>
      <c r="B9639" t="s">
        <v>55</v>
      </c>
    </row>
    <row r="9640" spans="1:3" x14ac:dyDescent="0.35">
      <c r="A9640">
        <v>180.3357</v>
      </c>
      <c r="B9640" t="s">
        <v>55</v>
      </c>
    </row>
    <row r="9641" spans="1:3" x14ac:dyDescent="0.35">
      <c r="A9641">
        <v>180.35120000000001</v>
      </c>
      <c r="B9641" t="s">
        <v>55</v>
      </c>
    </row>
    <row r="9642" spans="1:3" x14ac:dyDescent="0.35">
      <c r="A9642">
        <v>180.36750000000001</v>
      </c>
      <c r="B9642" t="s">
        <v>55</v>
      </c>
    </row>
    <row r="9643" spans="1:3" x14ac:dyDescent="0.35">
      <c r="A9643">
        <v>180.38319999999999</v>
      </c>
      <c r="B9643" t="s">
        <v>55</v>
      </c>
    </row>
    <row r="9644" spans="1:3" x14ac:dyDescent="0.35">
      <c r="A9644">
        <v>180.40309999999999</v>
      </c>
      <c r="B9644" t="s">
        <v>55</v>
      </c>
    </row>
    <row r="9645" spans="1:3" x14ac:dyDescent="0.35">
      <c r="A9645">
        <v>180.4179</v>
      </c>
      <c r="B9645" t="s">
        <v>55</v>
      </c>
    </row>
    <row r="9646" spans="1:3" x14ac:dyDescent="0.35">
      <c r="A9646">
        <v>180.43450000000001</v>
      </c>
      <c r="B9646" t="s">
        <v>55</v>
      </c>
    </row>
    <row r="9647" spans="1:3" x14ac:dyDescent="0.35">
      <c r="A9647">
        <v>180.45070000000001</v>
      </c>
      <c r="B9647" t="s">
        <v>55</v>
      </c>
    </row>
    <row r="9648" spans="1:3" x14ac:dyDescent="0.35">
      <c r="A9648">
        <v>180.4701</v>
      </c>
      <c r="B9648" t="s">
        <v>55</v>
      </c>
    </row>
    <row r="9649" spans="1:2" x14ac:dyDescent="0.35">
      <c r="A9649">
        <v>180.49100000000001</v>
      </c>
      <c r="B9649" t="s">
        <v>55</v>
      </c>
    </row>
    <row r="9650" spans="1:2" x14ac:dyDescent="0.35">
      <c r="A9650">
        <v>180.5086</v>
      </c>
      <c r="B9650" t="s">
        <v>55</v>
      </c>
    </row>
    <row r="9651" spans="1:2" x14ac:dyDescent="0.35">
      <c r="A9651">
        <v>180.52350000000001</v>
      </c>
      <c r="B9651" t="s">
        <v>55</v>
      </c>
    </row>
    <row r="9652" spans="1:2" x14ac:dyDescent="0.35">
      <c r="A9652">
        <v>180.5386</v>
      </c>
      <c r="B9652" t="s">
        <v>55</v>
      </c>
    </row>
    <row r="9653" spans="1:2" x14ac:dyDescent="0.35">
      <c r="A9653">
        <v>180.554</v>
      </c>
      <c r="B9653" t="s">
        <v>55</v>
      </c>
    </row>
    <row r="9654" spans="1:2" x14ac:dyDescent="0.35">
      <c r="A9654">
        <v>180.5686</v>
      </c>
      <c r="B9654" t="s">
        <v>55</v>
      </c>
    </row>
    <row r="9655" spans="1:2" x14ac:dyDescent="0.35">
      <c r="A9655">
        <v>180.5838</v>
      </c>
      <c r="B9655" t="s">
        <v>55</v>
      </c>
    </row>
    <row r="9656" spans="1:2" x14ac:dyDescent="0.35">
      <c r="A9656">
        <v>180.61259999999999</v>
      </c>
      <c r="B9656" t="s">
        <v>55</v>
      </c>
    </row>
    <row r="9657" spans="1:2" x14ac:dyDescent="0.35">
      <c r="A9657">
        <v>180.6378</v>
      </c>
      <c r="B9657" t="s">
        <v>55</v>
      </c>
    </row>
    <row r="9658" spans="1:2" x14ac:dyDescent="0.35">
      <c r="A9658">
        <v>180.66499999999999</v>
      </c>
      <c r="B9658" t="s">
        <v>55</v>
      </c>
    </row>
    <row r="9659" spans="1:2" x14ac:dyDescent="0.35">
      <c r="A9659">
        <v>180.6832</v>
      </c>
      <c r="B9659" t="s">
        <v>55</v>
      </c>
    </row>
    <row r="9660" spans="1:2" x14ac:dyDescent="0.35">
      <c r="A9660">
        <v>180.70150000000001</v>
      </c>
      <c r="B9660" t="s">
        <v>55</v>
      </c>
    </row>
    <row r="9661" spans="1:2" x14ac:dyDescent="0.35">
      <c r="A9661">
        <v>180.72460000000001</v>
      </c>
      <c r="B9661" t="s">
        <v>55</v>
      </c>
    </row>
    <row r="9662" spans="1:2" x14ac:dyDescent="0.35">
      <c r="A9662">
        <v>180.7424</v>
      </c>
      <c r="B9662" t="s">
        <v>55</v>
      </c>
    </row>
    <row r="9663" spans="1:2" x14ac:dyDescent="0.35">
      <c r="A9663">
        <v>180.7604</v>
      </c>
      <c r="B9663" t="s">
        <v>55</v>
      </c>
    </row>
    <row r="9664" spans="1:2" x14ac:dyDescent="0.35">
      <c r="A9664">
        <v>180.7783</v>
      </c>
      <c r="B9664" t="s">
        <v>55</v>
      </c>
    </row>
    <row r="9665" spans="1:2" x14ac:dyDescent="0.35">
      <c r="A9665">
        <v>180.7962</v>
      </c>
      <c r="B9665" t="s">
        <v>55</v>
      </c>
    </row>
    <row r="9666" spans="1:2" x14ac:dyDescent="0.35">
      <c r="A9666">
        <v>180.8142</v>
      </c>
      <c r="B9666" t="s">
        <v>55</v>
      </c>
    </row>
    <row r="9667" spans="1:2" x14ac:dyDescent="0.35">
      <c r="A9667">
        <v>180.8323</v>
      </c>
      <c r="B9667" t="s">
        <v>55</v>
      </c>
    </row>
    <row r="9668" spans="1:2" x14ac:dyDescent="0.35">
      <c r="A9668">
        <v>180.8586</v>
      </c>
      <c r="B9668" t="s">
        <v>55</v>
      </c>
    </row>
    <row r="9669" spans="1:2" x14ac:dyDescent="0.35">
      <c r="A9669">
        <v>180.8783</v>
      </c>
      <c r="B9669" t="s">
        <v>55</v>
      </c>
    </row>
    <row r="9670" spans="1:2" x14ac:dyDescent="0.35">
      <c r="A9670">
        <v>180.89609999999999</v>
      </c>
      <c r="B9670" t="s">
        <v>55</v>
      </c>
    </row>
    <row r="9671" spans="1:2" x14ac:dyDescent="0.35">
      <c r="A9671">
        <v>180.91569999999999</v>
      </c>
      <c r="B9671" t="s">
        <v>55</v>
      </c>
    </row>
    <row r="9672" spans="1:2" x14ac:dyDescent="0.35">
      <c r="A9672">
        <v>180.93260000000001</v>
      </c>
      <c r="B9672" t="s">
        <v>55</v>
      </c>
    </row>
    <row r="9673" spans="1:2" x14ac:dyDescent="0.35">
      <c r="A9673">
        <v>180.95949999999999</v>
      </c>
      <c r="B9673" t="s">
        <v>55</v>
      </c>
    </row>
    <row r="9674" spans="1:2" x14ac:dyDescent="0.35">
      <c r="A9674">
        <v>180.98580000000001</v>
      </c>
      <c r="B9674" t="s">
        <v>55</v>
      </c>
    </row>
    <row r="9675" spans="1:2" x14ac:dyDescent="0.35">
      <c r="A9675">
        <v>181.00299999999999</v>
      </c>
      <c r="B9675" t="s">
        <v>55</v>
      </c>
    </row>
    <row r="9676" spans="1:2" x14ac:dyDescent="0.35">
      <c r="A9676">
        <v>181.02019999999999</v>
      </c>
      <c r="B9676" t="s">
        <v>55</v>
      </c>
    </row>
    <row r="9677" spans="1:2" x14ac:dyDescent="0.35">
      <c r="A9677">
        <v>181.03620000000001</v>
      </c>
      <c r="B9677" t="s">
        <v>55</v>
      </c>
    </row>
    <row r="9678" spans="1:2" x14ac:dyDescent="0.35">
      <c r="A9678">
        <v>181.05090000000001</v>
      </c>
      <c r="B9678" t="s">
        <v>55</v>
      </c>
    </row>
    <row r="9679" spans="1:2" x14ac:dyDescent="0.35">
      <c r="A9679">
        <v>181.0667</v>
      </c>
      <c r="B9679" t="s">
        <v>55</v>
      </c>
    </row>
    <row r="9680" spans="1:2" x14ac:dyDescent="0.35">
      <c r="A9680">
        <v>181.08269999999999</v>
      </c>
      <c r="B9680" t="s">
        <v>55</v>
      </c>
    </row>
    <row r="9681" spans="1:2" x14ac:dyDescent="0.35">
      <c r="A9681">
        <v>181.0975</v>
      </c>
      <c r="B9681" t="s">
        <v>55</v>
      </c>
    </row>
    <row r="9682" spans="1:2" x14ac:dyDescent="0.35">
      <c r="A9682">
        <v>181.11189999999999</v>
      </c>
      <c r="B9682" t="s">
        <v>55</v>
      </c>
    </row>
    <row r="9683" spans="1:2" x14ac:dyDescent="0.35">
      <c r="A9683">
        <v>181.12710000000001</v>
      </c>
      <c r="B9683" t="s">
        <v>55</v>
      </c>
    </row>
    <row r="9684" spans="1:2" x14ac:dyDescent="0.35">
      <c r="A9684">
        <v>181.14150000000001</v>
      </c>
      <c r="B9684" t="s">
        <v>55</v>
      </c>
    </row>
    <row r="9685" spans="1:2" x14ac:dyDescent="0.35">
      <c r="A9685">
        <v>181.15710000000001</v>
      </c>
      <c r="B9685" t="s">
        <v>55</v>
      </c>
    </row>
    <row r="9686" spans="1:2" x14ac:dyDescent="0.35">
      <c r="A9686">
        <v>181.17179999999999</v>
      </c>
      <c r="B9686" t="s">
        <v>55</v>
      </c>
    </row>
    <row r="9687" spans="1:2" x14ac:dyDescent="0.35">
      <c r="A9687">
        <v>181.18799999999999</v>
      </c>
      <c r="B9687" t="s">
        <v>55</v>
      </c>
    </row>
    <row r="9688" spans="1:2" x14ac:dyDescent="0.35">
      <c r="A9688">
        <v>181.20419999999999</v>
      </c>
      <c r="B9688" t="s">
        <v>55</v>
      </c>
    </row>
    <row r="9689" spans="1:2" x14ac:dyDescent="0.35">
      <c r="A9689">
        <v>181.22020000000001</v>
      </c>
      <c r="B9689" t="s">
        <v>55</v>
      </c>
    </row>
    <row r="9690" spans="1:2" x14ac:dyDescent="0.35">
      <c r="A9690">
        <v>181.23589999999999</v>
      </c>
      <c r="B9690" t="s">
        <v>55</v>
      </c>
    </row>
    <row r="9691" spans="1:2" x14ac:dyDescent="0.35">
      <c r="A9691">
        <v>181.25729999999999</v>
      </c>
      <c r="B9691" t="s">
        <v>55</v>
      </c>
    </row>
    <row r="9692" spans="1:2" x14ac:dyDescent="0.35">
      <c r="A9692">
        <v>181.27180000000001</v>
      </c>
      <c r="B9692" t="s">
        <v>55</v>
      </c>
    </row>
    <row r="9693" spans="1:2" x14ac:dyDescent="0.35">
      <c r="A9693">
        <v>181.2884</v>
      </c>
      <c r="B9693" t="s">
        <v>55</v>
      </c>
    </row>
    <row r="9694" spans="1:2" x14ac:dyDescent="0.35">
      <c r="A9694">
        <v>181.30619999999999</v>
      </c>
      <c r="B9694" t="s">
        <v>55</v>
      </c>
    </row>
    <row r="9695" spans="1:2" x14ac:dyDescent="0.35">
      <c r="A9695">
        <v>181.32409999999999</v>
      </c>
      <c r="B9695" t="s">
        <v>55</v>
      </c>
    </row>
    <row r="9696" spans="1:2" x14ac:dyDescent="0.35">
      <c r="A9696">
        <v>181.3426</v>
      </c>
      <c r="B9696" t="s">
        <v>55</v>
      </c>
    </row>
    <row r="9697" spans="1:2" x14ac:dyDescent="0.35">
      <c r="A9697">
        <v>181.3596</v>
      </c>
      <c r="B9697" t="s">
        <v>55</v>
      </c>
    </row>
    <row r="9698" spans="1:2" x14ac:dyDescent="0.35">
      <c r="A9698">
        <v>181.37719999999999</v>
      </c>
      <c r="B9698" t="s">
        <v>55</v>
      </c>
    </row>
    <row r="9699" spans="1:2" x14ac:dyDescent="0.35">
      <c r="A9699">
        <v>181.39779999999999</v>
      </c>
      <c r="B9699" t="s">
        <v>55</v>
      </c>
    </row>
    <row r="9700" spans="1:2" x14ac:dyDescent="0.35">
      <c r="A9700">
        <v>181.41820000000001</v>
      </c>
      <c r="B9700" t="s">
        <v>55</v>
      </c>
    </row>
    <row r="9701" spans="1:2" x14ac:dyDescent="0.35">
      <c r="A9701">
        <v>181.43279999999999</v>
      </c>
      <c r="B9701" t="s">
        <v>55</v>
      </c>
    </row>
    <row r="9702" spans="1:2" x14ac:dyDescent="0.35">
      <c r="A9702">
        <v>181.4479</v>
      </c>
      <c r="B9702" t="s">
        <v>55</v>
      </c>
    </row>
    <row r="9703" spans="1:2" x14ac:dyDescent="0.35">
      <c r="A9703">
        <v>181.46530000000001</v>
      </c>
      <c r="B9703" t="s">
        <v>55</v>
      </c>
    </row>
    <row r="9704" spans="1:2" x14ac:dyDescent="0.35">
      <c r="A9704">
        <v>181.4889</v>
      </c>
      <c r="B9704" t="s">
        <v>55</v>
      </c>
    </row>
    <row r="9705" spans="1:2" x14ac:dyDescent="0.35">
      <c r="A9705">
        <v>181.5077</v>
      </c>
      <c r="B9705" t="s">
        <v>55</v>
      </c>
    </row>
    <row r="9706" spans="1:2" x14ac:dyDescent="0.35">
      <c r="A9706">
        <v>181.53100000000001</v>
      </c>
      <c r="B9706" t="s">
        <v>55</v>
      </c>
    </row>
    <row r="9707" spans="1:2" x14ac:dyDescent="0.35">
      <c r="A9707">
        <v>181.553</v>
      </c>
      <c r="B9707" t="s">
        <v>55</v>
      </c>
    </row>
    <row r="9708" spans="1:2" x14ac:dyDescent="0.35">
      <c r="A9708">
        <v>181.5806</v>
      </c>
      <c r="B9708" t="s">
        <v>55</v>
      </c>
    </row>
    <row r="9709" spans="1:2" x14ac:dyDescent="0.35">
      <c r="A9709">
        <v>181.6088</v>
      </c>
      <c r="B9709" t="s">
        <v>55</v>
      </c>
    </row>
    <row r="9710" spans="1:2" x14ac:dyDescent="0.35">
      <c r="A9710">
        <v>181.625</v>
      </c>
      <c r="B9710" t="s">
        <v>55</v>
      </c>
    </row>
    <row r="9711" spans="1:2" x14ac:dyDescent="0.35">
      <c r="A9711">
        <v>181.64250000000001</v>
      </c>
      <c r="B9711" t="s">
        <v>55</v>
      </c>
    </row>
    <row r="9712" spans="1:2" x14ac:dyDescent="0.35">
      <c r="A9712">
        <v>181.6593</v>
      </c>
      <c r="B9712" t="s">
        <v>55</v>
      </c>
    </row>
    <row r="9713" spans="1:3" x14ac:dyDescent="0.35">
      <c r="A9713">
        <v>181.67590000000001</v>
      </c>
      <c r="B9713" t="s">
        <v>55</v>
      </c>
    </row>
    <row r="9714" spans="1:3" x14ac:dyDescent="0.35">
      <c r="A9714">
        <v>181.69220000000001</v>
      </c>
      <c r="B9714" t="s">
        <v>55</v>
      </c>
    </row>
    <row r="9715" spans="1:3" x14ac:dyDescent="0.35">
      <c r="A9715">
        <v>181.70959999999999</v>
      </c>
      <c r="B9715" t="s">
        <v>55</v>
      </c>
    </row>
    <row r="9716" spans="1:3" x14ac:dyDescent="0.35">
      <c r="A9716">
        <v>181.7251</v>
      </c>
      <c r="B9716" t="s">
        <v>55</v>
      </c>
    </row>
    <row r="9717" spans="1:3" x14ac:dyDescent="0.35">
      <c r="A9717">
        <v>181.74109999999999</v>
      </c>
      <c r="B9717" t="s">
        <v>55</v>
      </c>
    </row>
    <row r="9718" spans="1:3" x14ac:dyDescent="0.35">
      <c r="A9718">
        <v>181.7569</v>
      </c>
      <c r="B9718" t="s">
        <v>55</v>
      </c>
    </row>
    <row r="9719" spans="1:3" x14ac:dyDescent="0.35">
      <c r="A9719">
        <v>181.7731</v>
      </c>
      <c r="B9719" t="s">
        <v>55</v>
      </c>
    </row>
    <row r="9720" spans="1:3" x14ac:dyDescent="0.35">
      <c r="A9720">
        <v>181.79490000000001</v>
      </c>
      <c r="B9720" t="s">
        <v>55</v>
      </c>
    </row>
    <row r="9721" spans="1:3" x14ac:dyDescent="0.35">
      <c r="A9721">
        <v>181.81209999999999</v>
      </c>
      <c r="B9721" t="s">
        <v>55</v>
      </c>
    </row>
    <row r="9722" spans="1:3" x14ac:dyDescent="0.35">
      <c r="A9722">
        <v>181.8289</v>
      </c>
      <c r="B9722" t="s">
        <v>55</v>
      </c>
    </row>
    <row r="9723" spans="1:3" x14ac:dyDescent="0.35">
      <c r="A9723">
        <v>181.85290000000001</v>
      </c>
      <c r="B9723" t="s">
        <v>55</v>
      </c>
    </row>
    <row r="9724" spans="1:3" x14ac:dyDescent="0.35">
      <c r="A9724">
        <v>181.86840000000001</v>
      </c>
      <c r="B9724" t="s">
        <v>55</v>
      </c>
    </row>
    <row r="9725" spans="1:3" x14ac:dyDescent="0.35">
      <c r="A9725">
        <v>181.89109999999999</v>
      </c>
      <c r="B9725" t="s">
        <v>55</v>
      </c>
    </row>
    <row r="9726" spans="1:3" x14ac:dyDescent="0.35">
      <c r="A9726">
        <v>181.9255</v>
      </c>
      <c r="B9726" t="s">
        <v>55</v>
      </c>
    </row>
    <row r="9727" spans="1:3" x14ac:dyDescent="0.35">
      <c r="A9727">
        <v>181.94589999999999</v>
      </c>
      <c r="B9727" t="s">
        <v>55</v>
      </c>
      <c r="C9727">
        <v>6.9999999999999999E-4</v>
      </c>
    </row>
    <row r="9728" spans="1:3" x14ac:dyDescent="0.35">
      <c r="A9728">
        <v>181.96709999999999</v>
      </c>
      <c r="B9728" t="s">
        <v>55</v>
      </c>
      <c r="C9728">
        <v>2.9999999999999997E-4</v>
      </c>
    </row>
    <row r="9729" spans="1:3" x14ac:dyDescent="0.35">
      <c r="A9729">
        <v>181.98939999999999</v>
      </c>
      <c r="B9729" t="s">
        <v>55</v>
      </c>
      <c r="C9729">
        <v>1.2999999999999999E-3</v>
      </c>
    </row>
    <row r="9730" spans="1:3" x14ac:dyDescent="0.35">
      <c r="A9730">
        <v>182.00989999999999</v>
      </c>
      <c r="B9730" t="s">
        <v>55</v>
      </c>
      <c r="C9730">
        <v>1.9E-3</v>
      </c>
    </row>
    <row r="9731" spans="1:3" x14ac:dyDescent="0.35">
      <c r="A9731">
        <v>182.02950000000001</v>
      </c>
      <c r="B9731" t="s">
        <v>55</v>
      </c>
      <c r="C9731">
        <v>3.3E-3</v>
      </c>
    </row>
    <row r="9732" spans="1:3" x14ac:dyDescent="0.35">
      <c r="A9732">
        <v>182.05080000000001</v>
      </c>
      <c r="B9732" t="s">
        <v>55</v>
      </c>
      <c r="C9732">
        <v>2.3999999999999998E-3</v>
      </c>
    </row>
    <row r="9733" spans="1:3" x14ac:dyDescent="0.35">
      <c r="A9733">
        <v>182.06970000000001</v>
      </c>
      <c r="B9733" t="s">
        <v>55</v>
      </c>
      <c r="C9733">
        <v>3.5999999999999999E-3</v>
      </c>
    </row>
    <row r="9734" spans="1:3" x14ac:dyDescent="0.35">
      <c r="A9734">
        <v>182.08629999999999</v>
      </c>
      <c r="B9734" t="s">
        <v>55</v>
      </c>
      <c r="C9734">
        <v>2.3999999999999998E-3</v>
      </c>
    </row>
    <row r="9735" spans="1:3" x14ac:dyDescent="0.35">
      <c r="A9735">
        <v>182.10579999999999</v>
      </c>
      <c r="B9735" t="s">
        <v>55</v>
      </c>
      <c r="C9735">
        <v>1.5E-3</v>
      </c>
    </row>
    <row r="9736" spans="1:3" x14ac:dyDescent="0.35">
      <c r="A9736">
        <v>182.13390000000001</v>
      </c>
      <c r="B9736" t="s">
        <v>55</v>
      </c>
      <c r="C9736">
        <v>8.9999999999999998E-4</v>
      </c>
    </row>
    <row r="9737" spans="1:3" x14ac:dyDescent="0.35">
      <c r="A9737">
        <v>182.15610000000001</v>
      </c>
      <c r="B9737" t="s">
        <v>55</v>
      </c>
      <c r="C9737">
        <v>8.9999999999999998E-4</v>
      </c>
    </row>
    <row r="9738" spans="1:3" x14ac:dyDescent="0.35">
      <c r="A9738">
        <v>182.1755</v>
      </c>
      <c r="B9738" t="s">
        <v>55</v>
      </c>
      <c r="C9738">
        <v>8.9999999999999998E-4</v>
      </c>
    </row>
    <row r="9739" spans="1:3" x14ac:dyDescent="0.35">
      <c r="A9739">
        <v>182.1953</v>
      </c>
      <c r="B9739" t="s">
        <v>55</v>
      </c>
      <c r="C9739">
        <v>1.2999999999999999E-3</v>
      </c>
    </row>
    <row r="9740" spans="1:3" x14ac:dyDescent="0.35">
      <c r="A9740">
        <v>182.21549999999999</v>
      </c>
      <c r="B9740" t="s">
        <v>55</v>
      </c>
      <c r="C9740">
        <v>7.3000000000000001E-3</v>
      </c>
    </row>
    <row r="9741" spans="1:3" x14ac:dyDescent="0.35">
      <c r="A9741">
        <v>182.23750000000001</v>
      </c>
      <c r="B9741" t="s">
        <v>55</v>
      </c>
      <c r="C9741">
        <v>5.7999999999999996E-3</v>
      </c>
    </row>
    <row r="9742" spans="1:3" x14ac:dyDescent="0.35">
      <c r="A9742">
        <v>182.2629</v>
      </c>
      <c r="B9742" t="s">
        <v>55</v>
      </c>
      <c r="C9742">
        <v>2.8999999999999998E-3</v>
      </c>
    </row>
    <row r="9743" spans="1:3" x14ac:dyDescent="0.35">
      <c r="A9743">
        <v>182.27889999999999</v>
      </c>
      <c r="B9743" t="s">
        <v>55</v>
      </c>
      <c r="C9743">
        <v>1.1599999999999999E-2</v>
      </c>
    </row>
    <row r="9744" spans="1:3" x14ac:dyDescent="0.35">
      <c r="A9744">
        <v>182.2945</v>
      </c>
      <c r="B9744" t="s">
        <v>55</v>
      </c>
      <c r="C9744">
        <v>1.1599999999999999E-2</v>
      </c>
    </row>
    <row r="9745" spans="1:3" x14ac:dyDescent="0.35">
      <c r="A9745">
        <v>182.31129999999999</v>
      </c>
      <c r="B9745" t="s">
        <v>55</v>
      </c>
      <c r="C9745">
        <v>4.7000000000000002E-3</v>
      </c>
    </row>
    <row r="9746" spans="1:3" x14ac:dyDescent="0.35">
      <c r="A9746">
        <v>182.32849999999999</v>
      </c>
      <c r="B9746" t="s">
        <v>55</v>
      </c>
      <c r="C9746">
        <v>1.37E-2</v>
      </c>
    </row>
    <row r="9747" spans="1:3" x14ac:dyDescent="0.35">
      <c r="A9747">
        <v>182.345</v>
      </c>
      <c r="B9747" t="s">
        <v>55</v>
      </c>
      <c r="C9747">
        <v>9.1999999999999998E-3</v>
      </c>
    </row>
    <row r="9748" spans="1:3" x14ac:dyDescent="0.35">
      <c r="A9748">
        <v>182.36670000000001</v>
      </c>
      <c r="B9748" t="s">
        <v>55</v>
      </c>
      <c r="C9748">
        <v>5.4000000000000003E-3</v>
      </c>
    </row>
    <row r="9749" spans="1:3" x14ac:dyDescent="0.35">
      <c r="A9749">
        <v>182.3878</v>
      </c>
      <c r="B9749" t="s">
        <v>55</v>
      </c>
      <c r="C9749">
        <v>7.4000000000000003E-3</v>
      </c>
    </row>
    <row r="9750" spans="1:3" x14ac:dyDescent="0.35">
      <c r="A9750">
        <v>182.4059</v>
      </c>
      <c r="B9750" t="s">
        <v>55</v>
      </c>
      <c r="C9750">
        <v>7.4000000000000003E-3</v>
      </c>
    </row>
    <row r="9751" spans="1:3" x14ac:dyDescent="0.35">
      <c r="A9751">
        <v>182.42140000000001</v>
      </c>
      <c r="B9751" t="s">
        <v>55</v>
      </c>
      <c r="C9751">
        <v>4.1000000000000003E-3</v>
      </c>
    </row>
    <row r="9752" spans="1:3" x14ac:dyDescent="0.35">
      <c r="A9752">
        <v>182.4375</v>
      </c>
      <c r="B9752" t="s">
        <v>55</v>
      </c>
      <c r="C9752">
        <v>5.9999999999999995E-4</v>
      </c>
    </row>
    <row r="9753" spans="1:3" x14ac:dyDescent="0.35">
      <c r="A9753">
        <v>182.46</v>
      </c>
      <c r="B9753" t="s">
        <v>55</v>
      </c>
      <c r="C9753">
        <v>2.0000000000000001E-4</v>
      </c>
    </row>
    <row r="9754" spans="1:3" x14ac:dyDescent="0.35">
      <c r="A9754">
        <v>182.4837</v>
      </c>
      <c r="B9754" t="s">
        <v>55</v>
      </c>
    </row>
    <row r="9755" spans="1:3" x14ac:dyDescent="0.35">
      <c r="A9755">
        <v>182.49979999999999</v>
      </c>
      <c r="B9755" t="s">
        <v>55</v>
      </c>
    </row>
    <row r="9756" spans="1:3" x14ac:dyDescent="0.35">
      <c r="A9756">
        <v>182.51580000000001</v>
      </c>
      <c r="B9756" t="s">
        <v>55</v>
      </c>
    </row>
    <row r="9757" spans="1:3" x14ac:dyDescent="0.35">
      <c r="A9757">
        <v>182.5333</v>
      </c>
      <c r="B9757" t="s">
        <v>55</v>
      </c>
    </row>
    <row r="9758" spans="1:3" x14ac:dyDescent="0.35">
      <c r="A9758">
        <v>182.5574</v>
      </c>
      <c r="B9758" t="s">
        <v>55</v>
      </c>
    </row>
    <row r="9759" spans="1:3" x14ac:dyDescent="0.35">
      <c r="A9759">
        <v>182.58349999999999</v>
      </c>
      <c r="B9759" t="s">
        <v>55</v>
      </c>
    </row>
    <row r="9760" spans="1:3" x14ac:dyDescent="0.35">
      <c r="A9760">
        <v>182.60249999999999</v>
      </c>
      <c r="B9760" t="s">
        <v>55</v>
      </c>
    </row>
    <row r="9761" spans="1:2" x14ac:dyDescent="0.35">
      <c r="A9761">
        <v>182.6208</v>
      </c>
      <c r="B9761" t="s">
        <v>55</v>
      </c>
    </row>
    <row r="9762" spans="1:2" x14ac:dyDescent="0.35">
      <c r="A9762">
        <v>182.6388</v>
      </c>
      <c r="B9762" t="s">
        <v>55</v>
      </c>
    </row>
    <row r="9763" spans="1:2" x14ac:dyDescent="0.35">
      <c r="A9763">
        <v>182.65809999999999</v>
      </c>
      <c r="B9763" t="s">
        <v>55</v>
      </c>
    </row>
    <row r="9764" spans="1:2" x14ac:dyDescent="0.35">
      <c r="A9764">
        <v>182.6754</v>
      </c>
      <c r="B9764" t="s">
        <v>55</v>
      </c>
    </row>
    <row r="9765" spans="1:2" x14ac:dyDescent="0.35">
      <c r="A9765">
        <v>182.6951</v>
      </c>
      <c r="B9765" t="s">
        <v>55</v>
      </c>
    </row>
    <row r="9766" spans="1:2" x14ac:dyDescent="0.35">
      <c r="A9766">
        <v>182.71379999999999</v>
      </c>
      <c r="B9766" t="s">
        <v>55</v>
      </c>
    </row>
    <row r="9767" spans="1:2" x14ac:dyDescent="0.35">
      <c r="A9767">
        <v>182.7312</v>
      </c>
      <c r="B9767" t="s">
        <v>55</v>
      </c>
    </row>
    <row r="9768" spans="1:2" x14ac:dyDescent="0.35">
      <c r="A9768">
        <v>182.75049999999999</v>
      </c>
      <c r="B9768" t="s">
        <v>55</v>
      </c>
    </row>
    <row r="9769" spans="1:2" x14ac:dyDescent="0.35">
      <c r="A9769">
        <v>182.76580000000001</v>
      </c>
      <c r="B9769" t="s">
        <v>55</v>
      </c>
    </row>
    <row r="9770" spans="1:2" x14ac:dyDescent="0.35">
      <c r="A9770">
        <v>182.78049999999999</v>
      </c>
      <c r="B9770" t="s">
        <v>55</v>
      </c>
    </row>
    <row r="9771" spans="1:2" x14ac:dyDescent="0.35">
      <c r="A9771">
        <v>182.7962</v>
      </c>
      <c r="B9771" t="s">
        <v>55</v>
      </c>
    </row>
    <row r="9772" spans="1:2" x14ac:dyDescent="0.35">
      <c r="A9772">
        <v>182.81909999999999</v>
      </c>
      <c r="B9772" t="s">
        <v>55</v>
      </c>
    </row>
    <row r="9773" spans="1:2" x14ac:dyDescent="0.35">
      <c r="A9773">
        <v>182.83760000000001</v>
      </c>
      <c r="B9773" t="s">
        <v>55</v>
      </c>
    </row>
    <row r="9774" spans="1:2" x14ac:dyDescent="0.35">
      <c r="A9774">
        <v>182.85550000000001</v>
      </c>
      <c r="B9774" t="s">
        <v>55</v>
      </c>
    </row>
    <row r="9775" spans="1:2" x14ac:dyDescent="0.35">
      <c r="A9775">
        <v>182.87700000000001</v>
      </c>
      <c r="B9775" t="s">
        <v>55</v>
      </c>
    </row>
    <row r="9776" spans="1:2" x14ac:dyDescent="0.35">
      <c r="A9776">
        <v>182.8974</v>
      </c>
      <c r="B9776" t="s">
        <v>55</v>
      </c>
    </row>
    <row r="9777" spans="1:2" x14ac:dyDescent="0.35">
      <c r="A9777">
        <v>182.91560000000001</v>
      </c>
      <c r="B9777" t="s">
        <v>55</v>
      </c>
    </row>
    <row r="9778" spans="1:2" x14ac:dyDescent="0.35">
      <c r="A9778">
        <v>182.93729999999999</v>
      </c>
      <c r="B9778" t="s">
        <v>55</v>
      </c>
    </row>
    <row r="9779" spans="1:2" x14ac:dyDescent="0.35">
      <c r="A9779">
        <v>182.95529999999999</v>
      </c>
      <c r="B9779" t="s">
        <v>55</v>
      </c>
    </row>
    <row r="9780" spans="1:2" x14ac:dyDescent="0.35">
      <c r="A9780">
        <v>182.97</v>
      </c>
      <c r="B9780" t="s">
        <v>55</v>
      </c>
    </row>
    <row r="9781" spans="1:2" x14ac:dyDescent="0.35">
      <c r="A9781">
        <v>182.98849999999999</v>
      </c>
      <c r="B9781" t="s">
        <v>55</v>
      </c>
    </row>
    <row r="9782" spans="1:2" x14ac:dyDescent="0.35">
      <c r="A9782">
        <v>183.00710000000001</v>
      </c>
      <c r="B9782" t="s">
        <v>55</v>
      </c>
    </row>
    <row r="9783" spans="1:2" x14ac:dyDescent="0.35">
      <c r="A9783">
        <v>183.02709999999999</v>
      </c>
      <c r="B9783" t="s">
        <v>55</v>
      </c>
    </row>
    <row r="9784" spans="1:2" x14ac:dyDescent="0.35">
      <c r="A9784">
        <v>183.05</v>
      </c>
      <c r="B9784" t="s">
        <v>55</v>
      </c>
    </row>
    <row r="9785" spans="1:2" x14ac:dyDescent="0.35">
      <c r="A9785">
        <v>183.06790000000001</v>
      </c>
      <c r="B9785" t="s">
        <v>55</v>
      </c>
    </row>
    <row r="9786" spans="1:2" x14ac:dyDescent="0.35">
      <c r="A9786">
        <v>183.08500000000001</v>
      </c>
      <c r="B9786" t="s">
        <v>55</v>
      </c>
    </row>
    <row r="9787" spans="1:2" x14ac:dyDescent="0.35">
      <c r="A9787">
        <v>183.09950000000001</v>
      </c>
      <c r="B9787" t="s">
        <v>55</v>
      </c>
    </row>
    <row r="9788" spans="1:2" x14ac:dyDescent="0.35">
      <c r="A9788">
        <v>183.12090000000001</v>
      </c>
      <c r="B9788" t="s">
        <v>55</v>
      </c>
    </row>
    <row r="9789" spans="1:2" x14ac:dyDescent="0.35">
      <c r="A9789">
        <v>183.136</v>
      </c>
      <c r="B9789" t="s">
        <v>55</v>
      </c>
    </row>
    <row r="9790" spans="1:2" x14ac:dyDescent="0.35">
      <c r="A9790">
        <v>183.15029999999999</v>
      </c>
      <c r="B9790" t="s">
        <v>55</v>
      </c>
    </row>
    <row r="9791" spans="1:2" x14ac:dyDescent="0.35">
      <c r="A9791">
        <v>183.16560000000001</v>
      </c>
      <c r="B9791" t="s">
        <v>55</v>
      </c>
    </row>
    <row r="9792" spans="1:2" x14ac:dyDescent="0.35">
      <c r="A9792">
        <v>183.18029999999999</v>
      </c>
      <c r="B9792" t="s">
        <v>55</v>
      </c>
    </row>
    <row r="9793" spans="1:2" x14ac:dyDescent="0.35">
      <c r="A9793">
        <v>183.19649999999999</v>
      </c>
      <c r="B9793" t="s">
        <v>55</v>
      </c>
    </row>
    <row r="9794" spans="1:2" x14ac:dyDescent="0.35">
      <c r="A9794">
        <v>183.2107</v>
      </c>
      <c r="B9794" t="s">
        <v>55</v>
      </c>
    </row>
    <row r="9795" spans="1:2" x14ac:dyDescent="0.35">
      <c r="A9795">
        <v>183.22569999999999</v>
      </c>
      <c r="B9795" t="s">
        <v>55</v>
      </c>
    </row>
    <row r="9796" spans="1:2" x14ac:dyDescent="0.35">
      <c r="A9796">
        <v>183.24189999999999</v>
      </c>
      <c r="B9796" t="s">
        <v>55</v>
      </c>
    </row>
    <row r="9797" spans="1:2" x14ac:dyDescent="0.35">
      <c r="A9797">
        <v>183.26060000000001</v>
      </c>
      <c r="B9797" t="s">
        <v>55</v>
      </c>
    </row>
    <row r="9798" spans="1:2" x14ac:dyDescent="0.35">
      <c r="A9798">
        <v>183.27789999999999</v>
      </c>
      <c r="B9798" t="s">
        <v>55</v>
      </c>
    </row>
    <row r="9799" spans="1:2" x14ac:dyDescent="0.35">
      <c r="A9799">
        <v>183.2987</v>
      </c>
      <c r="B9799" t="s">
        <v>55</v>
      </c>
    </row>
    <row r="9800" spans="1:2" x14ac:dyDescent="0.35">
      <c r="A9800">
        <v>183.31540000000001</v>
      </c>
      <c r="B9800" t="s">
        <v>55</v>
      </c>
    </row>
    <row r="9801" spans="1:2" x14ac:dyDescent="0.35">
      <c r="A9801">
        <v>183.34030000000001</v>
      </c>
      <c r="B9801" t="s">
        <v>55</v>
      </c>
    </row>
    <row r="9802" spans="1:2" x14ac:dyDescent="0.35">
      <c r="A9802">
        <v>183.35679999999999</v>
      </c>
      <c r="B9802" t="s">
        <v>55</v>
      </c>
    </row>
    <row r="9803" spans="1:2" x14ac:dyDescent="0.35">
      <c r="A9803">
        <v>183.3716</v>
      </c>
      <c r="B9803" t="s">
        <v>55</v>
      </c>
    </row>
    <row r="9804" spans="1:2" x14ac:dyDescent="0.35">
      <c r="A9804">
        <v>183.38659999999999</v>
      </c>
      <c r="B9804" t="s">
        <v>55</v>
      </c>
    </row>
    <row r="9805" spans="1:2" x14ac:dyDescent="0.35">
      <c r="A9805">
        <v>183.4058</v>
      </c>
      <c r="B9805" t="s">
        <v>55</v>
      </c>
    </row>
    <row r="9806" spans="1:2" x14ac:dyDescent="0.35">
      <c r="A9806">
        <v>183.42939999999999</v>
      </c>
      <c r="B9806" t="s">
        <v>55</v>
      </c>
    </row>
    <row r="9807" spans="1:2" x14ac:dyDescent="0.35">
      <c r="A9807">
        <v>183.4478</v>
      </c>
      <c r="B9807" t="s">
        <v>55</v>
      </c>
    </row>
    <row r="9808" spans="1:2" x14ac:dyDescent="0.35">
      <c r="A9808">
        <v>183.46610000000001</v>
      </c>
      <c r="B9808" t="s">
        <v>55</v>
      </c>
    </row>
    <row r="9809" spans="1:2" x14ac:dyDescent="0.35">
      <c r="A9809">
        <v>183.48740000000001</v>
      </c>
      <c r="B9809" t="s">
        <v>55</v>
      </c>
    </row>
    <row r="9810" spans="1:2" x14ac:dyDescent="0.35">
      <c r="A9810">
        <v>183.50919999999999</v>
      </c>
      <c r="B9810" t="s">
        <v>55</v>
      </c>
    </row>
    <row r="9811" spans="1:2" x14ac:dyDescent="0.35">
      <c r="A9811">
        <v>183.5266</v>
      </c>
      <c r="B9811" t="s">
        <v>55</v>
      </c>
    </row>
    <row r="9812" spans="1:2" x14ac:dyDescent="0.35">
      <c r="A9812">
        <v>183.54839999999999</v>
      </c>
      <c r="B9812" t="s">
        <v>55</v>
      </c>
    </row>
    <row r="9813" spans="1:2" x14ac:dyDescent="0.35">
      <c r="A9813">
        <v>183.56370000000001</v>
      </c>
      <c r="B9813" t="s">
        <v>55</v>
      </c>
    </row>
    <row r="9814" spans="1:2" x14ac:dyDescent="0.35">
      <c r="A9814">
        <v>183.5814</v>
      </c>
      <c r="B9814" t="s">
        <v>55</v>
      </c>
    </row>
    <row r="9815" spans="1:2" x14ac:dyDescent="0.35">
      <c r="A9815">
        <v>183.59790000000001</v>
      </c>
      <c r="B9815" t="s">
        <v>55</v>
      </c>
    </row>
    <row r="9816" spans="1:2" x14ac:dyDescent="0.35">
      <c r="A9816">
        <v>183.61349999999999</v>
      </c>
      <c r="B9816" t="s">
        <v>55</v>
      </c>
    </row>
    <row r="9817" spans="1:2" x14ac:dyDescent="0.35">
      <c r="A9817">
        <v>183.63</v>
      </c>
      <c r="B9817" t="s">
        <v>55</v>
      </c>
    </row>
    <row r="9818" spans="1:2" x14ac:dyDescent="0.35">
      <c r="A9818">
        <v>183.64680000000001</v>
      </c>
      <c r="B9818" t="s">
        <v>55</v>
      </c>
    </row>
    <row r="9819" spans="1:2" x14ac:dyDescent="0.35">
      <c r="A9819">
        <v>183.66229999999999</v>
      </c>
      <c r="B9819" t="s">
        <v>55</v>
      </c>
    </row>
    <row r="9820" spans="1:2" x14ac:dyDescent="0.35">
      <c r="A9820">
        <v>183.68520000000001</v>
      </c>
      <c r="B9820" t="s">
        <v>55</v>
      </c>
    </row>
    <row r="9821" spans="1:2" x14ac:dyDescent="0.35">
      <c r="A9821">
        <v>183.70920000000001</v>
      </c>
      <c r="B9821" t="s">
        <v>55</v>
      </c>
    </row>
    <row r="9822" spans="1:2" x14ac:dyDescent="0.35">
      <c r="A9822">
        <v>183.73589999999999</v>
      </c>
      <c r="B9822" t="s">
        <v>55</v>
      </c>
    </row>
    <row r="9823" spans="1:2" x14ac:dyDescent="0.35">
      <c r="A9823">
        <v>183.7509</v>
      </c>
      <c r="B9823" t="s">
        <v>55</v>
      </c>
    </row>
    <row r="9824" spans="1:2" x14ac:dyDescent="0.35">
      <c r="A9824">
        <v>183.7672</v>
      </c>
      <c r="B9824" t="s">
        <v>55</v>
      </c>
    </row>
    <row r="9825" spans="1:3" x14ac:dyDescent="0.35">
      <c r="A9825">
        <v>183.78299999999999</v>
      </c>
      <c r="B9825" t="s">
        <v>55</v>
      </c>
    </row>
    <row r="9826" spans="1:3" x14ac:dyDescent="0.35">
      <c r="A9826">
        <v>183.79929999999999</v>
      </c>
      <c r="B9826" t="s">
        <v>55</v>
      </c>
    </row>
    <row r="9827" spans="1:3" x14ac:dyDescent="0.35">
      <c r="A9827">
        <v>183.8152</v>
      </c>
      <c r="B9827" t="s">
        <v>55</v>
      </c>
    </row>
    <row r="9828" spans="1:3" x14ac:dyDescent="0.35">
      <c r="A9828">
        <v>183.83750000000001</v>
      </c>
      <c r="B9828" t="s">
        <v>55</v>
      </c>
      <c r="C9828">
        <v>1E-4</v>
      </c>
    </row>
    <row r="9829" spans="1:3" x14ac:dyDescent="0.35">
      <c r="A9829">
        <v>183.85910000000001</v>
      </c>
      <c r="B9829" t="s">
        <v>55</v>
      </c>
    </row>
    <row r="9830" spans="1:3" x14ac:dyDescent="0.35">
      <c r="A9830">
        <v>183.8826</v>
      </c>
      <c r="B9830" t="s">
        <v>55</v>
      </c>
    </row>
    <row r="9831" spans="1:3" x14ac:dyDescent="0.35">
      <c r="A9831">
        <v>183.90289999999999</v>
      </c>
      <c r="B9831" t="s">
        <v>55</v>
      </c>
    </row>
    <row r="9832" spans="1:3" x14ac:dyDescent="0.35">
      <c r="A9832">
        <v>183.92169999999999</v>
      </c>
      <c r="B9832" t="s">
        <v>55</v>
      </c>
    </row>
    <row r="9833" spans="1:3" x14ac:dyDescent="0.35">
      <c r="A9833">
        <v>183.93969999999999</v>
      </c>
      <c r="B9833" t="s">
        <v>55</v>
      </c>
    </row>
    <row r="9834" spans="1:3" x14ac:dyDescent="0.35">
      <c r="A9834">
        <v>183.95750000000001</v>
      </c>
      <c r="B9834" t="s">
        <v>55</v>
      </c>
    </row>
    <row r="9835" spans="1:3" x14ac:dyDescent="0.35">
      <c r="A9835">
        <v>183.98179999999999</v>
      </c>
      <c r="B9835" t="s">
        <v>55</v>
      </c>
      <c r="C9835">
        <v>1E-4</v>
      </c>
    </row>
    <row r="9836" spans="1:3" x14ac:dyDescent="0.35">
      <c r="A9836">
        <v>184.01179999999999</v>
      </c>
      <c r="B9836" t="s">
        <v>55</v>
      </c>
      <c r="C9836">
        <v>8.0000000000000004E-4</v>
      </c>
    </row>
    <row r="9837" spans="1:3" x14ac:dyDescent="0.35">
      <c r="A9837">
        <v>184.03829999999999</v>
      </c>
      <c r="B9837" t="s">
        <v>55</v>
      </c>
      <c r="C9837">
        <v>1.1999999999999999E-3</v>
      </c>
    </row>
    <row r="9838" spans="1:3" x14ac:dyDescent="0.35">
      <c r="A9838">
        <v>184.05680000000001</v>
      </c>
      <c r="B9838" t="s">
        <v>55</v>
      </c>
      <c r="C9838">
        <v>1.1000000000000001E-3</v>
      </c>
    </row>
    <row r="9839" spans="1:3" x14ac:dyDescent="0.35">
      <c r="A9839">
        <v>184.08850000000001</v>
      </c>
      <c r="B9839" t="s">
        <v>55</v>
      </c>
      <c r="C9839">
        <v>2.8E-3</v>
      </c>
    </row>
    <row r="9840" spans="1:3" x14ac:dyDescent="0.35">
      <c r="A9840">
        <v>184.1071</v>
      </c>
      <c r="B9840" t="s">
        <v>55</v>
      </c>
      <c r="C9840">
        <v>2.0999999999999999E-3</v>
      </c>
    </row>
    <row r="9841" spans="1:3" x14ac:dyDescent="0.35">
      <c r="A9841">
        <v>184.1268</v>
      </c>
      <c r="B9841" t="s">
        <v>55</v>
      </c>
      <c r="C9841">
        <v>2.7000000000000001E-3</v>
      </c>
    </row>
    <row r="9842" spans="1:3" x14ac:dyDescent="0.35">
      <c r="A9842">
        <v>184.15369999999999</v>
      </c>
      <c r="B9842" t="s">
        <v>55</v>
      </c>
      <c r="C9842">
        <v>1.6999999999999999E-3</v>
      </c>
    </row>
    <row r="9843" spans="1:3" x14ac:dyDescent="0.35">
      <c r="A9843">
        <v>184.1711</v>
      </c>
      <c r="B9843" t="s">
        <v>55</v>
      </c>
      <c r="C9843">
        <v>2.3999999999999998E-3</v>
      </c>
    </row>
    <row r="9844" spans="1:3" x14ac:dyDescent="0.35">
      <c r="A9844">
        <v>184.1918</v>
      </c>
      <c r="B9844" t="s">
        <v>55</v>
      </c>
      <c r="C9844">
        <v>2.0999999999999999E-3</v>
      </c>
    </row>
    <row r="9845" spans="1:3" x14ac:dyDescent="0.35">
      <c r="A9845">
        <v>184.21180000000001</v>
      </c>
      <c r="B9845" t="s">
        <v>55</v>
      </c>
      <c r="C9845">
        <v>1.4E-3</v>
      </c>
    </row>
    <row r="9846" spans="1:3" x14ac:dyDescent="0.35">
      <c r="A9846">
        <v>184.2285</v>
      </c>
      <c r="B9846" t="s">
        <v>55</v>
      </c>
      <c r="C9846">
        <v>1.4E-3</v>
      </c>
    </row>
    <row r="9847" spans="1:3" x14ac:dyDescent="0.35">
      <c r="A9847">
        <v>184.2449</v>
      </c>
      <c r="B9847" t="s">
        <v>55</v>
      </c>
      <c r="C9847">
        <v>5.0000000000000001E-4</v>
      </c>
    </row>
    <row r="9848" spans="1:3" x14ac:dyDescent="0.35">
      <c r="A9848">
        <v>184.2619</v>
      </c>
      <c r="B9848" t="s">
        <v>55</v>
      </c>
      <c r="C9848">
        <v>5.0000000000000001E-4</v>
      </c>
    </row>
    <row r="9849" spans="1:3" x14ac:dyDescent="0.35">
      <c r="A9849">
        <v>184.2774</v>
      </c>
      <c r="B9849" t="s">
        <v>55</v>
      </c>
      <c r="C9849">
        <v>1E-4</v>
      </c>
    </row>
    <row r="9850" spans="1:3" x14ac:dyDescent="0.35">
      <c r="A9850">
        <v>184.2929</v>
      </c>
      <c r="B9850" t="s">
        <v>55</v>
      </c>
      <c r="C9850">
        <v>1E-4</v>
      </c>
    </row>
    <row r="9851" spans="1:3" x14ac:dyDescent="0.35">
      <c r="A9851">
        <v>184.30889999999999</v>
      </c>
      <c r="B9851" t="s">
        <v>55</v>
      </c>
    </row>
    <row r="9852" spans="1:3" x14ac:dyDescent="0.35">
      <c r="A9852">
        <v>184.3313</v>
      </c>
      <c r="B9852" t="s">
        <v>55</v>
      </c>
    </row>
    <row r="9853" spans="1:3" x14ac:dyDescent="0.35">
      <c r="A9853">
        <v>184.34819999999999</v>
      </c>
      <c r="B9853" t="s">
        <v>55</v>
      </c>
    </row>
    <row r="9854" spans="1:3" x14ac:dyDescent="0.35">
      <c r="A9854">
        <v>184.3639</v>
      </c>
      <c r="B9854" t="s">
        <v>55</v>
      </c>
    </row>
    <row r="9855" spans="1:3" x14ac:dyDescent="0.35">
      <c r="A9855">
        <v>184.38</v>
      </c>
      <c r="B9855" t="s">
        <v>55</v>
      </c>
    </row>
    <row r="9856" spans="1:3" x14ac:dyDescent="0.35">
      <c r="A9856">
        <v>184.39670000000001</v>
      </c>
      <c r="B9856" t="s">
        <v>55</v>
      </c>
    </row>
    <row r="9857" spans="1:2" x14ac:dyDescent="0.35">
      <c r="A9857">
        <v>184.41249999999999</v>
      </c>
      <c r="B9857" t="s">
        <v>55</v>
      </c>
    </row>
    <row r="9858" spans="1:2" x14ac:dyDescent="0.35">
      <c r="A9858">
        <v>184.4288</v>
      </c>
      <c r="B9858" t="s">
        <v>55</v>
      </c>
    </row>
    <row r="9859" spans="1:2" x14ac:dyDescent="0.35">
      <c r="A9859">
        <v>184.44489999999999</v>
      </c>
      <c r="B9859" t="s">
        <v>55</v>
      </c>
    </row>
    <row r="9860" spans="1:2" x14ac:dyDescent="0.35">
      <c r="A9860">
        <v>184.4607</v>
      </c>
      <c r="B9860" t="s">
        <v>55</v>
      </c>
    </row>
    <row r="9861" spans="1:2" x14ac:dyDescent="0.35">
      <c r="A9861">
        <v>184.47710000000001</v>
      </c>
      <c r="B9861" t="s">
        <v>55</v>
      </c>
    </row>
    <row r="9862" spans="1:2" x14ac:dyDescent="0.35">
      <c r="A9862">
        <v>184.49289999999999</v>
      </c>
      <c r="B9862" t="s">
        <v>55</v>
      </c>
    </row>
    <row r="9863" spans="1:2" x14ac:dyDescent="0.35">
      <c r="A9863">
        <v>184.51169999999999</v>
      </c>
      <c r="B9863" t="s">
        <v>55</v>
      </c>
    </row>
    <row r="9864" spans="1:2" x14ac:dyDescent="0.35">
      <c r="A9864">
        <v>184.53190000000001</v>
      </c>
      <c r="B9864" t="s">
        <v>55</v>
      </c>
    </row>
    <row r="9865" spans="1:2" x14ac:dyDescent="0.35">
      <c r="A9865">
        <v>184.5548</v>
      </c>
      <c r="B9865" t="s">
        <v>55</v>
      </c>
    </row>
    <row r="9866" spans="1:2" x14ac:dyDescent="0.35">
      <c r="A9866">
        <v>184.5737</v>
      </c>
      <c r="B9866" t="s">
        <v>55</v>
      </c>
    </row>
    <row r="9867" spans="1:2" x14ac:dyDescent="0.35">
      <c r="A9867">
        <v>184.5917</v>
      </c>
      <c r="B9867" t="s">
        <v>55</v>
      </c>
    </row>
    <row r="9868" spans="1:2" x14ac:dyDescent="0.35">
      <c r="A9868">
        <v>184.6088</v>
      </c>
      <c r="B9868" t="s">
        <v>55</v>
      </c>
    </row>
    <row r="9869" spans="1:2" x14ac:dyDescent="0.35">
      <c r="A9869">
        <v>184.6283</v>
      </c>
      <c r="B9869" t="s">
        <v>55</v>
      </c>
    </row>
    <row r="9870" spans="1:2" x14ac:dyDescent="0.35">
      <c r="A9870">
        <v>184.65479999999999</v>
      </c>
      <c r="B9870" t="s">
        <v>55</v>
      </c>
    </row>
    <row r="9871" spans="1:2" x14ac:dyDescent="0.35">
      <c r="A9871">
        <v>184.6831</v>
      </c>
      <c r="B9871" t="s">
        <v>55</v>
      </c>
    </row>
    <row r="9872" spans="1:2" x14ac:dyDescent="0.35">
      <c r="A9872">
        <v>184.70140000000001</v>
      </c>
      <c r="B9872" t="s">
        <v>55</v>
      </c>
    </row>
    <row r="9873" spans="1:2" x14ac:dyDescent="0.35">
      <c r="A9873">
        <v>184.71700000000001</v>
      </c>
      <c r="B9873" t="s">
        <v>55</v>
      </c>
    </row>
    <row r="9874" spans="1:2" x14ac:dyDescent="0.35">
      <c r="A9874">
        <v>184.7321</v>
      </c>
      <c r="B9874" t="s">
        <v>55</v>
      </c>
    </row>
    <row r="9875" spans="1:2" x14ac:dyDescent="0.35">
      <c r="A9875">
        <v>184.75630000000001</v>
      </c>
      <c r="B9875" t="s">
        <v>55</v>
      </c>
    </row>
    <row r="9876" spans="1:2" x14ac:dyDescent="0.35">
      <c r="A9876">
        <v>184.78100000000001</v>
      </c>
      <c r="B9876" t="s">
        <v>55</v>
      </c>
    </row>
    <row r="9877" spans="1:2" x14ac:dyDescent="0.35">
      <c r="A9877">
        <v>184.81809999999999</v>
      </c>
      <c r="B9877" t="s">
        <v>55</v>
      </c>
    </row>
    <row r="9878" spans="1:2" x14ac:dyDescent="0.35">
      <c r="A9878">
        <v>184.84030000000001</v>
      </c>
      <c r="B9878" t="s">
        <v>55</v>
      </c>
    </row>
    <row r="9879" spans="1:2" x14ac:dyDescent="0.35">
      <c r="A9879">
        <v>184.8587</v>
      </c>
      <c r="B9879" t="s">
        <v>55</v>
      </c>
    </row>
    <row r="9880" spans="1:2" x14ac:dyDescent="0.35">
      <c r="A9880">
        <v>184.87629999999999</v>
      </c>
      <c r="B9880" t="s">
        <v>55</v>
      </c>
    </row>
    <row r="9881" spans="1:2" x14ac:dyDescent="0.35">
      <c r="A9881">
        <v>184.89599999999999</v>
      </c>
      <c r="B9881" t="s">
        <v>55</v>
      </c>
    </row>
    <row r="9882" spans="1:2" x14ac:dyDescent="0.35">
      <c r="A9882">
        <v>184.9127</v>
      </c>
      <c r="B9882" t="s">
        <v>55</v>
      </c>
    </row>
    <row r="9883" spans="1:2" x14ac:dyDescent="0.35">
      <c r="A9883">
        <v>184.9273</v>
      </c>
      <c r="B9883" t="s">
        <v>55</v>
      </c>
    </row>
    <row r="9884" spans="1:2" x14ac:dyDescent="0.35">
      <c r="A9884">
        <v>184.9436</v>
      </c>
      <c r="B9884" t="s">
        <v>55</v>
      </c>
    </row>
    <row r="9885" spans="1:2" x14ac:dyDescent="0.35">
      <c r="A9885">
        <v>184.9736</v>
      </c>
      <c r="B9885" t="s">
        <v>55</v>
      </c>
    </row>
    <row r="9886" spans="1:2" x14ac:dyDescent="0.35">
      <c r="A9886">
        <v>184.9965</v>
      </c>
      <c r="B9886" t="s">
        <v>55</v>
      </c>
    </row>
    <row r="9887" spans="1:2" x14ac:dyDescent="0.35">
      <c r="A9887">
        <v>185.01159999999999</v>
      </c>
      <c r="B9887" t="s">
        <v>55</v>
      </c>
    </row>
    <row r="9888" spans="1:2" x14ac:dyDescent="0.35">
      <c r="A9888">
        <v>185.0275</v>
      </c>
      <c r="B9888" t="s">
        <v>55</v>
      </c>
    </row>
    <row r="9889" spans="1:2" x14ac:dyDescent="0.35">
      <c r="A9889">
        <v>185.04150000000001</v>
      </c>
      <c r="B9889" t="s">
        <v>55</v>
      </c>
    </row>
    <row r="9890" spans="1:2" x14ac:dyDescent="0.35">
      <c r="A9890">
        <v>185.05699999999999</v>
      </c>
      <c r="B9890" t="s">
        <v>55</v>
      </c>
    </row>
    <row r="9891" spans="1:2" x14ac:dyDescent="0.35">
      <c r="A9891">
        <v>185.07140000000001</v>
      </c>
      <c r="B9891" t="s">
        <v>55</v>
      </c>
    </row>
    <row r="9892" spans="1:2" x14ac:dyDescent="0.35">
      <c r="A9892">
        <v>185.08860000000001</v>
      </c>
      <c r="B9892" t="s">
        <v>55</v>
      </c>
    </row>
    <row r="9893" spans="1:2" x14ac:dyDescent="0.35">
      <c r="A9893">
        <v>185.10319999999999</v>
      </c>
      <c r="B9893" t="s">
        <v>55</v>
      </c>
    </row>
    <row r="9894" spans="1:2" x14ac:dyDescent="0.35">
      <c r="A9894">
        <v>185.11799999999999</v>
      </c>
      <c r="B9894" t="s">
        <v>55</v>
      </c>
    </row>
    <row r="9895" spans="1:2" x14ac:dyDescent="0.35">
      <c r="A9895">
        <v>185.1344</v>
      </c>
      <c r="B9895" t="s">
        <v>55</v>
      </c>
    </row>
    <row r="9896" spans="1:2" x14ac:dyDescent="0.35">
      <c r="A9896">
        <v>185.1506</v>
      </c>
      <c r="B9896" t="s">
        <v>55</v>
      </c>
    </row>
    <row r="9897" spans="1:2" x14ac:dyDescent="0.35">
      <c r="A9897">
        <v>185.16739999999999</v>
      </c>
      <c r="B9897" t="s">
        <v>55</v>
      </c>
    </row>
    <row r="9898" spans="1:2" x14ac:dyDescent="0.35">
      <c r="A9898">
        <v>185.18100000000001</v>
      </c>
      <c r="B9898" t="s">
        <v>55</v>
      </c>
    </row>
    <row r="9899" spans="1:2" x14ac:dyDescent="0.35">
      <c r="A9899">
        <v>185.1978</v>
      </c>
      <c r="B9899" t="s">
        <v>55</v>
      </c>
    </row>
    <row r="9900" spans="1:2" x14ac:dyDescent="0.35">
      <c r="A9900">
        <v>185.2159</v>
      </c>
      <c r="B9900" t="s">
        <v>55</v>
      </c>
    </row>
    <row r="9901" spans="1:2" x14ac:dyDescent="0.35">
      <c r="A9901">
        <v>185.2345</v>
      </c>
      <c r="B9901" t="s">
        <v>55</v>
      </c>
    </row>
    <row r="9902" spans="1:2" x14ac:dyDescent="0.35">
      <c r="A9902">
        <v>185.25200000000001</v>
      </c>
      <c r="B9902" t="s">
        <v>55</v>
      </c>
    </row>
    <row r="9903" spans="1:2" x14ac:dyDescent="0.35">
      <c r="A9903">
        <v>185.2705</v>
      </c>
      <c r="B9903" t="s">
        <v>55</v>
      </c>
    </row>
    <row r="9904" spans="1:2" x14ac:dyDescent="0.35">
      <c r="A9904">
        <v>185.28819999999999</v>
      </c>
      <c r="B9904" t="s">
        <v>55</v>
      </c>
    </row>
    <row r="9905" spans="1:2" x14ac:dyDescent="0.35">
      <c r="A9905">
        <v>185.3075</v>
      </c>
      <c r="B9905" t="s">
        <v>55</v>
      </c>
    </row>
    <row r="9906" spans="1:2" x14ac:dyDescent="0.35">
      <c r="A9906">
        <v>185.32509999999999</v>
      </c>
      <c r="B9906" t="s">
        <v>55</v>
      </c>
    </row>
    <row r="9907" spans="1:2" x14ac:dyDescent="0.35">
      <c r="A9907">
        <v>185.3426</v>
      </c>
      <c r="B9907" t="s">
        <v>55</v>
      </c>
    </row>
    <row r="9908" spans="1:2" x14ac:dyDescent="0.35">
      <c r="A9908">
        <v>185.36189999999999</v>
      </c>
      <c r="B9908" t="s">
        <v>55</v>
      </c>
    </row>
    <row r="9909" spans="1:2" x14ac:dyDescent="0.35">
      <c r="A9909">
        <v>185.37620000000001</v>
      </c>
      <c r="B9909" t="s">
        <v>55</v>
      </c>
    </row>
    <row r="9910" spans="1:2" x14ac:dyDescent="0.35">
      <c r="A9910">
        <v>185.39109999999999</v>
      </c>
      <c r="B9910" t="s">
        <v>55</v>
      </c>
    </row>
    <row r="9911" spans="1:2" x14ac:dyDescent="0.35">
      <c r="A9911">
        <v>185.41390000000001</v>
      </c>
      <c r="B9911" t="s">
        <v>55</v>
      </c>
    </row>
    <row r="9912" spans="1:2" x14ac:dyDescent="0.35">
      <c r="A9912">
        <v>185.43340000000001</v>
      </c>
      <c r="B9912" t="s">
        <v>55</v>
      </c>
    </row>
    <row r="9913" spans="1:2" x14ac:dyDescent="0.35">
      <c r="A9913">
        <v>185.452</v>
      </c>
      <c r="B9913" t="s">
        <v>55</v>
      </c>
    </row>
    <row r="9914" spans="1:2" x14ac:dyDescent="0.35">
      <c r="A9914">
        <v>185.4701</v>
      </c>
      <c r="B9914" t="s">
        <v>55</v>
      </c>
    </row>
    <row r="9915" spans="1:2" x14ac:dyDescent="0.35">
      <c r="A9915">
        <v>185.49369999999999</v>
      </c>
      <c r="B9915" t="s">
        <v>55</v>
      </c>
    </row>
    <row r="9916" spans="1:2" x14ac:dyDescent="0.35">
      <c r="A9916">
        <v>185.51349999999999</v>
      </c>
      <c r="B9916" t="s">
        <v>55</v>
      </c>
    </row>
    <row r="9917" spans="1:2" x14ac:dyDescent="0.35">
      <c r="A9917">
        <v>185.5333</v>
      </c>
      <c r="B9917" t="s">
        <v>55</v>
      </c>
    </row>
    <row r="9918" spans="1:2" x14ac:dyDescent="0.35">
      <c r="A9918">
        <v>185.55330000000001</v>
      </c>
      <c r="B9918" t="s">
        <v>55</v>
      </c>
    </row>
    <row r="9919" spans="1:2" x14ac:dyDescent="0.35">
      <c r="A9919">
        <v>185.5693</v>
      </c>
      <c r="B9919" t="s">
        <v>55</v>
      </c>
    </row>
    <row r="9920" spans="1:2" x14ac:dyDescent="0.35">
      <c r="A9920">
        <v>185.5926</v>
      </c>
      <c r="B9920" t="s">
        <v>55</v>
      </c>
    </row>
    <row r="9921" spans="1:2" x14ac:dyDescent="0.35">
      <c r="A9921">
        <v>185.61410000000001</v>
      </c>
      <c r="B9921" t="s">
        <v>55</v>
      </c>
    </row>
    <row r="9922" spans="1:2" x14ac:dyDescent="0.35">
      <c r="A9922">
        <v>185.64</v>
      </c>
      <c r="B9922" t="s">
        <v>55</v>
      </c>
    </row>
    <row r="9923" spans="1:2" x14ac:dyDescent="0.35">
      <c r="A9923">
        <v>185.65559999999999</v>
      </c>
      <c r="B9923" t="s">
        <v>55</v>
      </c>
    </row>
    <row r="9924" spans="1:2" x14ac:dyDescent="0.35">
      <c r="A9924">
        <v>185.6711</v>
      </c>
      <c r="B9924" t="s">
        <v>55</v>
      </c>
    </row>
    <row r="9925" spans="1:2" x14ac:dyDescent="0.35">
      <c r="A9925">
        <v>185.68790000000001</v>
      </c>
      <c r="B9925" t="s">
        <v>55</v>
      </c>
    </row>
    <row r="9926" spans="1:2" x14ac:dyDescent="0.35">
      <c r="A9926">
        <v>185.71029999999999</v>
      </c>
      <c r="B9926" t="s">
        <v>55</v>
      </c>
    </row>
    <row r="9927" spans="1:2" x14ac:dyDescent="0.35">
      <c r="A9927">
        <v>185.7302</v>
      </c>
      <c r="B9927" t="s">
        <v>55</v>
      </c>
    </row>
    <row r="9928" spans="1:2" x14ac:dyDescent="0.35">
      <c r="A9928">
        <v>185.7484</v>
      </c>
      <c r="B9928" t="s">
        <v>55</v>
      </c>
    </row>
    <row r="9929" spans="1:2" x14ac:dyDescent="0.35">
      <c r="A9929">
        <v>185.7646</v>
      </c>
      <c r="B9929" t="s">
        <v>55</v>
      </c>
    </row>
    <row r="9930" spans="1:2" x14ac:dyDescent="0.35">
      <c r="A9930">
        <v>185.7801</v>
      </c>
      <c r="B9930" t="s">
        <v>55</v>
      </c>
    </row>
    <row r="9931" spans="1:2" x14ac:dyDescent="0.35">
      <c r="A9931">
        <v>185.7988</v>
      </c>
      <c r="B9931" t="s">
        <v>55</v>
      </c>
    </row>
    <row r="9932" spans="1:2" x14ac:dyDescent="0.35">
      <c r="A9932">
        <v>185.81540000000001</v>
      </c>
      <c r="B9932" t="s">
        <v>55</v>
      </c>
    </row>
    <row r="9933" spans="1:2" x14ac:dyDescent="0.35">
      <c r="A9933">
        <v>185.83510000000001</v>
      </c>
      <c r="B9933" t="s">
        <v>55</v>
      </c>
    </row>
    <row r="9934" spans="1:2" x14ac:dyDescent="0.35">
      <c r="A9934">
        <v>185.8596</v>
      </c>
      <c r="B9934" t="s">
        <v>55</v>
      </c>
    </row>
    <row r="9935" spans="1:2" x14ac:dyDescent="0.35">
      <c r="A9935">
        <v>185.8785</v>
      </c>
      <c r="B9935" t="s">
        <v>55</v>
      </c>
    </row>
    <row r="9936" spans="1:2" x14ac:dyDescent="0.35">
      <c r="A9936">
        <v>185.89850000000001</v>
      </c>
      <c r="B9936" t="s">
        <v>55</v>
      </c>
    </row>
    <row r="9937" spans="1:3" x14ac:dyDescent="0.35">
      <c r="A9937">
        <v>185.91849999999999</v>
      </c>
      <c r="B9937" t="s">
        <v>55</v>
      </c>
    </row>
    <row r="9938" spans="1:3" x14ac:dyDescent="0.35">
      <c r="A9938">
        <v>185.9453</v>
      </c>
      <c r="B9938" t="s">
        <v>55</v>
      </c>
      <c r="C9938">
        <v>1E-4</v>
      </c>
    </row>
    <row r="9939" spans="1:3" x14ac:dyDescent="0.35">
      <c r="A9939">
        <v>185.97460000000001</v>
      </c>
      <c r="B9939" t="s">
        <v>55</v>
      </c>
      <c r="C9939">
        <v>6.9999999999999999E-4</v>
      </c>
    </row>
    <row r="9940" spans="1:3" x14ac:dyDescent="0.35">
      <c r="A9940">
        <v>185.99969999999999</v>
      </c>
      <c r="B9940" t="s">
        <v>55</v>
      </c>
      <c r="C9940">
        <v>8.0000000000000004E-4</v>
      </c>
    </row>
    <row r="9941" spans="1:3" x14ac:dyDescent="0.35">
      <c r="A9941">
        <v>186.0198</v>
      </c>
      <c r="B9941" t="s">
        <v>55</v>
      </c>
      <c r="C9941">
        <v>1.2999999999999999E-3</v>
      </c>
    </row>
    <row r="9942" spans="1:3" x14ac:dyDescent="0.35">
      <c r="A9942">
        <v>186.03450000000001</v>
      </c>
      <c r="B9942" t="s">
        <v>55</v>
      </c>
      <c r="C9942">
        <v>1.2999999999999999E-3</v>
      </c>
    </row>
    <row r="9943" spans="1:3" x14ac:dyDescent="0.35">
      <c r="A9943">
        <v>186.054</v>
      </c>
      <c r="B9943" t="s">
        <v>55</v>
      </c>
      <c r="C9943">
        <v>4.4999999999999997E-3</v>
      </c>
    </row>
    <row r="9944" spans="1:3" x14ac:dyDescent="0.35">
      <c r="A9944">
        <v>186.083</v>
      </c>
      <c r="B9944" t="s">
        <v>55</v>
      </c>
      <c r="C9944">
        <v>3.8999999999999998E-3</v>
      </c>
    </row>
    <row r="9945" spans="1:3" x14ac:dyDescent="0.35">
      <c r="A9945">
        <v>186.10249999999999</v>
      </c>
      <c r="B9945" t="s">
        <v>55</v>
      </c>
      <c r="C9945">
        <v>6.1000000000000004E-3</v>
      </c>
    </row>
    <row r="9946" spans="1:3" x14ac:dyDescent="0.35">
      <c r="A9946">
        <v>186.12129999999999</v>
      </c>
      <c r="B9946" t="s">
        <v>55</v>
      </c>
      <c r="C9946">
        <v>3.2000000000000002E-3</v>
      </c>
    </row>
    <row r="9947" spans="1:3" x14ac:dyDescent="0.35">
      <c r="A9947">
        <v>186.14400000000001</v>
      </c>
      <c r="B9947" t="s">
        <v>55</v>
      </c>
      <c r="C9947">
        <v>2.8999999999999998E-3</v>
      </c>
    </row>
    <row r="9948" spans="1:3" x14ac:dyDescent="0.35">
      <c r="A9948">
        <v>186.1617</v>
      </c>
      <c r="B9948" t="s">
        <v>55</v>
      </c>
      <c r="C9948">
        <v>2.8999999999999998E-3</v>
      </c>
    </row>
    <row r="9949" spans="1:3" x14ac:dyDescent="0.35">
      <c r="A9949">
        <v>186.18090000000001</v>
      </c>
      <c r="B9949" t="s">
        <v>55</v>
      </c>
      <c r="C9949">
        <v>1.6999999999999999E-3</v>
      </c>
    </row>
    <row r="9950" spans="1:3" x14ac:dyDescent="0.35">
      <c r="A9950">
        <v>186.20609999999999</v>
      </c>
      <c r="B9950" t="s">
        <v>55</v>
      </c>
      <c r="C9950">
        <v>1.6999999999999999E-3</v>
      </c>
    </row>
    <row r="9951" spans="1:3" x14ac:dyDescent="0.35">
      <c r="A9951">
        <v>186.2236</v>
      </c>
      <c r="B9951" t="s">
        <v>55</v>
      </c>
      <c r="C9951">
        <v>1E-4</v>
      </c>
    </row>
    <row r="9952" spans="1:3" x14ac:dyDescent="0.35">
      <c r="A9952">
        <v>186.2396</v>
      </c>
      <c r="B9952" t="s">
        <v>55</v>
      </c>
      <c r="C9952">
        <v>5.0000000000000001E-4</v>
      </c>
    </row>
    <row r="9953" spans="1:3" x14ac:dyDescent="0.35">
      <c r="A9953">
        <v>186.2561</v>
      </c>
      <c r="B9953" t="s">
        <v>55</v>
      </c>
      <c r="C9953">
        <v>5.0000000000000001E-4</v>
      </c>
    </row>
    <row r="9954" spans="1:3" x14ac:dyDescent="0.35">
      <c r="A9954">
        <v>186.273</v>
      </c>
      <c r="B9954" t="s">
        <v>55</v>
      </c>
      <c r="C9954">
        <v>4.8999999999999998E-3</v>
      </c>
    </row>
    <row r="9955" spans="1:3" x14ac:dyDescent="0.35">
      <c r="A9955">
        <v>186.28890000000001</v>
      </c>
      <c r="B9955" t="s">
        <v>55</v>
      </c>
      <c r="C9955">
        <v>4.1999999999999997E-3</v>
      </c>
    </row>
    <row r="9956" spans="1:3" x14ac:dyDescent="0.35">
      <c r="A9956">
        <v>186.30609999999999</v>
      </c>
      <c r="B9956" t="s">
        <v>55</v>
      </c>
      <c r="C9956">
        <v>4.1999999999999997E-3</v>
      </c>
    </row>
    <row r="9957" spans="1:3" x14ac:dyDescent="0.35">
      <c r="A9957">
        <v>186.32159999999999</v>
      </c>
      <c r="B9957" t="s">
        <v>55</v>
      </c>
      <c r="C9957">
        <v>2.23E-2</v>
      </c>
    </row>
    <row r="9958" spans="1:3" x14ac:dyDescent="0.35">
      <c r="A9958">
        <v>186.33799999999999</v>
      </c>
      <c r="B9958" t="s">
        <v>55</v>
      </c>
      <c r="C9958">
        <v>1.0200000000000001E-2</v>
      </c>
    </row>
    <row r="9959" spans="1:3" x14ac:dyDescent="0.35">
      <c r="A9959">
        <v>186.35329999999999</v>
      </c>
      <c r="B9959" t="s">
        <v>55</v>
      </c>
      <c r="C9959">
        <v>8.5000000000000006E-3</v>
      </c>
    </row>
    <row r="9960" spans="1:3" x14ac:dyDescent="0.35">
      <c r="A9960">
        <v>186.36959999999999</v>
      </c>
      <c r="B9960" t="s">
        <v>55</v>
      </c>
      <c r="C9960">
        <v>7.4999999999999997E-3</v>
      </c>
    </row>
    <row r="9961" spans="1:3" x14ac:dyDescent="0.35">
      <c r="A9961">
        <v>186.3853</v>
      </c>
      <c r="B9961" t="s">
        <v>55</v>
      </c>
      <c r="C9961">
        <v>7.4999999999999997E-3</v>
      </c>
    </row>
    <row r="9962" spans="1:3" x14ac:dyDescent="0.35">
      <c r="A9962">
        <v>186.40190000000001</v>
      </c>
      <c r="B9962" t="s">
        <v>55</v>
      </c>
      <c r="C9962">
        <v>6.7999999999999996E-3</v>
      </c>
    </row>
    <row r="9963" spans="1:3" x14ac:dyDescent="0.35">
      <c r="A9963">
        <v>186.4187</v>
      </c>
      <c r="B9963" t="s">
        <v>55</v>
      </c>
      <c r="C9963">
        <v>3.0999999999999999E-3</v>
      </c>
    </row>
    <row r="9964" spans="1:3" x14ac:dyDescent="0.35">
      <c r="A9964">
        <v>186.43639999999999</v>
      </c>
      <c r="B9964" t="s">
        <v>55</v>
      </c>
      <c r="C9964">
        <v>3.0999999999999999E-3</v>
      </c>
    </row>
    <row r="9965" spans="1:3" x14ac:dyDescent="0.35">
      <c r="A9965">
        <v>186.4538</v>
      </c>
      <c r="B9965" t="s">
        <v>55</v>
      </c>
      <c r="C9965">
        <v>6.1999999999999998E-3</v>
      </c>
    </row>
    <row r="9966" spans="1:3" x14ac:dyDescent="0.35">
      <c r="A9966">
        <v>186.4709</v>
      </c>
      <c r="B9966" t="s">
        <v>55</v>
      </c>
      <c r="C9966">
        <v>6.4999999999999997E-3</v>
      </c>
    </row>
    <row r="9967" spans="1:3" x14ac:dyDescent="0.35">
      <c r="A9967">
        <v>186.48910000000001</v>
      </c>
      <c r="B9967" t="s">
        <v>55</v>
      </c>
      <c r="C9967">
        <v>1E-4</v>
      </c>
    </row>
    <row r="9968" spans="1:3" x14ac:dyDescent="0.35">
      <c r="A9968">
        <v>186.50890000000001</v>
      </c>
      <c r="B9968" t="s">
        <v>55</v>
      </c>
    </row>
    <row r="9969" spans="1:2" x14ac:dyDescent="0.35">
      <c r="A9969">
        <v>186.5325</v>
      </c>
      <c r="B9969" t="s">
        <v>55</v>
      </c>
    </row>
    <row r="9970" spans="1:2" x14ac:dyDescent="0.35">
      <c r="A9970">
        <v>186.55680000000001</v>
      </c>
      <c r="B9970" t="s">
        <v>55</v>
      </c>
    </row>
    <row r="9971" spans="1:2" x14ac:dyDescent="0.35">
      <c r="A9971">
        <v>186.57749999999999</v>
      </c>
      <c r="B9971" t="s">
        <v>55</v>
      </c>
    </row>
    <row r="9972" spans="1:2" x14ac:dyDescent="0.35">
      <c r="A9972">
        <v>186.5942</v>
      </c>
      <c r="B9972" t="s">
        <v>55</v>
      </c>
    </row>
    <row r="9973" spans="1:2" x14ac:dyDescent="0.35">
      <c r="A9973">
        <v>186.61279999999999</v>
      </c>
      <c r="B9973" t="s">
        <v>55</v>
      </c>
    </row>
    <row r="9974" spans="1:2" x14ac:dyDescent="0.35">
      <c r="A9974">
        <v>186.6369</v>
      </c>
      <c r="B9974" t="s">
        <v>55</v>
      </c>
    </row>
    <row r="9975" spans="1:2" x14ac:dyDescent="0.35">
      <c r="A9975">
        <v>186.65649999999999</v>
      </c>
      <c r="B9975" t="s">
        <v>55</v>
      </c>
    </row>
    <row r="9976" spans="1:2" x14ac:dyDescent="0.35">
      <c r="A9976">
        <v>186.6739</v>
      </c>
      <c r="B9976" t="s">
        <v>55</v>
      </c>
    </row>
    <row r="9977" spans="1:2" x14ac:dyDescent="0.35">
      <c r="A9977">
        <v>186.69220000000001</v>
      </c>
      <c r="B9977" t="s">
        <v>55</v>
      </c>
    </row>
    <row r="9978" spans="1:2" x14ac:dyDescent="0.35">
      <c r="A9978">
        <v>186.70849999999999</v>
      </c>
      <c r="B9978" t="s">
        <v>55</v>
      </c>
    </row>
    <row r="9979" spans="1:2" x14ac:dyDescent="0.35">
      <c r="A9979">
        <v>186.74109999999999</v>
      </c>
      <c r="B9979" t="s">
        <v>55</v>
      </c>
    </row>
    <row r="9980" spans="1:2" x14ac:dyDescent="0.35">
      <c r="A9980">
        <v>186.76990000000001</v>
      </c>
      <c r="B9980" t="s">
        <v>55</v>
      </c>
    </row>
    <row r="9981" spans="1:2" x14ac:dyDescent="0.35">
      <c r="A9981">
        <v>186.7894</v>
      </c>
      <c r="B9981" t="s">
        <v>55</v>
      </c>
    </row>
    <row r="9982" spans="1:2" x14ac:dyDescent="0.35">
      <c r="A9982">
        <v>186.81309999999999</v>
      </c>
      <c r="B9982" t="s">
        <v>55</v>
      </c>
    </row>
    <row r="9983" spans="1:2" x14ac:dyDescent="0.35">
      <c r="A9983">
        <v>186.83090000000001</v>
      </c>
      <c r="B9983" t="s">
        <v>55</v>
      </c>
    </row>
    <row r="9984" spans="1:2" x14ac:dyDescent="0.35">
      <c r="A9984">
        <v>186.84989999999999</v>
      </c>
      <c r="B9984" t="s">
        <v>55</v>
      </c>
    </row>
    <row r="9985" spans="1:2" x14ac:dyDescent="0.35">
      <c r="A9985">
        <v>186.8681</v>
      </c>
      <c r="B9985" t="s">
        <v>55</v>
      </c>
    </row>
    <row r="9986" spans="1:2" x14ac:dyDescent="0.35">
      <c r="A9986">
        <v>186.88290000000001</v>
      </c>
      <c r="B9986" t="s">
        <v>55</v>
      </c>
    </row>
    <row r="9987" spans="1:2" x14ac:dyDescent="0.35">
      <c r="A9987">
        <v>186.89840000000001</v>
      </c>
      <c r="B9987" t="s">
        <v>55</v>
      </c>
    </row>
    <row r="9988" spans="1:2" x14ac:dyDescent="0.35">
      <c r="A9988">
        <v>186.91380000000001</v>
      </c>
      <c r="B9988" t="s">
        <v>55</v>
      </c>
    </row>
    <row r="9989" spans="1:2" x14ac:dyDescent="0.35">
      <c r="A9989">
        <v>186.92930000000001</v>
      </c>
      <c r="B9989" t="s">
        <v>55</v>
      </c>
    </row>
    <row r="9990" spans="1:2" x14ac:dyDescent="0.35">
      <c r="A9990">
        <v>186.94550000000001</v>
      </c>
      <c r="B9990" t="s">
        <v>55</v>
      </c>
    </row>
    <row r="9991" spans="1:2" x14ac:dyDescent="0.35">
      <c r="A9991">
        <v>186.96029999999999</v>
      </c>
      <c r="B9991" t="s">
        <v>55</v>
      </c>
    </row>
    <row r="9992" spans="1:2" x14ac:dyDescent="0.35">
      <c r="A9992">
        <v>186.97640000000001</v>
      </c>
      <c r="B9992" t="s">
        <v>55</v>
      </c>
    </row>
    <row r="9993" spans="1:2" x14ac:dyDescent="0.35">
      <c r="A9993">
        <v>186.9907</v>
      </c>
      <c r="B9993" t="s">
        <v>55</v>
      </c>
    </row>
    <row r="9994" spans="1:2" x14ac:dyDescent="0.35">
      <c r="A9994">
        <v>187.00640000000001</v>
      </c>
      <c r="B9994" t="s">
        <v>55</v>
      </c>
    </row>
    <row r="9995" spans="1:2" x14ac:dyDescent="0.35">
      <c r="A9995">
        <v>187.02160000000001</v>
      </c>
      <c r="B9995" t="s">
        <v>55</v>
      </c>
    </row>
    <row r="9996" spans="1:2" x14ac:dyDescent="0.35">
      <c r="A9996">
        <v>187.04239999999999</v>
      </c>
      <c r="B9996" t="s">
        <v>55</v>
      </c>
    </row>
    <row r="9997" spans="1:2" x14ac:dyDescent="0.35">
      <c r="A9997">
        <v>187.0658</v>
      </c>
      <c r="B9997" t="s">
        <v>55</v>
      </c>
    </row>
    <row r="9998" spans="1:2" x14ac:dyDescent="0.35">
      <c r="A9998">
        <v>187.08410000000001</v>
      </c>
      <c r="B9998" t="s">
        <v>55</v>
      </c>
    </row>
    <row r="9999" spans="1:2" x14ac:dyDescent="0.35">
      <c r="A9999">
        <v>187.0993</v>
      </c>
      <c r="B9999" t="s">
        <v>55</v>
      </c>
    </row>
    <row r="10000" spans="1:2" x14ac:dyDescent="0.35">
      <c r="A10000">
        <v>187.11609999999999</v>
      </c>
      <c r="B10000" t="s">
        <v>55</v>
      </c>
    </row>
    <row r="10001" spans="1:2" x14ac:dyDescent="0.35">
      <c r="A10001">
        <v>187.13130000000001</v>
      </c>
      <c r="B10001" t="s">
        <v>55</v>
      </c>
    </row>
    <row r="10002" spans="1:2" x14ac:dyDescent="0.35">
      <c r="A10002">
        <v>187.14760000000001</v>
      </c>
      <c r="B10002" t="s">
        <v>55</v>
      </c>
    </row>
    <row r="10003" spans="1:2" x14ac:dyDescent="0.35">
      <c r="A10003">
        <v>187.16220000000001</v>
      </c>
      <c r="B10003" t="s">
        <v>55</v>
      </c>
    </row>
    <row r="10004" spans="1:2" x14ac:dyDescent="0.35">
      <c r="A10004">
        <v>187.1799</v>
      </c>
      <c r="B10004" t="s">
        <v>55</v>
      </c>
    </row>
    <row r="10005" spans="1:2" x14ac:dyDescent="0.35">
      <c r="A10005">
        <v>187.19739999999999</v>
      </c>
      <c r="B10005" t="s">
        <v>55</v>
      </c>
    </row>
    <row r="10006" spans="1:2" x14ac:dyDescent="0.35">
      <c r="A10006">
        <v>187.2159</v>
      </c>
      <c r="B10006" t="s">
        <v>55</v>
      </c>
    </row>
    <row r="10007" spans="1:2" x14ac:dyDescent="0.35">
      <c r="A10007">
        <v>187.2336</v>
      </c>
      <c r="B10007" t="s">
        <v>55</v>
      </c>
    </row>
    <row r="10008" spans="1:2" x14ac:dyDescent="0.35">
      <c r="A10008">
        <v>187.25190000000001</v>
      </c>
      <c r="B10008" t="s">
        <v>55</v>
      </c>
    </row>
    <row r="10009" spans="1:2" x14ac:dyDescent="0.35">
      <c r="A10009">
        <v>187.27160000000001</v>
      </c>
      <c r="B10009" t="s">
        <v>55</v>
      </c>
    </row>
    <row r="10010" spans="1:2" x14ac:dyDescent="0.35">
      <c r="A10010">
        <v>187.29220000000001</v>
      </c>
      <c r="B10010" t="s">
        <v>55</v>
      </c>
    </row>
    <row r="10011" spans="1:2" x14ac:dyDescent="0.35">
      <c r="A10011">
        <v>187.31059999999999</v>
      </c>
      <c r="B10011" t="s">
        <v>55</v>
      </c>
    </row>
    <row r="10012" spans="1:2" x14ac:dyDescent="0.35">
      <c r="A10012">
        <v>187.33840000000001</v>
      </c>
      <c r="B10012" t="s">
        <v>55</v>
      </c>
    </row>
    <row r="10013" spans="1:2" x14ac:dyDescent="0.35">
      <c r="A10013">
        <v>187.3562</v>
      </c>
      <c r="B10013" t="s">
        <v>55</v>
      </c>
    </row>
    <row r="10014" spans="1:2" x14ac:dyDescent="0.35">
      <c r="A10014">
        <v>187.37129999999999</v>
      </c>
      <c r="B10014" t="s">
        <v>55</v>
      </c>
    </row>
    <row r="10015" spans="1:2" x14ac:dyDescent="0.35">
      <c r="A10015">
        <v>187.38659999999999</v>
      </c>
      <c r="B10015" t="s">
        <v>55</v>
      </c>
    </row>
    <row r="10016" spans="1:2" x14ac:dyDescent="0.35">
      <c r="A10016">
        <v>187.4059</v>
      </c>
      <c r="B10016" t="s">
        <v>55</v>
      </c>
    </row>
    <row r="10017" spans="1:2" x14ac:dyDescent="0.35">
      <c r="A10017">
        <v>187.4375</v>
      </c>
      <c r="B10017" t="s">
        <v>55</v>
      </c>
    </row>
    <row r="10018" spans="1:2" x14ac:dyDescent="0.35">
      <c r="A10018">
        <v>187.45660000000001</v>
      </c>
      <c r="B10018" t="s">
        <v>55</v>
      </c>
    </row>
    <row r="10019" spans="1:2" x14ac:dyDescent="0.35">
      <c r="A10019">
        <v>187.4736</v>
      </c>
      <c r="B10019" t="s">
        <v>55</v>
      </c>
    </row>
    <row r="10020" spans="1:2" x14ac:dyDescent="0.35">
      <c r="A10020">
        <v>187.49789999999999</v>
      </c>
      <c r="B10020" t="s">
        <v>55</v>
      </c>
    </row>
    <row r="10021" spans="1:2" x14ac:dyDescent="0.35">
      <c r="A10021">
        <v>187.5181</v>
      </c>
      <c r="B10021" t="s">
        <v>55</v>
      </c>
    </row>
    <row r="10022" spans="1:2" x14ac:dyDescent="0.35">
      <c r="A10022">
        <v>187.53970000000001</v>
      </c>
      <c r="B10022" t="s">
        <v>55</v>
      </c>
    </row>
    <row r="10023" spans="1:2" x14ac:dyDescent="0.35">
      <c r="A10023">
        <v>187.56</v>
      </c>
      <c r="B10023" t="s">
        <v>55</v>
      </c>
    </row>
    <row r="10024" spans="1:2" x14ac:dyDescent="0.35">
      <c r="A10024">
        <v>187.5831</v>
      </c>
      <c r="B10024" t="s">
        <v>55</v>
      </c>
    </row>
    <row r="10025" spans="1:2" x14ac:dyDescent="0.35">
      <c r="A10025">
        <v>187.60329999999999</v>
      </c>
      <c r="B10025" t="s">
        <v>55</v>
      </c>
    </row>
    <row r="10026" spans="1:2" x14ac:dyDescent="0.35">
      <c r="A10026">
        <v>187.62280000000001</v>
      </c>
      <c r="B10026" t="s">
        <v>55</v>
      </c>
    </row>
    <row r="10027" spans="1:2" x14ac:dyDescent="0.35">
      <c r="A10027">
        <v>187.64230000000001</v>
      </c>
      <c r="B10027" t="s">
        <v>55</v>
      </c>
    </row>
    <row r="10028" spans="1:2" x14ac:dyDescent="0.35">
      <c r="A10028">
        <v>187.66309999999999</v>
      </c>
      <c r="B10028" t="s">
        <v>55</v>
      </c>
    </row>
    <row r="10029" spans="1:2" x14ac:dyDescent="0.35">
      <c r="A10029">
        <v>187.69110000000001</v>
      </c>
      <c r="B10029" t="s">
        <v>55</v>
      </c>
    </row>
    <row r="10030" spans="1:2" x14ac:dyDescent="0.35">
      <c r="A10030">
        <v>187.7253</v>
      </c>
      <c r="B10030" t="s">
        <v>55</v>
      </c>
    </row>
    <row r="10031" spans="1:2" x14ac:dyDescent="0.35">
      <c r="A10031">
        <v>187.7441</v>
      </c>
      <c r="B10031" t="s">
        <v>55</v>
      </c>
    </row>
    <row r="10032" spans="1:2" x14ac:dyDescent="0.35">
      <c r="A10032">
        <v>187.76310000000001</v>
      </c>
      <c r="B10032" t="s">
        <v>55</v>
      </c>
    </row>
    <row r="10033" spans="1:3" x14ac:dyDescent="0.35">
      <c r="A10033">
        <v>187.7816</v>
      </c>
      <c r="B10033" t="s">
        <v>55</v>
      </c>
    </row>
    <row r="10034" spans="1:3" x14ac:dyDescent="0.35">
      <c r="A10034">
        <v>187.80250000000001</v>
      </c>
      <c r="B10034" t="s">
        <v>55</v>
      </c>
    </row>
    <row r="10035" spans="1:3" x14ac:dyDescent="0.35">
      <c r="A10035">
        <v>187.82230000000001</v>
      </c>
      <c r="B10035" t="s">
        <v>55</v>
      </c>
      <c r="C10035">
        <v>1E-4</v>
      </c>
    </row>
    <row r="10036" spans="1:3" x14ac:dyDescent="0.35">
      <c r="A10036">
        <v>187.84899999999999</v>
      </c>
      <c r="B10036" t="s">
        <v>55</v>
      </c>
    </row>
    <row r="10037" spans="1:3" x14ac:dyDescent="0.35">
      <c r="A10037">
        <v>187.87880000000001</v>
      </c>
      <c r="B10037" t="s">
        <v>55</v>
      </c>
    </row>
    <row r="10038" spans="1:3" x14ac:dyDescent="0.35">
      <c r="A10038">
        <v>187.89830000000001</v>
      </c>
      <c r="B10038" t="s">
        <v>55</v>
      </c>
    </row>
    <row r="10039" spans="1:3" x14ac:dyDescent="0.35">
      <c r="A10039">
        <v>187.92439999999999</v>
      </c>
      <c r="B10039" t="s">
        <v>55</v>
      </c>
    </row>
    <row r="10040" spans="1:3" x14ac:dyDescent="0.35">
      <c r="A10040">
        <v>187.94460000000001</v>
      </c>
      <c r="B10040" t="s">
        <v>55</v>
      </c>
    </row>
    <row r="10041" spans="1:3" x14ac:dyDescent="0.35">
      <c r="A10041">
        <v>187.9665</v>
      </c>
      <c r="B10041" t="s">
        <v>55</v>
      </c>
    </row>
    <row r="10042" spans="1:3" x14ac:dyDescent="0.35">
      <c r="A10042">
        <v>187.99289999999999</v>
      </c>
      <c r="B10042" t="s">
        <v>55</v>
      </c>
      <c r="C10042">
        <v>8.0000000000000004E-4</v>
      </c>
    </row>
    <row r="10043" spans="1:3" x14ac:dyDescent="0.35">
      <c r="A10043">
        <v>188.0264</v>
      </c>
      <c r="B10043" t="s">
        <v>55</v>
      </c>
      <c r="C10043">
        <v>8.0000000000000004E-4</v>
      </c>
    </row>
    <row r="10044" spans="1:3" x14ac:dyDescent="0.35">
      <c r="A10044">
        <v>188.05789999999999</v>
      </c>
      <c r="B10044" t="s">
        <v>55</v>
      </c>
      <c r="C10044">
        <v>1.5E-3</v>
      </c>
    </row>
    <row r="10045" spans="1:3" x14ac:dyDescent="0.35">
      <c r="A10045">
        <v>188.08760000000001</v>
      </c>
      <c r="B10045" t="s">
        <v>55</v>
      </c>
      <c r="C10045">
        <v>2.5999999999999999E-3</v>
      </c>
    </row>
    <row r="10046" spans="1:3" x14ac:dyDescent="0.35">
      <c r="A10046">
        <v>188.113</v>
      </c>
      <c r="B10046" t="s">
        <v>55</v>
      </c>
      <c r="C10046">
        <v>1.8E-3</v>
      </c>
    </row>
    <row r="10047" spans="1:3" x14ac:dyDescent="0.35">
      <c r="A10047">
        <v>188.14089999999999</v>
      </c>
      <c r="B10047" t="s">
        <v>55</v>
      </c>
      <c r="C10047">
        <v>1.8E-3</v>
      </c>
    </row>
    <row r="10048" spans="1:3" x14ac:dyDescent="0.35">
      <c r="A10048">
        <v>188.167</v>
      </c>
      <c r="B10048" t="s">
        <v>55</v>
      </c>
      <c r="C10048">
        <v>2.0999999999999999E-3</v>
      </c>
    </row>
    <row r="10049" spans="1:3" x14ac:dyDescent="0.35">
      <c r="A10049">
        <v>188.1909</v>
      </c>
      <c r="B10049" t="s">
        <v>55</v>
      </c>
      <c r="C10049">
        <v>1.1999999999999999E-3</v>
      </c>
    </row>
    <row r="10050" spans="1:3" x14ac:dyDescent="0.35">
      <c r="A10050">
        <v>188.21610000000001</v>
      </c>
      <c r="B10050" t="s">
        <v>55</v>
      </c>
      <c r="C10050">
        <v>8.9999999999999998E-4</v>
      </c>
    </row>
    <row r="10051" spans="1:3" x14ac:dyDescent="0.35">
      <c r="A10051">
        <v>188.2363</v>
      </c>
      <c r="B10051" t="s">
        <v>55</v>
      </c>
      <c r="C10051">
        <v>1.2999999999999999E-3</v>
      </c>
    </row>
    <row r="10052" spans="1:3" x14ac:dyDescent="0.35">
      <c r="A10052">
        <v>188.25450000000001</v>
      </c>
      <c r="B10052" t="s">
        <v>55</v>
      </c>
      <c r="C10052">
        <v>1.2999999999999999E-3</v>
      </c>
    </row>
    <row r="10053" spans="1:3" x14ac:dyDescent="0.35">
      <c r="A10053">
        <v>188.27430000000001</v>
      </c>
      <c r="B10053" t="s">
        <v>55</v>
      </c>
      <c r="C10053">
        <v>5.0000000000000001E-4</v>
      </c>
    </row>
    <row r="10054" spans="1:3" x14ac:dyDescent="0.35">
      <c r="A10054">
        <v>188.29689999999999</v>
      </c>
      <c r="B10054" t="s">
        <v>55</v>
      </c>
      <c r="C10054">
        <v>1E-4</v>
      </c>
    </row>
    <row r="10055" spans="1:3" x14ac:dyDescent="0.35">
      <c r="A10055">
        <v>188.3203</v>
      </c>
      <c r="B10055" t="s">
        <v>55</v>
      </c>
    </row>
    <row r="10056" spans="1:3" x14ac:dyDescent="0.35">
      <c r="A10056">
        <v>188.34479999999999</v>
      </c>
      <c r="B10056" t="s">
        <v>55</v>
      </c>
    </row>
    <row r="10057" spans="1:3" x14ac:dyDescent="0.35">
      <c r="A10057">
        <v>188.3629</v>
      </c>
      <c r="B10057" t="s">
        <v>55</v>
      </c>
    </row>
    <row r="10058" spans="1:3" x14ac:dyDescent="0.35">
      <c r="A10058">
        <v>188.3845</v>
      </c>
      <c r="B10058" t="s">
        <v>55</v>
      </c>
    </row>
    <row r="10059" spans="1:3" x14ac:dyDescent="0.35">
      <c r="A10059">
        <v>188.405</v>
      </c>
      <c r="B10059" t="s">
        <v>55</v>
      </c>
    </row>
    <row r="10060" spans="1:3" x14ac:dyDescent="0.35">
      <c r="A10060">
        <v>188.42439999999999</v>
      </c>
      <c r="B10060" t="s">
        <v>55</v>
      </c>
    </row>
    <row r="10061" spans="1:3" x14ac:dyDescent="0.35">
      <c r="A10061">
        <v>188.4435</v>
      </c>
      <c r="B10061" t="s">
        <v>55</v>
      </c>
    </row>
    <row r="10062" spans="1:3" x14ac:dyDescent="0.35">
      <c r="A10062">
        <v>188.46379999999999</v>
      </c>
      <c r="B10062" t="s">
        <v>55</v>
      </c>
    </row>
    <row r="10063" spans="1:3" x14ac:dyDescent="0.35">
      <c r="A10063">
        <v>188.4846</v>
      </c>
      <c r="B10063" t="s">
        <v>55</v>
      </c>
    </row>
    <row r="10064" spans="1:3" x14ac:dyDescent="0.35">
      <c r="A10064">
        <v>188.5067</v>
      </c>
      <c r="B10064" t="s">
        <v>55</v>
      </c>
    </row>
    <row r="10065" spans="1:2" x14ac:dyDescent="0.35">
      <c r="A10065">
        <v>188.53</v>
      </c>
      <c r="B10065" t="s">
        <v>55</v>
      </c>
    </row>
    <row r="10066" spans="1:2" x14ac:dyDescent="0.35">
      <c r="A10066">
        <v>188.55619999999999</v>
      </c>
      <c r="B10066" t="s">
        <v>55</v>
      </c>
    </row>
    <row r="10067" spans="1:2" x14ac:dyDescent="0.35">
      <c r="A10067">
        <v>188.577</v>
      </c>
      <c r="B10067" t="s">
        <v>55</v>
      </c>
    </row>
    <row r="10068" spans="1:2" x14ac:dyDescent="0.35">
      <c r="A10068">
        <v>188.60069999999999</v>
      </c>
      <c r="B10068" t="s">
        <v>55</v>
      </c>
    </row>
    <row r="10069" spans="1:2" x14ac:dyDescent="0.35">
      <c r="A10069">
        <v>188.62299999999999</v>
      </c>
      <c r="B10069" t="s">
        <v>55</v>
      </c>
    </row>
    <row r="10070" spans="1:2" x14ac:dyDescent="0.35">
      <c r="A10070">
        <v>188.64699999999999</v>
      </c>
      <c r="B10070" t="s">
        <v>55</v>
      </c>
    </row>
    <row r="10071" spans="1:2" x14ac:dyDescent="0.35">
      <c r="A10071">
        <v>188.67590000000001</v>
      </c>
      <c r="B10071" t="s">
        <v>55</v>
      </c>
    </row>
    <row r="10072" spans="1:2" x14ac:dyDescent="0.35">
      <c r="A10072">
        <v>188.70689999999999</v>
      </c>
      <c r="B10072" t="s">
        <v>55</v>
      </c>
    </row>
    <row r="10073" spans="1:2" x14ac:dyDescent="0.35">
      <c r="A10073">
        <v>188.72559999999999</v>
      </c>
      <c r="B10073" t="s">
        <v>55</v>
      </c>
    </row>
    <row r="10074" spans="1:2" x14ac:dyDescent="0.35">
      <c r="A10074">
        <v>188.74690000000001</v>
      </c>
      <c r="B10074" t="s">
        <v>55</v>
      </c>
    </row>
    <row r="10075" spans="1:2" x14ac:dyDescent="0.35">
      <c r="A10075">
        <v>188.77539999999999</v>
      </c>
      <c r="B10075" t="s">
        <v>55</v>
      </c>
    </row>
    <row r="10076" spans="1:2" x14ac:dyDescent="0.35">
      <c r="A10076">
        <v>188.79650000000001</v>
      </c>
      <c r="B10076" t="s">
        <v>55</v>
      </c>
    </row>
    <row r="10077" spans="1:2" x14ac:dyDescent="0.35">
      <c r="A10077">
        <v>188.81700000000001</v>
      </c>
      <c r="B10077" t="s">
        <v>55</v>
      </c>
    </row>
    <row r="10078" spans="1:2" x14ac:dyDescent="0.35">
      <c r="A10078">
        <v>188.8391</v>
      </c>
      <c r="B10078" t="s">
        <v>55</v>
      </c>
    </row>
    <row r="10079" spans="1:2" x14ac:dyDescent="0.35">
      <c r="A10079">
        <v>188.86109999999999</v>
      </c>
      <c r="B10079" t="s">
        <v>55</v>
      </c>
    </row>
    <row r="10080" spans="1:2" x14ac:dyDescent="0.35">
      <c r="A10080">
        <v>188.8896</v>
      </c>
      <c r="B10080" t="s">
        <v>55</v>
      </c>
    </row>
    <row r="10081" spans="1:2" x14ac:dyDescent="0.35">
      <c r="A10081">
        <v>188.90770000000001</v>
      </c>
      <c r="B10081" t="s">
        <v>55</v>
      </c>
    </row>
    <row r="10082" spans="1:2" x14ac:dyDescent="0.35">
      <c r="A10082">
        <v>188.92959999999999</v>
      </c>
      <c r="B10082" t="s">
        <v>55</v>
      </c>
    </row>
    <row r="10083" spans="1:2" x14ac:dyDescent="0.35">
      <c r="A10083">
        <v>188.95009999999999</v>
      </c>
      <c r="B10083" t="s">
        <v>55</v>
      </c>
    </row>
    <row r="10084" spans="1:2" x14ac:dyDescent="0.35">
      <c r="A10084">
        <v>188.97800000000001</v>
      </c>
      <c r="B10084" t="s">
        <v>55</v>
      </c>
    </row>
    <row r="10085" spans="1:2" x14ac:dyDescent="0.35">
      <c r="A10085">
        <v>189.00460000000001</v>
      </c>
      <c r="B10085" t="s">
        <v>55</v>
      </c>
    </row>
    <row r="10086" spans="1:2" x14ac:dyDescent="0.35">
      <c r="A10086">
        <v>189.0232</v>
      </c>
      <c r="B10086" t="s">
        <v>55</v>
      </c>
    </row>
    <row r="10087" spans="1:2" x14ac:dyDescent="0.35">
      <c r="A10087">
        <v>189.04089999999999</v>
      </c>
      <c r="B10087" t="s">
        <v>55</v>
      </c>
    </row>
    <row r="10088" spans="1:2" x14ac:dyDescent="0.35">
      <c r="A10088">
        <v>189.06020000000001</v>
      </c>
      <c r="B10088" t="s">
        <v>55</v>
      </c>
    </row>
    <row r="10089" spans="1:2" x14ac:dyDescent="0.35">
      <c r="A10089">
        <v>189.0779</v>
      </c>
      <c r="B10089" t="s">
        <v>55</v>
      </c>
    </row>
    <row r="10090" spans="1:2" x14ac:dyDescent="0.35">
      <c r="A10090">
        <v>189.09540000000001</v>
      </c>
      <c r="B10090" t="s">
        <v>55</v>
      </c>
    </row>
    <row r="10091" spans="1:2" x14ac:dyDescent="0.35">
      <c r="A10091">
        <v>189.11420000000001</v>
      </c>
      <c r="B10091" t="s">
        <v>55</v>
      </c>
    </row>
    <row r="10092" spans="1:2" x14ac:dyDescent="0.35">
      <c r="A10092">
        <v>189.13159999999999</v>
      </c>
      <c r="B10092" t="s">
        <v>55</v>
      </c>
    </row>
    <row r="10093" spans="1:2" x14ac:dyDescent="0.35">
      <c r="A10093">
        <v>189.15190000000001</v>
      </c>
      <c r="B10093" t="s">
        <v>55</v>
      </c>
    </row>
    <row r="10094" spans="1:2" x14ac:dyDescent="0.35">
      <c r="A10094">
        <v>189.17410000000001</v>
      </c>
      <c r="B10094" t="s">
        <v>55</v>
      </c>
    </row>
    <row r="10095" spans="1:2" x14ac:dyDescent="0.35">
      <c r="A10095">
        <v>189.19309999999999</v>
      </c>
      <c r="B10095" t="s">
        <v>55</v>
      </c>
    </row>
    <row r="10096" spans="1:2" x14ac:dyDescent="0.35">
      <c r="A10096">
        <v>189.2192</v>
      </c>
      <c r="B10096" t="s">
        <v>55</v>
      </c>
    </row>
    <row r="10097" spans="1:2" x14ac:dyDescent="0.35">
      <c r="A10097">
        <v>189.24449999999999</v>
      </c>
      <c r="B10097" t="s">
        <v>55</v>
      </c>
    </row>
    <row r="10098" spans="1:2" x14ac:dyDescent="0.35">
      <c r="A10098">
        <v>189.26650000000001</v>
      </c>
      <c r="B10098" t="s">
        <v>55</v>
      </c>
    </row>
    <row r="10099" spans="1:2" x14ac:dyDescent="0.35">
      <c r="A10099">
        <v>189.2867</v>
      </c>
      <c r="B10099" t="s">
        <v>55</v>
      </c>
    </row>
    <row r="10100" spans="1:2" x14ac:dyDescent="0.35">
      <c r="A10100">
        <v>189.30930000000001</v>
      </c>
      <c r="B10100" t="s">
        <v>55</v>
      </c>
    </row>
    <row r="10101" spans="1:2" x14ac:dyDescent="0.35">
      <c r="A10101">
        <v>189.33009999999999</v>
      </c>
      <c r="B10101" t="s">
        <v>55</v>
      </c>
    </row>
    <row r="10102" spans="1:2" x14ac:dyDescent="0.35">
      <c r="A10102">
        <v>189.34819999999999</v>
      </c>
      <c r="B10102" t="s">
        <v>55</v>
      </c>
    </row>
    <row r="10103" spans="1:2" x14ac:dyDescent="0.35">
      <c r="A10103">
        <v>189.3707</v>
      </c>
      <c r="B10103" t="s">
        <v>55</v>
      </c>
    </row>
    <row r="10104" spans="1:2" x14ac:dyDescent="0.35">
      <c r="A10104">
        <v>189.39080000000001</v>
      </c>
      <c r="B10104" t="s">
        <v>55</v>
      </c>
    </row>
    <row r="10105" spans="1:2" x14ac:dyDescent="0.35">
      <c r="A10105">
        <v>189.41040000000001</v>
      </c>
      <c r="B10105" t="s">
        <v>55</v>
      </c>
    </row>
    <row r="10106" spans="1:2" x14ac:dyDescent="0.35">
      <c r="A10106">
        <v>189.4408</v>
      </c>
      <c r="B10106" t="s">
        <v>55</v>
      </c>
    </row>
    <row r="10107" spans="1:2" x14ac:dyDescent="0.35">
      <c r="A10107">
        <v>189.46180000000001</v>
      </c>
      <c r="B10107" t="s">
        <v>55</v>
      </c>
    </row>
    <row r="10108" spans="1:2" x14ac:dyDescent="0.35">
      <c r="A10108">
        <v>189.4847</v>
      </c>
      <c r="B10108" t="s">
        <v>55</v>
      </c>
    </row>
    <row r="10109" spans="1:2" x14ac:dyDescent="0.35">
      <c r="A10109">
        <v>189.5043</v>
      </c>
      <c r="B10109" t="s">
        <v>55</v>
      </c>
    </row>
    <row r="10110" spans="1:2" x14ac:dyDescent="0.35">
      <c r="A10110">
        <v>189.52170000000001</v>
      </c>
      <c r="B10110" t="s">
        <v>55</v>
      </c>
    </row>
    <row r="10111" spans="1:2" x14ac:dyDescent="0.35">
      <c r="A10111">
        <v>189.54040000000001</v>
      </c>
      <c r="B10111" t="s">
        <v>55</v>
      </c>
    </row>
    <row r="10112" spans="1:2" x14ac:dyDescent="0.35">
      <c r="A10112">
        <v>189.55879999999999</v>
      </c>
      <c r="B10112" t="s">
        <v>55</v>
      </c>
    </row>
    <row r="10113" spans="1:2" x14ac:dyDescent="0.35">
      <c r="A10113">
        <v>189.57509999999999</v>
      </c>
      <c r="B10113" t="s">
        <v>55</v>
      </c>
    </row>
    <row r="10114" spans="1:2" x14ac:dyDescent="0.35">
      <c r="A10114">
        <v>189.5909</v>
      </c>
      <c r="B10114" t="s">
        <v>55</v>
      </c>
    </row>
    <row r="10115" spans="1:2" x14ac:dyDescent="0.35">
      <c r="A10115">
        <v>189.6148</v>
      </c>
      <c r="B10115" t="s">
        <v>55</v>
      </c>
    </row>
    <row r="10116" spans="1:2" x14ac:dyDescent="0.35">
      <c r="A10116">
        <v>189.62989999999999</v>
      </c>
      <c r="B10116" t="s">
        <v>55</v>
      </c>
    </row>
    <row r="10117" spans="1:2" x14ac:dyDescent="0.35">
      <c r="A10117">
        <v>189.64670000000001</v>
      </c>
      <c r="B10117" t="s">
        <v>55</v>
      </c>
    </row>
    <row r="10118" spans="1:2" x14ac:dyDescent="0.35">
      <c r="A10118">
        <v>189.66300000000001</v>
      </c>
      <c r="B10118" t="s">
        <v>55</v>
      </c>
    </row>
    <row r="10119" spans="1:2" x14ac:dyDescent="0.35">
      <c r="A10119">
        <v>189.6788</v>
      </c>
      <c r="B10119" t="s">
        <v>55</v>
      </c>
    </row>
    <row r="10120" spans="1:2" x14ac:dyDescent="0.35">
      <c r="A10120">
        <v>189.69470000000001</v>
      </c>
      <c r="B10120" t="s">
        <v>55</v>
      </c>
    </row>
    <row r="10121" spans="1:2" x14ac:dyDescent="0.35">
      <c r="A10121">
        <v>189.71039999999999</v>
      </c>
      <c r="B10121" t="s">
        <v>55</v>
      </c>
    </row>
    <row r="10122" spans="1:2" x14ac:dyDescent="0.35">
      <c r="A10122">
        <v>189.72730000000001</v>
      </c>
      <c r="B10122" t="s">
        <v>55</v>
      </c>
    </row>
    <row r="10123" spans="1:2" x14ac:dyDescent="0.35">
      <c r="A10123">
        <v>189.7433</v>
      </c>
      <c r="B10123" t="s">
        <v>55</v>
      </c>
    </row>
    <row r="10124" spans="1:2" x14ac:dyDescent="0.35">
      <c r="A10124">
        <v>189.7664</v>
      </c>
      <c r="B10124" t="s">
        <v>55</v>
      </c>
    </row>
    <row r="10125" spans="1:2" x14ac:dyDescent="0.35">
      <c r="A10125">
        <v>189.79040000000001</v>
      </c>
      <c r="B10125" t="s">
        <v>55</v>
      </c>
    </row>
    <row r="10126" spans="1:2" x14ac:dyDescent="0.35">
      <c r="A10126">
        <v>189.81</v>
      </c>
      <c r="B10126" t="s">
        <v>55</v>
      </c>
    </row>
    <row r="10127" spans="1:2" x14ac:dyDescent="0.35">
      <c r="A10127">
        <v>189.8254</v>
      </c>
      <c r="B10127" t="s">
        <v>55</v>
      </c>
    </row>
    <row r="10128" spans="1:2" x14ac:dyDescent="0.35">
      <c r="A10128">
        <v>189.84350000000001</v>
      </c>
      <c r="B10128" t="s">
        <v>55</v>
      </c>
    </row>
    <row r="10129" spans="1:3" x14ac:dyDescent="0.35">
      <c r="A10129">
        <v>189.87200000000001</v>
      </c>
      <c r="B10129" t="s">
        <v>55</v>
      </c>
    </row>
    <row r="10130" spans="1:3" x14ac:dyDescent="0.35">
      <c r="A10130">
        <v>189.90440000000001</v>
      </c>
      <c r="B10130" t="s">
        <v>55</v>
      </c>
    </row>
    <row r="10131" spans="1:3" x14ac:dyDescent="0.35">
      <c r="A10131">
        <v>189.92330000000001</v>
      </c>
      <c r="B10131" t="s">
        <v>55</v>
      </c>
    </row>
    <row r="10132" spans="1:3" x14ac:dyDescent="0.35">
      <c r="A10132">
        <v>189.94399999999999</v>
      </c>
      <c r="B10132" t="s">
        <v>55</v>
      </c>
    </row>
    <row r="10133" spans="1:3" x14ac:dyDescent="0.35">
      <c r="A10133">
        <v>189.9632</v>
      </c>
      <c r="B10133" t="s">
        <v>55</v>
      </c>
    </row>
    <row r="10134" spans="1:3" x14ac:dyDescent="0.35">
      <c r="A10134">
        <v>189.98169999999999</v>
      </c>
      <c r="B10134" t="s">
        <v>55</v>
      </c>
      <c r="C10134">
        <v>2.0000000000000001E-4</v>
      </c>
    </row>
    <row r="10135" spans="1:3" x14ac:dyDescent="0.35">
      <c r="A10135">
        <v>190.0035</v>
      </c>
      <c r="B10135" t="s">
        <v>55</v>
      </c>
      <c r="C10135">
        <v>2.0000000000000001E-4</v>
      </c>
    </row>
    <row r="10136" spans="1:3" x14ac:dyDescent="0.35">
      <c r="A10136">
        <v>190.02170000000001</v>
      </c>
      <c r="B10136" t="s">
        <v>55</v>
      </c>
      <c r="C10136">
        <v>6.9999999999999999E-4</v>
      </c>
    </row>
    <row r="10137" spans="1:3" x14ac:dyDescent="0.35">
      <c r="A10137">
        <v>190.0412</v>
      </c>
      <c r="B10137" t="s">
        <v>55</v>
      </c>
      <c r="C10137">
        <v>2.5999999999999999E-3</v>
      </c>
    </row>
    <row r="10138" spans="1:3" x14ac:dyDescent="0.35">
      <c r="A10138">
        <v>190.0625</v>
      </c>
      <c r="B10138" t="s">
        <v>55</v>
      </c>
      <c r="C10138">
        <v>2.0999999999999999E-3</v>
      </c>
    </row>
    <row r="10139" spans="1:3" x14ac:dyDescent="0.35">
      <c r="A10139">
        <v>190.0985</v>
      </c>
      <c r="B10139" t="s">
        <v>55</v>
      </c>
      <c r="C10139">
        <v>4.4999999999999997E-3</v>
      </c>
    </row>
    <row r="10140" spans="1:3" x14ac:dyDescent="0.35">
      <c r="A10140">
        <v>190.12790000000001</v>
      </c>
      <c r="B10140" t="s">
        <v>55</v>
      </c>
      <c r="C10140">
        <v>1.1999999999999999E-3</v>
      </c>
    </row>
    <row r="10141" spans="1:3" x14ac:dyDescent="0.35">
      <c r="A10141">
        <v>190.15119999999999</v>
      </c>
      <c r="B10141" t="s">
        <v>55</v>
      </c>
      <c r="C10141">
        <v>1.2999999999999999E-3</v>
      </c>
    </row>
    <row r="10142" spans="1:3" x14ac:dyDescent="0.35">
      <c r="A10142">
        <v>190.1711</v>
      </c>
      <c r="B10142" t="s">
        <v>55</v>
      </c>
      <c r="C10142">
        <v>1.2999999999999999E-3</v>
      </c>
    </row>
    <row r="10143" spans="1:3" x14ac:dyDescent="0.35">
      <c r="A10143">
        <v>190.20330000000001</v>
      </c>
      <c r="B10143" t="s">
        <v>55</v>
      </c>
      <c r="C10143">
        <v>2.2000000000000001E-3</v>
      </c>
    </row>
    <row r="10144" spans="1:3" x14ac:dyDescent="0.35">
      <c r="A10144">
        <v>190.2329</v>
      </c>
      <c r="B10144" t="s">
        <v>55</v>
      </c>
      <c r="C10144">
        <v>2.9999999999999997E-4</v>
      </c>
    </row>
    <row r="10145" spans="1:3" x14ac:dyDescent="0.35">
      <c r="A10145">
        <v>190.2475</v>
      </c>
      <c r="B10145" t="s">
        <v>55</v>
      </c>
      <c r="C10145">
        <v>6.9999999999999999E-4</v>
      </c>
    </row>
    <row r="10146" spans="1:3" x14ac:dyDescent="0.35">
      <c r="A10146">
        <v>190.26249999999999</v>
      </c>
      <c r="B10146" t="s">
        <v>55</v>
      </c>
      <c r="C10146">
        <v>1.1000000000000001E-3</v>
      </c>
    </row>
    <row r="10147" spans="1:3" x14ac:dyDescent="0.35">
      <c r="A10147">
        <v>190.28190000000001</v>
      </c>
      <c r="B10147" t="s">
        <v>55</v>
      </c>
      <c r="C10147">
        <v>2.0999999999999999E-3</v>
      </c>
    </row>
    <row r="10148" spans="1:3" x14ac:dyDescent="0.35">
      <c r="A10148">
        <v>190.30179999999999</v>
      </c>
      <c r="B10148" t="s">
        <v>55</v>
      </c>
      <c r="C10148">
        <v>8.5000000000000006E-3</v>
      </c>
    </row>
    <row r="10149" spans="1:3" x14ac:dyDescent="0.35">
      <c r="A10149">
        <v>190.3176</v>
      </c>
      <c r="B10149" t="s">
        <v>55</v>
      </c>
      <c r="C10149">
        <v>8.5000000000000006E-3</v>
      </c>
    </row>
    <row r="10150" spans="1:3" x14ac:dyDescent="0.35">
      <c r="A10150">
        <v>190.33369999999999</v>
      </c>
      <c r="B10150" t="s">
        <v>55</v>
      </c>
      <c r="C10150">
        <v>1.43E-2</v>
      </c>
    </row>
    <row r="10151" spans="1:3" x14ac:dyDescent="0.35">
      <c r="A10151">
        <v>190.35040000000001</v>
      </c>
      <c r="B10151" t="s">
        <v>55</v>
      </c>
      <c r="C10151">
        <v>1.06E-2</v>
      </c>
    </row>
    <row r="10152" spans="1:3" x14ac:dyDescent="0.35">
      <c r="A10152">
        <v>190.36609999999999</v>
      </c>
      <c r="B10152" t="s">
        <v>55</v>
      </c>
      <c r="C10152">
        <v>1.06E-2</v>
      </c>
    </row>
    <row r="10153" spans="1:3" x14ac:dyDescent="0.35">
      <c r="A10153">
        <v>190.38200000000001</v>
      </c>
      <c r="B10153" t="s">
        <v>55</v>
      </c>
      <c r="C10153">
        <v>4.3E-3</v>
      </c>
    </row>
    <row r="10154" spans="1:3" x14ac:dyDescent="0.35">
      <c r="A10154">
        <v>190.3981</v>
      </c>
      <c r="B10154" t="s">
        <v>55</v>
      </c>
      <c r="C10154">
        <v>3.3E-3</v>
      </c>
    </row>
    <row r="10155" spans="1:3" x14ac:dyDescent="0.35">
      <c r="A10155">
        <v>190.4136</v>
      </c>
      <c r="B10155" t="s">
        <v>55</v>
      </c>
      <c r="C10155">
        <v>3.3E-3</v>
      </c>
    </row>
    <row r="10156" spans="1:3" x14ac:dyDescent="0.35">
      <c r="A10156">
        <v>190.4331</v>
      </c>
      <c r="B10156" t="s">
        <v>55</v>
      </c>
      <c r="C10156">
        <v>5.1000000000000004E-3</v>
      </c>
    </row>
    <row r="10157" spans="1:3" x14ac:dyDescent="0.35">
      <c r="A10157">
        <v>190.44800000000001</v>
      </c>
      <c r="B10157" t="s">
        <v>55</v>
      </c>
      <c r="C10157">
        <v>3.5999999999999999E-3</v>
      </c>
    </row>
    <row r="10158" spans="1:3" x14ac:dyDescent="0.35">
      <c r="A10158">
        <v>190.46459999999999</v>
      </c>
      <c r="B10158" t="s">
        <v>55</v>
      </c>
      <c r="C10158">
        <v>3.5999999999999999E-3</v>
      </c>
    </row>
    <row r="10159" spans="1:3" x14ac:dyDescent="0.35">
      <c r="A10159">
        <v>190.48150000000001</v>
      </c>
      <c r="B10159" t="s">
        <v>55</v>
      </c>
      <c r="C10159">
        <v>5.1000000000000004E-3</v>
      </c>
    </row>
    <row r="10160" spans="1:3" x14ac:dyDescent="0.35">
      <c r="A10160">
        <v>190.49950000000001</v>
      </c>
      <c r="B10160" t="s">
        <v>55</v>
      </c>
      <c r="C10160">
        <v>2.5999999999999999E-3</v>
      </c>
    </row>
    <row r="10161" spans="1:3" x14ac:dyDescent="0.35">
      <c r="A10161">
        <v>190.51820000000001</v>
      </c>
      <c r="B10161" t="s">
        <v>55</v>
      </c>
      <c r="C10161">
        <v>1.1999999999999999E-3</v>
      </c>
    </row>
    <row r="10162" spans="1:3" x14ac:dyDescent="0.35">
      <c r="A10162">
        <v>190.5386</v>
      </c>
      <c r="B10162" t="s">
        <v>55</v>
      </c>
      <c r="C10162">
        <v>1E-4</v>
      </c>
    </row>
    <row r="10163" spans="1:3" x14ac:dyDescent="0.35">
      <c r="A10163">
        <v>190.55930000000001</v>
      </c>
      <c r="B10163" t="s">
        <v>55</v>
      </c>
    </row>
    <row r="10164" spans="1:3" x14ac:dyDescent="0.35">
      <c r="A10164">
        <v>190.5797</v>
      </c>
      <c r="B10164" t="s">
        <v>55</v>
      </c>
    </row>
    <row r="10165" spans="1:3" x14ac:dyDescent="0.35">
      <c r="A10165">
        <v>190.59880000000001</v>
      </c>
      <c r="B10165" t="s">
        <v>55</v>
      </c>
    </row>
    <row r="10166" spans="1:3" x14ac:dyDescent="0.35">
      <c r="A10166">
        <v>190.6207</v>
      </c>
      <c r="B10166" t="s">
        <v>55</v>
      </c>
    </row>
    <row r="10167" spans="1:3" x14ac:dyDescent="0.35">
      <c r="A10167">
        <v>190.64250000000001</v>
      </c>
      <c r="B10167" t="s">
        <v>55</v>
      </c>
    </row>
    <row r="10168" spans="1:3" x14ac:dyDescent="0.35">
      <c r="A10168">
        <v>190.6593</v>
      </c>
      <c r="B10168" t="s">
        <v>55</v>
      </c>
    </row>
    <row r="10169" spans="1:3" x14ac:dyDescent="0.35">
      <c r="A10169">
        <v>190.67679999999999</v>
      </c>
      <c r="B10169" t="s">
        <v>55</v>
      </c>
    </row>
    <row r="10170" spans="1:3" x14ac:dyDescent="0.35">
      <c r="A10170">
        <v>190.69460000000001</v>
      </c>
      <c r="B10170" t="s">
        <v>55</v>
      </c>
    </row>
    <row r="10171" spans="1:3" x14ac:dyDescent="0.35">
      <c r="A10171">
        <v>190.71350000000001</v>
      </c>
      <c r="B10171" t="s">
        <v>55</v>
      </c>
    </row>
    <row r="10172" spans="1:3" x14ac:dyDescent="0.35">
      <c r="A10172">
        <v>190.73519999999999</v>
      </c>
      <c r="B10172" t="s">
        <v>55</v>
      </c>
    </row>
    <row r="10173" spans="1:3" x14ac:dyDescent="0.35">
      <c r="A10173">
        <v>190.774</v>
      </c>
      <c r="B10173" t="s">
        <v>55</v>
      </c>
    </row>
    <row r="10174" spans="1:3" x14ac:dyDescent="0.35">
      <c r="A10174">
        <v>190.7911</v>
      </c>
      <c r="B10174" t="s">
        <v>55</v>
      </c>
    </row>
    <row r="10175" spans="1:3" x14ac:dyDescent="0.35">
      <c r="A10175">
        <v>190.80940000000001</v>
      </c>
      <c r="B10175" t="s">
        <v>55</v>
      </c>
    </row>
    <row r="10176" spans="1:3" x14ac:dyDescent="0.35">
      <c r="A10176">
        <v>190.834</v>
      </c>
      <c r="B10176" t="s">
        <v>55</v>
      </c>
    </row>
    <row r="10177" spans="1:2" x14ac:dyDescent="0.35">
      <c r="A10177">
        <v>190.8528</v>
      </c>
      <c r="B10177" t="s">
        <v>55</v>
      </c>
    </row>
    <row r="10178" spans="1:2" x14ac:dyDescent="0.35">
      <c r="A10178">
        <v>190.8766</v>
      </c>
      <c r="B10178" t="s">
        <v>55</v>
      </c>
    </row>
    <row r="10179" spans="1:2" x14ac:dyDescent="0.35">
      <c r="A10179">
        <v>190.89410000000001</v>
      </c>
      <c r="B10179" t="s">
        <v>55</v>
      </c>
    </row>
    <row r="10180" spans="1:2" x14ac:dyDescent="0.35">
      <c r="A10180">
        <v>190.91309999999999</v>
      </c>
      <c r="B10180" t="s">
        <v>55</v>
      </c>
    </row>
    <row r="10181" spans="1:2" x14ac:dyDescent="0.35">
      <c r="A10181">
        <v>190.92779999999999</v>
      </c>
      <c r="B10181" t="s">
        <v>55</v>
      </c>
    </row>
    <row r="10182" spans="1:2" x14ac:dyDescent="0.35">
      <c r="A10182">
        <v>190.9435</v>
      </c>
      <c r="B10182" t="s">
        <v>55</v>
      </c>
    </row>
    <row r="10183" spans="1:2" x14ac:dyDescent="0.35">
      <c r="A10183">
        <v>190.95840000000001</v>
      </c>
      <c r="B10183" t="s">
        <v>55</v>
      </c>
    </row>
    <row r="10184" spans="1:2" x14ac:dyDescent="0.35">
      <c r="A10184">
        <v>190.9736</v>
      </c>
      <c r="B10184" t="s">
        <v>55</v>
      </c>
    </row>
    <row r="10185" spans="1:2" x14ac:dyDescent="0.35">
      <c r="A10185">
        <v>190.98830000000001</v>
      </c>
      <c r="B10185" t="s">
        <v>55</v>
      </c>
    </row>
    <row r="10186" spans="1:2" x14ac:dyDescent="0.35">
      <c r="A10186">
        <v>191.00389999999999</v>
      </c>
      <c r="B10186" t="s">
        <v>55</v>
      </c>
    </row>
    <row r="10187" spans="1:2" x14ac:dyDescent="0.35">
      <c r="A10187">
        <v>191.01939999999999</v>
      </c>
      <c r="B10187" t="s">
        <v>55</v>
      </c>
    </row>
    <row r="10188" spans="1:2" x14ac:dyDescent="0.35">
      <c r="A10188">
        <v>191.03440000000001</v>
      </c>
      <c r="B10188" t="s">
        <v>55</v>
      </c>
    </row>
    <row r="10189" spans="1:2" x14ac:dyDescent="0.35">
      <c r="A10189">
        <v>191.0558</v>
      </c>
      <c r="B10189" t="s">
        <v>55</v>
      </c>
    </row>
    <row r="10190" spans="1:2" x14ac:dyDescent="0.35">
      <c r="A10190">
        <v>191.07849999999999</v>
      </c>
      <c r="B10190" t="s">
        <v>55</v>
      </c>
    </row>
    <row r="10191" spans="1:2" x14ac:dyDescent="0.35">
      <c r="A10191">
        <v>191.09379999999999</v>
      </c>
      <c r="B10191" t="s">
        <v>55</v>
      </c>
    </row>
    <row r="10192" spans="1:2" x14ac:dyDescent="0.35">
      <c r="A10192">
        <v>191.1088</v>
      </c>
      <c r="B10192" t="s">
        <v>55</v>
      </c>
    </row>
    <row r="10193" spans="1:2" x14ac:dyDescent="0.35">
      <c r="A10193">
        <v>191.1241</v>
      </c>
      <c r="B10193" t="s">
        <v>55</v>
      </c>
    </row>
    <row r="10194" spans="1:2" x14ac:dyDescent="0.35">
      <c r="A10194">
        <v>191.13939999999999</v>
      </c>
      <c r="B10194" t="s">
        <v>55</v>
      </c>
    </row>
    <row r="10195" spans="1:2" x14ac:dyDescent="0.35">
      <c r="A10195">
        <v>191.15459999999999</v>
      </c>
      <c r="B10195" t="s">
        <v>55</v>
      </c>
    </row>
    <row r="10196" spans="1:2" x14ac:dyDescent="0.35">
      <c r="A10196">
        <v>191.16970000000001</v>
      </c>
      <c r="B10196" t="s">
        <v>55</v>
      </c>
    </row>
    <row r="10197" spans="1:2" x14ac:dyDescent="0.35">
      <c r="A10197">
        <v>191.18559999999999</v>
      </c>
      <c r="B10197" t="s">
        <v>55</v>
      </c>
    </row>
    <row r="10198" spans="1:2" x14ac:dyDescent="0.35">
      <c r="A10198">
        <v>191.203</v>
      </c>
      <c r="B10198" t="s">
        <v>55</v>
      </c>
    </row>
    <row r="10199" spans="1:2" x14ac:dyDescent="0.35">
      <c r="A10199">
        <v>191.21899999999999</v>
      </c>
      <c r="B10199" t="s">
        <v>55</v>
      </c>
    </row>
    <row r="10200" spans="1:2" x14ac:dyDescent="0.35">
      <c r="A10200">
        <v>191.23750000000001</v>
      </c>
      <c r="B10200" t="s">
        <v>55</v>
      </c>
    </row>
    <row r="10201" spans="1:2" x14ac:dyDescent="0.35">
      <c r="A10201">
        <v>191.25829999999999</v>
      </c>
      <c r="B10201" t="s">
        <v>55</v>
      </c>
    </row>
    <row r="10202" spans="1:2" x14ac:dyDescent="0.35">
      <c r="A10202">
        <v>191.2747</v>
      </c>
      <c r="B10202" t="s">
        <v>55</v>
      </c>
    </row>
    <row r="10203" spans="1:2" x14ac:dyDescent="0.35">
      <c r="A10203">
        <v>191.29320000000001</v>
      </c>
      <c r="B10203" t="s">
        <v>55</v>
      </c>
    </row>
    <row r="10204" spans="1:2" x14ac:dyDescent="0.35">
      <c r="A10204">
        <v>191.31190000000001</v>
      </c>
      <c r="B10204" t="s">
        <v>55</v>
      </c>
    </row>
    <row r="10205" spans="1:2" x14ac:dyDescent="0.35">
      <c r="A10205">
        <v>191.32980000000001</v>
      </c>
      <c r="B10205" t="s">
        <v>55</v>
      </c>
    </row>
    <row r="10206" spans="1:2" x14ac:dyDescent="0.35">
      <c r="A10206">
        <v>191.34700000000001</v>
      </c>
      <c r="B10206" t="s">
        <v>55</v>
      </c>
    </row>
    <row r="10207" spans="1:2" x14ac:dyDescent="0.35">
      <c r="A10207">
        <v>191.3656</v>
      </c>
      <c r="B10207" t="s">
        <v>55</v>
      </c>
    </row>
    <row r="10208" spans="1:2" x14ac:dyDescent="0.35">
      <c r="A10208">
        <v>191.38460000000001</v>
      </c>
      <c r="B10208" t="s">
        <v>55</v>
      </c>
    </row>
    <row r="10209" spans="1:2" x14ac:dyDescent="0.35">
      <c r="A10209">
        <v>191.40090000000001</v>
      </c>
      <c r="B10209" t="s">
        <v>55</v>
      </c>
    </row>
    <row r="10210" spans="1:2" x14ac:dyDescent="0.35">
      <c r="A10210">
        <v>191.4161</v>
      </c>
      <c r="B10210" t="s">
        <v>55</v>
      </c>
    </row>
    <row r="10211" spans="1:2" x14ac:dyDescent="0.35">
      <c r="A10211">
        <v>191.4316</v>
      </c>
      <c r="B10211" t="s">
        <v>55</v>
      </c>
    </row>
    <row r="10212" spans="1:2" x14ac:dyDescent="0.35">
      <c r="A10212">
        <v>191.46</v>
      </c>
      <c r="B10212" t="s">
        <v>55</v>
      </c>
    </row>
    <row r="10213" spans="1:2" x14ac:dyDescent="0.35">
      <c r="A10213">
        <v>191.4853</v>
      </c>
      <c r="B10213" t="s">
        <v>55</v>
      </c>
    </row>
    <row r="10214" spans="1:2" x14ac:dyDescent="0.35">
      <c r="A10214">
        <v>191.50219999999999</v>
      </c>
      <c r="B10214" t="s">
        <v>55</v>
      </c>
    </row>
    <row r="10215" spans="1:2" x14ac:dyDescent="0.35">
      <c r="A10215">
        <v>191.52010000000001</v>
      </c>
      <c r="B10215" t="s">
        <v>55</v>
      </c>
    </row>
    <row r="10216" spans="1:2" x14ac:dyDescent="0.35">
      <c r="A10216">
        <v>191.53909999999999</v>
      </c>
      <c r="B10216" t="s">
        <v>55</v>
      </c>
    </row>
    <row r="10217" spans="1:2" x14ac:dyDescent="0.35">
      <c r="A10217">
        <v>191.55670000000001</v>
      </c>
      <c r="B10217" t="s">
        <v>55</v>
      </c>
    </row>
    <row r="10218" spans="1:2" x14ac:dyDescent="0.35">
      <c r="A10218">
        <v>191.5746</v>
      </c>
      <c r="B10218" t="s">
        <v>55</v>
      </c>
    </row>
    <row r="10219" spans="1:2" x14ac:dyDescent="0.35">
      <c r="A10219">
        <v>191.59440000000001</v>
      </c>
      <c r="B10219" t="s">
        <v>55</v>
      </c>
    </row>
    <row r="10220" spans="1:2" x14ac:dyDescent="0.35">
      <c r="A10220">
        <v>191.61009999999999</v>
      </c>
      <c r="B10220" t="s">
        <v>55</v>
      </c>
    </row>
    <row r="10221" spans="1:2" x14ac:dyDescent="0.35">
      <c r="A10221">
        <v>191.6285</v>
      </c>
      <c r="B10221" t="s">
        <v>55</v>
      </c>
    </row>
    <row r="10222" spans="1:2" x14ac:dyDescent="0.35">
      <c r="A10222">
        <v>191.64400000000001</v>
      </c>
      <c r="B10222" t="s">
        <v>55</v>
      </c>
    </row>
    <row r="10223" spans="1:2" x14ac:dyDescent="0.35">
      <c r="A10223">
        <v>191.66</v>
      </c>
      <c r="B10223" t="s">
        <v>55</v>
      </c>
    </row>
    <row r="10224" spans="1:2" x14ac:dyDescent="0.35">
      <c r="A10224">
        <v>191.6841</v>
      </c>
      <c r="B10224" t="s">
        <v>55</v>
      </c>
    </row>
    <row r="10225" spans="1:2" x14ac:dyDescent="0.35">
      <c r="A10225">
        <v>191.708</v>
      </c>
      <c r="B10225" t="s">
        <v>55</v>
      </c>
    </row>
    <row r="10226" spans="1:2" x14ac:dyDescent="0.35">
      <c r="A10226">
        <v>191.72409999999999</v>
      </c>
      <c r="B10226" t="s">
        <v>55</v>
      </c>
    </row>
    <row r="10227" spans="1:2" x14ac:dyDescent="0.35">
      <c r="A10227">
        <v>191.74</v>
      </c>
      <c r="B10227" t="s">
        <v>55</v>
      </c>
    </row>
    <row r="10228" spans="1:2" x14ac:dyDescent="0.35">
      <c r="A10228">
        <v>191.75649999999999</v>
      </c>
      <c r="B10228" t="s">
        <v>55</v>
      </c>
    </row>
    <row r="10229" spans="1:2" x14ac:dyDescent="0.35">
      <c r="A10229">
        <v>191.77279999999999</v>
      </c>
      <c r="B10229" t="s">
        <v>55</v>
      </c>
    </row>
    <row r="10230" spans="1:2" x14ac:dyDescent="0.35">
      <c r="A10230">
        <v>191.78890000000001</v>
      </c>
      <c r="B10230" t="s">
        <v>55</v>
      </c>
    </row>
    <row r="10231" spans="1:2" x14ac:dyDescent="0.35">
      <c r="A10231">
        <v>191.80420000000001</v>
      </c>
      <c r="B10231" t="s">
        <v>55</v>
      </c>
    </row>
    <row r="10232" spans="1:2" x14ac:dyDescent="0.35">
      <c r="A10232">
        <v>191.82040000000001</v>
      </c>
      <c r="B10232" t="s">
        <v>55</v>
      </c>
    </row>
    <row r="10233" spans="1:2" x14ac:dyDescent="0.35">
      <c r="A10233">
        <v>191.84059999999999</v>
      </c>
      <c r="B10233" t="s">
        <v>55</v>
      </c>
    </row>
    <row r="10234" spans="1:2" x14ac:dyDescent="0.35">
      <c r="A10234">
        <v>191.863</v>
      </c>
      <c r="B10234" t="s">
        <v>55</v>
      </c>
    </row>
    <row r="10235" spans="1:2" x14ac:dyDescent="0.35">
      <c r="A10235">
        <v>191.88910000000001</v>
      </c>
      <c r="B10235" t="s">
        <v>55</v>
      </c>
    </row>
    <row r="10236" spans="1:2" x14ac:dyDescent="0.35">
      <c r="A10236">
        <v>191.9144</v>
      </c>
      <c r="B10236" t="s">
        <v>55</v>
      </c>
    </row>
    <row r="10237" spans="1:2" x14ac:dyDescent="0.35">
      <c r="A10237">
        <v>191.93279999999999</v>
      </c>
      <c r="B10237" t="s">
        <v>55</v>
      </c>
    </row>
    <row r="10238" spans="1:2" x14ac:dyDescent="0.35">
      <c r="A10238">
        <v>191.95529999999999</v>
      </c>
      <c r="B10238" t="s">
        <v>55</v>
      </c>
    </row>
    <row r="10239" spans="1:2" x14ac:dyDescent="0.35">
      <c r="A10239">
        <v>191.97550000000001</v>
      </c>
      <c r="B10239" t="s">
        <v>55</v>
      </c>
    </row>
    <row r="10240" spans="1:2" x14ac:dyDescent="0.35">
      <c r="A10240">
        <v>192.0027</v>
      </c>
      <c r="B10240" t="s">
        <v>55</v>
      </c>
    </row>
    <row r="10241" spans="1:3" x14ac:dyDescent="0.35">
      <c r="A10241">
        <v>192.03139999999999</v>
      </c>
      <c r="B10241" t="s">
        <v>55</v>
      </c>
      <c r="C10241">
        <v>1E-4</v>
      </c>
    </row>
    <row r="10242" spans="1:3" x14ac:dyDescent="0.35">
      <c r="A10242">
        <v>192.05369999999999</v>
      </c>
      <c r="B10242" t="s">
        <v>55</v>
      </c>
      <c r="C10242">
        <v>1E-4</v>
      </c>
    </row>
    <row r="10243" spans="1:3" x14ac:dyDescent="0.35">
      <c r="A10243">
        <v>192.07679999999999</v>
      </c>
      <c r="B10243" t="s">
        <v>55</v>
      </c>
      <c r="C10243">
        <v>1.1000000000000001E-3</v>
      </c>
    </row>
    <row r="10244" spans="1:3" x14ac:dyDescent="0.35">
      <c r="A10244">
        <v>192.09389999999999</v>
      </c>
      <c r="B10244" t="s">
        <v>55</v>
      </c>
      <c r="C10244">
        <v>8.9999999999999998E-4</v>
      </c>
    </row>
    <row r="10245" spans="1:3" x14ac:dyDescent="0.35">
      <c r="A10245">
        <v>192.12280000000001</v>
      </c>
      <c r="B10245" t="s">
        <v>55</v>
      </c>
      <c r="C10245">
        <v>1.4E-3</v>
      </c>
    </row>
    <row r="10246" spans="1:3" x14ac:dyDescent="0.35">
      <c r="A10246">
        <v>192.143</v>
      </c>
      <c r="B10246" t="s">
        <v>55</v>
      </c>
      <c r="C10246">
        <v>2.3999999999999998E-3</v>
      </c>
    </row>
    <row r="10247" spans="1:3" x14ac:dyDescent="0.35">
      <c r="A10247">
        <v>192.1661</v>
      </c>
      <c r="B10247" t="s">
        <v>55</v>
      </c>
      <c r="C10247">
        <v>1.6000000000000001E-3</v>
      </c>
    </row>
    <row r="10248" spans="1:3" x14ac:dyDescent="0.35">
      <c r="A10248">
        <v>192.1891</v>
      </c>
      <c r="B10248" t="s">
        <v>55</v>
      </c>
      <c r="C10248">
        <v>1.2999999999999999E-3</v>
      </c>
    </row>
    <row r="10249" spans="1:3" x14ac:dyDescent="0.35">
      <c r="A10249">
        <v>192.2081</v>
      </c>
      <c r="B10249" t="s">
        <v>55</v>
      </c>
      <c r="C10249">
        <v>1.2999999999999999E-3</v>
      </c>
    </row>
    <row r="10250" spans="1:3" x14ac:dyDescent="0.35">
      <c r="A10250">
        <v>192.22900000000001</v>
      </c>
      <c r="B10250" t="s">
        <v>55</v>
      </c>
      <c r="C10250">
        <v>1.2999999999999999E-3</v>
      </c>
    </row>
    <row r="10251" spans="1:3" x14ac:dyDescent="0.35">
      <c r="A10251">
        <v>192.24449999999999</v>
      </c>
      <c r="B10251" t="s">
        <v>55</v>
      </c>
      <c r="C10251">
        <v>1.6999999999999999E-3</v>
      </c>
    </row>
    <row r="10252" spans="1:3" x14ac:dyDescent="0.35">
      <c r="A10252">
        <v>192.2611</v>
      </c>
      <c r="B10252" t="s">
        <v>55</v>
      </c>
      <c r="C10252">
        <v>2.5000000000000001E-3</v>
      </c>
    </row>
    <row r="10253" spans="1:3" x14ac:dyDescent="0.35">
      <c r="A10253">
        <v>192.27709999999999</v>
      </c>
      <c r="B10253" t="s">
        <v>55</v>
      </c>
      <c r="C10253">
        <v>2.5000000000000001E-3</v>
      </c>
    </row>
    <row r="10254" spans="1:3" x14ac:dyDescent="0.35">
      <c r="A10254">
        <v>192.292</v>
      </c>
      <c r="B10254" t="s">
        <v>55</v>
      </c>
      <c r="C10254">
        <v>2.0999999999999999E-3</v>
      </c>
    </row>
    <row r="10255" spans="1:3" x14ac:dyDescent="0.35">
      <c r="A10255">
        <v>192.30969999999999</v>
      </c>
      <c r="B10255" t="s">
        <v>55</v>
      </c>
      <c r="C10255">
        <v>5.0000000000000001E-4</v>
      </c>
    </row>
    <row r="10256" spans="1:3" x14ac:dyDescent="0.35">
      <c r="A10256">
        <v>192.3288</v>
      </c>
      <c r="B10256" t="s">
        <v>55</v>
      </c>
      <c r="C10256">
        <v>1E-4</v>
      </c>
    </row>
    <row r="10257" spans="1:3" x14ac:dyDescent="0.35">
      <c r="A10257">
        <v>192.3451</v>
      </c>
      <c r="B10257" t="s">
        <v>55</v>
      </c>
      <c r="C10257">
        <v>1E-4</v>
      </c>
    </row>
    <row r="10258" spans="1:3" x14ac:dyDescent="0.35">
      <c r="A10258">
        <v>192.3604</v>
      </c>
      <c r="B10258" t="s">
        <v>55</v>
      </c>
      <c r="C10258">
        <v>1E-4</v>
      </c>
    </row>
    <row r="10259" spans="1:3" x14ac:dyDescent="0.35">
      <c r="A10259">
        <v>192.37639999999999</v>
      </c>
      <c r="B10259" t="s">
        <v>55</v>
      </c>
    </row>
    <row r="10260" spans="1:3" x14ac:dyDescent="0.35">
      <c r="A10260">
        <v>192.39230000000001</v>
      </c>
      <c r="B10260" t="s">
        <v>55</v>
      </c>
    </row>
    <row r="10261" spans="1:3" x14ac:dyDescent="0.35">
      <c r="A10261">
        <v>192.40950000000001</v>
      </c>
      <c r="B10261" t="s">
        <v>55</v>
      </c>
    </row>
    <row r="10262" spans="1:3" x14ac:dyDescent="0.35">
      <c r="A10262">
        <v>192.42590000000001</v>
      </c>
      <c r="B10262" t="s">
        <v>55</v>
      </c>
    </row>
    <row r="10263" spans="1:3" x14ac:dyDescent="0.35">
      <c r="A10263">
        <v>192.44229999999999</v>
      </c>
      <c r="B10263" t="s">
        <v>55</v>
      </c>
    </row>
    <row r="10264" spans="1:3" x14ac:dyDescent="0.35">
      <c r="A10264">
        <v>192.45930000000001</v>
      </c>
      <c r="B10264" t="s">
        <v>55</v>
      </c>
    </row>
    <row r="10265" spans="1:3" x14ac:dyDescent="0.35">
      <c r="A10265">
        <v>192.47559999999999</v>
      </c>
      <c r="B10265" t="s">
        <v>55</v>
      </c>
    </row>
    <row r="10266" spans="1:3" x14ac:dyDescent="0.35">
      <c r="A10266">
        <v>192.49189999999999</v>
      </c>
      <c r="B10266" t="s">
        <v>55</v>
      </c>
    </row>
    <row r="10267" spans="1:3" x14ac:dyDescent="0.35">
      <c r="A10267">
        <v>192.50819999999999</v>
      </c>
      <c r="B10267" t="s">
        <v>55</v>
      </c>
    </row>
    <row r="10268" spans="1:3" x14ac:dyDescent="0.35">
      <c r="A10268">
        <v>192.52369999999999</v>
      </c>
      <c r="B10268" t="s">
        <v>55</v>
      </c>
    </row>
    <row r="10269" spans="1:3" x14ac:dyDescent="0.35">
      <c r="A10269">
        <v>192.54669999999999</v>
      </c>
      <c r="B10269" t="s">
        <v>55</v>
      </c>
    </row>
    <row r="10270" spans="1:3" x14ac:dyDescent="0.35">
      <c r="A10270">
        <v>192.56389999999999</v>
      </c>
      <c r="B10270" t="s">
        <v>55</v>
      </c>
    </row>
    <row r="10271" spans="1:3" x14ac:dyDescent="0.35">
      <c r="A10271">
        <v>192.58160000000001</v>
      </c>
      <c r="B10271" t="s">
        <v>55</v>
      </c>
    </row>
    <row r="10272" spans="1:3" x14ac:dyDescent="0.35">
      <c r="A10272">
        <v>192.6026</v>
      </c>
      <c r="B10272" t="s">
        <v>55</v>
      </c>
    </row>
    <row r="10273" spans="1:2" x14ac:dyDescent="0.35">
      <c r="A10273">
        <v>192.6234</v>
      </c>
      <c r="B10273" t="s">
        <v>55</v>
      </c>
    </row>
    <row r="10274" spans="1:2" x14ac:dyDescent="0.35">
      <c r="A10274">
        <v>192.65440000000001</v>
      </c>
      <c r="B10274" t="s">
        <v>55</v>
      </c>
    </row>
    <row r="10275" spans="1:2" x14ac:dyDescent="0.35">
      <c r="A10275">
        <v>192.68190000000001</v>
      </c>
      <c r="B10275" t="s">
        <v>55</v>
      </c>
    </row>
    <row r="10276" spans="1:2" x14ac:dyDescent="0.35">
      <c r="A10276">
        <v>192.70920000000001</v>
      </c>
      <c r="B10276" t="s">
        <v>55</v>
      </c>
    </row>
    <row r="10277" spans="1:2" x14ac:dyDescent="0.35">
      <c r="A10277">
        <v>192.72909999999999</v>
      </c>
      <c r="B10277" t="s">
        <v>55</v>
      </c>
    </row>
    <row r="10278" spans="1:2" x14ac:dyDescent="0.35">
      <c r="A10278">
        <v>192.7458</v>
      </c>
      <c r="B10278" t="s">
        <v>55</v>
      </c>
    </row>
    <row r="10279" spans="1:2" x14ac:dyDescent="0.35">
      <c r="A10279">
        <v>192.7602</v>
      </c>
      <c r="B10279" t="s">
        <v>55</v>
      </c>
    </row>
    <row r="10280" spans="1:2" x14ac:dyDescent="0.35">
      <c r="A10280">
        <v>192.78649999999999</v>
      </c>
      <c r="B10280" t="s">
        <v>55</v>
      </c>
    </row>
    <row r="10281" spans="1:2" x14ac:dyDescent="0.35">
      <c r="A10281">
        <v>192.80850000000001</v>
      </c>
      <c r="B10281" t="s">
        <v>55</v>
      </c>
    </row>
    <row r="10282" spans="1:2" x14ac:dyDescent="0.35">
      <c r="A10282">
        <v>192.82730000000001</v>
      </c>
      <c r="B10282" t="s">
        <v>55</v>
      </c>
    </row>
    <row r="10283" spans="1:2" x14ac:dyDescent="0.35">
      <c r="A10283">
        <v>192.846</v>
      </c>
      <c r="B10283" t="s">
        <v>55</v>
      </c>
    </row>
    <row r="10284" spans="1:2" x14ac:dyDescent="0.35">
      <c r="A10284">
        <v>192.8639</v>
      </c>
      <c r="B10284" t="s">
        <v>55</v>
      </c>
    </row>
    <row r="10285" spans="1:2" x14ac:dyDescent="0.35">
      <c r="A10285">
        <v>192.8836</v>
      </c>
      <c r="B10285" t="s">
        <v>55</v>
      </c>
    </row>
    <row r="10286" spans="1:2" x14ac:dyDescent="0.35">
      <c r="A10286">
        <v>192.90260000000001</v>
      </c>
      <c r="B10286" t="s">
        <v>55</v>
      </c>
    </row>
    <row r="10287" spans="1:2" x14ac:dyDescent="0.35">
      <c r="A10287">
        <v>192.9204</v>
      </c>
      <c r="B10287" t="s">
        <v>55</v>
      </c>
    </row>
    <row r="10288" spans="1:2" x14ac:dyDescent="0.35">
      <c r="A10288">
        <v>192.93719999999999</v>
      </c>
      <c r="B10288" t="s">
        <v>55</v>
      </c>
    </row>
    <row r="10289" spans="1:2" x14ac:dyDescent="0.35">
      <c r="A10289">
        <v>192.95670000000001</v>
      </c>
      <c r="B10289" t="s">
        <v>55</v>
      </c>
    </row>
    <row r="10290" spans="1:2" x14ac:dyDescent="0.35">
      <c r="A10290">
        <v>192.971</v>
      </c>
      <c r="B10290" t="s">
        <v>55</v>
      </c>
    </row>
    <row r="10291" spans="1:2" x14ac:dyDescent="0.35">
      <c r="A10291">
        <v>192.994</v>
      </c>
      <c r="B10291" t="s">
        <v>55</v>
      </c>
    </row>
    <row r="10292" spans="1:2" x14ac:dyDescent="0.35">
      <c r="A10292">
        <v>193.01849999999999</v>
      </c>
      <c r="B10292" t="s">
        <v>55</v>
      </c>
    </row>
    <row r="10293" spans="1:2" x14ac:dyDescent="0.35">
      <c r="A10293">
        <v>193.0343</v>
      </c>
      <c r="B10293" t="s">
        <v>55</v>
      </c>
    </row>
    <row r="10294" spans="1:2" x14ac:dyDescent="0.35">
      <c r="A10294">
        <v>193.04900000000001</v>
      </c>
      <c r="B10294" t="s">
        <v>55</v>
      </c>
    </row>
    <row r="10295" spans="1:2" x14ac:dyDescent="0.35">
      <c r="A10295">
        <v>193.06489999999999</v>
      </c>
      <c r="B10295" t="s">
        <v>55</v>
      </c>
    </row>
    <row r="10296" spans="1:2" x14ac:dyDescent="0.35">
      <c r="A10296">
        <v>193.07929999999999</v>
      </c>
      <c r="B10296" t="s">
        <v>55</v>
      </c>
    </row>
    <row r="10297" spans="1:2" x14ac:dyDescent="0.35">
      <c r="A10297">
        <v>193.09469999999999</v>
      </c>
      <c r="B10297" t="s">
        <v>55</v>
      </c>
    </row>
    <row r="10298" spans="1:2" x14ac:dyDescent="0.35">
      <c r="A10298">
        <v>193.1113</v>
      </c>
      <c r="B10298" t="s">
        <v>55</v>
      </c>
    </row>
    <row r="10299" spans="1:2" x14ac:dyDescent="0.35">
      <c r="A10299">
        <v>193.1259</v>
      </c>
      <c r="B10299" t="s">
        <v>55</v>
      </c>
    </row>
    <row r="10300" spans="1:2" x14ac:dyDescent="0.35">
      <c r="A10300">
        <v>193.14080000000001</v>
      </c>
      <c r="B10300" t="s">
        <v>55</v>
      </c>
    </row>
    <row r="10301" spans="1:2" x14ac:dyDescent="0.35">
      <c r="A10301">
        <v>193.15819999999999</v>
      </c>
      <c r="B10301" t="s">
        <v>55</v>
      </c>
    </row>
    <row r="10302" spans="1:2" x14ac:dyDescent="0.35">
      <c r="A10302">
        <v>193.17339999999999</v>
      </c>
      <c r="B10302" t="s">
        <v>55</v>
      </c>
    </row>
    <row r="10303" spans="1:2" x14ac:dyDescent="0.35">
      <c r="A10303">
        <v>193.18799999999999</v>
      </c>
      <c r="B10303" t="s">
        <v>55</v>
      </c>
    </row>
    <row r="10304" spans="1:2" x14ac:dyDescent="0.35">
      <c r="A10304">
        <v>193.2038</v>
      </c>
      <c r="B10304" t="s">
        <v>55</v>
      </c>
    </row>
    <row r="10305" spans="1:2" x14ac:dyDescent="0.35">
      <c r="A10305">
        <v>193.2216</v>
      </c>
      <c r="B10305" t="s">
        <v>55</v>
      </c>
    </row>
    <row r="10306" spans="1:2" x14ac:dyDescent="0.35">
      <c r="A10306">
        <v>193.2397</v>
      </c>
      <c r="B10306" t="s">
        <v>55</v>
      </c>
    </row>
    <row r="10307" spans="1:2" x14ac:dyDescent="0.35">
      <c r="A10307">
        <v>193.2552</v>
      </c>
      <c r="B10307" t="s">
        <v>55</v>
      </c>
    </row>
    <row r="10308" spans="1:2" x14ac:dyDescent="0.35">
      <c r="A10308">
        <v>193.27979999999999</v>
      </c>
      <c r="B10308" t="s">
        <v>55</v>
      </c>
    </row>
    <row r="10309" spans="1:2" x14ac:dyDescent="0.35">
      <c r="A10309">
        <v>193.2963</v>
      </c>
      <c r="B10309" t="s">
        <v>55</v>
      </c>
    </row>
    <row r="10310" spans="1:2" x14ac:dyDescent="0.35">
      <c r="A10310">
        <v>193.31450000000001</v>
      </c>
      <c r="B10310" t="s">
        <v>55</v>
      </c>
    </row>
    <row r="10311" spans="1:2" x14ac:dyDescent="0.35">
      <c r="A10311">
        <v>193.3331</v>
      </c>
      <c r="B10311" t="s">
        <v>55</v>
      </c>
    </row>
    <row r="10312" spans="1:2" x14ac:dyDescent="0.35">
      <c r="A10312">
        <v>193.3501</v>
      </c>
      <c r="B10312" t="s">
        <v>55</v>
      </c>
    </row>
    <row r="10313" spans="1:2" x14ac:dyDescent="0.35">
      <c r="A10313">
        <v>193.37110000000001</v>
      </c>
      <c r="B10313" t="s">
        <v>55</v>
      </c>
    </row>
    <row r="10314" spans="1:2" x14ac:dyDescent="0.35">
      <c r="A10314">
        <v>193.38579999999999</v>
      </c>
      <c r="B10314" t="s">
        <v>55</v>
      </c>
    </row>
    <row r="10315" spans="1:2" x14ac:dyDescent="0.35">
      <c r="A10315">
        <v>193.40440000000001</v>
      </c>
      <c r="B10315" t="s">
        <v>55</v>
      </c>
    </row>
    <row r="10316" spans="1:2" x14ac:dyDescent="0.35">
      <c r="A10316">
        <v>193.428</v>
      </c>
      <c r="B10316" t="s">
        <v>55</v>
      </c>
    </row>
    <row r="10317" spans="1:2" x14ac:dyDescent="0.35">
      <c r="A10317">
        <v>193.44560000000001</v>
      </c>
      <c r="B10317" t="s">
        <v>55</v>
      </c>
    </row>
    <row r="10318" spans="1:2" x14ac:dyDescent="0.35">
      <c r="A10318">
        <v>193.46299999999999</v>
      </c>
      <c r="B10318" t="s">
        <v>55</v>
      </c>
    </row>
    <row r="10319" spans="1:2" x14ac:dyDescent="0.35">
      <c r="A10319">
        <v>193.4905</v>
      </c>
      <c r="B10319" t="s">
        <v>55</v>
      </c>
    </row>
    <row r="10320" spans="1:2" x14ac:dyDescent="0.35">
      <c r="A10320">
        <v>193.50800000000001</v>
      </c>
      <c r="B10320" t="s">
        <v>55</v>
      </c>
    </row>
    <row r="10321" spans="1:2" x14ac:dyDescent="0.35">
      <c r="A10321">
        <v>193.5275</v>
      </c>
      <c r="B10321" t="s">
        <v>55</v>
      </c>
    </row>
    <row r="10322" spans="1:2" x14ac:dyDescent="0.35">
      <c r="A10322">
        <v>193.54740000000001</v>
      </c>
      <c r="B10322" t="s">
        <v>55</v>
      </c>
    </row>
    <row r="10323" spans="1:2" x14ac:dyDescent="0.35">
      <c r="A10323">
        <v>193.5658</v>
      </c>
      <c r="B10323" t="s">
        <v>55</v>
      </c>
    </row>
    <row r="10324" spans="1:2" x14ac:dyDescent="0.35">
      <c r="A10324">
        <v>193.58500000000001</v>
      </c>
      <c r="B10324" t="s">
        <v>55</v>
      </c>
    </row>
    <row r="10325" spans="1:2" x14ac:dyDescent="0.35">
      <c r="A10325">
        <v>193.60079999999999</v>
      </c>
      <c r="B10325" t="s">
        <v>55</v>
      </c>
    </row>
    <row r="10326" spans="1:2" x14ac:dyDescent="0.35">
      <c r="A10326">
        <v>193.61519999999999</v>
      </c>
      <c r="B10326" t="s">
        <v>55</v>
      </c>
    </row>
    <row r="10327" spans="1:2" x14ac:dyDescent="0.35">
      <c r="A10327">
        <v>193.6301</v>
      </c>
      <c r="B10327" t="s">
        <v>55</v>
      </c>
    </row>
    <row r="10328" spans="1:2" x14ac:dyDescent="0.35">
      <c r="A10328">
        <v>193.65029999999999</v>
      </c>
      <c r="B10328" t="s">
        <v>55</v>
      </c>
    </row>
    <row r="10329" spans="1:2" x14ac:dyDescent="0.35">
      <c r="A10329">
        <v>193.66640000000001</v>
      </c>
      <c r="B10329" t="s">
        <v>55</v>
      </c>
    </row>
    <row r="10330" spans="1:2" x14ac:dyDescent="0.35">
      <c r="A10330">
        <v>193.68209999999999</v>
      </c>
      <c r="B10330" t="s">
        <v>55</v>
      </c>
    </row>
    <row r="10331" spans="1:2" x14ac:dyDescent="0.35">
      <c r="A10331">
        <v>193.69829999999999</v>
      </c>
      <c r="B10331" t="s">
        <v>55</v>
      </c>
    </row>
    <row r="10332" spans="1:2" x14ac:dyDescent="0.35">
      <c r="A10332">
        <v>193.71360000000001</v>
      </c>
      <c r="B10332" t="s">
        <v>55</v>
      </c>
    </row>
    <row r="10333" spans="1:2" x14ac:dyDescent="0.35">
      <c r="A10333">
        <v>193.72989999999999</v>
      </c>
      <c r="B10333" t="s">
        <v>55</v>
      </c>
    </row>
    <row r="10334" spans="1:2" x14ac:dyDescent="0.35">
      <c r="A10334">
        <v>193.7466</v>
      </c>
      <c r="B10334" t="s">
        <v>55</v>
      </c>
    </row>
    <row r="10335" spans="1:2" x14ac:dyDescent="0.35">
      <c r="A10335">
        <v>193.76259999999999</v>
      </c>
      <c r="B10335" t="s">
        <v>55</v>
      </c>
    </row>
    <row r="10336" spans="1:2" x14ac:dyDescent="0.35">
      <c r="A10336">
        <v>193.78659999999999</v>
      </c>
      <c r="B10336" t="s">
        <v>55</v>
      </c>
    </row>
    <row r="10337" spans="1:3" x14ac:dyDescent="0.35">
      <c r="A10337">
        <v>193.81120000000001</v>
      </c>
      <c r="B10337" t="s">
        <v>55</v>
      </c>
    </row>
    <row r="10338" spans="1:3" x14ac:dyDescent="0.35">
      <c r="A10338">
        <v>193.82679999999999</v>
      </c>
      <c r="B10338" t="s">
        <v>55</v>
      </c>
    </row>
    <row r="10339" spans="1:3" x14ac:dyDescent="0.35">
      <c r="A10339">
        <v>193.84299999999999</v>
      </c>
      <c r="B10339" t="s">
        <v>55</v>
      </c>
    </row>
    <row r="10340" spans="1:3" x14ac:dyDescent="0.35">
      <c r="A10340">
        <v>193.8586</v>
      </c>
      <c r="B10340" t="s">
        <v>55</v>
      </c>
    </row>
    <row r="10341" spans="1:3" x14ac:dyDescent="0.35">
      <c r="A10341">
        <v>193.8827</v>
      </c>
      <c r="B10341" t="s">
        <v>55</v>
      </c>
    </row>
    <row r="10342" spans="1:3" x14ac:dyDescent="0.35">
      <c r="A10342">
        <v>193.90369999999999</v>
      </c>
      <c r="B10342" t="s">
        <v>55</v>
      </c>
    </row>
    <row r="10343" spans="1:3" x14ac:dyDescent="0.35">
      <c r="A10343">
        <v>193.9263</v>
      </c>
      <c r="B10343" t="s">
        <v>55</v>
      </c>
      <c r="C10343">
        <v>1E-4</v>
      </c>
    </row>
    <row r="10344" spans="1:3" x14ac:dyDescent="0.35">
      <c r="A10344">
        <v>193.95189999999999</v>
      </c>
      <c r="B10344" t="s">
        <v>55</v>
      </c>
    </row>
    <row r="10345" spans="1:3" x14ac:dyDescent="0.35">
      <c r="A10345">
        <v>193.97130000000001</v>
      </c>
      <c r="B10345" t="s">
        <v>55</v>
      </c>
    </row>
    <row r="10346" spans="1:3" x14ac:dyDescent="0.35">
      <c r="A10346">
        <v>193.9905</v>
      </c>
      <c r="B10346" t="s">
        <v>55</v>
      </c>
    </row>
    <row r="10347" spans="1:3" x14ac:dyDescent="0.35">
      <c r="A10347">
        <v>194.0136</v>
      </c>
      <c r="B10347" t="s">
        <v>55</v>
      </c>
    </row>
    <row r="10348" spans="1:3" x14ac:dyDescent="0.35">
      <c r="A10348">
        <v>194.0284</v>
      </c>
      <c r="B10348" t="s">
        <v>55</v>
      </c>
    </row>
    <row r="10349" spans="1:3" x14ac:dyDescent="0.35">
      <c r="A10349">
        <v>194.0445</v>
      </c>
      <c r="B10349" t="s">
        <v>55</v>
      </c>
    </row>
    <row r="10350" spans="1:3" x14ac:dyDescent="0.35">
      <c r="A10350">
        <v>194.0804</v>
      </c>
      <c r="B10350" t="s">
        <v>55</v>
      </c>
      <c r="C10350">
        <v>1E-3</v>
      </c>
    </row>
    <row r="10351" spans="1:3" x14ac:dyDescent="0.35">
      <c r="A10351">
        <v>194.1123</v>
      </c>
      <c r="B10351" t="s">
        <v>55</v>
      </c>
      <c r="C10351">
        <v>1E-3</v>
      </c>
    </row>
    <row r="10352" spans="1:3" x14ac:dyDescent="0.35">
      <c r="A10352">
        <v>194.1422</v>
      </c>
      <c r="B10352" t="s">
        <v>55</v>
      </c>
      <c r="C10352">
        <v>3.3E-3</v>
      </c>
    </row>
    <row r="10353" spans="1:3" x14ac:dyDescent="0.35">
      <c r="A10353">
        <v>194.1627</v>
      </c>
      <c r="B10353" t="s">
        <v>55</v>
      </c>
      <c r="C10353">
        <v>8.0000000000000004E-4</v>
      </c>
    </row>
    <row r="10354" spans="1:3" x14ac:dyDescent="0.35">
      <c r="A10354">
        <v>194.18350000000001</v>
      </c>
      <c r="B10354" t="s">
        <v>55</v>
      </c>
      <c r="C10354">
        <v>8.0000000000000004E-4</v>
      </c>
    </row>
    <row r="10355" spans="1:3" x14ac:dyDescent="0.35">
      <c r="A10355">
        <v>194.2028</v>
      </c>
      <c r="B10355" t="s">
        <v>55</v>
      </c>
      <c r="C10355">
        <v>2E-3</v>
      </c>
    </row>
    <row r="10356" spans="1:3" x14ac:dyDescent="0.35">
      <c r="A10356">
        <v>194.22030000000001</v>
      </c>
      <c r="B10356" t="s">
        <v>55</v>
      </c>
      <c r="C10356">
        <v>4.5999999999999999E-3</v>
      </c>
    </row>
    <row r="10357" spans="1:3" x14ac:dyDescent="0.35">
      <c r="A10357">
        <v>194.23679999999999</v>
      </c>
      <c r="B10357" t="s">
        <v>55</v>
      </c>
      <c r="C10357">
        <v>2E-3</v>
      </c>
    </row>
    <row r="10358" spans="1:3" x14ac:dyDescent="0.35">
      <c r="A10358">
        <v>194.25219999999999</v>
      </c>
      <c r="B10358" t="s">
        <v>55</v>
      </c>
      <c r="C10358">
        <v>1.4E-3</v>
      </c>
    </row>
    <row r="10359" spans="1:3" x14ac:dyDescent="0.35">
      <c r="A10359">
        <v>194.26949999999999</v>
      </c>
      <c r="B10359" t="s">
        <v>55</v>
      </c>
      <c r="C10359">
        <v>1.6999999999999999E-3</v>
      </c>
    </row>
    <row r="10360" spans="1:3" x14ac:dyDescent="0.35">
      <c r="A10360">
        <v>194.28550000000001</v>
      </c>
      <c r="B10360" t="s">
        <v>55</v>
      </c>
      <c r="C10360">
        <v>1.6999999999999999E-3</v>
      </c>
    </row>
    <row r="10361" spans="1:3" x14ac:dyDescent="0.35">
      <c r="A10361">
        <v>194.3015</v>
      </c>
      <c r="B10361" t="s">
        <v>55</v>
      </c>
      <c r="C10361">
        <v>2.9999999999999997E-4</v>
      </c>
    </row>
    <row r="10362" spans="1:3" x14ac:dyDescent="0.35">
      <c r="A10362">
        <v>194.31800000000001</v>
      </c>
      <c r="B10362" t="s">
        <v>55</v>
      </c>
      <c r="C10362">
        <v>2.0000000000000001E-4</v>
      </c>
    </row>
    <row r="10363" spans="1:3" x14ac:dyDescent="0.35">
      <c r="A10363">
        <v>194.33369999999999</v>
      </c>
      <c r="B10363" t="s">
        <v>55</v>
      </c>
      <c r="C10363">
        <v>2.0000000000000001E-4</v>
      </c>
    </row>
    <row r="10364" spans="1:3" x14ac:dyDescent="0.35">
      <c r="A10364">
        <v>194.3501</v>
      </c>
      <c r="B10364" t="s">
        <v>55</v>
      </c>
      <c r="C10364">
        <v>2.8E-3</v>
      </c>
    </row>
    <row r="10365" spans="1:3" x14ac:dyDescent="0.35">
      <c r="A10365">
        <v>194.36670000000001</v>
      </c>
      <c r="B10365" t="s">
        <v>55</v>
      </c>
      <c r="C10365">
        <v>3.8E-3</v>
      </c>
    </row>
    <row r="10366" spans="1:3" x14ac:dyDescent="0.35">
      <c r="A10366">
        <v>194.38200000000001</v>
      </c>
      <c r="B10366" t="s">
        <v>55</v>
      </c>
      <c r="C10366">
        <v>1.06E-2</v>
      </c>
    </row>
    <row r="10367" spans="1:3" x14ac:dyDescent="0.35">
      <c r="A10367">
        <v>194.3982</v>
      </c>
      <c r="B10367" t="s">
        <v>55</v>
      </c>
      <c r="C10367">
        <v>5.5999999999999999E-3</v>
      </c>
    </row>
    <row r="10368" spans="1:3" x14ac:dyDescent="0.35">
      <c r="A10368">
        <v>194.41480000000001</v>
      </c>
      <c r="B10368" t="s">
        <v>55</v>
      </c>
      <c r="C10368">
        <v>9.4999999999999998E-3</v>
      </c>
    </row>
    <row r="10369" spans="1:3" x14ac:dyDescent="0.35">
      <c r="A10369">
        <v>194.43270000000001</v>
      </c>
      <c r="B10369" t="s">
        <v>55</v>
      </c>
      <c r="C10369">
        <v>3.8E-3</v>
      </c>
    </row>
    <row r="10370" spans="1:3" x14ac:dyDescent="0.35">
      <c r="A10370">
        <v>194.44929999999999</v>
      </c>
      <c r="B10370" t="s">
        <v>55</v>
      </c>
      <c r="C10370">
        <v>0.01</v>
      </c>
    </row>
    <row r="10371" spans="1:3" x14ac:dyDescent="0.35">
      <c r="A10371">
        <v>194.47649999999999</v>
      </c>
      <c r="B10371" t="s">
        <v>55</v>
      </c>
      <c r="C10371">
        <v>0.01</v>
      </c>
    </row>
    <row r="10372" spans="1:3" x14ac:dyDescent="0.35">
      <c r="A10372">
        <v>194.5052</v>
      </c>
      <c r="B10372" t="s">
        <v>55</v>
      </c>
      <c r="C10372">
        <v>5.8999999999999999E-3</v>
      </c>
    </row>
    <row r="10373" spans="1:3" x14ac:dyDescent="0.35">
      <c r="A10373">
        <v>194.5291</v>
      </c>
      <c r="B10373" t="s">
        <v>55</v>
      </c>
      <c r="C10373">
        <v>3.0000000000000001E-3</v>
      </c>
    </row>
    <row r="10374" spans="1:3" x14ac:dyDescent="0.35">
      <c r="A10374">
        <v>194.5523</v>
      </c>
      <c r="B10374" t="s">
        <v>55</v>
      </c>
      <c r="C10374">
        <v>5.1000000000000004E-3</v>
      </c>
    </row>
    <row r="10375" spans="1:3" x14ac:dyDescent="0.35">
      <c r="A10375">
        <v>194.5744</v>
      </c>
      <c r="B10375" t="s">
        <v>55</v>
      </c>
      <c r="C10375">
        <v>2E-3</v>
      </c>
    </row>
    <row r="10376" spans="1:3" x14ac:dyDescent="0.35">
      <c r="A10376">
        <v>194.5934</v>
      </c>
      <c r="B10376" t="s">
        <v>55</v>
      </c>
      <c r="C10376">
        <v>2.9999999999999997E-4</v>
      </c>
    </row>
    <row r="10377" spans="1:3" x14ac:dyDescent="0.35">
      <c r="A10377">
        <v>194.614</v>
      </c>
      <c r="B10377" t="s">
        <v>55</v>
      </c>
    </row>
    <row r="10378" spans="1:3" x14ac:dyDescent="0.35">
      <c r="A10378">
        <v>194.63310000000001</v>
      </c>
      <c r="B10378" t="s">
        <v>55</v>
      </c>
    </row>
    <row r="10379" spans="1:3" x14ac:dyDescent="0.35">
      <c r="A10379">
        <v>194.65979999999999</v>
      </c>
      <c r="B10379" t="s">
        <v>55</v>
      </c>
    </row>
    <row r="10380" spans="1:3" x14ac:dyDescent="0.35">
      <c r="A10380">
        <v>194.67689999999999</v>
      </c>
      <c r="B10380" t="s">
        <v>55</v>
      </c>
    </row>
    <row r="10381" spans="1:3" x14ac:dyDescent="0.35">
      <c r="A10381">
        <v>194.69579999999999</v>
      </c>
      <c r="B10381" t="s">
        <v>55</v>
      </c>
    </row>
    <row r="10382" spans="1:3" x14ac:dyDescent="0.35">
      <c r="A10382">
        <v>194.7132</v>
      </c>
      <c r="B10382" t="s">
        <v>55</v>
      </c>
    </row>
    <row r="10383" spans="1:3" x14ac:dyDescent="0.35">
      <c r="A10383">
        <v>194.73519999999999</v>
      </c>
      <c r="B10383" t="s">
        <v>55</v>
      </c>
    </row>
    <row r="10384" spans="1:3" x14ac:dyDescent="0.35">
      <c r="A10384">
        <v>194.76750000000001</v>
      </c>
      <c r="B10384" t="s">
        <v>55</v>
      </c>
    </row>
    <row r="10385" spans="1:2" x14ac:dyDescent="0.35">
      <c r="A10385">
        <v>194.78899999999999</v>
      </c>
      <c r="B10385" t="s">
        <v>55</v>
      </c>
    </row>
    <row r="10386" spans="1:2" x14ac:dyDescent="0.35">
      <c r="A10386">
        <v>194.80619999999999</v>
      </c>
      <c r="B10386" t="s">
        <v>55</v>
      </c>
    </row>
    <row r="10387" spans="1:2" x14ac:dyDescent="0.35">
      <c r="A10387">
        <v>194.82409999999999</v>
      </c>
      <c r="B10387" t="s">
        <v>55</v>
      </c>
    </row>
    <row r="10388" spans="1:2" x14ac:dyDescent="0.35">
      <c r="A10388">
        <v>194.8441</v>
      </c>
      <c r="B10388" t="s">
        <v>55</v>
      </c>
    </row>
    <row r="10389" spans="1:2" x14ac:dyDescent="0.35">
      <c r="A10389">
        <v>194.86359999999999</v>
      </c>
      <c r="B10389" t="s">
        <v>55</v>
      </c>
    </row>
    <row r="10390" spans="1:2" x14ac:dyDescent="0.35">
      <c r="A10390">
        <v>194.88159999999999</v>
      </c>
      <c r="B10390" t="s">
        <v>55</v>
      </c>
    </row>
    <row r="10391" spans="1:2" x14ac:dyDescent="0.35">
      <c r="A10391">
        <v>194.9</v>
      </c>
      <c r="B10391" t="s">
        <v>55</v>
      </c>
    </row>
    <row r="10392" spans="1:2" x14ac:dyDescent="0.35">
      <c r="A10392">
        <v>194.91560000000001</v>
      </c>
      <c r="B10392" t="s">
        <v>55</v>
      </c>
    </row>
    <row r="10393" spans="1:2" x14ac:dyDescent="0.35">
      <c r="A10393">
        <v>194.93539999999999</v>
      </c>
      <c r="B10393" t="s">
        <v>55</v>
      </c>
    </row>
    <row r="10394" spans="1:2" x14ac:dyDescent="0.35">
      <c r="A10394">
        <v>194.95419999999999</v>
      </c>
      <c r="B10394" t="s">
        <v>55</v>
      </c>
    </row>
    <row r="10395" spans="1:2" x14ac:dyDescent="0.35">
      <c r="A10395">
        <v>194.97569999999999</v>
      </c>
      <c r="B10395" t="s">
        <v>55</v>
      </c>
    </row>
    <row r="10396" spans="1:2" x14ac:dyDescent="0.35">
      <c r="A10396">
        <v>194.99109999999999</v>
      </c>
      <c r="B10396" t="s">
        <v>55</v>
      </c>
    </row>
    <row r="10397" spans="1:2" x14ac:dyDescent="0.35">
      <c r="A10397">
        <v>195.00640000000001</v>
      </c>
      <c r="B10397" t="s">
        <v>55</v>
      </c>
    </row>
    <row r="10398" spans="1:2" x14ac:dyDescent="0.35">
      <c r="A10398">
        <v>195.0214</v>
      </c>
      <c r="B10398" t="s">
        <v>55</v>
      </c>
    </row>
    <row r="10399" spans="1:2" x14ac:dyDescent="0.35">
      <c r="A10399">
        <v>195.04249999999999</v>
      </c>
      <c r="B10399" t="s">
        <v>55</v>
      </c>
    </row>
    <row r="10400" spans="1:2" x14ac:dyDescent="0.35">
      <c r="A10400">
        <v>195.06610000000001</v>
      </c>
      <c r="B10400" t="s">
        <v>55</v>
      </c>
    </row>
    <row r="10401" spans="1:2" x14ac:dyDescent="0.35">
      <c r="A10401">
        <v>195.08320000000001</v>
      </c>
      <c r="B10401" t="s">
        <v>55</v>
      </c>
    </row>
    <row r="10402" spans="1:2" x14ac:dyDescent="0.35">
      <c r="A10402">
        <v>195.09870000000001</v>
      </c>
      <c r="B10402" t="s">
        <v>55</v>
      </c>
    </row>
    <row r="10403" spans="1:2" x14ac:dyDescent="0.35">
      <c r="A10403">
        <v>195.119</v>
      </c>
      <c r="B10403" t="s">
        <v>55</v>
      </c>
    </row>
    <row r="10404" spans="1:2" x14ac:dyDescent="0.35">
      <c r="A10404">
        <v>195.1345</v>
      </c>
      <c r="B10404" t="s">
        <v>55</v>
      </c>
    </row>
    <row r="10405" spans="1:2" x14ac:dyDescent="0.35">
      <c r="A10405">
        <v>195.15010000000001</v>
      </c>
      <c r="B10405" t="s">
        <v>55</v>
      </c>
    </row>
    <row r="10406" spans="1:2" x14ac:dyDescent="0.35">
      <c r="A10406">
        <v>195.1713</v>
      </c>
      <c r="B10406" t="s">
        <v>55</v>
      </c>
    </row>
    <row r="10407" spans="1:2" x14ac:dyDescent="0.35">
      <c r="A10407">
        <v>195.18629999999999</v>
      </c>
      <c r="B10407" t="s">
        <v>55</v>
      </c>
    </row>
    <row r="10408" spans="1:2" x14ac:dyDescent="0.35">
      <c r="A10408">
        <v>195.20419999999999</v>
      </c>
      <c r="B10408" t="s">
        <v>55</v>
      </c>
    </row>
    <row r="10409" spans="1:2" x14ac:dyDescent="0.35">
      <c r="A10409">
        <v>195.2236</v>
      </c>
      <c r="B10409" t="s">
        <v>55</v>
      </c>
    </row>
    <row r="10410" spans="1:2" x14ac:dyDescent="0.35">
      <c r="A10410">
        <v>195.2431</v>
      </c>
      <c r="B10410" t="s">
        <v>55</v>
      </c>
    </row>
    <row r="10411" spans="1:2" x14ac:dyDescent="0.35">
      <c r="A10411">
        <v>195.2602</v>
      </c>
      <c r="B10411" t="s">
        <v>55</v>
      </c>
    </row>
    <row r="10412" spans="1:2" x14ac:dyDescent="0.35">
      <c r="A10412">
        <v>195.27869999999999</v>
      </c>
      <c r="B10412" t="s">
        <v>55</v>
      </c>
    </row>
    <row r="10413" spans="1:2" x14ac:dyDescent="0.35">
      <c r="A10413">
        <v>195.2953</v>
      </c>
      <c r="B10413" t="s">
        <v>55</v>
      </c>
    </row>
    <row r="10414" spans="1:2" x14ac:dyDescent="0.35">
      <c r="A10414">
        <v>195.31360000000001</v>
      </c>
      <c r="B10414" t="s">
        <v>55</v>
      </c>
    </row>
    <row r="10415" spans="1:2" x14ac:dyDescent="0.35">
      <c r="A10415">
        <v>195.33199999999999</v>
      </c>
      <c r="B10415" t="s">
        <v>55</v>
      </c>
    </row>
    <row r="10416" spans="1:2" x14ac:dyDescent="0.35">
      <c r="A10416">
        <v>195.34950000000001</v>
      </c>
      <c r="B10416" t="s">
        <v>55</v>
      </c>
    </row>
    <row r="10417" spans="1:2" x14ac:dyDescent="0.35">
      <c r="A10417">
        <v>195.36369999999999</v>
      </c>
      <c r="B10417" t="s">
        <v>55</v>
      </c>
    </row>
    <row r="10418" spans="1:2" x14ac:dyDescent="0.35">
      <c r="A10418">
        <v>195.37870000000001</v>
      </c>
      <c r="B10418" t="s">
        <v>55</v>
      </c>
    </row>
    <row r="10419" spans="1:2" x14ac:dyDescent="0.35">
      <c r="A10419">
        <v>195.39500000000001</v>
      </c>
      <c r="B10419" t="s">
        <v>55</v>
      </c>
    </row>
    <row r="10420" spans="1:2" x14ac:dyDescent="0.35">
      <c r="A10420">
        <v>195.42529999999999</v>
      </c>
      <c r="B10420" t="s">
        <v>55</v>
      </c>
    </row>
    <row r="10421" spans="1:2" x14ac:dyDescent="0.35">
      <c r="A10421">
        <v>195.44540000000001</v>
      </c>
      <c r="B10421" t="s">
        <v>55</v>
      </c>
    </row>
    <row r="10422" spans="1:2" x14ac:dyDescent="0.35">
      <c r="A10422">
        <v>195.46360000000001</v>
      </c>
      <c r="B10422" t="s">
        <v>55</v>
      </c>
    </row>
    <row r="10423" spans="1:2" x14ac:dyDescent="0.35">
      <c r="A10423">
        <v>195.48050000000001</v>
      </c>
      <c r="B10423" t="s">
        <v>55</v>
      </c>
    </row>
    <row r="10424" spans="1:2" x14ac:dyDescent="0.35">
      <c r="A10424">
        <v>195.5033</v>
      </c>
      <c r="B10424" t="s">
        <v>55</v>
      </c>
    </row>
    <row r="10425" spans="1:2" x14ac:dyDescent="0.35">
      <c r="A10425">
        <v>195.5231</v>
      </c>
      <c r="B10425" t="s">
        <v>55</v>
      </c>
    </row>
    <row r="10426" spans="1:2" x14ac:dyDescent="0.35">
      <c r="A10426">
        <v>195.54329999999999</v>
      </c>
      <c r="B10426" t="s">
        <v>55</v>
      </c>
    </row>
    <row r="10427" spans="1:2" x14ac:dyDescent="0.35">
      <c r="A10427">
        <v>195.5634</v>
      </c>
      <c r="B10427" t="s">
        <v>55</v>
      </c>
    </row>
    <row r="10428" spans="1:2" x14ac:dyDescent="0.35">
      <c r="A10428">
        <v>195.5772</v>
      </c>
      <c r="B10428" t="s">
        <v>55</v>
      </c>
    </row>
    <row r="10429" spans="1:2" x14ac:dyDescent="0.35">
      <c r="A10429">
        <v>195.59209999999999</v>
      </c>
      <c r="B10429" t="s">
        <v>55</v>
      </c>
    </row>
    <row r="10430" spans="1:2" x14ac:dyDescent="0.35">
      <c r="A10430">
        <v>195.60849999999999</v>
      </c>
      <c r="B10430" t="s">
        <v>55</v>
      </c>
    </row>
    <row r="10431" spans="1:2" x14ac:dyDescent="0.35">
      <c r="A10431">
        <v>195.62280000000001</v>
      </c>
      <c r="B10431" t="s">
        <v>55</v>
      </c>
    </row>
    <row r="10432" spans="1:2" x14ac:dyDescent="0.35">
      <c r="A10432">
        <v>195.6379</v>
      </c>
      <c r="B10432" t="s">
        <v>55</v>
      </c>
    </row>
    <row r="10433" spans="1:3" x14ac:dyDescent="0.35">
      <c r="A10433">
        <v>195.65520000000001</v>
      </c>
      <c r="B10433" t="s">
        <v>55</v>
      </c>
    </row>
    <row r="10434" spans="1:3" x14ac:dyDescent="0.35">
      <c r="A10434">
        <v>195.67779999999999</v>
      </c>
      <c r="B10434" t="s">
        <v>55</v>
      </c>
    </row>
    <row r="10435" spans="1:3" x14ac:dyDescent="0.35">
      <c r="A10435">
        <v>195.70160000000001</v>
      </c>
      <c r="B10435" t="s">
        <v>55</v>
      </c>
    </row>
    <row r="10436" spans="1:3" x14ac:dyDescent="0.35">
      <c r="A10436">
        <v>195.71860000000001</v>
      </c>
      <c r="B10436" t="s">
        <v>55</v>
      </c>
    </row>
    <row r="10437" spans="1:3" x14ac:dyDescent="0.35">
      <c r="A10437">
        <v>195.73419999999999</v>
      </c>
      <c r="B10437" t="s">
        <v>55</v>
      </c>
    </row>
    <row r="10438" spans="1:3" x14ac:dyDescent="0.35">
      <c r="A10438">
        <v>195.7508</v>
      </c>
      <c r="B10438" t="s">
        <v>55</v>
      </c>
    </row>
    <row r="10439" spans="1:3" x14ac:dyDescent="0.35">
      <c r="A10439">
        <v>195.767</v>
      </c>
      <c r="B10439" t="s">
        <v>55</v>
      </c>
    </row>
    <row r="10440" spans="1:3" x14ac:dyDescent="0.35">
      <c r="A10440">
        <v>195.78890000000001</v>
      </c>
      <c r="B10440" t="s">
        <v>55</v>
      </c>
    </row>
    <row r="10441" spans="1:3" x14ac:dyDescent="0.35">
      <c r="A10441">
        <v>195.80410000000001</v>
      </c>
      <c r="B10441" t="s">
        <v>55</v>
      </c>
    </row>
    <row r="10442" spans="1:3" x14ac:dyDescent="0.35">
      <c r="A10442">
        <v>195.8203</v>
      </c>
      <c r="B10442" t="s">
        <v>55</v>
      </c>
    </row>
    <row r="10443" spans="1:3" x14ac:dyDescent="0.35">
      <c r="A10443">
        <v>195.84020000000001</v>
      </c>
      <c r="B10443" t="s">
        <v>55</v>
      </c>
    </row>
    <row r="10444" spans="1:3" x14ac:dyDescent="0.35">
      <c r="A10444">
        <v>195.8586</v>
      </c>
      <c r="B10444" t="s">
        <v>55</v>
      </c>
    </row>
    <row r="10445" spans="1:3" x14ac:dyDescent="0.35">
      <c r="A10445">
        <v>195.87739999999999</v>
      </c>
      <c r="B10445" t="s">
        <v>55</v>
      </c>
    </row>
    <row r="10446" spans="1:3" x14ac:dyDescent="0.35">
      <c r="A10446">
        <v>195.8954</v>
      </c>
      <c r="B10446" t="s">
        <v>55</v>
      </c>
    </row>
    <row r="10447" spans="1:3" x14ac:dyDescent="0.35">
      <c r="A10447">
        <v>195.916</v>
      </c>
      <c r="B10447" t="s">
        <v>55</v>
      </c>
      <c r="C10447">
        <v>1E-4</v>
      </c>
    </row>
    <row r="10448" spans="1:3" x14ac:dyDescent="0.35">
      <c r="A10448">
        <v>195.93960000000001</v>
      </c>
      <c r="B10448" t="s">
        <v>55</v>
      </c>
    </row>
    <row r="10449" spans="1:3" x14ac:dyDescent="0.35">
      <c r="A10449">
        <v>195.96279999999999</v>
      </c>
      <c r="B10449" t="s">
        <v>55</v>
      </c>
    </row>
    <row r="10450" spans="1:3" x14ac:dyDescent="0.35">
      <c r="A10450">
        <v>195.9873</v>
      </c>
      <c r="B10450" t="s">
        <v>55</v>
      </c>
    </row>
    <row r="10451" spans="1:3" x14ac:dyDescent="0.35">
      <c r="A10451">
        <v>196.01349999999999</v>
      </c>
      <c r="B10451" t="s">
        <v>55</v>
      </c>
    </row>
    <row r="10452" spans="1:3" x14ac:dyDescent="0.35">
      <c r="A10452">
        <v>196.05629999999999</v>
      </c>
      <c r="B10452" t="s">
        <v>55</v>
      </c>
    </row>
    <row r="10453" spans="1:3" x14ac:dyDescent="0.35">
      <c r="A10453">
        <v>196.0796</v>
      </c>
      <c r="B10453" t="s">
        <v>55</v>
      </c>
    </row>
    <row r="10454" spans="1:3" x14ac:dyDescent="0.35">
      <c r="A10454">
        <v>196.10210000000001</v>
      </c>
      <c r="B10454" t="s">
        <v>55</v>
      </c>
      <c r="C10454">
        <v>6.9999999999999999E-4</v>
      </c>
    </row>
    <row r="10455" spans="1:3" x14ac:dyDescent="0.35">
      <c r="A10455">
        <v>196.12200000000001</v>
      </c>
      <c r="B10455" t="s">
        <v>55</v>
      </c>
      <c r="C10455">
        <v>1E-3</v>
      </c>
    </row>
    <row r="10456" spans="1:3" x14ac:dyDescent="0.35">
      <c r="A10456">
        <v>196.14840000000001</v>
      </c>
      <c r="B10456" t="s">
        <v>55</v>
      </c>
      <c r="C10456">
        <v>1.2999999999999999E-3</v>
      </c>
    </row>
    <row r="10457" spans="1:3" x14ac:dyDescent="0.35">
      <c r="A10457">
        <v>196.16749999999999</v>
      </c>
      <c r="B10457" t="s">
        <v>55</v>
      </c>
      <c r="C10457">
        <v>8.0000000000000004E-4</v>
      </c>
    </row>
    <row r="10458" spans="1:3" x14ac:dyDescent="0.35">
      <c r="A10458">
        <v>196.185</v>
      </c>
      <c r="B10458" t="s">
        <v>55</v>
      </c>
      <c r="C10458">
        <v>2.5000000000000001E-3</v>
      </c>
    </row>
    <row r="10459" spans="1:3" x14ac:dyDescent="0.35">
      <c r="A10459">
        <v>196.20079999999999</v>
      </c>
      <c r="B10459" t="s">
        <v>55</v>
      </c>
      <c r="C10459">
        <v>2.5000000000000001E-3</v>
      </c>
    </row>
    <row r="10460" spans="1:3" x14ac:dyDescent="0.35">
      <c r="A10460">
        <v>196.2174</v>
      </c>
      <c r="B10460" t="s">
        <v>55</v>
      </c>
      <c r="C10460">
        <v>3.2000000000000002E-3</v>
      </c>
    </row>
    <row r="10461" spans="1:3" x14ac:dyDescent="0.35">
      <c r="A10461">
        <v>196.23230000000001</v>
      </c>
      <c r="B10461" t="s">
        <v>55</v>
      </c>
      <c r="C10461">
        <v>1.8E-3</v>
      </c>
    </row>
    <row r="10462" spans="1:3" x14ac:dyDescent="0.35">
      <c r="A10462">
        <v>196.2499</v>
      </c>
      <c r="B10462" t="s">
        <v>55</v>
      </c>
      <c r="C10462">
        <v>1.8E-3</v>
      </c>
    </row>
    <row r="10463" spans="1:3" x14ac:dyDescent="0.35">
      <c r="A10463">
        <v>196.26609999999999</v>
      </c>
      <c r="B10463" t="s">
        <v>55</v>
      </c>
      <c r="C10463">
        <v>3.3E-3</v>
      </c>
    </row>
    <row r="10464" spans="1:3" x14ac:dyDescent="0.35">
      <c r="A10464">
        <v>196.2826</v>
      </c>
      <c r="B10464" t="s">
        <v>55</v>
      </c>
      <c r="C10464">
        <v>1.4E-3</v>
      </c>
    </row>
    <row r="10465" spans="1:3" x14ac:dyDescent="0.35">
      <c r="A10465">
        <v>196.2989</v>
      </c>
      <c r="B10465" t="s">
        <v>55</v>
      </c>
      <c r="C10465">
        <v>2.0999999999999999E-3</v>
      </c>
    </row>
    <row r="10466" spans="1:3" x14ac:dyDescent="0.35">
      <c r="A10466">
        <v>196.3143</v>
      </c>
      <c r="B10466" t="s">
        <v>55</v>
      </c>
      <c r="C10466">
        <v>2.0999999999999999E-3</v>
      </c>
    </row>
    <row r="10467" spans="1:3" x14ac:dyDescent="0.35">
      <c r="A10467">
        <v>196.3313</v>
      </c>
      <c r="B10467" t="s">
        <v>55</v>
      </c>
      <c r="C10467">
        <v>1.8E-3</v>
      </c>
    </row>
    <row r="10468" spans="1:3" x14ac:dyDescent="0.35">
      <c r="A10468">
        <v>196.3501</v>
      </c>
      <c r="B10468" t="s">
        <v>55</v>
      </c>
      <c r="C10468">
        <v>5.9999999999999995E-4</v>
      </c>
    </row>
    <row r="10469" spans="1:3" x14ac:dyDescent="0.35">
      <c r="A10469">
        <v>196.36670000000001</v>
      </c>
      <c r="B10469" t="s">
        <v>55</v>
      </c>
      <c r="C10469">
        <v>8.0000000000000004E-4</v>
      </c>
    </row>
    <row r="10470" spans="1:3" x14ac:dyDescent="0.35">
      <c r="A10470">
        <v>196.38839999999999</v>
      </c>
      <c r="B10470" t="s">
        <v>55</v>
      </c>
      <c r="C10470">
        <v>4.0000000000000002E-4</v>
      </c>
    </row>
    <row r="10471" spans="1:3" x14ac:dyDescent="0.35">
      <c r="A10471">
        <v>196.40350000000001</v>
      </c>
      <c r="B10471" t="s">
        <v>55</v>
      </c>
      <c r="C10471">
        <v>4.0000000000000002E-4</v>
      </c>
    </row>
    <row r="10472" spans="1:3" x14ac:dyDescent="0.35">
      <c r="A10472">
        <v>196.4205</v>
      </c>
      <c r="B10472" t="s">
        <v>55</v>
      </c>
    </row>
    <row r="10473" spans="1:3" x14ac:dyDescent="0.35">
      <c r="A10473">
        <v>196.4366</v>
      </c>
      <c r="B10473" t="s">
        <v>55</v>
      </c>
    </row>
    <row r="10474" spans="1:3" x14ac:dyDescent="0.35">
      <c r="A10474">
        <v>196.4521</v>
      </c>
      <c r="B10474" t="s">
        <v>55</v>
      </c>
    </row>
    <row r="10475" spans="1:3" x14ac:dyDescent="0.35">
      <c r="A10475">
        <v>196.47020000000001</v>
      </c>
      <c r="B10475" t="s">
        <v>55</v>
      </c>
    </row>
    <row r="10476" spans="1:3" x14ac:dyDescent="0.35">
      <c r="A10476">
        <v>196.48769999999999</v>
      </c>
      <c r="B10476" t="s">
        <v>55</v>
      </c>
    </row>
    <row r="10477" spans="1:3" x14ac:dyDescent="0.35">
      <c r="A10477">
        <v>196.50700000000001</v>
      </c>
      <c r="B10477" t="s">
        <v>55</v>
      </c>
    </row>
    <row r="10478" spans="1:3" x14ac:dyDescent="0.35">
      <c r="A10478">
        <v>196.52879999999999</v>
      </c>
      <c r="B10478" t="s">
        <v>55</v>
      </c>
    </row>
    <row r="10479" spans="1:3" x14ac:dyDescent="0.35">
      <c r="A10479">
        <v>196.54810000000001</v>
      </c>
      <c r="B10479" t="s">
        <v>55</v>
      </c>
    </row>
    <row r="10480" spans="1:3" x14ac:dyDescent="0.35">
      <c r="A10480">
        <v>196.5719</v>
      </c>
      <c r="B10480" t="s">
        <v>55</v>
      </c>
    </row>
    <row r="10481" spans="1:2" x14ac:dyDescent="0.35">
      <c r="A10481">
        <v>196.5898</v>
      </c>
      <c r="B10481" t="s">
        <v>55</v>
      </c>
    </row>
    <row r="10482" spans="1:2" x14ac:dyDescent="0.35">
      <c r="A10482">
        <v>196.6103</v>
      </c>
      <c r="B10482" t="s">
        <v>55</v>
      </c>
    </row>
    <row r="10483" spans="1:2" x14ac:dyDescent="0.35">
      <c r="A10483">
        <v>196.6285</v>
      </c>
      <c r="B10483" t="s">
        <v>55</v>
      </c>
    </row>
    <row r="10484" spans="1:2" x14ac:dyDescent="0.35">
      <c r="A10484">
        <v>196.64879999999999</v>
      </c>
      <c r="B10484" t="s">
        <v>55</v>
      </c>
    </row>
    <row r="10485" spans="1:2" x14ac:dyDescent="0.35">
      <c r="A10485">
        <v>196.67</v>
      </c>
      <c r="B10485" t="s">
        <v>55</v>
      </c>
    </row>
    <row r="10486" spans="1:2" x14ac:dyDescent="0.35">
      <c r="A10486">
        <v>196.6874</v>
      </c>
      <c r="B10486" t="s">
        <v>55</v>
      </c>
    </row>
    <row r="10487" spans="1:2" x14ac:dyDescent="0.35">
      <c r="A10487">
        <v>196.70580000000001</v>
      </c>
      <c r="B10487" t="s">
        <v>55</v>
      </c>
    </row>
    <row r="10488" spans="1:2" x14ac:dyDescent="0.35">
      <c r="A10488">
        <v>196.72200000000001</v>
      </c>
      <c r="B10488" t="s">
        <v>55</v>
      </c>
    </row>
    <row r="10489" spans="1:2" x14ac:dyDescent="0.35">
      <c r="A10489">
        <v>196.73660000000001</v>
      </c>
      <c r="B10489" t="s">
        <v>55</v>
      </c>
    </row>
    <row r="10490" spans="1:2" x14ac:dyDescent="0.35">
      <c r="A10490">
        <v>196.7561</v>
      </c>
      <c r="B10490" t="s">
        <v>55</v>
      </c>
    </row>
    <row r="10491" spans="1:2" x14ac:dyDescent="0.35">
      <c r="A10491">
        <v>196.78149999999999</v>
      </c>
      <c r="B10491" t="s">
        <v>55</v>
      </c>
    </row>
    <row r="10492" spans="1:2" x14ac:dyDescent="0.35">
      <c r="A10492">
        <v>196.80770000000001</v>
      </c>
      <c r="B10492" t="s">
        <v>55</v>
      </c>
    </row>
    <row r="10493" spans="1:2" x14ac:dyDescent="0.35">
      <c r="A10493">
        <v>196.83709999999999</v>
      </c>
      <c r="B10493" t="s">
        <v>55</v>
      </c>
    </row>
    <row r="10494" spans="1:2" x14ac:dyDescent="0.35">
      <c r="A10494">
        <v>196.8561</v>
      </c>
      <c r="B10494" t="s">
        <v>55</v>
      </c>
    </row>
    <row r="10495" spans="1:2" x14ac:dyDescent="0.35">
      <c r="A10495">
        <v>196.87540000000001</v>
      </c>
      <c r="B10495" t="s">
        <v>55</v>
      </c>
    </row>
    <row r="10496" spans="1:2" x14ac:dyDescent="0.35">
      <c r="A10496">
        <v>196.89359999999999</v>
      </c>
      <c r="B10496" t="s">
        <v>55</v>
      </c>
    </row>
    <row r="10497" spans="1:3" x14ac:dyDescent="0.35">
      <c r="A10497">
        <v>196.90790000000001</v>
      </c>
      <c r="B10497" t="s">
        <v>55</v>
      </c>
    </row>
    <row r="10498" spans="1:3" x14ac:dyDescent="0.35">
      <c r="A10498">
        <v>196.92429999999999</v>
      </c>
      <c r="B10498" t="s">
        <v>55</v>
      </c>
    </row>
    <row r="10499" spans="1:3" x14ac:dyDescent="0.35">
      <c r="A10499">
        <v>196.93960000000001</v>
      </c>
      <c r="B10499" t="s">
        <v>55</v>
      </c>
    </row>
    <row r="10500" spans="1:3" x14ac:dyDescent="0.35">
      <c r="A10500">
        <v>196.9539</v>
      </c>
      <c r="B10500" t="s">
        <v>55</v>
      </c>
    </row>
    <row r="10501" spans="1:3" x14ac:dyDescent="0.35">
      <c r="A10501">
        <v>196.96960000000001</v>
      </c>
      <c r="B10501" t="s">
        <v>55</v>
      </c>
    </row>
    <row r="10502" spans="1:3" x14ac:dyDescent="0.35">
      <c r="A10502">
        <v>196.9871</v>
      </c>
      <c r="B10502" t="s">
        <v>55</v>
      </c>
    </row>
    <row r="10503" spans="1:3" x14ac:dyDescent="0.35">
      <c r="A10503">
        <v>197.00749999999999</v>
      </c>
      <c r="B10503" t="s">
        <v>55</v>
      </c>
    </row>
    <row r="10504" spans="1:3" x14ac:dyDescent="0.35">
      <c r="A10504">
        <v>197.0248</v>
      </c>
      <c r="B10504" t="s">
        <v>55</v>
      </c>
    </row>
    <row r="10505" spans="1:3" x14ac:dyDescent="0.35">
      <c r="A10505">
        <v>197.0463</v>
      </c>
      <c r="B10505" t="s">
        <v>55</v>
      </c>
      <c r="C10505">
        <v>1E-4</v>
      </c>
    </row>
    <row r="10506" spans="1:3" x14ac:dyDescent="0.35">
      <c r="A10506">
        <v>197.06549999999999</v>
      </c>
      <c r="B10506" t="s">
        <v>55</v>
      </c>
    </row>
    <row r="10507" spans="1:3" x14ac:dyDescent="0.35">
      <c r="A10507">
        <v>197.08009999999999</v>
      </c>
      <c r="B10507" t="s">
        <v>55</v>
      </c>
    </row>
    <row r="10508" spans="1:3" x14ac:dyDescent="0.35">
      <c r="A10508">
        <v>197.09569999999999</v>
      </c>
      <c r="B10508" t="s">
        <v>55</v>
      </c>
    </row>
    <row r="10509" spans="1:3" x14ac:dyDescent="0.35">
      <c r="A10509">
        <v>197.11709999999999</v>
      </c>
      <c r="B10509" t="s">
        <v>55</v>
      </c>
    </row>
    <row r="10510" spans="1:3" x14ac:dyDescent="0.35">
      <c r="A10510">
        <v>197.14330000000001</v>
      </c>
      <c r="B10510" t="s">
        <v>55</v>
      </c>
    </row>
    <row r="10511" spans="1:3" x14ac:dyDescent="0.35">
      <c r="A10511">
        <v>197.15940000000001</v>
      </c>
      <c r="B10511" t="s">
        <v>55</v>
      </c>
    </row>
    <row r="10512" spans="1:3" x14ac:dyDescent="0.35">
      <c r="A10512">
        <v>197.17449999999999</v>
      </c>
      <c r="B10512" t="s">
        <v>55</v>
      </c>
    </row>
    <row r="10513" spans="1:2" x14ac:dyDescent="0.35">
      <c r="A10513">
        <v>197.1944</v>
      </c>
      <c r="B10513" t="s">
        <v>55</v>
      </c>
    </row>
    <row r="10514" spans="1:2" x14ac:dyDescent="0.35">
      <c r="A10514">
        <v>197.21119999999999</v>
      </c>
      <c r="B10514" t="s">
        <v>55</v>
      </c>
    </row>
    <row r="10515" spans="1:2" x14ac:dyDescent="0.35">
      <c r="A10515">
        <v>197.22900000000001</v>
      </c>
      <c r="B10515" t="s">
        <v>55</v>
      </c>
    </row>
    <row r="10516" spans="1:2" x14ac:dyDescent="0.35">
      <c r="A10516">
        <v>197.24760000000001</v>
      </c>
      <c r="B10516" t="s">
        <v>55</v>
      </c>
    </row>
    <row r="10517" spans="1:2" x14ac:dyDescent="0.35">
      <c r="A10517">
        <v>197.26580000000001</v>
      </c>
      <c r="B10517" t="s">
        <v>55</v>
      </c>
    </row>
    <row r="10518" spans="1:2" x14ac:dyDescent="0.35">
      <c r="A10518">
        <v>197.28360000000001</v>
      </c>
      <c r="B10518" t="s">
        <v>55</v>
      </c>
    </row>
    <row r="10519" spans="1:2" x14ac:dyDescent="0.35">
      <c r="A10519">
        <v>197.30029999999999</v>
      </c>
      <c r="B10519" t="s">
        <v>55</v>
      </c>
    </row>
    <row r="10520" spans="1:2" x14ac:dyDescent="0.35">
      <c r="A10520">
        <v>197.31809999999999</v>
      </c>
      <c r="B10520" t="s">
        <v>55</v>
      </c>
    </row>
    <row r="10521" spans="1:2" x14ac:dyDescent="0.35">
      <c r="A10521">
        <v>197.3355</v>
      </c>
      <c r="B10521" t="s">
        <v>55</v>
      </c>
    </row>
    <row r="10522" spans="1:2" x14ac:dyDescent="0.35">
      <c r="A10522">
        <v>197.35550000000001</v>
      </c>
      <c r="B10522" t="s">
        <v>55</v>
      </c>
    </row>
    <row r="10523" spans="1:2" x14ac:dyDescent="0.35">
      <c r="A10523">
        <v>197.37209999999999</v>
      </c>
      <c r="B10523" t="s">
        <v>55</v>
      </c>
    </row>
    <row r="10524" spans="1:2" x14ac:dyDescent="0.35">
      <c r="A10524">
        <v>197.3886</v>
      </c>
      <c r="B10524" t="s">
        <v>55</v>
      </c>
    </row>
    <row r="10525" spans="1:2" x14ac:dyDescent="0.35">
      <c r="A10525">
        <v>197.4171</v>
      </c>
      <c r="B10525" t="s">
        <v>55</v>
      </c>
    </row>
    <row r="10526" spans="1:2" x14ac:dyDescent="0.35">
      <c r="A10526">
        <v>197.43709999999999</v>
      </c>
      <c r="B10526" t="s">
        <v>55</v>
      </c>
    </row>
    <row r="10527" spans="1:2" x14ac:dyDescent="0.35">
      <c r="A10527">
        <v>197.45480000000001</v>
      </c>
      <c r="B10527" t="s">
        <v>55</v>
      </c>
    </row>
    <row r="10528" spans="1:2" x14ac:dyDescent="0.35">
      <c r="A10528">
        <v>197.4735</v>
      </c>
      <c r="B10528" t="s">
        <v>55</v>
      </c>
    </row>
    <row r="10529" spans="1:2" x14ac:dyDescent="0.35">
      <c r="A10529">
        <v>197.4939</v>
      </c>
      <c r="B10529" t="s">
        <v>55</v>
      </c>
    </row>
    <row r="10530" spans="1:2" x14ac:dyDescent="0.35">
      <c r="A10530">
        <v>197.5112</v>
      </c>
      <c r="B10530" t="s">
        <v>55</v>
      </c>
    </row>
    <row r="10531" spans="1:2" x14ac:dyDescent="0.35">
      <c r="A10531">
        <v>197.53030000000001</v>
      </c>
      <c r="B10531" t="s">
        <v>55</v>
      </c>
    </row>
    <row r="10532" spans="1:2" x14ac:dyDescent="0.35">
      <c r="A10532">
        <v>197.5488</v>
      </c>
      <c r="B10532" t="s">
        <v>55</v>
      </c>
    </row>
    <row r="10533" spans="1:2" x14ac:dyDescent="0.35">
      <c r="A10533">
        <v>197.56370000000001</v>
      </c>
      <c r="B10533" t="s">
        <v>55</v>
      </c>
    </row>
    <row r="10534" spans="1:2" x14ac:dyDescent="0.35">
      <c r="A10534">
        <v>197.578</v>
      </c>
      <c r="B10534" t="s">
        <v>55</v>
      </c>
    </row>
    <row r="10535" spans="1:2" x14ac:dyDescent="0.35">
      <c r="A10535">
        <v>197.59450000000001</v>
      </c>
      <c r="B10535" t="s">
        <v>55</v>
      </c>
    </row>
    <row r="10536" spans="1:2" x14ac:dyDescent="0.35">
      <c r="A10536">
        <v>197.6155</v>
      </c>
      <c r="B10536" t="s">
        <v>55</v>
      </c>
    </row>
    <row r="10537" spans="1:2" x14ac:dyDescent="0.35">
      <c r="A10537">
        <v>197.6292</v>
      </c>
      <c r="B10537" t="s">
        <v>55</v>
      </c>
    </row>
    <row r="10538" spans="1:2" x14ac:dyDescent="0.35">
      <c r="A10538">
        <v>197.65010000000001</v>
      </c>
      <c r="B10538" t="s">
        <v>55</v>
      </c>
    </row>
    <row r="10539" spans="1:2" x14ac:dyDescent="0.35">
      <c r="A10539">
        <v>197.66839999999999</v>
      </c>
      <c r="B10539" t="s">
        <v>55</v>
      </c>
    </row>
    <row r="10540" spans="1:2" x14ac:dyDescent="0.35">
      <c r="A10540">
        <v>197.685</v>
      </c>
      <c r="B10540" t="s">
        <v>55</v>
      </c>
    </row>
    <row r="10541" spans="1:2" x14ac:dyDescent="0.35">
      <c r="A10541">
        <v>197.7012</v>
      </c>
      <c r="B10541" t="s">
        <v>55</v>
      </c>
    </row>
    <row r="10542" spans="1:2" x14ac:dyDescent="0.35">
      <c r="A10542">
        <v>197.71709999999999</v>
      </c>
      <c r="B10542" t="s">
        <v>55</v>
      </c>
    </row>
    <row r="10543" spans="1:2" x14ac:dyDescent="0.35">
      <c r="A10543">
        <v>197.73400000000001</v>
      </c>
      <c r="B10543" t="s">
        <v>55</v>
      </c>
    </row>
    <row r="10544" spans="1:2" x14ac:dyDescent="0.35">
      <c r="A10544">
        <v>197.7559</v>
      </c>
      <c r="B10544" t="s">
        <v>55</v>
      </c>
    </row>
    <row r="10545" spans="1:3" x14ac:dyDescent="0.35">
      <c r="A10545">
        <v>197.7801</v>
      </c>
      <c r="B10545" t="s">
        <v>55</v>
      </c>
    </row>
    <row r="10546" spans="1:3" x14ac:dyDescent="0.35">
      <c r="A10546">
        <v>197.797</v>
      </c>
      <c r="B10546" t="s">
        <v>55</v>
      </c>
    </row>
    <row r="10547" spans="1:3" x14ac:dyDescent="0.35">
      <c r="A10547">
        <v>197.81309999999999</v>
      </c>
      <c r="B10547" t="s">
        <v>55</v>
      </c>
    </row>
    <row r="10548" spans="1:3" x14ac:dyDescent="0.35">
      <c r="A10548">
        <v>197.82839999999999</v>
      </c>
      <c r="B10548" t="s">
        <v>55</v>
      </c>
    </row>
    <row r="10549" spans="1:3" x14ac:dyDescent="0.35">
      <c r="A10549">
        <v>197.8476</v>
      </c>
      <c r="B10549" t="s">
        <v>55</v>
      </c>
    </row>
    <row r="10550" spans="1:3" x14ac:dyDescent="0.35">
      <c r="A10550">
        <v>197.86709999999999</v>
      </c>
      <c r="B10550" t="s">
        <v>55</v>
      </c>
    </row>
    <row r="10551" spans="1:3" x14ac:dyDescent="0.35">
      <c r="A10551">
        <v>197.88669999999999</v>
      </c>
      <c r="B10551" t="s">
        <v>55</v>
      </c>
    </row>
    <row r="10552" spans="1:3" x14ac:dyDescent="0.35">
      <c r="A10552">
        <v>197.9058</v>
      </c>
      <c r="B10552" t="s">
        <v>55</v>
      </c>
    </row>
    <row r="10553" spans="1:3" x14ac:dyDescent="0.35">
      <c r="A10553">
        <v>197.93</v>
      </c>
      <c r="B10553" t="s">
        <v>55</v>
      </c>
    </row>
    <row r="10554" spans="1:3" x14ac:dyDescent="0.35">
      <c r="A10554">
        <v>197.95490000000001</v>
      </c>
      <c r="B10554" t="s">
        <v>55</v>
      </c>
    </row>
    <row r="10555" spans="1:3" x14ac:dyDescent="0.35">
      <c r="A10555">
        <v>197.97139999999999</v>
      </c>
      <c r="B10555" t="s">
        <v>55</v>
      </c>
    </row>
    <row r="10556" spans="1:3" x14ac:dyDescent="0.35">
      <c r="A10556">
        <v>197.9922</v>
      </c>
      <c r="B10556" t="s">
        <v>55</v>
      </c>
    </row>
    <row r="10557" spans="1:3" x14ac:dyDescent="0.35">
      <c r="A10557">
        <v>198.01410000000001</v>
      </c>
      <c r="B10557" t="s">
        <v>55</v>
      </c>
    </row>
    <row r="10558" spans="1:3" x14ac:dyDescent="0.35">
      <c r="A10558">
        <v>198.04470000000001</v>
      </c>
      <c r="B10558" t="s">
        <v>55</v>
      </c>
    </row>
    <row r="10559" spans="1:3" x14ac:dyDescent="0.35">
      <c r="A10559">
        <v>198.07599999999999</v>
      </c>
      <c r="B10559" t="s">
        <v>55</v>
      </c>
      <c r="C10559">
        <v>1E-4</v>
      </c>
    </row>
    <row r="10560" spans="1:3" x14ac:dyDescent="0.35">
      <c r="A10560">
        <v>198.11009999999999</v>
      </c>
      <c r="B10560" t="s">
        <v>55</v>
      </c>
      <c r="C10560">
        <v>5.9999999999999995E-4</v>
      </c>
    </row>
    <row r="10561" spans="1:3" x14ac:dyDescent="0.35">
      <c r="A10561">
        <v>198.131</v>
      </c>
      <c r="B10561" t="s">
        <v>55</v>
      </c>
      <c r="C10561">
        <v>8.0000000000000004E-4</v>
      </c>
    </row>
    <row r="10562" spans="1:3" x14ac:dyDescent="0.35">
      <c r="A10562">
        <v>198.15209999999999</v>
      </c>
      <c r="B10562" t="s">
        <v>55</v>
      </c>
      <c r="C10562">
        <v>4.0000000000000002E-4</v>
      </c>
    </row>
    <row r="10563" spans="1:3" x14ac:dyDescent="0.35">
      <c r="A10563">
        <v>198.1713</v>
      </c>
      <c r="B10563" t="s">
        <v>55</v>
      </c>
      <c r="C10563">
        <v>4.0000000000000002E-4</v>
      </c>
    </row>
    <row r="10564" spans="1:3" x14ac:dyDescent="0.35">
      <c r="A10564">
        <v>198.1876</v>
      </c>
      <c r="B10564" t="s">
        <v>55</v>
      </c>
      <c r="C10564">
        <v>2.8E-3</v>
      </c>
    </row>
    <row r="10565" spans="1:3" x14ac:dyDescent="0.35">
      <c r="A10565">
        <v>198.20400000000001</v>
      </c>
      <c r="B10565" t="s">
        <v>55</v>
      </c>
      <c r="C10565">
        <v>4.7999999999999996E-3</v>
      </c>
    </row>
    <row r="10566" spans="1:3" x14ac:dyDescent="0.35">
      <c r="A10566">
        <v>198.21969999999999</v>
      </c>
      <c r="B10566" t="s">
        <v>55</v>
      </c>
      <c r="C10566">
        <v>2.8E-3</v>
      </c>
    </row>
    <row r="10567" spans="1:3" x14ac:dyDescent="0.35">
      <c r="A10567">
        <v>198.2371</v>
      </c>
      <c r="B10567" t="s">
        <v>55</v>
      </c>
      <c r="C10567">
        <v>1.2999999999999999E-3</v>
      </c>
    </row>
    <row r="10568" spans="1:3" x14ac:dyDescent="0.35">
      <c r="A10568">
        <v>198.2593</v>
      </c>
      <c r="B10568" t="s">
        <v>55</v>
      </c>
      <c r="C10568">
        <v>2.2000000000000001E-3</v>
      </c>
    </row>
    <row r="10569" spans="1:3" x14ac:dyDescent="0.35">
      <c r="A10569">
        <v>198.27420000000001</v>
      </c>
      <c r="B10569" t="s">
        <v>55</v>
      </c>
      <c r="C10569">
        <v>2.2000000000000001E-3</v>
      </c>
    </row>
    <row r="10570" spans="1:3" x14ac:dyDescent="0.35">
      <c r="A10570">
        <v>198.29089999999999</v>
      </c>
      <c r="B10570" t="s">
        <v>55</v>
      </c>
      <c r="C10570">
        <v>2.3E-3</v>
      </c>
    </row>
    <row r="10571" spans="1:3" x14ac:dyDescent="0.35">
      <c r="A10571">
        <v>198.30799999999999</v>
      </c>
      <c r="B10571" t="s">
        <v>55</v>
      </c>
      <c r="C10571">
        <v>1.5E-3</v>
      </c>
    </row>
    <row r="10572" spans="1:3" x14ac:dyDescent="0.35">
      <c r="A10572">
        <v>198.32429999999999</v>
      </c>
      <c r="B10572" t="s">
        <v>55</v>
      </c>
      <c r="C10572">
        <v>8.0000000000000004E-4</v>
      </c>
    </row>
    <row r="10573" spans="1:3" x14ac:dyDescent="0.35">
      <c r="A10573">
        <v>198.3399</v>
      </c>
      <c r="B10573" t="s">
        <v>55</v>
      </c>
      <c r="C10573">
        <v>1E-4</v>
      </c>
    </row>
    <row r="10574" spans="1:3" x14ac:dyDescent="0.35">
      <c r="A10574">
        <v>198.35560000000001</v>
      </c>
      <c r="B10574" t="s">
        <v>55</v>
      </c>
      <c r="C10574">
        <v>1.9E-3</v>
      </c>
    </row>
    <row r="10575" spans="1:3" x14ac:dyDescent="0.35">
      <c r="A10575">
        <v>198.37520000000001</v>
      </c>
      <c r="B10575" t="s">
        <v>55</v>
      </c>
      <c r="C10575">
        <v>1.9E-3</v>
      </c>
    </row>
    <row r="10576" spans="1:3" x14ac:dyDescent="0.35">
      <c r="A10576">
        <v>198.3914</v>
      </c>
      <c r="B10576" t="s">
        <v>55</v>
      </c>
      <c r="C10576">
        <v>1.26E-2</v>
      </c>
    </row>
    <row r="10577" spans="1:3" x14ac:dyDescent="0.35">
      <c r="A10577">
        <v>198.4085</v>
      </c>
      <c r="B10577" t="s">
        <v>55</v>
      </c>
      <c r="C10577">
        <v>6.1000000000000004E-3</v>
      </c>
    </row>
    <row r="10578" spans="1:3" x14ac:dyDescent="0.35">
      <c r="A10578">
        <v>198.42410000000001</v>
      </c>
      <c r="B10578" t="s">
        <v>55</v>
      </c>
      <c r="C10578">
        <v>6.1000000000000004E-3</v>
      </c>
    </row>
    <row r="10579" spans="1:3" x14ac:dyDescent="0.35">
      <c r="A10579">
        <v>198.4426</v>
      </c>
      <c r="B10579" t="s">
        <v>55</v>
      </c>
      <c r="C10579">
        <v>5.4000000000000003E-3</v>
      </c>
    </row>
    <row r="10580" spans="1:3" x14ac:dyDescent="0.35">
      <c r="A10580">
        <v>198.45869999999999</v>
      </c>
      <c r="B10580" t="s">
        <v>55</v>
      </c>
      <c r="C10580">
        <v>3.7000000000000002E-3</v>
      </c>
    </row>
    <row r="10581" spans="1:3" x14ac:dyDescent="0.35">
      <c r="A10581">
        <v>198.4735</v>
      </c>
      <c r="B10581" t="s">
        <v>55</v>
      </c>
      <c r="C10581">
        <v>3.7000000000000002E-3</v>
      </c>
    </row>
    <row r="10582" spans="1:3" x14ac:dyDescent="0.35">
      <c r="A10582">
        <v>198.49350000000001</v>
      </c>
      <c r="B10582" t="s">
        <v>55</v>
      </c>
      <c r="C10582">
        <v>3.7000000000000002E-3</v>
      </c>
    </row>
    <row r="10583" spans="1:3" x14ac:dyDescent="0.35">
      <c r="A10583">
        <v>198.5127</v>
      </c>
      <c r="B10583" t="s">
        <v>55</v>
      </c>
      <c r="C10583">
        <v>6.6E-3</v>
      </c>
    </row>
    <row r="10584" spans="1:3" x14ac:dyDescent="0.35">
      <c r="A10584">
        <v>198.53149999999999</v>
      </c>
      <c r="B10584" t="s">
        <v>55</v>
      </c>
      <c r="C10584">
        <v>5.4000000000000003E-3</v>
      </c>
    </row>
    <row r="10585" spans="1:3" x14ac:dyDescent="0.35">
      <c r="A10585">
        <v>198.5513</v>
      </c>
      <c r="B10585" t="s">
        <v>55</v>
      </c>
      <c r="C10585">
        <v>8.6E-3</v>
      </c>
    </row>
    <row r="10586" spans="1:3" x14ac:dyDescent="0.35">
      <c r="A10586">
        <v>198.56970000000001</v>
      </c>
      <c r="B10586" t="s">
        <v>55</v>
      </c>
      <c r="C10586">
        <v>5.8999999999999999E-3</v>
      </c>
    </row>
    <row r="10587" spans="1:3" x14ac:dyDescent="0.35">
      <c r="A10587">
        <v>198.59</v>
      </c>
      <c r="B10587" t="s">
        <v>55</v>
      </c>
      <c r="C10587">
        <v>3.7000000000000002E-3</v>
      </c>
    </row>
    <row r="10588" spans="1:3" x14ac:dyDescent="0.35">
      <c r="A10588">
        <v>198.6097</v>
      </c>
      <c r="B10588" t="s">
        <v>55</v>
      </c>
      <c r="C10588">
        <v>1.9E-3</v>
      </c>
    </row>
    <row r="10589" spans="1:3" x14ac:dyDescent="0.35">
      <c r="A10589">
        <v>198.6275</v>
      </c>
      <c r="B10589" t="s">
        <v>55</v>
      </c>
      <c r="C10589">
        <v>8.9999999999999998E-4</v>
      </c>
    </row>
    <row r="10590" spans="1:3" x14ac:dyDescent="0.35">
      <c r="A10590">
        <v>198.65180000000001</v>
      </c>
      <c r="B10590" t="s">
        <v>55</v>
      </c>
    </row>
    <row r="10591" spans="1:3" x14ac:dyDescent="0.35">
      <c r="A10591">
        <v>198.67179999999999</v>
      </c>
      <c r="B10591" t="s">
        <v>55</v>
      </c>
    </row>
    <row r="10592" spans="1:3" x14ac:dyDescent="0.35">
      <c r="A10592">
        <v>198.6926</v>
      </c>
      <c r="B10592" t="s">
        <v>55</v>
      </c>
      <c r="C10592">
        <v>1E-4</v>
      </c>
    </row>
    <row r="10593" spans="1:2" x14ac:dyDescent="0.35">
      <c r="A10593">
        <v>198.7217</v>
      </c>
      <c r="B10593" t="s">
        <v>55</v>
      </c>
    </row>
    <row r="10594" spans="1:2" x14ac:dyDescent="0.35">
      <c r="A10594">
        <v>198.7465</v>
      </c>
      <c r="B10594" t="s">
        <v>55</v>
      </c>
    </row>
    <row r="10595" spans="1:2" x14ac:dyDescent="0.35">
      <c r="A10595">
        <v>198.76400000000001</v>
      </c>
      <c r="B10595" t="s">
        <v>55</v>
      </c>
    </row>
    <row r="10596" spans="1:2" x14ac:dyDescent="0.35">
      <c r="A10596">
        <v>198.7826</v>
      </c>
      <c r="B10596" t="s">
        <v>55</v>
      </c>
    </row>
    <row r="10597" spans="1:2" x14ac:dyDescent="0.35">
      <c r="A10597">
        <v>198.8021</v>
      </c>
      <c r="B10597" t="s">
        <v>55</v>
      </c>
    </row>
    <row r="10598" spans="1:2" x14ac:dyDescent="0.35">
      <c r="A10598">
        <v>198.8212</v>
      </c>
      <c r="B10598" t="s">
        <v>55</v>
      </c>
    </row>
    <row r="10599" spans="1:2" x14ac:dyDescent="0.35">
      <c r="A10599">
        <v>198.8486</v>
      </c>
      <c r="B10599" t="s">
        <v>55</v>
      </c>
    </row>
    <row r="10600" spans="1:2" x14ac:dyDescent="0.35">
      <c r="A10600">
        <v>198.8742</v>
      </c>
      <c r="B10600" t="s">
        <v>55</v>
      </c>
    </row>
    <row r="10601" spans="1:2" x14ac:dyDescent="0.35">
      <c r="A10601">
        <v>198.88929999999999</v>
      </c>
      <c r="B10601" t="s">
        <v>55</v>
      </c>
    </row>
    <row r="10602" spans="1:2" x14ac:dyDescent="0.35">
      <c r="A10602">
        <v>198.90440000000001</v>
      </c>
      <c r="B10602" t="s">
        <v>55</v>
      </c>
    </row>
    <row r="10603" spans="1:2" x14ac:dyDescent="0.35">
      <c r="A10603">
        <v>198.91980000000001</v>
      </c>
      <c r="B10603" t="s">
        <v>55</v>
      </c>
    </row>
    <row r="10604" spans="1:2" x14ac:dyDescent="0.35">
      <c r="A10604">
        <v>198.9349</v>
      </c>
      <c r="B10604" t="s">
        <v>55</v>
      </c>
    </row>
    <row r="10605" spans="1:2" x14ac:dyDescent="0.35">
      <c r="A10605">
        <v>198.95009999999999</v>
      </c>
      <c r="B10605" t="s">
        <v>55</v>
      </c>
    </row>
    <row r="10606" spans="1:2" x14ac:dyDescent="0.35">
      <c r="A10606">
        <v>198.96619999999999</v>
      </c>
      <c r="B10606" t="s">
        <v>55</v>
      </c>
    </row>
    <row r="10607" spans="1:2" x14ac:dyDescent="0.35">
      <c r="A10607">
        <v>198.9804</v>
      </c>
      <c r="B10607" t="s">
        <v>55</v>
      </c>
    </row>
    <row r="10608" spans="1:2" x14ac:dyDescent="0.35">
      <c r="A10608">
        <v>198.99600000000001</v>
      </c>
      <c r="B10608" t="s">
        <v>55</v>
      </c>
    </row>
    <row r="10609" spans="1:2" x14ac:dyDescent="0.35">
      <c r="A10609">
        <v>199.0102</v>
      </c>
      <c r="B10609" t="s">
        <v>55</v>
      </c>
    </row>
    <row r="10610" spans="1:2" x14ac:dyDescent="0.35">
      <c r="A10610">
        <v>199.0325</v>
      </c>
      <c r="B10610" t="s">
        <v>55</v>
      </c>
    </row>
    <row r="10611" spans="1:2" x14ac:dyDescent="0.35">
      <c r="A10611">
        <v>199.05609999999999</v>
      </c>
      <c r="B10611" t="s">
        <v>55</v>
      </c>
    </row>
    <row r="10612" spans="1:2" x14ac:dyDescent="0.35">
      <c r="A10612">
        <v>199.07230000000001</v>
      </c>
      <c r="B10612" t="s">
        <v>55</v>
      </c>
    </row>
    <row r="10613" spans="1:2" x14ac:dyDescent="0.35">
      <c r="A10613">
        <v>199.08760000000001</v>
      </c>
      <c r="B10613" t="s">
        <v>55</v>
      </c>
    </row>
    <row r="10614" spans="1:2" x14ac:dyDescent="0.35">
      <c r="A10614">
        <v>199.10239999999999</v>
      </c>
      <c r="B10614" t="s">
        <v>55</v>
      </c>
    </row>
    <row r="10615" spans="1:2" x14ac:dyDescent="0.35">
      <c r="A10615">
        <v>199.11869999999999</v>
      </c>
      <c r="B10615" t="s">
        <v>55</v>
      </c>
    </row>
    <row r="10616" spans="1:2" x14ac:dyDescent="0.35">
      <c r="A10616">
        <v>199.13640000000001</v>
      </c>
      <c r="B10616" t="s">
        <v>55</v>
      </c>
    </row>
    <row r="10617" spans="1:2" x14ac:dyDescent="0.35">
      <c r="A10617">
        <v>199.15280000000001</v>
      </c>
      <c r="B10617" t="s">
        <v>55</v>
      </c>
    </row>
    <row r="10618" spans="1:2" x14ac:dyDescent="0.35">
      <c r="A10618">
        <v>199.17140000000001</v>
      </c>
      <c r="B10618" t="s">
        <v>55</v>
      </c>
    </row>
    <row r="10619" spans="1:2" x14ac:dyDescent="0.35">
      <c r="A10619">
        <v>199.18879999999999</v>
      </c>
      <c r="B10619" t="s">
        <v>55</v>
      </c>
    </row>
    <row r="10620" spans="1:2" x14ac:dyDescent="0.35">
      <c r="A10620">
        <v>199.2062</v>
      </c>
      <c r="B10620" t="s">
        <v>55</v>
      </c>
    </row>
    <row r="10621" spans="1:2" x14ac:dyDescent="0.35">
      <c r="A10621">
        <v>199.22559999999999</v>
      </c>
      <c r="B10621" t="s">
        <v>55</v>
      </c>
    </row>
    <row r="10622" spans="1:2" x14ac:dyDescent="0.35">
      <c r="A10622">
        <v>199.24440000000001</v>
      </c>
      <c r="B10622" t="s">
        <v>55</v>
      </c>
    </row>
    <row r="10623" spans="1:2" x14ac:dyDescent="0.35">
      <c r="A10623">
        <v>199.26410000000001</v>
      </c>
      <c r="B10623" t="s">
        <v>55</v>
      </c>
    </row>
    <row r="10624" spans="1:2" x14ac:dyDescent="0.35">
      <c r="A10624">
        <v>199.28550000000001</v>
      </c>
      <c r="B10624" t="s">
        <v>55</v>
      </c>
    </row>
    <row r="10625" spans="1:2" x14ac:dyDescent="0.35">
      <c r="A10625">
        <v>199.3021</v>
      </c>
      <c r="B10625" t="s">
        <v>55</v>
      </c>
    </row>
    <row r="10626" spans="1:2" x14ac:dyDescent="0.35">
      <c r="A10626">
        <v>199.31829999999999</v>
      </c>
      <c r="B10626" t="s">
        <v>55</v>
      </c>
    </row>
    <row r="10627" spans="1:2" x14ac:dyDescent="0.35">
      <c r="A10627">
        <v>199.3356</v>
      </c>
      <c r="B10627" t="s">
        <v>55</v>
      </c>
    </row>
    <row r="10628" spans="1:2" x14ac:dyDescent="0.35">
      <c r="A10628">
        <v>199.3604</v>
      </c>
      <c r="B10628" t="s">
        <v>55</v>
      </c>
    </row>
    <row r="10629" spans="1:2" x14ac:dyDescent="0.35">
      <c r="A10629">
        <v>199.37880000000001</v>
      </c>
      <c r="B10629" t="s">
        <v>55</v>
      </c>
    </row>
    <row r="10630" spans="1:2" x14ac:dyDescent="0.35">
      <c r="A10630">
        <v>199.3955</v>
      </c>
      <c r="B10630" t="s">
        <v>55</v>
      </c>
    </row>
    <row r="10631" spans="1:2" x14ac:dyDescent="0.35">
      <c r="A10631">
        <v>199.4145</v>
      </c>
      <c r="B10631" t="s">
        <v>55</v>
      </c>
    </row>
    <row r="10632" spans="1:2" x14ac:dyDescent="0.35">
      <c r="A10632">
        <v>199.4333</v>
      </c>
      <c r="B10632" t="s">
        <v>55</v>
      </c>
    </row>
    <row r="10633" spans="1:2" x14ac:dyDescent="0.35">
      <c r="A10633">
        <v>199.45269999999999</v>
      </c>
      <c r="B10633" t="s">
        <v>55</v>
      </c>
    </row>
    <row r="10634" spans="1:2" x14ac:dyDescent="0.35">
      <c r="A10634">
        <v>199.4709</v>
      </c>
      <c r="B10634" t="s">
        <v>55</v>
      </c>
    </row>
    <row r="10635" spans="1:2" x14ac:dyDescent="0.35">
      <c r="A10635">
        <v>199.49430000000001</v>
      </c>
      <c r="B10635" t="s">
        <v>55</v>
      </c>
    </row>
    <row r="10636" spans="1:2" x14ac:dyDescent="0.35">
      <c r="A10636">
        <v>199.50909999999999</v>
      </c>
      <c r="B10636" t="s">
        <v>55</v>
      </c>
    </row>
    <row r="10637" spans="1:2" x14ac:dyDescent="0.35">
      <c r="A10637">
        <v>199.52430000000001</v>
      </c>
      <c r="B10637" t="s">
        <v>55</v>
      </c>
    </row>
    <row r="10638" spans="1:2" x14ac:dyDescent="0.35">
      <c r="A10638">
        <v>199.5395</v>
      </c>
      <c r="B10638" t="s">
        <v>55</v>
      </c>
    </row>
    <row r="10639" spans="1:2" x14ac:dyDescent="0.35">
      <c r="A10639">
        <v>199.5539</v>
      </c>
      <c r="B10639" t="s">
        <v>55</v>
      </c>
    </row>
    <row r="10640" spans="1:2" x14ac:dyDescent="0.35">
      <c r="A10640">
        <v>199.5685</v>
      </c>
      <c r="B10640" t="s">
        <v>55</v>
      </c>
    </row>
    <row r="10641" spans="1:2" x14ac:dyDescent="0.35">
      <c r="A10641">
        <v>199.5831</v>
      </c>
      <c r="B10641" t="s">
        <v>55</v>
      </c>
    </row>
    <row r="10642" spans="1:2" x14ac:dyDescent="0.35">
      <c r="A10642">
        <v>199.59790000000001</v>
      </c>
      <c r="B10642" t="s">
        <v>55</v>
      </c>
    </row>
    <row r="10643" spans="1:2" x14ac:dyDescent="0.35">
      <c r="A10643">
        <v>199.6123</v>
      </c>
      <c r="B10643" t="s">
        <v>55</v>
      </c>
    </row>
    <row r="10644" spans="1:2" x14ac:dyDescent="0.35">
      <c r="A10644">
        <v>199.6276</v>
      </c>
      <c r="B10644" t="s">
        <v>55</v>
      </c>
    </row>
    <row r="10645" spans="1:2" x14ac:dyDescent="0.35">
      <c r="A10645">
        <v>199.64250000000001</v>
      </c>
      <c r="B10645" t="s">
        <v>55</v>
      </c>
    </row>
    <row r="10646" spans="1:2" x14ac:dyDescent="0.35">
      <c r="A10646">
        <v>199.6583</v>
      </c>
      <c r="B10646" t="s">
        <v>55</v>
      </c>
    </row>
    <row r="10647" spans="1:2" x14ac:dyDescent="0.35">
      <c r="A10647">
        <v>199.6754</v>
      </c>
      <c r="B10647" t="s">
        <v>55</v>
      </c>
    </row>
    <row r="10648" spans="1:2" x14ac:dyDescent="0.35">
      <c r="A10648">
        <v>199.6918</v>
      </c>
      <c r="B10648" t="s">
        <v>55</v>
      </c>
    </row>
    <row r="10649" spans="1:2" x14ac:dyDescent="0.35">
      <c r="A10649">
        <v>199.70769999999999</v>
      </c>
      <c r="B10649" t="s">
        <v>55</v>
      </c>
    </row>
    <row r="10650" spans="1:2" x14ac:dyDescent="0.35">
      <c r="A10650">
        <v>199.72409999999999</v>
      </c>
      <c r="B10650" t="s">
        <v>55</v>
      </c>
    </row>
    <row r="10651" spans="1:2" x14ac:dyDescent="0.35">
      <c r="A10651">
        <v>199.74289999999999</v>
      </c>
      <c r="B10651" t="s">
        <v>55</v>
      </c>
    </row>
    <row r="10652" spans="1:2" x14ac:dyDescent="0.35">
      <c r="A10652">
        <v>199.7655</v>
      </c>
      <c r="B10652" t="s">
        <v>55</v>
      </c>
    </row>
    <row r="10653" spans="1:2" x14ac:dyDescent="0.35">
      <c r="A10653">
        <v>199.78530000000001</v>
      </c>
      <c r="B10653" t="s">
        <v>55</v>
      </c>
    </row>
    <row r="10654" spans="1:2" x14ac:dyDescent="0.35">
      <c r="A10654">
        <v>199.80350000000001</v>
      </c>
      <c r="B10654" t="s">
        <v>55</v>
      </c>
    </row>
    <row r="10655" spans="1:2" x14ac:dyDescent="0.35">
      <c r="A10655">
        <v>199.82259999999999</v>
      </c>
      <c r="B10655" t="s">
        <v>55</v>
      </c>
    </row>
    <row r="10656" spans="1:2" x14ac:dyDescent="0.35">
      <c r="A10656">
        <v>199.8509</v>
      </c>
      <c r="B10656" t="s">
        <v>55</v>
      </c>
    </row>
    <row r="10657" spans="1:3" x14ac:dyDescent="0.35">
      <c r="A10657">
        <v>199.8837</v>
      </c>
      <c r="B10657" t="s">
        <v>55</v>
      </c>
    </row>
    <row r="10658" spans="1:3" x14ac:dyDescent="0.35">
      <c r="A10658">
        <v>199.9162</v>
      </c>
      <c r="B10658" t="s">
        <v>55</v>
      </c>
      <c r="C10658">
        <v>1E-4</v>
      </c>
    </row>
    <row r="10659" spans="1:3" x14ac:dyDescent="0.35">
      <c r="A10659">
        <v>199.93279999999999</v>
      </c>
      <c r="B10659" t="s">
        <v>55</v>
      </c>
    </row>
    <row r="10660" spans="1:3" x14ac:dyDescent="0.35">
      <c r="A10660">
        <v>199.953</v>
      </c>
      <c r="B10660" t="s">
        <v>55</v>
      </c>
    </row>
    <row r="10661" spans="1:3" x14ac:dyDescent="0.35">
      <c r="A10661">
        <v>199.97300000000001</v>
      </c>
      <c r="B10661" t="s">
        <v>55</v>
      </c>
    </row>
    <row r="10662" spans="1:3" x14ac:dyDescent="0.35">
      <c r="A10662">
        <v>199.9913</v>
      </c>
      <c r="B10662" t="s">
        <v>55</v>
      </c>
    </row>
    <row r="10663" spans="1:3" x14ac:dyDescent="0.35">
      <c r="A10663">
        <v>200.02080000000001</v>
      </c>
      <c r="B10663" t="s">
        <v>55</v>
      </c>
    </row>
    <row r="10664" spans="1:3" x14ac:dyDescent="0.35">
      <c r="A10664">
        <v>200.0582</v>
      </c>
      <c r="B10664" t="s">
        <v>55</v>
      </c>
    </row>
    <row r="10665" spans="1:3" x14ac:dyDescent="0.35">
      <c r="A10665">
        <v>200.0795</v>
      </c>
      <c r="B10665" t="s">
        <v>55</v>
      </c>
    </row>
    <row r="10666" spans="1:3" x14ac:dyDescent="0.35">
      <c r="A10666">
        <v>200.10640000000001</v>
      </c>
      <c r="B10666" t="s">
        <v>55</v>
      </c>
    </row>
    <row r="10667" spans="1:3" x14ac:dyDescent="0.35">
      <c r="A10667">
        <v>200.12950000000001</v>
      </c>
      <c r="B10667" t="s">
        <v>55</v>
      </c>
    </row>
    <row r="10668" spans="1:3" x14ac:dyDescent="0.35">
      <c r="A10668">
        <v>200.15600000000001</v>
      </c>
      <c r="B10668" t="s">
        <v>55</v>
      </c>
      <c r="C10668">
        <v>5.9999999999999995E-4</v>
      </c>
    </row>
    <row r="10669" spans="1:3" x14ac:dyDescent="0.35">
      <c r="A10669">
        <v>200.1816</v>
      </c>
      <c r="B10669" t="s">
        <v>55</v>
      </c>
      <c r="C10669">
        <v>1.5E-3</v>
      </c>
    </row>
    <row r="10670" spans="1:3" x14ac:dyDescent="0.35">
      <c r="A10670">
        <v>200.19890000000001</v>
      </c>
      <c r="B10670" t="s">
        <v>55</v>
      </c>
      <c r="C10670">
        <v>8.9999999999999998E-4</v>
      </c>
    </row>
    <row r="10671" spans="1:3" x14ac:dyDescent="0.35">
      <c r="A10671">
        <v>200.2139</v>
      </c>
      <c r="B10671" t="s">
        <v>55</v>
      </c>
      <c r="C10671">
        <v>1.4E-3</v>
      </c>
    </row>
    <row r="10672" spans="1:3" x14ac:dyDescent="0.35">
      <c r="A10672">
        <v>200.23140000000001</v>
      </c>
      <c r="B10672" t="s">
        <v>55</v>
      </c>
      <c r="C10672">
        <v>1.4E-3</v>
      </c>
    </row>
    <row r="10673" spans="1:3" x14ac:dyDescent="0.35">
      <c r="A10673">
        <v>200.2466</v>
      </c>
      <c r="B10673" t="s">
        <v>55</v>
      </c>
      <c r="C10673">
        <v>1.4E-3</v>
      </c>
    </row>
    <row r="10674" spans="1:3" x14ac:dyDescent="0.35">
      <c r="A10674">
        <v>200.2628</v>
      </c>
      <c r="B10674" t="s">
        <v>55</v>
      </c>
      <c r="C10674">
        <v>2E-3</v>
      </c>
    </row>
    <row r="10675" spans="1:3" x14ac:dyDescent="0.35">
      <c r="A10675">
        <v>200.27930000000001</v>
      </c>
      <c r="B10675" t="s">
        <v>55</v>
      </c>
      <c r="C10675">
        <v>3.3999999999999998E-3</v>
      </c>
    </row>
    <row r="10676" spans="1:3" x14ac:dyDescent="0.35">
      <c r="A10676">
        <v>200.29580000000001</v>
      </c>
      <c r="B10676" t="s">
        <v>55</v>
      </c>
      <c r="C10676">
        <v>3.3999999999999998E-3</v>
      </c>
    </row>
    <row r="10677" spans="1:3" x14ac:dyDescent="0.35">
      <c r="A10677">
        <v>200.31129999999999</v>
      </c>
      <c r="B10677" t="s">
        <v>55</v>
      </c>
      <c r="C10677">
        <v>1.5E-3</v>
      </c>
    </row>
    <row r="10678" spans="1:3" x14ac:dyDescent="0.35">
      <c r="A10678">
        <v>200.3296</v>
      </c>
      <c r="B10678" t="s">
        <v>55</v>
      </c>
      <c r="C10678">
        <v>1.9E-3</v>
      </c>
    </row>
    <row r="10679" spans="1:3" x14ac:dyDescent="0.35">
      <c r="A10679">
        <v>200.3458</v>
      </c>
      <c r="B10679" t="s">
        <v>55</v>
      </c>
      <c r="C10679">
        <v>1.9E-3</v>
      </c>
    </row>
    <row r="10680" spans="1:3" x14ac:dyDescent="0.35">
      <c r="A10680">
        <v>200.36179999999999</v>
      </c>
      <c r="B10680" t="s">
        <v>55</v>
      </c>
      <c r="C10680">
        <v>1.6000000000000001E-3</v>
      </c>
    </row>
    <row r="10681" spans="1:3" x14ac:dyDescent="0.35">
      <c r="A10681">
        <v>200.3792</v>
      </c>
      <c r="B10681" t="s">
        <v>55</v>
      </c>
      <c r="C10681">
        <v>1.5E-3</v>
      </c>
    </row>
    <row r="10682" spans="1:3" x14ac:dyDescent="0.35">
      <c r="A10682">
        <v>200.3955</v>
      </c>
      <c r="B10682" t="s">
        <v>55</v>
      </c>
      <c r="C10682">
        <v>1.5E-3</v>
      </c>
    </row>
    <row r="10683" spans="1:3" x14ac:dyDescent="0.35">
      <c r="A10683">
        <v>200.41139999999999</v>
      </c>
      <c r="B10683" t="s">
        <v>55</v>
      </c>
      <c r="C10683">
        <v>1.5E-3</v>
      </c>
    </row>
    <row r="10684" spans="1:3" x14ac:dyDescent="0.35">
      <c r="A10684">
        <v>200.42760000000001</v>
      </c>
      <c r="B10684" t="s">
        <v>55</v>
      </c>
      <c r="C10684">
        <v>2.9999999999999997E-4</v>
      </c>
    </row>
    <row r="10685" spans="1:3" x14ac:dyDescent="0.35">
      <c r="A10685">
        <v>200.44390000000001</v>
      </c>
      <c r="B10685" t="s">
        <v>55</v>
      </c>
      <c r="C10685">
        <v>1E-4</v>
      </c>
    </row>
    <row r="10686" spans="1:3" x14ac:dyDescent="0.35">
      <c r="A10686">
        <v>200.46369999999999</v>
      </c>
      <c r="B10686" t="s">
        <v>55</v>
      </c>
      <c r="C10686">
        <v>1E-4</v>
      </c>
    </row>
    <row r="10687" spans="1:3" x14ac:dyDescent="0.35">
      <c r="A10687">
        <v>200.4853</v>
      </c>
      <c r="B10687" t="s">
        <v>55</v>
      </c>
    </row>
    <row r="10688" spans="1:3" x14ac:dyDescent="0.35">
      <c r="A10688">
        <v>200.50399999999999</v>
      </c>
      <c r="B10688" t="s">
        <v>55</v>
      </c>
    </row>
    <row r="10689" spans="1:2" x14ac:dyDescent="0.35">
      <c r="A10689">
        <v>200.52340000000001</v>
      </c>
      <c r="B10689" t="s">
        <v>55</v>
      </c>
    </row>
    <row r="10690" spans="1:2" x14ac:dyDescent="0.35">
      <c r="A10690">
        <v>200.54689999999999</v>
      </c>
      <c r="B10690" t="s">
        <v>55</v>
      </c>
    </row>
    <row r="10691" spans="1:2" x14ac:dyDescent="0.35">
      <c r="A10691">
        <v>200.5641</v>
      </c>
      <c r="B10691" t="s">
        <v>55</v>
      </c>
    </row>
    <row r="10692" spans="1:2" x14ac:dyDescent="0.35">
      <c r="A10692">
        <v>200.5839</v>
      </c>
      <c r="B10692" t="s">
        <v>55</v>
      </c>
    </row>
    <row r="10693" spans="1:2" x14ac:dyDescent="0.35">
      <c r="A10693">
        <v>200.6046</v>
      </c>
      <c r="B10693" t="s">
        <v>55</v>
      </c>
    </row>
    <row r="10694" spans="1:2" x14ac:dyDescent="0.35">
      <c r="A10694">
        <v>200.62389999999999</v>
      </c>
      <c r="B10694" t="s">
        <v>55</v>
      </c>
    </row>
    <row r="10695" spans="1:2" x14ac:dyDescent="0.35">
      <c r="A10695">
        <v>200.64009999999999</v>
      </c>
      <c r="B10695" t="s">
        <v>55</v>
      </c>
    </row>
    <row r="10696" spans="1:2" x14ac:dyDescent="0.35">
      <c r="A10696">
        <v>200.65770000000001</v>
      </c>
      <c r="B10696" t="s">
        <v>55</v>
      </c>
    </row>
    <row r="10697" spans="1:2" x14ac:dyDescent="0.35">
      <c r="A10697">
        <v>200.69540000000001</v>
      </c>
      <c r="B10697" t="s">
        <v>55</v>
      </c>
    </row>
    <row r="10698" spans="1:2" x14ac:dyDescent="0.35">
      <c r="A10698">
        <v>200.72110000000001</v>
      </c>
      <c r="B10698" t="s">
        <v>55</v>
      </c>
    </row>
    <row r="10699" spans="1:2" x14ac:dyDescent="0.35">
      <c r="A10699">
        <v>200.7405</v>
      </c>
      <c r="B10699" t="s">
        <v>55</v>
      </c>
    </row>
    <row r="10700" spans="1:2" x14ac:dyDescent="0.35">
      <c r="A10700">
        <v>200.76439999999999</v>
      </c>
      <c r="B10700" t="s">
        <v>55</v>
      </c>
    </row>
    <row r="10701" spans="1:2" x14ac:dyDescent="0.35">
      <c r="A10701">
        <v>200.791</v>
      </c>
      <c r="B10701" t="s">
        <v>55</v>
      </c>
    </row>
    <row r="10702" spans="1:2" x14ac:dyDescent="0.35">
      <c r="A10702">
        <v>200.8218</v>
      </c>
      <c r="B10702" t="s">
        <v>55</v>
      </c>
    </row>
    <row r="10703" spans="1:2" x14ac:dyDescent="0.35">
      <c r="A10703">
        <v>200.83760000000001</v>
      </c>
      <c r="B10703" t="s">
        <v>55</v>
      </c>
    </row>
    <row r="10704" spans="1:2" x14ac:dyDescent="0.35">
      <c r="A10704">
        <v>200.852</v>
      </c>
      <c r="B10704" t="s">
        <v>55</v>
      </c>
    </row>
    <row r="10705" spans="1:2" x14ac:dyDescent="0.35">
      <c r="A10705">
        <v>200.8673</v>
      </c>
      <c r="B10705" t="s">
        <v>55</v>
      </c>
    </row>
    <row r="10706" spans="1:2" x14ac:dyDescent="0.35">
      <c r="A10706">
        <v>200.88339999999999</v>
      </c>
      <c r="B10706" t="s">
        <v>55</v>
      </c>
    </row>
    <row r="10707" spans="1:2" x14ac:dyDescent="0.35">
      <c r="A10707">
        <v>200.89850000000001</v>
      </c>
      <c r="B10707" t="s">
        <v>55</v>
      </c>
    </row>
    <row r="10708" spans="1:2" x14ac:dyDescent="0.35">
      <c r="A10708">
        <v>200.91300000000001</v>
      </c>
      <c r="B10708" t="s">
        <v>55</v>
      </c>
    </row>
    <row r="10709" spans="1:2" x14ac:dyDescent="0.35">
      <c r="A10709">
        <v>200.92830000000001</v>
      </c>
      <c r="B10709" t="s">
        <v>55</v>
      </c>
    </row>
    <row r="10710" spans="1:2" x14ac:dyDescent="0.35">
      <c r="A10710">
        <v>200.94290000000001</v>
      </c>
      <c r="B10710" t="s">
        <v>55</v>
      </c>
    </row>
    <row r="10711" spans="1:2" x14ac:dyDescent="0.35">
      <c r="A10711">
        <v>200.96010000000001</v>
      </c>
      <c r="B10711" t="s">
        <v>55</v>
      </c>
    </row>
    <row r="10712" spans="1:2" x14ac:dyDescent="0.35">
      <c r="A10712">
        <v>200.97460000000001</v>
      </c>
      <c r="B10712" t="s">
        <v>55</v>
      </c>
    </row>
    <row r="10713" spans="1:2" x14ac:dyDescent="0.35">
      <c r="A10713">
        <v>200.98939999999999</v>
      </c>
      <c r="B10713" t="s">
        <v>55</v>
      </c>
    </row>
    <row r="10714" spans="1:2" x14ac:dyDescent="0.35">
      <c r="A10714">
        <v>201.00489999999999</v>
      </c>
      <c r="B10714" t="s">
        <v>55</v>
      </c>
    </row>
    <row r="10715" spans="1:2" x14ac:dyDescent="0.35">
      <c r="A10715">
        <v>201.02099999999999</v>
      </c>
      <c r="B10715" t="s">
        <v>55</v>
      </c>
    </row>
    <row r="10716" spans="1:2" x14ac:dyDescent="0.35">
      <c r="A10716">
        <v>201.03729999999999</v>
      </c>
      <c r="B10716" t="s">
        <v>55</v>
      </c>
    </row>
    <row r="10717" spans="1:2" x14ac:dyDescent="0.35">
      <c r="A10717">
        <v>201.05109999999999</v>
      </c>
      <c r="B10717" t="s">
        <v>55</v>
      </c>
    </row>
    <row r="10718" spans="1:2" x14ac:dyDescent="0.35">
      <c r="A10718">
        <v>201.06829999999999</v>
      </c>
      <c r="B10718" t="s">
        <v>55</v>
      </c>
    </row>
    <row r="10719" spans="1:2" x14ac:dyDescent="0.35">
      <c r="A10719">
        <v>201.08529999999999</v>
      </c>
      <c r="B10719" t="s">
        <v>55</v>
      </c>
    </row>
    <row r="10720" spans="1:2" x14ac:dyDescent="0.35">
      <c r="A10720">
        <v>201.10509999999999</v>
      </c>
      <c r="B10720" t="s">
        <v>55</v>
      </c>
    </row>
    <row r="10721" spans="1:3" x14ac:dyDescent="0.35">
      <c r="A10721">
        <v>201.13149999999999</v>
      </c>
      <c r="B10721" t="s">
        <v>55</v>
      </c>
    </row>
    <row r="10722" spans="1:3" x14ac:dyDescent="0.35">
      <c r="A10722">
        <v>201.14959999999999</v>
      </c>
      <c r="B10722" t="s">
        <v>55</v>
      </c>
      <c r="C10722">
        <v>1E-4</v>
      </c>
    </row>
    <row r="10723" spans="1:3" x14ac:dyDescent="0.35">
      <c r="A10723">
        <v>201.16800000000001</v>
      </c>
      <c r="B10723" t="s">
        <v>55</v>
      </c>
      <c r="C10723">
        <v>1E-4</v>
      </c>
    </row>
    <row r="10724" spans="1:3" x14ac:dyDescent="0.35">
      <c r="A10724">
        <v>201.1857</v>
      </c>
      <c r="B10724" t="s">
        <v>55</v>
      </c>
    </row>
    <row r="10725" spans="1:3" x14ac:dyDescent="0.35">
      <c r="A10725">
        <v>201.20359999999999</v>
      </c>
      <c r="B10725" t="s">
        <v>55</v>
      </c>
    </row>
    <row r="10726" spans="1:3" x14ac:dyDescent="0.35">
      <c r="A10726">
        <v>201.22</v>
      </c>
      <c r="B10726" t="s">
        <v>55</v>
      </c>
    </row>
    <row r="10727" spans="1:3" x14ac:dyDescent="0.35">
      <c r="A10727">
        <v>201.23670000000001</v>
      </c>
      <c r="B10727" t="s">
        <v>55</v>
      </c>
    </row>
    <row r="10728" spans="1:3" x14ac:dyDescent="0.35">
      <c r="A10728">
        <v>201.30359999999999</v>
      </c>
      <c r="B10728" t="s">
        <v>55</v>
      </c>
    </row>
    <row r="10729" spans="1:3" x14ac:dyDescent="0.35">
      <c r="A10729">
        <v>201.3228</v>
      </c>
      <c r="B10729" t="s">
        <v>55</v>
      </c>
    </row>
    <row r="10730" spans="1:3" x14ac:dyDescent="0.35">
      <c r="A10730">
        <v>201.34350000000001</v>
      </c>
      <c r="B10730" t="s">
        <v>55</v>
      </c>
    </row>
    <row r="10731" spans="1:3" x14ac:dyDescent="0.35">
      <c r="A10731">
        <v>201.35839999999999</v>
      </c>
      <c r="B10731" t="s">
        <v>55</v>
      </c>
    </row>
    <row r="10732" spans="1:3" x14ac:dyDescent="0.35">
      <c r="A10732">
        <v>201.38140000000001</v>
      </c>
      <c r="B10732" t="s">
        <v>55</v>
      </c>
    </row>
    <row r="10733" spans="1:3" x14ac:dyDescent="0.35">
      <c r="A10733">
        <v>201.40309999999999</v>
      </c>
      <c r="B10733" t="s">
        <v>55</v>
      </c>
    </row>
    <row r="10734" spans="1:3" x14ac:dyDescent="0.35">
      <c r="A10734">
        <v>201.42359999999999</v>
      </c>
      <c r="B10734" t="s">
        <v>55</v>
      </c>
    </row>
    <row r="10735" spans="1:3" x14ac:dyDescent="0.35">
      <c r="A10735">
        <v>201.44499999999999</v>
      </c>
      <c r="B10735" t="s">
        <v>55</v>
      </c>
    </row>
    <row r="10736" spans="1:3" x14ac:dyDescent="0.35">
      <c r="A10736">
        <v>201.46719999999999</v>
      </c>
      <c r="B10736" t="s">
        <v>55</v>
      </c>
    </row>
    <row r="10737" spans="1:2" x14ac:dyDescent="0.35">
      <c r="A10737">
        <v>201.4871</v>
      </c>
      <c r="B10737" t="s">
        <v>55</v>
      </c>
    </row>
    <row r="10738" spans="1:2" x14ac:dyDescent="0.35">
      <c r="A10738">
        <v>201.5059</v>
      </c>
      <c r="B10738" t="s">
        <v>55</v>
      </c>
    </row>
    <row r="10739" spans="1:2" x14ac:dyDescent="0.35">
      <c r="A10739">
        <v>201.5257</v>
      </c>
      <c r="B10739" t="s">
        <v>55</v>
      </c>
    </row>
    <row r="10740" spans="1:2" x14ac:dyDescent="0.35">
      <c r="A10740">
        <v>201.54349999999999</v>
      </c>
      <c r="B10740" t="s">
        <v>55</v>
      </c>
    </row>
    <row r="10741" spans="1:2" x14ac:dyDescent="0.35">
      <c r="A10741">
        <v>201.55789999999999</v>
      </c>
      <c r="B10741" t="s">
        <v>55</v>
      </c>
    </row>
    <row r="10742" spans="1:2" x14ac:dyDescent="0.35">
      <c r="A10742">
        <v>201.57220000000001</v>
      </c>
      <c r="B10742" t="s">
        <v>55</v>
      </c>
    </row>
    <row r="10743" spans="1:2" x14ac:dyDescent="0.35">
      <c r="A10743">
        <v>201.58779999999999</v>
      </c>
      <c r="B10743" t="s">
        <v>55</v>
      </c>
    </row>
    <row r="10744" spans="1:2" x14ac:dyDescent="0.35">
      <c r="A10744">
        <v>201.60220000000001</v>
      </c>
      <c r="B10744" t="s">
        <v>55</v>
      </c>
    </row>
    <row r="10745" spans="1:2" x14ac:dyDescent="0.35">
      <c r="A10745">
        <v>201.61779999999999</v>
      </c>
      <c r="B10745" t="s">
        <v>55</v>
      </c>
    </row>
    <row r="10746" spans="1:2" x14ac:dyDescent="0.35">
      <c r="A10746">
        <v>201.6319</v>
      </c>
      <c r="B10746" t="s">
        <v>55</v>
      </c>
    </row>
    <row r="10747" spans="1:2" x14ac:dyDescent="0.35">
      <c r="A10747">
        <v>201.648</v>
      </c>
      <c r="B10747" t="s">
        <v>55</v>
      </c>
    </row>
    <row r="10748" spans="1:2" x14ac:dyDescent="0.35">
      <c r="A10748">
        <v>201.66319999999999</v>
      </c>
      <c r="B10748" t="s">
        <v>55</v>
      </c>
    </row>
    <row r="10749" spans="1:2" x14ac:dyDescent="0.35">
      <c r="A10749">
        <v>201.68010000000001</v>
      </c>
      <c r="B10749" t="s">
        <v>55</v>
      </c>
    </row>
    <row r="10750" spans="1:2" x14ac:dyDescent="0.35">
      <c r="A10750">
        <v>201.69470000000001</v>
      </c>
      <c r="B10750" t="s">
        <v>55</v>
      </c>
    </row>
    <row r="10751" spans="1:2" x14ac:dyDescent="0.35">
      <c r="A10751">
        <v>201.70949999999999</v>
      </c>
      <c r="B10751" t="s">
        <v>55</v>
      </c>
    </row>
    <row r="10752" spans="1:2" x14ac:dyDescent="0.35">
      <c r="A10752">
        <v>201.7277</v>
      </c>
      <c r="B10752" t="s">
        <v>55</v>
      </c>
    </row>
    <row r="10753" spans="1:3" x14ac:dyDescent="0.35">
      <c r="A10753">
        <v>201.7432</v>
      </c>
      <c r="B10753" t="s">
        <v>55</v>
      </c>
    </row>
    <row r="10754" spans="1:3" x14ac:dyDescent="0.35">
      <c r="A10754">
        <v>201.7594</v>
      </c>
      <c r="B10754" t="s">
        <v>55</v>
      </c>
    </row>
    <row r="10755" spans="1:3" x14ac:dyDescent="0.35">
      <c r="A10755">
        <v>201.7758</v>
      </c>
      <c r="B10755" t="s">
        <v>55</v>
      </c>
    </row>
    <row r="10756" spans="1:3" x14ac:dyDescent="0.35">
      <c r="A10756">
        <v>201.792</v>
      </c>
      <c r="B10756" t="s">
        <v>55</v>
      </c>
    </row>
    <row r="10757" spans="1:3" x14ac:dyDescent="0.35">
      <c r="A10757">
        <v>201.8083</v>
      </c>
      <c r="B10757" t="s">
        <v>55</v>
      </c>
    </row>
    <row r="10758" spans="1:3" x14ac:dyDescent="0.35">
      <c r="A10758">
        <v>201.8244</v>
      </c>
      <c r="B10758" t="s">
        <v>55</v>
      </c>
    </row>
    <row r="10759" spans="1:3" x14ac:dyDescent="0.35">
      <c r="A10759">
        <v>201.84350000000001</v>
      </c>
      <c r="B10759" t="s">
        <v>55</v>
      </c>
    </row>
    <row r="10760" spans="1:3" x14ac:dyDescent="0.35">
      <c r="A10760">
        <v>201.86850000000001</v>
      </c>
      <c r="B10760" t="s">
        <v>55</v>
      </c>
    </row>
    <row r="10761" spans="1:3" x14ac:dyDescent="0.35">
      <c r="A10761">
        <v>201.90020000000001</v>
      </c>
      <c r="B10761" t="s">
        <v>55</v>
      </c>
    </row>
    <row r="10762" spans="1:3" x14ac:dyDescent="0.35">
      <c r="A10762">
        <v>201.92769999999999</v>
      </c>
      <c r="B10762" t="s">
        <v>55</v>
      </c>
      <c r="C10762">
        <v>1E-4</v>
      </c>
    </row>
    <row r="10763" spans="1:3" x14ac:dyDescent="0.35">
      <c r="A10763">
        <v>201.94880000000001</v>
      </c>
      <c r="B10763" t="s">
        <v>55</v>
      </c>
    </row>
    <row r="10764" spans="1:3" x14ac:dyDescent="0.35">
      <c r="A10764">
        <v>201.97020000000001</v>
      </c>
      <c r="B10764" t="s">
        <v>55</v>
      </c>
    </row>
    <row r="10765" spans="1:3" x14ac:dyDescent="0.35">
      <c r="A10765">
        <v>201.99340000000001</v>
      </c>
      <c r="B10765" t="s">
        <v>55</v>
      </c>
    </row>
    <row r="10766" spans="1:3" x14ac:dyDescent="0.35">
      <c r="A10766">
        <v>202.00989999999999</v>
      </c>
      <c r="B10766" t="s">
        <v>55</v>
      </c>
    </row>
    <row r="10767" spans="1:3" x14ac:dyDescent="0.35">
      <c r="A10767">
        <v>202.04329999999999</v>
      </c>
      <c r="B10767" t="s">
        <v>55</v>
      </c>
    </row>
    <row r="10768" spans="1:3" x14ac:dyDescent="0.35">
      <c r="A10768">
        <v>202.07050000000001</v>
      </c>
      <c r="B10768" t="s">
        <v>55</v>
      </c>
      <c r="C10768">
        <v>4.0000000000000002E-4</v>
      </c>
    </row>
    <row r="10769" spans="1:3" x14ac:dyDescent="0.35">
      <c r="A10769">
        <v>202.10499999999999</v>
      </c>
      <c r="B10769" t="s">
        <v>55</v>
      </c>
      <c r="C10769">
        <v>2E-3</v>
      </c>
    </row>
    <row r="10770" spans="1:3" x14ac:dyDescent="0.35">
      <c r="A10770">
        <v>202.1259</v>
      </c>
      <c r="B10770" t="s">
        <v>55</v>
      </c>
      <c r="C10770">
        <v>6.9999999999999999E-4</v>
      </c>
    </row>
    <row r="10771" spans="1:3" x14ac:dyDescent="0.35">
      <c r="A10771">
        <v>202.1482</v>
      </c>
      <c r="B10771" t="s">
        <v>55</v>
      </c>
      <c r="C10771">
        <v>3.0000000000000001E-3</v>
      </c>
    </row>
    <row r="10772" spans="1:3" x14ac:dyDescent="0.35">
      <c r="A10772">
        <v>202.16820000000001</v>
      </c>
      <c r="B10772" t="s">
        <v>55</v>
      </c>
      <c r="C10772">
        <v>1.5E-3</v>
      </c>
    </row>
    <row r="10773" spans="1:3" x14ac:dyDescent="0.35">
      <c r="A10773">
        <v>202.1858</v>
      </c>
      <c r="B10773" t="s">
        <v>55</v>
      </c>
      <c r="C10773">
        <v>1.4E-3</v>
      </c>
    </row>
    <row r="10774" spans="1:3" x14ac:dyDescent="0.35">
      <c r="A10774">
        <v>202.20519999999999</v>
      </c>
      <c r="B10774" t="s">
        <v>55</v>
      </c>
      <c r="C10774">
        <v>2.2000000000000001E-3</v>
      </c>
    </row>
    <row r="10775" spans="1:3" x14ac:dyDescent="0.35">
      <c r="A10775">
        <v>202.2209</v>
      </c>
      <c r="B10775" t="s">
        <v>55</v>
      </c>
      <c r="C10775">
        <v>2.3E-3</v>
      </c>
    </row>
    <row r="10776" spans="1:3" x14ac:dyDescent="0.35">
      <c r="A10776">
        <v>202.23759999999999</v>
      </c>
      <c r="B10776" t="s">
        <v>55</v>
      </c>
      <c r="C10776">
        <v>2.3E-3</v>
      </c>
    </row>
    <row r="10777" spans="1:3" x14ac:dyDescent="0.35">
      <c r="A10777">
        <v>202.2534</v>
      </c>
      <c r="B10777" t="s">
        <v>55</v>
      </c>
      <c r="C10777">
        <v>1.4E-3</v>
      </c>
    </row>
    <row r="10778" spans="1:3" x14ac:dyDescent="0.35">
      <c r="A10778">
        <v>202.2696</v>
      </c>
      <c r="B10778" t="s">
        <v>55</v>
      </c>
      <c r="C10778">
        <v>2.9999999999999997E-4</v>
      </c>
    </row>
    <row r="10779" spans="1:3" x14ac:dyDescent="0.35">
      <c r="A10779">
        <v>202.2859</v>
      </c>
      <c r="B10779" t="s">
        <v>55</v>
      </c>
      <c r="C10779">
        <v>1E-4</v>
      </c>
    </row>
    <row r="10780" spans="1:3" x14ac:dyDescent="0.35">
      <c r="A10780">
        <v>202.30269999999999</v>
      </c>
      <c r="B10780" t="s">
        <v>55</v>
      </c>
      <c r="C10780">
        <v>1E-4</v>
      </c>
    </row>
    <row r="10781" spans="1:3" x14ac:dyDescent="0.35">
      <c r="A10781">
        <v>202.31780000000001</v>
      </c>
      <c r="B10781" t="s">
        <v>55</v>
      </c>
      <c r="C10781">
        <v>2.9999999999999997E-4</v>
      </c>
    </row>
    <row r="10782" spans="1:3" x14ac:dyDescent="0.35">
      <c r="A10782">
        <v>202.33320000000001</v>
      </c>
      <c r="B10782" t="s">
        <v>55</v>
      </c>
      <c r="C10782">
        <v>2.9999999999999997E-4</v>
      </c>
    </row>
    <row r="10783" spans="1:3" x14ac:dyDescent="0.35">
      <c r="A10783">
        <v>202.34909999999999</v>
      </c>
      <c r="B10783" t="s">
        <v>55</v>
      </c>
      <c r="C10783">
        <v>3.3E-3</v>
      </c>
    </row>
    <row r="10784" spans="1:3" x14ac:dyDescent="0.35">
      <c r="A10784">
        <v>202.3665</v>
      </c>
      <c r="B10784" t="s">
        <v>55</v>
      </c>
      <c r="C10784">
        <v>3.3E-3</v>
      </c>
    </row>
    <row r="10785" spans="1:3" x14ac:dyDescent="0.35">
      <c r="A10785">
        <v>202.38820000000001</v>
      </c>
      <c r="B10785" t="s">
        <v>55</v>
      </c>
      <c r="C10785">
        <v>4.5999999999999999E-3</v>
      </c>
    </row>
    <row r="10786" spans="1:3" x14ac:dyDescent="0.35">
      <c r="A10786">
        <v>202.41329999999999</v>
      </c>
      <c r="B10786" t="s">
        <v>55</v>
      </c>
      <c r="C10786">
        <v>1.0500000000000001E-2</v>
      </c>
    </row>
    <row r="10787" spans="1:3" x14ac:dyDescent="0.35">
      <c r="A10787">
        <v>202.42850000000001</v>
      </c>
      <c r="B10787" t="s">
        <v>55</v>
      </c>
      <c r="C10787">
        <v>5.0000000000000001E-3</v>
      </c>
    </row>
    <row r="10788" spans="1:3" x14ac:dyDescent="0.35">
      <c r="A10788">
        <v>202.4442</v>
      </c>
      <c r="B10788" t="s">
        <v>55</v>
      </c>
      <c r="C10788">
        <v>2.8E-3</v>
      </c>
    </row>
    <row r="10789" spans="1:3" x14ac:dyDescent="0.35">
      <c r="A10789">
        <v>202.46639999999999</v>
      </c>
      <c r="B10789" t="s">
        <v>55</v>
      </c>
      <c r="C10789">
        <v>3.3E-3</v>
      </c>
    </row>
    <row r="10790" spans="1:3" x14ac:dyDescent="0.35">
      <c r="A10790">
        <v>202.4873</v>
      </c>
      <c r="B10790" t="s">
        <v>55</v>
      </c>
      <c r="C10790">
        <v>2.7000000000000001E-3</v>
      </c>
    </row>
    <row r="10791" spans="1:3" x14ac:dyDescent="0.35">
      <c r="A10791">
        <v>202.5068</v>
      </c>
      <c r="B10791" t="s">
        <v>55</v>
      </c>
      <c r="C10791">
        <v>3.7000000000000002E-3</v>
      </c>
    </row>
    <row r="10792" spans="1:3" x14ac:dyDescent="0.35">
      <c r="A10792">
        <v>202.52760000000001</v>
      </c>
      <c r="B10792" t="s">
        <v>55</v>
      </c>
      <c r="C10792">
        <v>5.7999999999999996E-3</v>
      </c>
    </row>
    <row r="10793" spans="1:3" x14ac:dyDescent="0.35">
      <c r="A10793">
        <v>202.5462</v>
      </c>
      <c r="B10793" t="s">
        <v>55</v>
      </c>
      <c r="C10793">
        <v>6.6E-3</v>
      </c>
    </row>
    <row r="10794" spans="1:3" x14ac:dyDescent="0.35">
      <c r="A10794">
        <v>202.56540000000001</v>
      </c>
      <c r="B10794" t="s">
        <v>55</v>
      </c>
      <c r="C10794">
        <v>6.0000000000000001E-3</v>
      </c>
    </row>
    <row r="10795" spans="1:3" x14ac:dyDescent="0.35">
      <c r="A10795">
        <v>202.59110000000001</v>
      </c>
      <c r="B10795" t="s">
        <v>55</v>
      </c>
      <c r="C10795">
        <v>4.4999999999999997E-3</v>
      </c>
    </row>
    <row r="10796" spans="1:3" x14ac:dyDescent="0.35">
      <c r="A10796">
        <v>202.61150000000001</v>
      </c>
      <c r="B10796" t="s">
        <v>55</v>
      </c>
      <c r="C10796">
        <v>1.1900000000000001E-2</v>
      </c>
    </row>
    <row r="10797" spans="1:3" x14ac:dyDescent="0.35">
      <c r="A10797">
        <v>202.6319</v>
      </c>
      <c r="B10797" t="s">
        <v>55</v>
      </c>
      <c r="C10797">
        <v>3.5000000000000001E-3</v>
      </c>
    </row>
    <row r="10798" spans="1:3" x14ac:dyDescent="0.35">
      <c r="A10798">
        <v>202.64830000000001</v>
      </c>
      <c r="B10798" t="s">
        <v>55</v>
      </c>
      <c r="C10798">
        <v>2.9999999999999997E-4</v>
      </c>
    </row>
    <row r="10799" spans="1:3" x14ac:dyDescent="0.35">
      <c r="A10799">
        <v>202.6695</v>
      </c>
      <c r="B10799" t="s">
        <v>55</v>
      </c>
    </row>
    <row r="10800" spans="1:3" x14ac:dyDescent="0.35">
      <c r="A10800">
        <v>202.7072</v>
      </c>
      <c r="B10800" t="s">
        <v>55</v>
      </c>
    </row>
    <row r="10801" spans="1:2" x14ac:dyDescent="0.35">
      <c r="A10801">
        <v>202.72929999999999</v>
      </c>
      <c r="B10801" t="s">
        <v>55</v>
      </c>
    </row>
    <row r="10802" spans="1:2" x14ac:dyDescent="0.35">
      <c r="A10802">
        <v>202.75749999999999</v>
      </c>
      <c r="B10802" t="s">
        <v>55</v>
      </c>
    </row>
    <row r="10803" spans="1:2" x14ac:dyDescent="0.35">
      <c r="A10803">
        <v>202.77529999999999</v>
      </c>
      <c r="B10803" t="s">
        <v>55</v>
      </c>
    </row>
    <row r="10804" spans="1:2" x14ac:dyDescent="0.35">
      <c r="A10804">
        <v>202.79689999999999</v>
      </c>
      <c r="B10804" t="s">
        <v>55</v>
      </c>
    </row>
    <row r="10805" spans="1:2" x14ac:dyDescent="0.35">
      <c r="A10805">
        <v>202.82040000000001</v>
      </c>
      <c r="B10805" t="s">
        <v>55</v>
      </c>
    </row>
    <row r="10806" spans="1:2" x14ac:dyDescent="0.35">
      <c r="A10806">
        <v>202.83799999999999</v>
      </c>
      <c r="B10806" t="s">
        <v>55</v>
      </c>
    </row>
    <row r="10807" spans="1:2" x14ac:dyDescent="0.35">
      <c r="A10807">
        <v>202.85319999999999</v>
      </c>
      <c r="B10807" t="s">
        <v>55</v>
      </c>
    </row>
    <row r="10808" spans="1:2" x14ac:dyDescent="0.35">
      <c r="A10808">
        <v>202.86879999999999</v>
      </c>
      <c r="B10808" t="s">
        <v>55</v>
      </c>
    </row>
    <row r="10809" spans="1:2" x14ac:dyDescent="0.35">
      <c r="A10809">
        <v>202.89019999999999</v>
      </c>
      <c r="B10809" t="s">
        <v>55</v>
      </c>
    </row>
    <row r="10810" spans="1:2" x14ac:dyDescent="0.35">
      <c r="A10810">
        <v>202.916</v>
      </c>
      <c r="B10810" t="s">
        <v>55</v>
      </c>
    </row>
    <row r="10811" spans="1:2" x14ac:dyDescent="0.35">
      <c r="A10811">
        <v>202.93039999999999</v>
      </c>
      <c r="B10811" t="s">
        <v>55</v>
      </c>
    </row>
    <row r="10812" spans="1:2" x14ac:dyDescent="0.35">
      <c r="A10812">
        <v>202.94630000000001</v>
      </c>
      <c r="B10812" t="s">
        <v>55</v>
      </c>
    </row>
    <row r="10813" spans="1:2" x14ac:dyDescent="0.35">
      <c r="A10813">
        <v>202.9615</v>
      </c>
      <c r="B10813" t="s">
        <v>55</v>
      </c>
    </row>
    <row r="10814" spans="1:2" x14ac:dyDescent="0.35">
      <c r="A10814">
        <v>202.97630000000001</v>
      </c>
      <c r="B10814" t="s">
        <v>55</v>
      </c>
    </row>
    <row r="10815" spans="1:2" x14ac:dyDescent="0.35">
      <c r="A10815">
        <v>202.99109999999999</v>
      </c>
      <c r="B10815" t="s">
        <v>55</v>
      </c>
    </row>
    <row r="10816" spans="1:2" x14ac:dyDescent="0.35">
      <c r="A10816">
        <v>203.00700000000001</v>
      </c>
      <c r="B10816" t="s">
        <v>55</v>
      </c>
    </row>
    <row r="10817" spans="1:2" x14ac:dyDescent="0.35">
      <c r="A10817">
        <v>203.02719999999999</v>
      </c>
      <c r="B10817" t="s">
        <v>55</v>
      </c>
    </row>
    <row r="10818" spans="1:2" x14ac:dyDescent="0.35">
      <c r="A10818">
        <v>203.04689999999999</v>
      </c>
      <c r="B10818" t="s">
        <v>55</v>
      </c>
    </row>
    <row r="10819" spans="1:2" x14ac:dyDescent="0.35">
      <c r="A10819">
        <v>203.0634</v>
      </c>
      <c r="B10819" t="s">
        <v>55</v>
      </c>
    </row>
    <row r="10820" spans="1:2" x14ac:dyDescent="0.35">
      <c r="A10820">
        <v>203.07839999999999</v>
      </c>
      <c r="B10820" t="s">
        <v>55</v>
      </c>
    </row>
    <row r="10821" spans="1:2" x14ac:dyDescent="0.35">
      <c r="A10821">
        <v>203.0932</v>
      </c>
      <c r="B10821" t="s">
        <v>55</v>
      </c>
    </row>
    <row r="10822" spans="1:2" x14ac:dyDescent="0.35">
      <c r="A10822">
        <v>203.10900000000001</v>
      </c>
      <c r="B10822" t="s">
        <v>55</v>
      </c>
    </row>
    <row r="10823" spans="1:2" x14ac:dyDescent="0.35">
      <c r="A10823">
        <v>203.12430000000001</v>
      </c>
      <c r="B10823" t="s">
        <v>55</v>
      </c>
    </row>
    <row r="10824" spans="1:2" x14ac:dyDescent="0.35">
      <c r="A10824">
        <v>203.14269999999999</v>
      </c>
      <c r="B10824" t="s">
        <v>55</v>
      </c>
    </row>
    <row r="10825" spans="1:2" x14ac:dyDescent="0.35">
      <c r="A10825">
        <v>203.16200000000001</v>
      </c>
      <c r="B10825" t="s">
        <v>55</v>
      </c>
    </row>
    <row r="10826" spans="1:2" x14ac:dyDescent="0.35">
      <c r="A10826">
        <v>203.18049999999999</v>
      </c>
      <c r="B10826" t="s">
        <v>55</v>
      </c>
    </row>
    <row r="10827" spans="1:2" x14ac:dyDescent="0.35">
      <c r="A10827">
        <v>203.20599999999999</v>
      </c>
      <c r="B10827" t="s">
        <v>55</v>
      </c>
    </row>
    <row r="10828" spans="1:2" x14ac:dyDescent="0.35">
      <c r="A10828">
        <v>203.2381</v>
      </c>
      <c r="B10828" t="s">
        <v>55</v>
      </c>
    </row>
    <row r="10829" spans="1:2" x14ac:dyDescent="0.35">
      <c r="A10829">
        <v>203.26759999999999</v>
      </c>
      <c r="B10829" t="s">
        <v>55</v>
      </c>
    </row>
    <row r="10830" spans="1:2" x14ac:dyDescent="0.35">
      <c r="A10830">
        <v>203.28620000000001</v>
      </c>
      <c r="B10830" t="s">
        <v>55</v>
      </c>
    </row>
    <row r="10831" spans="1:2" x14ac:dyDescent="0.35">
      <c r="A10831">
        <v>203.30719999999999</v>
      </c>
      <c r="B10831" t="s">
        <v>55</v>
      </c>
    </row>
    <row r="10832" spans="1:2" x14ac:dyDescent="0.35">
      <c r="A10832">
        <v>203.32550000000001</v>
      </c>
      <c r="B10832" t="s">
        <v>55</v>
      </c>
    </row>
    <row r="10833" spans="1:2" x14ac:dyDescent="0.35">
      <c r="A10833">
        <v>203.3434</v>
      </c>
      <c r="B10833" t="s">
        <v>55</v>
      </c>
    </row>
    <row r="10834" spans="1:2" x14ac:dyDescent="0.35">
      <c r="A10834">
        <v>203.36160000000001</v>
      </c>
      <c r="B10834" t="s">
        <v>55</v>
      </c>
    </row>
    <row r="10835" spans="1:2" x14ac:dyDescent="0.35">
      <c r="A10835">
        <v>203.3871</v>
      </c>
      <c r="B10835" t="s">
        <v>55</v>
      </c>
    </row>
    <row r="10836" spans="1:2" x14ac:dyDescent="0.35">
      <c r="A10836">
        <v>203.404</v>
      </c>
      <c r="B10836" t="s">
        <v>55</v>
      </c>
    </row>
    <row r="10837" spans="1:2" x14ac:dyDescent="0.35">
      <c r="A10837">
        <v>203.423</v>
      </c>
      <c r="B10837" t="s">
        <v>55</v>
      </c>
    </row>
    <row r="10838" spans="1:2" x14ac:dyDescent="0.35">
      <c r="A10838">
        <v>203.44159999999999</v>
      </c>
      <c r="B10838" t="s">
        <v>55</v>
      </c>
    </row>
    <row r="10839" spans="1:2" x14ac:dyDescent="0.35">
      <c r="A10839">
        <v>203.4631</v>
      </c>
      <c r="B10839" t="s">
        <v>55</v>
      </c>
    </row>
    <row r="10840" spans="1:2" x14ac:dyDescent="0.35">
      <c r="A10840">
        <v>203.4811</v>
      </c>
      <c r="B10840" t="s">
        <v>55</v>
      </c>
    </row>
    <row r="10841" spans="1:2" x14ac:dyDescent="0.35">
      <c r="A10841">
        <v>203.50110000000001</v>
      </c>
      <c r="B10841" t="s">
        <v>55</v>
      </c>
    </row>
    <row r="10842" spans="1:2" x14ac:dyDescent="0.35">
      <c r="A10842">
        <v>203.51589999999999</v>
      </c>
      <c r="B10842" t="s">
        <v>55</v>
      </c>
    </row>
    <row r="10843" spans="1:2" x14ac:dyDescent="0.35">
      <c r="A10843">
        <v>203.53149999999999</v>
      </c>
      <c r="B10843" t="s">
        <v>55</v>
      </c>
    </row>
    <row r="10844" spans="1:2" x14ac:dyDescent="0.35">
      <c r="A10844">
        <v>203.54669999999999</v>
      </c>
      <c r="B10844" t="s">
        <v>55</v>
      </c>
    </row>
    <row r="10845" spans="1:2" x14ac:dyDescent="0.35">
      <c r="A10845">
        <v>203.56180000000001</v>
      </c>
      <c r="B10845" t="s">
        <v>55</v>
      </c>
    </row>
    <row r="10846" spans="1:2" x14ac:dyDescent="0.35">
      <c r="A10846">
        <v>203.5762</v>
      </c>
      <c r="B10846" t="s">
        <v>55</v>
      </c>
    </row>
    <row r="10847" spans="1:2" x14ac:dyDescent="0.35">
      <c r="A10847">
        <v>203.59119999999999</v>
      </c>
      <c r="B10847" t="s">
        <v>55</v>
      </c>
    </row>
    <row r="10848" spans="1:2" x14ac:dyDescent="0.35">
      <c r="A10848">
        <v>203.60679999999999</v>
      </c>
      <c r="B10848" t="s">
        <v>55</v>
      </c>
    </row>
    <row r="10849" spans="1:2" x14ac:dyDescent="0.35">
      <c r="A10849">
        <v>203.62129999999999</v>
      </c>
      <c r="B10849" t="s">
        <v>55</v>
      </c>
    </row>
    <row r="10850" spans="1:2" x14ac:dyDescent="0.35">
      <c r="A10850">
        <v>203.63730000000001</v>
      </c>
      <c r="B10850" t="s">
        <v>55</v>
      </c>
    </row>
    <row r="10851" spans="1:2" x14ac:dyDescent="0.35">
      <c r="A10851">
        <v>203.65119999999999</v>
      </c>
      <c r="B10851" t="s">
        <v>55</v>
      </c>
    </row>
    <row r="10852" spans="1:2" x14ac:dyDescent="0.35">
      <c r="A10852">
        <v>203.66829999999999</v>
      </c>
      <c r="B10852" t="s">
        <v>55</v>
      </c>
    </row>
    <row r="10853" spans="1:2" x14ac:dyDescent="0.35">
      <c r="A10853">
        <v>203.68369999999999</v>
      </c>
      <c r="B10853" t="s">
        <v>55</v>
      </c>
    </row>
    <row r="10854" spans="1:2" x14ac:dyDescent="0.35">
      <c r="A10854">
        <v>203.69919999999999</v>
      </c>
      <c r="B10854" t="s">
        <v>55</v>
      </c>
    </row>
    <row r="10855" spans="1:2" x14ac:dyDescent="0.35">
      <c r="A10855">
        <v>203.71559999999999</v>
      </c>
      <c r="B10855" t="s">
        <v>55</v>
      </c>
    </row>
    <row r="10856" spans="1:2" x14ac:dyDescent="0.35">
      <c r="A10856">
        <v>203.73050000000001</v>
      </c>
      <c r="B10856" t="s">
        <v>55</v>
      </c>
    </row>
    <row r="10857" spans="1:2" x14ac:dyDescent="0.35">
      <c r="A10857">
        <v>203.7482</v>
      </c>
      <c r="B10857" t="s">
        <v>55</v>
      </c>
    </row>
    <row r="10858" spans="1:2" x14ac:dyDescent="0.35">
      <c r="A10858">
        <v>203.76390000000001</v>
      </c>
      <c r="B10858" t="s">
        <v>55</v>
      </c>
    </row>
    <row r="10859" spans="1:2" x14ac:dyDescent="0.35">
      <c r="A10859">
        <v>203.7808</v>
      </c>
      <c r="B10859" t="s">
        <v>55</v>
      </c>
    </row>
    <row r="10860" spans="1:2" x14ac:dyDescent="0.35">
      <c r="A10860">
        <v>203.79650000000001</v>
      </c>
      <c r="B10860" t="s">
        <v>55</v>
      </c>
    </row>
    <row r="10861" spans="1:2" x14ac:dyDescent="0.35">
      <c r="A10861">
        <v>203.8151</v>
      </c>
      <c r="B10861" t="s">
        <v>55</v>
      </c>
    </row>
    <row r="10862" spans="1:2" x14ac:dyDescent="0.35">
      <c r="A10862">
        <v>203.84280000000001</v>
      </c>
      <c r="B10862" t="s">
        <v>55</v>
      </c>
    </row>
    <row r="10863" spans="1:2" x14ac:dyDescent="0.35">
      <c r="A10863">
        <v>203.8777</v>
      </c>
      <c r="B10863" t="s">
        <v>55</v>
      </c>
    </row>
    <row r="10864" spans="1:2" x14ac:dyDescent="0.35">
      <c r="A10864">
        <v>203.89879999999999</v>
      </c>
      <c r="B10864" t="s">
        <v>55</v>
      </c>
    </row>
    <row r="10865" spans="1:3" x14ac:dyDescent="0.35">
      <c r="A10865">
        <v>203.91730000000001</v>
      </c>
      <c r="B10865" t="s">
        <v>55</v>
      </c>
    </row>
    <row r="10866" spans="1:3" x14ac:dyDescent="0.35">
      <c r="A10866">
        <v>203.9357</v>
      </c>
      <c r="B10866" t="s">
        <v>55</v>
      </c>
    </row>
    <row r="10867" spans="1:3" x14ac:dyDescent="0.35">
      <c r="A10867">
        <v>203.9562</v>
      </c>
      <c r="B10867" t="s">
        <v>55</v>
      </c>
    </row>
    <row r="10868" spans="1:3" x14ac:dyDescent="0.35">
      <c r="A10868">
        <v>203.97280000000001</v>
      </c>
      <c r="B10868" t="s">
        <v>55</v>
      </c>
      <c r="C10868">
        <v>1E-4</v>
      </c>
    </row>
    <row r="10869" spans="1:3" x14ac:dyDescent="0.35">
      <c r="A10869">
        <v>203.99549999999999</v>
      </c>
      <c r="B10869" t="s">
        <v>55</v>
      </c>
    </row>
    <row r="10870" spans="1:3" x14ac:dyDescent="0.35">
      <c r="A10870">
        <v>204.02529999999999</v>
      </c>
      <c r="B10870" t="s">
        <v>55</v>
      </c>
    </row>
    <row r="10871" spans="1:3" x14ac:dyDescent="0.35">
      <c r="A10871">
        <v>204.0444</v>
      </c>
      <c r="B10871" t="s">
        <v>55</v>
      </c>
    </row>
    <row r="10872" spans="1:3" x14ac:dyDescent="0.35">
      <c r="A10872">
        <v>204.06780000000001</v>
      </c>
      <c r="B10872" t="s">
        <v>55</v>
      </c>
    </row>
    <row r="10873" spans="1:3" x14ac:dyDescent="0.35">
      <c r="A10873">
        <v>204.08619999999999</v>
      </c>
      <c r="B10873" t="s">
        <v>55</v>
      </c>
    </row>
    <row r="10874" spans="1:3" x14ac:dyDescent="0.35">
      <c r="A10874">
        <v>204.10839999999999</v>
      </c>
      <c r="B10874" t="s">
        <v>55</v>
      </c>
    </row>
    <row r="10875" spans="1:3" x14ac:dyDescent="0.35">
      <c r="A10875">
        <v>204.1275</v>
      </c>
      <c r="B10875" t="s">
        <v>55</v>
      </c>
      <c r="C10875">
        <v>2.0000000000000001E-4</v>
      </c>
    </row>
    <row r="10876" spans="1:3" x14ac:dyDescent="0.35">
      <c r="A10876">
        <v>204.15559999999999</v>
      </c>
      <c r="B10876" t="s">
        <v>55</v>
      </c>
      <c r="C10876">
        <v>1.2999999999999999E-3</v>
      </c>
    </row>
    <row r="10877" spans="1:3" x14ac:dyDescent="0.35">
      <c r="A10877">
        <v>204.18440000000001</v>
      </c>
      <c r="B10877" t="s">
        <v>55</v>
      </c>
      <c r="C10877">
        <v>2.9999999999999997E-4</v>
      </c>
    </row>
    <row r="10878" spans="1:3" x14ac:dyDescent="0.35">
      <c r="A10878">
        <v>204.2011</v>
      </c>
      <c r="B10878" t="s">
        <v>55</v>
      </c>
      <c r="C10878">
        <v>8.9999999999999998E-4</v>
      </c>
    </row>
    <row r="10879" spans="1:3" x14ac:dyDescent="0.35">
      <c r="A10879">
        <v>204.21889999999999</v>
      </c>
      <c r="B10879" t="s">
        <v>55</v>
      </c>
      <c r="C10879">
        <v>5.9999999999999995E-4</v>
      </c>
    </row>
    <row r="10880" spans="1:3" x14ac:dyDescent="0.35">
      <c r="A10880">
        <v>204.2363</v>
      </c>
      <c r="B10880" t="s">
        <v>55</v>
      </c>
      <c r="C10880">
        <v>1.5E-3</v>
      </c>
    </row>
    <row r="10881" spans="1:3" x14ac:dyDescent="0.35">
      <c r="A10881">
        <v>204.25800000000001</v>
      </c>
      <c r="B10881" t="s">
        <v>55</v>
      </c>
      <c r="C10881">
        <v>3.5000000000000001E-3</v>
      </c>
    </row>
    <row r="10882" spans="1:3" x14ac:dyDescent="0.35">
      <c r="A10882">
        <v>204.2801</v>
      </c>
      <c r="B10882" t="s">
        <v>55</v>
      </c>
      <c r="C10882">
        <v>1.4E-3</v>
      </c>
    </row>
    <row r="10883" spans="1:3" x14ac:dyDescent="0.35">
      <c r="A10883">
        <v>204.29820000000001</v>
      </c>
      <c r="B10883" t="s">
        <v>55</v>
      </c>
      <c r="C10883">
        <v>1.6999999999999999E-3</v>
      </c>
    </row>
    <row r="10884" spans="1:3" x14ac:dyDescent="0.35">
      <c r="A10884">
        <v>204.3167</v>
      </c>
      <c r="B10884" t="s">
        <v>55</v>
      </c>
      <c r="C10884">
        <v>2.8E-3</v>
      </c>
    </row>
    <row r="10885" spans="1:3" x14ac:dyDescent="0.35">
      <c r="A10885">
        <v>204.33189999999999</v>
      </c>
      <c r="B10885" t="s">
        <v>55</v>
      </c>
      <c r="C10885">
        <v>1.5E-3</v>
      </c>
    </row>
    <row r="10886" spans="1:3" x14ac:dyDescent="0.35">
      <c r="A10886">
        <v>204.3502</v>
      </c>
      <c r="B10886" t="s">
        <v>55</v>
      </c>
      <c r="C10886">
        <v>2.2000000000000001E-3</v>
      </c>
    </row>
    <row r="10887" spans="1:3" x14ac:dyDescent="0.35">
      <c r="A10887">
        <v>204.37260000000001</v>
      </c>
      <c r="B10887" t="s">
        <v>55</v>
      </c>
      <c r="C10887">
        <v>1.6000000000000001E-3</v>
      </c>
    </row>
    <row r="10888" spans="1:3" x14ac:dyDescent="0.35">
      <c r="A10888">
        <v>204.38929999999999</v>
      </c>
      <c r="B10888" t="s">
        <v>55</v>
      </c>
      <c r="C10888">
        <v>1.6000000000000001E-3</v>
      </c>
    </row>
    <row r="10889" spans="1:3" x14ac:dyDescent="0.35">
      <c r="A10889">
        <v>204.40539999999999</v>
      </c>
      <c r="B10889" t="s">
        <v>55</v>
      </c>
      <c r="C10889">
        <v>2.0000000000000001E-4</v>
      </c>
    </row>
    <row r="10890" spans="1:3" x14ac:dyDescent="0.35">
      <c r="A10890">
        <v>204.42169999999999</v>
      </c>
      <c r="B10890" t="s">
        <v>55</v>
      </c>
      <c r="C10890">
        <v>2.0000000000000001E-4</v>
      </c>
    </row>
    <row r="10891" spans="1:3" x14ac:dyDescent="0.35">
      <c r="A10891">
        <v>204.4376</v>
      </c>
      <c r="B10891" t="s">
        <v>55</v>
      </c>
      <c r="C10891">
        <v>1E-4</v>
      </c>
    </row>
    <row r="10892" spans="1:3" x14ac:dyDescent="0.35">
      <c r="A10892">
        <v>204.45570000000001</v>
      </c>
      <c r="B10892" t="s">
        <v>55</v>
      </c>
      <c r="C10892">
        <v>1E-4</v>
      </c>
    </row>
    <row r="10893" spans="1:3" x14ac:dyDescent="0.35">
      <c r="A10893">
        <v>204.48169999999999</v>
      </c>
      <c r="B10893" t="s">
        <v>55</v>
      </c>
    </row>
    <row r="10894" spans="1:3" x14ac:dyDescent="0.35">
      <c r="A10894">
        <v>204.50200000000001</v>
      </c>
      <c r="B10894" t="s">
        <v>55</v>
      </c>
    </row>
    <row r="10895" spans="1:3" x14ac:dyDescent="0.35">
      <c r="A10895">
        <v>204.5256</v>
      </c>
      <c r="B10895" t="s">
        <v>55</v>
      </c>
    </row>
    <row r="10896" spans="1:3" x14ac:dyDescent="0.35">
      <c r="A10896">
        <v>204.5436</v>
      </c>
      <c r="B10896" t="s">
        <v>55</v>
      </c>
    </row>
    <row r="10897" spans="1:2" x14ac:dyDescent="0.35">
      <c r="A10897">
        <v>204.5617</v>
      </c>
      <c r="B10897" t="s">
        <v>55</v>
      </c>
    </row>
    <row r="10898" spans="1:2" x14ac:dyDescent="0.35">
      <c r="A10898">
        <v>204.58170000000001</v>
      </c>
      <c r="B10898" t="s">
        <v>55</v>
      </c>
    </row>
    <row r="10899" spans="1:2" x14ac:dyDescent="0.35">
      <c r="A10899">
        <v>204.60230000000001</v>
      </c>
      <c r="B10899" t="s">
        <v>55</v>
      </c>
    </row>
    <row r="10900" spans="1:2" x14ac:dyDescent="0.35">
      <c r="A10900">
        <v>204.62039999999999</v>
      </c>
      <c r="B10900" t="s">
        <v>55</v>
      </c>
    </row>
    <row r="10901" spans="1:2" x14ac:dyDescent="0.35">
      <c r="A10901">
        <v>204.6369</v>
      </c>
      <c r="B10901" t="s">
        <v>55</v>
      </c>
    </row>
    <row r="10902" spans="1:2" x14ac:dyDescent="0.35">
      <c r="A10902">
        <v>204.65459999999999</v>
      </c>
      <c r="B10902" t="s">
        <v>55</v>
      </c>
    </row>
    <row r="10903" spans="1:2" x14ac:dyDescent="0.35">
      <c r="A10903">
        <v>204.6808</v>
      </c>
      <c r="B10903" t="s">
        <v>55</v>
      </c>
    </row>
    <row r="10904" spans="1:2" x14ac:dyDescent="0.35">
      <c r="A10904">
        <v>204.6994</v>
      </c>
      <c r="B10904" t="s">
        <v>55</v>
      </c>
    </row>
    <row r="10905" spans="1:2" x14ac:dyDescent="0.35">
      <c r="A10905">
        <v>204.7184</v>
      </c>
      <c r="B10905" t="s">
        <v>55</v>
      </c>
    </row>
    <row r="10906" spans="1:2" x14ac:dyDescent="0.35">
      <c r="A10906">
        <v>204.74080000000001</v>
      </c>
      <c r="B10906" t="s">
        <v>55</v>
      </c>
    </row>
    <row r="10907" spans="1:2" x14ac:dyDescent="0.35">
      <c r="A10907">
        <v>204.76349999999999</v>
      </c>
      <c r="B10907" t="s">
        <v>55</v>
      </c>
    </row>
    <row r="10908" spans="1:2" x14ac:dyDescent="0.35">
      <c r="A10908">
        <v>204.7893</v>
      </c>
      <c r="B10908" t="s">
        <v>55</v>
      </c>
    </row>
    <row r="10909" spans="1:2" x14ac:dyDescent="0.35">
      <c r="A10909">
        <v>204.81559999999999</v>
      </c>
      <c r="B10909" t="s">
        <v>55</v>
      </c>
    </row>
    <row r="10910" spans="1:2" x14ac:dyDescent="0.35">
      <c r="A10910">
        <v>204.8314</v>
      </c>
      <c r="B10910" t="s">
        <v>55</v>
      </c>
    </row>
    <row r="10911" spans="1:2" x14ac:dyDescent="0.35">
      <c r="A10911">
        <v>204.8484</v>
      </c>
      <c r="B10911" t="s">
        <v>55</v>
      </c>
    </row>
    <row r="10912" spans="1:2" x14ac:dyDescent="0.35">
      <c r="A10912">
        <v>204.86879999999999</v>
      </c>
      <c r="B10912" t="s">
        <v>55</v>
      </c>
    </row>
    <row r="10913" spans="1:2" x14ac:dyDescent="0.35">
      <c r="A10913">
        <v>204.88589999999999</v>
      </c>
      <c r="B10913" t="s">
        <v>55</v>
      </c>
    </row>
    <row r="10914" spans="1:2" x14ac:dyDescent="0.35">
      <c r="A10914">
        <v>204.90049999999999</v>
      </c>
      <c r="B10914" t="s">
        <v>55</v>
      </c>
    </row>
    <row r="10915" spans="1:2" x14ac:dyDescent="0.35">
      <c r="A10915">
        <v>204.91569999999999</v>
      </c>
      <c r="B10915" t="s">
        <v>55</v>
      </c>
    </row>
    <row r="10916" spans="1:2" x14ac:dyDescent="0.35">
      <c r="A10916">
        <v>204.93090000000001</v>
      </c>
      <c r="B10916" t="s">
        <v>55</v>
      </c>
    </row>
    <row r="10917" spans="1:2" x14ac:dyDescent="0.35">
      <c r="A10917">
        <v>204.94739999999999</v>
      </c>
      <c r="B10917" t="s">
        <v>55</v>
      </c>
    </row>
    <row r="10918" spans="1:2" x14ac:dyDescent="0.35">
      <c r="A10918">
        <v>204.9623</v>
      </c>
      <c r="B10918" t="s">
        <v>55</v>
      </c>
    </row>
    <row r="10919" spans="1:2" x14ac:dyDescent="0.35">
      <c r="A10919">
        <v>204.97819999999999</v>
      </c>
      <c r="B10919" t="s">
        <v>55</v>
      </c>
    </row>
    <row r="10920" spans="1:2" x14ac:dyDescent="0.35">
      <c r="A10920">
        <v>204.9933</v>
      </c>
      <c r="B10920" t="s">
        <v>55</v>
      </c>
    </row>
    <row r="10921" spans="1:2" x14ac:dyDescent="0.35">
      <c r="A10921">
        <v>205.00919999999999</v>
      </c>
      <c r="B10921" t="s">
        <v>55</v>
      </c>
    </row>
    <row r="10922" spans="1:2" x14ac:dyDescent="0.35">
      <c r="A10922">
        <v>205.0241</v>
      </c>
      <c r="B10922" t="s">
        <v>55</v>
      </c>
    </row>
    <row r="10923" spans="1:2" x14ac:dyDescent="0.35">
      <c r="A10923">
        <v>205.03989999999999</v>
      </c>
      <c r="B10923" t="s">
        <v>55</v>
      </c>
    </row>
    <row r="10924" spans="1:2" x14ac:dyDescent="0.35">
      <c r="A10924">
        <v>205.0558</v>
      </c>
      <c r="B10924" t="s">
        <v>55</v>
      </c>
    </row>
    <row r="10925" spans="1:2" x14ac:dyDescent="0.35">
      <c r="A10925">
        <v>205.0772</v>
      </c>
      <c r="B10925" t="s">
        <v>55</v>
      </c>
    </row>
    <row r="10926" spans="1:2" x14ac:dyDescent="0.35">
      <c r="A10926">
        <v>205.10990000000001</v>
      </c>
      <c r="B10926" t="s">
        <v>55</v>
      </c>
    </row>
    <row r="10927" spans="1:2" x14ac:dyDescent="0.35">
      <c r="A10927">
        <v>205.14019999999999</v>
      </c>
      <c r="B10927" t="s">
        <v>55</v>
      </c>
    </row>
    <row r="10928" spans="1:2" x14ac:dyDescent="0.35">
      <c r="A10928">
        <v>205.1593</v>
      </c>
      <c r="B10928" t="s">
        <v>55</v>
      </c>
    </row>
    <row r="10929" spans="1:2" x14ac:dyDescent="0.35">
      <c r="A10929">
        <v>205.1764</v>
      </c>
      <c r="B10929" t="s">
        <v>55</v>
      </c>
    </row>
    <row r="10930" spans="1:2" x14ac:dyDescent="0.35">
      <c r="A10930">
        <v>205.19390000000001</v>
      </c>
      <c r="B10930" t="s">
        <v>55</v>
      </c>
    </row>
    <row r="10931" spans="1:2" x14ac:dyDescent="0.35">
      <c r="A10931">
        <v>205.2123</v>
      </c>
      <c r="B10931" t="s">
        <v>55</v>
      </c>
    </row>
    <row r="10932" spans="1:2" x14ac:dyDescent="0.35">
      <c r="A10932">
        <v>205.22980000000001</v>
      </c>
      <c r="B10932" t="s">
        <v>55</v>
      </c>
    </row>
    <row r="10933" spans="1:2" x14ac:dyDescent="0.35">
      <c r="A10933">
        <v>205.24610000000001</v>
      </c>
      <c r="B10933" t="s">
        <v>55</v>
      </c>
    </row>
    <row r="10934" spans="1:2" x14ac:dyDescent="0.35">
      <c r="A10934">
        <v>205.26410000000001</v>
      </c>
      <c r="B10934" t="s">
        <v>55</v>
      </c>
    </row>
    <row r="10935" spans="1:2" x14ac:dyDescent="0.35">
      <c r="A10935">
        <v>205.28270000000001</v>
      </c>
      <c r="B10935" t="s">
        <v>55</v>
      </c>
    </row>
    <row r="10936" spans="1:2" x14ac:dyDescent="0.35">
      <c r="A10936">
        <v>205.30269999999999</v>
      </c>
      <c r="B10936" t="s">
        <v>55</v>
      </c>
    </row>
    <row r="10937" spans="1:2" x14ac:dyDescent="0.35">
      <c r="A10937">
        <v>205.3176</v>
      </c>
      <c r="B10937" t="s">
        <v>55</v>
      </c>
    </row>
    <row r="10938" spans="1:2" x14ac:dyDescent="0.35">
      <c r="A10938">
        <v>205.33519999999999</v>
      </c>
      <c r="B10938" t="s">
        <v>55</v>
      </c>
    </row>
    <row r="10939" spans="1:2" x14ac:dyDescent="0.35">
      <c r="A10939">
        <v>205.3623</v>
      </c>
      <c r="B10939" t="s">
        <v>55</v>
      </c>
    </row>
    <row r="10940" spans="1:2" x14ac:dyDescent="0.35">
      <c r="A10940">
        <v>205.38200000000001</v>
      </c>
      <c r="B10940" t="s">
        <v>55</v>
      </c>
    </row>
    <row r="10941" spans="1:2" x14ac:dyDescent="0.35">
      <c r="A10941">
        <v>205.4008</v>
      </c>
      <c r="B10941" t="s">
        <v>55</v>
      </c>
    </row>
    <row r="10942" spans="1:2" x14ac:dyDescent="0.35">
      <c r="A10942">
        <v>205.4205</v>
      </c>
      <c r="B10942" t="s">
        <v>55</v>
      </c>
    </row>
    <row r="10943" spans="1:2" x14ac:dyDescent="0.35">
      <c r="A10943">
        <v>205.43989999999999</v>
      </c>
      <c r="B10943" t="s">
        <v>55</v>
      </c>
    </row>
    <row r="10944" spans="1:2" x14ac:dyDescent="0.35">
      <c r="A10944">
        <v>205.4572</v>
      </c>
      <c r="B10944" t="s">
        <v>55</v>
      </c>
    </row>
    <row r="10945" spans="1:2" x14ac:dyDescent="0.35">
      <c r="A10945">
        <v>205.4777</v>
      </c>
      <c r="B10945" t="s">
        <v>55</v>
      </c>
    </row>
    <row r="10946" spans="1:2" x14ac:dyDescent="0.35">
      <c r="A10946">
        <v>205.49430000000001</v>
      </c>
      <c r="B10946" t="s">
        <v>55</v>
      </c>
    </row>
    <row r="10947" spans="1:2" x14ac:dyDescent="0.35">
      <c r="A10947">
        <v>205.5093</v>
      </c>
      <c r="B10947" t="s">
        <v>55</v>
      </c>
    </row>
    <row r="10948" spans="1:2" x14ac:dyDescent="0.35">
      <c r="A10948">
        <v>205.52590000000001</v>
      </c>
      <c r="B10948" t="s">
        <v>55</v>
      </c>
    </row>
    <row r="10949" spans="1:2" x14ac:dyDescent="0.35">
      <c r="A10949">
        <v>205.54079999999999</v>
      </c>
      <c r="B10949" t="s">
        <v>55</v>
      </c>
    </row>
    <row r="10950" spans="1:2" x14ac:dyDescent="0.35">
      <c r="A10950">
        <v>205.55600000000001</v>
      </c>
      <c r="B10950" t="s">
        <v>55</v>
      </c>
    </row>
    <row r="10951" spans="1:2" x14ac:dyDescent="0.35">
      <c r="A10951">
        <v>205.57089999999999</v>
      </c>
      <c r="B10951" t="s">
        <v>55</v>
      </c>
    </row>
    <row r="10952" spans="1:2" x14ac:dyDescent="0.35">
      <c r="A10952">
        <v>205.58860000000001</v>
      </c>
      <c r="B10952" t="s">
        <v>55</v>
      </c>
    </row>
    <row r="10953" spans="1:2" x14ac:dyDescent="0.35">
      <c r="A10953">
        <v>205.60409999999999</v>
      </c>
      <c r="B10953" t="s">
        <v>55</v>
      </c>
    </row>
    <row r="10954" spans="1:2" x14ac:dyDescent="0.35">
      <c r="A10954">
        <v>205.61930000000001</v>
      </c>
      <c r="B10954" t="s">
        <v>55</v>
      </c>
    </row>
    <row r="10955" spans="1:2" x14ac:dyDescent="0.35">
      <c r="A10955">
        <v>205.63460000000001</v>
      </c>
      <c r="B10955" t="s">
        <v>55</v>
      </c>
    </row>
    <row r="10956" spans="1:2" x14ac:dyDescent="0.35">
      <c r="A10956">
        <v>205.6497</v>
      </c>
      <c r="B10956" t="s">
        <v>55</v>
      </c>
    </row>
    <row r="10957" spans="1:2" x14ac:dyDescent="0.35">
      <c r="A10957">
        <v>205.66489999999999</v>
      </c>
      <c r="B10957" t="s">
        <v>55</v>
      </c>
    </row>
    <row r="10958" spans="1:2" x14ac:dyDescent="0.35">
      <c r="A10958">
        <v>205.68</v>
      </c>
      <c r="B10958" t="s">
        <v>55</v>
      </c>
    </row>
    <row r="10959" spans="1:2" x14ac:dyDescent="0.35">
      <c r="A10959">
        <v>205.69479999999999</v>
      </c>
      <c r="B10959" t="s">
        <v>55</v>
      </c>
    </row>
    <row r="10960" spans="1:2" x14ac:dyDescent="0.35">
      <c r="A10960">
        <v>205.70939999999999</v>
      </c>
      <c r="B10960" t="s">
        <v>55</v>
      </c>
    </row>
    <row r="10961" spans="1:3" x14ac:dyDescent="0.35">
      <c r="A10961">
        <v>205.73150000000001</v>
      </c>
      <c r="B10961" t="s">
        <v>55</v>
      </c>
    </row>
    <row r="10962" spans="1:3" x14ac:dyDescent="0.35">
      <c r="A10962">
        <v>205.74950000000001</v>
      </c>
      <c r="B10962" t="s">
        <v>55</v>
      </c>
    </row>
    <row r="10963" spans="1:3" x14ac:dyDescent="0.35">
      <c r="A10963">
        <v>205.76990000000001</v>
      </c>
      <c r="B10963" t="s">
        <v>55</v>
      </c>
    </row>
    <row r="10964" spans="1:3" x14ac:dyDescent="0.35">
      <c r="A10964">
        <v>205.7868</v>
      </c>
      <c r="B10964" t="s">
        <v>55</v>
      </c>
    </row>
    <row r="10965" spans="1:3" x14ac:dyDescent="0.35">
      <c r="A10965">
        <v>205.8073</v>
      </c>
      <c r="B10965" t="s">
        <v>55</v>
      </c>
    </row>
    <row r="10966" spans="1:3" x14ac:dyDescent="0.35">
      <c r="A10966">
        <v>205.82480000000001</v>
      </c>
      <c r="B10966" t="s">
        <v>55</v>
      </c>
    </row>
    <row r="10967" spans="1:3" x14ac:dyDescent="0.35">
      <c r="A10967">
        <v>205.84360000000001</v>
      </c>
      <c r="B10967" t="s">
        <v>55</v>
      </c>
    </row>
    <row r="10968" spans="1:3" x14ac:dyDescent="0.35">
      <c r="A10968">
        <v>205.86340000000001</v>
      </c>
      <c r="B10968" t="s">
        <v>55</v>
      </c>
    </row>
    <row r="10969" spans="1:3" x14ac:dyDescent="0.35">
      <c r="A10969">
        <v>205.8895</v>
      </c>
      <c r="B10969" t="s">
        <v>55</v>
      </c>
    </row>
    <row r="10970" spans="1:3" x14ac:dyDescent="0.35">
      <c r="A10970">
        <v>205.91739999999999</v>
      </c>
      <c r="B10970" t="s">
        <v>55</v>
      </c>
    </row>
    <row r="10971" spans="1:3" x14ac:dyDescent="0.35">
      <c r="A10971">
        <v>205.9384</v>
      </c>
      <c r="B10971" t="s">
        <v>55</v>
      </c>
    </row>
    <row r="10972" spans="1:3" x14ac:dyDescent="0.35">
      <c r="A10972">
        <v>205.9555</v>
      </c>
      <c r="B10972" t="s">
        <v>55</v>
      </c>
    </row>
    <row r="10973" spans="1:3" x14ac:dyDescent="0.35">
      <c r="A10973">
        <v>205.97139999999999</v>
      </c>
      <c r="B10973" t="s">
        <v>55</v>
      </c>
    </row>
    <row r="10974" spans="1:3" x14ac:dyDescent="0.35">
      <c r="A10974">
        <v>205.99590000000001</v>
      </c>
      <c r="B10974" t="s">
        <v>55</v>
      </c>
      <c r="C10974">
        <v>1E-4</v>
      </c>
    </row>
    <row r="10975" spans="1:3" x14ac:dyDescent="0.35">
      <c r="A10975">
        <v>206.029</v>
      </c>
      <c r="B10975" t="s">
        <v>55</v>
      </c>
    </row>
    <row r="10976" spans="1:3" x14ac:dyDescent="0.35">
      <c r="A10976">
        <v>206.048</v>
      </c>
      <c r="B10976" t="s">
        <v>55</v>
      </c>
    </row>
    <row r="10977" spans="1:3" x14ac:dyDescent="0.35">
      <c r="A10977">
        <v>206.06790000000001</v>
      </c>
      <c r="B10977" t="s">
        <v>55</v>
      </c>
    </row>
    <row r="10978" spans="1:3" x14ac:dyDescent="0.35">
      <c r="A10978">
        <v>206.0925</v>
      </c>
      <c r="B10978" t="s">
        <v>55</v>
      </c>
    </row>
    <row r="10979" spans="1:3" x14ac:dyDescent="0.35">
      <c r="A10979">
        <v>206.11179999999999</v>
      </c>
      <c r="B10979" t="s">
        <v>55</v>
      </c>
      <c r="C10979">
        <v>1E-4</v>
      </c>
    </row>
    <row r="10980" spans="1:3" x14ac:dyDescent="0.35">
      <c r="A10980">
        <v>206.13200000000001</v>
      </c>
      <c r="B10980" t="s">
        <v>55</v>
      </c>
    </row>
    <row r="10981" spans="1:3" x14ac:dyDescent="0.35">
      <c r="A10981">
        <v>206.14869999999999</v>
      </c>
      <c r="B10981" t="s">
        <v>55</v>
      </c>
    </row>
    <row r="10982" spans="1:3" x14ac:dyDescent="0.35">
      <c r="A10982">
        <v>206.1688</v>
      </c>
      <c r="B10982" t="s">
        <v>55</v>
      </c>
    </row>
    <row r="10983" spans="1:3" x14ac:dyDescent="0.35">
      <c r="A10983">
        <v>206.18680000000001</v>
      </c>
      <c r="B10983" t="s">
        <v>55</v>
      </c>
      <c r="C10983">
        <v>2.9999999999999997E-4</v>
      </c>
    </row>
    <row r="10984" spans="1:3" x14ac:dyDescent="0.35">
      <c r="A10984">
        <v>206.20820000000001</v>
      </c>
      <c r="B10984" t="s">
        <v>55</v>
      </c>
      <c r="C10984">
        <v>4.0000000000000002E-4</v>
      </c>
    </row>
    <row r="10985" spans="1:3" x14ac:dyDescent="0.35">
      <c r="A10985">
        <v>206.2347</v>
      </c>
      <c r="B10985" t="s">
        <v>55</v>
      </c>
      <c r="C10985">
        <v>4.0000000000000002E-4</v>
      </c>
    </row>
    <row r="10986" spans="1:3" x14ac:dyDescent="0.35">
      <c r="A10986">
        <v>206.2525</v>
      </c>
      <c r="B10986" t="s">
        <v>55</v>
      </c>
      <c r="C10986">
        <v>2E-3</v>
      </c>
    </row>
    <row r="10987" spans="1:3" x14ac:dyDescent="0.35">
      <c r="A10987">
        <v>206.26849999999999</v>
      </c>
      <c r="B10987" t="s">
        <v>55</v>
      </c>
      <c r="C10987">
        <v>2E-3</v>
      </c>
    </row>
    <row r="10988" spans="1:3" x14ac:dyDescent="0.35">
      <c r="A10988">
        <v>206.2868</v>
      </c>
      <c r="B10988" t="s">
        <v>55</v>
      </c>
      <c r="C10988">
        <v>9.1999999999999998E-3</v>
      </c>
    </row>
    <row r="10989" spans="1:3" x14ac:dyDescent="0.35">
      <c r="A10989">
        <v>206.30430000000001</v>
      </c>
      <c r="B10989" t="s">
        <v>55</v>
      </c>
      <c r="C10989">
        <v>3.8999999999999998E-3</v>
      </c>
    </row>
    <row r="10990" spans="1:3" x14ac:dyDescent="0.35">
      <c r="A10990">
        <v>206.31989999999999</v>
      </c>
      <c r="B10990" t="s">
        <v>55</v>
      </c>
      <c r="C10990">
        <v>3.8999999999999998E-3</v>
      </c>
    </row>
    <row r="10991" spans="1:3" x14ac:dyDescent="0.35">
      <c r="A10991">
        <v>206.34219999999999</v>
      </c>
      <c r="B10991" t="s">
        <v>55</v>
      </c>
      <c r="C10991">
        <v>3.0000000000000001E-3</v>
      </c>
    </row>
    <row r="10992" spans="1:3" x14ac:dyDescent="0.35">
      <c r="A10992">
        <v>206.3579</v>
      </c>
      <c r="B10992" t="s">
        <v>55</v>
      </c>
      <c r="C10992">
        <v>1.4E-3</v>
      </c>
    </row>
    <row r="10993" spans="1:3" x14ac:dyDescent="0.35">
      <c r="A10993">
        <v>206.37450000000001</v>
      </c>
      <c r="B10993" t="s">
        <v>55</v>
      </c>
      <c r="C10993">
        <v>2E-3</v>
      </c>
    </row>
    <row r="10994" spans="1:3" x14ac:dyDescent="0.35">
      <c r="A10994">
        <v>206.39060000000001</v>
      </c>
      <c r="B10994" t="s">
        <v>55</v>
      </c>
      <c r="C10994">
        <v>1.1000000000000001E-3</v>
      </c>
    </row>
    <row r="10995" spans="1:3" x14ac:dyDescent="0.35">
      <c r="A10995">
        <v>206.40770000000001</v>
      </c>
      <c r="B10995" t="s">
        <v>55</v>
      </c>
      <c r="C10995">
        <v>1E-4</v>
      </c>
    </row>
    <row r="10996" spans="1:3" x14ac:dyDescent="0.35">
      <c r="A10996">
        <v>206.42400000000001</v>
      </c>
      <c r="B10996" t="s">
        <v>55</v>
      </c>
      <c r="C10996">
        <v>1E-4</v>
      </c>
    </row>
    <row r="10997" spans="1:3" x14ac:dyDescent="0.35">
      <c r="A10997">
        <v>206.44589999999999</v>
      </c>
      <c r="B10997" t="s">
        <v>55</v>
      </c>
      <c r="C10997">
        <v>2.5000000000000001E-3</v>
      </c>
    </row>
    <row r="10998" spans="1:3" x14ac:dyDescent="0.35">
      <c r="A10998">
        <v>206.4665</v>
      </c>
      <c r="B10998" t="s">
        <v>55</v>
      </c>
      <c r="C10998">
        <v>9.4999999999999998E-3</v>
      </c>
    </row>
    <row r="10999" spans="1:3" x14ac:dyDescent="0.35">
      <c r="A10999">
        <v>206.48650000000001</v>
      </c>
      <c r="B10999" t="s">
        <v>55</v>
      </c>
      <c r="C10999">
        <v>1.9199999999999998E-2</v>
      </c>
    </row>
    <row r="11000" spans="1:3" x14ac:dyDescent="0.35">
      <c r="A11000">
        <v>206.50700000000001</v>
      </c>
      <c r="B11000" t="s">
        <v>55</v>
      </c>
      <c r="C11000">
        <v>1.72E-2</v>
      </c>
    </row>
    <row r="11001" spans="1:3" x14ac:dyDescent="0.35">
      <c r="A11001">
        <v>206.52420000000001</v>
      </c>
      <c r="B11001" t="s">
        <v>55</v>
      </c>
      <c r="C11001">
        <v>5.4999999999999997E-3</v>
      </c>
    </row>
    <row r="11002" spans="1:3" x14ac:dyDescent="0.35">
      <c r="A11002">
        <v>206.54509999999999</v>
      </c>
      <c r="B11002" t="s">
        <v>55</v>
      </c>
      <c r="C11002">
        <v>6.1999999999999998E-3</v>
      </c>
    </row>
    <row r="11003" spans="1:3" x14ac:dyDescent="0.35">
      <c r="A11003">
        <v>206.56389999999999</v>
      </c>
      <c r="B11003" t="s">
        <v>55</v>
      </c>
      <c r="C11003">
        <v>4.7000000000000002E-3</v>
      </c>
    </row>
    <row r="11004" spans="1:3" x14ac:dyDescent="0.35">
      <c r="A11004">
        <v>206.58269999999999</v>
      </c>
      <c r="B11004" t="s">
        <v>55</v>
      </c>
      <c r="C11004">
        <v>2.8E-3</v>
      </c>
    </row>
    <row r="11005" spans="1:3" x14ac:dyDescent="0.35">
      <c r="A11005">
        <v>206.60480000000001</v>
      </c>
      <c r="B11005" t="s">
        <v>55</v>
      </c>
      <c r="C11005">
        <v>4.1999999999999997E-3</v>
      </c>
    </row>
    <row r="11006" spans="1:3" x14ac:dyDescent="0.35">
      <c r="A11006">
        <v>206.62010000000001</v>
      </c>
      <c r="B11006" t="s">
        <v>55</v>
      </c>
      <c r="C11006">
        <v>1.8E-3</v>
      </c>
    </row>
    <row r="11007" spans="1:3" x14ac:dyDescent="0.35">
      <c r="A11007">
        <v>206.63669999999999</v>
      </c>
      <c r="B11007" t="s">
        <v>55</v>
      </c>
      <c r="C11007">
        <v>1.8E-3</v>
      </c>
    </row>
    <row r="11008" spans="1:3" x14ac:dyDescent="0.35">
      <c r="A11008">
        <v>206.6686</v>
      </c>
      <c r="B11008" t="s">
        <v>55</v>
      </c>
      <c r="C11008">
        <v>2.0000000000000001E-4</v>
      </c>
    </row>
    <row r="11009" spans="1:2" x14ac:dyDescent="0.35">
      <c r="A11009">
        <v>206.6979</v>
      </c>
      <c r="B11009" t="s">
        <v>55</v>
      </c>
    </row>
    <row r="11010" spans="1:2" x14ac:dyDescent="0.35">
      <c r="A11010">
        <v>206.71960000000001</v>
      </c>
      <c r="B11010" t="s">
        <v>55</v>
      </c>
    </row>
    <row r="11011" spans="1:2" x14ac:dyDescent="0.35">
      <c r="A11011">
        <v>206.7433</v>
      </c>
      <c r="B11011" t="s">
        <v>55</v>
      </c>
    </row>
    <row r="11012" spans="1:2" x14ac:dyDescent="0.35">
      <c r="A11012">
        <v>206.7646</v>
      </c>
      <c r="B11012" t="s">
        <v>55</v>
      </c>
    </row>
    <row r="11013" spans="1:2" x14ac:dyDescent="0.35">
      <c r="A11013">
        <v>206.78729999999999</v>
      </c>
      <c r="B11013" t="s">
        <v>55</v>
      </c>
    </row>
    <row r="11014" spans="1:2" x14ac:dyDescent="0.35">
      <c r="A11014">
        <v>206.80459999999999</v>
      </c>
      <c r="B11014" t="s">
        <v>55</v>
      </c>
    </row>
    <row r="11015" spans="1:2" x14ac:dyDescent="0.35">
      <c r="A11015">
        <v>206.821</v>
      </c>
      <c r="B11015" t="s">
        <v>55</v>
      </c>
    </row>
    <row r="11016" spans="1:2" x14ac:dyDescent="0.35">
      <c r="A11016">
        <v>206.8434</v>
      </c>
      <c r="B11016" t="s">
        <v>55</v>
      </c>
    </row>
    <row r="11017" spans="1:2" x14ac:dyDescent="0.35">
      <c r="A11017">
        <v>206.86869999999999</v>
      </c>
      <c r="B11017" t="s">
        <v>55</v>
      </c>
    </row>
    <row r="11018" spans="1:2" x14ac:dyDescent="0.35">
      <c r="A11018">
        <v>206.8844</v>
      </c>
      <c r="B11018" t="s">
        <v>55</v>
      </c>
    </row>
    <row r="11019" spans="1:2" x14ac:dyDescent="0.35">
      <c r="A11019">
        <v>206.8999</v>
      </c>
      <c r="B11019" t="s">
        <v>55</v>
      </c>
    </row>
    <row r="11020" spans="1:2" x14ac:dyDescent="0.35">
      <c r="A11020">
        <v>206.9151</v>
      </c>
      <c r="B11020" t="s">
        <v>55</v>
      </c>
    </row>
    <row r="11021" spans="1:2" x14ac:dyDescent="0.35">
      <c r="A11021">
        <v>206.93129999999999</v>
      </c>
      <c r="B11021" t="s">
        <v>55</v>
      </c>
    </row>
    <row r="11022" spans="1:2" x14ac:dyDescent="0.35">
      <c r="A11022">
        <v>206.9468</v>
      </c>
      <c r="B11022" t="s">
        <v>55</v>
      </c>
    </row>
    <row r="11023" spans="1:2" x14ac:dyDescent="0.35">
      <c r="A11023">
        <v>206.9683</v>
      </c>
      <c r="B11023" t="s">
        <v>55</v>
      </c>
    </row>
    <row r="11024" spans="1:2" x14ac:dyDescent="0.35">
      <c r="A11024">
        <v>206.983</v>
      </c>
      <c r="B11024" t="s">
        <v>55</v>
      </c>
    </row>
    <row r="11025" spans="1:2" x14ac:dyDescent="0.35">
      <c r="A11025">
        <v>206.9982</v>
      </c>
      <c r="B11025" t="s">
        <v>55</v>
      </c>
    </row>
    <row r="11026" spans="1:2" x14ac:dyDescent="0.35">
      <c r="A11026">
        <v>207.01230000000001</v>
      </c>
      <c r="B11026" t="s">
        <v>55</v>
      </c>
    </row>
    <row r="11027" spans="1:2" x14ac:dyDescent="0.35">
      <c r="A11027">
        <v>207.02799999999999</v>
      </c>
      <c r="B11027" t="s">
        <v>55</v>
      </c>
    </row>
    <row r="11028" spans="1:2" x14ac:dyDescent="0.35">
      <c r="A11028">
        <v>207.04300000000001</v>
      </c>
      <c r="B11028" t="s">
        <v>55</v>
      </c>
    </row>
    <row r="11029" spans="1:2" x14ac:dyDescent="0.35">
      <c r="A11029">
        <v>207.05850000000001</v>
      </c>
      <c r="B11029" t="s">
        <v>55</v>
      </c>
    </row>
    <row r="11030" spans="1:2" x14ac:dyDescent="0.35">
      <c r="A11030">
        <v>207.07329999999999</v>
      </c>
      <c r="B11030" t="s">
        <v>55</v>
      </c>
    </row>
    <row r="11031" spans="1:2" x14ac:dyDescent="0.35">
      <c r="A11031">
        <v>207.089</v>
      </c>
      <c r="B11031" t="s">
        <v>55</v>
      </c>
    </row>
    <row r="11032" spans="1:2" x14ac:dyDescent="0.35">
      <c r="A11032">
        <v>207.1078</v>
      </c>
      <c r="B11032" t="s">
        <v>55</v>
      </c>
    </row>
    <row r="11033" spans="1:2" x14ac:dyDescent="0.35">
      <c r="A11033">
        <v>207.12520000000001</v>
      </c>
      <c r="B11033" t="s">
        <v>55</v>
      </c>
    </row>
    <row r="11034" spans="1:2" x14ac:dyDescent="0.35">
      <c r="A11034">
        <v>207.14230000000001</v>
      </c>
      <c r="B11034" t="s">
        <v>55</v>
      </c>
    </row>
    <row r="11035" spans="1:2" x14ac:dyDescent="0.35">
      <c r="A11035">
        <v>207.16759999999999</v>
      </c>
      <c r="B11035" t="s">
        <v>55</v>
      </c>
    </row>
    <row r="11036" spans="1:2" x14ac:dyDescent="0.35">
      <c r="A11036">
        <v>207.19659999999999</v>
      </c>
      <c r="B11036" t="s">
        <v>55</v>
      </c>
    </row>
    <row r="11037" spans="1:2" x14ac:dyDescent="0.35">
      <c r="A11037">
        <v>207.21520000000001</v>
      </c>
      <c r="B11037" t="s">
        <v>55</v>
      </c>
    </row>
    <row r="11038" spans="1:2" x14ac:dyDescent="0.35">
      <c r="A11038">
        <v>207.23169999999999</v>
      </c>
      <c r="B11038" t="s">
        <v>55</v>
      </c>
    </row>
    <row r="11039" spans="1:2" x14ac:dyDescent="0.35">
      <c r="A11039">
        <v>207.25389999999999</v>
      </c>
      <c r="B11039" t="s">
        <v>55</v>
      </c>
    </row>
    <row r="11040" spans="1:2" x14ac:dyDescent="0.35">
      <c r="A11040">
        <v>207.26820000000001</v>
      </c>
      <c r="B11040" t="s">
        <v>55</v>
      </c>
    </row>
    <row r="11041" spans="1:2" x14ac:dyDescent="0.35">
      <c r="A11041">
        <v>207.28450000000001</v>
      </c>
      <c r="B11041" t="s">
        <v>55</v>
      </c>
    </row>
    <row r="11042" spans="1:2" x14ac:dyDescent="0.35">
      <c r="A11042">
        <v>207.30119999999999</v>
      </c>
      <c r="B11042" t="s">
        <v>55</v>
      </c>
    </row>
    <row r="11043" spans="1:2" x14ac:dyDescent="0.35">
      <c r="A11043">
        <v>207.33269999999999</v>
      </c>
      <c r="B11043" t="s">
        <v>55</v>
      </c>
    </row>
    <row r="11044" spans="1:2" x14ac:dyDescent="0.35">
      <c r="A11044">
        <v>207.35230000000001</v>
      </c>
      <c r="B11044" t="s">
        <v>55</v>
      </c>
    </row>
    <row r="11045" spans="1:2" x14ac:dyDescent="0.35">
      <c r="A11045">
        <v>207.37119999999999</v>
      </c>
      <c r="B11045" t="s">
        <v>55</v>
      </c>
    </row>
    <row r="11046" spans="1:2" x14ac:dyDescent="0.35">
      <c r="A11046">
        <v>207.3895</v>
      </c>
      <c r="B11046" t="s">
        <v>55</v>
      </c>
    </row>
    <row r="11047" spans="1:2" x14ac:dyDescent="0.35">
      <c r="A11047">
        <v>207.40780000000001</v>
      </c>
      <c r="B11047" t="s">
        <v>55</v>
      </c>
    </row>
    <row r="11048" spans="1:2" x14ac:dyDescent="0.35">
      <c r="A11048">
        <v>207.42519999999999</v>
      </c>
      <c r="B11048" t="s">
        <v>55</v>
      </c>
    </row>
    <row r="11049" spans="1:2" x14ac:dyDescent="0.35">
      <c r="A11049">
        <v>207.44409999999999</v>
      </c>
      <c r="B11049" t="s">
        <v>55</v>
      </c>
    </row>
    <row r="11050" spans="1:2" x14ac:dyDescent="0.35">
      <c r="A11050">
        <v>207.46039999999999</v>
      </c>
      <c r="B11050" t="s">
        <v>55</v>
      </c>
    </row>
    <row r="11051" spans="1:2" x14ac:dyDescent="0.35">
      <c r="A11051">
        <v>207.47540000000001</v>
      </c>
      <c r="B11051" t="s">
        <v>55</v>
      </c>
    </row>
    <row r="11052" spans="1:2" x14ac:dyDescent="0.35">
      <c r="A11052">
        <v>207.49189999999999</v>
      </c>
      <c r="B11052" t="s">
        <v>55</v>
      </c>
    </row>
    <row r="11053" spans="1:2" x14ac:dyDescent="0.35">
      <c r="A11053">
        <v>207.50710000000001</v>
      </c>
      <c r="B11053" t="s">
        <v>55</v>
      </c>
    </row>
    <row r="11054" spans="1:2" x14ac:dyDescent="0.35">
      <c r="A11054">
        <v>207.5249</v>
      </c>
      <c r="B11054" t="s">
        <v>55</v>
      </c>
    </row>
    <row r="11055" spans="1:2" x14ac:dyDescent="0.35">
      <c r="A11055">
        <v>207.5463</v>
      </c>
      <c r="B11055" t="s">
        <v>55</v>
      </c>
    </row>
    <row r="11056" spans="1:2" x14ac:dyDescent="0.35">
      <c r="A11056">
        <v>207.56659999999999</v>
      </c>
      <c r="B11056" t="s">
        <v>55</v>
      </c>
    </row>
    <row r="11057" spans="1:2" x14ac:dyDescent="0.35">
      <c r="A11057">
        <v>207.58090000000001</v>
      </c>
      <c r="B11057" t="s">
        <v>55</v>
      </c>
    </row>
    <row r="11058" spans="1:2" x14ac:dyDescent="0.35">
      <c r="A11058">
        <v>207.602</v>
      </c>
      <c r="B11058" t="s">
        <v>55</v>
      </c>
    </row>
    <row r="11059" spans="1:2" x14ac:dyDescent="0.35">
      <c r="A11059">
        <v>207.61590000000001</v>
      </c>
      <c r="B11059" t="s">
        <v>55</v>
      </c>
    </row>
    <row r="11060" spans="1:2" x14ac:dyDescent="0.35">
      <c r="A11060">
        <v>207.6318</v>
      </c>
      <c r="B11060" t="s">
        <v>55</v>
      </c>
    </row>
    <row r="11061" spans="1:2" x14ac:dyDescent="0.35">
      <c r="A11061">
        <v>207.6472</v>
      </c>
      <c r="B11061" t="s">
        <v>55</v>
      </c>
    </row>
    <row r="11062" spans="1:2" x14ac:dyDescent="0.35">
      <c r="A11062">
        <v>207.66300000000001</v>
      </c>
      <c r="B11062" t="s">
        <v>55</v>
      </c>
    </row>
    <row r="11063" spans="1:2" x14ac:dyDescent="0.35">
      <c r="A11063">
        <v>207.6782</v>
      </c>
      <c r="B11063" t="s">
        <v>55</v>
      </c>
    </row>
    <row r="11064" spans="1:2" x14ac:dyDescent="0.35">
      <c r="A11064">
        <v>207.6934</v>
      </c>
      <c r="B11064" t="s">
        <v>55</v>
      </c>
    </row>
    <row r="11065" spans="1:2" x14ac:dyDescent="0.35">
      <c r="A11065">
        <v>207.70840000000001</v>
      </c>
      <c r="B11065" t="s">
        <v>55</v>
      </c>
    </row>
    <row r="11066" spans="1:2" x14ac:dyDescent="0.35">
      <c r="A11066">
        <v>207.72319999999999</v>
      </c>
      <c r="B11066" t="s">
        <v>55</v>
      </c>
    </row>
    <row r="11067" spans="1:2" x14ac:dyDescent="0.35">
      <c r="A11067">
        <v>207.7405</v>
      </c>
      <c r="B11067" t="s">
        <v>55</v>
      </c>
    </row>
    <row r="11068" spans="1:2" x14ac:dyDescent="0.35">
      <c r="A11068">
        <v>207.7587</v>
      </c>
      <c r="B11068" t="s">
        <v>55</v>
      </c>
    </row>
    <row r="11069" spans="1:2" x14ac:dyDescent="0.35">
      <c r="A11069">
        <v>207.78210000000001</v>
      </c>
      <c r="B11069" t="s">
        <v>55</v>
      </c>
    </row>
    <row r="11070" spans="1:2" x14ac:dyDescent="0.35">
      <c r="A11070">
        <v>207.8047</v>
      </c>
      <c r="B11070" t="s">
        <v>55</v>
      </c>
    </row>
    <row r="11071" spans="1:2" x14ac:dyDescent="0.35">
      <c r="A11071">
        <v>207.82390000000001</v>
      </c>
      <c r="B11071" t="s">
        <v>55</v>
      </c>
    </row>
    <row r="11072" spans="1:2" x14ac:dyDescent="0.35">
      <c r="A11072">
        <v>207.8433</v>
      </c>
      <c r="B11072" t="s">
        <v>55</v>
      </c>
    </row>
    <row r="11073" spans="1:2" x14ac:dyDescent="0.35">
      <c r="A11073">
        <v>207.86179999999999</v>
      </c>
      <c r="B11073" t="s">
        <v>55</v>
      </c>
    </row>
    <row r="11074" spans="1:2" x14ac:dyDescent="0.35">
      <c r="A11074">
        <v>207.88200000000001</v>
      </c>
      <c r="B11074" t="s">
        <v>55</v>
      </c>
    </row>
    <row r="11075" spans="1:2" x14ac:dyDescent="0.35">
      <c r="A11075">
        <v>207.90780000000001</v>
      </c>
      <c r="B11075" t="s">
        <v>55</v>
      </c>
    </row>
    <row r="11076" spans="1:2" x14ac:dyDescent="0.35">
      <c r="A11076">
        <v>207.92590000000001</v>
      </c>
      <c r="B11076" t="s">
        <v>55</v>
      </c>
    </row>
    <row r="11077" spans="1:2" x14ac:dyDescent="0.35">
      <c r="A11077">
        <v>207.94810000000001</v>
      </c>
      <c r="B11077" t="s">
        <v>55</v>
      </c>
    </row>
    <row r="11078" spans="1:2" x14ac:dyDescent="0.35">
      <c r="A11078">
        <v>207.98070000000001</v>
      </c>
      <c r="B11078" t="s">
        <v>55</v>
      </c>
    </row>
    <row r="11079" spans="1:2" x14ac:dyDescent="0.35">
      <c r="A11079">
        <v>208.00960000000001</v>
      </c>
      <c r="B11079" t="s">
        <v>55</v>
      </c>
    </row>
    <row r="11080" spans="1:2" x14ac:dyDescent="0.35">
      <c r="A11080">
        <v>208.03809999999999</v>
      </c>
      <c r="B11080" t="s">
        <v>55</v>
      </c>
    </row>
    <row r="11081" spans="1:2" x14ac:dyDescent="0.35">
      <c r="A11081">
        <v>208.06360000000001</v>
      </c>
      <c r="B11081" t="s">
        <v>55</v>
      </c>
    </row>
    <row r="11082" spans="1:2" x14ac:dyDescent="0.35">
      <c r="A11082">
        <v>208.08160000000001</v>
      </c>
      <c r="B11082" t="s">
        <v>55</v>
      </c>
    </row>
    <row r="11083" spans="1:2" x14ac:dyDescent="0.35">
      <c r="A11083">
        <v>208.09979999999999</v>
      </c>
      <c r="B11083" t="s">
        <v>55</v>
      </c>
    </row>
    <row r="11084" spans="1:2" x14ac:dyDescent="0.35">
      <c r="A11084">
        <v>208.12190000000001</v>
      </c>
      <c r="B11084" t="s">
        <v>55</v>
      </c>
    </row>
    <row r="11085" spans="1:2" x14ac:dyDescent="0.35">
      <c r="A11085">
        <v>208.14840000000001</v>
      </c>
      <c r="B11085" t="s">
        <v>55</v>
      </c>
    </row>
    <row r="11086" spans="1:2" x14ac:dyDescent="0.35">
      <c r="A11086">
        <v>208.16460000000001</v>
      </c>
      <c r="B11086" t="s">
        <v>55</v>
      </c>
    </row>
    <row r="11087" spans="1:2" x14ac:dyDescent="0.35">
      <c r="A11087">
        <v>208.1806</v>
      </c>
      <c r="B11087" t="s">
        <v>55</v>
      </c>
    </row>
    <row r="11088" spans="1:2" x14ac:dyDescent="0.35">
      <c r="A11088">
        <v>208.20089999999999</v>
      </c>
      <c r="B11088" t="s">
        <v>55</v>
      </c>
    </row>
    <row r="11089" spans="1:3" x14ac:dyDescent="0.35">
      <c r="A11089">
        <v>208.21889999999999</v>
      </c>
      <c r="B11089" t="s">
        <v>55</v>
      </c>
      <c r="C11089">
        <v>5.9999999999999995E-4</v>
      </c>
    </row>
    <row r="11090" spans="1:3" x14ac:dyDescent="0.35">
      <c r="A11090">
        <v>208.24</v>
      </c>
      <c r="B11090" t="s">
        <v>55</v>
      </c>
      <c r="C11090">
        <v>5.9999999999999995E-4</v>
      </c>
    </row>
    <row r="11091" spans="1:3" x14ac:dyDescent="0.35">
      <c r="A11091">
        <v>208.2559</v>
      </c>
      <c r="B11091" t="s">
        <v>55</v>
      </c>
      <c r="C11091">
        <v>5.9999999999999995E-4</v>
      </c>
    </row>
    <row r="11092" spans="1:3" x14ac:dyDescent="0.35">
      <c r="A11092">
        <v>208.2731</v>
      </c>
      <c r="B11092" t="s">
        <v>55</v>
      </c>
      <c r="C11092">
        <v>1.1000000000000001E-3</v>
      </c>
    </row>
    <row r="11093" spans="1:3" x14ac:dyDescent="0.35">
      <c r="A11093">
        <v>208.2886</v>
      </c>
      <c r="B11093" t="s">
        <v>55</v>
      </c>
      <c r="C11093">
        <v>3.7000000000000002E-3</v>
      </c>
    </row>
    <row r="11094" spans="1:3" x14ac:dyDescent="0.35">
      <c r="A11094">
        <v>208.3074</v>
      </c>
      <c r="B11094" t="s">
        <v>55</v>
      </c>
      <c r="C11094">
        <v>1.8E-3</v>
      </c>
    </row>
    <row r="11095" spans="1:3" x14ac:dyDescent="0.35">
      <c r="A11095">
        <v>208.3236</v>
      </c>
      <c r="B11095" t="s">
        <v>55</v>
      </c>
      <c r="C11095">
        <v>1.8E-3</v>
      </c>
    </row>
    <row r="11096" spans="1:3" x14ac:dyDescent="0.35">
      <c r="A11096">
        <v>208.3383</v>
      </c>
      <c r="B11096" t="s">
        <v>55</v>
      </c>
      <c r="C11096">
        <v>2.3E-3</v>
      </c>
    </row>
    <row r="11097" spans="1:3" x14ac:dyDescent="0.35">
      <c r="A11097">
        <v>208.35429999999999</v>
      </c>
      <c r="B11097" t="s">
        <v>55</v>
      </c>
      <c r="C11097">
        <v>1.8E-3</v>
      </c>
    </row>
    <row r="11098" spans="1:3" x14ac:dyDescent="0.35">
      <c r="A11098">
        <v>208.37100000000001</v>
      </c>
      <c r="B11098" t="s">
        <v>55</v>
      </c>
      <c r="C11098">
        <v>2.9999999999999997E-4</v>
      </c>
    </row>
    <row r="11099" spans="1:3" x14ac:dyDescent="0.35">
      <c r="A11099">
        <v>208.3886</v>
      </c>
      <c r="B11099" t="s">
        <v>55</v>
      </c>
      <c r="C11099">
        <v>1.5E-3</v>
      </c>
    </row>
    <row r="11100" spans="1:3" x14ac:dyDescent="0.35">
      <c r="A11100">
        <v>208.40450000000001</v>
      </c>
      <c r="B11100" t="s">
        <v>55</v>
      </c>
      <c r="C11100">
        <v>1.5E-3</v>
      </c>
    </row>
    <row r="11101" spans="1:3" x14ac:dyDescent="0.35">
      <c r="A11101">
        <v>208.4204</v>
      </c>
      <c r="B11101" t="s">
        <v>55</v>
      </c>
      <c r="C11101">
        <v>6.9999999999999999E-4</v>
      </c>
    </row>
    <row r="11102" spans="1:3" x14ac:dyDescent="0.35">
      <c r="A11102">
        <v>208.43690000000001</v>
      </c>
      <c r="B11102" t="s">
        <v>55</v>
      </c>
      <c r="C11102">
        <v>6.9999999999999999E-4</v>
      </c>
    </row>
    <row r="11103" spans="1:3" x14ac:dyDescent="0.35">
      <c r="A11103">
        <v>208.45269999999999</v>
      </c>
      <c r="B11103" t="s">
        <v>55</v>
      </c>
      <c r="C11103">
        <v>1.1999999999999999E-3</v>
      </c>
    </row>
    <row r="11104" spans="1:3" x14ac:dyDescent="0.35">
      <c r="A11104">
        <v>208.47</v>
      </c>
      <c r="B11104" t="s">
        <v>55</v>
      </c>
      <c r="C11104">
        <v>2.9999999999999997E-4</v>
      </c>
    </row>
    <row r="11105" spans="1:3" x14ac:dyDescent="0.35">
      <c r="A11105">
        <v>208.4907</v>
      </c>
      <c r="B11105" t="s">
        <v>55</v>
      </c>
      <c r="C11105">
        <v>1E-4</v>
      </c>
    </row>
    <row r="11106" spans="1:3" x14ac:dyDescent="0.35">
      <c r="A11106">
        <v>208.52250000000001</v>
      </c>
      <c r="B11106" t="s">
        <v>55</v>
      </c>
      <c r="C11106">
        <v>1E-4</v>
      </c>
    </row>
    <row r="11107" spans="1:3" x14ac:dyDescent="0.35">
      <c r="A11107">
        <v>208.54560000000001</v>
      </c>
      <c r="B11107" t="s">
        <v>55</v>
      </c>
    </row>
    <row r="11108" spans="1:3" x14ac:dyDescent="0.35">
      <c r="A11108">
        <v>208.56530000000001</v>
      </c>
      <c r="B11108" t="s">
        <v>55</v>
      </c>
    </row>
    <row r="11109" spans="1:3" x14ac:dyDescent="0.35">
      <c r="A11109">
        <v>208.58170000000001</v>
      </c>
      <c r="B11109" t="s">
        <v>55</v>
      </c>
    </row>
    <row r="11110" spans="1:3" x14ac:dyDescent="0.35">
      <c r="A11110">
        <v>208.59989999999999</v>
      </c>
      <c r="B11110" t="s">
        <v>55</v>
      </c>
    </row>
    <row r="11111" spans="1:3" x14ac:dyDescent="0.35">
      <c r="A11111">
        <v>208.6206</v>
      </c>
      <c r="B11111" t="s">
        <v>55</v>
      </c>
    </row>
    <row r="11112" spans="1:3" x14ac:dyDescent="0.35">
      <c r="A11112">
        <v>208.6405</v>
      </c>
      <c r="B11112" t="s">
        <v>55</v>
      </c>
    </row>
    <row r="11113" spans="1:3" x14ac:dyDescent="0.35">
      <c r="A11113">
        <v>208.65799999999999</v>
      </c>
      <c r="B11113" t="s">
        <v>55</v>
      </c>
    </row>
    <row r="11114" spans="1:3" x14ac:dyDescent="0.35">
      <c r="A11114">
        <v>208.6737</v>
      </c>
      <c r="B11114" t="s">
        <v>55</v>
      </c>
    </row>
    <row r="11115" spans="1:3" x14ac:dyDescent="0.35">
      <c r="A11115">
        <v>208.69110000000001</v>
      </c>
      <c r="B11115" t="s">
        <v>55</v>
      </c>
    </row>
    <row r="11116" spans="1:3" x14ac:dyDescent="0.35">
      <c r="A11116">
        <v>208.7107</v>
      </c>
      <c r="B11116" t="s">
        <v>55</v>
      </c>
    </row>
    <row r="11117" spans="1:3" x14ac:dyDescent="0.35">
      <c r="A11117">
        <v>208.726</v>
      </c>
      <c r="B11117" t="s">
        <v>55</v>
      </c>
    </row>
    <row r="11118" spans="1:3" x14ac:dyDescent="0.35">
      <c r="A11118">
        <v>208.7422</v>
      </c>
      <c r="B11118" t="s">
        <v>55</v>
      </c>
    </row>
    <row r="11119" spans="1:3" x14ac:dyDescent="0.35">
      <c r="A11119">
        <v>208.75919999999999</v>
      </c>
      <c r="B11119" t="s">
        <v>55</v>
      </c>
    </row>
    <row r="11120" spans="1:3" x14ac:dyDescent="0.35">
      <c r="A11120">
        <v>208.78210000000001</v>
      </c>
      <c r="B11120" t="s">
        <v>55</v>
      </c>
    </row>
    <row r="11121" spans="1:2" x14ac:dyDescent="0.35">
      <c r="A11121">
        <v>208.8</v>
      </c>
      <c r="B11121" t="s">
        <v>55</v>
      </c>
    </row>
    <row r="11122" spans="1:2" x14ac:dyDescent="0.35">
      <c r="A11122">
        <v>208.8141</v>
      </c>
      <c r="B11122" t="s">
        <v>55</v>
      </c>
    </row>
    <row r="11123" spans="1:2" x14ac:dyDescent="0.35">
      <c r="A11123">
        <v>208.82990000000001</v>
      </c>
      <c r="B11123" t="s">
        <v>55</v>
      </c>
    </row>
    <row r="11124" spans="1:2" x14ac:dyDescent="0.35">
      <c r="A11124">
        <v>208.84549999999999</v>
      </c>
      <c r="B11124" t="s">
        <v>55</v>
      </c>
    </row>
    <row r="11125" spans="1:2" x14ac:dyDescent="0.35">
      <c r="A11125">
        <v>208.86060000000001</v>
      </c>
      <c r="B11125" t="s">
        <v>55</v>
      </c>
    </row>
    <row r="11126" spans="1:2" x14ac:dyDescent="0.35">
      <c r="A11126">
        <v>208.87719999999999</v>
      </c>
      <c r="B11126" t="s">
        <v>55</v>
      </c>
    </row>
    <row r="11127" spans="1:2" x14ac:dyDescent="0.35">
      <c r="A11127">
        <v>208.89410000000001</v>
      </c>
      <c r="B11127" t="s">
        <v>55</v>
      </c>
    </row>
    <row r="11128" spans="1:2" x14ac:dyDescent="0.35">
      <c r="A11128">
        <v>208.9194</v>
      </c>
      <c r="B11128" t="s">
        <v>55</v>
      </c>
    </row>
    <row r="11129" spans="1:2" x14ac:dyDescent="0.35">
      <c r="A11129">
        <v>208.94919999999999</v>
      </c>
      <c r="B11129" t="s">
        <v>55</v>
      </c>
    </row>
    <row r="11130" spans="1:2" x14ac:dyDescent="0.35">
      <c r="A11130">
        <v>208.96860000000001</v>
      </c>
      <c r="B11130" t="s">
        <v>55</v>
      </c>
    </row>
    <row r="11131" spans="1:2" x14ac:dyDescent="0.35">
      <c r="A11131">
        <v>208.98740000000001</v>
      </c>
      <c r="B11131" t="s">
        <v>55</v>
      </c>
    </row>
    <row r="11132" spans="1:2" x14ac:dyDescent="0.35">
      <c r="A11132">
        <v>209.00479999999999</v>
      </c>
      <c r="B11132" t="s">
        <v>55</v>
      </c>
    </row>
    <row r="11133" spans="1:2" x14ac:dyDescent="0.35">
      <c r="A11133">
        <v>209.02289999999999</v>
      </c>
      <c r="B11133" t="s">
        <v>55</v>
      </c>
    </row>
    <row r="11134" spans="1:2" x14ac:dyDescent="0.35">
      <c r="A11134">
        <v>209.04220000000001</v>
      </c>
      <c r="B11134" t="s">
        <v>55</v>
      </c>
    </row>
    <row r="11135" spans="1:2" x14ac:dyDescent="0.35">
      <c r="A11135">
        <v>209.06559999999999</v>
      </c>
      <c r="B11135" t="s">
        <v>55</v>
      </c>
    </row>
    <row r="11136" spans="1:2" x14ac:dyDescent="0.35">
      <c r="A11136">
        <v>209.0865</v>
      </c>
      <c r="B11136" t="s">
        <v>55</v>
      </c>
    </row>
    <row r="11137" spans="1:2" x14ac:dyDescent="0.35">
      <c r="A11137">
        <v>209.10830000000001</v>
      </c>
      <c r="B11137" t="s">
        <v>55</v>
      </c>
    </row>
    <row r="11138" spans="1:2" x14ac:dyDescent="0.35">
      <c r="A11138">
        <v>209.12899999999999</v>
      </c>
      <c r="B11138" t="s">
        <v>55</v>
      </c>
    </row>
    <row r="11139" spans="1:2" x14ac:dyDescent="0.35">
      <c r="A11139">
        <v>209.14660000000001</v>
      </c>
      <c r="B11139" t="s">
        <v>55</v>
      </c>
    </row>
    <row r="11140" spans="1:2" x14ac:dyDescent="0.35">
      <c r="A11140">
        <v>209.16560000000001</v>
      </c>
      <c r="B11140" t="s">
        <v>55</v>
      </c>
    </row>
    <row r="11141" spans="1:2" x14ac:dyDescent="0.35">
      <c r="A11141">
        <v>209.18350000000001</v>
      </c>
      <c r="B11141" t="s">
        <v>55</v>
      </c>
    </row>
    <row r="11142" spans="1:2" x14ac:dyDescent="0.35">
      <c r="A11142">
        <v>209.20189999999999</v>
      </c>
      <c r="B11142" t="s">
        <v>55</v>
      </c>
    </row>
    <row r="11143" spans="1:2" x14ac:dyDescent="0.35">
      <c r="A11143">
        <v>209.2184</v>
      </c>
      <c r="B11143" t="s">
        <v>55</v>
      </c>
    </row>
    <row r="11144" spans="1:2" x14ac:dyDescent="0.35">
      <c r="A11144">
        <v>209.2475</v>
      </c>
      <c r="B11144" t="s">
        <v>55</v>
      </c>
    </row>
    <row r="11145" spans="1:2" x14ac:dyDescent="0.35">
      <c r="A11145">
        <v>209.279</v>
      </c>
      <c r="B11145" t="s">
        <v>55</v>
      </c>
    </row>
    <row r="11146" spans="1:2" x14ac:dyDescent="0.35">
      <c r="A11146">
        <v>209.2954</v>
      </c>
      <c r="B11146" t="s">
        <v>55</v>
      </c>
    </row>
    <row r="11147" spans="1:2" x14ac:dyDescent="0.35">
      <c r="A11147">
        <v>209.3152</v>
      </c>
      <c r="B11147" t="s">
        <v>55</v>
      </c>
    </row>
    <row r="11148" spans="1:2" x14ac:dyDescent="0.35">
      <c r="A11148">
        <v>209.33670000000001</v>
      </c>
      <c r="B11148" t="s">
        <v>55</v>
      </c>
    </row>
    <row r="11149" spans="1:2" x14ac:dyDescent="0.35">
      <c r="A11149">
        <v>209.35390000000001</v>
      </c>
      <c r="B11149" t="s">
        <v>55</v>
      </c>
    </row>
    <row r="11150" spans="1:2" x14ac:dyDescent="0.35">
      <c r="A11150">
        <v>209.37520000000001</v>
      </c>
      <c r="B11150" t="s">
        <v>55</v>
      </c>
    </row>
    <row r="11151" spans="1:2" x14ac:dyDescent="0.35">
      <c r="A11151">
        <v>209.38900000000001</v>
      </c>
      <c r="B11151" t="s">
        <v>55</v>
      </c>
    </row>
    <row r="11152" spans="1:2" x14ac:dyDescent="0.35">
      <c r="A11152">
        <v>209.40700000000001</v>
      </c>
      <c r="B11152" t="s">
        <v>55</v>
      </c>
    </row>
    <row r="11153" spans="1:2" x14ac:dyDescent="0.35">
      <c r="A11153">
        <v>209.42599999999999</v>
      </c>
      <c r="B11153" t="s">
        <v>55</v>
      </c>
    </row>
    <row r="11154" spans="1:2" x14ac:dyDescent="0.35">
      <c r="A11154">
        <v>209.4409</v>
      </c>
      <c r="B11154" t="s">
        <v>55</v>
      </c>
    </row>
    <row r="11155" spans="1:2" x14ac:dyDescent="0.35">
      <c r="A11155">
        <v>209.46209999999999</v>
      </c>
      <c r="B11155" t="s">
        <v>55</v>
      </c>
    </row>
    <row r="11156" spans="1:2" x14ac:dyDescent="0.35">
      <c r="A11156">
        <v>209.4759</v>
      </c>
      <c r="B11156" t="s">
        <v>55</v>
      </c>
    </row>
    <row r="11157" spans="1:2" x14ac:dyDescent="0.35">
      <c r="A11157">
        <v>209.4914</v>
      </c>
      <c r="B11157" t="s">
        <v>55</v>
      </c>
    </row>
    <row r="11158" spans="1:2" x14ac:dyDescent="0.35">
      <c r="A11158">
        <v>209.5069</v>
      </c>
      <c r="B11158" t="s">
        <v>55</v>
      </c>
    </row>
    <row r="11159" spans="1:2" x14ac:dyDescent="0.35">
      <c r="A11159">
        <v>209.52379999999999</v>
      </c>
      <c r="B11159" t="s">
        <v>55</v>
      </c>
    </row>
    <row r="11160" spans="1:2" x14ac:dyDescent="0.35">
      <c r="A11160">
        <v>209.5403</v>
      </c>
      <c r="B11160" t="s">
        <v>55</v>
      </c>
    </row>
    <row r="11161" spans="1:2" x14ac:dyDescent="0.35">
      <c r="A11161">
        <v>209.5547</v>
      </c>
      <c r="B11161" t="s">
        <v>55</v>
      </c>
    </row>
    <row r="11162" spans="1:2" x14ac:dyDescent="0.35">
      <c r="A11162">
        <v>209.56979999999999</v>
      </c>
      <c r="B11162" t="s">
        <v>55</v>
      </c>
    </row>
    <row r="11163" spans="1:2" x14ac:dyDescent="0.35">
      <c r="A11163">
        <v>209.58529999999999</v>
      </c>
      <c r="B11163" t="s">
        <v>55</v>
      </c>
    </row>
    <row r="11164" spans="1:2" x14ac:dyDescent="0.35">
      <c r="A11164">
        <v>209.60120000000001</v>
      </c>
      <c r="B11164" t="s">
        <v>55</v>
      </c>
    </row>
    <row r="11165" spans="1:2" x14ac:dyDescent="0.35">
      <c r="A11165">
        <v>209.61689999999999</v>
      </c>
      <c r="B11165" t="s">
        <v>55</v>
      </c>
    </row>
    <row r="11166" spans="1:2" x14ac:dyDescent="0.35">
      <c r="A11166">
        <v>209.63310000000001</v>
      </c>
      <c r="B11166" t="s">
        <v>55</v>
      </c>
    </row>
    <row r="11167" spans="1:2" x14ac:dyDescent="0.35">
      <c r="A11167">
        <v>209.6482</v>
      </c>
      <c r="B11167" t="s">
        <v>55</v>
      </c>
    </row>
    <row r="11168" spans="1:2" x14ac:dyDescent="0.35">
      <c r="A11168">
        <v>209.66329999999999</v>
      </c>
      <c r="B11168" t="s">
        <v>55</v>
      </c>
    </row>
    <row r="11169" spans="1:2" x14ac:dyDescent="0.35">
      <c r="A11169">
        <v>209.6782</v>
      </c>
      <c r="B11169" t="s">
        <v>55</v>
      </c>
    </row>
    <row r="11170" spans="1:2" x14ac:dyDescent="0.35">
      <c r="A11170">
        <v>209.69399999999999</v>
      </c>
      <c r="B11170" t="s">
        <v>55</v>
      </c>
    </row>
    <row r="11171" spans="1:2" x14ac:dyDescent="0.35">
      <c r="A11171">
        <v>209.7123</v>
      </c>
      <c r="B11171" t="s">
        <v>55</v>
      </c>
    </row>
    <row r="11172" spans="1:2" x14ac:dyDescent="0.35">
      <c r="A11172">
        <v>209.73070000000001</v>
      </c>
      <c r="B11172" t="s">
        <v>55</v>
      </c>
    </row>
    <row r="11173" spans="1:2" x14ac:dyDescent="0.35">
      <c r="A11173">
        <v>209.75219999999999</v>
      </c>
      <c r="B11173" t="s">
        <v>55</v>
      </c>
    </row>
    <row r="11174" spans="1:2" x14ac:dyDescent="0.35">
      <c r="A11174">
        <v>209.76820000000001</v>
      </c>
      <c r="B11174" t="s">
        <v>55</v>
      </c>
    </row>
    <row r="11175" spans="1:2" x14ac:dyDescent="0.35">
      <c r="A11175">
        <v>209.78700000000001</v>
      </c>
      <c r="B11175" t="s">
        <v>55</v>
      </c>
    </row>
    <row r="11176" spans="1:2" x14ac:dyDescent="0.35">
      <c r="A11176">
        <v>209.8098</v>
      </c>
      <c r="B11176" t="s">
        <v>55</v>
      </c>
    </row>
    <row r="11177" spans="1:2" x14ac:dyDescent="0.35">
      <c r="A11177">
        <v>209.8252</v>
      </c>
      <c r="B11177" t="s">
        <v>55</v>
      </c>
    </row>
    <row r="11178" spans="1:2" x14ac:dyDescent="0.35">
      <c r="A11178">
        <v>209.8409</v>
      </c>
      <c r="B11178" t="s">
        <v>55</v>
      </c>
    </row>
    <row r="11179" spans="1:2" x14ac:dyDescent="0.35">
      <c r="A11179">
        <v>209.86070000000001</v>
      </c>
      <c r="B11179" t="s">
        <v>55</v>
      </c>
    </row>
    <row r="11180" spans="1:2" x14ac:dyDescent="0.35">
      <c r="A11180">
        <v>209.893</v>
      </c>
      <c r="B11180" t="s">
        <v>55</v>
      </c>
    </row>
    <row r="11181" spans="1:2" x14ac:dyDescent="0.35">
      <c r="A11181">
        <v>209.92410000000001</v>
      </c>
      <c r="B11181" t="s">
        <v>55</v>
      </c>
    </row>
    <row r="11182" spans="1:2" x14ac:dyDescent="0.35">
      <c r="A11182">
        <v>209.94759999999999</v>
      </c>
      <c r="B11182" t="s">
        <v>55</v>
      </c>
    </row>
    <row r="11183" spans="1:2" x14ac:dyDescent="0.35">
      <c r="A11183">
        <v>209.96850000000001</v>
      </c>
      <c r="B11183" t="s">
        <v>55</v>
      </c>
    </row>
    <row r="11184" spans="1:2" x14ac:dyDescent="0.35">
      <c r="A11184">
        <v>209.99260000000001</v>
      </c>
      <c r="B11184" t="s">
        <v>55</v>
      </c>
    </row>
    <row r="11185" spans="1:3" x14ac:dyDescent="0.35">
      <c r="A11185">
        <v>210.01</v>
      </c>
      <c r="B11185" t="s">
        <v>55</v>
      </c>
    </row>
    <row r="11186" spans="1:3" x14ac:dyDescent="0.35">
      <c r="A11186">
        <v>210.02670000000001</v>
      </c>
      <c r="B11186" t="s">
        <v>55</v>
      </c>
    </row>
    <row r="11187" spans="1:3" x14ac:dyDescent="0.35">
      <c r="A11187">
        <v>210.04839999999999</v>
      </c>
      <c r="B11187" t="s">
        <v>55</v>
      </c>
    </row>
    <row r="11188" spans="1:3" x14ac:dyDescent="0.35">
      <c r="A11188">
        <v>210.07130000000001</v>
      </c>
      <c r="B11188" t="s">
        <v>55</v>
      </c>
    </row>
    <row r="11189" spans="1:3" x14ac:dyDescent="0.35">
      <c r="A11189">
        <v>210.08709999999999</v>
      </c>
      <c r="B11189" t="s">
        <v>55</v>
      </c>
    </row>
    <row r="11190" spans="1:3" x14ac:dyDescent="0.35">
      <c r="A11190">
        <v>210.10319999999999</v>
      </c>
      <c r="B11190" t="s">
        <v>55</v>
      </c>
    </row>
    <row r="11191" spans="1:3" x14ac:dyDescent="0.35">
      <c r="A11191">
        <v>210.12029999999999</v>
      </c>
      <c r="B11191" t="s">
        <v>55</v>
      </c>
    </row>
    <row r="11192" spans="1:3" x14ac:dyDescent="0.35">
      <c r="A11192">
        <v>210.14109999999999</v>
      </c>
      <c r="B11192" t="s">
        <v>55</v>
      </c>
    </row>
    <row r="11193" spans="1:3" x14ac:dyDescent="0.35">
      <c r="A11193">
        <v>210.1618</v>
      </c>
      <c r="B11193" t="s">
        <v>55</v>
      </c>
    </row>
    <row r="11194" spans="1:3" x14ac:dyDescent="0.35">
      <c r="A11194">
        <v>210.18940000000001</v>
      </c>
      <c r="B11194" t="s">
        <v>55</v>
      </c>
    </row>
    <row r="11195" spans="1:3" x14ac:dyDescent="0.35">
      <c r="A11195">
        <v>210.21809999999999</v>
      </c>
      <c r="B11195" t="s">
        <v>55</v>
      </c>
      <c r="C11195">
        <v>5.0000000000000001E-4</v>
      </c>
    </row>
    <row r="11196" spans="1:3" x14ac:dyDescent="0.35">
      <c r="A11196">
        <v>210.23480000000001</v>
      </c>
      <c r="B11196" t="s">
        <v>55</v>
      </c>
      <c r="C11196">
        <v>8.9999999999999998E-4</v>
      </c>
    </row>
    <row r="11197" spans="1:3" x14ac:dyDescent="0.35">
      <c r="A11197">
        <v>210.25280000000001</v>
      </c>
      <c r="B11197" t="s">
        <v>55</v>
      </c>
      <c r="C11197">
        <v>5.0000000000000001E-4</v>
      </c>
    </row>
    <row r="11198" spans="1:3" x14ac:dyDescent="0.35">
      <c r="A11198">
        <v>210.26779999999999</v>
      </c>
      <c r="B11198" t="s">
        <v>55</v>
      </c>
      <c r="C11198">
        <v>6.9999999999999999E-4</v>
      </c>
    </row>
    <row r="11199" spans="1:3" x14ac:dyDescent="0.35">
      <c r="A11199">
        <v>210.2843</v>
      </c>
      <c r="B11199" t="s">
        <v>55</v>
      </c>
      <c r="C11199">
        <v>4.7000000000000002E-3</v>
      </c>
    </row>
    <row r="11200" spans="1:3" x14ac:dyDescent="0.35">
      <c r="A11200">
        <v>210.30170000000001</v>
      </c>
      <c r="B11200" t="s">
        <v>55</v>
      </c>
      <c r="C11200">
        <v>4.7000000000000002E-3</v>
      </c>
    </row>
    <row r="11201" spans="1:3" x14ac:dyDescent="0.35">
      <c r="A11201">
        <v>210.32069999999999</v>
      </c>
      <c r="B11201" t="s">
        <v>55</v>
      </c>
      <c r="C11201">
        <v>2.0999999999999999E-3</v>
      </c>
    </row>
    <row r="11202" spans="1:3" x14ac:dyDescent="0.35">
      <c r="A11202">
        <v>210.34039999999999</v>
      </c>
      <c r="B11202" t="s">
        <v>55</v>
      </c>
      <c r="C11202">
        <v>4.4000000000000003E-3</v>
      </c>
    </row>
    <row r="11203" spans="1:3" x14ac:dyDescent="0.35">
      <c r="A11203">
        <v>210.36019999999999</v>
      </c>
      <c r="B11203" t="s">
        <v>55</v>
      </c>
      <c r="C11203">
        <v>1.8E-3</v>
      </c>
    </row>
    <row r="11204" spans="1:3" x14ac:dyDescent="0.35">
      <c r="A11204">
        <v>210.3792</v>
      </c>
      <c r="B11204" t="s">
        <v>55</v>
      </c>
      <c r="C11204">
        <v>2.3999999999999998E-3</v>
      </c>
    </row>
    <row r="11205" spans="1:3" x14ac:dyDescent="0.35">
      <c r="A11205">
        <v>210.40180000000001</v>
      </c>
      <c r="B11205" t="s">
        <v>55</v>
      </c>
      <c r="C11205">
        <v>1.6000000000000001E-3</v>
      </c>
    </row>
    <row r="11206" spans="1:3" x14ac:dyDescent="0.35">
      <c r="A11206">
        <v>210.41990000000001</v>
      </c>
      <c r="B11206" t="s">
        <v>55</v>
      </c>
      <c r="C11206">
        <v>2.0999999999999999E-3</v>
      </c>
    </row>
    <row r="11207" spans="1:3" x14ac:dyDescent="0.35">
      <c r="A11207">
        <v>210.43860000000001</v>
      </c>
      <c r="B11207" t="s">
        <v>55</v>
      </c>
      <c r="C11207">
        <v>1E-3</v>
      </c>
    </row>
    <row r="11208" spans="1:3" x14ac:dyDescent="0.35">
      <c r="A11208">
        <v>210.45750000000001</v>
      </c>
      <c r="B11208" t="s">
        <v>55</v>
      </c>
      <c r="C11208">
        <v>2.0000000000000001E-4</v>
      </c>
    </row>
    <row r="11209" spans="1:3" x14ac:dyDescent="0.35">
      <c r="A11209">
        <v>210.47739999999999</v>
      </c>
      <c r="B11209" t="s">
        <v>55</v>
      </c>
      <c r="C11209">
        <v>2.0000000000000001E-4</v>
      </c>
    </row>
    <row r="11210" spans="1:3" x14ac:dyDescent="0.35">
      <c r="A11210">
        <v>210.49379999999999</v>
      </c>
      <c r="B11210" t="s">
        <v>55</v>
      </c>
      <c r="C11210">
        <v>2.5000000000000001E-3</v>
      </c>
    </row>
    <row r="11211" spans="1:3" x14ac:dyDescent="0.35">
      <c r="A11211">
        <v>210.512</v>
      </c>
      <c r="B11211" t="s">
        <v>55</v>
      </c>
      <c r="C11211">
        <v>7.4000000000000003E-3</v>
      </c>
    </row>
    <row r="11212" spans="1:3" x14ac:dyDescent="0.35">
      <c r="A11212">
        <v>210.5393</v>
      </c>
      <c r="B11212" t="s">
        <v>55</v>
      </c>
      <c r="C11212">
        <v>1.72E-2</v>
      </c>
    </row>
    <row r="11213" spans="1:3" x14ac:dyDescent="0.35">
      <c r="A11213">
        <v>210.55779999999999</v>
      </c>
      <c r="B11213" t="s">
        <v>55</v>
      </c>
      <c r="C11213">
        <v>1.4999999999999999E-2</v>
      </c>
    </row>
    <row r="11214" spans="1:3" x14ac:dyDescent="0.35">
      <c r="A11214">
        <v>210.5804</v>
      </c>
      <c r="B11214" t="s">
        <v>55</v>
      </c>
      <c r="C11214">
        <v>1.1900000000000001E-2</v>
      </c>
    </row>
    <row r="11215" spans="1:3" x14ac:dyDescent="0.35">
      <c r="A11215">
        <v>210.60589999999999</v>
      </c>
      <c r="B11215" t="s">
        <v>55</v>
      </c>
      <c r="C11215">
        <v>5.8999999999999999E-3</v>
      </c>
    </row>
    <row r="11216" spans="1:3" x14ac:dyDescent="0.35">
      <c r="A11216">
        <v>210.62729999999999</v>
      </c>
      <c r="B11216" t="s">
        <v>55</v>
      </c>
      <c r="C11216">
        <v>3.5999999999999999E-3</v>
      </c>
    </row>
    <row r="11217" spans="1:3" x14ac:dyDescent="0.35">
      <c r="A11217">
        <v>210.64699999999999</v>
      </c>
      <c r="B11217" t="s">
        <v>55</v>
      </c>
      <c r="C11217">
        <v>2.5000000000000001E-3</v>
      </c>
    </row>
    <row r="11218" spans="1:3" x14ac:dyDescent="0.35">
      <c r="A11218">
        <v>210.6669</v>
      </c>
      <c r="B11218" t="s">
        <v>55</v>
      </c>
      <c r="C11218">
        <v>5.3E-3</v>
      </c>
    </row>
    <row r="11219" spans="1:3" x14ac:dyDescent="0.35">
      <c r="A11219">
        <v>210.6917</v>
      </c>
      <c r="B11219" t="s">
        <v>55</v>
      </c>
      <c r="C11219">
        <v>4.8999999999999998E-3</v>
      </c>
    </row>
    <row r="11220" spans="1:3" x14ac:dyDescent="0.35">
      <c r="A11220">
        <v>210.70679999999999</v>
      </c>
      <c r="B11220" t="s">
        <v>55</v>
      </c>
      <c r="C11220">
        <v>4.8999999999999998E-3</v>
      </c>
    </row>
    <row r="11221" spans="1:3" x14ac:dyDescent="0.35">
      <c r="A11221">
        <v>210.7235</v>
      </c>
      <c r="B11221" t="s">
        <v>55</v>
      </c>
      <c r="C11221">
        <v>5.9999999999999995E-4</v>
      </c>
    </row>
    <row r="11222" spans="1:3" x14ac:dyDescent="0.35">
      <c r="A11222">
        <v>210.74</v>
      </c>
      <c r="B11222" t="s">
        <v>55</v>
      </c>
      <c r="C11222">
        <v>1E-4</v>
      </c>
    </row>
    <row r="11223" spans="1:3" x14ac:dyDescent="0.35">
      <c r="A11223">
        <v>210.75630000000001</v>
      </c>
      <c r="B11223" t="s">
        <v>55</v>
      </c>
      <c r="C11223">
        <v>1E-4</v>
      </c>
    </row>
    <row r="11224" spans="1:3" x14ac:dyDescent="0.35">
      <c r="A11224">
        <v>210.77289999999999</v>
      </c>
      <c r="B11224" t="s">
        <v>55</v>
      </c>
    </row>
    <row r="11225" spans="1:3" x14ac:dyDescent="0.35">
      <c r="A11225">
        <v>210.78970000000001</v>
      </c>
      <c r="B11225" t="s">
        <v>55</v>
      </c>
    </row>
    <row r="11226" spans="1:3" x14ac:dyDescent="0.35">
      <c r="A11226">
        <v>210.81020000000001</v>
      </c>
      <c r="B11226" t="s">
        <v>55</v>
      </c>
    </row>
    <row r="11227" spans="1:3" x14ac:dyDescent="0.35">
      <c r="A11227">
        <v>210.83080000000001</v>
      </c>
      <c r="B11227" t="s">
        <v>55</v>
      </c>
    </row>
    <row r="11228" spans="1:3" x14ac:dyDescent="0.35">
      <c r="A11228">
        <v>210.85429999999999</v>
      </c>
      <c r="B11228" t="s">
        <v>55</v>
      </c>
    </row>
    <row r="11229" spans="1:3" x14ac:dyDescent="0.35">
      <c r="A11229">
        <v>210.87520000000001</v>
      </c>
      <c r="B11229" t="s">
        <v>55</v>
      </c>
    </row>
    <row r="11230" spans="1:3" x14ac:dyDescent="0.35">
      <c r="A11230">
        <v>210.89789999999999</v>
      </c>
      <c r="B11230" t="s">
        <v>55</v>
      </c>
    </row>
    <row r="11231" spans="1:3" x14ac:dyDescent="0.35">
      <c r="A11231">
        <v>210.91749999999999</v>
      </c>
      <c r="B11231" t="s">
        <v>55</v>
      </c>
    </row>
    <row r="11232" spans="1:3" x14ac:dyDescent="0.35">
      <c r="A11232">
        <v>210.9333</v>
      </c>
      <c r="B11232" t="s">
        <v>55</v>
      </c>
    </row>
    <row r="11233" spans="1:2" x14ac:dyDescent="0.35">
      <c r="A11233">
        <v>210.94909999999999</v>
      </c>
      <c r="B11233" t="s">
        <v>55</v>
      </c>
    </row>
    <row r="11234" spans="1:2" x14ac:dyDescent="0.35">
      <c r="A11234">
        <v>210.96799999999999</v>
      </c>
      <c r="B11234" t="s">
        <v>55</v>
      </c>
    </row>
    <row r="11235" spans="1:2" x14ac:dyDescent="0.35">
      <c r="A11235">
        <v>210.99119999999999</v>
      </c>
      <c r="B11235" t="s">
        <v>55</v>
      </c>
    </row>
    <row r="11236" spans="1:2" x14ac:dyDescent="0.35">
      <c r="A11236">
        <v>211.0147</v>
      </c>
      <c r="B11236" t="s">
        <v>55</v>
      </c>
    </row>
    <row r="11237" spans="1:2" x14ac:dyDescent="0.35">
      <c r="A11237">
        <v>211.03219999999999</v>
      </c>
      <c r="B11237" t="s">
        <v>55</v>
      </c>
    </row>
    <row r="11238" spans="1:2" x14ac:dyDescent="0.35">
      <c r="A11238">
        <v>211.0514</v>
      </c>
      <c r="B11238" t="s">
        <v>55</v>
      </c>
    </row>
    <row r="11239" spans="1:2" x14ac:dyDescent="0.35">
      <c r="A11239">
        <v>211.06890000000001</v>
      </c>
      <c r="B11239" t="s">
        <v>55</v>
      </c>
    </row>
    <row r="11240" spans="1:2" x14ac:dyDescent="0.35">
      <c r="A11240">
        <v>211.08709999999999</v>
      </c>
      <c r="B11240" t="s">
        <v>55</v>
      </c>
    </row>
    <row r="11241" spans="1:2" x14ac:dyDescent="0.35">
      <c r="A11241">
        <v>211.10550000000001</v>
      </c>
      <c r="B11241" t="s">
        <v>55</v>
      </c>
    </row>
    <row r="11242" spans="1:2" x14ac:dyDescent="0.35">
      <c r="A11242">
        <v>211.12350000000001</v>
      </c>
      <c r="B11242" t="s">
        <v>55</v>
      </c>
    </row>
    <row r="11243" spans="1:2" x14ac:dyDescent="0.35">
      <c r="A11243">
        <v>211.149</v>
      </c>
      <c r="B11243" t="s">
        <v>55</v>
      </c>
    </row>
    <row r="11244" spans="1:2" x14ac:dyDescent="0.35">
      <c r="A11244">
        <v>211.17140000000001</v>
      </c>
      <c r="B11244" t="s">
        <v>55</v>
      </c>
    </row>
    <row r="11245" spans="1:2" x14ac:dyDescent="0.35">
      <c r="A11245">
        <v>211.18780000000001</v>
      </c>
      <c r="B11245" t="s">
        <v>55</v>
      </c>
    </row>
    <row r="11246" spans="1:2" x14ac:dyDescent="0.35">
      <c r="A11246">
        <v>211.2071</v>
      </c>
      <c r="B11246" t="s">
        <v>55</v>
      </c>
    </row>
    <row r="11247" spans="1:2" x14ac:dyDescent="0.35">
      <c r="A11247">
        <v>211.23400000000001</v>
      </c>
      <c r="B11247" t="s">
        <v>55</v>
      </c>
    </row>
    <row r="11248" spans="1:2" x14ac:dyDescent="0.35">
      <c r="A11248">
        <v>211.2518</v>
      </c>
      <c r="B11248" t="s">
        <v>55</v>
      </c>
    </row>
    <row r="11249" spans="1:2" x14ac:dyDescent="0.35">
      <c r="A11249">
        <v>211.27099999999999</v>
      </c>
      <c r="B11249" t="s">
        <v>55</v>
      </c>
    </row>
    <row r="11250" spans="1:2" x14ac:dyDescent="0.35">
      <c r="A11250">
        <v>211.292</v>
      </c>
      <c r="B11250" t="s">
        <v>55</v>
      </c>
    </row>
    <row r="11251" spans="1:2" x14ac:dyDescent="0.35">
      <c r="A11251">
        <v>211.3142</v>
      </c>
      <c r="B11251" t="s">
        <v>55</v>
      </c>
    </row>
    <row r="11252" spans="1:2" x14ac:dyDescent="0.35">
      <c r="A11252">
        <v>211.33840000000001</v>
      </c>
      <c r="B11252" t="s">
        <v>55</v>
      </c>
    </row>
    <row r="11253" spans="1:2" x14ac:dyDescent="0.35">
      <c r="A11253">
        <v>211.3571</v>
      </c>
      <c r="B11253" t="s">
        <v>55</v>
      </c>
    </row>
    <row r="11254" spans="1:2" x14ac:dyDescent="0.35">
      <c r="A11254">
        <v>211.3715</v>
      </c>
      <c r="B11254" t="s">
        <v>55</v>
      </c>
    </row>
    <row r="11255" spans="1:2" x14ac:dyDescent="0.35">
      <c r="A11255">
        <v>211.3869</v>
      </c>
      <c r="B11255" t="s">
        <v>55</v>
      </c>
    </row>
    <row r="11256" spans="1:2" x14ac:dyDescent="0.35">
      <c r="A11256">
        <v>211.40190000000001</v>
      </c>
      <c r="B11256" t="s">
        <v>55</v>
      </c>
    </row>
    <row r="11257" spans="1:2" x14ac:dyDescent="0.35">
      <c r="A11257">
        <v>211.41659999999999</v>
      </c>
      <c r="B11257" t="s">
        <v>55</v>
      </c>
    </row>
    <row r="11258" spans="1:2" x14ac:dyDescent="0.35">
      <c r="A11258">
        <v>211.4308</v>
      </c>
      <c r="B11258" t="s">
        <v>55</v>
      </c>
    </row>
    <row r="11259" spans="1:2" x14ac:dyDescent="0.35">
      <c r="A11259">
        <v>211.44589999999999</v>
      </c>
      <c r="B11259" t="s">
        <v>55</v>
      </c>
    </row>
    <row r="11260" spans="1:2" x14ac:dyDescent="0.35">
      <c r="A11260">
        <v>211.4606</v>
      </c>
      <c r="B11260" t="s">
        <v>55</v>
      </c>
    </row>
    <row r="11261" spans="1:2" x14ac:dyDescent="0.35">
      <c r="A11261">
        <v>211.4753</v>
      </c>
      <c r="B11261" t="s">
        <v>55</v>
      </c>
    </row>
    <row r="11262" spans="1:2" x14ac:dyDescent="0.35">
      <c r="A11262">
        <v>211.49029999999999</v>
      </c>
      <c r="B11262" t="s">
        <v>55</v>
      </c>
    </row>
    <row r="11263" spans="1:2" x14ac:dyDescent="0.35">
      <c r="A11263">
        <v>211.5052</v>
      </c>
      <c r="B11263" t="s">
        <v>55</v>
      </c>
    </row>
    <row r="11264" spans="1:2" x14ac:dyDescent="0.35">
      <c r="A11264">
        <v>211.5213</v>
      </c>
      <c r="B11264" t="s">
        <v>55</v>
      </c>
    </row>
    <row r="11265" spans="1:2" x14ac:dyDescent="0.35">
      <c r="A11265">
        <v>211.5367</v>
      </c>
      <c r="B11265" t="s">
        <v>55</v>
      </c>
    </row>
    <row r="11266" spans="1:2" x14ac:dyDescent="0.35">
      <c r="A11266">
        <v>211.55090000000001</v>
      </c>
      <c r="B11266" t="s">
        <v>55</v>
      </c>
    </row>
    <row r="11267" spans="1:2" x14ac:dyDescent="0.35">
      <c r="A11267">
        <v>211.5658</v>
      </c>
      <c r="B11267" t="s">
        <v>55</v>
      </c>
    </row>
    <row r="11268" spans="1:2" x14ac:dyDescent="0.35">
      <c r="A11268">
        <v>211.58019999999999</v>
      </c>
      <c r="B11268" t="s">
        <v>55</v>
      </c>
    </row>
    <row r="11269" spans="1:2" x14ac:dyDescent="0.35">
      <c r="A11269">
        <v>211.59639999999999</v>
      </c>
      <c r="B11269" t="s">
        <v>55</v>
      </c>
    </row>
    <row r="11270" spans="1:2" x14ac:dyDescent="0.35">
      <c r="A11270">
        <v>211.61060000000001</v>
      </c>
      <c r="B11270" t="s">
        <v>55</v>
      </c>
    </row>
    <row r="11271" spans="1:2" x14ac:dyDescent="0.35">
      <c r="A11271">
        <v>211.62549999999999</v>
      </c>
      <c r="B11271" t="s">
        <v>55</v>
      </c>
    </row>
    <row r="11272" spans="1:2" x14ac:dyDescent="0.35">
      <c r="A11272">
        <v>211.64169999999999</v>
      </c>
      <c r="B11272" t="s">
        <v>55</v>
      </c>
    </row>
    <row r="11273" spans="1:2" x14ac:dyDescent="0.35">
      <c r="A11273">
        <v>211.6602</v>
      </c>
      <c r="B11273" t="s">
        <v>55</v>
      </c>
    </row>
    <row r="11274" spans="1:2" x14ac:dyDescent="0.35">
      <c r="A11274">
        <v>211.679</v>
      </c>
      <c r="B11274" t="s">
        <v>55</v>
      </c>
    </row>
    <row r="11275" spans="1:2" x14ac:dyDescent="0.35">
      <c r="A11275">
        <v>211.69540000000001</v>
      </c>
      <c r="B11275" t="s">
        <v>55</v>
      </c>
    </row>
    <row r="11276" spans="1:2" x14ac:dyDescent="0.35">
      <c r="A11276">
        <v>211.71250000000001</v>
      </c>
      <c r="B11276" t="s">
        <v>55</v>
      </c>
    </row>
    <row r="11277" spans="1:2" x14ac:dyDescent="0.35">
      <c r="A11277">
        <v>211.7303</v>
      </c>
      <c r="B11277" t="s">
        <v>55</v>
      </c>
    </row>
    <row r="11278" spans="1:2" x14ac:dyDescent="0.35">
      <c r="A11278">
        <v>211.75470000000001</v>
      </c>
      <c r="B11278" t="s">
        <v>55</v>
      </c>
    </row>
    <row r="11279" spans="1:2" x14ac:dyDescent="0.35">
      <c r="A11279">
        <v>211.77709999999999</v>
      </c>
      <c r="B11279" t="s">
        <v>55</v>
      </c>
    </row>
    <row r="11280" spans="1:2" x14ac:dyDescent="0.35">
      <c r="A11280">
        <v>211.7919</v>
      </c>
      <c r="B11280" t="s">
        <v>55</v>
      </c>
    </row>
    <row r="11281" spans="1:2" x14ac:dyDescent="0.35">
      <c r="A11281">
        <v>211.8107</v>
      </c>
      <c r="B11281" t="s">
        <v>55</v>
      </c>
    </row>
    <row r="11282" spans="1:2" x14ac:dyDescent="0.35">
      <c r="A11282">
        <v>211.83920000000001</v>
      </c>
      <c r="B11282" t="s">
        <v>55</v>
      </c>
    </row>
    <row r="11283" spans="1:2" x14ac:dyDescent="0.35">
      <c r="A11283">
        <v>211.8655</v>
      </c>
      <c r="B11283" t="s">
        <v>55</v>
      </c>
    </row>
    <row r="11284" spans="1:2" x14ac:dyDescent="0.35">
      <c r="A11284">
        <v>211.88460000000001</v>
      </c>
      <c r="B11284" t="s">
        <v>55</v>
      </c>
    </row>
    <row r="11285" spans="1:2" x14ac:dyDescent="0.35">
      <c r="A11285">
        <v>211.90459999999999</v>
      </c>
      <c r="B11285" t="s">
        <v>55</v>
      </c>
    </row>
    <row r="11286" spans="1:2" x14ac:dyDescent="0.35">
      <c r="A11286">
        <v>211.9256</v>
      </c>
      <c r="B11286" t="s">
        <v>55</v>
      </c>
    </row>
    <row r="11287" spans="1:2" x14ac:dyDescent="0.35">
      <c r="A11287">
        <v>211.96010000000001</v>
      </c>
      <c r="B11287" t="s">
        <v>55</v>
      </c>
    </row>
    <row r="11288" spans="1:2" x14ac:dyDescent="0.35">
      <c r="A11288">
        <v>211.9881</v>
      </c>
      <c r="B11288" t="s">
        <v>55</v>
      </c>
    </row>
    <row r="11289" spans="1:2" x14ac:dyDescent="0.35">
      <c r="A11289">
        <v>212.0035</v>
      </c>
      <c r="B11289" t="s">
        <v>55</v>
      </c>
    </row>
    <row r="11290" spans="1:2" x14ac:dyDescent="0.35">
      <c r="A11290">
        <v>212.02</v>
      </c>
      <c r="B11290" t="s">
        <v>55</v>
      </c>
    </row>
    <row r="11291" spans="1:2" x14ac:dyDescent="0.35">
      <c r="A11291">
        <v>212.03620000000001</v>
      </c>
      <c r="B11291" t="s">
        <v>55</v>
      </c>
    </row>
    <row r="11292" spans="1:2" x14ac:dyDescent="0.35">
      <c r="A11292">
        <v>212.05269999999999</v>
      </c>
      <c r="B11292" t="s">
        <v>55</v>
      </c>
    </row>
    <row r="11293" spans="1:2" x14ac:dyDescent="0.35">
      <c r="A11293">
        <v>212.07089999999999</v>
      </c>
      <c r="B11293" t="s">
        <v>55</v>
      </c>
    </row>
    <row r="11294" spans="1:2" x14ac:dyDescent="0.35">
      <c r="A11294">
        <v>212.09389999999999</v>
      </c>
      <c r="B11294" t="s">
        <v>55</v>
      </c>
    </row>
    <row r="11295" spans="1:2" x14ac:dyDescent="0.35">
      <c r="A11295">
        <v>212.11070000000001</v>
      </c>
      <c r="B11295" t="s">
        <v>55</v>
      </c>
    </row>
    <row r="11296" spans="1:2" x14ac:dyDescent="0.35">
      <c r="A11296">
        <v>212.12729999999999</v>
      </c>
      <c r="B11296" t="s">
        <v>55</v>
      </c>
    </row>
    <row r="11297" spans="1:3" x14ac:dyDescent="0.35">
      <c r="A11297">
        <v>212.1447</v>
      </c>
      <c r="B11297" t="s">
        <v>55</v>
      </c>
    </row>
    <row r="11298" spans="1:3" x14ac:dyDescent="0.35">
      <c r="A11298">
        <v>212.16139999999999</v>
      </c>
      <c r="B11298" t="s">
        <v>55</v>
      </c>
    </row>
    <row r="11299" spans="1:3" x14ac:dyDescent="0.35">
      <c r="A11299">
        <v>212.17750000000001</v>
      </c>
      <c r="B11299" t="s">
        <v>55</v>
      </c>
    </row>
    <row r="11300" spans="1:3" x14ac:dyDescent="0.35">
      <c r="A11300">
        <v>212.19380000000001</v>
      </c>
      <c r="B11300" t="s">
        <v>55</v>
      </c>
    </row>
    <row r="11301" spans="1:3" x14ac:dyDescent="0.35">
      <c r="A11301">
        <v>212.21010000000001</v>
      </c>
      <c r="B11301" t="s">
        <v>55</v>
      </c>
    </row>
    <row r="11302" spans="1:3" x14ac:dyDescent="0.35">
      <c r="A11302">
        <v>212.2276</v>
      </c>
      <c r="B11302" t="s">
        <v>55</v>
      </c>
    </row>
    <row r="11303" spans="1:3" x14ac:dyDescent="0.35">
      <c r="A11303">
        <v>212.2466</v>
      </c>
      <c r="B11303" t="s">
        <v>55</v>
      </c>
    </row>
    <row r="11304" spans="1:3" x14ac:dyDescent="0.35">
      <c r="A11304">
        <v>212.2749</v>
      </c>
      <c r="B11304" t="s">
        <v>55</v>
      </c>
      <c r="C11304">
        <v>1.1000000000000001E-3</v>
      </c>
    </row>
    <row r="11305" spans="1:3" x14ac:dyDescent="0.35">
      <c r="A11305">
        <v>212.3073</v>
      </c>
      <c r="B11305" t="s">
        <v>55</v>
      </c>
      <c r="C11305">
        <v>1.1000000000000001E-3</v>
      </c>
    </row>
    <row r="11306" spans="1:3" x14ac:dyDescent="0.35">
      <c r="A11306">
        <v>212.32660000000001</v>
      </c>
      <c r="B11306" t="s">
        <v>55</v>
      </c>
      <c r="C11306">
        <v>3.0999999999999999E-3</v>
      </c>
    </row>
    <row r="11307" spans="1:3" x14ac:dyDescent="0.35">
      <c r="A11307">
        <v>212.34530000000001</v>
      </c>
      <c r="B11307" t="s">
        <v>55</v>
      </c>
      <c r="C11307">
        <v>2.7000000000000001E-3</v>
      </c>
    </row>
    <row r="11308" spans="1:3" x14ac:dyDescent="0.35">
      <c r="A11308">
        <v>212.3657</v>
      </c>
      <c r="B11308" t="s">
        <v>55</v>
      </c>
      <c r="C11308">
        <v>2.7000000000000001E-3</v>
      </c>
    </row>
    <row r="11309" spans="1:3" x14ac:dyDescent="0.35">
      <c r="A11309">
        <v>212.3837</v>
      </c>
      <c r="B11309" t="s">
        <v>55</v>
      </c>
      <c r="C11309">
        <v>1.1999999999999999E-3</v>
      </c>
    </row>
    <row r="11310" spans="1:3" x14ac:dyDescent="0.35">
      <c r="A11310">
        <v>212.40459999999999</v>
      </c>
      <c r="B11310" t="s">
        <v>55</v>
      </c>
      <c r="C11310">
        <v>1.9E-3</v>
      </c>
    </row>
    <row r="11311" spans="1:3" x14ac:dyDescent="0.35">
      <c r="A11311">
        <v>212.42429999999999</v>
      </c>
      <c r="B11311" t="s">
        <v>55</v>
      </c>
      <c r="C11311">
        <v>1.6000000000000001E-3</v>
      </c>
    </row>
    <row r="11312" spans="1:3" x14ac:dyDescent="0.35">
      <c r="A11312">
        <v>212.4402</v>
      </c>
      <c r="B11312" t="s">
        <v>55</v>
      </c>
      <c r="C11312">
        <v>1.9E-3</v>
      </c>
    </row>
    <row r="11313" spans="1:3" x14ac:dyDescent="0.35">
      <c r="A11313">
        <v>212.4572</v>
      </c>
      <c r="B11313" t="s">
        <v>55</v>
      </c>
      <c r="C11313">
        <v>1.9E-3</v>
      </c>
    </row>
    <row r="11314" spans="1:3" x14ac:dyDescent="0.35">
      <c r="A11314">
        <v>212.47579999999999</v>
      </c>
      <c r="B11314" t="s">
        <v>55</v>
      </c>
      <c r="C11314">
        <v>1.1999999999999999E-3</v>
      </c>
    </row>
    <row r="11315" spans="1:3" x14ac:dyDescent="0.35">
      <c r="A11315">
        <v>212.5076</v>
      </c>
      <c r="B11315" t="s">
        <v>55</v>
      </c>
      <c r="C11315">
        <v>2.9999999999999997E-4</v>
      </c>
    </row>
    <row r="11316" spans="1:3" x14ac:dyDescent="0.35">
      <c r="A11316">
        <v>212.52600000000001</v>
      </c>
      <c r="B11316" t="s">
        <v>55</v>
      </c>
      <c r="C11316">
        <v>1E-4</v>
      </c>
    </row>
    <row r="11317" spans="1:3" x14ac:dyDescent="0.35">
      <c r="A11317">
        <v>212.5513</v>
      </c>
      <c r="B11317" t="s">
        <v>55</v>
      </c>
    </row>
    <row r="11318" spans="1:3" x14ac:dyDescent="0.35">
      <c r="A11318">
        <v>212.56979999999999</v>
      </c>
      <c r="B11318" t="s">
        <v>55</v>
      </c>
    </row>
    <row r="11319" spans="1:3" x14ac:dyDescent="0.35">
      <c r="A11319">
        <v>212.5909</v>
      </c>
      <c r="B11319" t="s">
        <v>55</v>
      </c>
    </row>
    <row r="11320" spans="1:3" x14ac:dyDescent="0.35">
      <c r="A11320">
        <v>212.6123</v>
      </c>
      <c r="B11320" t="s">
        <v>55</v>
      </c>
    </row>
    <row r="11321" spans="1:3" x14ac:dyDescent="0.35">
      <c r="A11321">
        <v>212.6285</v>
      </c>
      <c r="B11321" t="s">
        <v>55</v>
      </c>
    </row>
    <row r="11322" spans="1:3" x14ac:dyDescent="0.35">
      <c r="A11322">
        <v>212.64609999999999</v>
      </c>
      <c r="B11322" t="s">
        <v>55</v>
      </c>
    </row>
    <row r="11323" spans="1:3" x14ac:dyDescent="0.35">
      <c r="A11323">
        <v>212.6626</v>
      </c>
      <c r="B11323" t="s">
        <v>55</v>
      </c>
    </row>
    <row r="11324" spans="1:3" x14ac:dyDescent="0.35">
      <c r="A11324">
        <v>212.68010000000001</v>
      </c>
      <c r="B11324" t="s">
        <v>55</v>
      </c>
    </row>
    <row r="11325" spans="1:3" x14ac:dyDescent="0.35">
      <c r="A11325">
        <v>212.70599999999999</v>
      </c>
      <c r="B11325" t="s">
        <v>55</v>
      </c>
    </row>
    <row r="11326" spans="1:3" x14ac:dyDescent="0.35">
      <c r="A11326">
        <v>212.7244</v>
      </c>
      <c r="B11326" t="s">
        <v>55</v>
      </c>
    </row>
    <row r="11327" spans="1:3" x14ac:dyDescent="0.35">
      <c r="A11327">
        <v>212.74010000000001</v>
      </c>
      <c r="B11327" t="s">
        <v>55</v>
      </c>
    </row>
    <row r="11328" spans="1:3" x14ac:dyDescent="0.35">
      <c r="A11328">
        <v>212.7568</v>
      </c>
      <c r="B11328" t="s">
        <v>55</v>
      </c>
    </row>
    <row r="11329" spans="1:2" x14ac:dyDescent="0.35">
      <c r="A11329">
        <v>212.77289999999999</v>
      </c>
      <c r="B11329" t="s">
        <v>55</v>
      </c>
    </row>
    <row r="11330" spans="1:2" x14ac:dyDescent="0.35">
      <c r="A11330">
        <v>212.79390000000001</v>
      </c>
      <c r="B11330" t="s">
        <v>55</v>
      </c>
    </row>
    <row r="11331" spans="1:2" x14ac:dyDescent="0.35">
      <c r="A11331">
        <v>212.81219999999999</v>
      </c>
      <c r="B11331" t="s">
        <v>55</v>
      </c>
    </row>
    <row r="11332" spans="1:2" x14ac:dyDescent="0.35">
      <c r="A11332">
        <v>212.82740000000001</v>
      </c>
      <c r="B11332" t="s">
        <v>55</v>
      </c>
    </row>
    <row r="11333" spans="1:2" x14ac:dyDescent="0.35">
      <c r="A11333">
        <v>212.8426</v>
      </c>
      <c r="B11333" t="s">
        <v>55</v>
      </c>
    </row>
    <row r="11334" spans="1:2" x14ac:dyDescent="0.35">
      <c r="A11334">
        <v>212.85759999999999</v>
      </c>
      <c r="B11334" t="s">
        <v>55</v>
      </c>
    </row>
    <row r="11335" spans="1:2" x14ac:dyDescent="0.35">
      <c r="A11335">
        <v>212.87200000000001</v>
      </c>
      <c r="B11335" t="s">
        <v>55</v>
      </c>
    </row>
    <row r="11336" spans="1:2" x14ac:dyDescent="0.35">
      <c r="A11336">
        <v>212.8877</v>
      </c>
      <c r="B11336" t="s">
        <v>55</v>
      </c>
    </row>
    <row r="11337" spans="1:2" x14ac:dyDescent="0.35">
      <c r="A11337">
        <v>212.90950000000001</v>
      </c>
      <c r="B11337" t="s">
        <v>55</v>
      </c>
    </row>
    <row r="11338" spans="1:2" x14ac:dyDescent="0.35">
      <c r="A11338">
        <v>212.93809999999999</v>
      </c>
      <c r="B11338" t="s">
        <v>55</v>
      </c>
    </row>
    <row r="11339" spans="1:2" x14ac:dyDescent="0.35">
      <c r="A11339">
        <v>212.9562</v>
      </c>
      <c r="B11339" t="s">
        <v>55</v>
      </c>
    </row>
    <row r="11340" spans="1:2" x14ac:dyDescent="0.35">
      <c r="A11340">
        <v>212.97399999999999</v>
      </c>
      <c r="B11340" t="s">
        <v>55</v>
      </c>
    </row>
    <row r="11341" spans="1:2" x14ac:dyDescent="0.35">
      <c r="A11341">
        <v>212.9913</v>
      </c>
      <c r="B11341" t="s">
        <v>55</v>
      </c>
    </row>
    <row r="11342" spans="1:2" x14ac:dyDescent="0.35">
      <c r="A11342">
        <v>213.01009999999999</v>
      </c>
      <c r="B11342" t="s">
        <v>55</v>
      </c>
    </row>
    <row r="11343" spans="1:2" x14ac:dyDescent="0.35">
      <c r="A11343">
        <v>213.02969999999999</v>
      </c>
      <c r="B11343" t="s">
        <v>55</v>
      </c>
    </row>
    <row r="11344" spans="1:2" x14ac:dyDescent="0.35">
      <c r="A11344">
        <v>213.048</v>
      </c>
      <c r="B11344" t="s">
        <v>55</v>
      </c>
    </row>
    <row r="11345" spans="1:2" x14ac:dyDescent="0.35">
      <c r="A11345">
        <v>213.0658</v>
      </c>
      <c r="B11345" t="s">
        <v>55</v>
      </c>
    </row>
    <row r="11346" spans="1:2" x14ac:dyDescent="0.35">
      <c r="A11346">
        <v>213.08279999999999</v>
      </c>
      <c r="B11346" t="s">
        <v>55</v>
      </c>
    </row>
    <row r="11347" spans="1:2" x14ac:dyDescent="0.35">
      <c r="A11347">
        <v>213.10220000000001</v>
      </c>
      <c r="B11347" t="s">
        <v>55</v>
      </c>
    </row>
    <row r="11348" spans="1:2" x14ac:dyDescent="0.35">
      <c r="A11348">
        <v>213.12</v>
      </c>
      <c r="B11348" t="s">
        <v>55</v>
      </c>
    </row>
    <row r="11349" spans="1:2" x14ac:dyDescent="0.35">
      <c r="A11349">
        <v>213.1369</v>
      </c>
      <c r="B11349" t="s">
        <v>55</v>
      </c>
    </row>
    <row r="11350" spans="1:2" x14ac:dyDescent="0.35">
      <c r="A11350">
        <v>213.1711</v>
      </c>
      <c r="B11350" t="s">
        <v>55</v>
      </c>
    </row>
    <row r="11351" spans="1:2" x14ac:dyDescent="0.35">
      <c r="A11351">
        <v>213.1935</v>
      </c>
      <c r="B11351" t="s">
        <v>55</v>
      </c>
    </row>
    <row r="11352" spans="1:2" x14ac:dyDescent="0.35">
      <c r="A11352">
        <v>213.21260000000001</v>
      </c>
      <c r="B11352" t="s">
        <v>55</v>
      </c>
    </row>
    <row r="11353" spans="1:2" x14ac:dyDescent="0.35">
      <c r="A11353">
        <v>213.23779999999999</v>
      </c>
      <c r="B11353" t="s">
        <v>55</v>
      </c>
    </row>
    <row r="11354" spans="1:2" x14ac:dyDescent="0.35">
      <c r="A11354">
        <v>213.26669999999999</v>
      </c>
      <c r="B11354" t="s">
        <v>55</v>
      </c>
    </row>
    <row r="11355" spans="1:2" x14ac:dyDescent="0.35">
      <c r="A11355">
        <v>213.28389999999999</v>
      </c>
      <c r="B11355" t="s">
        <v>55</v>
      </c>
    </row>
    <row r="11356" spans="1:2" x14ac:dyDescent="0.35">
      <c r="A11356">
        <v>213.29839999999999</v>
      </c>
      <c r="B11356" t="s">
        <v>55</v>
      </c>
    </row>
    <row r="11357" spans="1:2" x14ac:dyDescent="0.35">
      <c r="A11357">
        <v>213.3158</v>
      </c>
      <c r="B11357" t="s">
        <v>55</v>
      </c>
    </row>
    <row r="11358" spans="1:2" x14ac:dyDescent="0.35">
      <c r="A11358">
        <v>213.334</v>
      </c>
      <c r="B11358" t="s">
        <v>55</v>
      </c>
    </row>
    <row r="11359" spans="1:2" x14ac:dyDescent="0.35">
      <c r="A11359">
        <v>213.3494</v>
      </c>
      <c r="B11359" t="s">
        <v>55</v>
      </c>
    </row>
    <row r="11360" spans="1:2" x14ac:dyDescent="0.35">
      <c r="A11360">
        <v>213.36490000000001</v>
      </c>
      <c r="B11360" t="s">
        <v>55</v>
      </c>
    </row>
    <row r="11361" spans="1:2" x14ac:dyDescent="0.35">
      <c r="A11361">
        <v>213.3802</v>
      </c>
      <c r="B11361" t="s">
        <v>55</v>
      </c>
    </row>
    <row r="11362" spans="1:2" x14ac:dyDescent="0.35">
      <c r="A11362">
        <v>213.39680000000001</v>
      </c>
      <c r="B11362" t="s">
        <v>55</v>
      </c>
    </row>
    <row r="11363" spans="1:2" x14ac:dyDescent="0.35">
      <c r="A11363">
        <v>213.411</v>
      </c>
      <c r="B11363" t="s">
        <v>55</v>
      </c>
    </row>
    <row r="11364" spans="1:2" x14ac:dyDescent="0.35">
      <c r="A11364">
        <v>213.42689999999999</v>
      </c>
      <c r="B11364" t="s">
        <v>55</v>
      </c>
    </row>
    <row r="11365" spans="1:2" x14ac:dyDescent="0.35">
      <c r="A11365">
        <v>213.44110000000001</v>
      </c>
      <c r="B11365" t="s">
        <v>55</v>
      </c>
    </row>
    <row r="11366" spans="1:2" x14ac:dyDescent="0.35">
      <c r="A11366">
        <v>213.45650000000001</v>
      </c>
      <c r="B11366" t="s">
        <v>55</v>
      </c>
    </row>
    <row r="11367" spans="1:2" x14ac:dyDescent="0.35">
      <c r="A11367">
        <v>213.47120000000001</v>
      </c>
      <c r="B11367" t="s">
        <v>55</v>
      </c>
    </row>
    <row r="11368" spans="1:2" x14ac:dyDescent="0.35">
      <c r="A11368">
        <v>213.4872</v>
      </c>
      <c r="B11368" t="s">
        <v>55</v>
      </c>
    </row>
    <row r="11369" spans="1:2" x14ac:dyDescent="0.35">
      <c r="A11369">
        <v>213.50190000000001</v>
      </c>
      <c r="B11369" t="s">
        <v>55</v>
      </c>
    </row>
    <row r="11370" spans="1:2" x14ac:dyDescent="0.35">
      <c r="A11370">
        <v>213.51679999999999</v>
      </c>
      <c r="B11370" t="s">
        <v>55</v>
      </c>
    </row>
    <row r="11371" spans="1:2" x14ac:dyDescent="0.35">
      <c r="A11371">
        <v>213.53129999999999</v>
      </c>
      <c r="B11371" t="s">
        <v>55</v>
      </c>
    </row>
    <row r="11372" spans="1:2" x14ac:dyDescent="0.35">
      <c r="A11372">
        <v>213.54679999999999</v>
      </c>
      <c r="B11372" t="s">
        <v>55</v>
      </c>
    </row>
    <row r="11373" spans="1:2" x14ac:dyDescent="0.35">
      <c r="A11373">
        <v>213.56209999999999</v>
      </c>
      <c r="B11373" t="s">
        <v>55</v>
      </c>
    </row>
    <row r="11374" spans="1:2" x14ac:dyDescent="0.35">
      <c r="A11374">
        <v>213.57830000000001</v>
      </c>
      <c r="B11374" t="s">
        <v>55</v>
      </c>
    </row>
    <row r="11375" spans="1:2" x14ac:dyDescent="0.35">
      <c r="A11375">
        <v>213.5917</v>
      </c>
      <c r="B11375" t="s">
        <v>55</v>
      </c>
    </row>
    <row r="11376" spans="1:2" x14ac:dyDescent="0.35">
      <c r="A11376">
        <v>213.6103</v>
      </c>
      <c r="B11376" t="s">
        <v>55</v>
      </c>
    </row>
    <row r="11377" spans="1:2" x14ac:dyDescent="0.35">
      <c r="A11377">
        <v>213.6275</v>
      </c>
      <c r="B11377" t="s">
        <v>55</v>
      </c>
    </row>
    <row r="11378" spans="1:2" x14ac:dyDescent="0.35">
      <c r="A11378">
        <v>213.64510000000001</v>
      </c>
      <c r="B11378" t="s">
        <v>55</v>
      </c>
    </row>
    <row r="11379" spans="1:2" x14ac:dyDescent="0.35">
      <c r="A11379">
        <v>213.66820000000001</v>
      </c>
      <c r="B11379" t="s">
        <v>55</v>
      </c>
    </row>
    <row r="11380" spans="1:2" x14ac:dyDescent="0.35">
      <c r="A11380">
        <v>213.6842</v>
      </c>
      <c r="B11380" t="s">
        <v>55</v>
      </c>
    </row>
    <row r="11381" spans="1:2" x14ac:dyDescent="0.35">
      <c r="A11381">
        <v>213.7038</v>
      </c>
      <c r="B11381" t="s">
        <v>55</v>
      </c>
    </row>
    <row r="11382" spans="1:2" x14ac:dyDescent="0.35">
      <c r="A11382">
        <v>213.72319999999999</v>
      </c>
      <c r="B11382" t="s">
        <v>55</v>
      </c>
    </row>
    <row r="11383" spans="1:2" x14ac:dyDescent="0.35">
      <c r="A11383">
        <v>213.7373</v>
      </c>
      <c r="B11383" t="s">
        <v>55</v>
      </c>
    </row>
    <row r="11384" spans="1:2" x14ac:dyDescent="0.35">
      <c r="A11384">
        <v>213.75200000000001</v>
      </c>
      <c r="B11384" t="s">
        <v>55</v>
      </c>
    </row>
    <row r="11385" spans="1:2" x14ac:dyDescent="0.35">
      <c r="A11385">
        <v>213.77979999999999</v>
      </c>
      <c r="B11385" t="s">
        <v>55</v>
      </c>
    </row>
    <row r="11386" spans="1:2" x14ac:dyDescent="0.35">
      <c r="A11386">
        <v>213.7997</v>
      </c>
      <c r="B11386" t="s">
        <v>55</v>
      </c>
    </row>
    <row r="11387" spans="1:2" x14ac:dyDescent="0.35">
      <c r="A11387">
        <v>213.82149999999999</v>
      </c>
      <c r="B11387" t="s">
        <v>55</v>
      </c>
    </row>
    <row r="11388" spans="1:2" x14ac:dyDescent="0.35">
      <c r="A11388">
        <v>213.85069999999999</v>
      </c>
      <c r="B11388" t="s">
        <v>55</v>
      </c>
    </row>
    <row r="11389" spans="1:2" x14ac:dyDescent="0.35">
      <c r="A11389">
        <v>213.881</v>
      </c>
      <c r="B11389" t="s">
        <v>55</v>
      </c>
    </row>
    <row r="11390" spans="1:2" x14ac:dyDescent="0.35">
      <c r="A11390">
        <v>213.90620000000001</v>
      </c>
      <c r="B11390" t="s">
        <v>55</v>
      </c>
    </row>
    <row r="11391" spans="1:2" x14ac:dyDescent="0.35">
      <c r="A11391">
        <v>213.92169999999999</v>
      </c>
      <c r="B11391" t="s">
        <v>55</v>
      </c>
    </row>
    <row r="11392" spans="1:2" x14ac:dyDescent="0.35">
      <c r="A11392">
        <v>213.93799999999999</v>
      </c>
      <c r="B11392" t="s">
        <v>55</v>
      </c>
    </row>
    <row r="11393" spans="1:2" x14ac:dyDescent="0.35">
      <c r="A11393">
        <v>213.95410000000001</v>
      </c>
      <c r="B11393" t="s">
        <v>55</v>
      </c>
    </row>
    <row r="11394" spans="1:2" x14ac:dyDescent="0.35">
      <c r="A11394">
        <v>213.97030000000001</v>
      </c>
      <c r="B11394" t="s">
        <v>55</v>
      </c>
    </row>
    <row r="11395" spans="1:2" x14ac:dyDescent="0.35">
      <c r="A11395">
        <v>213.98650000000001</v>
      </c>
      <c r="B11395" t="s">
        <v>55</v>
      </c>
    </row>
    <row r="11396" spans="1:2" x14ac:dyDescent="0.35">
      <c r="A11396">
        <v>214.00319999999999</v>
      </c>
      <c r="B11396" t="s">
        <v>55</v>
      </c>
    </row>
    <row r="11397" spans="1:2" x14ac:dyDescent="0.35">
      <c r="A11397">
        <v>214.01840000000001</v>
      </c>
      <c r="B11397" t="s">
        <v>55</v>
      </c>
    </row>
    <row r="11398" spans="1:2" x14ac:dyDescent="0.35">
      <c r="A11398">
        <v>214.035</v>
      </c>
      <c r="B11398" t="s">
        <v>55</v>
      </c>
    </row>
    <row r="11399" spans="1:2" x14ac:dyDescent="0.35">
      <c r="A11399">
        <v>214.0505</v>
      </c>
      <c r="B11399" t="s">
        <v>55</v>
      </c>
    </row>
    <row r="11400" spans="1:2" x14ac:dyDescent="0.35">
      <c r="A11400">
        <v>214.06700000000001</v>
      </c>
      <c r="B11400" t="s">
        <v>55</v>
      </c>
    </row>
    <row r="11401" spans="1:2" x14ac:dyDescent="0.35">
      <c r="A11401">
        <v>214.08199999999999</v>
      </c>
      <c r="B11401" t="s">
        <v>55</v>
      </c>
    </row>
    <row r="11402" spans="1:2" x14ac:dyDescent="0.35">
      <c r="A11402">
        <v>214.10400000000001</v>
      </c>
      <c r="B11402" t="s">
        <v>55</v>
      </c>
    </row>
    <row r="11403" spans="1:2" x14ac:dyDescent="0.35">
      <c r="A11403">
        <v>214.12280000000001</v>
      </c>
      <c r="B11403" t="s">
        <v>55</v>
      </c>
    </row>
    <row r="11404" spans="1:2" x14ac:dyDescent="0.35">
      <c r="A11404">
        <v>214.13910000000001</v>
      </c>
      <c r="B11404" t="s">
        <v>55</v>
      </c>
    </row>
    <row r="11405" spans="1:2" x14ac:dyDescent="0.35">
      <c r="A11405">
        <v>214.16679999999999</v>
      </c>
      <c r="B11405" t="s">
        <v>55</v>
      </c>
    </row>
    <row r="11406" spans="1:2" x14ac:dyDescent="0.35">
      <c r="A11406">
        <v>214.19220000000001</v>
      </c>
      <c r="B11406" t="s">
        <v>55</v>
      </c>
    </row>
    <row r="11407" spans="1:2" x14ac:dyDescent="0.35">
      <c r="A11407">
        <v>214.21090000000001</v>
      </c>
      <c r="B11407" t="s">
        <v>55</v>
      </c>
    </row>
    <row r="11408" spans="1:2" x14ac:dyDescent="0.35">
      <c r="A11408">
        <v>214.2313</v>
      </c>
      <c r="B11408" t="s">
        <v>55</v>
      </c>
    </row>
    <row r="11409" spans="1:3" x14ac:dyDescent="0.35">
      <c r="A11409">
        <v>214.2508</v>
      </c>
      <c r="B11409" t="s">
        <v>55</v>
      </c>
    </row>
    <row r="11410" spans="1:3" x14ac:dyDescent="0.35">
      <c r="A11410">
        <v>214.27420000000001</v>
      </c>
      <c r="B11410" t="s">
        <v>55</v>
      </c>
    </row>
    <row r="11411" spans="1:3" x14ac:dyDescent="0.35">
      <c r="A11411">
        <v>214.29499999999999</v>
      </c>
      <c r="B11411" t="s">
        <v>55</v>
      </c>
    </row>
    <row r="11412" spans="1:3" x14ac:dyDescent="0.35">
      <c r="A11412">
        <v>214.31309999999999</v>
      </c>
      <c r="B11412" t="s">
        <v>55</v>
      </c>
      <c r="C11412">
        <v>2.9999999999999997E-4</v>
      </c>
    </row>
    <row r="11413" spans="1:3" x14ac:dyDescent="0.35">
      <c r="A11413">
        <v>214.33199999999999</v>
      </c>
      <c r="B11413" t="s">
        <v>55</v>
      </c>
      <c r="C11413">
        <v>2.0000000000000001E-4</v>
      </c>
    </row>
    <row r="11414" spans="1:3" x14ac:dyDescent="0.35">
      <c r="A11414">
        <v>214.3511</v>
      </c>
      <c r="B11414" t="s">
        <v>55</v>
      </c>
      <c r="C11414">
        <v>1.4E-3</v>
      </c>
    </row>
    <row r="11415" spans="1:3" x14ac:dyDescent="0.35">
      <c r="A11415">
        <v>214.37819999999999</v>
      </c>
      <c r="B11415" t="s">
        <v>55</v>
      </c>
      <c r="C11415">
        <v>2.8999999999999998E-3</v>
      </c>
    </row>
    <row r="11416" spans="1:3" x14ac:dyDescent="0.35">
      <c r="A11416">
        <v>214.39760000000001</v>
      </c>
      <c r="B11416" t="s">
        <v>55</v>
      </c>
      <c r="C11416">
        <v>1.06E-2</v>
      </c>
    </row>
    <row r="11417" spans="1:3" x14ac:dyDescent="0.35">
      <c r="A11417">
        <v>214.41540000000001</v>
      </c>
      <c r="B11417" t="s">
        <v>55</v>
      </c>
      <c r="C11417">
        <v>2.5000000000000001E-3</v>
      </c>
    </row>
    <row r="11418" spans="1:3" x14ac:dyDescent="0.35">
      <c r="A11418">
        <v>214.43119999999999</v>
      </c>
      <c r="B11418" t="s">
        <v>55</v>
      </c>
      <c r="C11418">
        <v>4.0000000000000001E-3</v>
      </c>
    </row>
    <row r="11419" spans="1:3" x14ac:dyDescent="0.35">
      <c r="A11419">
        <v>214.45</v>
      </c>
      <c r="B11419" t="s">
        <v>55</v>
      </c>
      <c r="C11419">
        <v>2.5000000000000001E-3</v>
      </c>
    </row>
    <row r="11420" spans="1:3" x14ac:dyDescent="0.35">
      <c r="A11420">
        <v>214.47730000000001</v>
      </c>
      <c r="B11420" t="s">
        <v>55</v>
      </c>
      <c r="C11420">
        <v>2E-3</v>
      </c>
    </row>
    <row r="11421" spans="1:3" x14ac:dyDescent="0.35">
      <c r="A11421">
        <v>214.4975</v>
      </c>
      <c r="B11421" t="s">
        <v>55</v>
      </c>
      <c r="C11421">
        <v>1E-3</v>
      </c>
    </row>
    <row r="11422" spans="1:3" x14ac:dyDescent="0.35">
      <c r="A11422">
        <v>214.52019999999999</v>
      </c>
      <c r="B11422" t="s">
        <v>55</v>
      </c>
      <c r="C11422">
        <v>8.0000000000000004E-4</v>
      </c>
    </row>
    <row r="11423" spans="1:3" x14ac:dyDescent="0.35">
      <c r="A11423">
        <v>214.54300000000001</v>
      </c>
      <c r="B11423" t="s">
        <v>55</v>
      </c>
    </row>
    <row r="11424" spans="1:3" x14ac:dyDescent="0.35">
      <c r="A11424">
        <v>214.5634</v>
      </c>
      <c r="B11424" t="s">
        <v>55</v>
      </c>
      <c r="C11424">
        <v>1.6000000000000001E-3</v>
      </c>
    </row>
    <row r="11425" spans="1:3" x14ac:dyDescent="0.35">
      <c r="A11425">
        <v>214.58619999999999</v>
      </c>
      <c r="B11425" t="s">
        <v>55</v>
      </c>
      <c r="C11425">
        <v>5.1000000000000004E-3</v>
      </c>
    </row>
    <row r="11426" spans="1:3" x14ac:dyDescent="0.35">
      <c r="A11426">
        <v>214.6018</v>
      </c>
      <c r="B11426" t="s">
        <v>55</v>
      </c>
      <c r="C11426">
        <v>4.4999999999999997E-3</v>
      </c>
    </row>
    <row r="11427" spans="1:3" x14ac:dyDescent="0.35">
      <c r="A11427">
        <v>214.61789999999999</v>
      </c>
      <c r="B11427" t="s">
        <v>55</v>
      </c>
      <c r="C11427">
        <v>7.4999999999999997E-3</v>
      </c>
    </row>
    <row r="11428" spans="1:3" x14ac:dyDescent="0.35">
      <c r="A11428">
        <v>214.63380000000001</v>
      </c>
      <c r="B11428" t="s">
        <v>55</v>
      </c>
      <c r="C11428">
        <v>7.4999999999999997E-3</v>
      </c>
    </row>
    <row r="11429" spans="1:3" x14ac:dyDescent="0.35">
      <c r="A11429">
        <v>214.6498</v>
      </c>
      <c r="B11429" t="s">
        <v>55</v>
      </c>
      <c r="C11429">
        <v>2.5999999999999999E-3</v>
      </c>
    </row>
    <row r="11430" spans="1:3" x14ac:dyDescent="0.35">
      <c r="A11430">
        <v>214.66640000000001</v>
      </c>
      <c r="B11430" t="s">
        <v>55</v>
      </c>
      <c r="C11430">
        <v>2.5999999999999999E-3</v>
      </c>
    </row>
    <row r="11431" spans="1:3" x14ac:dyDescent="0.35">
      <c r="A11431">
        <v>214.6815</v>
      </c>
      <c r="B11431" t="s">
        <v>55</v>
      </c>
      <c r="C11431">
        <v>3.3999999999999998E-3</v>
      </c>
    </row>
    <row r="11432" spans="1:3" x14ac:dyDescent="0.35">
      <c r="A11432">
        <v>214.69980000000001</v>
      </c>
      <c r="B11432" t="s">
        <v>55</v>
      </c>
      <c r="C11432">
        <v>3.8E-3</v>
      </c>
    </row>
    <row r="11433" spans="1:3" x14ac:dyDescent="0.35">
      <c r="A11433">
        <v>214.7165</v>
      </c>
      <c r="B11433" t="s">
        <v>55</v>
      </c>
      <c r="C11433">
        <v>3.8E-3</v>
      </c>
    </row>
    <row r="11434" spans="1:3" x14ac:dyDescent="0.35">
      <c r="A11434">
        <v>214.7345</v>
      </c>
      <c r="B11434" t="s">
        <v>55</v>
      </c>
      <c r="C11434">
        <v>1.9E-3</v>
      </c>
    </row>
    <row r="11435" spans="1:3" x14ac:dyDescent="0.35">
      <c r="A11435">
        <v>214.7542</v>
      </c>
      <c r="B11435" t="s">
        <v>55</v>
      </c>
      <c r="C11435">
        <v>7.0000000000000001E-3</v>
      </c>
    </row>
    <row r="11436" spans="1:3" x14ac:dyDescent="0.35">
      <c r="A11436">
        <v>214.76949999999999</v>
      </c>
      <c r="B11436" t="s">
        <v>55</v>
      </c>
      <c r="C11436">
        <v>7.3000000000000001E-3</v>
      </c>
    </row>
    <row r="11437" spans="1:3" x14ac:dyDescent="0.35">
      <c r="A11437">
        <v>214.7876</v>
      </c>
      <c r="B11437" t="s">
        <v>55</v>
      </c>
      <c r="C11437">
        <v>1.2999999999999999E-3</v>
      </c>
    </row>
    <row r="11438" spans="1:3" x14ac:dyDescent="0.35">
      <c r="A11438">
        <v>214.80369999999999</v>
      </c>
      <c r="B11438" t="s">
        <v>55</v>
      </c>
      <c r="C11438">
        <v>1.2999999999999999E-3</v>
      </c>
    </row>
    <row r="11439" spans="1:3" x14ac:dyDescent="0.35">
      <c r="A11439">
        <v>214.82130000000001</v>
      </c>
      <c r="B11439" t="s">
        <v>55</v>
      </c>
      <c r="C11439">
        <v>4.0000000000000002E-4</v>
      </c>
    </row>
    <row r="11440" spans="1:3" x14ac:dyDescent="0.35">
      <c r="A11440">
        <v>214.8365</v>
      </c>
      <c r="B11440" t="s">
        <v>55</v>
      </c>
      <c r="C11440">
        <v>4.0000000000000002E-4</v>
      </c>
    </row>
    <row r="11441" spans="1:3" x14ac:dyDescent="0.35">
      <c r="A11441">
        <v>214.85220000000001</v>
      </c>
      <c r="B11441" t="s">
        <v>55</v>
      </c>
      <c r="C11441">
        <v>1E-4</v>
      </c>
    </row>
    <row r="11442" spans="1:3" x14ac:dyDescent="0.35">
      <c r="A11442">
        <v>214.8682</v>
      </c>
      <c r="B11442" t="s">
        <v>55</v>
      </c>
    </row>
    <row r="11443" spans="1:3" x14ac:dyDescent="0.35">
      <c r="A11443">
        <v>214.88480000000001</v>
      </c>
      <c r="B11443" t="s">
        <v>55</v>
      </c>
    </row>
    <row r="11444" spans="1:3" x14ac:dyDescent="0.35">
      <c r="A11444">
        <v>214.904</v>
      </c>
      <c r="B11444" t="s">
        <v>55</v>
      </c>
    </row>
    <row r="11445" spans="1:3" x14ac:dyDescent="0.35">
      <c r="A11445">
        <v>214.9221</v>
      </c>
      <c r="B11445" t="s">
        <v>55</v>
      </c>
    </row>
    <row r="11446" spans="1:3" x14ac:dyDescent="0.35">
      <c r="A11446">
        <v>214.9486</v>
      </c>
      <c r="B11446" t="s">
        <v>55</v>
      </c>
    </row>
    <row r="11447" spans="1:3" x14ac:dyDescent="0.35">
      <c r="A11447">
        <v>214.98099999999999</v>
      </c>
      <c r="B11447" t="s">
        <v>55</v>
      </c>
    </row>
    <row r="11448" spans="1:3" x14ac:dyDescent="0.35">
      <c r="A11448">
        <v>215.00229999999999</v>
      </c>
      <c r="B11448" t="s">
        <v>55</v>
      </c>
    </row>
    <row r="11449" spans="1:3" x14ac:dyDescent="0.35">
      <c r="A11449">
        <v>215.0197</v>
      </c>
      <c r="B11449" t="s">
        <v>55</v>
      </c>
    </row>
    <row r="11450" spans="1:3" x14ac:dyDescent="0.35">
      <c r="A11450">
        <v>215.0393</v>
      </c>
      <c r="B11450" t="s">
        <v>55</v>
      </c>
    </row>
    <row r="11451" spans="1:3" x14ac:dyDescent="0.35">
      <c r="A11451">
        <v>215.05969999999999</v>
      </c>
      <c r="B11451" t="s">
        <v>55</v>
      </c>
    </row>
    <row r="11452" spans="1:3" x14ac:dyDescent="0.35">
      <c r="A11452">
        <v>215.08160000000001</v>
      </c>
      <c r="B11452" t="s">
        <v>55</v>
      </c>
    </row>
    <row r="11453" spans="1:3" x14ac:dyDescent="0.35">
      <c r="A11453">
        <v>215.10319999999999</v>
      </c>
      <c r="B11453" t="s">
        <v>55</v>
      </c>
    </row>
    <row r="11454" spans="1:3" x14ac:dyDescent="0.35">
      <c r="A11454">
        <v>215.1183</v>
      </c>
      <c r="B11454" t="s">
        <v>55</v>
      </c>
    </row>
    <row r="11455" spans="1:3" x14ac:dyDescent="0.35">
      <c r="A11455">
        <v>215.13939999999999</v>
      </c>
      <c r="B11455" t="s">
        <v>55</v>
      </c>
    </row>
    <row r="11456" spans="1:3" x14ac:dyDescent="0.35">
      <c r="A11456">
        <v>215.1653</v>
      </c>
      <c r="B11456" t="s">
        <v>55</v>
      </c>
    </row>
    <row r="11457" spans="1:2" x14ac:dyDescent="0.35">
      <c r="A11457">
        <v>215.18549999999999</v>
      </c>
      <c r="B11457" t="s">
        <v>55</v>
      </c>
    </row>
    <row r="11458" spans="1:2" x14ac:dyDescent="0.35">
      <c r="A11458">
        <v>215.20689999999999</v>
      </c>
      <c r="B11458" t="s">
        <v>55</v>
      </c>
    </row>
    <row r="11459" spans="1:2" x14ac:dyDescent="0.35">
      <c r="A11459">
        <v>215.22659999999999</v>
      </c>
      <c r="B11459" t="s">
        <v>55</v>
      </c>
    </row>
    <row r="11460" spans="1:2" x14ac:dyDescent="0.35">
      <c r="A11460">
        <v>215.25110000000001</v>
      </c>
      <c r="B11460" t="s">
        <v>55</v>
      </c>
    </row>
    <row r="11461" spans="1:2" x14ac:dyDescent="0.35">
      <c r="A11461">
        <v>215.27809999999999</v>
      </c>
      <c r="B11461" t="s">
        <v>55</v>
      </c>
    </row>
    <row r="11462" spans="1:2" x14ac:dyDescent="0.35">
      <c r="A11462">
        <v>215.3057</v>
      </c>
      <c r="B11462" t="s">
        <v>55</v>
      </c>
    </row>
    <row r="11463" spans="1:2" x14ac:dyDescent="0.35">
      <c r="A11463">
        <v>215.3219</v>
      </c>
      <c r="B11463" t="s">
        <v>55</v>
      </c>
    </row>
    <row r="11464" spans="1:2" x14ac:dyDescent="0.35">
      <c r="A11464">
        <v>215.33779999999999</v>
      </c>
      <c r="B11464" t="s">
        <v>55</v>
      </c>
    </row>
    <row r="11465" spans="1:2" x14ac:dyDescent="0.35">
      <c r="A11465">
        <v>215.35210000000001</v>
      </c>
      <c r="B11465" t="s">
        <v>55</v>
      </c>
    </row>
    <row r="11466" spans="1:2" x14ac:dyDescent="0.35">
      <c r="A11466">
        <v>215.3673</v>
      </c>
      <c r="B11466" t="s">
        <v>55</v>
      </c>
    </row>
    <row r="11467" spans="1:2" x14ac:dyDescent="0.35">
      <c r="A11467">
        <v>215.38210000000001</v>
      </c>
      <c r="B11467" t="s">
        <v>55</v>
      </c>
    </row>
    <row r="11468" spans="1:2" x14ac:dyDescent="0.35">
      <c r="A11468">
        <v>215.39830000000001</v>
      </c>
      <c r="B11468" t="s">
        <v>55</v>
      </c>
    </row>
    <row r="11469" spans="1:2" x14ac:dyDescent="0.35">
      <c r="A11469">
        <v>215.4127</v>
      </c>
      <c r="B11469" t="s">
        <v>55</v>
      </c>
    </row>
    <row r="11470" spans="1:2" x14ac:dyDescent="0.35">
      <c r="A11470">
        <v>215.428</v>
      </c>
      <c r="B11470" t="s">
        <v>55</v>
      </c>
    </row>
    <row r="11471" spans="1:2" x14ac:dyDescent="0.35">
      <c r="A11471">
        <v>215.44200000000001</v>
      </c>
      <c r="B11471" t="s">
        <v>55</v>
      </c>
    </row>
    <row r="11472" spans="1:2" x14ac:dyDescent="0.35">
      <c r="A11472">
        <v>215.4597</v>
      </c>
      <c r="B11472" t="s">
        <v>55</v>
      </c>
    </row>
    <row r="11473" spans="1:2" x14ac:dyDescent="0.35">
      <c r="A11473">
        <v>215.477</v>
      </c>
      <c r="B11473" t="s">
        <v>55</v>
      </c>
    </row>
    <row r="11474" spans="1:2" x14ac:dyDescent="0.35">
      <c r="A11474">
        <v>215.49250000000001</v>
      </c>
      <c r="B11474" t="s">
        <v>55</v>
      </c>
    </row>
    <row r="11475" spans="1:2" x14ac:dyDescent="0.35">
      <c r="A11475">
        <v>215.5078</v>
      </c>
      <c r="B11475" t="s">
        <v>55</v>
      </c>
    </row>
    <row r="11476" spans="1:2" x14ac:dyDescent="0.35">
      <c r="A11476">
        <v>215.5232</v>
      </c>
      <c r="B11476" t="s">
        <v>55</v>
      </c>
    </row>
    <row r="11477" spans="1:2" x14ac:dyDescent="0.35">
      <c r="A11477">
        <v>215.53800000000001</v>
      </c>
      <c r="B11477" t="s">
        <v>55</v>
      </c>
    </row>
    <row r="11478" spans="1:2" x14ac:dyDescent="0.35">
      <c r="A11478">
        <v>215.55250000000001</v>
      </c>
      <c r="B11478" t="s">
        <v>55</v>
      </c>
    </row>
    <row r="11479" spans="1:2" x14ac:dyDescent="0.35">
      <c r="A11479">
        <v>215.5677</v>
      </c>
      <c r="B11479" t="s">
        <v>55</v>
      </c>
    </row>
    <row r="11480" spans="1:2" x14ac:dyDescent="0.35">
      <c r="A11480">
        <v>215.58459999999999</v>
      </c>
      <c r="B11480" t="s">
        <v>55</v>
      </c>
    </row>
    <row r="11481" spans="1:2" x14ac:dyDescent="0.35">
      <c r="A11481">
        <v>215.60339999999999</v>
      </c>
      <c r="B11481" t="s">
        <v>55</v>
      </c>
    </row>
    <row r="11482" spans="1:2" x14ac:dyDescent="0.35">
      <c r="A11482">
        <v>215.62739999999999</v>
      </c>
      <c r="B11482" t="s">
        <v>55</v>
      </c>
    </row>
    <row r="11483" spans="1:2" x14ac:dyDescent="0.35">
      <c r="A11483">
        <v>215.64519999999999</v>
      </c>
      <c r="B11483" t="s">
        <v>55</v>
      </c>
    </row>
    <row r="11484" spans="1:2" x14ac:dyDescent="0.35">
      <c r="A11484">
        <v>215.6635</v>
      </c>
      <c r="B11484" t="s">
        <v>55</v>
      </c>
    </row>
    <row r="11485" spans="1:2" x14ac:dyDescent="0.35">
      <c r="A11485">
        <v>215.6814</v>
      </c>
      <c r="B11485" t="s">
        <v>55</v>
      </c>
    </row>
    <row r="11486" spans="1:2" x14ac:dyDescent="0.35">
      <c r="A11486">
        <v>215.69900000000001</v>
      </c>
      <c r="B11486" t="s">
        <v>55</v>
      </c>
    </row>
    <row r="11487" spans="1:2" x14ac:dyDescent="0.35">
      <c r="A11487">
        <v>215.71279999999999</v>
      </c>
      <c r="B11487" t="s">
        <v>55</v>
      </c>
    </row>
    <row r="11488" spans="1:2" x14ac:dyDescent="0.35">
      <c r="A11488">
        <v>215.7304</v>
      </c>
      <c r="B11488" t="s">
        <v>55</v>
      </c>
    </row>
    <row r="11489" spans="1:2" x14ac:dyDescent="0.35">
      <c r="A11489">
        <v>215.7688</v>
      </c>
      <c r="B11489" t="s">
        <v>55</v>
      </c>
    </row>
    <row r="11490" spans="1:2" x14ac:dyDescent="0.35">
      <c r="A11490">
        <v>215.8075</v>
      </c>
      <c r="B11490" t="s">
        <v>55</v>
      </c>
    </row>
    <row r="11491" spans="1:2" x14ac:dyDescent="0.35">
      <c r="A11491">
        <v>215.83</v>
      </c>
      <c r="B11491" t="s">
        <v>55</v>
      </c>
    </row>
    <row r="11492" spans="1:2" x14ac:dyDescent="0.35">
      <c r="A11492">
        <v>215.8494</v>
      </c>
      <c r="B11492" t="s">
        <v>55</v>
      </c>
    </row>
    <row r="11493" spans="1:2" x14ac:dyDescent="0.35">
      <c r="A11493">
        <v>215.87039999999999</v>
      </c>
      <c r="B11493" t="s">
        <v>55</v>
      </c>
    </row>
    <row r="11494" spans="1:2" x14ac:dyDescent="0.35">
      <c r="A11494">
        <v>215.8905</v>
      </c>
      <c r="B11494" t="s">
        <v>55</v>
      </c>
    </row>
    <row r="11495" spans="1:2" x14ac:dyDescent="0.35">
      <c r="A11495">
        <v>215.91749999999999</v>
      </c>
      <c r="B11495" t="s">
        <v>55</v>
      </c>
    </row>
    <row r="11496" spans="1:2" x14ac:dyDescent="0.35">
      <c r="A11496">
        <v>215.94290000000001</v>
      </c>
      <c r="B11496" t="s">
        <v>55</v>
      </c>
    </row>
    <row r="11497" spans="1:2" x14ac:dyDescent="0.35">
      <c r="A11497">
        <v>215.9598</v>
      </c>
      <c r="B11497" t="s">
        <v>55</v>
      </c>
    </row>
    <row r="11498" spans="1:2" x14ac:dyDescent="0.35">
      <c r="A11498">
        <v>215.97559999999999</v>
      </c>
      <c r="B11498" t="s">
        <v>55</v>
      </c>
    </row>
    <row r="11499" spans="1:2" x14ac:dyDescent="0.35">
      <c r="A11499">
        <v>215.99260000000001</v>
      </c>
      <c r="B11499" t="s">
        <v>55</v>
      </c>
    </row>
    <row r="11500" spans="1:2" x14ac:dyDescent="0.35">
      <c r="A11500">
        <v>216.00919999999999</v>
      </c>
      <c r="B11500" t="s">
        <v>55</v>
      </c>
    </row>
    <row r="11501" spans="1:2" x14ac:dyDescent="0.35">
      <c r="A11501">
        <v>216.02520000000001</v>
      </c>
      <c r="B11501" t="s">
        <v>55</v>
      </c>
    </row>
    <row r="11502" spans="1:2" x14ac:dyDescent="0.35">
      <c r="A11502">
        <v>216.047</v>
      </c>
      <c r="B11502" t="s">
        <v>55</v>
      </c>
    </row>
    <row r="11503" spans="1:2" x14ac:dyDescent="0.35">
      <c r="A11503">
        <v>216.06950000000001</v>
      </c>
      <c r="B11503" t="s">
        <v>55</v>
      </c>
    </row>
    <row r="11504" spans="1:2" x14ac:dyDescent="0.35">
      <c r="A11504">
        <v>216.09100000000001</v>
      </c>
      <c r="B11504" t="s">
        <v>55</v>
      </c>
    </row>
    <row r="11505" spans="1:3" x14ac:dyDescent="0.35">
      <c r="A11505">
        <v>216.1104</v>
      </c>
      <c r="B11505" t="s">
        <v>55</v>
      </c>
    </row>
    <row r="11506" spans="1:3" x14ac:dyDescent="0.35">
      <c r="A11506">
        <v>216.13120000000001</v>
      </c>
      <c r="B11506" t="s">
        <v>55</v>
      </c>
    </row>
    <row r="11507" spans="1:3" x14ac:dyDescent="0.35">
      <c r="A11507">
        <v>216.14850000000001</v>
      </c>
      <c r="B11507" t="s">
        <v>55</v>
      </c>
    </row>
    <row r="11508" spans="1:3" x14ac:dyDescent="0.35">
      <c r="A11508">
        <v>216.1644</v>
      </c>
      <c r="B11508" t="s">
        <v>55</v>
      </c>
    </row>
    <row r="11509" spans="1:3" x14ac:dyDescent="0.35">
      <c r="A11509">
        <v>216.18170000000001</v>
      </c>
      <c r="B11509" t="s">
        <v>55</v>
      </c>
    </row>
    <row r="11510" spans="1:3" x14ac:dyDescent="0.35">
      <c r="A11510">
        <v>216.2013</v>
      </c>
      <c r="B11510" t="s">
        <v>55</v>
      </c>
    </row>
    <row r="11511" spans="1:3" x14ac:dyDescent="0.35">
      <c r="A11511">
        <v>216.22839999999999</v>
      </c>
      <c r="B11511" t="s">
        <v>55</v>
      </c>
    </row>
    <row r="11512" spans="1:3" x14ac:dyDescent="0.35">
      <c r="A11512">
        <v>216.2593</v>
      </c>
      <c r="B11512" t="s">
        <v>55</v>
      </c>
    </row>
    <row r="11513" spans="1:3" x14ac:dyDescent="0.35">
      <c r="A11513">
        <v>216.28909999999999</v>
      </c>
      <c r="B11513" t="s">
        <v>55</v>
      </c>
    </row>
    <row r="11514" spans="1:3" x14ac:dyDescent="0.35">
      <c r="A11514">
        <v>216.3124</v>
      </c>
      <c r="B11514" t="s">
        <v>55</v>
      </c>
      <c r="C11514">
        <v>2.0000000000000001E-4</v>
      </c>
    </row>
    <row r="11515" spans="1:3" x14ac:dyDescent="0.35">
      <c r="A11515">
        <v>216.33199999999999</v>
      </c>
      <c r="B11515" t="s">
        <v>55</v>
      </c>
      <c r="C11515">
        <v>1.1999999999999999E-3</v>
      </c>
    </row>
    <row r="11516" spans="1:3" x14ac:dyDescent="0.35">
      <c r="A11516">
        <v>216.3485</v>
      </c>
      <c r="B11516" t="s">
        <v>55</v>
      </c>
      <c r="C11516">
        <v>4.0000000000000002E-4</v>
      </c>
    </row>
    <row r="11517" spans="1:3" x14ac:dyDescent="0.35">
      <c r="A11517">
        <v>216.36529999999999</v>
      </c>
      <c r="B11517" t="s">
        <v>55</v>
      </c>
      <c r="C11517">
        <v>4.0000000000000002E-4</v>
      </c>
    </row>
    <row r="11518" spans="1:3" x14ac:dyDescent="0.35">
      <c r="A11518">
        <v>216.38220000000001</v>
      </c>
      <c r="B11518" t="s">
        <v>55</v>
      </c>
      <c r="C11518">
        <v>1.4E-3</v>
      </c>
    </row>
    <row r="11519" spans="1:3" x14ac:dyDescent="0.35">
      <c r="A11519">
        <v>216.40809999999999</v>
      </c>
      <c r="B11519" t="s">
        <v>55</v>
      </c>
      <c r="C11519">
        <v>1.4E-3</v>
      </c>
    </row>
    <row r="11520" spans="1:3" x14ac:dyDescent="0.35">
      <c r="A11520">
        <v>216.42750000000001</v>
      </c>
      <c r="B11520" t="s">
        <v>55</v>
      </c>
      <c r="C11520">
        <v>1.4E-3</v>
      </c>
    </row>
    <row r="11521" spans="1:3" x14ac:dyDescent="0.35">
      <c r="A11521">
        <v>216.4485</v>
      </c>
      <c r="B11521" t="s">
        <v>55</v>
      </c>
      <c r="C11521">
        <v>2.8E-3</v>
      </c>
    </row>
    <row r="11522" spans="1:3" x14ac:dyDescent="0.35">
      <c r="A11522">
        <v>216.47399999999999</v>
      </c>
      <c r="B11522" t="s">
        <v>55</v>
      </c>
      <c r="C11522">
        <v>1.1000000000000001E-3</v>
      </c>
    </row>
    <row r="11523" spans="1:3" x14ac:dyDescent="0.35">
      <c r="A11523">
        <v>216.49340000000001</v>
      </c>
      <c r="B11523" t="s">
        <v>55</v>
      </c>
      <c r="C11523">
        <v>1.1999999999999999E-3</v>
      </c>
    </row>
    <row r="11524" spans="1:3" x14ac:dyDescent="0.35">
      <c r="A11524">
        <v>216.51300000000001</v>
      </c>
      <c r="B11524" t="s">
        <v>55</v>
      </c>
      <c r="C11524">
        <v>2.7000000000000001E-3</v>
      </c>
    </row>
    <row r="11525" spans="1:3" x14ac:dyDescent="0.35">
      <c r="A11525">
        <v>216.53139999999999</v>
      </c>
      <c r="B11525" t="s">
        <v>55</v>
      </c>
      <c r="C11525">
        <v>1.6000000000000001E-3</v>
      </c>
    </row>
    <row r="11526" spans="1:3" x14ac:dyDescent="0.35">
      <c r="A11526">
        <v>216.54900000000001</v>
      </c>
      <c r="B11526" t="s">
        <v>55</v>
      </c>
      <c r="C11526">
        <v>1.6000000000000001E-3</v>
      </c>
    </row>
    <row r="11527" spans="1:3" x14ac:dyDescent="0.35">
      <c r="A11527">
        <v>216.565</v>
      </c>
      <c r="B11527" t="s">
        <v>55</v>
      </c>
      <c r="C11527">
        <v>1.5E-3</v>
      </c>
    </row>
    <row r="11528" spans="1:3" x14ac:dyDescent="0.35">
      <c r="A11528">
        <v>216.58090000000001</v>
      </c>
      <c r="B11528" t="s">
        <v>55</v>
      </c>
      <c r="C11528">
        <v>2.9999999999999997E-4</v>
      </c>
    </row>
    <row r="11529" spans="1:3" x14ac:dyDescent="0.35">
      <c r="A11529">
        <v>216.5967</v>
      </c>
      <c r="B11529" t="s">
        <v>55</v>
      </c>
      <c r="C11529">
        <v>2.9999999999999997E-4</v>
      </c>
    </row>
    <row r="11530" spans="1:3" x14ac:dyDescent="0.35">
      <c r="A11530">
        <v>216.61259999999999</v>
      </c>
      <c r="B11530" t="s">
        <v>55</v>
      </c>
      <c r="C11530">
        <v>2.0000000000000001E-4</v>
      </c>
    </row>
    <row r="11531" spans="1:3" x14ac:dyDescent="0.35">
      <c r="A11531">
        <v>216.6293</v>
      </c>
      <c r="B11531" t="s">
        <v>55</v>
      </c>
      <c r="C11531">
        <v>1E-4</v>
      </c>
    </row>
    <row r="11532" spans="1:3" x14ac:dyDescent="0.35">
      <c r="A11532">
        <v>216.64510000000001</v>
      </c>
      <c r="B11532" t="s">
        <v>55</v>
      </c>
    </row>
    <row r="11533" spans="1:3" x14ac:dyDescent="0.35">
      <c r="A11533">
        <v>216.6609</v>
      </c>
      <c r="B11533" t="s">
        <v>55</v>
      </c>
    </row>
    <row r="11534" spans="1:3" x14ac:dyDescent="0.35">
      <c r="A11534">
        <v>216.68</v>
      </c>
      <c r="B11534" t="s">
        <v>55</v>
      </c>
    </row>
    <row r="11535" spans="1:3" x14ac:dyDescent="0.35">
      <c r="A11535">
        <v>216.69630000000001</v>
      </c>
      <c r="B11535" t="s">
        <v>55</v>
      </c>
    </row>
    <row r="11536" spans="1:3" x14ac:dyDescent="0.35">
      <c r="A11536">
        <v>216.71260000000001</v>
      </c>
      <c r="B11536" t="s">
        <v>55</v>
      </c>
    </row>
    <row r="11537" spans="1:3" x14ac:dyDescent="0.35">
      <c r="A11537">
        <v>216.72929999999999</v>
      </c>
      <c r="B11537" t="s">
        <v>55</v>
      </c>
    </row>
    <row r="11538" spans="1:3" x14ac:dyDescent="0.35">
      <c r="A11538">
        <v>216.74539999999999</v>
      </c>
      <c r="B11538" t="s">
        <v>55</v>
      </c>
    </row>
    <row r="11539" spans="1:3" x14ac:dyDescent="0.35">
      <c r="A11539">
        <v>216.7611</v>
      </c>
      <c r="B11539" t="s">
        <v>55</v>
      </c>
    </row>
    <row r="11540" spans="1:3" x14ac:dyDescent="0.35">
      <c r="A11540">
        <v>216.7783</v>
      </c>
      <c r="B11540" t="s">
        <v>55</v>
      </c>
    </row>
    <row r="11541" spans="1:3" x14ac:dyDescent="0.35">
      <c r="A11541">
        <v>216.79409999999999</v>
      </c>
      <c r="B11541" t="s">
        <v>55</v>
      </c>
    </row>
    <row r="11542" spans="1:3" x14ac:dyDescent="0.35">
      <c r="A11542">
        <v>216.81010000000001</v>
      </c>
      <c r="B11542" t="s">
        <v>55</v>
      </c>
    </row>
    <row r="11543" spans="1:3" x14ac:dyDescent="0.35">
      <c r="A11543">
        <v>216.83349999999999</v>
      </c>
      <c r="B11543" t="s">
        <v>55</v>
      </c>
    </row>
    <row r="11544" spans="1:3" x14ac:dyDescent="0.35">
      <c r="A11544">
        <v>216.86160000000001</v>
      </c>
      <c r="B11544" t="s">
        <v>55</v>
      </c>
    </row>
    <row r="11545" spans="1:3" x14ac:dyDescent="0.35">
      <c r="A11545">
        <v>216.89169999999999</v>
      </c>
      <c r="B11545" t="s">
        <v>55</v>
      </c>
    </row>
    <row r="11546" spans="1:3" x14ac:dyDescent="0.35">
      <c r="A11546">
        <v>216.92</v>
      </c>
      <c r="B11546" t="s">
        <v>55</v>
      </c>
    </row>
    <row r="11547" spans="1:3" x14ac:dyDescent="0.35">
      <c r="A11547">
        <v>216.94040000000001</v>
      </c>
      <c r="B11547" t="s">
        <v>55</v>
      </c>
    </row>
    <row r="11548" spans="1:3" x14ac:dyDescent="0.35">
      <c r="A11548">
        <v>216.9581</v>
      </c>
      <c r="B11548" t="s">
        <v>55</v>
      </c>
    </row>
    <row r="11549" spans="1:3" x14ac:dyDescent="0.35">
      <c r="A11549">
        <v>216.97479999999999</v>
      </c>
      <c r="B11549" t="s">
        <v>55</v>
      </c>
    </row>
    <row r="11550" spans="1:3" x14ac:dyDescent="0.35">
      <c r="A11550">
        <v>216.99199999999999</v>
      </c>
      <c r="B11550" t="s">
        <v>55</v>
      </c>
    </row>
    <row r="11551" spans="1:3" x14ac:dyDescent="0.35">
      <c r="A11551">
        <v>217.0129</v>
      </c>
      <c r="B11551" t="s">
        <v>55</v>
      </c>
    </row>
    <row r="11552" spans="1:3" x14ac:dyDescent="0.35">
      <c r="A11552">
        <v>217.0291</v>
      </c>
      <c r="B11552" t="s">
        <v>55</v>
      </c>
      <c r="C11552">
        <v>1E-4</v>
      </c>
    </row>
    <row r="11553" spans="1:3" x14ac:dyDescent="0.35">
      <c r="A11553">
        <v>217.04429999999999</v>
      </c>
      <c r="B11553" t="s">
        <v>55</v>
      </c>
      <c r="C11553">
        <v>1E-4</v>
      </c>
    </row>
    <row r="11554" spans="1:3" x14ac:dyDescent="0.35">
      <c r="A11554">
        <v>217.05940000000001</v>
      </c>
      <c r="B11554" t="s">
        <v>55</v>
      </c>
    </row>
    <row r="11555" spans="1:3" x14ac:dyDescent="0.35">
      <c r="A11555">
        <v>217.08070000000001</v>
      </c>
      <c r="B11555" t="s">
        <v>55</v>
      </c>
    </row>
    <row r="11556" spans="1:3" x14ac:dyDescent="0.35">
      <c r="A11556">
        <v>217.10120000000001</v>
      </c>
      <c r="B11556" t="s">
        <v>55</v>
      </c>
    </row>
    <row r="11557" spans="1:3" x14ac:dyDescent="0.35">
      <c r="A11557">
        <v>217.11879999999999</v>
      </c>
      <c r="B11557" t="s">
        <v>55</v>
      </c>
    </row>
    <row r="11558" spans="1:3" x14ac:dyDescent="0.35">
      <c r="A11558">
        <v>217.13550000000001</v>
      </c>
      <c r="B11558" t="s">
        <v>55</v>
      </c>
    </row>
    <row r="11559" spans="1:3" x14ac:dyDescent="0.35">
      <c r="A11559">
        <v>217.15549999999999</v>
      </c>
      <c r="B11559" t="s">
        <v>55</v>
      </c>
    </row>
    <row r="11560" spans="1:3" x14ac:dyDescent="0.35">
      <c r="A11560">
        <v>217.1747</v>
      </c>
      <c r="B11560" t="s">
        <v>55</v>
      </c>
    </row>
    <row r="11561" spans="1:3" x14ac:dyDescent="0.35">
      <c r="A11561">
        <v>217.2004</v>
      </c>
      <c r="B11561" t="s">
        <v>55</v>
      </c>
    </row>
    <row r="11562" spans="1:3" x14ac:dyDescent="0.35">
      <c r="A11562">
        <v>217.22669999999999</v>
      </c>
      <c r="B11562" t="s">
        <v>55</v>
      </c>
    </row>
    <row r="11563" spans="1:3" x14ac:dyDescent="0.35">
      <c r="A11563">
        <v>217.2422</v>
      </c>
      <c r="B11563" t="s">
        <v>55</v>
      </c>
    </row>
    <row r="11564" spans="1:3" x14ac:dyDescent="0.35">
      <c r="A11564">
        <v>217.25980000000001</v>
      </c>
      <c r="B11564" t="s">
        <v>55</v>
      </c>
    </row>
    <row r="11565" spans="1:3" x14ac:dyDescent="0.35">
      <c r="A11565">
        <v>217.27379999999999</v>
      </c>
      <c r="B11565" t="s">
        <v>55</v>
      </c>
    </row>
    <row r="11566" spans="1:3" x14ac:dyDescent="0.35">
      <c r="A11566">
        <v>217.28909999999999</v>
      </c>
      <c r="B11566" t="s">
        <v>55</v>
      </c>
    </row>
    <row r="11567" spans="1:3" x14ac:dyDescent="0.35">
      <c r="A11567">
        <v>217.3038</v>
      </c>
      <c r="B11567" t="s">
        <v>55</v>
      </c>
    </row>
    <row r="11568" spans="1:3" x14ac:dyDescent="0.35">
      <c r="A11568">
        <v>217.32</v>
      </c>
      <c r="B11568" t="s">
        <v>55</v>
      </c>
    </row>
    <row r="11569" spans="1:2" x14ac:dyDescent="0.35">
      <c r="A11569">
        <v>217.33580000000001</v>
      </c>
      <c r="B11569" t="s">
        <v>55</v>
      </c>
    </row>
    <row r="11570" spans="1:2" x14ac:dyDescent="0.35">
      <c r="A11570">
        <v>217.34989999999999</v>
      </c>
      <c r="B11570" t="s">
        <v>55</v>
      </c>
    </row>
    <row r="11571" spans="1:2" x14ac:dyDescent="0.35">
      <c r="A11571">
        <v>217.3655</v>
      </c>
      <c r="B11571" t="s">
        <v>55</v>
      </c>
    </row>
    <row r="11572" spans="1:2" x14ac:dyDescent="0.35">
      <c r="A11572">
        <v>217.37989999999999</v>
      </c>
      <c r="B11572" t="s">
        <v>55</v>
      </c>
    </row>
    <row r="11573" spans="1:2" x14ac:dyDescent="0.35">
      <c r="A11573">
        <v>217.3946</v>
      </c>
      <c r="B11573" t="s">
        <v>55</v>
      </c>
    </row>
    <row r="11574" spans="1:2" x14ac:dyDescent="0.35">
      <c r="A11574">
        <v>217.41030000000001</v>
      </c>
      <c r="B11574" t="s">
        <v>55</v>
      </c>
    </row>
    <row r="11575" spans="1:2" x14ac:dyDescent="0.35">
      <c r="A11575">
        <v>217.4254</v>
      </c>
      <c r="B11575" t="s">
        <v>55</v>
      </c>
    </row>
    <row r="11576" spans="1:2" x14ac:dyDescent="0.35">
      <c r="A11576">
        <v>217.441</v>
      </c>
      <c r="B11576" t="s">
        <v>55</v>
      </c>
    </row>
    <row r="11577" spans="1:2" x14ac:dyDescent="0.35">
      <c r="A11577">
        <v>217.45500000000001</v>
      </c>
      <c r="B11577" t="s">
        <v>55</v>
      </c>
    </row>
    <row r="11578" spans="1:2" x14ac:dyDescent="0.35">
      <c r="A11578">
        <v>217.4699</v>
      </c>
      <c r="B11578" t="s">
        <v>55</v>
      </c>
    </row>
    <row r="11579" spans="1:2" x14ac:dyDescent="0.35">
      <c r="A11579">
        <v>217.4913</v>
      </c>
      <c r="B11579" t="s">
        <v>55</v>
      </c>
    </row>
    <row r="11580" spans="1:2" x14ac:dyDescent="0.35">
      <c r="A11580">
        <v>217.50729999999999</v>
      </c>
      <c r="B11580" t="s">
        <v>55</v>
      </c>
    </row>
    <row r="11581" spans="1:2" x14ac:dyDescent="0.35">
      <c r="A11581">
        <v>217.5256</v>
      </c>
      <c r="B11581" t="s">
        <v>55</v>
      </c>
    </row>
    <row r="11582" spans="1:2" x14ac:dyDescent="0.35">
      <c r="A11582">
        <v>217.5429</v>
      </c>
      <c r="B11582" t="s">
        <v>55</v>
      </c>
    </row>
    <row r="11583" spans="1:2" x14ac:dyDescent="0.35">
      <c r="A11583">
        <v>217.56110000000001</v>
      </c>
      <c r="B11583" t="s">
        <v>55</v>
      </c>
    </row>
    <row r="11584" spans="1:2" x14ac:dyDescent="0.35">
      <c r="A11584">
        <v>217.5797</v>
      </c>
      <c r="B11584" t="s">
        <v>55</v>
      </c>
    </row>
    <row r="11585" spans="1:2" x14ac:dyDescent="0.35">
      <c r="A11585">
        <v>217.59569999999999</v>
      </c>
      <c r="B11585" t="s">
        <v>55</v>
      </c>
    </row>
    <row r="11586" spans="1:2" x14ac:dyDescent="0.35">
      <c r="A11586">
        <v>217.61439999999999</v>
      </c>
      <c r="B11586" t="s">
        <v>55</v>
      </c>
    </row>
    <row r="11587" spans="1:2" x14ac:dyDescent="0.35">
      <c r="A11587">
        <v>217.63159999999999</v>
      </c>
      <c r="B11587" t="s">
        <v>55</v>
      </c>
    </row>
    <row r="11588" spans="1:2" x14ac:dyDescent="0.35">
      <c r="A11588">
        <v>217.6499</v>
      </c>
      <c r="B11588" t="s">
        <v>55</v>
      </c>
    </row>
    <row r="11589" spans="1:2" x14ac:dyDescent="0.35">
      <c r="A11589">
        <v>217.66810000000001</v>
      </c>
      <c r="B11589" t="s">
        <v>55</v>
      </c>
    </row>
    <row r="11590" spans="1:2" x14ac:dyDescent="0.35">
      <c r="A11590">
        <v>217.68369999999999</v>
      </c>
      <c r="B11590" t="s">
        <v>55</v>
      </c>
    </row>
    <row r="11591" spans="1:2" x14ac:dyDescent="0.35">
      <c r="A11591">
        <v>217.70330000000001</v>
      </c>
      <c r="B11591" t="s">
        <v>55</v>
      </c>
    </row>
    <row r="11592" spans="1:2" x14ac:dyDescent="0.35">
      <c r="A11592">
        <v>217.74010000000001</v>
      </c>
      <c r="B11592" t="s">
        <v>55</v>
      </c>
    </row>
    <row r="11593" spans="1:2" x14ac:dyDescent="0.35">
      <c r="A11593">
        <v>217.76060000000001</v>
      </c>
      <c r="B11593" t="s">
        <v>55</v>
      </c>
    </row>
    <row r="11594" spans="1:2" x14ac:dyDescent="0.35">
      <c r="A11594">
        <v>217.77979999999999</v>
      </c>
      <c r="B11594" t="s">
        <v>55</v>
      </c>
    </row>
    <row r="11595" spans="1:2" x14ac:dyDescent="0.35">
      <c r="A11595">
        <v>217.7978</v>
      </c>
      <c r="B11595" t="s">
        <v>55</v>
      </c>
    </row>
    <row r="11596" spans="1:2" x14ac:dyDescent="0.35">
      <c r="A11596">
        <v>217.81829999999999</v>
      </c>
      <c r="B11596" t="s">
        <v>55</v>
      </c>
    </row>
    <row r="11597" spans="1:2" x14ac:dyDescent="0.35">
      <c r="A11597">
        <v>217.84</v>
      </c>
      <c r="B11597" t="s">
        <v>55</v>
      </c>
    </row>
    <row r="11598" spans="1:2" x14ac:dyDescent="0.35">
      <c r="A11598">
        <v>217.85650000000001</v>
      </c>
      <c r="B11598" t="s">
        <v>55</v>
      </c>
    </row>
    <row r="11599" spans="1:2" x14ac:dyDescent="0.35">
      <c r="A11599">
        <v>217.87389999999999</v>
      </c>
      <c r="B11599" t="s">
        <v>55</v>
      </c>
    </row>
    <row r="11600" spans="1:2" x14ac:dyDescent="0.35">
      <c r="A11600">
        <v>217.88929999999999</v>
      </c>
      <c r="B11600" t="s">
        <v>55</v>
      </c>
    </row>
    <row r="11601" spans="1:3" x14ac:dyDescent="0.35">
      <c r="A11601">
        <v>217.90710000000001</v>
      </c>
      <c r="B11601" t="s">
        <v>55</v>
      </c>
    </row>
    <row r="11602" spans="1:3" x14ac:dyDescent="0.35">
      <c r="A11602">
        <v>217.92259999999999</v>
      </c>
      <c r="B11602" t="s">
        <v>55</v>
      </c>
    </row>
    <row r="11603" spans="1:3" x14ac:dyDescent="0.35">
      <c r="A11603">
        <v>217.93899999999999</v>
      </c>
      <c r="B11603" t="s">
        <v>55</v>
      </c>
    </row>
    <row r="11604" spans="1:3" x14ac:dyDescent="0.35">
      <c r="A11604">
        <v>217.95410000000001</v>
      </c>
      <c r="B11604" t="s">
        <v>55</v>
      </c>
    </row>
    <row r="11605" spans="1:3" x14ac:dyDescent="0.35">
      <c r="A11605">
        <v>217.97139999999999</v>
      </c>
      <c r="B11605" t="s">
        <v>55</v>
      </c>
    </row>
    <row r="11606" spans="1:3" x14ac:dyDescent="0.35">
      <c r="A11606">
        <v>217.9941</v>
      </c>
      <c r="B11606" t="s">
        <v>55</v>
      </c>
    </row>
    <row r="11607" spans="1:3" x14ac:dyDescent="0.35">
      <c r="A11607">
        <v>218.01900000000001</v>
      </c>
      <c r="B11607" t="s">
        <v>55</v>
      </c>
    </row>
    <row r="11608" spans="1:3" x14ac:dyDescent="0.35">
      <c r="A11608">
        <v>218.03540000000001</v>
      </c>
      <c r="B11608" t="s">
        <v>55</v>
      </c>
    </row>
    <row r="11609" spans="1:3" x14ac:dyDescent="0.35">
      <c r="A11609">
        <v>218.05119999999999</v>
      </c>
      <c r="B11609" t="s">
        <v>55</v>
      </c>
    </row>
    <row r="11610" spans="1:3" x14ac:dyDescent="0.35">
      <c r="A11610">
        <v>218.06780000000001</v>
      </c>
      <c r="B11610" t="s">
        <v>55</v>
      </c>
    </row>
    <row r="11611" spans="1:3" x14ac:dyDescent="0.35">
      <c r="A11611">
        <v>218.08340000000001</v>
      </c>
      <c r="B11611" t="s">
        <v>55</v>
      </c>
      <c r="C11611">
        <v>5.0000000000000001E-4</v>
      </c>
    </row>
    <row r="11612" spans="1:3" x14ac:dyDescent="0.35">
      <c r="A11612">
        <v>218.10900000000001</v>
      </c>
      <c r="B11612" t="s">
        <v>55</v>
      </c>
    </row>
    <row r="11613" spans="1:3" x14ac:dyDescent="0.35">
      <c r="A11613">
        <v>218.1311</v>
      </c>
      <c r="B11613" t="s">
        <v>55</v>
      </c>
    </row>
    <row r="11614" spans="1:3" x14ac:dyDescent="0.35">
      <c r="A11614">
        <v>218.14590000000001</v>
      </c>
      <c r="B11614" t="s">
        <v>55</v>
      </c>
    </row>
    <row r="11615" spans="1:3" x14ac:dyDescent="0.35">
      <c r="A11615">
        <v>218.16419999999999</v>
      </c>
      <c r="B11615" t="s">
        <v>55</v>
      </c>
    </row>
    <row r="11616" spans="1:3" x14ac:dyDescent="0.35">
      <c r="A11616">
        <v>218.18379999999999</v>
      </c>
      <c r="B11616" t="s">
        <v>55</v>
      </c>
    </row>
    <row r="11617" spans="1:3" x14ac:dyDescent="0.35">
      <c r="A11617">
        <v>218.2038</v>
      </c>
      <c r="B11617" t="s">
        <v>55</v>
      </c>
    </row>
    <row r="11618" spans="1:3" x14ac:dyDescent="0.35">
      <c r="A11618">
        <v>218.22219999999999</v>
      </c>
      <c r="B11618" t="s">
        <v>55</v>
      </c>
    </row>
    <row r="11619" spans="1:3" x14ac:dyDescent="0.35">
      <c r="A11619">
        <v>218.2423</v>
      </c>
      <c r="B11619" t="s">
        <v>55</v>
      </c>
    </row>
    <row r="11620" spans="1:3" x14ac:dyDescent="0.35">
      <c r="A11620">
        <v>218.26089999999999</v>
      </c>
      <c r="B11620" t="s">
        <v>55</v>
      </c>
    </row>
    <row r="11621" spans="1:3" x14ac:dyDescent="0.35">
      <c r="A11621">
        <v>218.28540000000001</v>
      </c>
      <c r="B11621" t="s">
        <v>55</v>
      </c>
    </row>
    <row r="11622" spans="1:3" x14ac:dyDescent="0.35">
      <c r="A11622">
        <v>218.31559999999999</v>
      </c>
      <c r="B11622" t="s">
        <v>55</v>
      </c>
      <c r="C11622">
        <v>1E-4</v>
      </c>
    </row>
    <row r="11623" spans="1:3" x14ac:dyDescent="0.35">
      <c r="A11623">
        <v>218.34180000000001</v>
      </c>
      <c r="B11623" t="s">
        <v>55</v>
      </c>
      <c r="C11623">
        <v>4.0000000000000002E-4</v>
      </c>
    </row>
    <row r="11624" spans="1:3" x14ac:dyDescent="0.35">
      <c r="A11624">
        <v>218.36009999999999</v>
      </c>
      <c r="B11624" t="s">
        <v>55</v>
      </c>
      <c r="C11624">
        <v>6.9999999999999999E-4</v>
      </c>
    </row>
    <row r="11625" spans="1:3" x14ac:dyDescent="0.35">
      <c r="A11625">
        <v>218.386</v>
      </c>
      <c r="B11625" t="s">
        <v>55</v>
      </c>
      <c r="C11625">
        <v>3.3999999999999998E-3</v>
      </c>
    </row>
    <row r="11626" spans="1:3" x14ac:dyDescent="0.35">
      <c r="A11626">
        <v>218.4085</v>
      </c>
      <c r="B11626" t="s">
        <v>55</v>
      </c>
      <c r="C11626">
        <v>3.3999999999999998E-3</v>
      </c>
    </row>
    <row r="11627" spans="1:3" x14ac:dyDescent="0.35">
      <c r="A11627">
        <v>218.4281</v>
      </c>
      <c r="B11627" t="s">
        <v>55</v>
      </c>
      <c r="C11627">
        <v>5.4000000000000003E-3</v>
      </c>
    </row>
    <row r="11628" spans="1:3" x14ac:dyDescent="0.35">
      <c r="A11628">
        <v>218.447</v>
      </c>
      <c r="B11628" t="s">
        <v>55</v>
      </c>
      <c r="C11628">
        <v>2.7000000000000001E-3</v>
      </c>
    </row>
    <row r="11629" spans="1:3" x14ac:dyDescent="0.35">
      <c r="A11629">
        <v>218.4692</v>
      </c>
      <c r="B11629" t="s">
        <v>55</v>
      </c>
      <c r="C11629">
        <v>5.8999999999999999E-3</v>
      </c>
    </row>
    <row r="11630" spans="1:3" x14ac:dyDescent="0.35">
      <c r="A11630">
        <v>218.49</v>
      </c>
      <c r="B11630" t="s">
        <v>55</v>
      </c>
      <c r="C11630">
        <v>1.8E-3</v>
      </c>
    </row>
    <row r="11631" spans="1:3" x14ac:dyDescent="0.35">
      <c r="A11631">
        <v>218.50970000000001</v>
      </c>
      <c r="B11631" t="s">
        <v>55</v>
      </c>
      <c r="C11631">
        <v>2.3E-3</v>
      </c>
    </row>
    <row r="11632" spans="1:3" x14ac:dyDescent="0.35">
      <c r="A11632">
        <v>218.5274</v>
      </c>
      <c r="B11632" t="s">
        <v>55</v>
      </c>
      <c r="C11632">
        <v>2.3E-3</v>
      </c>
    </row>
    <row r="11633" spans="1:3" x14ac:dyDescent="0.35">
      <c r="A11633">
        <v>218.548</v>
      </c>
      <c r="B11633" t="s">
        <v>55</v>
      </c>
      <c r="C11633">
        <v>1.6000000000000001E-3</v>
      </c>
    </row>
    <row r="11634" spans="1:3" x14ac:dyDescent="0.35">
      <c r="A11634">
        <v>218.56229999999999</v>
      </c>
      <c r="B11634" t="s">
        <v>55</v>
      </c>
      <c r="C11634">
        <v>1E-4</v>
      </c>
    </row>
    <row r="11635" spans="1:3" x14ac:dyDescent="0.35">
      <c r="A11635">
        <v>218.57910000000001</v>
      </c>
      <c r="B11635" t="s">
        <v>55</v>
      </c>
      <c r="C11635">
        <v>1.9E-3</v>
      </c>
    </row>
    <row r="11636" spans="1:3" x14ac:dyDescent="0.35">
      <c r="A11636">
        <v>218.59540000000001</v>
      </c>
      <c r="B11636" t="s">
        <v>55</v>
      </c>
      <c r="C11636">
        <v>9.7000000000000003E-3</v>
      </c>
    </row>
    <row r="11637" spans="1:3" x14ac:dyDescent="0.35">
      <c r="A11637">
        <v>218.61269999999999</v>
      </c>
      <c r="B11637" t="s">
        <v>55</v>
      </c>
      <c r="C11637">
        <v>5.3E-3</v>
      </c>
    </row>
    <row r="11638" spans="1:3" x14ac:dyDescent="0.35">
      <c r="A11638">
        <v>218.6283</v>
      </c>
      <c r="B11638" t="s">
        <v>55</v>
      </c>
      <c r="C11638">
        <v>1.4800000000000001E-2</v>
      </c>
    </row>
    <row r="11639" spans="1:3" x14ac:dyDescent="0.35">
      <c r="A11639">
        <v>218.64410000000001</v>
      </c>
      <c r="B11639" t="s">
        <v>55</v>
      </c>
      <c r="C11639">
        <v>1.4800000000000001E-2</v>
      </c>
    </row>
    <row r="11640" spans="1:3" x14ac:dyDescent="0.35">
      <c r="A11640">
        <v>218.661</v>
      </c>
      <c r="B11640" t="s">
        <v>55</v>
      </c>
      <c r="C11640">
        <v>8.5000000000000006E-3</v>
      </c>
    </row>
    <row r="11641" spans="1:3" x14ac:dyDescent="0.35">
      <c r="A11641">
        <v>218.68299999999999</v>
      </c>
      <c r="B11641" t="s">
        <v>55</v>
      </c>
      <c r="C11641">
        <v>7.1999999999999998E-3</v>
      </c>
    </row>
    <row r="11642" spans="1:3" x14ac:dyDescent="0.35">
      <c r="A11642">
        <v>218.71279999999999</v>
      </c>
      <c r="B11642" t="s">
        <v>55</v>
      </c>
      <c r="C11642">
        <v>2.3999999999999998E-3</v>
      </c>
    </row>
    <row r="11643" spans="1:3" x14ac:dyDescent="0.35">
      <c r="A11643">
        <v>218.72890000000001</v>
      </c>
      <c r="B11643" t="s">
        <v>55</v>
      </c>
      <c r="C11643">
        <v>5.3E-3</v>
      </c>
    </row>
    <row r="11644" spans="1:3" x14ac:dyDescent="0.35">
      <c r="A11644">
        <v>218.7483</v>
      </c>
      <c r="B11644" t="s">
        <v>55</v>
      </c>
      <c r="C11644">
        <v>5.3E-3</v>
      </c>
    </row>
    <row r="11645" spans="1:3" x14ac:dyDescent="0.35">
      <c r="A11645">
        <v>218.7645</v>
      </c>
      <c r="B11645" t="s">
        <v>55</v>
      </c>
      <c r="C11645">
        <v>2.8E-3</v>
      </c>
    </row>
    <row r="11646" spans="1:3" x14ac:dyDescent="0.35">
      <c r="A11646">
        <v>218.7842</v>
      </c>
      <c r="B11646" t="s">
        <v>55</v>
      </c>
      <c r="C11646">
        <v>4.1999999999999997E-3</v>
      </c>
    </row>
    <row r="11647" spans="1:3" x14ac:dyDescent="0.35">
      <c r="A11647">
        <v>218.80099999999999</v>
      </c>
      <c r="B11647" t="s">
        <v>55</v>
      </c>
      <c r="C11647">
        <v>2.0000000000000001E-4</v>
      </c>
    </row>
    <row r="11648" spans="1:3" x14ac:dyDescent="0.35">
      <c r="A11648">
        <v>218.81829999999999</v>
      </c>
      <c r="B11648" t="s">
        <v>55</v>
      </c>
      <c r="C11648">
        <v>2.0000000000000001E-4</v>
      </c>
    </row>
    <row r="11649" spans="1:2" x14ac:dyDescent="0.35">
      <c r="A11649">
        <v>218.839</v>
      </c>
      <c r="B11649" t="s">
        <v>55</v>
      </c>
    </row>
    <row r="11650" spans="1:2" x14ac:dyDescent="0.35">
      <c r="A11650">
        <v>218.8562</v>
      </c>
      <c r="B11650" t="s">
        <v>55</v>
      </c>
    </row>
    <row r="11651" spans="1:2" x14ac:dyDescent="0.35">
      <c r="A11651">
        <v>218.87540000000001</v>
      </c>
      <c r="B11651" t="s">
        <v>55</v>
      </c>
    </row>
    <row r="11652" spans="1:2" x14ac:dyDescent="0.35">
      <c r="A11652">
        <v>218.89160000000001</v>
      </c>
      <c r="B11652" t="s">
        <v>55</v>
      </c>
    </row>
    <row r="11653" spans="1:2" x14ac:dyDescent="0.35">
      <c r="A11653">
        <v>218.90899999999999</v>
      </c>
      <c r="B11653" t="s">
        <v>55</v>
      </c>
    </row>
    <row r="11654" spans="1:2" x14ac:dyDescent="0.35">
      <c r="A11654">
        <v>218.92859999999999</v>
      </c>
      <c r="B11654" t="s">
        <v>55</v>
      </c>
    </row>
    <row r="11655" spans="1:2" x14ac:dyDescent="0.35">
      <c r="A11655">
        <v>218.95480000000001</v>
      </c>
      <c r="B11655" t="s">
        <v>55</v>
      </c>
    </row>
    <row r="11656" spans="1:2" x14ac:dyDescent="0.35">
      <c r="A11656">
        <v>218.98519999999999</v>
      </c>
      <c r="B11656" t="s">
        <v>55</v>
      </c>
    </row>
    <row r="11657" spans="1:2" x14ac:dyDescent="0.35">
      <c r="A11657">
        <v>219.0027</v>
      </c>
      <c r="B11657" t="s">
        <v>55</v>
      </c>
    </row>
    <row r="11658" spans="1:2" x14ac:dyDescent="0.35">
      <c r="A11658">
        <v>219.01939999999999</v>
      </c>
      <c r="B11658" t="s">
        <v>55</v>
      </c>
    </row>
    <row r="11659" spans="1:2" x14ac:dyDescent="0.35">
      <c r="A11659">
        <v>219.04060000000001</v>
      </c>
      <c r="B11659" t="s">
        <v>55</v>
      </c>
    </row>
    <row r="11660" spans="1:2" x14ac:dyDescent="0.35">
      <c r="A11660">
        <v>219.06110000000001</v>
      </c>
      <c r="B11660" t="s">
        <v>55</v>
      </c>
    </row>
    <row r="11661" spans="1:2" x14ac:dyDescent="0.35">
      <c r="A11661">
        <v>219.08070000000001</v>
      </c>
      <c r="B11661" t="s">
        <v>55</v>
      </c>
    </row>
    <row r="11662" spans="1:2" x14ac:dyDescent="0.35">
      <c r="A11662">
        <v>219.09960000000001</v>
      </c>
      <c r="B11662" t="s">
        <v>55</v>
      </c>
    </row>
    <row r="11663" spans="1:2" x14ac:dyDescent="0.35">
      <c r="A11663">
        <v>219.1164</v>
      </c>
      <c r="B11663" t="s">
        <v>55</v>
      </c>
    </row>
    <row r="11664" spans="1:2" x14ac:dyDescent="0.35">
      <c r="A11664">
        <v>219.13509999999999</v>
      </c>
      <c r="B11664" t="s">
        <v>55</v>
      </c>
    </row>
    <row r="11665" spans="1:2" x14ac:dyDescent="0.35">
      <c r="A11665">
        <v>219.15280000000001</v>
      </c>
      <c r="B11665" t="s">
        <v>55</v>
      </c>
    </row>
    <row r="11666" spans="1:2" x14ac:dyDescent="0.35">
      <c r="A11666">
        <v>219.1722</v>
      </c>
      <c r="B11666" t="s">
        <v>55</v>
      </c>
    </row>
    <row r="11667" spans="1:2" x14ac:dyDescent="0.35">
      <c r="A11667">
        <v>219.1917</v>
      </c>
      <c r="B11667" t="s">
        <v>55</v>
      </c>
    </row>
    <row r="11668" spans="1:2" x14ac:dyDescent="0.35">
      <c r="A11668">
        <v>219.20689999999999</v>
      </c>
      <c r="B11668" t="s">
        <v>55</v>
      </c>
    </row>
    <row r="11669" spans="1:2" x14ac:dyDescent="0.35">
      <c r="A11669">
        <v>219.22219999999999</v>
      </c>
      <c r="B11669" t="s">
        <v>55</v>
      </c>
    </row>
    <row r="11670" spans="1:2" x14ac:dyDescent="0.35">
      <c r="A11670">
        <v>219.23830000000001</v>
      </c>
      <c r="B11670" t="s">
        <v>55</v>
      </c>
    </row>
    <row r="11671" spans="1:2" x14ac:dyDescent="0.35">
      <c r="A11671">
        <v>219.2621</v>
      </c>
      <c r="B11671" t="s">
        <v>55</v>
      </c>
    </row>
    <row r="11672" spans="1:2" x14ac:dyDescent="0.35">
      <c r="A11672">
        <v>219.28659999999999</v>
      </c>
      <c r="B11672" t="s">
        <v>55</v>
      </c>
    </row>
    <row r="11673" spans="1:2" x14ac:dyDescent="0.35">
      <c r="A11673">
        <v>219.3047</v>
      </c>
      <c r="B11673" t="s">
        <v>55</v>
      </c>
    </row>
    <row r="11674" spans="1:2" x14ac:dyDescent="0.35">
      <c r="A11674">
        <v>219.32339999999999</v>
      </c>
      <c r="B11674" t="s">
        <v>55</v>
      </c>
    </row>
    <row r="11675" spans="1:2" x14ac:dyDescent="0.35">
      <c r="A11675">
        <v>219.34469999999999</v>
      </c>
      <c r="B11675" t="s">
        <v>55</v>
      </c>
    </row>
    <row r="11676" spans="1:2" x14ac:dyDescent="0.35">
      <c r="A11676">
        <v>219.36869999999999</v>
      </c>
      <c r="B11676" t="s">
        <v>55</v>
      </c>
    </row>
    <row r="11677" spans="1:2" x14ac:dyDescent="0.35">
      <c r="A11677">
        <v>219.39850000000001</v>
      </c>
      <c r="B11677" t="s">
        <v>55</v>
      </c>
    </row>
    <row r="11678" spans="1:2" x14ac:dyDescent="0.35">
      <c r="A11678">
        <v>219.4579</v>
      </c>
      <c r="B11678" t="s">
        <v>55</v>
      </c>
    </row>
    <row r="11679" spans="1:2" x14ac:dyDescent="0.35">
      <c r="A11679">
        <v>219.50640000000001</v>
      </c>
      <c r="B11679" t="s">
        <v>55</v>
      </c>
    </row>
    <row r="11680" spans="1:2" x14ac:dyDescent="0.35">
      <c r="A11680">
        <v>219.57599999999999</v>
      </c>
      <c r="B11680" t="s">
        <v>55</v>
      </c>
    </row>
    <row r="11681" spans="1:2" x14ac:dyDescent="0.35">
      <c r="A11681">
        <v>219.60910000000001</v>
      </c>
      <c r="B11681" t="s">
        <v>55</v>
      </c>
    </row>
    <row r="11682" spans="1:2" x14ac:dyDescent="0.35">
      <c r="A11682">
        <v>219.65729999999999</v>
      </c>
      <c r="B11682" t="s">
        <v>55</v>
      </c>
    </row>
    <row r="11683" spans="1:2" x14ac:dyDescent="0.35">
      <c r="A11683">
        <v>219.68209999999999</v>
      </c>
      <c r="B11683" t="s">
        <v>55</v>
      </c>
    </row>
    <row r="11684" spans="1:2" x14ac:dyDescent="0.35">
      <c r="A11684">
        <v>219.7056</v>
      </c>
      <c r="B11684" t="s">
        <v>55</v>
      </c>
    </row>
    <row r="11685" spans="1:2" x14ac:dyDescent="0.35">
      <c r="A11685">
        <v>219.7432</v>
      </c>
      <c r="B11685" t="s">
        <v>55</v>
      </c>
    </row>
    <row r="11686" spans="1:2" x14ac:dyDescent="0.35">
      <c r="A11686">
        <v>219.76990000000001</v>
      </c>
      <c r="B11686" t="s">
        <v>55</v>
      </c>
    </row>
    <row r="11687" spans="1:2" x14ac:dyDescent="0.35">
      <c r="A11687">
        <v>219.809</v>
      </c>
      <c r="B11687" t="s">
        <v>55</v>
      </c>
    </row>
    <row r="11688" spans="1:2" x14ac:dyDescent="0.35">
      <c r="A11688">
        <v>219.84950000000001</v>
      </c>
      <c r="B11688" t="s">
        <v>55</v>
      </c>
    </row>
    <row r="11689" spans="1:2" x14ac:dyDescent="0.35">
      <c r="A11689">
        <v>219.89760000000001</v>
      </c>
      <c r="B11689" t="s">
        <v>55</v>
      </c>
    </row>
    <row r="11690" spans="1:2" x14ac:dyDescent="0.35">
      <c r="A11690">
        <v>219.9391</v>
      </c>
      <c r="B11690" t="s">
        <v>55</v>
      </c>
    </row>
    <row r="11691" spans="1:2" x14ac:dyDescent="0.35">
      <c r="A11691">
        <v>220.00450000000001</v>
      </c>
      <c r="B11691" t="s">
        <v>55</v>
      </c>
    </row>
    <row r="11692" spans="1:2" x14ac:dyDescent="0.35">
      <c r="A11692">
        <v>220.04089999999999</v>
      </c>
      <c r="B11692" t="s">
        <v>55</v>
      </c>
    </row>
    <row r="11693" spans="1:2" x14ac:dyDescent="0.35">
      <c r="A11693">
        <v>220.06389999999999</v>
      </c>
      <c r="B11693" t="s">
        <v>55</v>
      </c>
    </row>
    <row r="11694" spans="1:2" x14ac:dyDescent="0.35">
      <c r="A11694">
        <v>220.09289999999999</v>
      </c>
      <c r="B11694" t="s">
        <v>55</v>
      </c>
    </row>
    <row r="11695" spans="1:2" x14ac:dyDescent="0.35">
      <c r="A11695">
        <v>220.1155</v>
      </c>
      <c r="B11695" t="s">
        <v>55</v>
      </c>
    </row>
    <row r="11696" spans="1:2" x14ac:dyDescent="0.35">
      <c r="A11696">
        <v>220.13730000000001</v>
      </c>
      <c r="B11696" t="s">
        <v>55</v>
      </c>
    </row>
    <row r="11697" spans="1:3" x14ac:dyDescent="0.35">
      <c r="A11697">
        <v>220.16050000000001</v>
      </c>
      <c r="B11697" t="s">
        <v>55</v>
      </c>
    </row>
    <row r="11698" spans="1:3" x14ac:dyDescent="0.35">
      <c r="A11698">
        <v>220.191</v>
      </c>
      <c r="B11698" t="s">
        <v>55</v>
      </c>
    </row>
    <row r="11699" spans="1:3" x14ac:dyDescent="0.35">
      <c r="A11699">
        <v>220.2216</v>
      </c>
      <c r="B11699" t="s">
        <v>55</v>
      </c>
    </row>
    <row r="11700" spans="1:3" x14ac:dyDescent="0.35">
      <c r="A11700">
        <v>220.2534</v>
      </c>
      <c r="B11700" t="s">
        <v>55</v>
      </c>
    </row>
    <row r="11701" spans="1:3" x14ac:dyDescent="0.35">
      <c r="A11701">
        <v>220.2946</v>
      </c>
      <c r="B11701" t="s">
        <v>55</v>
      </c>
    </row>
    <row r="11702" spans="1:3" x14ac:dyDescent="0.35">
      <c r="A11702">
        <v>220.32820000000001</v>
      </c>
      <c r="B11702" t="s">
        <v>55</v>
      </c>
    </row>
    <row r="11703" spans="1:3" x14ac:dyDescent="0.35">
      <c r="A11703">
        <v>220.36109999999999</v>
      </c>
      <c r="B11703" t="s">
        <v>55</v>
      </c>
    </row>
    <row r="11704" spans="1:3" x14ac:dyDescent="0.35">
      <c r="A11704">
        <v>220.3939</v>
      </c>
      <c r="B11704" t="s">
        <v>55</v>
      </c>
    </row>
    <row r="11705" spans="1:3" x14ac:dyDescent="0.35">
      <c r="A11705">
        <v>220.41630000000001</v>
      </c>
      <c r="B11705" t="s">
        <v>55</v>
      </c>
    </row>
    <row r="11706" spans="1:3" x14ac:dyDescent="0.35">
      <c r="A11706">
        <v>220.446</v>
      </c>
      <c r="B11706" t="s">
        <v>55</v>
      </c>
      <c r="C11706">
        <v>2.9999999999999997E-4</v>
      </c>
    </row>
    <row r="11707" spans="1:3" x14ac:dyDescent="0.35">
      <c r="A11707">
        <v>220.47669999999999</v>
      </c>
      <c r="B11707" t="s">
        <v>55</v>
      </c>
      <c r="C11707">
        <v>8.0000000000000004E-4</v>
      </c>
    </row>
    <row r="11708" spans="1:3" x14ac:dyDescent="0.35">
      <c r="A11708">
        <v>220.5043</v>
      </c>
      <c r="B11708" t="s">
        <v>55</v>
      </c>
      <c r="C11708">
        <v>8.0000000000000004E-4</v>
      </c>
    </row>
    <row r="11709" spans="1:3" x14ac:dyDescent="0.35">
      <c r="A11709">
        <v>220.53110000000001</v>
      </c>
      <c r="B11709" t="s">
        <v>55</v>
      </c>
      <c r="C11709">
        <v>4.0000000000000002E-4</v>
      </c>
    </row>
    <row r="11710" spans="1:3" x14ac:dyDescent="0.35">
      <c r="A11710">
        <v>220.5513</v>
      </c>
      <c r="B11710" t="s">
        <v>55</v>
      </c>
      <c r="C11710">
        <v>2.8E-3</v>
      </c>
    </row>
    <row r="11711" spans="1:3" x14ac:dyDescent="0.35">
      <c r="A11711">
        <v>220.5754</v>
      </c>
      <c r="B11711" t="s">
        <v>55</v>
      </c>
      <c r="C11711">
        <v>2.8E-3</v>
      </c>
    </row>
    <row r="11712" spans="1:3" x14ac:dyDescent="0.35">
      <c r="A11712">
        <v>220.59520000000001</v>
      </c>
      <c r="B11712" t="s">
        <v>55</v>
      </c>
      <c r="C11712">
        <v>3.5000000000000001E-3</v>
      </c>
    </row>
    <row r="11713" spans="1:3" x14ac:dyDescent="0.35">
      <c r="A11713">
        <v>220.6146</v>
      </c>
      <c r="B11713" t="s">
        <v>55</v>
      </c>
      <c r="C11713">
        <v>1.1000000000000001E-3</v>
      </c>
    </row>
    <row r="11714" spans="1:3" x14ac:dyDescent="0.35">
      <c r="A11714">
        <v>220.63509999999999</v>
      </c>
      <c r="B11714" t="s">
        <v>55</v>
      </c>
      <c r="C11714">
        <v>1.1000000000000001E-3</v>
      </c>
    </row>
    <row r="11715" spans="1:3" x14ac:dyDescent="0.35">
      <c r="A11715">
        <v>220.6525</v>
      </c>
      <c r="B11715" t="s">
        <v>55</v>
      </c>
      <c r="C11715">
        <v>2.2000000000000001E-3</v>
      </c>
    </row>
    <row r="11716" spans="1:3" x14ac:dyDescent="0.35">
      <c r="A11716">
        <v>220.66829999999999</v>
      </c>
      <c r="B11716" t="s">
        <v>55</v>
      </c>
      <c r="C11716">
        <v>1.6000000000000001E-3</v>
      </c>
    </row>
    <row r="11717" spans="1:3" x14ac:dyDescent="0.35">
      <c r="A11717">
        <v>220.68469999999999</v>
      </c>
      <c r="B11717" t="s">
        <v>55</v>
      </c>
      <c r="C11717">
        <v>1.4E-3</v>
      </c>
    </row>
    <row r="11718" spans="1:3" x14ac:dyDescent="0.35">
      <c r="A11718">
        <v>220.70060000000001</v>
      </c>
      <c r="B11718" t="s">
        <v>55</v>
      </c>
      <c r="C11718">
        <v>5.9999999999999995E-4</v>
      </c>
    </row>
    <row r="11719" spans="1:3" x14ac:dyDescent="0.35">
      <c r="A11719">
        <v>220.71719999999999</v>
      </c>
      <c r="B11719" t="s">
        <v>55</v>
      </c>
      <c r="C11719">
        <v>5.9999999999999995E-4</v>
      </c>
    </row>
    <row r="11720" spans="1:3" x14ac:dyDescent="0.35">
      <c r="A11720">
        <v>220.7379</v>
      </c>
      <c r="B11720" t="s">
        <v>55</v>
      </c>
      <c r="C11720">
        <v>1E-4</v>
      </c>
    </row>
    <row r="11721" spans="1:3" x14ac:dyDescent="0.35">
      <c r="A11721">
        <v>220.75479999999999</v>
      </c>
      <c r="B11721" t="s">
        <v>55</v>
      </c>
    </row>
    <row r="11722" spans="1:3" x14ac:dyDescent="0.35">
      <c r="A11722">
        <v>220.7714</v>
      </c>
      <c r="B11722" t="s">
        <v>55</v>
      </c>
    </row>
    <row r="11723" spans="1:3" x14ac:dyDescent="0.35">
      <c r="A11723">
        <v>220.7893</v>
      </c>
      <c r="B11723" t="s">
        <v>55</v>
      </c>
    </row>
    <row r="11724" spans="1:3" x14ac:dyDescent="0.35">
      <c r="A11724">
        <v>220.80950000000001</v>
      </c>
      <c r="B11724" t="s">
        <v>55</v>
      </c>
    </row>
    <row r="11725" spans="1:3" x14ac:dyDescent="0.35">
      <c r="A11725">
        <v>220.82900000000001</v>
      </c>
      <c r="B11725" t="s">
        <v>55</v>
      </c>
    </row>
    <row r="11726" spans="1:3" x14ac:dyDescent="0.35">
      <c r="A11726">
        <v>220.8502</v>
      </c>
      <c r="B11726" t="s">
        <v>55</v>
      </c>
    </row>
    <row r="11727" spans="1:3" x14ac:dyDescent="0.35">
      <c r="A11727">
        <v>220.87100000000001</v>
      </c>
      <c r="B11727" t="s">
        <v>55</v>
      </c>
    </row>
    <row r="11728" spans="1:3" x14ac:dyDescent="0.35">
      <c r="A11728">
        <v>220.89670000000001</v>
      </c>
      <c r="B11728" t="s">
        <v>55</v>
      </c>
    </row>
    <row r="11729" spans="1:2" x14ac:dyDescent="0.35">
      <c r="A11729">
        <v>220.923</v>
      </c>
      <c r="B11729" t="s">
        <v>55</v>
      </c>
    </row>
    <row r="11730" spans="1:2" x14ac:dyDescent="0.35">
      <c r="A11730">
        <v>220.9452</v>
      </c>
      <c r="B11730" t="s">
        <v>55</v>
      </c>
    </row>
    <row r="11731" spans="1:2" x14ac:dyDescent="0.35">
      <c r="A11731">
        <v>220.96299999999999</v>
      </c>
      <c r="B11731" t="s">
        <v>55</v>
      </c>
    </row>
    <row r="11732" spans="1:2" x14ac:dyDescent="0.35">
      <c r="A11732">
        <v>220.98009999999999</v>
      </c>
      <c r="B11732" t="s">
        <v>55</v>
      </c>
    </row>
    <row r="11733" spans="1:2" x14ac:dyDescent="0.35">
      <c r="A11733">
        <v>220.9967</v>
      </c>
      <c r="B11733" t="s">
        <v>55</v>
      </c>
    </row>
    <row r="11734" spans="1:2" x14ac:dyDescent="0.35">
      <c r="A11734">
        <v>221.01169999999999</v>
      </c>
      <c r="B11734" t="s">
        <v>55</v>
      </c>
    </row>
    <row r="11735" spans="1:2" x14ac:dyDescent="0.35">
      <c r="A11735">
        <v>221.0369</v>
      </c>
      <c r="B11735" t="s">
        <v>55</v>
      </c>
    </row>
    <row r="11736" spans="1:2" x14ac:dyDescent="0.35">
      <c r="A11736">
        <v>221.05449999999999</v>
      </c>
      <c r="B11736" t="s">
        <v>55</v>
      </c>
    </row>
    <row r="11737" spans="1:2" x14ac:dyDescent="0.35">
      <c r="A11737">
        <v>221.0729</v>
      </c>
      <c r="B11737" t="s">
        <v>55</v>
      </c>
    </row>
    <row r="11738" spans="1:2" x14ac:dyDescent="0.35">
      <c r="A11738">
        <v>221.09139999999999</v>
      </c>
      <c r="B11738" t="s">
        <v>55</v>
      </c>
    </row>
    <row r="11739" spans="1:2" x14ac:dyDescent="0.35">
      <c r="A11739">
        <v>221.11799999999999</v>
      </c>
      <c r="B11739" t="s">
        <v>55</v>
      </c>
    </row>
    <row r="11740" spans="1:2" x14ac:dyDescent="0.35">
      <c r="A11740">
        <v>221.137</v>
      </c>
      <c r="B11740" t="s">
        <v>55</v>
      </c>
    </row>
    <row r="11741" spans="1:2" x14ac:dyDescent="0.35">
      <c r="A11741">
        <v>221.15620000000001</v>
      </c>
      <c r="B11741" t="s">
        <v>55</v>
      </c>
    </row>
    <row r="11742" spans="1:2" x14ac:dyDescent="0.35">
      <c r="A11742">
        <v>221.17429999999999</v>
      </c>
      <c r="B11742" t="s">
        <v>55</v>
      </c>
    </row>
    <row r="11743" spans="1:2" x14ac:dyDescent="0.35">
      <c r="A11743">
        <v>221.18989999999999</v>
      </c>
      <c r="B11743" t="s">
        <v>55</v>
      </c>
    </row>
    <row r="11744" spans="1:2" x14ac:dyDescent="0.35">
      <c r="A11744">
        <v>221.21340000000001</v>
      </c>
      <c r="B11744" t="s">
        <v>55</v>
      </c>
    </row>
    <row r="11745" spans="1:2" x14ac:dyDescent="0.35">
      <c r="A11745">
        <v>221.2439</v>
      </c>
      <c r="B11745" t="s">
        <v>55</v>
      </c>
    </row>
    <row r="11746" spans="1:2" x14ac:dyDescent="0.35">
      <c r="A11746">
        <v>221.26079999999999</v>
      </c>
      <c r="B11746" t="s">
        <v>55</v>
      </c>
    </row>
    <row r="11747" spans="1:2" x14ac:dyDescent="0.35">
      <c r="A11747">
        <v>221.27629999999999</v>
      </c>
      <c r="B11747" t="s">
        <v>55</v>
      </c>
    </row>
    <row r="11748" spans="1:2" x14ac:dyDescent="0.35">
      <c r="A11748">
        <v>221.29130000000001</v>
      </c>
      <c r="B11748" t="s">
        <v>55</v>
      </c>
    </row>
    <row r="11749" spans="1:2" x14ac:dyDescent="0.35">
      <c r="A11749">
        <v>221.30680000000001</v>
      </c>
      <c r="B11749" t="s">
        <v>55</v>
      </c>
    </row>
    <row r="11750" spans="1:2" x14ac:dyDescent="0.35">
      <c r="A11750">
        <v>221.32149999999999</v>
      </c>
      <c r="B11750" t="s">
        <v>55</v>
      </c>
    </row>
    <row r="11751" spans="1:2" x14ac:dyDescent="0.35">
      <c r="A11751">
        <v>221.3373</v>
      </c>
      <c r="B11751" t="s">
        <v>55</v>
      </c>
    </row>
    <row r="11752" spans="1:2" x14ac:dyDescent="0.35">
      <c r="A11752">
        <v>221.35319999999999</v>
      </c>
      <c r="B11752" t="s">
        <v>55</v>
      </c>
    </row>
    <row r="11753" spans="1:2" x14ac:dyDescent="0.35">
      <c r="A11753">
        <v>221.37039999999999</v>
      </c>
      <c r="B11753" t="s">
        <v>55</v>
      </c>
    </row>
    <row r="11754" spans="1:2" x14ac:dyDescent="0.35">
      <c r="A11754">
        <v>221.38669999999999</v>
      </c>
      <c r="B11754" t="s">
        <v>55</v>
      </c>
    </row>
    <row r="11755" spans="1:2" x14ac:dyDescent="0.35">
      <c r="A11755">
        <v>221.4016</v>
      </c>
      <c r="B11755" t="s">
        <v>55</v>
      </c>
    </row>
    <row r="11756" spans="1:2" x14ac:dyDescent="0.35">
      <c r="A11756">
        <v>221.41720000000001</v>
      </c>
      <c r="B11756" t="s">
        <v>55</v>
      </c>
    </row>
    <row r="11757" spans="1:2" x14ac:dyDescent="0.35">
      <c r="A11757">
        <v>221.43260000000001</v>
      </c>
      <c r="B11757" t="s">
        <v>55</v>
      </c>
    </row>
    <row r="11758" spans="1:2" x14ac:dyDescent="0.35">
      <c r="A11758">
        <v>221.44820000000001</v>
      </c>
      <c r="B11758" t="s">
        <v>55</v>
      </c>
    </row>
    <row r="11759" spans="1:2" x14ac:dyDescent="0.35">
      <c r="A11759">
        <v>221.46510000000001</v>
      </c>
      <c r="B11759" t="s">
        <v>55</v>
      </c>
    </row>
    <row r="11760" spans="1:2" x14ac:dyDescent="0.35">
      <c r="A11760">
        <v>221.4846</v>
      </c>
      <c r="B11760" t="s">
        <v>55</v>
      </c>
    </row>
    <row r="11761" spans="1:2" x14ac:dyDescent="0.35">
      <c r="A11761">
        <v>221.50319999999999</v>
      </c>
      <c r="B11761" t="s">
        <v>55</v>
      </c>
    </row>
    <row r="11762" spans="1:2" x14ac:dyDescent="0.35">
      <c r="A11762">
        <v>221.52080000000001</v>
      </c>
      <c r="B11762" t="s">
        <v>55</v>
      </c>
    </row>
    <row r="11763" spans="1:2" x14ac:dyDescent="0.35">
      <c r="A11763">
        <v>221.5386</v>
      </c>
      <c r="B11763" t="s">
        <v>55</v>
      </c>
    </row>
    <row r="11764" spans="1:2" x14ac:dyDescent="0.35">
      <c r="A11764">
        <v>221.55539999999999</v>
      </c>
      <c r="B11764" t="s">
        <v>55</v>
      </c>
    </row>
    <row r="11765" spans="1:2" x14ac:dyDescent="0.35">
      <c r="A11765">
        <v>221.57499999999999</v>
      </c>
      <c r="B11765" t="s">
        <v>55</v>
      </c>
    </row>
    <row r="11766" spans="1:2" x14ac:dyDescent="0.35">
      <c r="A11766">
        <v>221.5926</v>
      </c>
      <c r="B11766" t="s">
        <v>55</v>
      </c>
    </row>
    <row r="11767" spans="1:2" x14ac:dyDescent="0.35">
      <c r="A11767">
        <v>221.61160000000001</v>
      </c>
      <c r="B11767" t="s">
        <v>55</v>
      </c>
    </row>
    <row r="11768" spans="1:2" x14ac:dyDescent="0.35">
      <c r="A11768">
        <v>221.63380000000001</v>
      </c>
      <c r="B11768" t="s">
        <v>55</v>
      </c>
    </row>
    <row r="11769" spans="1:2" x14ac:dyDescent="0.35">
      <c r="A11769">
        <v>221.649</v>
      </c>
      <c r="B11769" t="s">
        <v>55</v>
      </c>
    </row>
    <row r="11770" spans="1:2" x14ac:dyDescent="0.35">
      <c r="A11770">
        <v>221.66550000000001</v>
      </c>
      <c r="B11770" t="s">
        <v>55</v>
      </c>
    </row>
    <row r="11771" spans="1:2" x14ac:dyDescent="0.35">
      <c r="A11771">
        <v>221.68819999999999</v>
      </c>
      <c r="B11771" t="s">
        <v>55</v>
      </c>
    </row>
    <row r="11772" spans="1:2" x14ac:dyDescent="0.35">
      <c r="A11772">
        <v>221.70609999999999</v>
      </c>
      <c r="B11772" t="s">
        <v>55</v>
      </c>
    </row>
    <row r="11773" spans="1:2" x14ac:dyDescent="0.35">
      <c r="A11773">
        <v>221.72300000000001</v>
      </c>
      <c r="B11773" t="s">
        <v>55</v>
      </c>
    </row>
    <row r="11774" spans="1:2" x14ac:dyDescent="0.35">
      <c r="A11774">
        <v>221.74969999999999</v>
      </c>
      <c r="B11774" t="s">
        <v>55</v>
      </c>
    </row>
    <row r="11775" spans="1:2" x14ac:dyDescent="0.35">
      <c r="A11775">
        <v>221.77330000000001</v>
      </c>
      <c r="B11775" t="s">
        <v>55</v>
      </c>
    </row>
    <row r="11776" spans="1:2" x14ac:dyDescent="0.35">
      <c r="A11776">
        <v>221.79509999999999</v>
      </c>
      <c r="B11776" t="s">
        <v>55</v>
      </c>
    </row>
    <row r="11777" spans="1:2" x14ac:dyDescent="0.35">
      <c r="A11777">
        <v>221.81389999999999</v>
      </c>
      <c r="B11777" t="s">
        <v>55</v>
      </c>
    </row>
    <row r="11778" spans="1:2" x14ac:dyDescent="0.35">
      <c r="A11778">
        <v>221.82929999999999</v>
      </c>
      <c r="B11778" t="s">
        <v>55</v>
      </c>
    </row>
    <row r="11779" spans="1:2" x14ac:dyDescent="0.35">
      <c r="A11779">
        <v>221.8458</v>
      </c>
      <c r="B11779" t="s">
        <v>55</v>
      </c>
    </row>
    <row r="11780" spans="1:2" x14ac:dyDescent="0.35">
      <c r="A11780">
        <v>221.86099999999999</v>
      </c>
      <c r="B11780" t="s">
        <v>55</v>
      </c>
    </row>
    <row r="11781" spans="1:2" x14ac:dyDescent="0.35">
      <c r="A11781">
        <v>221.8784</v>
      </c>
      <c r="B11781" t="s">
        <v>55</v>
      </c>
    </row>
    <row r="11782" spans="1:2" x14ac:dyDescent="0.35">
      <c r="A11782">
        <v>221.89429999999999</v>
      </c>
      <c r="B11782" t="s">
        <v>55</v>
      </c>
    </row>
    <row r="11783" spans="1:2" x14ac:dyDescent="0.35">
      <c r="A11783">
        <v>221.91149999999999</v>
      </c>
      <c r="B11783" t="s">
        <v>55</v>
      </c>
    </row>
    <row r="11784" spans="1:2" x14ac:dyDescent="0.35">
      <c r="A11784">
        <v>221.92830000000001</v>
      </c>
      <c r="B11784" t="s">
        <v>55</v>
      </c>
    </row>
    <row r="11785" spans="1:2" x14ac:dyDescent="0.35">
      <c r="A11785">
        <v>221.94479999999999</v>
      </c>
      <c r="B11785" t="s">
        <v>55</v>
      </c>
    </row>
    <row r="11786" spans="1:2" x14ac:dyDescent="0.35">
      <c r="A11786">
        <v>221.96080000000001</v>
      </c>
      <c r="B11786" t="s">
        <v>55</v>
      </c>
    </row>
    <row r="11787" spans="1:2" x14ac:dyDescent="0.35">
      <c r="A11787">
        <v>221.97929999999999</v>
      </c>
      <c r="B11787" t="s">
        <v>55</v>
      </c>
    </row>
    <row r="11788" spans="1:2" x14ac:dyDescent="0.35">
      <c r="A11788">
        <v>221.99469999999999</v>
      </c>
      <c r="B11788" t="s">
        <v>55</v>
      </c>
    </row>
    <row r="11789" spans="1:2" x14ac:dyDescent="0.35">
      <c r="A11789">
        <v>222.017</v>
      </c>
      <c r="B11789" t="s">
        <v>55</v>
      </c>
    </row>
    <row r="11790" spans="1:2" x14ac:dyDescent="0.35">
      <c r="A11790">
        <v>222.04329999999999</v>
      </c>
      <c r="B11790" t="s">
        <v>55</v>
      </c>
    </row>
    <row r="11791" spans="1:2" x14ac:dyDescent="0.35">
      <c r="A11791">
        <v>222.05940000000001</v>
      </c>
      <c r="B11791" t="s">
        <v>55</v>
      </c>
    </row>
    <row r="11792" spans="1:2" x14ac:dyDescent="0.35">
      <c r="A11792">
        <v>222.0805</v>
      </c>
      <c r="B11792" t="s">
        <v>55</v>
      </c>
    </row>
    <row r="11793" spans="1:3" x14ac:dyDescent="0.35">
      <c r="A11793">
        <v>222.10140000000001</v>
      </c>
      <c r="B11793" t="s">
        <v>55</v>
      </c>
    </row>
    <row r="11794" spans="1:3" x14ac:dyDescent="0.35">
      <c r="A11794">
        <v>222.12540000000001</v>
      </c>
      <c r="B11794" t="s">
        <v>55</v>
      </c>
      <c r="C11794">
        <v>2.0000000000000001E-4</v>
      </c>
    </row>
    <row r="11795" spans="1:3" x14ac:dyDescent="0.35">
      <c r="A11795">
        <v>222.15299999999999</v>
      </c>
      <c r="B11795" t="s">
        <v>55</v>
      </c>
    </row>
    <row r="11796" spans="1:3" x14ac:dyDescent="0.35">
      <c r="A11796">
        <v>222.16970000000001</v>
      </c>
      <c r="B11796" t="s">
        <v>55</v>
      </c>
    </row>
    <row r="11797" spans="1:3" x14ac:dyDescent="0.35">
      <c r="A11797">
        <v>222.18870000000001</v>
      </c>
      <c r="B11797" t="s">
        <v>55</v>
      </c>
    </row>
    <row r="11798" spans="1:3" x14ac:dyDescent="0.35">
      <c r="A11798">
        <v>222.2088</v>
      </c>
      <c r="B11798" t="s">
        <v>55</v>
      </c>
    </row>
    <row r="11799" spans="1:3" x14ac:dyDescent="0.35">
      <c r="A11799">
        <v>222.22800000000001</v>
      </c>
      <c r="B11799" t="s">
        <v>55</v>
      </c>
    </row>
    <row r="11800" spans="1:3" x14ac:dyDescent="0.35">
      <c r="A11800">
        <v>222.2484</v>
      </c>
      <c r="B11800" t="s">
        <v>55</v>
      </c>
    </row>
    <row r="11801" spans="1:3" x14ac:dyDescent="0.35">
      <c r="A11801">
        <v>222.26949999999999</v>
      </c>
      <c r="B11801" t="s">
        <v>55</v>
      </c>
    </row>
    <row r="11802" spans="1:3" x14ac:dyDescent="0.35">
      <c r="A11802">
        <v>222.28559999999999</v>
      </c>
      <c r="B11802" t="s">
        <v>55</v>
      </c>
    </row>
    <row r="11803" spans="1:3" x14ac:dyDescent="0.35">
      <c r="A11803">
        <v>222.3049</v>
      </c>
      <c r="B11803" t="s">
        <v>55</v>
      </c>
    </row>
    <row r="11804" spans="1:3" x14ac:dyDescent="0.35">
      <c r="A11804">
        <v>222.33670000000001</v>
      </c>
      <c r="B11804" t="s">
        <v>55</v>
      </c>
    </row>
    <row r="11805" spans="1:3" x14ac:dyDescent="0.35">
      <c r="A11805">
        <v>222.3759</v>
      </c>
      <c r="B11805" t="s">
        <v>55</v>
      </c>
      <c r="C11805">
        <v>1E-4</v>
      </c>
    </row>
    <row r="11806" spans="1:3" x14ac:dyDescent="0.35">
      <c r="A11806">
        <v>222.40010000000001</v>
      </c>
      <c r="B11806" t="s">
        <v>55</v>
      </c>
      <c r="C11806">
        <v>5.9999999999999995E-4</v>
      </c>
    </row>
    <row r="11807" spans="1:3" x14ac:dyDescent="0.35">
      <c r="A11807">
        <v>222.42240000000001</v>
      </c>
      <c r="B11807" t="s">
        <v>55</v>
      </c>
      <c r="C11807">
        <v>5.9999999999999995E-4</v>
      </c>
    </row>
    <row r="11808" spans="1:3" x14ac:dyDescent="0.35">
      <c r="A11808">
        <v>222.4435</v>
      </c>
      <c r="B11808" t="s">
        <v>55</v>
      </c>
      <c r="C11808">
        <v>2.2000000000000001E-3</v>
      </c>
    </row>
    <row r="11809" spans="1:3" x14ac:dyDescent="0.35">
      <c r="A11809">
        <v>222.46709999999999</v>
      </c>
      <c r="B11809" t="s">
        <v>55</v>
      </c>
      <c r="C11809">
        <v>9.1999999999999998E-3</v>
      </c>
    </row>
    <row r="11810" spans="1:3" x14ac:dyDescent="0.35">
      <c r="A11810">
        <v>222.4854</v>
      </c>
      <c r="B11810" t="s">
        <v>55</v>
      </c>
      <c r="C11810">
        <v>9.1999999999999998E-3</v>
      </c>
    </row>
    <row r="11811" spans="1:3" x14ac:dyDescent="0.35">
      <c r="A11811">
        <v>222.5016</v>
      </c>
      <c r="B11811" t="s">
        <v>55</v>
      </c>
      <c r="C11811">
        <v>1.9E-3</v>
      </c>
    </row>
    <row r="11812" spans="1:3" x14ac:dyDescent="0.35">
      <c r="A11812">
        <v>222.5171</v>
      </c>
      <c r="B11812" t="s">
        <v>55</v>
      </c>
      <c r="C11812">
        <v>1.9E-3</v>
      </c>
    </row>
    <row r="11813" spans="1:3" x14ac:dyDescent="0.35">
      <c r="A11813">
        <v>222.53360000000001</v>
      </c>
      <c r="B11813" t="s">
        <v>55</v>
      </c>
      <c r="C11813">
        <v>2.5999999999999999E-3</v>
      </c>
    </row>
    <row r="11814" spans="1:3" x14ac:dyDescent="0.35">
      <c r="A11814">
        <v>222.5515</v>
      </c>
      <c r="B11814" t="s">
        <v>55</v>
      </c>
      <c r="C11814">
        <v>1.9E-3</v>
      </c>
    </row>
    <row r="11815" spans="1:3" x14ac:dyDescent="0.35">
      <c r="A11815">
        <v>222.5676</v>
      </c>
      <c r="B11815" t="s">
        <v>55</v>
      </c>
      <c r="C11815">
        <v>1.5E-3</v>
      </c>
    </row>
    <row r="11816" spans="1:3" x14ac:dyDescent="0.35">
      <c r="A11816">
        <v>222.58369999999999</v>
      </c>
      <c r="B11816" t="s">
        <v>55</v>
      </c>
      <c r="C11816">
        <v>4.0000000000000002E-4</v>
      </c>
    </row>
    <row r="11817" spans="1:3" x14ac:dyDescent="0.35">
      <c r="A11817">
        <v>222.60149999999999</v>
      </c>
      <c r="B11817" t="s">
        <v>55</v>
      </c>
      <c r="C11817">
        <v>2.9999999999999997E-4</v>
      </c>
    </row>
    <row r="11818" spans="1:3" x14ac:dyDescent="0.35">
      <c r="A11818">
        <v>222.61869999999999</v>
      </c>
      <c r="B11818" t="s">
        <v>55</v>
      </c>
      <c r="C11818">
        <v>8.9999999999999998E-4</v>
      </c>
    </row>
    <row r="11819" spans="1:3" x14ac:dyDescent="0.35">
      <c r="A11819">
        <v>222.63460000000001</v>
      </c>
      <c r="B11819" t="s">
        <v>55</v>
      </c>
      <c r="C11819">
        <v>8.9999999999999998E-4</v>
      </c>
    </row>
    <row r="11820" spans="1:3" x14ac:dyDescent="0.35">
      <c r="A11820">
        <v>222.65110000000001</v>
      </c>
      <c r="B11820" t="s">
        <v>55</v>
      </c>
      <c r="C11820">
        <v>2.2000000000000001E-3</v>
      </c>
    </row>
    <row r="11821" spans="1:3" x14ac:dyDescent="0.35">
      <c r="A11821">
        <v>222.66730000000001</v>
      </c>
      <c r="B11821" t="s">
        <v>55</v>
      </c>
      <c r="C11821">
        <v>4.7999999999999996E-3</v>
      </c>
    </row>
    <row r="11822" spans="1:3" x14ac:dyDescent="0.35">
      <c r="A11822">
        <v>222.68440000000001</v>
      </c>
      <c r="B11822" t="s">
        <v>55</v>
      </c>
      <c r="C11822">
        <v>4.7999999999999996E-3</v>
      </c>
    </row>
    <row r="11823" spans="1:3" x14ac:dyDescent="0.35">
      <c r="A11823">
        <v>222.7004</v>
      </c>
      <c r="B11823" t="s">
        <v>55</v>
      </c>
      <c r="C11823">
        <v>8.6E-3</v>
      </c>
    </row>
    <row r="11824" spans="1:3" x14ac:dyDescent="0.35">
      <c r="A11824">
        <v>222.71950000000001</v>
      </c>
      <c r="B11824" t="s">
        <v>55</v>
      </c>
      <c r="C11824">
        <v>3.5000000000000001E-3</v>
      </c>
    </row>
    <row r="11825" spans="1:3" x14ac:dyDescent="0.35">
      <c r="A11825">
        <v>222.7353</v>
      </c>
      <c r="B11825" t="s">
        <v>55</v>
      </c>
      <c r="C11825">
        <v>3.5000000000000001E-3</v>
      </c>
    </row>
    <row r="11826" spans="1:3" x14ac:dyDescent="0.35">
      <c r="A11826">
        <v>222.75069999999999</v>
      </c>
      <c r="B11826" t="s">
        <v>55</v>
      </c>
      <c r="C11826">
        <v>1.9E-3</v>
      </c>
    </row>
    <row r="11827" spans="1:3" x14ac:dyDescent="0.35">
      <c r="A11827">
        <v>222.76769999999999</v>
      </c>
      <c r="B11827" t="s">
        <v>55</v>
      </c>
      <c r="C11827">
        <v>3.8999999999999998E-3</v>
      </c>
    </row>
    <row r="11828" spans="1:3" x14ac:dyDescent="0.35">
      <c r="A11828">
        <v>222.78710000000001</v>
      </c>
      <c r="B11828" t="s">
        <v>55</v>
      </c>
      <c r="C11828">
        <v>1.0699999999999999E-2</v>
      </c>
    </row>
    <row r="11829" spans="1:3" x14ac:dyDescent="0.35">
      <c r="A11829">
        <v>222.8099</v>
      </c>
      <c r="B11829" t="s">
        <v>55</v>
      </c>
      <c r="C11829">
        <v>1.0699999999999999E-2</v>
      </c>
    </row>
    <row r="11830" spans="1:3" x14ac:dyDescent="0.35">
      <c r="A11830">
        <v>222.82689999999999</v>
      </c>
      <c r="B11830" t="s">
        <v>55</v>
      </c>
      <c r="C11830">
        <v>3.3999999999999998E-3</v>
      </c>
    </row>
    <row r="11831" spans="1:3" x14ac:dyDescent="0.35">
      <c r="A11831">
        <v>222.8459</v>
      </c>
      <c r="B11831" t="s">
        <v>55</v>
      </c>
      <c r="C11831">
        <v>6.6E-3</v>
      </c>
    </row>
    <row r="11832" spans="1:3" x14ac:dyDescent="0.35">
      <c r="A11832">
        <v>222.86519999999999</v>
      </c>
      <c r="B11832" t="s">
        <v>55</v>
      </c>
      <c r="C11832">
        <v>1.1999999999999999E-3</v>
      </c>
    </row>
    <row r="11833" spans="1:3" x14ac:dyDescent="0.35">
      <c r="A11833">
        <v>222.88659999999999</v>
      </c>
      <c r="B11833" t="s">
        <v>55</v>
      </c>
      <c r="C11833">
        <v>2.9999999999999997E-4</v>
      </c>
    </row>
    <row r="11834" spans="1:3" x14ac:dyDescent="0.35">
      <c r="A11834">
        <v>222.904</v>
      </c>
      <c r="B11834" t="s">
        <v>55</v>
      </c>
      <c r="C11834">
        <v>1E-4</v>
      </c>
    </row>
    <row r="11835" spans="1:3" x14ac:dyDescent="0.35">
      <c r="A11835">
        <v>222.9212</v>
      </c>
      <c r="B11835" t="s">
        <v>55</v>
      </c>
    </row>
    <row r="11836" spans="1:3" x14ac:dyDescent="0.35">
      <c r="A11836">
        <v>222.94710000000001</v>
      </c>
      <c r="B11836" t="s">
        <v>55</v>
      </c>
    </row>
    <row r="11837" spans="1:3" x14ac:dyDescent="0.35">
      <c r="A11837">
        <v>222.96860000000001</v>
      </c>
      <c r="B11837" t="s">
        <v>55</v>
      </c>
    </row>
    <row r="11838" spans="1:3" x14ac:dyDescent="0.35">
      <c r="A11838">
        <v>223.00729999999999</v>
      </c>
      <c r="B11838" t="s">
        <v>55</v>
      </c>
    </row>
    <row r="11839" spans="1:3" x14ac:dyDescent="0.35">
      <c r="A11839">
        <v>223.03559999999999</v>
      </c>
      <c r="B11839" t="s">
        <v>55</v>
      </c>
    </row>
    <row r="11840" spans="1:3" x14ac:dyDescent="0.35">
      <c r="A11840">
        <v>223.054</v>
      </c>
      <c r="B11840" t="s">
        <v>55</v>
      </c>
    </row>
    <row r="11841" spans="1:2" x14ac:dyDescent="0.35">
      <c r="A11841">
        <v>223.0712</v>
      </c>
      <c r="B11841" t="s">
        <v>55</v>
      </c>
    </row>
    <row r="11842" spans="1:2" x14ac:dyDescent="0.35">
      <c r="A11842">
        <v>223.09309999999999</v>
      </c>
      <c r="B11842" t="s">
        <v>55</v>
      </c>
    </row>
    <row r="11843" spans="1:2" x14ac:dyDescent="0.35">
      <c r="A11843">
        <v>223.11359999999999</v>
      </c>
      <c r="B11843" t="s">
        <v>55</v>
      </c>
    </row>
    <row r="11844" spans="1:2" x14ac:dyDescent="0.35">
      <c r="A11844">
        <v>223.13149999999999</v>
      </c>
      <c r="B11844" t="s">
        <v>55</v>
      </c>
    </row>
    <row r="11845" spans="1:2" x14ac:dyDescent="0.35">
      <c r="A11845">
        <v>223.14850000000001</v>
      </c>
      <c r="B11845" t="s">
        <v>55</v>
      </c>
    </row>
    <row r="11846" spans="1:2" x14ac:dyDescent="0.35">
      <c r="A11846">
        <v>223.16370000000001</v>
      </c>
      <c r="B11846" t="s">
        <v>55</v>
      </c>
    </row>
    <row r="11847" spans="1:2" x14ac:dyDescent="0.35">
      <c r="A11847">
        <v>223.17830000000001</v>
      </c>
      <c r="B11847" t="s">
        <v>55</v>
      </c>
    </row>
    <row r="11848" spans="1:2" x14ac:dyDescent="0.35">
      <c r="A11848">
        <v>223.19390000000001</v>
      </c>
      <c r="B11848" t="s">
        <v>55</v>
      </c>
    </row>
    <row r="11849" spans="1:2" x14ac:dyDescent="0.35">
      <c r="A11849">
        <v>223.2097</v>
      </c>
      <c r="B11849" t="s">
        <v>55</v>
      </c>
    </row>
    <row r="11850" spans="1:2" x14ac:dyDescent="0.35">
      <c r="A11850">
        <v>223.22730000000001</v>
      </c>
      <c r="B11850" t="s">
        <v>55</v>
      </c>
    </row>
    <row r="11851" spans="1:2" x14ac:dyDescent="0.35">
      <c r="A11851">
        <v>223.24250000000001</v>
      </c>
      <c r="B11851" t="s">
        <v>55</v>
      </c>
    </row>
    <row r="11852" spans="1:2" x14ac:dyDescent="0.35">
      <c r="A11852">
        <v>223.25960000000001</v>
      </c>
      <c r="B11852" t="s">
        <v>55</v>
      </c>
    </row>
    <row r="11853" spans="1:2" x14ac:dyDescent="0.35">
      <c r="A11853">
        <v>223.2748</v>
      </c>
      <c r="B11853" t="s">
        <v>55</v>
      </c>
    </row>
    <row r="11854" spans="1:2" x14ac:dyDescent="0.35">
      <c r="A11854">
        <v>223.29750000000001</v>
      </c>
      <c r="B11854" t="s">
        <v>55</v>
      </c>
    </row>
    <row r="11855" spans="1:2" x14ac:dyDescent="0.35">
      <c r="A11855">
        <v>223.32040000000001</v>
      </c>
      <c r="B11855" t="s">
        <v>55</v>
      </c>
    </row>
    <row r="11856" spans="1:2" x14ac:dyDescent="0.35">
      <c r="A11856">
        <v>223.33680000000001</v>
      </c>
      <c r="B11856" t="s">
        <v>55</v>
      </c>
    </row>
    <row r="11857" spans="1:2" x14ac:dyDescent="0.35">
      <c r="A11857">
        <v>223.35130000000001</v>
      </c>
      <c r="B11857" t="s">
        <v>55</v>
      </c>
    </row>
    <row r="11858" spans="1:2" x14ac:dyDescent="0.35">
      <c r="A11858">
        <v>223.36760000000001</v>
      </c>
      <c r="B11858" t="s">
        <v>55</v>
      </c>
    </row>
    <row r="11859" spans="1:2" x14ac:dyDescent="0.35">
      <c r="A11859">
        <v>223.38220000000001</v>
      </c>
      <c r="B11859" t="s">
        <v>55</v>
      </c>
    </row>
    <row r="11860" spans="1:2" x14ac:dyDescent="0.35">
      <c r="A11860">
        <v>223.3973</v>
      </c>
      <c r="B11860" t="s">
        <v>55</v>
      </c>
    </row>
    <row r="11861" spans="1:2" x14ac:dyDescent="0.35">
      <c r="A11861">
        <v>223.4118</v>
      </c>
      <c r="B11861" t="s">
        <v>55</v>
      </c>
    </row>
    <row r="11862" spans="1:2" x14ac:dyDescent="0.35">
      <c r="A11862">
        <v>223.42930000000001</v>
      </c>
      <c r="B11862" t="s">
        <v>55</v>
      </c>
    </row>
    <row r="11863" spans="1:2" x14ac:dyDescent="0.35">
      <c r="A11863">
        <v>223.44739999999999</v>
      </c>
      <c r="B11863" t="s">
        <v>55</v>
      </c>
    </row>
    <row r="11864" spans="1:2" x14ac:dyDescent="0.35">
      <c r="A11864">
        <v>223.46600000000001</v>
      </c>
      <c r="B11864" t="s">
        <v>55</v>
      </c>
    </row>
    <row r="11865" spans="1:2" x14ac:dyDescent="0.35">
      <c r="A11865">
        <v>223.48509999999999</v>
      </c>
      <c r="B11865" t="s">
        <v>55</v>
      </c>
    </row>
    <row r="11866" spans="1:2" x14ac:dyDescent="0.35">
      <c r="A11866">
        <v>223.50299999999999</v>
      </c>
      <c r="B11866" t="s">
        <v>55</v>
      </c>
    </row>
    <row r="11867" spans="1:2" x14ac:dyDescent="0.35">
      <c r="A11867">
        <v>223.52090000000001</v>
      </c>
      <c r="B11867" t="s">
        <v>55</v>
      </c>
    </row>
    <row r="11868" spans="1:2" x14ac:dyDescent="0.35">
      <c r="A11868">
        <v>223.54130000000001</v>
      </c>
      <c r="B11868" t="s">
        <v>55</v>
      </c>
    </row>
    <row r="11869" spans="1:2" x14ac:dyDescent="0.35">
      <c r="A11869">
        <v>223.55840000000001</v>
      </c>
      <c r="B11869" t="s">
        <v>55</v>
      </c>
    </row>
    <row r="11870" spans="1:2" x14ac:dyDescent="0.35">
      <c r="A11870">
        <v>223.57480000000001</v>
      </c>
      <c r="B11870" t="s">
        <v>55</v>
      </c>
    </row>
    <row r="11871" spans="1:2" x14ac:dyDescent="0.35">
      <c r="A11871">
        <v>223.59889999999999</v>
      </c>
      <c r="B11871" t="s">
        <v>55</v>
      </c>
    </row>
    <row r="11872" spans="1:2" x14ac:dyDescent="0.35">
      <c r="A11872">
        <v>223.613</v>
      </c>
      <c r="B11872" t="s">
        <v>55</v>
      </c>
    </row>
    <row r="11873" spans="1:2" x14ac:dyDescent="0.35">
      <c r="A11873">
        <v>223.63</v>
      </c>
      <c r="B11873" t="s">
        <v>55</v>
      </c>
    </row>
    <row r="11874" spans="1:2" x14ac:dyDescent="0.35">
      <c r="A11874">
        <v>223.65299999999999</v>
      </c>
      <c r="B11874" t="s">
        <v>55</v>
      </c>
    </row>
    <row r="11875" spans="1:2" x14ac:dyDescent="0.35">
      <c r="A11875">
        <v>223.67519999999999</v>
      </c>
      <c r="B11875" t="s">
        <v>55</v>
      </c>
    </row>
    <row r="11876" spans="1:2" x14ac:dyDescent="0.35">
      <c r="A11876">
        <v>223.69290000000001</v>
      </c>
      <c r="B11876" t="s">
        <v>55</v>
      </c>
    </row>
    <row r="11877" spans="1:2" x14ac:dyDescent="0.35">
      <c r="A11877">
        <v>223.71209999999999</v>
      </c>
      <c r="B11877" t="s">
        <v>55</v>
      </c>
    </row>
    <row r="11878" spans="1:2" x14ac:dyDescent="0.35">
      <c r="A11878">
        <v>223.72980000000001</v>
      </c>
      <c r="B11878" t="s">
        <v>55</v>
      </c>
    </row>
    <row r="11879" spans="1:2" x14ac:dyDescent="0.35">
      <c r="A11879">
        <v>223.74760000000001</v>
      </c>
      <c r="B11879" t="s">
        <v>55</v>
      </c>
    </row>
    <row r="11880" spans="1:2" x14ac:dyDescent="0.35">
      <c r="A11880">
        <v>223.76650000000001</v>
      </c>
      <c r="B11880" t="s">
        <v>55</v>
      </c>
    </row>
    <row r="11881" spans="1:2" x14ac:dyDescent="0.35">
      <c r="A11881">
        <v>223.78749999999999</v>
      </c>
      <c r="B11881" t="s">
        <v>55</v>
      </c>
    </row>
    <row r="11882" spans="1:2" x14ac:dyDescent="0.35">
      <c r="A11882">
        <v>223.80260000000001</v>
      </c>
      <c r="B11882" t="s">
        <v>55</v>
      </c>
    </row>
    <row r="11883" spans="1:2" x14ac:dyDescent="0.35">
      <c r="A11883">
        <v>223.8177</v>
      </c>
      <c r="B11883" t="s">
        <v>55</v>
      </c>
    </row>
    <row r="11884" spans="1:2" x14ac:dyDescent="0.35">
      <c r="A11884">
        <v>223.8347</v>
      </c>
      <c r="B11884" t="s">
        <v>55</v>
      </c>
    </row>
    <row r="11885" spans="1:2" x14ac:dyDescent="0.35">
      <c r="A11885">
        <v>223.8502</v>
      </c>
      <c r="B11885" t="s">
        <v>55</v>
      </c>
    </row>
    <row r="11886" spans="1:2" x14ac:dyDescent="0.35">
      <c r="A11886">
        <v>223.86519999999999</v>
      </c>
      <c r="B11886" t="s">
        <v>55</v>
      </c>
    </row>
    <row r="11887" spans="1:2" x14ac:dyDescent="0.35">
      <c r="A11887">
        <v>223.88319999999999</v>
      </c>
      <c r="B11887" t="s">
        <v>55</v>
      </c>
    </row>
    <row r="11888" spans="1:2" x14ac:dyDescent="0.35">
      <c r="A11888">
        <v>223.89930000000001</v>
      </c>
      <c r="B11888" t="s">
        <v>55</v>
      </c>
    </row>
    <row r="11889" spans="1:2" x14ac:dyDescent="0.35">
      <c r="A11889">
        <v>223.91569999999999</v>
      </c>
      <c r="B11889" t="s">
        <v>55</v>
      </c>
    </row>
    <row r="11890" spans="1:2" x14ac:dyDescent="0.35">
      <c r="A11890">
        <v>223.93129999999999</v>
      </c>
      <c r="B11890" t="s">
        <v>55</v>
      </c>
    </row>
    <row r="11891" spans="1:2" x14ac:dyDescent="0.35">
      <c r="A11891">
        <v>223.95400000000001</v>
      </c>
      <c r="B11891" t="s">
        <v>55</v>
      </c>
    </row>
    <row r="11892" spans="1:2" x14ac:dyDescent="0.35">
      <c r="A11892">
        <v>223.97890000000001</v>
      </c>
      <c r="B11892" t="s">
        <v>55</v>
      </c>
    </row>
    <row r="11893" spans="1:2" x14ac:dyDescent="0.35">
      <c r="A11893">
        <v>223.99680000000001</v>
      </c>
      <c r="B11893" t="s">
        <v>55</v>
      </c>
    </row>
    <row r="11894" spans="1:2" x14ac:dyDescent="0.35">
      <c r="A11894">
        <v>224.01740000000001</v>
      </c>
      <c r="B11894" t="s">
        <v>55</v>
      </c>
    </row>
    <row r="11895" spans="1:2" x14ac:dyDescent="0.35">
      <c r="A11895">
        <v>224.03829999999999</v>
      </c>
      <c r="B11895" t="s">
        <v>55</v>
      </c>
    </row>
    <row r="11896" spans="1:2" x14ac:dyDescent="0.35">
      <c r="A11896">
        <v>224.0532</v>
      </c>
      <c r="B11896" t="s">
        <v>55</v>
      </c>
    </row>
    <row r="11897" spans="1:2" x14ac:dyDescent="0.35">
      <c r="A11897">
        <v>224.06960000000001</v>
      </c>
      <c r="B11897" t="s">
        <v>55</v>
      </c>
    </row>
    <row r="11898" spans="1:2" x14ac:dyDescent="0.35">
      <c r="A11898">
        <v>224.09190000000001</v>
      </c>
      <c r="B11898" t="s">
        <v>55</v>
      </c>
    </row>
    <row r="11899" spans="1:2" x14ac:dyDescent="0.35">
      <c r="A11899">
        <v>224.11529999999999</v>
      </c>
      <c r="B11899" t="s">
        <v>55</v>
      </c>
    </row>
    <row r="11900" spans="1:2" x14ac:dyDescent="0.35">
      <c r="A11900">
        <v>224.13470000000001</v>
      </c>
      <c r="B11900" t="s">
        <v>55</v>
      </c>
    </row>
    <row r="11901" spans="1:2" x14ac:dyDescent="0.35">
      <c r="A11901">
        <v>224.15960000000001</v>
      </c>
      <c r="B11901" t="s">
        <v>55</v>
      </c>
    </row>
    <row r="11902" spans="1:2" x14ac:dyDescent="0.35">
      <c r="A11902">
        <v>224.18450000000001</v>
      </c>
      <c r="B11902" t="s">
        <v>55</v>
      </c>
    </row>
    <row r="11903" spans="1:2" x14ac:dyDescent="0.35">
      <c r="A11903">
        <v>224.20840000000001</v>
      </c>
      <c r="B11903" t="s">
        <v>55</v>
      </c>
    </row>
    <row r="11904" spans="1:2" x14ac:dyDescent="0.35">
      <c r="A11904">
        <v>224.22720000000001</v>
      </c>
      <c r="B11904" t="s">
        <v>55</v>
      </c>
    </row>
    <row r="11905" spans="1:3" x14ac:dyDescent="0.35">
      <c r="A11905">
        <v>224.24709999999999</v>
      </c>
      <c r="B11905" t="s">
        <v>55</v>
      </c>
    </row>
    <row r="11906" spans="1:3" x14ac:dyDescent="0.35">
      <c r="A11906">
        <v>224.27019999999999</v>
      </c>
      <c r="B11906" t="s">
        <v>55</v>
      </c>
    </row>
    <row r="11907" spans="1:3" x14ac:dyDescent="0.35">
      <c r="A11907">
        <v>224.30109999999999</v>
      </c>
      <c r="B11907" t="s">
        <v>55</v>
      </c>
    </row>
    <row r="11908" spans="1:3" x14ac:dyDescent="0.35">
      <c r="A11908">
        <v>224.33179999999999</v>
      </c>
      <c r="B11908" t="s">
        <v>55</v>
      </c>
    </row>
    <row r="11909" spans="1:3" x14ac:dyDescent="0.35">
      <c r="A11909">
        <v>224.3544</v>
      </c>
      <c r="B11909" t="s">
        <v>55</v>
      </c>
    </row>
    <row r="11910" spans="1:3" x14ac:dyDescent="0.35">
      <c r="A11910">
        <v>224.37549999999999</v>
      </c>
      <c r="B11910" t="s">
        <v>55</v>
      </c>
    </row>
    <row r="11911" spans="1:3" x14ac:dyDescent="0.35">
      <c r="A11911">
        <v>224.3963</v>
      </c>
      <c r="B11911" t="s">
        <v>55</v>
      </c>
      <c r="C11911">
        <v>1E-4</v>
      </c>
    </row>
    <row r="11912" spans="1:3" x14ac:dyDescent="0.35">
      <c r="A11912">
        <v>224.41470000000001</v>
      </c>
      <c r="B11912" t="s">
        <v>55</v>
      </c>
      <c r="C11912">
        <v>1E-4</v>
      </c>
    </row>
    <row r="11913" spans="1:3" x14ac:dyDescent="0.35">
      <c r="A11913">
        <v>224.43440000000001</v>
      </c>
      <c r="B11913" t="s">
        <v>55</v>
      </c>
      <c r="C11913">
        <v>8.0000000000000004E-4</v>
      </c>
    </row>
    <row r="11914" spans="1:3" x14ac:dyDescent="0.35">
      <c r="A11914">
        <v>224.45099999999999</v>
      </c>
      <c r="B11914" t="s">
        <v>55</v>
      </c>
      <c r="C11914">
        <v>8.9999999999999998E-4</v>
      </c>
    </row>
    <row r="11915" spans="1:3" x14ac:dyDescent="0.35">
      <c r="A11915">
        <v>224.47030000000001</v>
      </c>
      <c r="B11915" t="s">
        <v>55</v>
      </c>
      <c r="C11915">
        <v>1.1000000000000001E-3</v>
      </c>
    </row>
    <row r="11916" spans="1:3" x14ac:dyDescent="0.35">
      <c r="A11916">
        <v>224.48699999999999</v>
      </c>
      <c r="B11916" t="s">
        <v>55</v>
      </c>
      <c r="C11916">
        <v>2.5999999999999999E-3</v>
      </c>
    </row>
    <row r="11917" spans="1:3" x14ac:dyDescent="0.35">
      <c r="A11917">
        <v>224.5027</v>
      </c>
      <c r="B11917" t="s">
        <v>55</v>
      </c>
      <c r="C11917">
        <v>3.8E-3</v>
      </c>
    </row>
    <row r="11918" spans="1:3" x14ac:dyDescent="0.35">
      <c r="A11918">
        <v>224.5187</v>
      </c>
      <c r="B11918" t="s">
        <v>55</v>
      </c>
      <c r="C11918">
        <v>1.1000000000000001E-3</v>
      </c>
    </row>
    <row r="11919" spans="1:3" x14ac:dyDescent="0.35">
      <c r="A11919">
        <v>224.53530000000001</v>
      </c>
      <c r="B11919" t="s">
        <v>55</v>
      </c>
      <c r="C11919">
        <v>1.1000000000000001E-3</v>
      </c>
    </row>
    <row r="11920" spans="1:3" x14ac:dyDescent="0.35">
      <c r="A11920">
        <v>224.5514</v>
      </c>
      <c r="B11920" t="s">
        <v>55</v>
      </c>
      <c r="C11920">
        <v>1.2999999999999999E-3</v>
      </c>
    </row>
    <row r="11921" spans="1:3" x14ac:dyDescent="0.35">
      <c r="A11921">
        <v>224.5677</v>
      </c>
      <c r="B11921" t="s">
        <v>55</v>
      </c>
      <c r="C11921">
        <v>1.9E-3</v>
      </c>
    </row>
    <row r="11922" spans="1:3" x14ac:dyDescent="0.35">
      <c r="A11922">
        <v>224.58359999999999</v>
      </c>
      <c r="B11922" t="s">
        <v>55</v>
      </c>
      <c r="C11922">
        <v>1.9E-3</v>
      </c>
    </row>
    <row r="11923" spans="1:3" x14ac:dyDescent="0.35">
      <c r="A11923">
        <v>224.60040000000001</v>
      </c>
      <c r="B11923" t="s">
        <v>55</v>
      </c>
      <c r="C11923">
        <v>1.1999999999999999E-3</v>
      </c>
    </row>
    <row r="11924" spans="1:3" x14ac:dyDescent="0.35">
      <c r="A11924">
        <v>224.61859999999999</v>
      </c>
      <c r="B11924" t="s">
        <v>55</v>
      </c>
      <c r="C11924">
        <v>1.6999999999999999E-3</v>
      </c>
    </row>
    <row r="11925" spans="1:3" x14ac:dyDescent="0.35">
      <c r="A11925">
        <v>224.63409999999999</v>
      </c>
      <c r="B11925" t="s">
        <v>55</v>
      </c>
      <c r="C11925">
        <v>1.1999999999999999E-3</v>
      </c>
    </row>
    <row r="11926" spans="1:3" x14ac:dyDescent="0.35">
      <c r="A11926">
        <v>224.65129999999999</v>
      </c>
      <c r="B11926" t="s">
        <v>55</v>
      </c>
      <c r="C11926">
        <v>1E-3</v>
      </c>
    </row>
    <row r="11927" spans="1:3" x14ac:dyDescent="0.35">
      <c r="A11927">
        <v>224.66810000000001</v>
      </c>
      <c r="B11927" t="s">
        <v>55</v>
      </c>
      <c r="C11927">
        <v>1E-4</v>
      </c>
    </row>
    <row r="11928" spans="1:3" x14ac:dyDescent="0.35">
      <c r="A11928">
        <v>224.68960000000001</v>
      </c>
      <c r="B11928" t="s">
        <v>55</v>
      </c>
      <c r="C11928">
        <v>1E-4</v>
      </c>
    </row>
    <row r="11929" spans="1:3" x14ac:dyDescent="0.35">
      <c r="A11929">
        <v>224.70670000000001</v>
      </c>
      <c r="B11929" t="s">
        <v>55</v>
      </c>
    </row>
    <row r="11930" spans="1:3" x14ac:dyDescent="0.35">
      <c r="A11930">
        <v>224.72540000000001</v>
      </c>
      <c r="B11930" t="s">
        <v>55</v>
      </c>
    </row>
    <row r="11931" spans="1:3" x14ac:dyDescent="0.35">
      <c r="A11931">
        <v>224.74449999999999</v>
      </c>
      <c r="B11931" t="s">
        <v>55</v>
      </c>
    </row>
    <row r="11932" spans="1:3" x14ac:dyDescent="0.35">
      <c r="A11932">
        <v>224.76390000000001</v>
      </c>
      <c r="B11932" t="s">
        <v>55</v>
      </c>
    </row>
    <row r="11933" spans="1:3" x14ac:dyDescent="0.35">
      <c r="A11933">
        <v>224.78440000000001</v>
      </c>
      <c r="B11933" t="s">
        <v>55</v>
      </c>
    </row>
    <row r="11934" spans="1:3" x14ac:dyDescent="0.35">
      <c r="A11934">
        <v>224.81100000000001</v>
      </c>
      <c r="B11934" t="s">
        <v>55</v>
      </c>
    </row>
    <row r="11935" spans="1:3" x14ac:dyDescent="0.35">
      <c r="A11935">
        <v>224.82919999999999</v>
      </c>
      <c r="B11935" t="s">
        <v>55</v>
      </c>
    </row>
    <row r="11936" spans="1:3" x14ac:dyDescent="0.35">
      <c r="A11936">
        <v>224.8486</v>
      </c>
      <c r="B11936" t="s">
        <v>55</v>
      </c>
    </row>
    <row r="11937" spans="1:2" x14ac:dyDescent="0.35">
      <c r="A11937">
        <v>224.869</v>
      </c>
      <c r="B11937" t="s">
        <v>55</v>
      </c>
    </row>
    <row r="11938" spans="1:2" x14ac:dyDescent="0.35">
      <c r="A11938">
        <v>224.89269999999999</v>
      </c>
      <c r="B11938" t="s">
        <v>55</v>
      </c>
    </row>
    <row r="11939" spans="1:2" x14ac:dyDescent="0.35">
      <c r="A11939">
        <v>224.916</v>
      </c>
      <c r="B11939" t="s">
        <v>55</v>
      </c>
    </row>
    <row r="11940" spans="1:2" x14ac:dyDescent="0.35">
      <c r="A11940">
        <v>224.9418</v>
      </c>
      <c r="B11940" t="s">
        <v>55</v>
      </c>
    </row>
    <row r="11941" spans="1:2" x14ac:dyDescent="0.35">
      <c r="A11941">
        <v>224.9684</v>
      </c>
      <c r="B11941" t="s">
        <v>55</v>
      </c>
    </row>
    <row r="11942" spans="1:2" x14ac:dyDescent="0.35">
      <c r="A11942">
        <v>224.98759999999999</v>
      </c>
      <c r="B11942" t="s">
        <v>55</v>
      </c>
    </row>
    <row r="11943" spans="1:2" x14ac:dyDescent="0.35">
      <c r="A11943">
        <v>225.0044</v>
      </c>
      <c r="B11943" t="s">
        <v>55</v>
      </c>
    </row>
    <row r="11944" spans="1:2" x14ac:dyDescent="0.35">
      <c r="A11944">
        <v>225.02510000000001</v>
      </c>
      <c r="B11944" t="s">
        <v>55</v>
      </c>
    </row>
    <row r="11945" spans="1:2" x14ac:dyDescent="0.35">
      <c r="A11945">
        <v>225.04339999999999</v>
      </c>
      <c r="B11945" t="s">
        <v>55</v>
      </c>
    </row>
    <row r="11946" spans="1:2" x14ac:dyDescent="0.35">
      <c r="A11946">
        <v>225.06180000000001</v>
      </c>
      <c r="B11946" t="s">
        <v>55</v>
      </c>
    </row>
    <row r="11947" spans="1:2" x14ac:dyDescent="0.35">
      <c r="A11947">
        <v>225.08029999999999</v>
      </c>
      <c r="B11947" t="s">
        <v>55</v>
      </c>
    </row>
    <row r="11948" spans="1:2" x14ac:dyDescent="0.35">
      <c r="A11948">
        <v>225.0985</v>
      </c>
      <c r="B11948" t="s">
        <v>55</v>
      </c>
    </row>
    <row r="11949" spans="1:2" x14ac:dyDescent="0.35">
      <c r="A11949">
        <v>225.11330000000001</v>
      </c>
      <c r="B11949" t="s">
        <v>55</v>
      </c>
    </row>
    <row r="11950" spans="1:2" x14ac:dyDescent="0.35">
      <c r="A11950">
        <v>225.12950000000001</v>
      </c>
      <c r="B11950" t="s">
        <v>55</v>
      </c>
    </row>
    <row r="11951" spans="1:2" x14ac:dyDescent="0.35">
      <c r="A11951">
        <v>225.14429999999999</v>
      </c>
      <c r="B11951" t="s">
        <v>55</v>
      </c>
    </row>
    <row r="11952" spans="1:2" x14ac:dyDescent="0.35">
      <c r="A11952">
        <v>225.15960000000001</v>
      </c>
      <c r="B11952" t="s">
        <v>55</v>
      </c>
    </row>
    <row r="11953" spans="1:2" x14ac:dyDescent="0.35">
      <c r="A11953">
        <v>225.1748</v>
      </c>
      <c r="B11953" t="s">
        <v>55</v>
      </c>
    </row>
    <row r="11954" spans="1:2" x14ac:dyDescent="0.35">
      <c r="A11954">
        <v>225.19030000000001</v>
      </c>
      <c r="B11954" t="s">
        <v>55</v>
      </c>
    </row>
    <row r="11955" spans="1:2" x14ac:dyDescent="0.35">
      <c r="A11955">
        <v>225.20410000000001</v>
      </c>
      <c r="B11955" t="s">
        <v>55</v>
      </c>
    </row>
    <row r="11956" spans="1:2" x14ac:dyDescent="0.35">
      <c r="A11956">
        <v>225.22059999999999</v>
      </c>
      <c r="B11956" t="s">
        <v>55</v>
      </c>
    </row>
    <row r="11957" spans="1:2" x14ac:dyDescent="0.35">
      <c r="A11957">
        <v>225.23580000000001</v>
      </c>
      <c r="B11957" t="s">
        <v>55</v>
      </c>
    </row>
    <row r="11958" spans="1:2" x14ac:dyDescent="0.35">
      <c r="A11958">
        <v>225.25069999999999</v>
      </c>
      <c r="B11958" t="s">
        <v>55</v>
      </c>
    </row>
    <row r="11959" spans="1:2" x14ac:dyDescent="0.35">
      <c r="A11959">
        <v>225.2662</v>
      </c>
      <c r="B11959" t="s">
        <v>55</v>
      </c>
    </row>
    <row r="11960" spans="1:2" x14ac:dyDescent="0.35">
      <c r="A11960">
        <v>225.28200000000001</v>
      </c>
      <c r="B11960" t="s">
        <v>55</v>
      </c>
    </row>
    <row r="11961" spans="1:2" x14ac:dyDescent="0.35">
      <c r="A11961">
        <v>225.29830000000001</v>
      </c>
      <c r="B11961" t="s">
        <v>55</v>
      </c>
    </row>
    <row r="11962" spans="1:2" x14ac:dyDescent="0.35">
      <c r="A11962">
        <v>225.31530000000001</v>
      </c>
      <c r="B11962" t="s">
        <v>55</v>
      </c>
    </row>
    <row r="11963" spans="1:2" x14ac:dyDescent="0.35">
      <c r="A11963">
        <v>225.3297</v>
      </c>
      <c r="B11963" t="s">
        <v>55</v>
      </c>
    </row>
    <row r="11964" spans="1:2" x14ac:dyDescent="0.35">
      <c r="A11964">
        <v>225.34530000000001</v>
      </c>
      <c r="B11964" t="s">
        <v>55</v>
      </c>
    </row>
    <row r="11965" spans="1:2" x14ac:dyDescent="0.35">
      <c r="A11965">
        <v>225.3629</v>
      </c>
      <c r="B11965" t="s">
        <v>55</v>
      </c>
    </row>
    <row r="11966" spans="1:2" x14ac:dyDescent="0.35">
      <c r="A11966">
        <v>225.38919999999999</v>
      </c>
      <c r="B11966" t="s">
        <v>55</v>
      </c>
    </row>
    <row r="11967" spans="1:2" x14ac:dyDescent="0.35">
      <c r="A11967">
        <v>225.42619999999999</v>
      </c>
      <c r="B11967" t="s">
        <v>55</v>
      </c>
    </row>
    <row r="11968" spans="1:2" x14ac:dyDescent="0.35">
      <c r="A11968">
        <v>225.4528</v>
      </c>
      <c r="B11968" t="s">
        <v>55</v>
      </c>
    </row>
    <row r="11969" spans="1:2" x14ac:dyDescent="0.35">
      <c r="A11969">
        <v>225.46899999999999</v>
      </c>
      <c r="B11969" t="s">
        <v>55</v>
      </c>
    </row>
    <row r="11970" spans="1:2" x14ac:dyDescent="0.35">
      <c r="A11970">
        <v>225.48920000000001</v>
      </c>
      <c r="B11970" t="s">
        <v>55</v>
      </c>
    </row>
    <row r="11971" spans="1:2" x14ac:dyDescent="0.35">
      <c r="A11971">
        <v>225.50640000000001</v>
      </c>
      <c r="B11971" t="s">
        <v>55</v>
      </c>
    </row>
    <row r="11972" spans="1:2" x14ac:dyDescent="0.35">
      <c r="A11972">
        <v>225.52619999999999</v>
      </c>
      <c r="B11972" t="s">
        <v>55</v>
      </c>
    </row>
    <row r="11973" spans="1:2" x14ac:dyDescent="0.35">
      <c r="A11973">
        <v>225.54429999999999</v>
      </c>
      <c r="B11973" t="s">
        <v>55</v>
      </c>
    </row>
    <row r="11974" spans="1:2" x14ac:dyDescent="0.35">
      <c r="A11974">
        <v>225.56129999999999</v>
      </c>
      <c r="B11974" t="s">
        <v>55</v>
      </c>
    </row>
    <row r="11975" spans="1:2" x14ac:dyDescent="0.35">
      <c r="A11975">
        <v>225.58029999999999</v>
      </c>
      <c r="B11975" t="s">
        <v>55</v>
      </c>
    </row>
    <row r="11976" spans="1:2" x14ac:dyDescent="0.35">
      <c r="A11976">
        <v>225.59530000000001</v>
      </c>
      <c r="B11976" t="s">
        <v>55</v>
      </c>
    </row>
    <row r="11977" spans="1:2" x14ac:dyDescent="0.35">
      <c r="A11977">
        <v>225.6113</v>
      </c>
      <c r="B11977" t="s">
        <v>55</v>
      </c>
    </row>
    <row r="11978" spans="1:2" x14ac:dyDescent="0.35">
      <c r="A11978">
        <v>225.6275</v>
      </c>
      <c r="B11978" t="s">
        <v>55</v>
      </c>
    </row>
    <row r="11979" spans="1:2" x14ac:dyDescent="0.35">
      <c r="A11979">
        <v>225.6515</v>
      </c>
      <c r="B11979" t="s">
        <v>55</v>
      </c>
    </row>
    <row r="11980" spans="1:2" x14ac:dyDescent="0.35">
      <c r="A11980">
        <v>225.67850000000001</v>
      </c>
      <c r="B11980" t="s">
        <v>55</v>
      </c>
    </row>
    <row r="11981" spans="1:2" x14ac:dyDescent="0.35">
      <c r="A11981">
        <v>225.70240000000001</v>
      </c>
      <c r="B11981" t="s">
        <v>55</v>
      </c>
    </row>
    <row r="11982" spans="1:2" x14ac:dyDescent="0.35">
      <c r="A11982">
        <v>225.72380000000001</v>
      </c>
      <c r="B11982" t="s">
        <v>55</v>
      </c>
    </row>
    <row r="11983" spans="1:2" x14ac:dyDescent="0.35">
      <c r="A11983">
        <v>225.74690000000001</v>
      </c>
      <c r="B11983" t="s">
        <v>55</v>
      </c>
    </row>
    <row r="11984" spans="1:2" x14ac:dyDescent="0.35">
      <c r="A11984">
        <v>225.76779999999999</v>
      </c>
      <c r="B11984" t="s">
        <v>55</v>
      </c>
    </row>
    <row r="11985" spans="1:2" x14ac:dyDescent="0.35">
      <c r="A11985">
        <v>225.78819999999999</v>
      </c>
      <c r="B11985" t="s">
        <v>55</v>
      </c>
    </row>
    <row r="11986" spans="1:2" x14ac:dyDescent="0.35">
      <c r="A11986">
        <v>225.80350000000001</v>
      </c>
      <c r="B11986" t="s">
        <v>55</v>
      </c>
    </row>
    <row r="11987" spans="1:2" x14ac:dyDescent="0.35">
      <c r="A11987">
        <v>225.81909999999999</v>
      </c>
      <c r="B11987" t="s">
        <v>55</v>
      </c>
    </row>
    <row r="11988" spans="1:2" x14ac:dyDescent="0.35">
      <c r="A11988">
        <v>225.83420000000001</v>
      </c>
      <c r="B11988" t="s">
        <v>55</v>
      </c>
    </row>
    <row r="11989" spans="1:2" x14ac:dyDescent="0.35">
      <c r="A11989">
        <v>225.84950000000001</v>
      </c>
      <c r="B11989" t="s">
        <v>55</v>
      </c>
    </row>
    <row r="11990" spans="1:2" x14ac:dyDescent="0.35">
      <c r="A11990">
        <v>225.86420000000001</v>
      </c>
      <c r="B11990" t="s">
        <v>55</v>
      </c>
    </row>
    <row r="11991" spans="1:2" x14ac:dyDescent="0.35">
      <c r="A11991">
        <v>225.87880000000001</v>
      </c>
      <c r="B11991" t="s">
        <v>55</v>
      </c>
    </row>
    <row r="11992" spans="1:2" x14ac:dyDescent="0.35">
      <c r="A11992">
        <v>225.8964</v>
      </c>
      <c r="B11992" t="s">
        <v>55</v>
      </c>
    </row>
    <row r="11993" spans="1:2" x14ac:dyDescent="0.35">
      <c r="A11993">
        <v>225.91210000000001</v>
      </c>
      <c r="B11993" t="s">
        <v>55</v>
      </c>
    </row>
    <row r="11994" spans="1:2" x14ac:dyDescent="0.35">
      <c r="A11994">
        <v>225.929</v>
      </c>
      <c r="B11994" t="s">
        <v>55</v>
      </c>
    </row>
    <row r="11995" spans="1:2" x14ac:dyDescent="0.35">
      <c r="A11995">
        <v>225.94499999999999</v>
      </c>
      <c r="B11995" t="s">
        <v>55</v>
      </c>
    </row>
    <row r="11996" spans="1:2" x14ac:dyDescent="0.35">
      <c r="A11996">
        <v>225.96080000000001</v>
      </c>
      <c r="B11996" t="s">
        <v>55</v>
      </c>
    </row>
    <row r="11997" spans="1:2" x14ac:dyDescent="0.35">
      <c r="A11997">
        <v>225.97710000000001</v>
      </c>
      <c r="B11997" t="s">
        <v>55</v>
      </c>
    </row>
    <row r="11998" spans="1:2" x14ac:dyDescent="0.35">
      <c r="A11998">
        <v>225.99449999999999</v>
      </c>
      <c r="B11998" t="s">
        <v>55</v>
      </c>
    </row>
    <row r="11999" spans="1:2" x14ac:dyDescent="0.35">
      <c r="A11999">
        <v>226.01679999999999</v>
      </c>
      <c r="B11999" t="s">
        <v>55</v>
      </c>
    </row>
    <row r="12000" spans="1:2" x14ac:dyDescent="0.35">
      <c r="A12000">
        <v>226.04150000000001</v>
      </c>
      <c r="B12000" t="s">
        <v>55</v>
      </c>
    </row>
    <row r="12001" spans="1:3" x14ac:dyDescent="0.35">
      <c r="A12001">
        <v>226.05889999999999</v>
      </c>
      <c r="B12001" t="s">
        <v>55</v>
      </c>
    </row>
    <row r="12002" spans="1:3" x14ac:dyDescent="0.35">
      <c r="A12002">
        <v>226.08500000000001</v>
      </c>
      <c r="B12002" t="s">
        <v>55</v>
      </c>
    </row>
    <row r="12003" spans="1:3" x14ac:dyDescent="0.35">
      <c r="A12003">
        <v>226.10329999999999</v>
      </c>
      <c r="B12003" t="s">
        <v>55</v>
      </c>
    </row>
    <row r="12004" spans="1:3" x14ac:dyDescent="0.35">
      <c r="A12004">
        <v>226.1215</v>
      </c>
      <c r="B12004" t="s">
        <v>55</v>
      </c>
    </row>
    <row r="12005" spans="1:3" x14ac:dyDescent="0.35">
      <c r="A12005">
        <v>226.1437</v>
      </c>
      <c r="B12005" t="s">
        <v>55</v>
      </c>
      <c r="C12005">
        <v>2.0000000000000001E-4</v>
      </c>
    </row>
    <row r="12006" spans="1:3" x14ac:dyDescent="0.35">
      <c r="A12006">
        <v>226.166</v>
      </c>
      <c r="B12006" t="s">
        <v>55</v>
      </c>
    </row>
    <row r="12007" spans="1:3" x14ac:dyDescent="0.35">
      <c r="A12007">
        <v>226.1909</v>
      </c>
      <c r="B12007" t="s">
        <v>55</v>
      </c>
    </row>
    <row r="12008" spans="1:3" x14ac:dyDescent="0.35">
      <c r="A12008">
        <v>226.20920000000001</v>
      </c>
      <c r="B12008" t="s">
        <v>55</v>
      </c>
    </row>
    <row r="12009" spans="1:3" x14ac:dyDescent="0.35">
      <c r="A12009">
        <v>226.2253</v>
      </c>
      <c r="B12009" t="s">
        <v>55</v>
      </c>
    </row>
    <row r="12010" spans="1:3" x14ac:dyDescent="0.35">
      <c r="A12010">
        <v>226.24700000000001</v>
      </c>
      <c r="B12010" t="s">
        <v>55</v>
      </c>
    </row>
    <row r="12011" spans="1:3" x14ac:dyDescent="0.35">
      <c r="A12011">
        <v>226.27330000000001</v>
      </c>
      <c r="B12011" t="s">
        <v>55</v>
      </c>
    </row>
    <row r="12012" spans="1:3" x14ac:dyDescent="0.35">
      <c r="A12012">
        <v>226.2937</v>
      </c>
      <c r="B12012" t="s">
        <v>55</v>
      </c>
    </row>
    <row r="12013" spans="1:3" x14ac:dyDescent="0.35">
      <c r="A12013">
        <v>226.31829999999999</v>
      </c>
      <c r="B12013" t="s">
        <v>55</v>
      </c>
      <c r="C12013">
        <v>2.0000000000000001E-4</v>
      </c>
    </row>
    <row r="12014" spans="1:3" x14ac:dyDescent="0.35">
      <c r="A12014">
        <v>226.34889999999999</v>
      </c>
      <c r="B12014" t="s">
        <v>55</v>
      </c>
    </row>
    <row r="12015" spans="1:3" x14ac:dyDescent="0.35">
      <c r="A12015">
        <v>226.38130000000001</v>
      </c>
      <c r="B12015" t="s">
        <v>55</v>
      </c>
      <c r="C12015">
        <v>2.9999999999999997E-4</v>
      </c>
    </row>
    <row r="12016" spans="1:3" x14ac:dyDescent="0.35">
      <c r="A12016">
        <v>226.3991</v>
      </c>
      <c r="B12016" t="s">
        <v>55</v>
      </c>
      <c r="C12016">
        <v>6.9999999999999999E-4</v>
      </c>
    </row>
    <row r="12017" spans="1:3" x14ac:dyDescent="0.35">
      <c r="A12017">
        <v>226.4152</v>
      </c>
      <c r="B12017" t="s">
        <v>55</v>
      </c>
      <c r="C12017">
        <v>6.9999999999999999E-4</v>
      </c>
    </row>
    <row r="12018" spans="1:3" x14ac:dyDescent="0.35">
      <c r="A12018">
        <v>226.43270000000001</v>
      </c>
      <c r="B12018" t="s">
        <v>55</v>
      </c>
      <c r="C12018">
        <v>8.9999999999999998E-4</v>
      </c>
    </row>
    <row r="12019" spans="1:3" x14ac:dyDescent="0.35">
      <c r="A12019">
        <v>226.4485</v>
      </c>
      <c r="B12019" t="s">
        <v>55</v>
      </c>
      <c r="C12019">
        <v>1.9E-3</v>
      </c>
    </row>
    <row r="12020" spans="1:3" x14ac:dyDescent="0.35">
      <c r="A12020">
        <v>226.4648</v>
      </c>
      <c r="B12020" t="s">
        <v>55</v>
      </c>
      <c r="C12020">
        <v>2.8999999999999998E-3</v>
      </c>
    </row>
    <row r="12021" spans="1:3" x14ac:dyDescent="0.35">
      <c r="A12021">
        <v>226.48159999999999</v>
      </c>
      <c r="B12021" t="s">
        <v>55</v>
      </c>
      <c r="C12021">
        <v>2.8999999999999998E-3</v>
      </c>
    </row>
    <row r="12022" spans="1:3" x14ac:dyDescent="0.35">
      <c r="A12022">
        <v>226.49950000000001</v>
      </c>
      <c r="B12022" t="s">
        <v>55</v>
      </c>
      <c r="C12022">
        <v>5.5999999999999999E-3</v>
      </c>
    </row>
    <row r="12023" spans="1:3" x14ac:dyDescent="0.35">
      <c r="A12023">
        <v>226.5153</v>
      </c>
      <c r="B12023" t="s">
        <v>55</v>
      </c>
      <c r="C12023">
        <v>1.1999999999999999E-3</v>
      </c>
    </row>
    <row r="12024" spans="1:3" x14ac:dyDescent="0.35">
      <c r="A12024">
        <v>226.5359</v>
      </c>
      <c r="B12024" t="s">
        <v>55</v>
      </c>
      <c r="C12024">
        <v>2.3E-3</v>
      </c>
    </row>
    <row r="12025" spans="1:3" x14ac:dyDescent="0.35">
      <c r="A12025">
        <v>226.55680000000001</v>
      </c>
      <c r="B12025" t="s">
        <v>55</v>
      </c>
      <c r="C12025">
        <v>2.3E-3</v>
      </c>
    </row>
    <row r="12026" spans="1:3" x14ac:dyDescent="0.35">
      <c r="A12026">
        <v>226.577</v>
      </c>
      <c r="B12026" t="s">
        <v>55</v>
      </c>
      <c r="C12026">
        <v>2.3E-3</v>
      </c>
    </row>
    <row r="12027" spans="1:3" x14ac:dyDescent="0.35">
      <c r="A12027">
        <v>226.5924</v>
      </c>
      <c r="B12027" t="s">
        <v>55</v>
      </c>
      <c r="C12027">
        <v>1.6999999999999999E-3</v>
      </c>
    </row>
    <row r="12028" spans="1:3" x14ac:dyDescent="0.35">
      <c r="A12028">
        <v>226.60919999999999</v>
      </c>
      <c r="B12028" t="s">
        <v>55</v>
      </c>
      <c r="C12028">
        <v>4.0000000000000002E-4</v>
      </c>
    </row>
    <row r="12029" spans="1:3" x14ac:dyDescent="0.35">
      <c r="A12029">
        <v>226.6266</v>
      </c>
      <c r="B12029" t="s">
        <v>55</v>
      </c>
      <c r="C12029">
        <v>2.9999999999999997E-4</v>
      </c>
    </row>
    <row r="12030" spans="1:3" x14ac:dyDescent="0.35">
      <c r="A12030">
        <v>226.6446</v>
      </c>
      <c r="B12030" t="s">
        <v>55</v>
      </c>
      <c r="C12030">
        <v>2.9999999999999997E-4</v>
      </c>
    </row>
    <row r="12031" spans="1:3" x14ac:dyDescent="0.35">
      <c r="A12031">
        <v>226.66149999999999</v>
      </c>
      <c r="B12031" t="s">
        <v>55</v>
      </c>
      <c r="C12031">
        <v>4.7999999999999996E-3</v>
      </c>
    </row>
    <row r="12032" spans="1:3" x14ac:dyDescent="0.35">
      <c r="A12032">
        <v>226.68289999999999</v>
      </c>
      <c r="B12032" t="s">
        <v>55</v>
      </c>
      <c r="C12032">
        <v>5.4000000000000003E-3</v>
      </c>
    </row>
    <row r="12033" spans="1:3" x14ac:dyDescent="0.35">
      <c r="A12033">
        <v>226.70099999999999</v>
      </c>
      <c r="B12033" t="s">
        <v>55</v>
      </c>
      <c r="C12033">
        <v>4.8999999999999998E-3</v>
      </c>
    </row>
    <row r="12034" spans="1:3" x14ac:dyDescent="0.35">
      <c r="A12034">
        <v>226.721</v>
      </c>
      <c r="B12034" t="s">
        <v>55</v>
      </c>
      <c r="C12034">
        <v>3.7000000000000002E-3</v>
      </c>
    </row>
    <row r="12035" spans="1:3" x14ac:dyDescent="0.35">
      <c r="A12035">
        <v>226.7406</v>
      </c>
      <c r="B12035" t="s">
        <v>55</v>
      </c>
      <c r="C12035">
        <v>3.8E-3</v>
      </c>
    </row>
    <row r="12036" spans="1:3" x14ac:dyDescent="0.35">
      <c r="A12036">
        <v>226.76230000000001</v>
      </c>
      <c r="B12036" t="s">
        <v>55</v>
      </c>
      <c r="C12036">
        <v>4.1999999999999997E-3</v>
      </c>
    </row>
    <row r="12037" spans="1:3" x14ac:dyDescent="0.35">
      <c r="A12037">
        <v>226.78380000000001</v>
      </c>
      <c r="B12037" t="s">
        <v>55</v>
      </c>
      <c r="C12037">
        <v>1.0200000000000001E-2</v>
      </c>
    </row>
    <row r="12038" spans="1:3" x14ac:dyDescent="0.35">
      <c r="A12038">
        <v>226.80350000000001</v>
      </c>
      <c r="B12038" t="s">
        <v>55</v>
      </c>
      <c r="C12038">
        <v>2.0500000000000001E-2</v>
      </c>
    </row>
    <row r="12039" spans="1:3" x14ac:dyDescent="0.35">
      <c r="A12039">
        <v>226.82040000000001</v>
      </c>
      <c r="B12039" t="s">
        <v>55</v>
      </c>
      <c r="C12039">
        <v>2.0500000000000001E-2</v>
      </c>
    </row>
    <row r="12040" spans="1:3" x14ac:dyDescent="0.35">
      <c r="A12040">
        <v>226.84100000000001</v>
      </c>
      <c r="B12040" t="s">
        <v>55</v>
      </c>
      <c r="C12040">
        <v>3.8E-3</v>
      </c>
    </row>
    <row r="12041" spans="1:3" x14ac:dyDescent="0.35">
      <c r="A12041">
        <v>226.8613</v>
      </c>
      <c r="B12041" t="s">
        <v>55</v>
      </c>
      <c r="C12041">
        <v>4.3E-3</v>
      </c>
    </row>
    <row r="12042" spans="1:3" x14ac:dyDescent="0.35">
      <c r="A12042">
        <v>226.88149999999999</v>
      </c>
      <c r="B12042" t="s">
        <v>55</v>
      </c>
      <c r="C12042">
        <v>1E-3</v>
      </c>
    </row>
    <row r="12043" spans="1:3" x14ac:dyDescent="0.35">
      <c r="A12043">
        <v>226.9033</v>
      </c>
      <c r="B12043" t="s">
        <v>55</v>
      </c>
      <c r="C12043">
        <v>1E-3</v>
      </c>
    </row>
    <row r="12044" spans="1:3" x14ac:dyDescent="0.35">
      <c r="A12044">
        <v>226.9171</v>
      </c>
      <c r="B12044" t="s">
        <v>55</v>
      </c>
      <c r="C12044">
        <v>1E-4</v>
      </c>
    </row>
    <row r="12045" spans="1:3" x14ac:dyDescent="0.35">
      <c r="A12045">
        <v>226.93469999999999</v>
      </c>
      <c r="B12045" t="s">
        <v>55</v>
      </c>
      <c r="C12045">
        <v>1E-4</v>
      </c>
    </row>
    <row r="12046" spans="1:3" x14ac:dyDescent="0.35">
      <c r="A12046">
        <v>226.96029999999999</v>
      </c>
      <c r="B12046" t="s">
        <v>55</v>
      </c>
    </row>
    <row r="12047" spans="1:3" x14ac:dyDescent="0.35">
      <c r="A12047">
        <v>226.9871</v>
      </c>
      <c r="B12047" t="s">
        <v>55</v>
      </c>
    </row>
    <row r="12048" spans="1:3" x14ac:dyDescent="0.35">
      <c r="A12048">
        <v>227.0188</v>
      </c>
      <c r="B12048" t="s">
        <v>55</v>
      </c>
    </row>
    <row r="12049" spans="1:2" x14ac:dyDescent="0.35">
      <c r="A12049">
        <v>227.03739999999999</v>
      </c>
      <c r="B12049" t="s">
        <v>55</v>
      </c>
    </row>
    <row r="12050" spans="1:2" x14ac:dyDescent="0.35">
      <c r="A12050">
        <v>227.0556</v>
      </c>
      <c r="B12050" t="s">
        <v>55</v>
      </c>
    </row>
    <row r="12051" spans="1:2" x14ac:dyDescent="0.35">
      <c r="A12051">
        <v>227.07599999999999</v>
      </c>
      <c r="B12051" t="s">
        <v>55</v>
      </c>
    </row>
    <row r="12052" spans="1:2" x14ac:dyDescent="0.35">
      <c r="A12052">
        <v>227.0909</v>
      </c>
      <c r="B12052" t="s">
        <v>55</v>
      </c>
    </row>
    <row r="12053" spans="1:2" x14ac:dyDescent="0.35">
      <c r="A12053">
        <v>227.10640000000001</v>
      </c>
      <c r="B12053" t="s">
        <v>55</v>
      </c>
    </row>
    <row r="12054" spans="1:2" x14ac:dyDescent="0.35">
      <c r="A12054">
        <v>227.12139999999999</v>
      </c>
      <c r="B12054" t="s">
        <v>55</v>
      </c>
    </row>
    <row r="12055" spans="1:2" x14ac:dyDescent="0.35">
      <c r="A12055">
        <v>227.1369</v>
      </c>
      <c r="B12055" t="s">
        <v>55</v>
      </c>
    </row>
    <row r="12056" spans="1:2" x14ac:dyDescent="0.35">
      <c r="A12056">
        <v>227.15129999999999</v>
      </c>
      <c r="B12056" t="s">
        <v>55</v>
      </c>
    </row>
    <row r="12057" spans="1:2" x14ac:dyDescent="0.35">
      <c r="A12057">
        <v>227.16640000000001</v>
      </c>
      <c r="B12057" t="s">
        <v>55</v>
      </c>
    </row>
    <row r="12058" spans="1:2" x14ac:dyDescent="0.35">
      <c r="A12058">
        <v>227.18129999999999</v>
      </c>
      <c r="B12058" t="s">
        <v>55</v>
      </c>
    </row>
    <row r="12059" spans="1:2" x14ac:dyDescent="0.35">
      <c r="A12059">
        <v>227.1977</v>
      </c>
      <c r="B12059" t="s">
        <v>55</v>
      </c>
    </row>
    <row r="12060" spans="1:2" x14ac:dyDescent="0.35">
      <c r="A12060">
        <v>227.21369999999999</v>
      </c>
      <c r="B12060" t="s">
        <v>55</v>
      </c>
    </row>
    <row r="12061" spans="1:2" x14ac:dyDescent="0.35">
      <c r="A12061">
        <v>227.2294</v>
      </c>
      <c r="B12061" t="s">
        <v>55</v>
      </c>
    </row>
    <row r="12062" spans="1:2" x14ac:dyDescent="0.35">
      <c r="A12062">
        <v>227.24850000000001</v>
      </c>
      <c r="B12062" t="s">
        <v>55</v>
      </c>
    </row>
    <row r="12063" spans="1:2" x14ac:dyDescent="0.35">
      <c r="A12063">
        <v>227.26820000000001</v>
      </c>
      <c r="B12063" t="s">
        <v>55</v>
      </c>
    </row>
    <row r="12064" spans="1:2" x14ac:dyDescent="0.35">
      <c r="A12064">
        <v>227.28229999999999</v>
      </c>
      <c r="B12064" t="s">
        <v>55</v>
      </c>
    </row>
    <row r="12065" spans="1:2" x14ac:dyDescent="0.35">
      <c r="A12065">
        <v>227.30930000000001</v>
      </c>
      <c r="B12065" t="s">
        <v>55</v>
      </c>
    </row>
    <row r="12066" spans="1:2" x14ac:dyDescent="0.35">
      <c r="A12066">
        <v>227.33260000000001</v>
      </c>
      <c r="B12066" t="s">
        <v>55</v>
      </c>
    </row>
    <row r="12067" spans="1:2" x14ac:dyDescent="0.35">
      <c r="A12067">
        <v>227.3484</v>
      </c>
      <c r="B12067" t="s">
        <v>55</v>
      </c>
    </row>
    <row r="12068" spans="1:2" x14ac:dyDescent="0.35">
      <c r="A12068">
        <v>227.36439999999999</v>
      </c>
      <c r="B12068" t="s">
        <v>55</v>
      </c>
    </row>
    <row r="12069" spans="1:2" x14ac:dyDescent="0.35">
      <c r="A12069">
        <v>227.3819</v>
      </c>
      <c r="B12069" t="s">
        <v>55</v>
      </c>
    </row>
    <row r="12070" spans="1:2" x14ac:dyDescent="0.35">
      <c r="A12070">
        <v>227.4016</v>
      </c>
      <c r="B12070" t="s">
        <v>55</v>
      </c>
    </row>
    <row r="12071" spans="1:2" x14ac:dyDescent="0.35">
      <c r="A12071">
        <v>227.4239</v>
      </c>
      <c r="B12071" t="s">
        <v>55</v>
      </c>
    </row>
    <row r="12072" spans="1:2" x14ac:dyDescent="0.35">
      <c r="A12072">
        <v>227.44030000000001</v>
      </c>
      <c r="B12072" t="s">
        <v>55</v>
      </c>
    </row>
    <row r="12073" spans="1:2" x14ac:dyDescent="0.35">
      <c r="A12073">
        <v>227.45920000000001</v>
      </c>
      <c r="B12073" t="s">
        <v>55</v>
      </c>
    </row>
    <row r="12074" spans="1:2" x14ac:dyDescent="0.35">
      <c r="A12074">
        <v>227.47710000000001</v>
      </c>
      <c r="B12074" t="s">
        <v>55</v>
      </c>
    </row>
    <row r="12075" spans="1:2" x14ac:dyDescent="0.35">
      <c r="A12075">
        <v>227.49629999999999</v>
      </c>
      <c r="B12075" t="s">
        <v>55</v>
      </c>
    </row>
    <row r="12076" spans="1:2" x14ac:dyDescent="0.35">
      <c r="A12076">
        <v>227.51410000000001</v>
      </c>
      <c r="B12076" t="s">
        <v>55</v>
      </c>
    </row>
    <row r="12077" spans="1:2" x14ac:dyDescent="0.35">
      <c r="A12077">
        <v>227.53219999999999</v>
      </c>
      <c r="B12077" t="s">
        <v>55</v>
      </c>
    </row>
    <row r="12078" spans="1:2" x14ac:dyDescent="0.35">
      <c r="A12078">
        <v>227.55090000000001</v>
      </c>
      <c r="B12078" t="s">
        <v>55</v>
      </c>
    </row>
    <row r="12079" spans="1:2" x14ac:dyDescent="0.35">
      <c r="A12079">
        <v>227.56729999999999</v>
      </c>
      <c r="B12079" t="s">
        <v>55</v>
      </c>
    </row>
    <row r="12080" spans="1:2" x14ac:dyDescent="0.35">
      <c r="A12080">
        <v>227.5821</v>
      </c>
      <c r="B12080" t="s">
        <v>55</v>
      </c>
    </row>
    <row r="12081" spans="1:2" x14ac:dyDescent="0.35">
      <c r="A12081">
        <v>227.60839999999999</v>
      </c>
      <c r="B12081" t="s">
        <v>55</v>
      </c>
    </row>
    <row r="12082" spans="1:2" x14ac:dyDescent="0.35">
      <c r="A12082">
        <v>227.62809999999999</v>
      </c>
      <c r="B12082" t="s">
        <v>55</v>
      </c>
    </row>
    <row r="12083" spans="1:2" x14ac:dyDescent="0.35">
      <c r="A12083">
        <v>227.64519999999999</v>
      </c>
      <c r="B12083" t="s">
        <v>55</v>
      </c>
    </row>
    <row r="12084" spans="1:2" x14ac:dyDescent="0.35">
      <c r="A12084">
        <v>227.6651</v>
      </c>
      <c r="B12084" t="s">
        <v>55</v>
      </c>
    </row>
    <row r="12085" spans="1:2" x14ac:dyDescent="0.35">
      <c r="A12085">
        <v>227.68620000000001</v>
      </c>
      <c r="B12085" t="s">
        <v>55</v>
      </c>
    </row>
    <row r="12086" spans="1:2" x14ac:dyDescent="0.35">
      <c r="A12086">
        <v>227.7038</v>
      </c>
      <c r="B12086" t="s">
        <v>55</v>
      </c>
    </row>
    <row r="12087" spans="1:2" x14ac:dyDescent="0.35">
      <c r="A12087">
        <v>227.7226</v>
      </c>
      <c r="B12087" t="s">
        <v>55</v>
      </c>
    </row>
    <row r="12088" spans="1:2" x14ac:dyDescent="0.35">
      <c r="A12088">
        <v>227.7406</v>
      </c>
      <c r="B12088" t="s">
        <v>55</v>
      </c>
    </row>
    <row r="12089" spans="1:2" x14ac:dyDescent="0.35">
      <c r="A12089">
        <v>227.75530000000001</v>
      </c>
      <c r="B12089" t="s">
        <v>55</v>
      </c>
    </row>
    <row r="12090" spans="1:2" x14ac:dyDescent="0.35">
      <c r="A12090">
        <v>227.7697</v>
      </c>
      <c r="B12090" t="s">
        <v>55</v>
      </c>
    </row>
    <row r="12091" spans="1:2" x14ac:dyDescent="0.35">
      <c r="A12091">
        <v>227.78579999999999</v>
      </c>
      <c r="B12091" t="s">
        <v>55</v>
      </c>
    </row>
    <row r="12092" spans="1:2" x14ac:dyDescent="0.35">
      <c r="A12092">
        <v>227.80099999999999</v>
      </c>
      <c r="B12092" t="s">
        <v>55</v>
      </c>
    </row>
    <row r="12093" spans="1:2" x14ac:dyDescent="0.35">
      <c r="A12093">
        <v>227.81630000000001</v>
      </c>
      <c r="B12093" t="s">
        <v>55</v>
      </c>
    </row>
    <row r="12094" spans="1:2" x14ac:dyDescent="0.35">
      <c r="A12094">
        <v>227.83099999999999</v>
      </c>
      <c r="B12094" t="s">
        <v>55</v>
      </c>
    </row>
    <row r="12095" spans="1:2" x14ac:dyDescent="0.35">
      <c r="A12095">
        <v>227.84620000000001</v>
      </c>
      <c r="B12095" t="s">
        <v>55</v>
      </c>
    </row>
    <row r="12096" spans="1:2" x14ac:dyDescent="0.35">
      <c r="A12096">
        <v>227.8622</v>
      </c>
      <c r="B12096" t="s">
        <v>55</v>
      </c>
    </row>
    <row r="12097" spans="1:2" x14ac:dyDescent="0.35">
      <c r="A12097">
        <v>227.8777</v>
      </c>
      <c r="B12097" t="s">
        <v>55</v>
      </c>
    </row>
    <row r="12098" spans="1:2" x14ac:dyDescent="0.35">
      <c r="A12098">
        <v>227.8921</v>
      </c>
      <c r="B12098" t="s">
        <v>55</v>
      </c>
    </row>
    <row r="12099" spans="1:2" x14ac:dyDescent="0.35">
      <c r="A12099">
        <v>227.90989999999999</v>
      </c>
      <c r="B12099" t="s">
        <v>55</v>
      </c>
    </row>
    <row r="12100" spans="1:2" x14ac:dyDescent="0.35">
      <c r="A12100">
        <v>227.9316</v>
      </c>
      <c r="B12100" t="s">
        <v>55</v>
      </c>
    </row>
    <row r="12101" spans="1:2" x14ac:dyDescent="0.35">
      <c r="A12101">
        <v>227.9528</v>
      </c>
      <c r="B12101" t="s">
        <v>55</v>
      </c>
    </row>
    <row r="12102" spans="1:2" x14ac:dyDescent="0.35">
      <c r="A12102">
        <v>227.9778</v>
      </c>
      <c r="B12102" t="s">
        <v>55</v>
      </c>
    </row>
    <row r="12103" spans="1:2" x14ac:dyDescent="0.35">
      <c r="A12103">
        <v>227.99359999999999</v>
      </c>
      <c r="B12103" t="s">
        <v>55</v>
      </c>
    </row>
    <row r="12104" spans="1:2" x14ac:dyDescent="0.35">
      <c r="A12104">
        <v>228.0094</v>
      </c>
      <c r="B12104" t="s">
        <v>55</v>
      </c>
    </row>
    <row r="12105" spans="1:2" x14ac:dyDescent="0.35">
      <c r="A12105">
        <v>228.02539999999999</v>
      </c>
      <c r="B12105" t="s">
        <v>55</v>
      </c>
    </row>
    <row r="12106" spans="1:2" x14ac:dyDescent="0.35">
      <c r="A12106">
        <v>228.04679999999999</v>
      </c>
      <c r="B12106" t="s">
        <v>55</v>
      </c>
    </row>
    <row r="12107" spans="1:2" x14ac:dyDescent="0.35">
      <c r="A12107">
        <v>228.06460000000001</v>
      </c>
      <c r="B12107" t="s">
        <v>55</v>
      </c>
    </row>
    <row r="12108" spans="1:2" x14ac:dyDescent="0.35">
      <c r="A12108">
        <v>228.08449999999999</v>
      </c>
      <c r="B12108" t="s">
        <v>55</v>
      </c>
    </row>
    <row r="12109" spans="1:2" x14ac:dyDescent="0.35">
      <c r="A12109">
        <v>228.10239999999999</v>
      </c>
      <c r="B12109" t="s">
        <v>55</v>
      </c>
    </row>
    <row r="12110" spans="1:2" x14ac:dyDescent="0.35">
      <c r="A12110">
        <v>228.12289999999999</v>
      </c>
      <c r="B12110" t="s">
        <v>55</v>
      </c>
    </row>
    <row r="12111" spans="1:2" x14ac:dyDescent="0.35">
      <c r="A12111">
        <v>228.14269999999999</v>
      </c>
      <c r="B12111" t="s">
        <v>55</v>
      </c>
    </row>
    <row r="12112" spans="1:2" x14ac:dyDescent="0.35">
      <c r="A12112">
        <v>228.16579999999999</v>
      </c>
      <c r="B12112" t="s">
        <v>55</v>
      </c>
    </row>
    <row r="12113" spans="1:3" x14ac:dyDescent="0.35">
      <c r="A12113">
        <v>228.19280000000001</v>
      </c>
      <c r="B12113" t="s">
        <v>55</v>
      </c>
    </row>
    <row r="12114" spans="1:3" x14ac:dyDescent="0.35">
      <c r="A12114">
        <v>228.20859999999999</v>
      </c>
      <c r="B12114" t="s">
        <v>55</v>
      </c>
    </row>
    <row r="12115" spans="1:3" x14ac:dyDescent="0.35">
      <c r="A12115">
        <v>228.2268</v>
      </c>
      <c r="B12115" t="s">
        <v>55</v>
      </c>
    </row>
    <row r="12116" spans="1:3" x14ac:dyDescent="0.35">
      <c r="A12116">
        <v>228.2535</v>
      </c>
      <c r="B12116" t="s">
        <v>55</v>
      </c>
    </row>
    <row r="12117" spans="1:3" x14ac:dyDescent="0.35">
      <c r="A12117">
        <v>228.28030000000001</v>
      </c>
      <c r="B12117" t="s">
        <v>55</v>
      </c>
    </row>
    <row r="12118" spans="1:3" x14ac:dyDescent="0.35">
      <c r="A12118">
        <v>228.30099999999999</v>
      </c>
      <c r="B12118" t="s">
        <v>55</v>
      </c>
    </row>
    <row r="12119" spans="1:3" x14ac:dyDescent="0.35">
      <c r="A12119">
        <v>228.3254</v>
      </c>
      <c r="B12119" t="s">
        <v>55</v>
      </c>
    </row>
    <row r="12120" spans="1:3" x14ac:dyDescent="0.35">
      <c r="A12120">
        <v>228.34899999999999</v>
      </c>
      <c r="B12120" t="s">
        <v>55</v>
      </c>
    </row>
    <row r="12121" spans="1:3" x14ac:dyDescent="0.35">
      <c r="A12121">
        <v>228.369</v>
      </c>
      <c r="B12121" t="s">
        <v>55</v>
      </c>
      <c r="C12121">
        <v>8.0000000000000004E-4</v>
      </c>
    </row>
    <row r="12122" spans="1:3" x14ac:dyDescent="0.35">
      <c r="A12122">
        <v>228.3905</v>
      </c>
      <c r="B12122" t="s">
        <v>55</v>
      </c>
      <c r="C12122">
        <v>5.9999999999999995E-4</v>
      </c>
    </row>
    <row r="12123" spans="1:3" x14ac:dyDescent="0.35">
      <c r="A12123">
        <v>228.40809999999999</v>
      </c>
      <c r="B12123" t="s">
        <v>55</v>
      </c>
      <c r="C12123">
        <v>1.6999999999999999E-3</v>
      </c>
    </row>
    <row r="12124" spans="1:3" x14ac:dyDescent="0.35">
      <c r="A12124">
        <v>228.4306</v>
      </c>
      <c r="B12124" t="s">
        <v>55</v>
      </c>
      <c r="C12124">
        <v>2.3E-3</v>
      </c>
    </row>
    <row r="12125" spans="1:3" x14ac:dyDescent="0.35">
      <c r="A12125">
        <v>228.45869999999999</v>
      </c>
      <c r="B12125" t="s">
        <v>55</v>
      </c>
      <c r="C12125">
        <v>1.6999999999999999E-3</v>
      </c>
    </row>
    <row r="12126" spans="1:3" x14ac:dyDescent="0.35">
      <c r="A12126">
        <v>228.4751</v>
      </c>
      <c r="B12126" t="s">
        <v>55</v>
      </c>
      <c r="C12126">
        <v>1.6999999999999999E-3</v>
      </c>
    </row>
    <row r="12127" spans="1:3" x14ac:dyDescent="0.35">
      <c r="A12127">
        <v>228.4914</v>
      </c>
      <c r="B12127" t="s">
        <v>55</v>
      </c>
      <c r="C12127">
        <v>1.5E-3</v>
      </c>
    </row>
    <row r="12128" spans="1:3" x14ac:dyDescent="0.35">
      <c r="A12128">
        <v>228.50829999999999</v>
      </c>
      <c r="B12128" t="s">
        <v>55</v>
      </c>
      <c r="C12128">
        <v>5.0000000000000001E-4</v>
      </c>
    </row>
    <row r="12129" spans="1:3" x14ac:dyDescent="0.35">
      <c r="A12129">
        <v>228.52430000000001</v>
      </c>
      <c r="B12129" t="s">
        <v>55</v>
      </c>
      <c r="C12129">
        <v>1.5E-3</v>
      </c>
    </row>
    <row r="12130" spans="1:3" x14ac:dyDescent="0.35">
      <c r="A12130">
        <v>228.54689999999999</v>
      </c>
      <c r="B12130" t="s">
        <v>55</v>
      </c>
      <c r="C12130">
        <v>1.5E-3</v>
      </c>
    </row>
    <row r="12131" spans="1:3" x14ac:dyDescent="0.35">
      <c r="A12131">
        <v>228.56229999999999</v>
      </c>
      <c r="B12131" t="s">
        <v>55</v>
      </c>
      <c r="C12131">
        <v>1.1999999999999999E-3</v>
      </c>
    </row>
    <row r="12132" spans="1:3" x14ac:dyDescent="0.35">
      <c r="A12132">
        <v>228.57900000000001</v>
      </c>
      <c r="B12132" t="s">
        <v>55</v>
      </c>
      <c r="C12132">
        <v>4.0000000000000002E-4</v>
      </c>
    </row>
    <row r="12133" spans="1:3" x14ac:dyDescent="0.35">
      <c r="A12133">
        <v>228.5942</v>
      </c>
      <c r="B12133" t="s">
        <v>55</v>
      </c>
      <c r="C12133">
        <v>4.0000000000000002E-4</v>
      </c>
    </row>
    <row r="12134" spans="1:3" x14ac:dyDescent="0.35">
      <c r="A12134">
        <v>228.61170000000001</v>
      </c>
      <c r="B12134" t="s">
        <v>55</v>
      </c>
      <c r="C12134">
        <v>1E-4</v>
      </c>
    </row>
    <row r="12135" spans="1:3" x14ac:dyDescent="0.35">
      <c r="A12135">
        <v>228.6275</v>
      </c>
      <c r="B12135" t="s">
        <v>55</v>
      </c>
      <c r="C12135">
        <v>1E-4</v>
      </c>
    </row>
    <row r="12136" spans="1:3" x14ac:dyDescent="0.35">
      <c r="A12136">
        <v>228.6456</v>
      </c>
      <c r="B12136" t="s">
        <v>55</v>
      </c>
      <c r="C12136">
        <v>1E-4</v>
      </c>
    </row>
    <row r="12137" spans="1:3" x14ac:dyDescent="0.35">
      <c r="A12137">
        <v>228.6645</v>
      </c>
      <c r="B12137" t="s">
        <v>55</v>
      </c>
      <c r="C12137">
        <v>1E-4</v>
      </c>
    </row>
    <row r="12138" spans="1:3" x14ac:dyDescent="0.35">
      <c r="A12138">
        <v>228.6816</v>
      </c>
      <c r="B12138" t="s">
        <v>55</v>
      </c>
    </row>
    <row r="12139" spans="1:3" x14ac:dyDescent="0.35">
      <c r="A12139">
        <v>228.70230000000001</v>
      </c>
      <c r="B12139" t="s">
        <v>55</v>
      </c>
    </row>
    <row r="12140" spans="1:3" x14ac:dyDescent="0.35">
      <c r="A12140">
        <v>228.72290000000001</v>
      </c>
      <c r="B12140" t="s">
        <v>55</v>
      </c>
    </row>
    <row r="12141" spans="1:3" x14ac:dyDescent="0.35">
      <c r="A12141">
        <v>228.74260000000001</v>
      </c>
      <c r="B12141" t="s">
        <v>55</v>
      </c>
    </row>
    <row r="12142" spans="1:3" x14ac:dyDescent="0.35">
      <c r="A12142">
        <v>228.76220000000001</v>
      </c>
      <c r="B12142" t="s">
        <v>55</v>
      </c>
    </row>
    <row r="12143" spans="1:3" x14ac:dyDescent="0.35">
      <c r="A12143">
        <v>228.78100000000001</v>
      </c>
      <c r="B12143" t="s">
        <v>55</v>
      </c>
    </row>
    <row r="12144" spans="1:3" x14ac:dyDescent="0.35">
      <c r="A12144">
        <v>228.8</v>
      </c>
      <c r="B12144" t="s">
        <v>55</v>
      </c>
    </row>
    <row r="12145" spans="1:2" x14ac:dyDescent="0.35">
      <c r="A12145">
        <v>228.8194</v>
      </c>
      <c r="B12145" t="s">
        <v>55</v>
      </c>
    </row>
    <row r="12146" spans="1:2" x14ac:dyDescent="0.35">
      <c r="A12146">
        <v>228.8383</v>
      </c>
      <c r="B12146" t="s">
        <v>55</v>
      </c>
    </row>
    <row r="12147" spans="1:2" x14ac:dyDescent="0.35">
      <c r="A12147">
        <v>228.85910000000001</v>
      </c>
      <c r="B12147" t="s">
        <v>55</v>
      </c>
    </row>
    <row r="12148" spans="1:2" x14ac:dyDescent="0.35">
      <c r="A12148">
        <v>228.87950000000001</v>
      </c>
      <c r="B12148" t="s">
        <v>55</v>
      </c>
    </row>
    <row r="12149" spans="1:2" x14ac:dyDescent="0.35">
      <c r="A12149">
        <v>228.89609999999999</v>
      </c>
      <c r="B12149" t="s">
        <v>55</v>
      </c>
    </row>
    <row r="12150" spans="1:2" x14ac:dyDescent="0.35">
      <c r="A12150">
        <v>228.92339999999999</v>
      </c>
      <c r="B12150" t="s">
        <v>55</v>
      </c>
    </row>
    <row r="12151" spans="1:2" x14ac:dyDescent="0.35">
      <c r="A12151">
        <v>228.94159999999999</v>
      </c>
      <c r="B12151" t="s">
        <v>55</v>
      </c>
    </row>
    <row r="12152" spans="1:2" x14ac:dyDescent="0.35">
      <c r="A12152">
        <v>228.96109999999999</v>
      </c>
      <c r="B12152" t="s">
        <v>55</v>
      </c>
    </row>
    <row r="12153" spans="1:2" x14ac:dyDescent="0.35">
      <c r="A12153">
        <v>228.97929999999999</v>
      </c>
      <c r="B12153" t="s">
        <v>55</v>
      </c>
    </row>
    <row r="12154" spans="1:2" x14ac:dyDescent="0.35">
      <c r="A12154">
        <v>228.99879999999999</v>
      </c>
      <c r="B12154" t="s">
        <v>55</v>
      </c>
    </row>
    <row r="12155" spans="1:2" x14ac:dyDescent="0.35">
      <c r="A12155">
        <v>229.02279999999999</v>
      </c>
      <c r="B12155" t="s">
        <v>55</v>
      </c>
    </row>
    <row r="12156" spans="1:2" x14ac:dyDescent="0.35">
      <c r="A12156">
        <v>229.05080000000001</v>
      </c>
      <c r="B12156" t="s">
        <v>55</v>
      </c>
    </row>
    <row r="12157" spans="1:2" x14ac:dyDescent="0.35">
      <c r="A12157">
        <v>229.0744</v>
      </c>
      <c r="B12157" t="s">
        <v>55</v>
      </c>
    </row>
    <row r="12158" spans="1:2" x14ac:dyDescent="0.35">
      <c r="A12158">
        <v>229.09790000000001</v>
      </c>
      <c r="B12158" t="s">
        <v>55</v>
      </c>
    </row>
    <row r="12159" spans="1:2" x14ac:dyDescent="0.35">
      <c r="A12159">
        <v>229.11340000000001</v>
      </c>
      <c r="B12159" t="s">
        <v>55</v>
      </c>
    </row>
    <row r="12160" spans="1:2" x14ac:dyDescent="0.35">
      <c r="A12160">
        <v>229.12860000000001</v>
      </c>
      <c r="B12160" t="s">
        <v>55</v>
      </c>
    </row>
    <row r="12161" spans="1:2" x14ac:dyDescent="0.35">
      <c r="A12161">
        <v>229.14359999999999</v>
      </c>
      <c r="B12161" t="s">
        <v>55</v>
      </c>
    </row>
    <row r="12162" spans="1:2" x14ac:dyDescent="0.35">
      <c r="A12162">
        <v>229.16470000000001</v>
      </c>
      <c r="B12162" t="s">
        <v>55</v>
      </c>
    </row>
    <row r="12163" spans="1:2" x14ac:dyDescent="0.35">
      <c r="A12163">
        <v>229.17910000000001</v>
      </c>
      <c r="B12163" t="s">
        <v>55</v>
      </c>
    </row>
    <row r="12164" spans="1:2" x14ac:dyDescent="0.35">
      <c r="A12164">
        <v>229.1935</v>
      </c>
      <c r="B12164" t="s">
        <v>55</v>
      </c>
    </row>
    <row r="12165" spans="1:2" x14ac:dyDescent="0.35">
      <c r="A12165">
        <v>229.209</v>
      </c>
      <c r="B12165" t="s">
        <v>55</v>
      </c>
    </row>
    <row r="12166" spans="1:2" x14ac:dyDescent="0.35">
      <c r="A12166">
        <v>229.2252</v>
      </c>
      <c r="B12166" t="s">
        <v>55</v>
      </c>
    </row>
    <row r="12167" spans="1:2" x14ac:dyDescent="0.35">
      <c r="A12167">
        <v>229.24080000000001</v>
      </c>
      <c r="B12167" t="s">
        <v>55</v>
      </c>
    </row>
    <row r="12168" spans="1:2" x14ac:dyDescent="0.35">
      <c r="A12168">
        <v>229.2578</v>
      </c>
      <c r="B12168" t="s">
        <v>55</v>
      </c>
    </row>
    <row r="12169" spans="1:2" x14ac:dyDescent="0.35">
      <c r="A12169">
        <v>229.2722</v>
      </c>
      <c r="B12169" t="s">
        <v>55</v>
      </c>
    </row>
    <row r="12170" spans="1:2" x14ac:dyDescent="0.35">
      <c r="A12170">
        <v>229.28809999999999</v>
      </c>
      <c r="B12170" t="s">
        <v>55</v>
      </c>
    </row>
    <row r="12171" spans="1:2" x14ac:dyDescent="0.35">
      <c r="A12171">
        <v>229.30330000000001</v>
      </c>
      <c r="B12171" t="s">
        <v>55</v>
      </c>
    </row>
    <row r="12172" spans="1:2" x14ac:dyDescent="0.35">
      <c r="A12172">
        <v>229.3186</v>
      </c>
      <c r="B12172" t="s">
        <v>55</v>
      </c>
    </row>
    <row r="12173" spans="1:2" x14ac:dyDescent="0.35">
      <c r="A12173">
        <v>229.33330000000001</v>
      </c>
      <c r="B12173" t="s">
        <v>55</v>
      </c>
    </row>
    <row r="12174" spans="1:2" x14ac:dyDescent="0.35">
      <c r="A12174">
        <v>229.34819999999999</v>
      </c>
      <c r="B12174" t="s">
        <v>55</v>
      </c>
    </row>
    <row r="12175" spans="1:2" x14ac:dyDescent="0.35">
      <c r="A12175">
        <v>229.3647</v>
      </c>
      <c r="B12175" t="s">
        <v>55</v>
      </c>
    </row>
    <row r="12176" spans="1:2" x14ac:dyDescent="0.35">
      <c r="A12176">
        <v>229.39070000000001</v>
      </c>
      <c r="B12176" t="s">
        <v>55</v>
      </c>
    </row>
    <row r="12177" spans="1:2" x14ac:dyDescent="0.35">
      <c r="A12177">
        <v>229.41839999999999</v>
      </c>
      <c r="B12177" t="s">
        <v>55</v>
      </c>
    </row>
    <row r="12178" spans="1:2" x14ac:dyDescent="0.35">
      <c r="A12178">
        <v>229.4366</v>
      </c>
      <c r="B12178" t="s">
        <v>55</v>
      </c>
    </row>
    <row r="12179" spans="1:2" x14ac:dyDescent="0.35">
      <c r="A12179">
        <v>229.4546</v>
      </c>
      <c r="B12179" t="s">
        <v>55</v>
      </c>
    </row>
    <row r="12180" spans="1:2" x14ac:dyDescent="0.35">
      <c r="A12180">
        <v>229.4727</v>
      </c>
      <c r="B12180" t="s">
        <v>55</v>
      </c>
    </row>
    <row r="12181" spans="1:2" x14ac:dyDescent="0.35">
      <c r="A12181">
        <v>229.49199999999999</v>
      </c>
      <c r="B12181" t="s">
        <v>55</v>
      </c>
    </row>
    <row r="12182" spans="1:2" x14ac:dyDescent="0.35">
      <c r="A12182">
        <v>229.50989999999999</v>
      </c>
      <c r="B12182" t="s">
        <v>55</v>
      </c>
    </row>
    <row r="12183" spans="1:2" x14ac:dyDescent="0.35">
      <c r="A12183">
        <v>229.5283</v>
      </c>
      <c r="B12183" t="s">
        <v>55</v>
      </c>
    </row>
    <row r="12184" spans="1:2" x14ac:dyDescent="0.35">
      <c r="A12184">
        <v>229.5472</v>
      </c>
      <c r="B12184" t="s">
        <v>55</v>
      </c>
    </row>
    <row r="12185" spans="1:2" x14ac:dyDescent="0.35">
      <c r="A12185">
        <v>229.56270000000001</v>
      </c>
      <c r="B12185" t="s">
        <v>55</v>
      </c>
    </row>
    <row r="12186" spans="1:2" x14ac:dyDescent="0.35">
      <c r="A12186">
        <v>229.57740000000001</v>
      </c>
      <c r="B12186" t="s">
        <v>55</v>
      </c>
    </row>
    <row r="12187" spans="1:2" x14ac:dyDescent="0.35">
      <c r="A12187">
        <v>229.59450000000001</v>
      </c>
      <c r="B12187" t="s">
        <v>55</v>
      </c>
    </row>
    <row r="12188" spans="1:2" x14ac:dyDescent="0.35">
      <c r="A12188">
        <v>229.62119999999999</v>
      </c>
      <c r="B12188" t="s">
        <v>55</v>
      </c>
    </row>
    <row r="12189" spans="1:2" x14ac:dyDescent="0.35">
      <c r="A12189">
        <v>229.63820000000001</v>
      </c>
      <c r="B12189" t="s">
        <v>55</v>
      </c>
    </row>
    <row r="12190" spans="1:2" x14ac:dyDescent="0.35">
      <c r="A12190">
        <v>229.65530000000001</v>
      </c>
      <c r="B12190" t="s">
        <v>55</v>
      </c>
    </row>
    <row r="12191" spans="1:2" x14ac:dyDescent="0.35">
      <c r="A12191">
        <v>229.6738</v>
      </c>
      <c r="B12191" t="s">
        <v>55</v>
      </c>
    </row>
    <row r="12192" spans="1:2" x14ac:dyDescent="0.35">
      <c r="A12192">
        <v>229.6918</v>
      </c>
      <c r="B12192" t="s">
        <v>55</v>
      </c>
    </row>
    <row r="12193" spans="1:2" x14ac:dyDescent="0.35">
      <c r="A12193">
        <v>229.7123</v>
      </c>
      <c r="B12193" t="s">
        <v>55</v>
      </c>
    </row>
    <row r="12194" spans="1:2" x14ac:dyDescent="0.35">
      <c r="A12194">
        <v>229.73050000000001</v>
      </c>
      <c r="B12194" t="s">
        <v>55</v>
      </c>
    </row>
    <row r="12195" spans="1:2" x14ac:dyDescent="0.35">
      <c r="A12195">
        <v>229.74799999999999</v>
      </c>
      <c r="B12195" t="s">
        <v>55</v>
      </c>
    </row>
    <row r="12196" spans="1:2" x14ac:dyDescent="0.35">
      <c r="A12196">
        <v>229.76419999999999</v>
      </c>
      <c r="B12196" t="s">
        <v>55</v>
      </c>
    </row>
    <row r="12197" spans="1:2" x14ac:dyDescent="0.35">
      <c r="A12197">
        <v>229.78540000000001</v>
      </c>
      <c r="B12197" t="s">
        <v>55</v>
      </c>
    </row>
    <row r="12198" spans="1:2" x14ac:dyDescent="0.35">
      <c r="A12198">
        <v>229.80350000000001</v>
      </c>
      <c r="B12198" t="s">
        <v>55</v>
      </c>
    </row>
    <row r="12199" spans="1:2" x14ac:dyDescent="0.35">
      <c r="A12199">
        <v>229.82470000000001</v>
      </c>
      <c r="B12199" t="s">
        <v>55</v>
      </c>
    </row>
    <row r="12200" spans="1:2" x14ac:dyDescent="0.35">
      <c r="A12200">
        <v>229.84450000000001</v>
      </c>
      <c r="B12200" t="s">
        <v>55</v>
      </c>
    </row>
    <row r="12201" spans="1:2" x14ac:dyDescent="0.35">
      <c r="A12201">
        <v>229.86670000000001</v>
      </c>
      <c r="B12201" t="s">
        <v>55</v>
      </c>
    </row>
    <row r="12202" spans="1:2" x14ac:dyDescent="0.35">
      <c r="A12202">
        <v>229.88460000000001</v>
      </c>
      <c r="B12202" t="s">
        <v>55</v>
      </c>
    </row>
    <row r="12203" spans="1:2" x14ac:dyDescent="0.35">
      <c r="A12203">
        <v>229.90520000000001</v>
      </c>
      <c r="B12203" t="s">
        <v>55</v>
      </c>
    </row>
    <row r="12204" spans="1:2" x14ac:dyDescent="0.35">
      <c r="A12204">
        <v>229.92850000000001</v>
      </c>
      <c r="B12204" t="s">
        <v>55</v>
      </c>
    </row>
    <row r="12205" spans="1:2" x14ac:dyDescent="0.35">
      <c r="A12205">
        <v>229.9537</v>
      </c>
      <c r="B12205" t="s">
        <v>55</v>
      </c>
    </row>
    <row r="12206" spans="1:2" x14ac:dyDescent="0.35">
      <c r="A12206">
        <v>229.9743</v>
      </c>
      <c r="B12206" t="s">
        <v>55</v>
      </c>
    </row>
    <row r="12207" spans="1:2" x14ac:dyDescent="0.35">
      <c r="A12207">
        <v>229.99639999999999</v>
      </c>
      <c r="B12207" t="s">
        <v>55</v>
      </c>
    </row>
    <row r="12208" spans="1:2" x14ac:dyDescent="0.35">
      <c r="A12208">
        <v>230.02799999999999</v>
      </c>
      <c r="B12208" t="s">
        <v>55</v>
      </c>
    </row>
    <row r="12209" spans="1:3" x14ac:dyDescent="0.35">
      <c r="A12209">
        <v>230.06139999999999</v>
      </c>
      <c r="B12209" t="s">
        <v>55</v>
      </c>
    </row>
    <row r="12210" spans="1:3" x14ac:dyDescent="0.35">
      <c r="A12210">
        <v>230.08359999999999</v>
      </c>
      <c r="B12210" t="s">
        <v>55</v>
      </c>
    </row>
    <row r="12211" spans="1:3" x14ac:dyDescent="0.35">
      <c r="A12211">
        <v>230.1063</v>
      </c>
      <c r="B12211" t="s">
        <v>55</v>
      </c>
    </row>
    <row r="12212" spans="1:3" x14ac:dyDescent="0.35">
      <c r="A12212">
        <v>230.12889999999999</v>
      </c>
      <c r="B12212" t="s">
        <v>55</v>
      </c>
    </row>
    <row r="12213" spans="1:3" x14ac:dyDescent="0.35">
      <c r="A12213">
        <v>230.15479999999999</v>
      </c>
      <c r="B12213" t="s">
        <v>55</v>
      </c>
    </row>
    <row r="12214" spans="1:3" x14ac:dyDescent="0.35">
      <c r="A12214">
        <v>230.17429999999999</v>
      </c>
      <c r="B12214" t="s">
        <v>55</v>
      </c>
    </row>
    <row r="12215" spans="1:3" x14ac:dyDescent="0.35">
      <c r="A12215">
        <v>230.2038</v>
      </c>
      <c r="B12215" t="s">
        <v>55</v>
      </c>
    </row>
    <row r="12216" spans="1:3" x14ac:dyDescent="0.35">
      <c r="A12216">
        <v>230.23310000000001</v>
      </c>
      <c r="B12216" t="s">
        <v>55</v>
      </c>
    </row>
    <row r="12217" spans="1:3" x14ac:dyDescent="0.35">
      <c r="A12217">
        <v>230.25749999999999</v>
      </c>
      <c r="B12217" t="s">
        <v>55</v>
      </c>
      <c r="C12217">
        <v>1E-4</v>
      </c>
    </row>
    <row r="12218" spans="1:3" x14ac:dyDescent="0.35">
      <c r="A12218">
        <v>230.2799</v>
      </c>
      <c r="B12218" t="s">
        <v>55</v>
      </c>
      <c r="C12218">
        <v>1E-4</v>
      </c>
    </row>
    <row r="12219" spans="1:3" x14ac:dyDescent="0.35">
      <c r="A12219">
        <v>230.3031</v>
      </c>
      <c r="B12219" t="s">
        <v>55</v>
      </c>
    </row>
    <row r="12220" spans="1:3" x14ac:dyDescent="0.35">
      <c r="A12220">
        <v>230.32660000000001</v>
      </c>
      <c r="B12220" t="s">
        <v>55</v>
      </c>
    </row>
    <row r="12221" spans="1:3" x14ac:dyDescent="0.35">
      <c r="A12221">
        <v>230.36510000000001</v>
      </c>
      <c r="B12221" t="s">
        <v>55</v>
      </c>
      <c r="C12221">
        <v>6.9999999999999999E-4</v>
      </c>
    </row>
    <row r="12222" spans="1:3" x14ac:dyDescent="0.35">
      <c r="A12222">
        <v>230.40520000000001</v>
      </c>
      <c r="B12222" t="s">
        <v>55</v>
      </c>
      <c r="C12222">
        <v>1.2999999999999999E-3</v>
      </c>
    </row>
    <row r="12223" spans="1:3" x14ac:dyDescent="0.35">
      <c r="A12223">
        <v>230.42660000000001</v>
      </c>
      <c r="B12223" t="s">
        <v>55</v>
      </c>
      <c r="C12223">
        <v>3.0999999999999999E-3</v>
      </c>
    </row>
    <row r="12224" spans="1:3" x14ac:dyDescent="0.35">
      <c r="A12224">
        <v>230.44919999999999</v>
      </c>
      <c r="B12224" t="s">
        <v>55</v>
      </c>
      <c r="C12224">
        <v>1.1000000000000001E-3</v>
      </c>
    </row>
    <row r="12225" spans="1:3" x14ac:dyDescent="0.35">
      <c r="A12225">
        <v>230.4736</v>
      </c>
      <c r="B12225" t="s">
        <v>55</v>
      </c>
      <c r="C12225">
        <v>6.7999999999999996E-3</v>
      </c>
    </row>
    <row r="12226" spans="1:3" x14ac:dyDescent="0.35">
      <c r="A12226">
        <v>230.49709999999999</v>
      </c>
      <c r="B12226" t="s">
        <v>55</v>
      </c>
      <c r="C12226">
        <v>2.3999999999999998E-3</v>
      </c>
    </row>
    <row r="12227" spans="1:3" x14ac:dyDescent="0.35">
      <c r="A12227">
        <v>230.51929999999999</v>
      </c>
      <c r="B12227" t="s">
        <v>55</v>
      </c>
      <c r="C12227">
        <v>1.1999999999999999E-3</v>
      </c>
    </row>
    <row r="12228" spans="1:3" x14ac:dyDescent="0.35">
      <c r="A12228">
        <v>230.5479</v>
      </c>
      <c r="B12228" t="s">
        <v>55</v>
      </c>
      <c r="C12228">
        <v>2.0000000000000001E-4</v>
      </c>
    </row>
    <row r="12229" spans="1:3" x14ac:dyDescent="0.35">
      <c r="A12229">
        <v>230.56870000000001</v>
      </c>
      <c r="B12229" t="s">
        <v>55</v>
      </c>
      <c r="C12229">
        <v>1E-4</v>
      </c>
    </row>
    <row r="12230" spans="1:3" x14ac:dyDescent="0.35">
      <c r="A12230">
        <v>230.59209999999999</v>
      </c>
      <c r="B12230" t="s">
        <v>55</v>
      </c>
      <c r="C12230">
        <v>1E-4</v>
      </c>
    </row>
    <row r="12231" spans="1:3" x14ac:dyDescent="0.35">
      <c r="A12231">
        <v>230.61189999999999</v>
      </c>
      <c r="B12231" t="s">
        <v>55</v>
      </c>
      <c r="C12231">
        <v>8.9999999999999998E-4</v>
      </c>
    </row>
    <row r="12232" spans="1:3" x14ac:dyDescent="0.35">
      <c r="A12232">
        <v>230.63249999999999</v>
      </c>
      <c r="B12232" t="s">
        <v>55</v>
      </c>
      <c r="C12232">
        <v>2.5000000000000001E-3</v>
      </c>
    </row>
    <row r="12233" spans="1:3" x14ac:dyDescent="0.35">
      <c r="A12233">
        <v>230.6551</v>
      </c>
      <c r="B12233" t="s">
        <v>55</v>
      </c>
      <c r="C12233">
        <v>7.9000000000000008E-3</v>
      </c>
    </row>
    <row r="12234" spans="1:3" x14ac:dyDescent="0.35">
      <c r="A12234">
        <v>230.6772</v>
      </c>
      <c r="B12234" t="s">
        <v>55</v>
      </c>
      <c r="C12234">
        <v>5.1999999999999998E-3</v>
      </c>
    </row>
    <row r="12235" spans="1:3" x14ac:dyDescent="0.35">
      <c r="A12235">
        <v>230.69839999999999</v>
      </c>
      <c r="B12235" t="s">
        <v>55</v>
      </c>
      <c r="C12235">
        <v>5.4999999999999997E-3</v>
      </c>
    </row>
    <row r="12236" spans="1:3" x14ac:dyDescent="0.35">
      <c r="A12236">
        <v>230.71940000000001</v>
      </c>
      <c r="B12236" t="s">
        <v>55</v>
      </c>
      <c r="C12236">
        <v>1.18E-2</v>
      </c>
    </row>
    <row r="12237" spans="1:3" x14ac:dyDescent="0.35">
      <c r="A12237">
        <v>230.74359999999999</v>
      </c>
      <c r="B12237" t="s">
        <v>55</v>
      </c>
      <c r="C12237">
        <v>3.3999999999999998E-3</v>
      </c>
    </row>
    <row r="12238" spans="1:3" x14ac:dyDescent="0.35">
      <c r="A12238">
        <v>230.7647</v>
      </c>
      <c r="B12238" t="s">
        <v>55</v>
      </c>
      <c r="C12238">
        <v>4.3E-3</v>
      </c>
    </row>
    <row r="12239" spans="1:3" x14ac:dyDescent="0.35">
      <c r="A12239">
        <v>230.7868</v>
      </c>
      <c r="B12239" t="s">
        <v>55</v>
      </c>
      <c r="C12239">
        <v>5.0000000000000001E-3</v>
      </c>
    </row>
    <row r="12240" spans="1:3" x14ac:dyDescent="0.35">
      <c r="A12240">
        <v>230.81290000000001</v>
      </c>
      <c r="B12240" t="s">
        <v>55</v>
      </c>
      <c r="C12240">
        <v>5.0000000000000001E-3</v>
      </c>
    </row>
    <row r="12241" spans="1:2" x14ac:dyDescent="0.35">
      <c r="A12241">
        <v>230.83680000000001</v>
      </c>
      <c r="B12241" t="s">
        <v>55</v>
      </c>
    </row>
    <row r="12242" spans="1:2" x14ac:dyDescent="0.35">
      <c r="A12242">
        <v>230.85849999999999</v>
      </c>
      <c r="B12242" t="s">
        <v>55</v>
      </c>
    </row>
    <row r="12243" spans="1:2" x14ac:dyDescent="0.35">
      <c r="A12243">
        <v>230.88059999999999</v>
      </c>
      <c r="B12243" t="s">
        <v>55</v>
      </c>
    </row>
    <row r="12244" spans="1:2" x14ac:dyDescent="0.35">
      <c r="A12244">
        <v>230.90369999999999</v>
      </c>
      <c r="B12244" t="s">
        <v>55</v>
      </c>
    </row>
    <row r="12245" spans="1:2" x14ac:dyDescent="0.35">
      <c r="A12245">
        <v>230.93</v>
      </c>
      <c r="B12245" t="s">
        <v>55</v>
      </c>
    </row>
    <row r="12246" spans="1:2" x14ac:dyDescent="0.35">
      <c r="A12246">
        <v>230.95849999999999</v>
      </c>
      <c r="B12246" t="s">
        <v>55</v>
      </c>
    </row>
    <row r="12247" spans="1:2" x14ac:dyDescent="0.35">
      <c r="A12247">
        <v>230.97980000000001</v>
      </c>
      <c r="B12247" t="s">
        <v>55</v>
      </c>
    </row>
    <row r="12248" spans="1:2" x14ac:dyDescent="0.35">
      <c r="A12248">
        <v>231.01050000000001</v>
      </c>
      <c r="B12248" t="s">
        <v>55</v>
      </c>
    </row>
    <row r="12249" spans="1:2" x14ac:dyDescent="0.35">
      <c r="A12249">
        <v>231.04750000000001</v>
      </c>
      <c r="B12249" t="s">
        <v>55</v>
      </c>
    </row>
    <row r="12250" spans="1:2" x14ac:dyDescent="0.35">
      <c r="A12250">
        <v>231.06809999999999</v>
      </c>
      <c r="B12250" t="s">
        <v>55</v>
      </c>
    </row>
    <row r="12251" spans="1:2" x14ac:dyDescent="0.35">
      <c r="A12251">
        <v>231.08779999999999</v>
      </c>
      <c r="B12251" t="s">
        <v>55</v>
      </c>
    </row>
    <row r="12252" spans="1:2" x14ac:dyDescent="0.35">
      <c r="A12252">
        <v>231.10830000000001</v>
      </c>
      <c r="B12252" t="s">
        <v>55</v>
      </c>
    </row>
    <row r="12253" spans="1:2" x14ac:dyDescent="0.35">
      <c r="A12253">
        <v>231.1277</v>
      </c>
      <c r="B12253" t="s">
        <v>55</v>
      </c>
    </row>
    <row r="12254" spans="1:2" x14ac:dyDescent="0.35">
      <c r="A12254">
        <v>231.14689999999999</v>
      </c>
      <c r="B12254" t="s">
        <v>55</v>
      </c>
    </row>
    <row r="12255" spans="1:2" x14ac:dyDescent="0.35">
      <c r="A12255">
        <v>231.16720000000001</v>
      </c>
      <c r="B12255" t="s">
        <v>55</v>
      </c>
    </row>
    <row r="12256" spans="1:2" x14ac:dyDescent="0.35">
      <c r="A12256">
        <v>231.1865</v>
      </c>
      <c r="B12256" t="s">
        <v>55</v>
      </c>
    </row>
    <row r="12257" spans="1:2" x14ac:dyDescent="0.35">
      <c r="A12257">
        <v>231.203</v>
      </c>
      <c r="B12257" t="s">
        <v>55</v>
      </c>
    </row>
    <row r="12258" spans="1:2" x14ac:dyDescent="0.35">
      <c r="A12258">
        <v>231.21899999999999</v>
      </c>
      <c r="B12258" t="s">
        <v>55</v>
      </c>
    </row>
    <row r="12259" spans="1:2" x14ac:dyDescent="0.35">
      <c r="A12259">
        <v>231.23750000000001</v>
      </c>
      <c r="B12259" t="s">
        <v>55</v>
      </c>
    </row>
    <row r="12260" spans="1:2" x14ac:dyDescent="0.35">
      <c r="A12260">
        <v>231.25829999999999</v>
      </c>
      <c r="B12260" t="s">
        <v>55</v>
      </c>
    </row>
    <row r="12261" spans="1:2" x14ac:dyDescent="0.35">
      <c r="A12261">
        <v>231.273</v>
      </c>
      <c r="B12261" t="s">
        <v>55</v>
      </c>
    </row>
    <row r="12262" spans="1:2" x14ac:dyDescent="0.35">
      <c r="A12262">
        <v>231.28870000000001</v>
      </c>
      <c r="B12262" t="s">
        <v>55</v>
      </c>
    </row>
    <row r="12263" spans="1:2" x14ac:dyDescent="0.35">
      <c r="A12263">
        <v>231.30459999999999</v>
      </c>
      <c r="B12263" t="s">
        <v>55</v>
      </c>
    </row>
    <row r="12264" spans="1:2" x14ac:dyDescent="0.35">
      <c r="A12264">
        <v>231.37809999999999</v>
      </c>
      <c r="B12264" t="s">
        <v>55</v>
      </c>
    </row>
    <row r="12265" spans="1:2" x14ac:dyDescent="0.35">
      <c r="A12265">
        <v>231.40860000000001</v>
      </c>
      <c r="B12265" t="s">
        <v>55</v>
      </c>
    </row>
    <row r="12266" spans="1:2" x14ac:dyDescent="0.35">
      <c r="A12266">
        <v>231.428</v>
      </c>
      <c r="B12266" t="s">
        <v>55</v>
      </c>
    </row>
    <row r="12267" spans="1:2" x14ac:dyDescent="0.35">
      <c r="A12267">
        <v>231.4511</v>
      </c>
      <c r="B12267" t="s">
        <v>55</v>
      </c>
    </row>
    <row r="12268" spans="1:2" x14ac:dyDescent="0.35">
      <c r="A12268">
        <v>231.46860000000001</v>
      </c>
      <c r="B12268" t="s">
        <v>55</v>
      </c>
    </row>
    <row r="12269" spans="1:2" x14ac:dyDescent="0.35">
      <c r="A12269">
        <v>231.4888</v>
      </c>
      <c r="B12269" t="s">
        <v>55</v>
      </c>
    </row>
    <row r="12270" spans="1:2" x14ac:dyDescent="0.35">
      <c r="A12270">
        <v>231.5095</v>
      </c>
      <c r="B12270" t="s">
        <v>55</v>
      </c>
    </row>
    <row r="12271" spans="1:2" x14ac:dyDescent="0.35">
      <c r="A12271">
        <v>231.52869999999999</v>
      </c>
      <c r="B12271" t="s">
        <v>55</v>
      </c>
    </row>
    <row r="12272" spans="1:2" x14ac:dyDescent="0.35">
      <c r="A12272">
        <v>231.54509999999999</v>
      </c>
      <c r="B12272" t="s">
        <v>55</v>
      </c>
    </row>
    <row r="12273" spans="1:2" x14ac:dyDescent="0.35">
      <c r="A12273">
        <v>231.55959999999999</v>
      </c>
      <c r="B12273" t="s">
        <v>55</v>
      </c>
    </row>
    <row r="12274" spans="1:2" x14ac:dyDescent="0.35">
      <c r="A12274">
        <v>231.57769999999999</v>
      </c>
      <c r="B12274" t="s">
        <v>55</v>
      </c>
    </row>
    <row r="12275" spans="1:2" x14ac:dyDescent="0.35">
      <c r="A12275">
        <v>231.60230000000001</v>
      </c>
      <c r="B12275" t="s">
        <v>55</v>
      </c>
    </row>
    <row r="12276" spans="1:2" x14ac:dyDescent="0.35">
      <c r="A12276">
        <v>231.62119999999999</v>
      </c>
      <c r="B12276" t="s">
        <v>55</v>
      </c>
    </row>
    <row r="12277" spans="1:2" x14ac:dyDescent="0.35">
      <c r="A12277">
        <v>231.6395</v>
      </c>
      <c r="B12277" t="s">
        <v>55</v>
      </c>
    </row>
    <row r="12278" spans="1:2" x14ac:dyDescent="0.35">
      <c r="A12278">
        <v>231.65989999999999</v>
      </c>
      <c r="B12278" t="s">
        <v>55</v>
      </c>
    </row>
    <row r="12279" spans="1:2" x14ac:dyDescent="0.35">
      <c r="A12279">
        <v>231.67769999999999</v>
      </c>
      <c r="B12279" t="s">
        <v>55</v>
      </c>
    </row>
    <row r="12280" spans="1:2" x14ac:dyDescent="0.35">
      <c r="A12280">
        <v>231.6968</v>
      </c>
      <c r="B12280" t="s">
        <v>55</v>
      </c>
    </row>
    <row r="12281" spans="1:2" x14ac:dyDescent="0.35">
      <c r="A12281">
        <v>231.7158</v>
      </c>
      <c r="B12281" t="s">
        <v>55</v>
      </c>
    </row>
    <row r="12282" spans="1:2" x14ac:dyDescent="0.35">
      <c r="A12282">
        <v>231.73230000000001</v>
      </c>
      <c r="B12282" t="s">
        <v>55</v>
      </c>
    </row>
    <row r="12283" spans="1:2" x14ac:dyDescent="0.35">
      <c r="A12283">
        <v>231.74809999999999</v>
      </c>
      <c r="B12283" t="s">
        <v>55</v>
      </c>
    </row>
    <row r="12284" spans="1:2" x14ac:dyDescent="0.35">
      <c r="A12284">
        <v>231.7629</v>
      </c>
      <c r="B12284" t="s">
        <v>55</v>
      </c>
    </row>
    <row r="12285" spans="1:2" x14ac:dyDescent="0.35">
      <c r="A12285">
        <v>231.7775</v>
      </c>
      <c r="B12285" t="s">
        <v>55</v>
      </c>
    </row>
    <row r="12286" spans="1:2" x14ac:dyDescent="0.35">
      <c r="A12286">
        <v>231.792</v>
      </c>
      <c r="B12286" t="s">
        <v>55</v>
      </c>
    </row>
    <row r="12287" spans="1:2" x14ac:dyDescent="0.35">
      <c r="A12287">
        <v>231.8099</v>
      </c>
      <c r="B12287" t="s">
        <v>55</v>
      </c>
    </row>
    <row r="12288" spans="1:2" x14ac:dyDescent="0.35">
      <c r="A12288">
        <v>231.82919999999999</v>
      </c>
      <c r="B12288" t="s">
        <v>55</v>
      </c>
    </row>
    <row r="12289" spans="1:2" x14ac:dyDescent="0.35">
      <c r="A12289">
        <v>231.8485</v>
      </c>
      <c r="B12289" t="s">
        <v>55</v>
      </c>
    </row>
    <row r="12290" spans="1:2" x14ac:dyDescent="0.35">
      <c r="A12290">
        <v>231.86510000000001</v>
      </c>
      <c r="B12290" t="s">
        <v>55</v>
      </c>
    </row>
    <row r="12291" spans="1:2" x14ac:dyDescent="0.35">
      <c r="A12291">
        <v>231.87989999999999</v>
      </c>
      <c r="B12291" t="s">
        <v>55</v>
      </c>
    </row>
    <row r="12292" spans="1:2" x14ac:dyDescent="0.35">
      <c r="A12292">
        <v>231.89429999999999</v>
      </c>
      <c r="B12292" t="s">
        <v>55</v>
      </c>
    </row>
    <row r="12293" spans="1:2" x14ac:dyDescent="0.35">
      <c r="A12293">
        <v>231.91120000000001</v>
      </c>
      <c r="B12293" t="s">
        <v>55</v>
      </c>
    </row>
    <row r="12294" spans="1:2" x14ac:dyDescent="0.35">
      <c r="A12294">
        <v>231.92590000000001</v>
      </c>
      <c r="B12294" t="s">
        <v>55</v>
      </c>
    </row>
    <row r="12295" spans="1:2" x14ac:dyDescent="0.35">
      <c r="A12295">
        <v>231.9469</v>
      </c>
      <c r="B12295" t="s">
        <v>55</v>
      </c>
    </row>
    <row r="12296" spans="1:2" x14ac:dyDescent="0.35">
      <c r="A12296">
        <v>231.96440000000001</v>
      </c>
      <c r="B12296" t="s">
        <v>55</v>
      </c>
    </row>
    <row r="12297" spans="1:2" x14ac:dyDescent="0.35">
      <c r="A12297">
        <v>231.98</v>
      </c>
      <c r="B12297" t="s">
        <v>55</v>
      </c>
    </row>
    <row r="12298" spans="1:2" x14ac:dyDescent="0.35">
      <c r="A12298">
        <v>231.99690000000001</v>
      </c>
      <c r="B12298" t="s">
        <v>55</v>
      </c>
    </row>
    <row r="12299" spans="1:2" x14ac:dyDescent="0.35">
      <c r="A12299">
        <v>232.0127</v>
      </c>
      <c r="B12299" t="s">
        <v>55</v>
      </c>
    </row>
    <row r="12300" spans="1:2" x14ac:dyDescent="0.35">
      <c r="A12300">
        <v>232.03139999999999</v>
      </c>
      <c r="B12300" t="s">
        <v>55</v>
      </c>
    </row>
    <row r="12301" spans="1:2" x14ac:dyDescent="0.35">
      <c r="A12301">
        <v>232.0505</v>
      </c>
      <c r="B12301" t="s">
        <v>55</v>
      </c>
    </row>
    <row r="12302" spans="1:2" x14ac:dyDescent="0.35">
      <c r="A12302">
        <v>232.06899999999999</v>
      </c>
      <c r="B12302" t="s">
        <v>55</v>
      </c>
    </row>
    <row r="12303" spans="1:2" x14ac:dyDescent="0.35">
      <c r="A12303">
        <v>232.08879999999999</v>
      </c>
      <c r="B12303" t="s">
        <v>55</v>
      </c>
    </row>
    <row r="12304" spans="1:2" x14ac:dyDescent="0.35">
      <c r="A12304">
        <v>232.108</v>
      </c>
      <c r="B12304" t="s">
        <v>55</v>
      </c>
    </row>
    <row r="12305" spans="1:3" x14ac:dyDescent="0.35">
      <c r="A12305">
        <v>232.13329999999999</v>
      </c>
      <c r="B12305" t="s">
        <v>55</v>
      </c>
    </row>
    <row r="12306" spans="1:3" x14ac:dyDescent="0.35">
      <c r="A12306">
        <v>232.16409999999999</v>
      </c>
      <c r="B12306" t="s">
        <v>55</v>
      </c>
    </row>
    <row r="12307" spans="1:3" x14ac:dyDescent="0.35">
      <c r="A12307">
        <v>232.1831</v>
      </c>
      <c r="B12307" t="s">
        <v>55</v>
      </c>
    </row>
    <row r="12308" spans="1:3" x14ac:dyDescent="0.35">
      <c r="A12308">
        <v>232.19800000000001</v>
      </c>
      <c r="B12308" t="s">
        <v>55</v>
      </c>
      <c r="C12308">
        <v>1E-4</v>
      </c>
    </row>
    <row r="12309" spans="1:3" x14ac:dyDescent="0.35">
      <c r="A12309">
        <v>232.21780000000001</v>
      </c>
      <c r="B12309" t="s">
        <v>55</v>
      </c>
    </row>
    <row r="12310" spans="1:3" x14ac:dyDescent="0.35">
      <c r="A12310">
        <v>232.24680000000001</v>
      </c>
      <c r="B12310" t="s">
        <v>55</v>
      </c>
    </row>
    <row r="12311" spans="1:3" x14ac:dyDescent="0.35">
      <c r="A12311">
        <v>232.2696</v>
      </c>
      <c r="B12311" t="s">
        <v>55</v>
      </c>
    </row>
    <row r="12312" spans="1:3" x14ac:dyDescent="0.35">
      <c r="A12312">
        <v>232.28829999999999</v>
      </c>
      <c r="B12312" t="s">
        <v>55</v>
      </c>
    </row>
    <row r="12313" spans="1:3" x14ac:dyDescent="0.35">
      <c r="A12313">
        <v>232.3073</v>
      </c>
      <c r="B12313" t="s">
        <v>55</v>
      </c>
    </row>
    <row r="12314" spans="1:3" x14ac:dyDescent="0.35">
      <c r="A12314">
        <v>232.33009999999999</v>
      </c>
      <c r="B12314" t="s">
        <v>55</v>
      </c>
    </row>
    <row r="12315" spans="1:3" x14ac:dyDescent="0.35">
      <c r="A12315">
        <v>232.35050000000001</v>
      </c>
      <c r="B12315" t="s">
        <v>55</v>
      </c>
    </row>
    <row r="12316" spans="1:3" x14ac:dyDescent="0.35">
      <c r="A12316">
        <v>232.37569999999999</v>
      </c>
      <c r="B12316" t="s">
        <v>55</v>
      </c>
    </row>
    <row r="12317" spans="1:3" x14ac:dyDescent="0.35">
      <c r="A12317">
        <v>232.3955</v>
      </c>
      <c r="B12317" t="s">
        <v>55</v>
      </c>
    </row>
    <row r="12318" spans="1:3" x14ac:dyDescent="0.35">
      <c r="A12318">
        <v>232.41159999999999</v>
      </c>
      <c r="B12318" t="s">
        <v>55</v>
      </c>
      <c r="C12318">
        <v>2.0000000000000001E-4</v>
      </c>
    </row>
    <row r="12319" spans="1:3" x14ac:dyDescent="0.35">
      <c r="A12319">
        <v>232.42779999999999</v>
      </c>
      <c r="B12319" t="s">
        <v>55</v>
      </c>
      <c r="C12319">
        <v>2.0000000000000001E-4</v>
      </c>
    </row>
    <row r="12320" spans="1:3" x14ac:dyDescent="0.35">
      <c r="A12320">
        <v>232.44970000000001</v>
      </c>
      <c r="B12320" t="s">
        <v>55</v>
      </c>
      <c r="C12320">
        <v>1E-3</v>
      </c>
    </row>
    <row r="12321" spans="1:3" x14ac:dyDescent="0.35">
      <c r="A12321">
        <v>232.47450000000001</v>
      </c>
      <c r="B12321" t="s">
        <v>55</v>
      </c>
      <c r="C12321">
        <v>1.1000000000000001E-3</v>
      </c>
    </row>
    <row r="12322" spans="1:3" x14ac:dyDescent="0.35">
      <c r="A12322">
        <v>232.4941</v>
      </c>
      <c r="B12322" t="s">
        <v>55</v>
      </c>
      <c r="C12322">
        <v>1.6999999999999999E-3</v>
      </c>
    </row>
    <row r="12323" spans="1:3" x14ac:dyDescent="0.35">
      <c r="A12323">
        <v>232.51009999999999</v>
      </c>
      <c r="B12323" t="s">
        <v>55</v>
      </c>
      <c r="C12323">
        <v>2.7000000000000001E-3</v>
      </c>
    </row>
    <row r="12324" spans="1:3" x14ac:dyDescent="0.35">
      <c r="A12324">
        <v>232.5266</v>
      </c>
      <c r="B12324" t="s">
        <v>55</v>
      </c>
      <c r="C12324">
        <v>1.5E-3</v>
      </c>
    </row>
    <row r="12325" spans="1:3" x14ac:dyDescent="0.35">
      <c r="A12325">
        <v>232.5513</v>
      </c>
      <c r="B12325" t="s">
        <v>55</v>
      </c>
      <c r="C12325">
        <v>2.2000000000000001E-3</v>
      </c>
    </row>
    <row r="12326" spans="1:3" x14ac:dyDescent="0.35">
      <c r="A12326">
        <v>232.5684</v>
      </c>
      <c r="B12326" t="s">
        <v>55</v>
      </c>
      <c r="C12326">
        <v>1.5E-3</v>
      </c>
    </row>
    <row r="12327" spans="1:3" x14ac:dyDescent="0.35">
      <c r="A12327">
        <v>232.58670000000001</v>
      </c>
      <c r="B12327" t="s">
        <v>55</v>
      </c>
      <c r="C12327">
        <v>1.5E-3</v>
      </c>
    </row>
    <row r="12328" spans="1:3" x14ac:dyDescent="0.35">
      <c r="A12328">
        <v>232.60249999999999</v>
      </c>
      <c r="B12328" t="s">
        <v>55</v>
      </c>
      <c r="C12328">
        <v>2.0999999999999999E-3</v>
      </c>
    </row>
    <row r="12329" spans="1:3" x14ac:dyDescent="0.35">
      <c r="A12329">
        <v>232.61859999999999</v>
      </c>
      <c r="B12329" t="s">
        <v>55</v>
      </c>
      <c r="C12329">
        <v>1.4E-3</v>
      </c>
    </row>
    <row r="12330" spans="1:3" x14ac:dyDescent="0.35">
      <c r="A12330">
        <v>232.63399999999999</v>
      </c>
      <c r="B12330" t="s">
        <v>55</v>
      </c>
      <c r="C12330">
        <v>8.0000000000000004E-4</v>
      </c>
    </row>
    <row r="12331" spans="1:3" x14ac:dyDescent="0.35">
      <c r="A12331">
        <v>232.6507</v>
      </c>
      <c r="B12331" t="s">
        <v>55</v>
      </c>
      <c r="C12331">
        <v>2.9999999999999997E-4</v>
      </c>
    </row>
    <row r="12332" spans="1:3" x14ac:dyDescent="0.35">
      <c r="A12332">
        <v>232.67230000000001</v>
      </c>
      <c r="B12332" t="s">
        <v>55</v>
      </c>
      <c r="C12332">
        <v>1E-4</v>
      </c>
    </row>
    <row r="12333" spans="1:3" x14ac:dyDescent="0.35">
      <c r="A12333">
        <v>232.6909</v>
      </c>
      <c r="B12333" t="s">
        <v>55</v>
      </c>
    </row>
    <row r="12334" spans="1:3" x14ac:dyDescent="0.35">
      <c r="A12334">
        <v>232.71350000000001</v>
      </c>
      <c r="B12334" t="s">
        <v>55</v>
      </c>
    </row>
    <row r="12335" spans="1:3" x14ac:dyDescent="0.35">
      <c r="A12335">
        <v>232.73310000000001</v>
      </c>
      <c r="B12335" t="s">
        <v>55</v>
      </c>
    </row>
    <row r="12336" spans="1:3" x14ac:dyDescent="0.35">
      <c r="A12336">
        <v>232.75129999999999</v>
      </c>
      <c r="B12336" t="s">
        <v>55</v>
      </c>
    </row>
    <row r="12337" spans="1:2" x14ac:dyDescent="0.35">
      <c r="A12337">
        <v>232.7723</v>
      </c>
      <c r="B12337" t="s">
        <v>55</v>
      </c>
    </row>
    <row r="12338" spans="1:2" x14ac:dyDescent="0.35">
      <c r="A12338">
        <v>232.7936</v>
      </c>
      <c r="B12338" t="s">
        <v>55</v>
      </c>
    </row>
    <row r="12339" spans="1:2" x14ac:dyDescent="0.35">
      <c r="A12339">
        <v>232.81899999999999</v>
      </c>
      <c r="B12339" t="s">
        <v>55</v>
      </c>
    </row>
    <row r="12340" spans="1:2" x14ac:dyDescent="0.35">
      <c r="A12340">
        <v>232.84229999999999</v>
      </c>
      <c r="B12340" t="s">
        <v>55</v>
      </c>
    </row>
    <row r="12341" spans="1:2" x14ac:dyDescent="0.35">
      <c r="A12341">
        <v>232.8638</v>
      </c>
      <c r="B12341" t="s">
        <v>55</v>
      </c>
    </row>
    <row r="12342" spans="1:2" x14ac:dyDescent="0.35">
      <c r="A12342">
        <v>232.88030000000001</v>
      </c>
      <c r="B12342" t="s">
        <v>55</v>
      </c>
    </row>
    <row r="12343" spans="1:2" x14ac:dyDescent="0.35">
      <c r="A12343">
        <v>232.9006</v>
      </c>
      <c r="B12343" t="s">
        <v>55</v>
      </c>
    </row>
    <row r="12344" spans="1:2" x14ac:dyDescent="0.35">
      <c r="A12344">
        <v>232.92869999999999</v>
      </c>
      <c r="B12344" t="s">
        <v>55</v>
      </c>
    </row>
    <row r="12345" spans="1:2" x14ac:dyDescent="0.35">
      <c r="A12345">
        <v>232.9502</v>
      </c>
      <c r="B12345" t="s">
        <v>55</v>
      </c>
    </row>
    <row r="12346" spans="1:2" x14ac:dyDescent="0.35">
      <c r="A12346">
        <v>232.97219999999999</v>
      </c>
      <c r="B12346" t="s">
        <v>55</v>
      </c>
    </row>
    <row r="12347" spans="1:2" x14ac:dyDescent="0.35">
      <c r="A12347">
        <v>232.9932</v>
      </c>
      <c r="B12347" t="s">
        <v>55</v>
      </c>
    </row>
    <row r="12348" spans="1:2" x14ac:dyDescent="0.35">
      <c r="A12348">
        <v>233.01339999999999</v>
      </c>
      <c r="B12348" t="s">
        <v>55</v>
      </c>
    </row>
    <row r="12349" spans="1:2" x14ac:dyDescent="0.35">
      <c r="A12349">
        <v>233.0324</v>
      </c>
      <c r="B12349" t="s">
        <v>55</v>
      </c>
    </row>
    <row r="12350" spans="1:2" x14ac:dyDescent="0.35">
      <c r="A12350">
        <v>233.0504</v>
      </c>
      <c r="B12350" t="s">
        <v>55</v>
      </c>
    </row>
    <row r="12351" spans="1:2" x14ac:dyDescent="0.35">
      <c r="A12351">
        <v>233.06729999999999</v>
      </c>
      <c r="B12351" t="s">
        <v>55</v>
      </c>
    </row>
    <row r="12352" spans="1:2" x14ac:dyDescent="0.35">
      <c r="A12352">
        <v>233.08269999999999</v>
      </c>
      <c r="B12352" t="s">
        <v>55</v>
      </c>
    </row>
    <row r="12353" spans="1:2" x14ac:dyDescent="0.35">
      <c r="A12353">
        <v>233.1037</v>
      </c>
      <c r="B12353" t="s">
        <v>55</v>
      </c>
    </row>
    <row r="12354" spans="1:2" x14ac:dyDescent="0.35">
      <c r="A12354">
        <v>233.1311</v>
      </c>
      <c r="B12354" t="s">
        <v>55</v>
      </c>
    </row>
    <row r="12355" spans="1:2" x14ac:dyDescent="0.35">
      <c r="A12355">
        <v>233.1448</v>
      </c>
      <c r="B12355" t="s">
        <v>55</v>
      </c>
    </row>
    <row r="12356" spans="1:2" x14ac:dyDescent="0.35">
      <c r="A12356">
        <v>233.16059999999999</v>
      </c>
      <c r="B12356" t="s">
        <v>55</v>
      </c>
    </row>
    <row r="12357" spans="1:2" x14ac:dyDescent="0.35">
      <c r="A12357">
        <v>233.18129999999999</v>
      </c>
      <c r="B12357" t="s">
        <v>55</v>
      </c>
    </row>
    <row r="12358" spans="1:2" x14ac:dyDescent="0.35">
      <c r="A12358">
        <v>233.19560000000001</v>
      </c>
      <c r="B12358" t="s">
        <v>55</v>
      </c>
    </row>
    <row r="12359" spans="1:2" x14ac:dyDescent="0.35">
      <c r="A12359">
        <v>233.21029999999999</v>
      </c>
      <c r="B12359" t="s">
        <v>55</v>
      </c>
    </row>
    <row r="12360" spans="1:2" x14ac:dyDescent="0.35">
      <c r="A12360">
        <v>233.22579999999999</v>
      </c>
      <c r="B12360" t="s">
        <v>55</v>
      </c>
    </row>
    <row r="12361" spans="1:2" x14ac:dyDescent="0.35">
      <c r="A12361">
        <v>233.24090000000001</v>
      </c>
      <c r="B12361" t="s">
        <v>55</v>
      </c>
    </row>
    <row r="12362" spans="1:2" x14ac:dyDescent="0.35">
      <c r="A12362">
        <v>233.25649999999999</v>
      </c>
      <c r="B12362" t="s">
        <v>55</v>
      </c>
    </row>
    <row r="12363" spans="1:2" x14ac:dyDescent="0.35">
      <c r="A12363">
        <v>233.27119999999999</v>
      </c>
      <c r="B12363" t="s">
        <v>55</v>
      </c>
    </row>
    <row r="12364" spans="1:2" x14ac:dyDescent="0.35">
      <c r="A12364">
        <v>233.28739999999999</v>
      </c>
      <c r="B12364" t="s">
        <v>55</v>
      </c>
    </row>
    <row r="12365" spans="1:2" x14ac:dyDescent="0.35">
      <c r="A12365">
        <v>233.3022</v>
      </c>
      <c r="B12365" t="s">
        <v>55</v>
      </c>
    </row>
    <row r="12366" spans="1:2" x14ac:dyDescent="0.35">
      <c r="A12366">
        <v>233.31909999999999</v>
      </c>
      <c r="B12366" t="s">
        <v>55</v>
      </c>
    </row>
    <row r="12367" spans="1:2" x14ac:dyDescent="0.35">
      <c r="A12367">
        <v>233.33629999999999</v>
      </c>
      <c r="B12367" t="s">
        <v>55</v>
      </c>
    </row>
    <row r="12368" spans="1:2" x14ac:dyDescent="0.35">
      <c r="A12368">
        <v>233.3545</v>
      </c>
      <c r="B12368" t="s">
        <v>55</v>
      </c>
    </row>
    <row r="12369" spans="1:3" x14ac:dyDescent="0.35">
      <c r="A12369">
        <v>233.37200000000001</v>
      </c>
      <c r="B12369" t="s">
        <v>55</v>
      </c>
    </row>
    <row r="12370" spans="1:3" x14ac:dyDescent="0.35">
      <c r="A12370">
        <v>233.39099999999999</v>
      </c>
      <c r="B12370" t="s">
        <v>55</v>
      </c>
    </row>
    <row r="12371" spans="1:3" x14ac:dyDescent="0.35">
      <c r="A12371">
        <v>233.4109</v>
      </c>
      <c r="B12371" t="s">
        <v>55</v>
      </c>
    </row>
    <row r="12372" spans="1:3" x14ac:dyDescent="0.35">
      <c r="A12372">
        <v>233.43969999999999</v>
      </c>
      <c r="B12372" t="s">
        <v>55</v>
      </c>
    </row>
    <row r="12373" spans="1:3" x14ac:dyDescent="0.35">
      <c r="A12373">
        <v>233.4667</v>
      </c>
      <c r="B12373" t="s">
        <v>55</v>
      </c>
    </row>
    <row r="12374" spans="1:3" x14ac:dyDescent="0.35">
      <c r="A12374">
        <v>233.48650000000001</v>
      </c>
      <c r="B12374" t="s">
        <v>55</v>
      </c>
    </row>
    <row r="12375" spans="1:3" x14ac:dyDescent="0.35">
      <c r="A12375">
        <v>233.5044</v>
      </c>
      <c r="B12375" t="s">
        <v>55</v>
      </c>
    </row>
    <row r="12376" spans="1:3" x14ac:dyDescent="0.35">
      <c r="A12376">
        <v>233.52279999999999</v>
      </c>
      <c r="B12376" t="s">
        <v>55</v>
      </c>
    </row>
    <row r="12377" spans="1:3" x14ac:dyDescent="0.35">
      <c r="A12377">
        <v>233.5454</v>
      </c>
      <c r="B12377" t="s">
        <v>55</v>
      </c>
    </row>
    <row r="12378" spans="1:3" x14ac:dyDescent="0.35">
      <c r="A12378">
        <v>233.55950000000001</v>
      </c>
      <c r="B12378" t="s">
        <v>55</v>
      </c>
    </row>
    <row r="12379" spans="1:3" x14ac:dyDescent="0.35">
      <c r="A12379">
        <v>233.57689999999999</v>
      </c>
      <c r="B12379" t="s">
        <v>55</v>
      </c>
    </row>
    <row r="12380" spans="1:3" x14ac:dyDescent="0.35">
      <c r="A12380">
        <v>233.60480000000001</v>
      </c>
      <c r="B12380" t="s">
        <v>55</v>
      </c>
    </row>
    <row r="12381" spans="1:3" x14ac:dyDescent="0.35">
      <c r="A12381">
        <v>233.6223</v>
      </c>
      <c r="B12381" t="s">
        <v>55</v>
      </c>
    </row>
    <row r="12382" spans="1:3" x14ac:dyDescent="0.35">
      <c r="A12382">
        <v>233.6414</v>
      </c>
      <c r="B12382" t="s">
        <v>55</v>
      </c>
      <c r="C12382">
        <v>1E-4</v>
      </c>
    </row>
    <row r="12383" spans="1:3" x14ac:dyDescent="0.35">
      <c r="A12383">
        <v>233.66050000000001</v>
      </c>
      <c r="B12383" t="s">
        <v>55</v>
      </c>
    </row>
    <row r="12384" spans="1:3" x14ac:dyDescent="0.35">
      <c r="A12384">
        <v>233.67840000000001</v>
      </c>
      <c r="B12384" t="s">
        <v>55</v>
      </c>
    </row>
    <row r="12385" spans="1:2" x14ac:dyDescent="0.35">
      <c r="A12385">
        <v>233.69649999999999</v>
      </c>
      <c r="B12385" t="s">
        <v>55</v>
      </c>
    </row>
    <row r="12386" spans="1:2" x14ac:dyDescent="0.35">
      <c r="A12386">
        <v>233.71950000000001</v>
      </c>
      <c r="B12386" t="s">
        <v>55</v>
      </c>
    </row>
    <row r="12387" spans="1:2" x14ac:dyDescent="0.35">
      <c r="A12387">
        <v>233.73699999999999</v>
      </c>
      <c r="B12387" t="s">
        <v>55</v>
      </c>
    </row>
    <row r="12388" spans="1:2" x14ac:dyDescent="0.35">
      <c r="A12388">
        <v>233.75290000000001</v>
      </c>
      <c r="B12388" t="s">
        <v>55</v>
      </c>
    </row>
    <row r="12389" spans="1:2" x14ac:dyDescent="0.35">
      <c r="A12389">
        <v>233.76910000000001</v>
      </c>
      <c r="B12389" t="s">
        <v>55</v>
      </c>
    </row>
    <row r="12390" spans="1:2" x14ac:dyDescent="0.35">
      <c r="A12390">
        <v>233.7841</v>
      </c>
      <c r="B12390" t="s">
        <v>55</v>
      </c>
    </row>
    <row r="12391" spans="1:2" x14ac:dyDescent="0.35">
      <c r="A12391">
        <v>233.79939999999999</v>
      </c>
      <c r="B12391" t="s">
        <v>55</v>
      </c>
    </row>
    <row r="12392" spans="1:2" x14ac:dyDescent="0.35">
      <c r="A12392">
        <v>233.81960000000001</v>
      </c>
      <c r="B12392" t="s">
        <v>55</v>
      </c>
    </row>
    <row r="12393" spans="1:2" x14ac:dyDescent="0.35">
      <c r="A12393">
        <v>233.83420000000001</v>
      </c>
      <c r="B12393" t="s">
        <v>55</v>
      </c>
    </row>
    <row r="12394" spans="1:2" x14ac:dyDescent="0.35">
      <c r="A12394">
        <v>233.8494</v>
      </c>
      <c r="B12394" t="s">
        <v>55</v>
      </c>
    </row>
    <row r="12395" spans="1:2" x14ac:dyDescent="0.35">
      <c r="A12395">
        <v>233.864</v>
      </c>
      <c r="B12395" t="s">
        <v>55</v>
      </c>
    </row>
    <row r="12396" spans="1:2" x14ac:dyDescent="0.35">
      <c r="A12396">
        <v>233.87909999999999</v>
      </c>
      <c r="B12396" t="s">
        <v>55</v>
      </c>
    </row>
    <row r="12397" spans="1:2" x14ac:dyDescent="0.35">
      <c r="A12397">
        <v>233.89320000000001</v>
      </c>
      <c r="B12397" t="s">
        <v>55</v>
      </c>
    </row>
    <row r="12398" spans="1:2" x14ac:dyDescent="0.35">
      <c r="A12398">
        <v>233.90960000000001</v>
      </c>
      <c r="B12398" t="s">
        <v>55</v>
      </c>
    </row>
    <row r="12399" spans="1:2" x14ac:dyDescent="0.35">
      <c r="A12399">
        <v>233.92500000000001</v>
      </c>
      <c r="B12399" t="s">
        <v>55</v>
      </c>
    </row>
    <row r="12400" spans="1:2" x14ac:dyDescent="0.35">
      <c r="A12400">
        <v>233.94040000000001</v>
      </c>
      <c r="B12400" t="s">
        <v>55</v>
      </c>
    </row>
    <row r="12401" spans="1:3" x14ac:dyDescent="0.35">
      <c r="A12401">
        <v>233.9554</v>
      </c>
      <c r="B12401" t="s">
        <v>55</v>
      </c>
    </row>
    <row r="12402" spans="1:3" x14ac:dyDescent="0.35">
      <c r="A12402">
        <v>233.97319999999999</v>
      </c>
      <c r="B12402" t="s">
        <v>55</v>
      </c>
    </row>
    <row r="12403" spans="1:3" x14ac:dyDescent="0.35">
      <c r="A12403">
        <v>233.98929999999999</v>
      </c>
      <c r="B12403" t="s">
        <v>55</v>
      </c>
    </row>
    <row r="12404" spans="1:3" x14ac:dyDescent="0.35">
      <c r="A12404">
        <v>234.00579999999999</v>
      </c>
      <c r="B12404" t="s">
        <v>55</v>
      </c>
    </row>
    <row r="12405" spans="1:3" x14ac:dyDescent="0.35">
      <c r="A12405">
        <v>234.0222</v>
      </c>
      <c r="B12405" t="s">
        <v>55</v>
      </c>
    </row>
    <row r="12406" spans="1:3" x14ac:dyDescent="0.35">
      <c r="A12406">
        <v>234.03870000000001</v>
      </c>
      <c r="B12406" t="s">
        <v>55</v>
      </c>
    </row>
    <row r="12407" spans="1:3" x14ac:dyDescent="0.35">
      <c r="A12407">
        <v>234.05719999999999</v>
      </c>
      <c r="B12407" t="s">
        <v>55</v>
      </c>
    </row>
    <row r="12408" spans="1:3" x14ac:dyDescent="0.35">
      <c r="A12408">
        <v>234.08420000000001</v>
      </c>
      <c r="B12408" t="s">
        <v>55</v>
      </c>
    </row>
    <row r="12409" spans="1:3" x14ac:dyDescent="0.35">
      <c r="A12409">
        <v>234.11429999999999</v>
      </c>
      <c r="B12409" t="s">
        <v>55</v>
      </c>
    </row>
    <row r="12410" spans="1:3" x14ac:dyDescent="0.35">
      <c r="A12410">
        <v>234.13489999999999</v>
      </c>
      <c r="B12410" t="s">
        <v>55</v>
      </c>
    </row>
    <row r="12411" spans="1:3" x14ac:dyDescent="0.35">
      <c r="A12411">
        <v>234.15299999999999</v>
      </c>
      <c r="B12411" t="s">
        <v>55</v>
      </c>
    </row>
    <row r="12412" spans="1:3" x14ac:dyDescent="0.35">
      <c r="A12412">
        <v>234.17359999999999</v>
      </c>
      <c r="B12412" t="s">
        <v>55</v>
      </c>
    </row>
    <row r="12413" spans="1:3" x14ac:dyDescent="0.35">
      <c r="A12413">
        <v>234.19229999999999</v>
      </c>
      <c r="B12413" t="s">
        <v>55</v>
      </c>
    </row>
    <row r="12414" spans="1:3" x14ac:dyDescent="0.35">
      <c r="A12414">
        <v>234.2099</v>
      </c>
      <c r="B12414" t="s">
        <v>55</v>
      </c>
      <c r="C12414">
        <v>2.9999999999999997E-4</v>
      </c>
    </row>
    <row r="12415" spans="1:3" x14ac:dyDescent="0.35">
      <c r="A12415">
        <v>234.23179999999999</v>
      </c>
      <c r="B12415" t="s">
        <v>55</v>
      </c>
      <c r="C12415">
        <v>1E-4</v>
      </c>
    </row>
    <row r="12416" spans="1:3" x14ac:dyDescent="0.35">
      <c r="A12416">
        <v>234.2576</v>
      </c>
      <c r="B12416" t="s">
        <v>55</v>
      </c>
    </row>
    <row r="12417" spans="1:3" x14ac:dyDescent="0.35">
      <c r="A12417">
        <v>234.28190000000001</v>
      </c>
      <c r="B12417" t="s">
        <v>55</v>
      </c>
    </row>
    <row r="12418" spans="1:3" x14ac:dyDescent="0.35">
      <c r="A12418">
        <v>234.30109999999999</v>
      </c>
      <c r="B12418" t="s">
        <v>55</v>
      </c>
    </row>
    <row r="12419" spans="1:3" x14ac:dyDescent="0.35">
      <c r="A12419">
        <v>234.31970000000001</v>
      </c>
      <c r="B12419" t="s">
        <v>55</v>
      </c>
    </row>
    <row r="12420" spans="1:3" x14ac:dyDescent="0.35">
      <c r="A12420">
        <v>234.33799999999999</v>
      </c>
      <c r="B12420" t="s">
        <v>55</v>
      </c>
    </row>
    <row r="12421" spans="1:3" x14ac:dyDescent="0.35">
      <c r="A12421">
        <v>234.35890000000001</v>
      </c>
      <c r="B12421" t="s">
        <v>55</v>
      </c>
    </row>
    <row r="12422" spans="1:3" x14ac:dyDescent="0.35">
      <c r="A12422">
        <v>234.39</v>
      </c>
      <c r="B12422" t="s">
        <v>55</v>
      </c>
      <c r="C12422">
        <v>5.0000000000000001E-4</v>
      </c>
    </row>
    <row r="12423" spans="1:3" x14ac:dyDescent="0.35">
      <c r="A12423">
        <v>234.41810000000001</v>
      </c>
      <c r="B12423" t="s">
        <v>55</v>
      </c>
      <c r="C12423">
        <v>2.9999999999999997E-4</v>
      </c>
    </row>
    <row r="12424" spans="1:3" x14ac:dyDescent="0.35">
      <c r="A12424">
        <v>234.4485</v>
      </c>
      <c r="B12424" t="s">
        <v>55</v>
      </c>
      <c r="C12424">
        <v>1.1000000000000001E-3</v>
      </c>
    </row>
    <row r="12425" spans="1:3" x14ac:dyDescent="0.35">
      <c r="A12425">
        <v>234.465</v>
      </c>
      <c r="B12425" t="s">
        <v>55</v>
      </c>
      <c r="C12425">
        <v>1.1000000000000001E-3</v>
      </c>
    </row>
    <row r="12426" spans="1:3" x14ac:dyDescent="0.35">
      <c r="A12426">
        <v>234.48320000000001</v>
      </c>
      <c r="B12426" t="s">
        <v>55</v>
      </c>
      <c r="C12426">
        <v>1.1000000000000001E-3</v>
      </c>
    </row>
    <row r="12427" spans="1:3" x14ac:dyDescent="0.35">
      <c r="A12427">
        <v>234.499</v>
      </c>
      <c r="B12427" t="s">
        <v>55</v>
      </c>
      <c r="C12427">
        <v>1.9E-3</v>
      </c>
    </row>
    <row r="12428" spans="1:3" x14ac:dyDescent="0.35">
      <c r="A12428">
        <v>234.51779999999999</v>
      </c>
      <c r="B12428" t="s">
        <v>55</v>
      </c>
      <c r="C12428">
        <v>2.5999999999999999E-3</v>
      </c>
    </row>
    <row r="12429" spans="1:3" x14ac:dyDescent="0.35">
      <c r="A12429">
        <v>234.54040000000001</v>
      </c>
      <c r="B12429" t="s">
        <v>55</v>
      </c>
      <c r="C12429">
        <v>2.5999999999999999E-3</v>
      </c>
    </row>
    <row r="12430" spans="1:3" x14ac:dyDescent="0.35">
      <c r="A12430">
        <v>234.5625</v>
      </c>
      <c r="B12430" t="s">
        <v>55</v>
      </c>
      <c r="C12430">
        <v>5.8999999999999999E-3</v>
      </c>
    </row>
    <row r="12431" spans="1:3" x14ac:dyDescent="0.35">
      <c r="A12431">
        <v>234.58320000000001</v>
      </c>
      <c r="B12431" t="s">
        <v>55</v>
      </c>
      <c r="C12431">
        <v>2.3999999999999998E-3</v>
      </c>
    </row>
    <row r="12432" spans="1:3" x14ac:dyDescent="0.35">
      <c r="A12432">
        <v>234.59829999999999</v>
      </c>
      <c r="B12432" t="s">
        <v>55</v>
      </c>
      <c r="C12432">
        <v>2.5999999999999999E-3</v>
      </c>
    </row>
    <row r="12433" spans="1:3" x14ac:dyDescent="0.35">
      <c r="A12433">
        <v>234.613</v>
      </c>
      <c r="B12433" t="s">
        <v>55</v>
      </c>
      <c r="C12433">
        <v>8.0000000000000004E-4</v>
      </c>
    </row>
    <row r="12434" spans="1:3" x14ac:dyDescent="0.35">
      <c r="A12434">
        <v>234.62950000000001</v>
      </c>
      <c r="B12434" t="s">
        <v>55</v>
      </c>
      <c r="C12434">
        <v>2.9999999999999997E-4</v>
      </c>
    </row>
    <row r="12435" spans="1:3" x14ac:dyDescent="0.35">
      <c r="A12435">
        <v>234.64609999999999</v>
      </c>
      <c r="B12435" t="s">
        <v>55</v>
      </c>
      <c r="C12435">
        <v>2.9999999999999997E-4</v>
      </c>
    </row>
    <row r="12436" spans="1:3" x14ac:dyDescent="0.35">
      <c r="A12436">
        <v>234.6619</v>
      </c>
      <c r="B12436" t="s">
        <v>55</v>
      </c>
      <c r="C12436">
        <v>2.9999999999999997E-4</v>
      </c>
    </row>
    <row r="12437" spans="1:3" x14ac:dyDescent="0.35">
      <c r="A12437">
        <v>234.6799</v>
      </c>
      <c r="B12437" t="s">
        <v>55</v>
      </c>
      <c r="C12437">
        <v>5.9999999999999995E-4</v>
      </c>
    </row>
    <row r="12438" spans="1:3" x14ac:dyDescent="0.35">
      <c r="A12438">
        <v>234.6986</v>
      </c>
      <c r="B12438" t="s">
        <v>55</v>
      </c>
      <c r="C12438">
        <v>1.2999999999999999E-3</v>
      </c>
    </row>
    <row r="12439" spans="1:3" x14ac:dyDescent="0.35">
      <c r="A12439">
        <v>234.71680000000001</v>
      </c>
      <c r="B12439" t="s">
        <v>55</v>
      </c>
      <c r="C12439">
        <v>2.8E-3</v>
      </c>
    </row>
    <row r="12440" spans="1:3" x14ac:dyDescent="0.35">
      <c r="A12440">
        <v>234.7381</v>
      </c>
      <c r="B12440" t="s">
        <v>55</v>
      </c>
      <c r="C12440">
        <v>4.3E-3</v>
      </c>
    </row>
    <row r="12441" spans="1:3" x14ac:dyDescent="0.35">
      <c r="A12441">
        <v>234.75739999999999</v>
      </c>
      <c r="B12441" t="s">
        <v>55</v>
      </c>
      <c r="C12441">
        <v>6.7999999999999996E-3</v>
      </c>
    </row>
    <row r="12442" spans="1:3" x14ac:dyDescent="0.35">
      <c r="A12442">
        <v>234.77670000000001</v>
      </c>
      <c r="B12442" t="s">
        <v>55</v>
      </c>
      <c r="C12442">
        <v>6.7999999999999996E-3</v>
      </c>
    </row>
    <row r="12443" spans="1:3" x14ac:dyDescent="0.35">
      <c r="A12443">
        <v>234.79900000000001</v>
      </c>
      <c r="B12443" t="s">
        <v>55</v>
      </c>
      <c r="C12443">
        <v>7.7000000000000002E-3</v>
      </c>
    </row>
    <row r="12444" spans="1:3" x14ac:dyDescent="0.35">
      <c r="A12444">
        <v>234.8184</v>
      </c>
      <c r="B12444" t="s">
        <v>55</v>
      </c>
      <c r="C12444">
        <v>6.1000000000000004E-3</v>
      </c>
    </row>
    <row r="12445" spans="1:3" x14ac:dyDescent="0.35">
      <c r="A12445">
        <v>234.83619999999999</v>
      </c>
      <c r="B12445" t="s">
        <v>55</v>
      </c>
      <c r="C12445">
        <v>1.03E-2</v>
      </c>
    </row>
    <row r="12446" spans="1:3" x14ac:dyDescent="0.35">
      <c r="A12446">
        <v>234.85640000000001</v>
      </c>
      <c r="B12446" t="s">
        <v>55</v>
      </c>
      <c r="C12446">
        <v>6.4999999999999997E-3</v>
      </c>
    </row>
    <row r="12447" spans="1:3" x14ac:dyDescent="0.35">
      <c r="A12447">
        <v>234.87280000000001</v>
      </c>
      <c r="B12447" t="s">
        <v>55</v>
      </c>
      <c r="C12447">
        <v>3.8999999999999998E-3</v>
      </c>
    </row>
    <row r="12448" spans="1:3" x14ac:dyDescent="0.35">
      <c r="A12448">
        <v>234.88980000000001</v>
      </c>
      <c r="B12448" t="s">
        <v>55</v>
      </c>
      <c r="C12448">
        <v>3.7000000000000002E-3</v>
      </c>
    </row>
    <row r="12449" spans="1:3" x14ac:dyDescent="0.35">
      <c r="A12449">
        <v>234.91900000000001</v>
      </c>
      <c r="B12449" t="s">
        <v>55</v>
      </c>
      <c r="C12449">
        <v>8.9999999999999998E-4</v>
      </c>
    </row>
    <row r="12450" spans="1:3" x14ac:dyDescent="0.35">
      <c r="A12450">
        <v>234.9367</v>
      </c>
      <c r="B12450" t="s">
        <v>55</v>
      </c>
      <c r="C12450">
        <v>2.0000000000000001E-4</v>
      </c>
    </row>
    <row r="12451" spans="1:3" x14ac:dyDescent="0.35">
      <c r="A12451">
        <v>234.95660000000001</v>
      </c>
      <c r="B12451" t="s">
        <v>55</v>
      </c>
    </row>
    <row r="12452" spans="1:3" x14ac:dyDescent="0.35">
      <c r="A12452">
        <v>234.9794</v>
      </c>
      <c r="B12452" t="s">
        <v>55</v>
      </c>
    </row>
    <row r="12453" spans="1:3" x14ac:dyDescent="0.35">
      <c r="A12453">
        <v>235.0016</v>
      </c>
      <c r="B12453" t="s">
        <v>55</v>
      </c>
    </row>
    <row r="12454" spans="1:3" x14ac:dyDescent="0.35">
      <c r="A12454">
        <v>235.02869999999999</v>
      </c>
      <c r="B12454" t="s">
        <v>55</v>
      </c>
    </row>
    <row r="12455" spans="1:3" x14ac:dyDescent="0.35">
      <c r="A12455">
        <v>235.0489</v>
      </c>
      <c r="B12455" t="s">
        <v>55</v>
      </c>
    </row>
    <row r="12456" spans="1:3" x14ac:dyDescent="0.35">
      <c r="A12456">
        <v>235.07390000000001</v>
      </c>
      <c r="B12456" t="s">
        <v>55</v>
      </c>
    </row>
    <row r="12457" spans="1:3" x14ac:dyDescent="0.35">
      <c r="A12457">
        <v>235.08949999999999</v>
      </c>
      <c r="B12457" t="s">
        <v>55</v>
      </c>
    </row>
    <row r="12458" spans="1:3" x14ac:dyDescent="0.35">
      <c r="A12458">
        <v>235.1078</v>
      </c>
      <c r="B12458" t="s">
        <v>55</v>
      </c>
    </row>
    <row r="12459" spans="1:3" x14ac:dyDescent="0.35">
      <c r="A12459">
        <v>235.12569999999999</v>
      </c>
      <c r="B12459" t="s">
        <v>55</v>
      </c>
    </row>
    <row r="12460" spans="1:3" x14ac:dyDescent="0.35">
      <c r="A12460">
        <v>235.14060000000001</v>
      </c>
      <c r="B12460" t="s">
        <v>55</v>
      </c>
    </row>
    <row r="12461" spans="1:3" x14ac:dyDescent="0.35">
      <c r="A12461">
        <v>235.15649999999999</v>
      </c>
      <c r="B12461" t="s">
        <v>55</v>
      </c>
    </row>
    <row r="12462" spans="1:3" x14ac:dyDescent="0.35">
      <c r="A12462">
        <v>235.172</v>
      </c>
      <c r="B12462" t="s">
        <v>55</v>
      </c>
    </row>
    <row r="12463" spans="1:3" x14ac:dyDescent="0.35">
      <c r="A12463">
        <v>235.18709999999999</v>
      </c>
      <c r="B12463" t="s">
        <v>55</v>
      </c>
    </row>
    <row r="12464" spans="1:3" x14ac:dyDescent="0.35">
      <c r="A12464">
        <v>235.20590000000001</v>
      </c>
      <c r="B12464" t="s">
        <v>55</v>
      </c>
    </row>
    <row r="12465" spans="1:2" x14ac:dyDescent="0.35">
      <c r="A12465">
        <v>235.21969999999999</v>
      </c>
      <c r="B12465" t="s">
        <v>55</v>
      </c>
    </row>
    <row r="12466" spans="1:2" x14ac:dyDescent="0.35">
      <c r="A12466">
        <v>235.2362</v>
      </c>
      <c r="B12466" t="s">
        <v>55</v>
      </c>
    </row>
    <row r="12467" spans="1:2" x14ac:dyDescent="0.35">
      <c r="A12467">
        <v>235.2508</v>
      </c>
      <c r="B12467" t="s">
        <v>55</v>
      </c>
    </row>
    <row r="12468" spans="1:2" x14ac:dyDescent="0.35">
      <c r="A12468">
        <v>235.2671</v>
      </c>
      <c r="B12468" t="s">
        <v>55</v>
      </c>
    </row>
    <row r="12469" spans="1:2" x14ac:dyDescent="0.35">
      <c r="A12469">
        <v>235.2818</v>
      </c>
      <c r="B12469" t="s">
        <v>55</v>
      </c>
    </row>
    <row r="12470" spans="1:2" x14ac:dyDescent="0.35">
      <c r="A12470">
        <v>235.29730000000001</v>
      </c>
      <c r="B12470" t="s">
        <v>55</v>
      </c>
    </row>
    <row r="12471" spans="1:2" x14ac:dyDescent="0.35">
      <c r="A12471">
        <v>235.31200000000001</v>
      </c>
      <c r="B12471" t="s">
        <v>55</v>
      </c>
    </row>
    <row r="12472" spans="1:2" x14ac:dyDescent="0.35">
      <c r="A12472">
        <v>235.32839999999999</v>
      </c>
      <c r="B12472" t="s">
        <v>55</v>
      </c>
    </row>
    <row r="12473" spans="1:2" x14ac:dyDescent="0.35">
      <c r="A12473">
        <v>235.35120000000001</v>
      </c>
      <c r="B12473" t="s">
        <v>55</v>
      </c>
    </row>
    <row r="12474" spans="1:2" x14ac:dyDescent="0.35">
      <c r="A12474">
        <v>235.38059999999999</v>
      </c>
      <c r="B12474" t="s">
        <v>55</v>
      </c>
    </row>
    <row r="12475" spans="1:2" x14ac:dyDescent="0.35">
      <c r="A12475">
        <v>235.4222</v>
      </c>
      <c r="B12475" t="s">
        <v>55</v>
      </c>
    </row>
    <row r="12476" spans="1:2" x14ac:dyDescent="0.35">
      <c r="A12476">
        <v>235.44309999999999</v>
      </c>
      <c r="B12476" t="s">
        <v>55</v>
      </c>
    </row>
    <row r="12477" spans="1:2" x14ac:dyDescent="0.35">
      <c r="A12477">
        <v>235.46209999999999</v>
      </c>
      <c r="B12477" t="s">
        <v>55</v>
      </c>
    </row>
    <row r="12478" spans="1:2" x14ac:dyDescent="0.35">
      <c r="A12478">
        <v>235.483</v>
      </c>
      <c r="B12478" t="s">
        <v>55</v>
      </c>
    </row>
    <row r="12479" spans="1:2" x14ac:dyDescent="0.35">
      <c r="A12479">
        <v>235.50640000000001</v>
      </c>
      <c r="B12479" t="s">
        <v>55</v>
      </c>
    </row>
    <row r="12480" spans="1:2" x14ac:dyDescent="0.35">
      <c r="A12480">
        <v>235.53219999999999</v>
      </c>
      <c r="B12480" t="s">
        <v>55</v>
      </c>
    </row>
    <row r="12481" spans="1:2" x14ac:dyDescent="0.35">
      <c r="A12481">
        <v>235.55950000000001</v>
      </c>
      <c r="B12481" t="s">
        <v>55</v>
      </c>
    </row>
    <row r="12482" spans="1:2" x14ac:dyDescent="0.35">
      <c r="A12482">
        <v>235.5821</v>
      </c>
      <c r="B12482" t="s">
        <v>55</v>
      </c>
    </row>
    <row r="12483" spans="1:2" x14ac:dyDescent="0.35">
      <c r="A12483">
        <v>235.6027</v>
      </c>
      <c r="B12483" t="s">
        <v>55</v>
      </c>
    </row>
    <row r="12484" spans="1:2" x14ac:dyDescent="0.35">
      <c r="A12484">
        <v>235.62459999999999</v>
      </c>
      <c r="B12484" t="s">
        <v>55</v>
      </c>
    </row>
    <row r="12485" spans="1:2" x14ac:dyDescent="0.35">
      <c r="A12485">
        <v>235.65520000000001</v>
      </c>
      <c r="B12485" t="s">
        <v>55</v>
      </c>
    </row>
    <row r="12486" spans="1:2" x14ac:dyDescent="0.35">
      <c r="A12486">
        <v>235.68270000000001</v>
      </c>
      <c r="B12486" t="s">
        <v>55</v>
      </c>
    </row>
    <row r="12487" spans="1:2" x14ac:dyDescent="0.35">
      <c r="A12487">
        <v>235.70779999999999</v>
      </c>
      <c r="B12487" t="s">
        <v>55</v>
      </c>
    </row>
    <row r="12488" spans="1:2" x14ac:dyDescent="0.35">
      <c r="A12488">
        <v>235.72620000000001</v>
      </c>
      <c r="B12488" t="s">
        <v>55</v>
      </c>
    </row>
    <row r="12489" spans="1:2" x14ac:dyDescent="0.35">
      <c r="A12489">
        <v>235.74610000000001</v>
      </c>
      <c r="B12489" t="s">
        <v>55</v>
      </c>
    </row>
    <row r="12490" spans="1:2" x14ac:dyDescent="0.35">
      <c r="A12490">
        <v>235.77369999999999</v>
      </c>
      <c r="B12490" t="s">
        <v>55</v>
      </c>
    </row>
    <row r="12491" spans="1:2" x14ac:dyDescent="0.35">
      <c r="A12491">
        <v>235.79320000000001</v>
      </c>
      <c r="B12491" t="s">
        <v>55</v>
      </c>
    </row>
    <row r="12492" spans="1:2" x14ac:dyDescent="0.35">
      <c r="A12492">
        <v>235.81020000000001</v>
      </c>
      <c r="B12492" t="s">
        <v>55</v>
      </c>
    </row>
    <row r="12493" spans="1:2" x14ac:dyDescent="0.35">
      <c r="A12493">
        <v>235.82810000000001</v>
      </c>
      <c r="B12493" t="s">
        <v>55</v>
      </c>
    </row>
    <row r="12494" spans="1:2" x14ac:dyDescent="0.35">
      <c r="A12494">
        <v>235.85149999999999</v>
      </c>
      <c r="B12494" t="s">
        <v>55</v>
      </c>
    </row>
    <row r="12495" spans="1:2" x14ac:dyDescent="0.35">
      <c r="A12495">
        <v>235.87309999999999</v>
      </c>
      <c r="B12495" t="s">
        <v>55</v>
      </c>
    </row>
    <row r="12496" spans="1:2" x14ac:dyDescent="0.35">
      <c r="A12496">
        <v>235.89699999999999</v>
      </c>
      <c r="B12496" t="s">
        <v>55</v>
      </c>
    </row>
    <row r="12497" spans="1:2" x14ac:dyDescent="0.35">
      <c r="A12497">
        <v>235.92019999999999</v>
      </c>
      <c r="B12497" t="s">
        <v>55</v>
      </c>
    </row>
    <row r="12498" spans="1:2" x14ac:dyDescent="0.35">
      <c r="A12498">
        <v>235.95740000000001</v>
      </c>
      <c r="B12498" t="s">
        <v>55</v>
      </c>
    </row>
    <row r="12499" spans="1:2" x14ac:dyDescent="0.35">
      <c r="A12499">
        <v>235.98410000000001</v>
      </c>
      <c r="B12499" t="s">
        <v>55</v>
      </c>
    </row>
    <row r="12500" spans="1:2" x14ac:dyDescent="0.35">
      <c r="A12500">
        <v>236.00890000000001</v>
      </c>
      <c r="B12500" t="s">
        <v>55</v>
      </c>
    </row>
    <row r="12501" spans="1:2" x14ac:dyDescent="0.35">
      <c r="A12501">
        <v>236.0368</v>
      </c>
      <c r="B12501" t="s">
        <v>55</v>
      </c>
    </row>
    <row r="12502" spans="1:2" x14ac:dyDescent="0.35">
      <c r="A12502">
        <v>236.11170000000001</v>
      </c>
      <c r="B12502" t="s">
        <v>55</v>
      </c>
    </row>
    <row r="12503" spans="1:2" x14ac:dyDescent="0.35">
      <c r="A12503">
        <v>236.13310000000001</v>
      </c>
      <c r="B12503" t="s">
        <v>55</v>
      </c>
    </row>
    <row r="12504" spans="1:2" x14ac:dyDescent="0.35">
      <c r="A12504">
        <v>236.16460000000001</v>
      </c>
      <c r="B12504" t="s">
        <v>55</v>
      </c>
    </row>
    <row r="12505" spans="1:2" x14ac:dyDescent="0.35">
      <c r="A12505">
        <v>236.18549999999999</v>
      </c>
      <c r="B12505" t="s">
        <v>55</v>
      </c>
    </row>
    <row r="12506" spans="1:2" x14ac:dyDescent="0.35">
      <c r="A12506">
        <v>236.2107</v>
      </c>
      <c r="B12506" t="s">
        <v>55</v>
      </c>
    </row>
    <row r="12507" spans="1:2" x14ac:dyDescent="0.35">
      <c r="A12507">
        <v>236.2328</v>
      </c>
      <c r="B12507" t="s">
        <v>55</v>
      </c>
    </row>
    <row r="12508" spans="1:2" x14ac:dyDescent="0.35">
      <c r="A12508">
        <v>236.2758</v>
      </c>
      <c r="B12508" t="s">
        <v>55</v>
      </c>
    </row>
    <row r="12509" spans="1:2" x14ac:dyDescent="0.35">
      <c r="A12509">
        <v>236.3098</v>
      </c>
      <c r="B12509" t="s">
        <v>55</v>
      </c>
    </row>
    <row r="12510" spans="1:2" x14ac:dyDescent="0.35">
      <c r="A12510">
        <v>236.33099999999999</v>
      </c>
      <c r="B12510" t="s">
        <v>55</v>
      </c>
    </row>
    <row r="12511" spans="1:2" x14ac:dyDescent="0.35">
      <c r="A12511">
        <v>236.35319999999999</v>
      </c>
      <c r="B12511" t="s">
        <v>55</v>
      </c>
    </row>
    <row r="12512" spans="1:2" x14ac:dyDescent="0.35">
      <c r="A12512">
        <v>236.37970000000001</v>
      </c>
      <c r="B12512" t="s">
        <v>55</v>
      </c>
    </row>
    <row r="12513" spans="1:3" x14ac:dyDescent="0.35">
      <c r="A12513">
        <v>236.40440000000001</v>
      </c>
      <c r="B12513" t="s">
        <v>55</v>
      </c>
    </row>
    <row r="12514" spans="1:3" x14ac:dyDescent="0.35">
      <c r="A12514">
        <v>236.4256</v>
      </c>
      <c r="B12514" t="s">
        <v>55</v>
      </c>
    </row>
    <row r="12515" spans="1:3" x14ac:dyDescent="0.35">
      <c r="A12515">
        <v>236.44479999999999</v>
      </c>
      <c r="B12515" t="s">
        <v>55</v>
      </c>
    </row>
    <row r="12516" spans="1:3" x14ac:dyDescent="0.35">
      <c r="A12516">
        <v>236.4632</v>
      </c>
      <c r="B12516" t="s">
        <v>55</v>
      </c>
    </row>
    <row r="12517" spans="1:3" x14ac:dyDescent="0.35">
      <c r="A12517">
        <v>236.4845</v>
      </c>
      <c r="B12517" t="s">
        <v>55</v>
      </c>
    </row>
    <row r="12518" spans="1:3" x14ac:dyDescent="0.35">
      <c r="A12518">
        <v>236.51230000000001</v>
      </c>
      <c r="B12518" t="s">
        <v>55</v>
      </c>
    </row>
    <row r="12519" spans="1:3" x14ac:dyDescent="0.35">
      <c r="A12519">
        <v>236.54040000000001</v>
      </c>
      <c r="B12519" t="s">
        <v>55</v>
      </c>
    </row>
    <row r="12520" spans="1:3" x14ac:dyDescent="0.35">
      <c r="A12520">
        <v>236.5599</v>
      </c>
      <c r="B12520" t="s">
        <v>55</v>
      </c>
    </row>
    <row r="12521" spans="1:3" x14ac:dyDescent="0.35">
      <c r="A12521">
        <v>236.58369999999999</v>
      </c>
      <c r="B12521" t="s">
        <v>55</v>
      </c>
    </row>
    <row r="12522" spans="1:3" x14ac:dyDescent="0.35">
      <c r="A12522">
        <v>236.6036</v>
      </c>
      <c r="B12522" t="s">
        <v>55</v>
      </c>
      <c r="C12522">
        <v>5.9999999999999995E-4</v>
      </c>
    </row>
    <row r="12523" spans="1:3" x14ac:dyDescent="0.35">
      <c r="A12523">
        <v>236.6234</v>
      </c>
      <c r="B12523" t="s">
        <v>55</v>
      </c>
      <c r="C12523">
        <v>2.0000000000000001E-4</v>
      </c>
    </row>
    <row r="12524" spans="1:3" x14ac:dyDescent="0.35">
      <c r="A12524">
        <v>236.6429</v>
      </c>
      <c r="B12524" t="s">
        <v>55</v>
      </c>
      <c r="C12524">
        <v>5.9999999999999995E-4</v>
      </c>
    </row>
    <row r="12525" spans="1:3" x14ac:dyDescent="0.35">
      <c r="A12525">
        <v>236.6618</v>
      </c>
      <c r="B12525" t="s">
        <v>55</v>
      </c>
      <c r="C12525">
        <v>1E-3</v>
      </c>
    </row>
    <row r="12526" spans="1:3" x14ac:dyDescent="0.35">
      <c r="A12526">
        <v>236.6798</v>
      </c>
      <c r="B12526" t="s">
        <v>55</v>
      </c>
      <c r="C12526">
        <v>2.3E-3</v>
      </c>
    </row>
    <row r="12527" spans="1:3" x14ac:dyDescent="0.35">
      <c r="A12527">
        <v>236.7003</v>
      </c>
      <c r="B12527" t="s">
        <v>55</v>
      </c>
      <c r="C12527">
        <v>1.2999999999999999E-3</v>
      </c>
    </row>
    <row r="12528" spans="1:3" x14ac:dyDescent="0.35">
      <c r="A12528">
        <v>236.72620000000001</v>
      </c>
      <c r="B12528" t="s">
        <v>55</v>
      </c>
      <c r="C12528">
        <v>2.2000000000000001E-3</v>
      </c>
    </row>
    <row r="12529" spans="1:3" x14ac:dyDescent="0.35">
      <c r="A12529">
        <v>236.74870000000001</v>
      </c>
      <c r="B12529" t="s">
        <v>55</v>
      </c>
      <c r="C12529">
        <v>1.1000000000000001E-3</v>
      </c>
    </row>
    <row r="12530" spans="1:3" x14ac:dyDescent="0.35">
      <c r="A12530">
        <v>236.76910000000001</v>
      </c>
      <c r="B12530" t="s">
        <v>55</v>
      </c>
      <c r="C12530">
        <v>4.0000000000000002E-4</v>
      </c>
    </row>
    <row r="12531" spans="1:3" x14ac:dyDescent="0.35">
      <c r="A12531">
        <v>236.7911</v>
      </c>
      <c r="B12531" t="s">
        <v>55</v>
      </c>
      <c r="C12531">
        <v>8.9999999999999998E-4</v>
      </c>
    </row>
    <row r="12532" spans="1:3" x14ac:dyDescent="0.35">
      <c r="A12532">
        <v>236.81399999999999</v>
      </c>
      <c r="B12532" t="s">
        <v>55</v>
      </c>
      <c r="C12532">
        <v>5.0000000000000001E-4</v>
      </c>
    </row>
    <row r="12533" spans="1:3" x14ac:dyDescent="0.35">
      <c r="A12533">
        <v>236.8364</v>
      </c>
      <c r="B12533" t="s">
        <v>55</v>
      </c>
      <c r="C12533">
        <v>6.9999999999999999E-4</v>
      </c>
    </row>
    <row r="12534" spans="1:3" x14ac:dyDescent="0.35">
      <c r="A12534">
        <v>236.85919999999999</v>
      </c>
      <c r="B12534" t="s">
        <v>55</v>
      </c>
      <c r="C12534">
        <v>2.0000000000000001E-4</v>
      </c>
    </row>
    <row r="12535" spans="1:3" x14ac:dyDescent="0.35">
      <c r="A12535">
        <v>236.87880000000001</v>
      </c>
      <c r="B12535" t="s">
        <v>55</v>
      </c>
    </row>
    <row r="12536" spans="1:3" x14ac:dyDescent="0.35">
      <c r="A12536">
        <v>236.90029999999999</v>
      </c>
      <c r="B12536" t="s">
        <v>55</v>
      </c>
    </row>
    <row r="12537" spans="1:3" x14ac:dyDescent="0.35">
      <c r="A12537">
        <v>236.9263</v>
      </c>
      <c r="B12537" t="s">
        <v>55</v>
      </c>
    </row>
    <row r="12538" spans="1:3" x14ac:dyDescent="0.35">
      <c r="A12538">
        <v>236.95570000000001</v>
      </c>
      <c r="B12538" t="s">
        <v>55</v>
      </c>
    </row>
    <row r="12539" spans="1:3" x14ac:dyDescent="0.35">
      <c r="A12539">
        <v>236.97720000000001</v>
      </c>
      <c r="B12539" t="s">
        <v>55</v>
      </c>
    </row>
    <row r="12540" spans="1:3" x14ac:dyDescent="0.35">
      <c r="A12540">
        <v>237.0027</v>
      </c>
      <c r="B12540" t="s">
        <v>55</v>
      </c>
    </row>
    <row r="12541" spans="1:3" x14ac:dyDescent="0.35">
      <c r="A12541">
        <v>237.0247</v>
      </c>
      <c r="B12541" t="s">
        <v>55</v>
      </c>
    </row>
    <row r="12542" spans="1:3" x14ac:dyDescent="0.35">
      <c r="A12542">
        <v>237.0488</v>
      </c>
      <c r="B12542" t="s">
        <v>55</v>
      </c>
    </row>
    <row r="12543" spans="1:3" x14ac:dyDescent="0.35">
      <c r="A12543">
        <v>237.06739999999999</v>
      </c>
      <c r="B12543" t="s">
        <v>55</v>
      </c>
    </row>
    <row r="12544" spans="1:3" x14ac:dyDescent="0.35">
      <c r="A12544">
        <v>237.09</v>
      </c>
      <c r="B12544" t="s">
        <v>55</v>
      </c>
    </row>
    <row r="12545" spans="1:2" x14ac:dyDescent="0.35">
      <c r="A12545">
        <v>237.10919999999999</v>
      </c>
      <c r="B12545" t="s">
        <v>55</v>
      </c>
    </row>
    <row r="12546" spans="1:2" x14ac:dyDescent="0.35">
      <c r="A12546">
        <v>237.13</v>
      </c>
      <c r="B12546" t="s">
        <v>55</v>
      </c>
    </row>
    <row r="12547" spans="1:2" x14ac:dyDescent="0.35">
      <c r="A12547">
        <v>237.15610000000001</v>
      </c>
      <c r="B12547" t="s">
        <v>55</v>
      </c>
    </row>
    <row r="12548" spans="1:2" x14ac:dyDescent="0.35">
      <c r="A12548">
        <v>237.18629999999999</v>
      </c>
      <c r="B12548" t="s">
        <v>55</v>
      </c>
    </row>
    <row r="12549" spans="1:2" x14ac:dyDescent="0.35">
      <c r="A12549">
        <v>237.20740000000001</v>
      </c>
      <c r="B12549" t="s">
        <v>55</v>
      </c>
    </row>
    <row r="12550" spans="1:2" x14ac:dyDescent="0.35">
      <c r="A12550">
        <v>237.22550000000001</v>
      </c>
      <c r="B12550" t="s">
        <v>55</v>
      </c>
    </row>
    <row r="12551" spans="1:2" x14ac:dyDescent="0.35">
      <c r="A12551">
        <v>237.24440000000001</v>
      </c>
      <c r="B12551" t="s">
        <v>55</v>
      </c>
    </row>
    <row r="12552" spans="1:2" x14ac:dyDescent="0.35">
      <c r="A12552">
        <v>237.26089999999999</v>
      </c>
      <c r="B12552" t="s">
        <v>55</v>
      </c>
    </row>
    <row r="12553" spans="1:2" x14ac:dyDescent="0.35">
      <c r="A12553">
        <v>237.28569999999999</v>
      </c>
      <c r="B12553" t="s">
        <v>55</v>
      </c>
    </row>
    <row r="12554" spans="1:2" x14ac:dyDescent="0.35">
      <c r="A12554">
        <v>237.30459999999999</v>
      </c>
      <c r="B12554" t="s">
        <v>55</v>
      </c>
    </row>
    <row r="12555" spans="1:2" x14ac:dyDescent="0.35">
      <c r="A12555">
        <v>237.3229</v>
      </c>
      <c r="B12555" t="s">
        <v>55</v>
      </c>
    </row>
    <row r="12556" spans="1:2" x14ac:dyDescent="0.35">
      <c r="A12556">
        <v>237.34180000000001</v>
      </c>
      <c r="B12556" t="s">
        <v>55</v>
      </c>
    </row>
    <row r="12557" spans="1:2" x14ac:dyDescent="0.35">
      <c r="A12557">
        <v>237.36330000000001</v>
      </c>
      <c r="B12557" t="s">
        <v>55</v>
      </c>
    </row>
    <row r="12558" spans="1:2" x14ac:dyDescent="0.35">
      <c r="A12558">
        <v>237.38669999999999</v>
      </c>
      <c r="B12558" t="s">
        <v>55</v>
      </c>
    </row>
    <row r="12559" spans="1:2" x14ac:dyDescent="0.35">
      <c r="A12559">
        <v>237.40459999999999</v>
      </c>
      <c r="B12559" t="s">
        <v>55</v>
      </c>
    </row>
    <row r="12560" spans="1:2" x14ac:dyDescent="0.35">
      <c r="A12560">
        <v>237.4239</v>
      </c>
      <c r="B12560" t="s">
        <v>55</v>
      </c>
    </row>
    <row r="12561" spans="1:3" x14ac:dyDescent="0.35">
      <c r="A12561">
        <v>237.44710000000001</v>
      </c>
      <c r="B12561" t="s">
        <v>55</v>
      </c>
    </row>
    <row r="12562" spans="1:3" x14ac:dyDescent="0.35">
      <c r="A12562">
        <v>237.47139999999999</v>
      </c>
      <c r="B12562" t="s">
        <v>55</v>
      </c>
    </row>
    <row r="12563" spans="1:3" x14ac:dyDescent="0.35">
      <c r="A12563">
        <v>237.5051</v>
      </c>
      <c r="B12563" t="s">
        <v>55</v>
      </c>
    </row>
    <row r="12564" spans="1:3" x14ac:dyDescent="0.35">
      <c r="A12564">
        <v>237.57990000000001</v>
      </c>
      <c r="B12564" t="s">
        <v>55</v>
      </c>
    </row>
    <row r="12565" spans="1:3" x14ac:dyDescent="0.35">
      <c r="A12565">
        <v>237.61699999999999</v>
      </c>
      <c r="B12565" t="s">
        <v>55</v>
      </c>
    </row>
    <row r="12566" spans="1:3" x14ac:dyDescent="0.35">
      <c r="A12566">
        <v>237.64570000000001</v>
      </c>
      <c r="B12566" t="s">
        <v>55</v>
      </c>
    </row>
    <row r="12567" spans="1:3" x14ac:dyDescent="0.35">
      <c r="A12567">
        <v>237.66900000000001</v>
      </c>
      <c r="B12567" t="s">
        <v>55</v>
      </c>
      <c r="C12567">
        <v>2.9999999999999997E-4</v>
      </c>
    </row>
    <row r="12568" spans="1:3" x14ac:dyDescent="0.35">
      <c r="A12568">
        <v>237.6902</v>
      </c>
      <c r="B12568" t="s">
        <v>55</v>
      </c>
    </row>
    <row r="12569" spans="1:3" x14ac:dyDescent="0.35">
      <c r="A12569">
        <v>237.71299999999999</v>
      </c>
      <c r="B12569" t="s">
        <v>55</v>
      </c>
    </row>
    <row r="12570" spans="1:3" x14ac:dyDescent="0.35">
      <c r="A12570">
        <v>237.7372</v>
      </c>
      <c r="B12570" t="s">
        <v>55</v>
      </c>
    </row>
    <row r="12571" spans="1:3" x14ac:dyDescent="0.35">
      <c r="A12571">
        <v>237.75460000000001</v>
      </c>
      <c r="B12571" t="s">
        <v>55</v>
      </c>
    </row>
    <row r="12572" spans="1:3" x14ac:dyDescent="0.35">
      <c r="A12572">
        <v>237.77330000000001</v>
      </c>
      <c r="B12572" t="s">
        <v>55</v>
      </c>
    </row>
    <row r="12573" spans="1:3" x14ac:dyDescent="0.35">
      <c r="A12573">
        <v>237.79339999999999</v>
      </c>
      <c r="B12573" t="s">
        <v>55</v>
      </c>
    </row>
    <row r="12574" spans="1:3" x14ac:dyDescent="0.35">
      <c r="A12574">
        <v>237.8168</v>
      </c>
      <c r="B12574" t="s">
        <v>55</v>
      </c>
    </row>
    <row r="12575" spans="1:3" x14ac:dyDescent="0.35">
      <c r="A12575">
        <v>237.8338</v>
      </c>
      <c r="B12575" t="s">
        <v>55</v>
      </c>
    </row>
    <row r="12576" spans="1:3" x14ac:dyDescent="0.35">
      <c r="A12576">
        <v>237.852</v>
      </c>
      <c r="B12576" t="s">
        <v>55</v>
      </c>
    </row>
    <row r="12577" spans="1:2" x14ac:dyDescent="0.35">
      <c r="A12577">
        <v>237.87</v>
      </c>
      <c r="B12577" t="s">
        <v>55</v>
      </c>
    </row>
    <row r="12578" spans="1:2" x14ac:dyDescent="0.35">
      <c r="A12578">
        <v>237.8887</v>
      </c>
      <c r="B12578" t="s">
        <v>55</v>
      </c>
    </row>
    <row r="12579" spans="1:2" x14ac:dyDescent="0.35">
      <c r="A12579">
        <v>237.9067</v>
      </c>
      <c r="B12579" t="s">
        <v>55</v>
      </c>
    </row>
    <row r="12580" spans="1:2" x14ac:dyDescent="0.35">
      <c r="A12580">
        <v>237.9246</v>
      </c>
      <c r="B12580" t="s">
        <v>55</v>
      </c>
    </row>
    <row r="12581" spans="1:2" x14ac:dyDescent="0.35">
      <c r="A12581">
        <v>237.94069999999999</v>
      </c>
      <c r="B12581" t="s">
        <v>55</v>
      </c>
    </row>
    <row r="12582" spans="1:2" x14ac:dyDescent="0.35">
      <c r="A12582">
        <v>237.96469999999999</v>
      </c>
      <c r="B12582" t="s">
        <v>55</v>
      </c>
    </row>
    <row r="12583" spans="1:2" x14ac:dyDescent="0.35">
      <c r="A12583">
        <v>237.9871</v>
      </c>
      <c r="B12583" t="s">
        <v>55</v>
      </c>
    </row>
    <row r="12584" spans="1:2" x14ac:dyDescent="0.35">
      <c r="A12584">
        <v>238.0112</v>
      </c>
      <c r="B12584" t="s">
        <v>55</v>
      </c>
    </row>
    <row r="12585" spans="1:2" x14ac:dyDescent="0.35">
      <c r="A12585">
        <v>238.0385</v>
      </c>
      <c r="B12585" t="s">
        <v>55</v>
      </c>
    </row>
    <row r="12586" spans="1:2" x14ac:dyDescent="0.35">
      <c r="A12586">
        <v>238.0633</v>
      </c>
      <c r="B12586" t="s">
        <v>55</v>
      </c>
    </row>
    <row r="12587" spans="1:2" x14ac:dyDescent="0.35">
      <c r="A12587">
        <v>238.09030000000001</v>
      </c>
      <c r="B12587" t="s">
        <v>55</v>
      </c>
    </row>
    <row r="12588" spans="1:2" x14ac:dyDescent="0.35">
      <c r="A12588">
        <v>238.11789999999999</v>
      </c>
      <c r="B12588" t="s">
        <v>55</v>
      </c>
    </row>
    <row r="12589" spans="1:2" x14ac:dyDescent="0.35">
      <c r="A12589">
        <v>238.1498</v>
      </c>
      <c r="B12589" t="s">
        <v>55</v>
      </c>
    </row>
    <row r="12590" spans="1:2" x14ac:dyDescent="0.35">
      <c r="A12590">
        <v>238.1696</v>
      </c>
      <c r="B12590" t="s">
        <v>55</v>
      </c>
    </row>
    <row r="12591" spans="1:2" x14ac:dyDescent="0.35">
      <c r="A12591">
        <v>238.20320000000001</v>
      </c>
      <c r="B12591" t="s">
        <v>55</v>
      </c>
    </row>
    <row r="12592" spans="1:2" x14ac:dyDescent="0.35">
      <c r="A12592">
        <v>238.22749999999999</v>
      </c>
      <c r="B12592" t="s">
        <v>55</v>
      </c>
    </row>
    <row r="12593" spans="1:3" x14ac:dyDescent="0.35">
      <c r="A12593">
        <v>238.24979999999999</v>
      </c>
      <c r="B12593" t="s">
        <v>55</v>
      </c>
    </row>
    <row r="12594" spans="1:3" x14ac:dyDescent="0.35">
      <c r="A12594">
        <v>238.2688</v>
      </c>
      <c r="B12594" t="s">
        <v>55</v>
      </c>
    </row>
    <row r="12595" spans="1:3" x14ac:dyDescent="0.35">
      <c r="A12595">
        <v>238.29560000000001</v>
      </c>
      <c r="B12595" t="s">
        <v>55</v>
      </c>
    </row>
    <row r="12596" spans="1:3" x14ac:dyDescent="0.35">
      <c r="A12596">
        <v>238.3228</v>
      </c>
      <c r="B12596" t="s">
        <v>55</v>
      </c>
      <c r="C12596">
        <v>1E-4</v>
      </c>
    </row>
    <row r="12597" spans="1:3" x14ac:dyDescent="0.35">
      <c r="A12597">
        <v>238.34209999999999</v>
      </c>
      <c r="B12597" t="s">
        <v>55</v>
      </c>
    </row>
    <row r="12598" spans="1:3" x14ac:dyDescent="0.35">
      <c r="A12598">
        <v>238.36019999999999</v>
      </c>
      <c r="B12598" t="s">
        <v>55</v>
      </c>
    </row>
    <row r="12599" spans="1:3" x14ac:dyDescent="0.35">
      <c r="A12599">
        <v>238.37700000000001</v>
      </c>
      <c r="B12599" t="s">
        <v>55</v>
      </c>
    </row>
    <row r="12600" spans="1:3" x14ac:dyDescent="0.35">
      <c r="A12600">
        <v>238.39349999999999</v>
      </c>
      <c r="B12600" t="s">
        <v>55</v>
      </c>
    </row>
    <row r="12601" spans="1:3" x14ac:dyDescent="0.35">
      <c r="A12601">
        <v>238.41399999999999</v>
      </c>
      <c r="B12601" t="s">
        <v>55</v>
      </c>
    </row>
    <row r="12602" spans="1:3" x14ac:dyDescent="0.35">
      <c r="A12602">
        <v>238.4452</v>
      </c>
      <c r="B12602" t="s">
        <v>55</v>
      </c>
    </row>
    <row r="12603" spans="1:3" x14ac:dyDescent="0.35">
      <c r="A12603">
        <v>238.47630000000001</v>
      </c>
      <c r="B12603" t="s">
        <v>55</v>
      </c>
    </row>
    <row r="12604" spans="1:3" x14ac:dyDescent="0.35">
      <c r="A12604">
        <v>238.49719999999999</v>
      </c>
      <c r="B12604" t="s">
        <v>55</v>
      </c>
    </row>
    <row r="12605" spans="1:3" x14ac:dyDescent="0.35">
      <c r="A12605">
        <v>238.51519999999999</v>
      </c>
      <c r="B12605" t="s">
        <v>55</v>
      </c>
    </row>
    <row r="12606" spans="1:3" x14ac:dyDescent="0.35">
      <c r="A12606">
        <v>238.5334</v>
      </c>
      <c r="B12606" t="s">
        <v>55</v>
      </c>
    </row>
    <row r="12607" spans="1:3" x14ac:dyDescent="0.35">
      <c r="A12607">
        <v>238.5513</v>
      </c>
      <c r="B12607" t="s">
        <v>55</v>
      </c>
    </row>
    <row r="12608" spans="1:3" x14ac:dyDescent="0.35">
      <c r="A12608">
        <v>238.5703</v>
      </c>
      <c r="B12608" t="s">
        <v>55</v>
      </c>
      <c r="C12608">
        <v>5.0000000000000001E-4</v>
      </c>
    </row>
    <row r="12609" spans="1:3" x14ac:dyDescent="0.35">
      <c r="A12609">
        <v>238.5899</v>
      </c>
      <c r="B12609" t="s">
        <v>55</v>
      </c>
      <c r="C12609">
        <v>8.0000000000000004E-4</v>
      </c>
    </row>
    <row r="12610" spans="1:3" x14ac:dyDescent="0.35">
      <c r="A12610">
        <v>238.60810000000001</v>
      </c>
      <c r="B12610" t="s">
        <v>55</v>
      </c>
      <c r="C12610">
        <v>1.6000000000000001E-3</v>
      </c>
    </row>
    <row r="12611" spans="1:3" x14ac:dyDescent="0.35">
      <c r="A12611">
        <v>238.62719999999999</v>
      </c>
      <c r="B12611" t="s">
        <v>55</v>
      </c>
      <c r="C12611">
        <v>1.6999999999999999E-3</v>
      </c>
    </row>
    <row r="12612" spans="1:3" x14ac:dyDescent="0.35">
      <c r="A12612">
        <v>238.6534</v>
      </c>
      <c r="B12612" t="s">
        <v>55</v>
      </c>
      <c r="C12612">
        <v>1.9E-3</v>
      </c>
    </row>
    <row r="12613" spans="1:3" x14ac:dyDescent="0.35">
      <c r="A12613">
        <v>238.67570000000001</v>
      </c>
      <c r="B12613" t="s">
        <v>55</v>
      </c>
      <c r="C12613">
        <v>5.0000000000000001E-4</v>
      </c>
    </row>
    <row r="12614" spans="1:3" x14ac:dyDescent="0.35">
      <c r="A12614">
        <v>238.70050000000001</v>
      </c>
      <c r="B12614" t="s">
        <v>55</v>
      </c>
      <c r="C12614">
        <v>1.2999999999999999E-3</v>
      </c>
    </row>
    <row r="12615" spans="1:3" x14ac:dyDescent="0.35">
      <c r="A12615">
        <v>238.72470000000001</v>
      </c>
      <c r="B12615" t="s">
        <v>55</v>
      </c>
      <c r="C12615">
        <v>1.6999999999999999E-3</v>
      </c>
    </row>
    <row r="12616" spans="1:3" x14ac:dyDescent="0.35">
      <c r="A12616">
        <v>238.74870000000001</v>
      </c>
      <c r="B12616" t="s">
        <v>55</v>
      </c>
      <c r="C12616">
        <v>1E-3</v>
      </c>
    </row>
    <row r="12617" spans="1:3" x14ac:dyDescent="0.35">
      <c r="A12617">
        <v>238.7773</v>
      </c>
      <c r="B12617" t="s">
        <v>55</v>
      </c>
      <c r="C12617">
        <v>2.9999999999999997E-4</v>
      </c>
    </row>
    <row r="12618" spans="1:3" x14ac:dyDescent="0.35">
      <c r="A12618">
        <v>238.798</v>
      </c>
      <c r="B12618" t="s">
        <v>55</v>
      </c>
      <c r="C12618">
        <v>2E-3</v>
      </c>
    </row>
    <row r="12619" spans="1:3" x14ac:dyDescent="0.35">
      <c r="A12619">
        <v>238.81809999999999</v>
      </c>
      <c r="B12619" t="s">
        <v>55</v>
      </c>
      <c r="C12619">
        <v>1.5E-3</v>
      </c>
    </row>
    <row r="12620" spans="1:3" x14ac:dyDescent="0.35">
      <c r="A12620">
        <v>238.8442</v>
      </c>
      <c r="B12620" t="s">
        <v>55</v>
      </c>
      <c r="C12620">
        <v>1.4E-3</v>
      </c>
    </row>
    <row r="12621" spans="1:3" x14ac:dyDescent="0.35">
      <c r="A12621">
        <v>238.86359999999999</v>
      </c>
      <c r="B12621" t="s">
        <v>55</v>
      </c>
      <c r="C12621">
        <v>4.3E-3</v>
      </c>
    </row>
    <row r="12622" spans="1:3" x14ac:dyDescent="0.35">
      <c r="A12622">
        <v>238.8853</v>
      </c>
      <c r="B12622" t="s">
        <v>55</v>
      </c>
      <c r="C12622">
        <v>5.1000000000000004E-3</v>
      </c>
    </row>
    <row r="12623" spans="1:3" x14ac:dyDescent="0.35">
      <c r="A12623">
        <v>238.91309999999999</v>
      </c>
      <c r="B12623" t="s">
        <v>55</v>
      </c>
      <c r="C12623">
        <v>7.0000000000000001E-3</v>
      </c>
    </row>
    <row r="12624" spans="1:3" x14ac:dyDescent="0.35">
      <c r="A12624">
        <v>238.93690000000001</v>
      </c>
      <c r="B12624" t="s">
        <v>55</v>
      </c>
      <c r="C12624">
        <v>3.7000000000000002E-3</v>
      </c>
    </row>
    <row r="12625" spans="1:3" x14ac:dyDescent="0.35">
      <c r="A12625">
        <v>238.9597</v>
      </c>
      <c r="B12625" t="s">
        <v>55</v>
      </c>
      <c r="C12625">
        <v>1.6000000000000001E-3</v>
      </c>
    </row>
    <row r="12626" spans="1:3" x14ac:dyDescent="0.35">
      <c r="A12626">
        <v>238.98750000000001</v>
      </c>
      <c r="B12626" t="s">
        <v>55</v>
      </c>
      <c r="C12626">
        <v>8.8000000000000005E-3</v>
      </c>
    </row>
    <row r="12627" spans="1:3" x14ac:dyDescent="0.35">
      <c r="A12627">
        <v>239.0103</v>
      </c>
      <c r="B12627" t="s">
        <v>55</v>
      </c>
      <c r="C12627">
        <v>1.8E-3</v>
      </c>
    </row>
    <row r="12628" spans="1:3" x14ac:dyDescent="0.35">
      <c r="A12628">
        <v>239.0301</v>
      </c>
      <c r="B12628" t="s">
        <v>55</v>
      </c>
      <c r="C12628">
        <v>5.1000000000000004E-3</v>
      </c>
    </row>
    <row r="12629" spans="1:3" x14ac:dyDescent="0.35">
      <c r="A12629">
        <v>239.05670000000001</v>
      </c>
      <c r="B12629" t="s">
        <v>55</v>
      </c>
      <c r="C12629">
        <v>2.3E-3</v>
      </c>
    </row>
    <row r="12630" spans="1:3" x14ac:dyDescent="0.35">
      <c r="A12630">
        <v>239.0814</v>
      </c>
      <c r="B12630" t="s">
        <v>55</v>
      </c>
      <c r="C12630">
        <v>1.1999999999999999E-3</v>
      </c>
    </row>
    <row r="12631" spans="1:3" x14ac:dyDescent="0.35">
      <c r="A12631">
        <v>239.1114</v>
      </c>
      <c r="B12631" t="s">
        <v>55</v>
      </c>
    </row>
    <row r="12632" spans="1:3" x14ac:dyDescent="0.35">
      <c r="A12632">
        <v>239.12950000000001</v>
      </c>
      <c r="B12632" t="s">
        <v>55</v>
      </c>
    </row>
    <row r="12633" spans="1:3" x14ac:dyDescent="0.35">
      <c r="A12633">
        <v>239.1474</v>
      </c>
      <c r="B12633" t="s">
        <v>55</v>
      </c>
    </row>
    <row r="12634" spans="1:3" x14ac:dyDescent="0.35">
      <c r="A12634">
        <v>239.16550000000001</v>
      </c>
      <c r="B12634" t="s">
        <v>55</v>
      </c>
    </row>
    <row r="12635" spans="1:3" x14ac:dyDescent="0.35">
      <c r="A12635">
        <v>239.1832</v>
      </c>
      <c r="B12635" t="s">
        <v>55</v>
      </c>
    </row>
    <row r="12636" spans="1:3" x14ac:dyDescent="0.35">
      <c r="A12636">
        <v>239.20160000000001</v>
      </c>
      <c r="B12636" t="s">
        <v>55</v>
      </c>
    </row>
    <row r="12637" spans="1:3" x14ac:dyDescent="0.35">
      <c r="A12637">
        <v>239.22149999999999</v>
      </c>
      <c r="B12637" t="s">
        <v>55</v>
      </c>
    </row>
    <row r="12638" spans="1:3" x14ac:dyDescent="0.35">
      <c r="A12638">
        <v>239.2397</v>
      </c>
      <c r="B12638" t="s">
        <v>55</v>
      </c>
    </row>
    <row r="12639" spans="1:3" x14ac:dyDescent="0.35">
      <c r="A12639">
        <v>239.25620000000001</v>
      </c>
      <c r="B12639" t="s">
        <v>55</v>
      </c>
    </row>
    <row r="12640" spans="1:3" x14ac:dyDescent="0.35">
      <c r="A12640">
        <v>239.27379999999999</v>
      </c>
      <c r="B12640" t="s">
        <v>55</v>
      </c>
    </row>
    <row r="12641" spans="1:2" x14ac:dyDescent="0.35">
      <c r="A12641">
        <v>239.291</v>
      </c>
      <c r="B12641" t="s">
        <v>55</v>
      </c>
    </row>
    <row r="12642" spans="1:2" x14ac:dyDescent="0.35">
      <c r="A12642">
        <v>239.31190000000001</v>
      </c>
      <c r="B12642" t="s">
        <v>55</v>
      </c>
    </row>
    <row r="12643" spans="1:2" x14ac:dyDescent="0.35">
      <c r="A12643">
        <v>239.3278</v>
      </c>
      <c r="B12643" t="s">
        <v>55</v>
      </c>
    </row>
    <row r="12644" spans="1:2" x14ac:dyDescent="0.35">
      <c r="A12644">
        <v>239.34809999999999</v>
      </c>
      <c r="B12644" t="s">
        <v>55</v>
      </c>
    </row>
    <row r="12645" spans="1:2" x14ac:dyDescent="0.35">
      <c r="A12645">
        <v>239.37090000000001</v>
      </c>
      <c r="B12645" t="s">
        <v>55</v>
      </c>
    </row>
    <row r="12646" spans="1:2" x14ac:dyDescent="0.35">
      <c r="A12646">
        <v>239.3947</v>
      </c>
      <c r="B12646" t="s">
        <v>55</v>
      </c>
    </row>
    <row r="12647" spans="1:2" x14ac:dyDescent="0.35">
      <c r="A12647">
        <v>239.42310000000001</v>
      </c>
      <c r="B12647" t="s">
        <v>55</v>
      </c>
    </row>
    <row r="12648" spans="1:2" x14ac:dyDescent="0.35">
      <c r="A12648">
        <v>239.4555</v>
      </c>
      <c r="B12648" t="s">
        <v>55</v>
      </c>
    </row>
    <row r="12649" spans="1:2" x14ac:dyDescent="0.35">
      <c r="A12649">
        <v>239.4813</v>
      </c>
      <c r="B12649" t="s">
        <v>55</v>
      </c>
    </row>
    <row r="12650" spans="1:2" x14ac:dyDescent="0.35">
      <c r="A12650">
        <v>239.50149999999999</v>
      </c>
      <c r="B12650" t="s">
        <v>55</v>
      </c>
    </row>
    <row r="12651" spans="1:2" x14ac:dyDescent="0.35">
      <c r="A12651">
        <v>239.53110000000001</v>
      </c>
      <c r="B12651" t="s">
        <v>55</v>
      </c>
    </row>
    <row r="12652" spans="1:2" x14ac:dyDescent="0.35">
      <c r="A12652">
        <v>239.55099999999999</v>
      </c>
      <c r="B12652" t="s">
        <v>55</v>
      </c>
    </row>
    <row r="12653" spans="1:2" x14ac:dyDescent="0.35">
      <c r="A12653">
        <v>239.5839</v>
      </c>
      <c r="B12653" t="s">
        <v>55</v>
      </c>
    </row>
    <row r="12654" spans="1:2" x14ac:dyDescent="0.35">
      <c r="A12654">
        <v>239.6028</v>
      </c>
      <c r="B12654" t="s">
        <v>55</v>
      </c>
    </row>
    <row r="12655" spans="1:2" x14ac:dyDescent="0.35">
      <c r="A12655">
        <v>239.62280000000001</v>
      </c>
      <c r="B12655" t="s">
        <v>55</v>
      </c>
    </row>
    <row r="12656" spans="1:2" x14ac:dyDescent="0.35">
      <c r="A12656">
        <v>239.65039999999999</v>
      </c>
      <c r="B12656" t="s">
        <v>55</v>
      </c>
    </row>
    <row r="12657" spans="1:2" x14ac:dyDescent="0.35">
      <c r="A12657">
        <v>239.6808</v>
      </c>
      <c r="B12657" t="s">
        <v>55</v>
      </c>
    </row>
    <row r="12658" spans="1:2" x14ac:dyDescent="0.35">
      <c r="A12658">
        <v>239.7013</v>
      </c>
      <c r="B12658" t="s">
        <v>55</v>
      </c>
    </row>
    <row r="12659" spans="1:2" x14ac:dyDescent="0.35">
      <c r="A12659">
        <v>239.7227</v>
      </c>
      <c r="B12659" t="s">
        <v>55</v>
      </c>
    </row>
    <row r="12660" spans="1:2" x14ac:dyDescent="0.35">
      <c r="A12660">
        <v>239.7482</v>
      </c>
      <c r="B12660" t="s">
        <v>55</v>
      </c>
    </row>
    <row r="12661" spans="1:2" x14ac:dyDescent="0.35">
      <c r="A12661">
        <v>239.76750000000001</v>
      </c>
      <c r="B12661" t="s">
        <v>55</v>
      </c>
    </row>
    <row r="12662" spans="1:2" x14ac:dyDescent="0.35">
      <c r="A12662">
        <v>239.785</v>
      </c>
      <c r="B12662" t="s">
        <v>55</v>
      </c>
    </row>
    <row r="12663" spans="1:2" x14ac:dyDescent="0.35">
      <c r="A12663">
        <v>239.80359999999999</v>
      </c>
      <c r="B12663" t="s">
        <v>55</v>
      </c>
    </row>
    <row r="12664" spans="1:2" x14ac:dyDescent="0.35">
      <c r="A12664">
        <v>239.82230000000001</v>
      </c>
      <c r="B12664" t="s">
        <v>55</v>
      </c>
    </row>
    <row r="12665" spans="1:2" x14ac:dyDescent="0.35">
      <c r="A12665">
        <v>239.8407</v>
      </c>
      <c r="B12665" t="s">
        <v>55</v>
      </c>
    </row>
    <row r="12666" spans="1:2" x14ac:dyDescent="0.35">
      <c r="A12666">
        <v>239.8603</v>
      </c>
      <c r="B12666" t="s">
        <v>55</v>
      </c>
    </row>
    <row r="12667" spans="1:2" x14ac:dyDescent="0.35">
      <c r="A12667">
        <v>239.8777</v>
      </c>
      <c r="B12667" t="s">
        <v>55</v>
      </c>
    </row>
    <row r="12668" spans="1:2" x14ac:dyDescent="0.35">
      <c r="A12668">
        <v>239.89420000000001</v>
      </c>
      <c r="B12668" t="s">
        <v>55</v>
      </c>
    </row>
    <row r="12669" spans="1:2" x14ac:dyDescent="0.35">
      <c r="A12669">
        <v>239.9126</v>
      </c>
      <c r="B12669" t="s">
        <v>55</v>
      </c>
    </row>
    <row r="12670" spans="1:2" x14ac:dyDescent="0.35">
      <c r="A12670">
        <v>239.9306</v>
      </c>
      <c r="B12670" t="s">
        <v>55</v>
      </c>
    </row>
    <row r="12671" spans="1:2" x14ac:dyDescent="0.35">
      <c r="A12671">
        <v>239.95150000000001</v>
      </c>
      <c r="B12671" t="s">
        <v>55</v>
      </c>
    </row>
    <row r="12672" spans="1:2" x14ac:dyDescent="0.35">
      <c r="A12672">
        <v>239.9701</v>
      </c>
      <c r="B12672" t="s">
        <v>55</v>
      </c>
    </row>
    <row r="12673" spans="1:3" x14ac:dyDescent="0.35">
      <c r="A12673">
        <v>239.98869999999999</v>
      </c>
      <c r="B12673" t="s">
        <v>55</v>
      </c>
    </row>
    <row r="12674" spans="1:3" x14ac:dyDescent="0.35">
      <c r="A12674">
        <v>240.00960000000001</v>
      </c>
      <c r="B12674" t="s">
        <v>55</v>
      </c>
    </row>
    <row r="12675" spans="1:3" x14ac:dyDescent="0.35">
      <c r="A12675">
        <v>240.0324</v>
      </c>
      <c r="B12675" t="s">
        <v>55</v>
      </c>
    </row>
    <row r="12676" spans="1:3" x14ac:dyDescent="0.35">
      <c r="A12676">
        <v>240.06180000000001</v>
      </c>
      <c r="B12676" t="s">
        <v>55</v>
      </c>
    </row>
    <row r="12677" spans="1:3" x14ac:dyDescent="0.35">
      <c r="A12677">
        <v>240.09610000000001</v>
      </c>
      <c r="B12677" t="s">
        <v>55</v>
      </c>
    </row>
    <row r="12678" spans="1:3" x14ac:dyDescent="0.35">
      <c r="A12678">
        <v>240.11869999999999</v>
      </c>
      <c r="B12678" t="s">
        <v>55</v>
      </c>
    </row>
    <row r="12679" spans="1:3" x14ac:dyDescent="0.35">
      <c r="A12679">
        <v>240.1395</v>
      </c>
      <c r="B12679" t="s">
        <v>55</v>
      </c>
    </row>
    <row r="12680" spans="1:3" x14ac:dyDescent="0.35">
      <c r="A12680">
        <v>240.16220000000001</v>
      </c>
      <c r="B12680" t="s">
        <v>55</v>
      </c>
    </row>
    <row r="12681" spans="1:3" x14ac:dyDescent="0.35">
      <c r="A12681">
        <v>240.18340000000001</v>
      </c>
      <c r="B12681" t="s">
        <v>55</v>
      </c>
    </row>
    <row r="12682" spans="1:3" x14ac:dyDescent="0.35">
      <c r="A12682">
        <v>240.20349999999999</v>
      </c>
      <c r="B12682" t="s">
        <v>55</v>
      </c>
    </row>
    <row r="12683" spans="1:3" x14ac:dyDescent="0.35">
      <c r="A12683">
        <v>240.23089999999999</v>
      </c>
      <c r="B12683" t="s">
        <v>55</v>
      </c>
    </row>
    <row r="12684" spans="1:3" x14ac:dyDescent="0.35">
      <c r="A12684">
        <v>240.2628</v>
      </c>
      <c r="B12684" t="s">
        <v>55</v>
      </c>
    </row>
    <row r="12685" spans="1:3" x14ac:dyDescent="0.35">
      <c r="A12685">
        <v>240.285</v>
      </c>
      <c r="B12685" t="s">
        <v>55</v>
      </c>
    </row>
    <row r="12686" spans="1:3" x14ac:dyDescent="0.35">
      <c r="A12686">
        <v>240.3124</v>
      </c>
      <c r="B12686" t="s">
        <v>55</v>
      </c>
      <c r="C12686">
        <v>1E-4</v>
      </c>
    </row>
    <row r="12687" spans="1:3" x14ac:dyDescent="0.35">
      <c r="A12687">
        <v>240.34229999999999</v>
      </c>
      <c r="B12687" t="s">
        <v>55</v>
      </c>
    </row>
    <row r="12688" spans="1:3" x14ac:dyDescent="0.35">
      <c r="A12688">
        <v>240.36699999999999</v>
      </c>
      <c r="B12688" t="s">
        <v>55</v>
      </c>
    </row>
    <row r="12689" spans="1:3" x14ac:dyDescent="0.35">
      <c r="A12689">
        <v>240.38210000000001</v>
      </c>
      <c r="B12689" t="s">
        <v>55</v>
      </c>
    </row>
    <row r="12690" spans="1:3" x14ac:dyDescent="0.35">
      <c r="A12690">
        <v>240.4006</v>
      </c>
      <c r="B12690" t="s">
        <v>55</v>
      </c>
    </row>
    <row r="12691" spans="1:3" x14ac:dyDescent="0.35">
      <c r="A12691">
        <v>240.42</v>
      </c>
      <c r="B12691" t="s">
        <v>55</v>
      </c>
    </row>
    <row r="12692" spans="1:3" x14ac:dyDescent="0.35">
      <c r="A12692">
        <v>240.446</v>
      </c>
      <c r="B12692" t="s">
        <v>55</v>
      </c>
    </row>
    <row r="12693" spans="1:3" x14ac:dyDescent="0.35">
      <c r="A12693">
        <v>240.4693</v>
      </c>
      <c r="B12693" t="s">
        <v>55</v>
      </c>
    </row>
    <row r="12694" spans="1:3" x14ac:dyDescent="0.35">
      <c r="A12694">
        <v>240.4949</v>
      </c>
      <c r="B12694" t="s">
        <v>55</v>
      </c>
    </row>
    <row r="12695" spans="1:3" x14ac:dyDescent="0.35">
      <c r="A12695">
        <v>240.52189999999999</v>
      </c>
      <c r="B12695" t="s">
        <v>55</v>
      </c>
    </row>
    <row r="12696" spans="1:3" x14ac:dyDescent="0.35">
      <c r="A12696">
        <v>240.55</v>
      </c>
      <c r="B12696" t="s">
        <v>55</v>
      </c>
    </row>
    <row r="12697" spans="1:3" x14ac:dyDescent="0.35">
      <c r="A12697">
        <v>240.57599999999999</v>
      </c>
      <c r="B12697" t="s">
        <v>55</v>
      </c>
    </row>
    <row r="12698" spans="1:3" x14ac:dyDescent="0.35">
      <c r="A12698">
        <v>240.5993</v>
      </c>
      <c r="B12698" t="s">
        <v>55</v>
      </c>
    </row>
    <row r="12699" spans="1:3" x14ac:dyDescent="0.35">
      <c r="A12699">
        <v>240.62309999999999</v>
      </c>
      <c r="B12699" t="s">
        <v>55</v>
      </c>
    </row>
    <row r="12700" spans="1:3" x14ac:dyDescent="0.35">
      <c r="A12700">
        <v>240.64959999999999</v>
      </c>
      <c r="B12700" t="s">
        <v>55</v>
      </c>
      <c r="C12700">
        <v>1E-4</v>
      </c>
    </row>
    <row r="12701" spans="1:3" x14ac:dyDescent="0.35">
      <c r="A12701">
        <v>240.66980000000001</v>
      </c>
      <c r="B12701" t="s">
        <v>55</v>
      </c>
      <c r="C12701">
        <v>1.1000000000000001E-3</v>
      </c>
    </row>
    <row r="12702" spans="1:3" x14ac:dyDescent="0.35">
      <c r="A12702">
        <v>240.6918</v>
      </c>
      <c r="B12702" t="s">
        <v>55</v>
      </c>
      <c r="C12702">
        <v>2.2000000000000001E-3</v>
      </c>
    </row>
    <row r="12703" spans="1:3" x14ac:dyDescent="0.35">
      <c r="A12703">
        <v>240.71809999999999</v>
      </c>
      <c r="B12703" t="s">
        <v>55</v>
      </c>
      <c r="C12703">
        <v>1.8E-3</v>
      </c>
    </row>
    <row r="12704" spans="1:3" x14ac:dyDescent="0.35">
      <c r="A12704">
        <v>240.7405</v>
      </c>
      <c r="B12704" t="s">
        <v>55</v>
      </c>
      <c r="C12704">
        <v>4.1999999999999997E-3</v>
      </c>
    </row>
    <row r="12705" spans="1:3" x14ac:dyDescent="0.35">
      <c r="A12705">
        <v>240.76779999999999</v>
      </c>
      <c r="B12705" t="s">
        <v>55</v>
      </c>
      <c r="C12705">
        <v>1.5E-3</v>
      </c>
    </row>
    <row r="12706" spans="1:3" x14ac:dyDescent="0.35">
      <c r="A12706">
        <v>240.79050000000001</v>
      </c>
      <c r="B12706" t="s">
        <v>55</v>
      </c>
      <c r="C12706">
        <v>3.8999999999999998E-3</v>
      </c>
    </row>
    <row r="12707" spans="1:3" x14ac:dyDescent="0.35">
      <c r="A12707">
        <v>240.81139999999999</v>
      </c>
      <c r="B12707" t="s">
        <v>55</v>
      </c>
      <c r="C12707">
        <v>1.6999999999999999E-3</v>
      </c>
    </row>
    <row r="12708" spans="1:3" x14ac:dyDescent="0.35">
      <c r="A12708">
        <v>240.8349</v>
      </c>
      <c r="B12708" t="s">
        <v>55</v>
      </c>
      <c r="C12708">
        <v>2.0999999999999999E-3</v>
      </c>
    </row>
    <row r="12709" spans="1:3" x14ac:dyDescent="0.35">
      <c r="A12709">
        <v>240.85380000000001</v>
      </c>
      <c r="B12709" t="s">
        <v>55</v>
      </c>
      <c r="C12709">
        <v>1.6000000000000001E-3</v>
      </c>
    </row>
    <row r="12710" spans="1:3" x14ac:dyDescent="0.35">
      <c r="A12710">
        <v>240.8862</v>
      </c>
      <c r="B12710" t="s">
        <v>55</v>
      </c>
      <c r="C12710">
        <v>1E-4</v>
      </c>
    </row>
    <row r="12711" spans="1:3" x14ac:dyDescent="0.35">
      <c r="A12711">
        <v>240.90649999999999</v>
      </c>
      <c r="B12711" t="s">
        <v>55</v>
      </c>
      <c r="C12711">
        <v>1E-4</v>
      </c>
    </row>
    <row r="12712" spans="1:3" x14ac:dyDescent="0.35">
      <c r="A12712">
        <v>240.92859999999999</v>
      </c>
      <c r="B12712" t="s">
        <v>55</v>
      </c>
      <c r="C12712">
        <v>1E-4</v>
      </c>
    </row>
    <row r="12713" spans="1:3" x14ac:dyDescent="0.35">
      <c r="A12713">
        <v>240.9502</v>
      </c>
      <c r="B12713" t="s">
        <v>55</v>
      </c>
    </row>
    <row r="12714" spans="1:3" x14ac:dyDescent="0.35">
      <c r="A12714">
        <v>240.9811</v>
      </c>
      <c r="B12714" t="s">
        <v>55</v>
      </c>
    </row>
    <row r="12715" spans="1:3" x14ac:dyDescent="0.35">
      <c r="A12715">
        <v>241.01300000000001</v>
      </c>
      <c r="B12715" t="s">
        <v>55</v>
      </c>
    </row>
    <row r="12716" spans="1:3" x14ac:dyDescent="0.35">
      <c r="A12716">
        <v>241.03739999999999</v>
      </c>
      <c r="B12716" t="s">
        <v>55</v>
      </c>
    </row>
    <row r="12717" spans="1:3" x14ac:dyDescent="0.35">
      <c r="A12717">
        <v>241.05549999999999</v>
      </c>
      <c r="B12717" t="s">
        <v>55</v>
      </c>
    </row>
    <row r="12718" spans="1:3" x14ac:dyDescent="0.35">
      <c r="A12718">
        <v>241.07419999999999</v>
      </c>
      <c r="B12718" t="s">
        <v>55</v>
      </c>
    </row>
    <row r="12719" spans="1:3" x14ac:dyDescent="0.35">
      <c r="A12719">
        <v>241.09229999999999</v>
      </c>
      <c r="B12719" t="s">
        <v>55</v>
      </c>
    </row>
    <row r="12720" spans="1:3" x14ac:dyDescent="0.35">
      <c r="A12720">
        <v>241.1086</v>
      </c>
      <c r="B12720" t="s">
        <v>55</v>
      </c>
    </row>
    <row r="12721" spans="1:2" x14ac:dyDescent="0.35">
      <c r="A12721">
        <v>241.12719999999999</v>
      </c>
      <c r="B12721" t="s">
        <v>55</v>
      </c>
    </row>
    <row r="12722" spans="1:2" x14ac:dyDescent="0.35">
      <c r="A12722">
        <v>241.14760000000001</v>
      </c>
      <c r="B12722" t="s">
        <v>55</v>
      </c>
    </row>
    <row r="12723" spans="1:2" x14ac:dyDescent="0.35">
      <c r="A12723">
        <v>241.17439999999999</v>
      </c>
      <c r="B12723" t="s">
        <v>55</v>
      </c>
    </row>
    <row r="12724" spans="1:2" x14ac:dyDescent="0.35">
      <c r="A12724">
        <v>241.20230000000001</v>
      </c>
      <c r="B12724" t="s">
        <v>55</v>
      </c>
    </row>
    <row r="12725" spans="1:2" x14ac:dyDescent="0.35">
      <c r="A12725">
        <v>241.22380000000001</v>
      </c>
      <c r="B12725" t="s">
        <v>55</v>
      </c>
    </row>
    <row r="12726" spans="1:2" x14ac:dyDescent="0.35">
      <c r="A12726">
        <v>241.2414</v>
      </c>
      <c r="B12726" t="s">
        <v>55</v>
      </c>
    </row>
    <row r="12727" spans="1:2" x14ac:dyDescent="0.35">
      <c r="A12727">
        <v>241.2612</v>
      </c>
      <c r="B12727" t="s">
        <v>55</v>
      </c>
    </row>
    <row r="12728" spans="1:2" x14ac:dyDescent="0.35">
      <c r="A12728">
        <v>241.27889999999999</v>
      </c>
      <c r="B12728" t="s">
        <v>55</v>
      </c>
    </row>
    <row r="12729" spans="1:2" x14ac:dyDescent="0.35">
      <c r="A12729">
        <v>241.29730000000001</v>
      </c>
      <c r="B12729" t="s">
        <v>55</v>
      </c>
    </row>
    <row r="12730" spans="1:2" x14ac:dyDescent="0.35">
      <c r="A12730">
        <v>241.3151</v>
      </c>
      <c r="B12730" t="s">
        <v>55</v>
      </c>
    </row>
    <row r="12731" spans="1:2" x14ac:dyDescent="0.35">
      <c r="A12731">
        <v>241.33789999999999</v>
      </c>
      <c r="B12731" t="s">
        <v>55</v>
      </c>
    </row>
    <row r="12732" spans="1:2" x14ac:dyDescent="0.35">
      <c r="A12732">
        <v>241.36</v>
      </c>
      <c r="B12732" t="s">
        <v>55</v>
      </c>
    </row>
    <row r="12733" spans="1:2" x14ac:dyDescent="0.35">
      <c r="A12733">
        <v>241.38310000000001</v>
      </c>
      <c r="B12733" t="s">
        <v>55</v>
      </c>
    </row>
    <row r="12734" spans="1:2" x14ac:dyDescent="0.35">
      <c r="A12734">
        <v>241.40950000000001</v>
      </c>
      <c r="B12734" t="s">
        <v>55</v>
      </c>
    </row>
    <row r="12735" spans="1:2" x14ac:dyDescent="0.35">
      <c r="A12735">
        <v>241.43729999999999</v>
      </c>
      <c r="B12735" t="s">
        <v>55</v>
      </c>
    </row>
    <row r="12736" spans="1:2" x14ac:dyDescent="0.35">
      <c r="A12736">
        <v>241.45869999999999</v>
      </c>
      <c r="B12736" t="s">
        <v>55</v>
      </c>
    </row>
    <row r="12737" spans="1:2" x14ac:dyDescent="0.35">
      <c r="A12737">
        <v>241.48769999999999</v>
      </c>
      <c r="B12737" t="s">
        <v>55</v>
      </c>
    </row>
    <row r="12738" spans="1:2" x14ac:dyDescent="0.35">
      <c r="A12738">
        <v>241.52590000000001</v>
      </c>
      <c r="B12738" t="s">
        <v>55</v>
      </c>
    </row>
    <row r="12739" spans="1:2" x14ac:dyDescent="0.35">
      <c r="A12739">
        <v>241.54939999999999</v>
      </c>
      <c r="B12739" t="s">
        <v>55</v>
      </c>
    </row>
    <row r="12740" spans="1:2" x14ac:dyDescent="0.35">
      <c r="A12740">
        <v>241.5822</v>
      </c>
      <c r="B12740" t="s">
        <v>55</v>
      </c>
    </row>
    <row r="12741" spans="1:2" x14ac:dyDescent="0.35">
      <c r="A12741">
        <v>241.60429999999999</v>
      </c>
      <c r="B12741" t="s">
        <v>55</v>
      </c>
    </row>
    <row r="12742" spans="1:2" x14ac:dyDescent="0.35">
      <c r="A12742">
        <v>241.6268</v>
      </c>
      <c r="B12742" t="s">
        <v>55</v>
      </c>
    </row>
    <row r="12743" spans="1:2" x14ac:dyDescent="0.35">
      <c r="A12743">
        <v>241.64670000000001</v>
      </c>
      <c r="B12743" t="s">
        <v>55</v>
      </c>
    </row>
    <row r="12744" spans="1:2" x14ac:dyDescent="0.35">
      <c r="A12744">
        <v>241.6679</v>
      </c>
      <c r="B12744" t="s">
        <v>55</v>
      </c>
    </row>
    <row r="12745" spans="1:2" x14ac:dyDescent="0.35">
      <c r="A12745">
        <v>241.69110000000001</v>
      </c>
      <c r="B12745" t="s">
        <v>55</v>
      </c>
    </row>
    <row r="12746" spans="1:2" x14ac:dyDescent="0.35">
      <c r="A12746">
        <v>241.71459999999999</v>
      </c>
      <c r="B12746" t="s">
        <v>55</v>
      </c>
    </row>
    <row r="12747" spans="1:2" x14ac:dyDescent="0.35">
      <c r="A12747">
        <v>241.7311</v>
      </c>
      <c r="B12747" t="s">
        <v>55</v>
      </c>
    </row>
    <row r="12748" spans="1:2" x14ac:dyDescent="0.35">
      <c r="A12748">
        <v>241.75720000000001</v>
      </c>
      <c r="B12748" t="s">
        <v>55</v>
      </c>
    </row>
    <row r="12749" spans="1:2" x14ac:dyDescent="0.35">
      <c r="A12749">
        <v>241.7747</v>
      </c>
      <c r="B12749" t="s">
        <v>55</v>
      </c>
    </row>
    <row r="12750" spans="1:2" x14ac:dyDescent="0.35">
      <c r="A12750">
        <v>241.7938</v>
      </c>
      <c r="B12750" t="s">
        <v>55</v>
      </c>
    </row>
    <row r="12751" spans="1:2" x14ac:dyDescent="0.35">
      <c r="A12751">
        <v>241.81110000000001</v>
      </c>
      <c r="B12751" t="s">
        <v>55</v>
      </c>
    </row>
    <row r="12752" spans="1:2" x14ac:dyDescent="0.35">
      <c r="A12752">
        <v>241.83019999999999</v>
      </c>
      <c r="B12752" t="s">
        <v>55</v>
      </c>
    </row>
    <row r="12753" spans="1:2" x14ac:dyDescent="0.35">
      <c r="A12753">
        <v>241.84690000000001</v>
      </c>
      <c r="B12753" t="s">
        <v>55</v>
      </c>
    </row>
    <row r="12754" spans="1:2" x14ac:dyDescent="0.35">
      <c r="A12754">
        <v>241.86510000000001</v>
      </c>
      <c r="B12754" t="s">
        <v>55</v>
      </c>
    </row>
    <row r="12755" spans="1:2" x14ac:dyDescent="0.35">
      <c r="A12755">
        <v>241.88409999999999</v>
      </c>
      <c r="B12755" t="s">
        <v>55</v>
      </c>
    </row>
    <row r="12756" spans="1:2" x14ac:dyDescent="0.35">
      <c r="A12756">
        <v>241.9025</v>
      </c>
      <c r="B12756" t="s">
        <v>55</v>
      </c>
    </row>
    <row r="12757" spans="1:2" x14ac:dyDescent="0.35">
      <c r="A12757">
        <v>241.9212</v>
      </c>
      <c r="B12757" t="s">
        <v>55</v>
      </c>
    </row>
    <row r="12758" spans="1:2" x14ac:dyDescent="0.35">
      <c r="A12758">
        <v>241.93940000000001</v>
      </c>
      <c r="B12758" t="s">
        <v>55</v>
      </c>
    </row>
    <row r="12759" spans="1:2" x14ac:dyDescent="0.35">
      <c r="A12759">
        <v>241.95740000000001</v>
      </c>
      <c r="B12759" t="s">
        <v>55</v>
      </c>
    </row>
    <row r="12760" spans="1:2" x14ac:dyDescent="0.35">
      <c r="A12760">
        <v>241.97540000000001</v>
      </c>
      <c r="B12760" t="s">
        <v>55</v>
      </c>
    </row>
    <row r="12761" spans="1:2" x14ac:dyDescent="0.35">
      <c r="A12761">
        <v>241.9933</v>
      </c>
      <c r="B12761" t="s">
        <v>55</v>
      </c>
    </row>
    <row r="12762" spans="1:2" x14ac:dyDescent="0.35">
      <c r="A12762">
        <v>242.0136</v>
      </c>
      <c r="B12762" t="s">
        <v>55</v>
      </c>
    </row>
    <row r="12763" spans="1:2" x14ac:dyDescent="0.35">
      <c r="A12763">
        <v>242.03909999999999</v>
      </c>
      <c r="B12763" t="s">
        <v>55</v>
      </c>
    </row>
    <row r="12764" spans="1:2" x14ac:dyDescent="0.35">
      <c r="A12764">
        <v>242.06229999999999</v>
      </c>
      <c r="B12764" t="s">
        <v>55</v>
      </c>
    </row>
    <row r="12765" spans="1:2" x14ac:dyDescent="0.35">
      <c r="A12765">
        <v>242.08619999999999</v>
      </c>
      <c r="B12765" t="s">
        <v>55</v>
      </c>
    </row>
    <row r="12766" spans="1:2" x14ac:dyDescent="0.35">
      <c r="A12766">
        <v>242.11150000000001</v>
      </c>
      <c r="B12766" t="s">
        <v>55</v>
      </c>
    </row>
    <row r="12767" spans="1:2" x14ac:dyDescent="0.35">
      <c r="A12767">
        <v>242.13730000000001</v>
      </c>
      <c r="B12767" t="s">
        <v>55</v>
      </c>
    </row>
    <row r="12768" spans="1:2" x14ac:dyDescent="0.35">
      <c r="A12768">
        <v>242.1831</v>
      </c>
      <c r="B12768" t="s">
        <v>55</v>
      </c>
    </row>
    <row r="12769" spans="1:2" x14ac:dyDescent="0.35">
      <c r="A12769">
        <v>242.2089</v>
      </c>
      <c r="B12769" t="s">
        <v>55</v>
      </c>
    </row>
    <row r="12770" spans="1:2" x14ac:dyDescent="0.35">
      <c r="A12770">
        <v>242.23089999999999</v>
      </c>
      <c r="B12770" t="s">
        <v>55</v>
      </c>
    </row>
    <row r="12771" spans="1:2" x14ac:dyDescent="0.35">
      <c r="A12771">
        <v>242.25819999999999</v>
      </c>
      <c r="B12771" t="s">
        <v>55</v>
      </c>
    </row>
    <row r="12772" spans="1:2" x14ac:dyDescent="0.35">
      <c r="A12772">
        <v>242.28149999999999</v>
      </c>
      <c r="B12772" t="s">
        <v>55</v>
      </c>
    </row>
    <row r="12773" spans="1:2" x14ac:dyDescent="0.35">
      <c r="A12773">
        <v>242.31200000000001</v>
      </c>
      <c r="B12773" t="s">
        <v>55</v>
      </c>
    </row>
    <row r="12774" spans="1:2" x14ac:dyDescent="0.35">
      <c r="A12774">
        <v>242.3372</v>
      </c>
      <c r="B12774" t="s">
        <v>55</v>
      </c>
    </row>
    <row r="12775" spans="1:2" x14ac:dyDescent="0.35">
      <c r="A12775">
        <v>242.35579999999999</v>
      </c>
      <c r="B12775" t="s">
        <v>55</v>
      </c>
    </row>
    <row r="12776" spans="1:2" x14ac:dyDescent="0.35">
      <c r="A12776">
        <v>242.3751</v>
      </c>
      <c r="B12776" t="s">
        <v>55</v>
      </c>
    </row>
    <row r="12777" spans="1:2" x14ac:dyDescent="0.35">
      <c r="A12777">
        <v>242.39410000000001</v>
      </c>
      <c r="B12777" t="s">
        <v>55</v>
      </c>
    </row>
    <row r="12778" spans="1:2" x14ac:dyDescent="0.35">
      <c r="A12778">
        <v>242.4162</v>
      </c>
      <c r="B12778" t="s">
        <v>55</v>
      </c>
    </row>
    <row r="12779" spans="1:2" x14ac:dyDescent="0.35">
      <c r="A12779">
        <v>242.4401</v>
      </c>
      <c r="B12779" t="s">
        <v>55</v>
      </c>
    </row>
    <row r="12780" spans="1:2" x14ac:dyDescent="0.35">
      <c r="A12780">
        <v>242.4735</v>
      </c>
      <c r="B12780" t="s">
        <v>55</v>
      </c>
    </row>
    <row r="12781" spans="1:2" x14ac:dyDescent="0.35">
      <c r="A12781">
        <v>242.51329999999999</v>
      </c>
      <c r="B12781" t="s">
        <v>55</v>
      </c>
    </row>
    <row r="12782" spans="1:2" x14ac:dyDescent="0.35">
      <c r="A12782">
        <v>242.53569999999999</v>
      </c>
      <c r="B12782" t="s">
        <v>55</v>
      </c>
    </row>
    <row r="12783" spans="1:2" x14ac:dyDescent="0.35">
      <c r="A12783">
        <v>242.55549999999999</v>
      </c>
      <c r="B12783" t="s">
        <v>55</v>
      </c>
    </row>
    <row r="12784" spans="1:2" x14ac:dyDescent="0.35">
      <c r="A12784">
        <v>242.5753</v>
      </c>
      <c r="B12784" t="s">
        <v>55</v>
      </c>
    </row>
    <row r="12785" spans="1:3" x14ac:dyDescent="0.35">
      <c r="A12785">
        <v>242.5975</v>
      </c>
      <c r="B12785" t="s">
        <v>55</v>
      </c>
      <c r="C12785">
        <v>1E-3</v>
      </c>
    </row>
    <row r="12786" spans="1:3" x14ac:dyDescent="0.35">
      <c r="A12786">
        <v>242.6234</v>
      </c>
      <c r="B12786" t="s">
        <v>55</v>
      </c>
      <c r="C12786">
        <v>8.9999999999999998E-4</v>
      </c>
    </row>
    <row r="12787" spans="1:3" x14ac:dyDescent="0.35">
      <c r="A12787">
        <v>242.64439999999999</v>
      </c>
      <c r="B12787" t="s">
        <v>55</v>
      </c>
      <c r="C12787">
        <v>5.9999999999999995E-4</v>
      </c>
    </row>
    <row r="12788" spans="1:3" x14ac:dyDescent="0.35">
      <c r="A12788">
        <v>242.66739999999999</v>
      </c>
      <c r="B12788" t="s">
        <v>55</v>
      </c>
      <c r="C12788">
        <v>5.9999999999999995E-4</v>
      </c>
    </row>
    <row r="12789" spans="1:3" x14ac:dyDescent="0.35">
      <c r="A12789">
        <v>242.68780000000001</v>
      </c>
      <c r="B12789" t="s">
        <v>55</v>
      </c>
      <c r="C12789">
        <v>2.0999999999999999E-3</v>
      </c>
    </row>
    <row r="12790" spans="1:3" x14ac:dyDescent="0.35">
      <c r="A12790">
        <v>242.7131</v>
      </c>
      <c r="B12790" t="s">
        <v>55</v>
      </c>
      <c r="C12790">
        <v>2.2000000000000001E-3</v>
      </c>
    </row>
    <row r="12791" spans="1:3" x14ac:dyDescent="0.35">
      <c r="A12791">
        <v>242.7336</v>
      </c>
      <c r="B12791" t="s">
        <v>55</v>
      </c>
      <c r="C12791">
        <v>2.8999999999999998E-3</v>
      </c>
    </row>
    <row r="12792" spans="1:3" x14ac:dyDescent="0.35">
      <c r="A12792">
        <v>242.75989999999999</v>
      </c>
      <c r="B12792" t="s">
        <v>55</v>
      </c>
      <c r="C12792">
        <v>1.2999999999999999E-3</v>
      </c>
    </row>
    <row r="12793" spans="1:3" x14ac:dyDescent="0.35">
      <c r="A12793">
        <v>242.7807</v>
      </c>
      <c r="B12793" t="s">
        <v>55</v>
      </c>
      <c r="C12793">
        <v>5.0000000000000001E-4</v>
      </c>
    </row>
    <row r="12794" spans="1:3" x14ac:dyDescent="0.35">
      <c r="A12794">
        <v>242.8049</v>
      </c>
      <c r="B12794" t="s">
        <v>55</v>
      </c>
      <c r="C12794">
        <v>2.0000000000000001E-4</v>
      </c>
    </row>
    <row r="12795" spans="1:3" x14ac:dyDescent="0.35">
      <c r="A12795">
        <v>242.82480000000001</v>
      </c>
      <c r="B12795" t="s">
        <v>55</v>
      </c>
      <c r="C12795">
        <v>2.2000000000000001E-3</v>
      </c>
    </row>
    <row r="12796" spans="1:3" x14ac:dyDescent="0.35">
      <c r="A12796">
        <v>242.84870000000001</v>
      </c>
      <c r="B12796" t="s">
        <v>55</v>
      </c>
      <c r="C12796">
        <v>3.3999999999999998E-3</v>
      </c>
    </row>
    <row r="12797" spans="1:3" x14ac:dyDescent="0.35">
      <c r="A12797">
        <v>242.87729999999999</v>
      </c>
      <c r="B12797" t="s">
        <v>55</v>
      </c>
      <c r="C12797">
        <v>9.7999999999999997E-3</v>
      </c>
    </row>
    <row r="12798" spans="1:3" x14ac:dyDescent="0.35">
      <c r="A12798">
        <v>242.90110000000001</v>
      </c>
      <c r="B12798" t="s">
        <v>55</v>
      </c>
      <c r="C12798">
        <v>8.8999999999999999E-3</v>
      </c>
    </row>
    <row r="12799" spans="1:3" x14ac:dyDescent="0.35">
      <c r="A12799">
        <v>242.9332</v>
      </c>
      <c r="B12799" t="s">
        <v>55</v>
      </c>
      <c r="C12799">
        <v>8.0000000000000002E-3</v>
      </c>
    </row>
    <row r="12800" spans="1:3" x14ac:dyDescent="0.35">
      <c r="A12800">
        <v>242.95509999999999</v>
      </c>
      <c r="B12800" t="s">
        <v>55</v>
      </c>
      <c r="C12800">
        <v>5.1000000000000004E-3</v>
      </c>
    </row>
    <row r="12801" spans="1:3" x14ac:dyDescent="0.35">
      <c r="A12801">
        <v>242.98500000000001</v>
      </c>
      <c r="B12801" t="s">
        <v>55</v>
      </c>
      <c r="C12801">
        <v>7.7999999999999996E-3</v>
      </c>
    </row>
    <row r="12802" spans="1:3" x14ac:dyDescent="0.35">
      <c r="A12802">
        <v>243.00460000000001</v>
      </c>
      <c r="B12802" t="s">
        <v>55</v>
      </c>
      <c r="C12802">
        <v>8.8999999999999999E-3</v>
      </c>
    </row>
    <row r="12803" spans="1:3" x14ac:dyDescent="0.35">
      <c r="A12803">
        <v>243.02619999999999</v>
      </c>
      <c r="B12803" t="s">
        <v>55</v>
      </c>
      <c r="C12803">
        <v>5.7000000000000002E-3</v>
      </c>
    </row>
    <row r="12804" spans="1:3" x14ac:dyDescent="0.35">
      <c r="A12804">
        <v>243.04650000000001</v>
      </c>
      <c r="B12804" t="s">
        <v>55</v>
      </c>
      <c r="C12804">
        <v>7.6E-3</v>
      </c>
    </row>
    <row r="12805" spans="1:3" x14ac:dyDescent="0.35">
      <c r="A12805">
        <v>243.0652</v>
      </c>
      <c r="B12805" t="s">
        <v>55</v>
      </c>
      <c r="C12805">
        <v>8.6E-3</v>
      </c>
    </row>
    <row r="12806" spans="1:3" x14ac:dyDescent="0.35">
      <c r="A12806">
        <v>243.08930000000001</v>
      </c>
      <c r="B12806" t="s">
        <v>55</v>
      </c>
      <c r="C12806">
        <v>1.1999999999999999E-3</v>
      </c>
    </row>
    <row r="12807" spans="1:3" x14ac:dyDescent="0.35">
      <c r="A12807">
        <v>243.11680000000001</v>
      </c>
      <c r="B12807" t="s">
        <v>55</v>
      </c>
      <c r="C12807">
        <v>2.0999999999999999E-3</v>
      </c>
    </row>
    <row r="12808" spans="1:3" x14ac:dyDescent="0.35">
      <c r="A12808">
        <v>243.14850000000001</v>
      </c>
      <c r="B12808" t="s">
        <v>55</v>
      </c>
    </row>
    <row r="12809" spans="1:3" x14ac:dyDescent="0.35">
      <c r="A12809">
        <v>243.1677</v>
      </c>
      <c r="B12809" t="s">
        <v>55</v>
      </c>
    </row>
    <row r="12810" spans="1:3" x14ac:dyDescent="0.35">
      <c r="A12810">
        <v>243.18709999999999</v>
      </c>
      <c r="B12810" t="s">
        <v>55</v>
      </c>
    </row>
    <row r="12811" spans="1:3" x14ac:dyDescent="0.35">
      <c r="A12811">
        <v>243.2064</v>
      </c>
      <c r="B12811" t="s">
        <v>55</v>
      </c>
    </row>
    <row r="12812" spans="1:3" x14ac:dyDescent="0.35">
      <c r="A12812">
        <v>243.23179999999999</v>
      </c>
      <c r="B12812" t="s">
        <v>55</v>
      </c>
    </row>
    <row r="12813" spans="1:3" x14ac:dyDescent="0.35">
      <c r="A12813">
        <v>243.24870000000001</v>
      </c>
      <c r="B12813" t="s">
        <v>55</v>
      </c>
    </row>
    <row r="12814" spans="1:3" x14ac:dyDescent="0.35">
      <c r="A12814">
        <v>243.2697</v>
      </c>
      <c r="B12814" t="s">
        <v>55</v>
      </c>
    </row>
    <row r="12815" spans="1:3" x14ac:dyDescent="0.35">
      <c r="A12815">
        <v>243.29230000000001</v>
      </c>
      <c r="B12815" t="s">
        <v>55</v>
      </c>
    </row>
    <row r="12816" spans="1:3" x14ac:dyDescent="0.35">
      <c r="A12816">
        <v>243.31290000000001</v>
      </c>
      <c r="B12816" t="s">
        <v>55</v>
      </c>
    </row>
    <row r="12817" spans="1:2" x14ac:dyDescent="0.35">
      <c r="A12817">
        <v>243.33369999999999</v>
      </c>
      <c r="B12817" t="s">
        <v>55</v>
      </c>
    </row>
    <row r="12818" spans="1:2" x14ac:dyDescent="0.35">
      <c r="A12818">
        <v>243.36590000000001</v>
      </c>
      <c r="B12818" t="s">
        <v>55</v>
      </c>
    </row>
    <row r="12819" spans="1:2" x14ac:dyDescent="0.35">
      <c r="A12819">
        <v>243.38579999999999</v>
      </c>
      <c r="B12819" t="s">
        <v>55</v>
      </c>
    </row>
    <row r="12820" spans="1:2" x14ac:dyDescent="0.35">
      <c r="A12820">
        <v>243.40809999999999</v>
      </c>
      <c r="B12820" t="s">
        <v>55</v>
      </c>
    </row>
    <row r="12821" spans="1:2" x14ac:dyDescent="0.35">
      <c r="A12821">
        <v>243.4289</v>
      </c>
      <c r="B12821" t="s">
        <v>55</v>
      </c>
    </row>
    <row r="12822" spans="1:2" x14ac:dyDescent="0.35">
      <c r="A12822">
        <v>243.45269999999999</v>
      </c>
      <c r="B12822" t="s">
        <v>55</v>
      </c>
    </row>
    <row r="12823" spans="1:2" x14ac:dyDescent="0.35">
      <c r="A12823">
        <v>243.47489999999999</v>
      </c>
      <c r="B12823" t="s">
        <v>55</v>
      </c>
    </row>
    <row r="12824" spans="1:2" x14ac:dyDescent="0.35">
      <c r="A12824">
        <v>243.49420000000001</v>
      </c>
      <c r="B12824" t="s">
        <v>55</v>
      </c>
    </row>
    <row r="12825" spans="1:2" x14ac:dyDescent="0.35">
      <c r="A12825">
        <v>243.51349999999999</v>
      </c>
      <c r="B12825" t="s">
        <v>55</v>
      </c>
    </row>
    <row r="12826" spans="1:2" x14ac:dyDescent="0.35">
      <c r="A12826">
        <v>243.54859999999999</v>
      </c>
      <c r="B12826" t="s">
        <v>55</v>
      </c>
    </row>
    <row r="12827" spans="1:2" x14ac:dyDescent="0.35">
      <c r="A12827">
        <v>243.57499999999999</v>
      </c>
      <c r="B12827" t="s">
        <v>55</v>
      </c>
    </row>
    <row r="12828" spans="1:2" x14ac:dyDescent="0.35">
      <c r="A12828">
        <v>243.6044</v>
      </c>
      <c r="B12828" t="s">
        <v>55</v>
      </c>
    </row>
    <row r="12829" spans="1:2" x14ac:dyDescent="0.35">
      <c r="A12829">
        <v>243.6387</v>
      </c>
      <c r="B12829" t="s">
        <v>55</v>
      </c>
    </row>
    <row r="12830" spans="1:2" x14ac:dyDescent="0.35">
      <c r="A12830">
        <v>243.6593</v>
      </c>
      <c r="B12830" t="s">
        <v>55</v>
      </c>
    </row>
    <row r="12831" spans="1:2" x14ac:dyDescent="0.35">
      <c r="A12831">
        <v>243.68559999999999</v>
      </c>
      <c r="B12831" t="s">
        <v>55</v>
      </c>
    </row>
    <row r="12832" spans="1:2" x14ac:dyDescent="0.35">
      <c r="A12832">
        <v>243.70140000000001</v>
      </c>
      <c r="B12832" t="s">
        <v>55</v>
      </c>
    </row>
    <row r="12833" spans="1:2" x14ac:dyDescent="0.35">
      <c r="A12833">
        <v>243.72030000000001</v>
      </c>
      <c r="B12833" t="s">
        <v>55</v>
      </c>
    </row>
    <row r="12834" spans="1:2" x14ac:dyDescent="0.35">
      <c r="A12834">
        <v>243.7407</v>
      </c>
      <c r="B12834" t="s">
        <v>55</v>
      </c>
    </row>
    <row r="12835" spans="1:2" x14ac:dyDescent="0.35">
      <c r="A12835">
        <v>243.75880000000001</v>
      </c>
      <c r="B12835" t="s">
        <v>55</v>
      </c>
    </row>
    <row r="12836" spans="1:2" x14ac:dyDescent="0.35">
      <c r="A12836">
        <v>243.7792</v>
      </c>
      <c r="B12836" t="s">
        <v>55</v>
      </c>
    </row>
    <row r="12837" spans="1:2" x14ac:dyDescent="0.35">
      <c r="A12837">
        <v>243.79939999999999</v>
      </c>
      <c r="B12837" t="s">
        <v>55</v>
      </c>
    </row>
    <row r="12838" spans="1:2" x14ac:dyDescent="0.35">
      <c r="A12838">
        <v>243.81739999999999</v>
      </c>
      <c r="B12838" t="s">
        <v>55</v>
      </c>
    </row>
    <row r="12839" spans="1:2" x14ac:dyDescent="0.35">
      <c r="A12839">
        <v>243.8357</v>
      </c>
      <c r="B12839" t="s">
        <v>55</v>
      </c>
    </row>
    <row r="12840" spans="1:2" x14ac:dyDescent="0.35">
      <c r="A12840">
        <v>243.8536</v>
      </c>
      <c r="B12840" t="s">
        <v>55</v>
      </c>
    </row>
    <row r="12841" spans="1:2" x14ac:dyDescent="0.35">
      <c r="A12841">
        <v>243.87139999999999</v>
      </c>
      <c r="B12841" t="s">
        <v>55</v>
      </c>
    </row>
    <row r="12842" spans="1:2" x14ac:dyDescent="0.35">
      <c r="A12842">
        <v>243.88919999999999</v>
      </c>
      <c r="B12842" t="s">
        <v>55</v>
      </c>
    </row>
    <row r="12843" spans="1:2" x14ac:dyDescent="0.35">
      <c r="A12843">
        <v>243.9084</v>
      </c>
      <c r="B12843" t="s">
        <v>55</v>
      </c>
    </row>
    <row r="12844" spans="1:2" x14ac:dyDescent="0.35">
      <c r="A12844">
        <v>243.928</v>
      </c>
      <c r="B12844" t="s">
        <v>55</v>
      </c>
    </row>
    <row r="12845" spans="1:2" x14ac:dyDescent="0.35">
      <c r="A12845">
        <v>243.94550000000001</v>
      </c>
      <c r="B12845" t="s">
        <v>55</v>
      </c>
    </row>
    <row r="12846" spans="1:2" x14ac:dyDescent="0.35">
      <c r="A12846">
        <v>243.9683</v>
      </c>
      <c r="B12846" t="s">
        <v>55</v>
      </c>
    </row>
    <row r="12847" spans="1:2" x14ac:dyDescent="0.35">
      <c r="A12847">
        <v>243.9939</v>
      </c>
      <c r="B12847" t="s">
        <v>55</v>
      </c>
    </row>
    <row r="12848" spans="1:2" x14ac:dyDescent="0.35">
      <c r="A12848">
        <v>244.0137</v>
      </c>
      <c r="B12848" t="s">
        <v>55</v>
      </c>
    </row>
    <row r="12849" spans="1:2" x14ac:dyDescent="0.35">
      <c r="A12849">
        <v>244.03290000000001</v>
      </c>
      <c r="B12849" t="s">
        <v>55</v>
      </c>
    </row>
    <row r="12850" spans="1:2" x14ac:dyDescent="0.35">
      <c r="A12850">
        <v>244.06209999999999</v>
      </c>
      <c r="B12850" t="s">
        <v>55</v>
      </c>
    </row>
    <row r="12851" spans="1:2" x14ac:dyDescent="0.35">
      <c r="A12851">
        <v>244.09289999999999</v>
      </c>
      <c r="B12851" t="s">
        <v>55</v>
      </c>
    </row>
    <row r="12852" spans="1:2" x14ac:dyDescent="0.35">
      <c r="A12852">
        <v>244.12819999999999</v>
      </c>
      <c r="B12852" t="s">
        <v>55</v>
      </c>
    </row>
    <row r="12853" spans="1:2" x14ac:dyDescent="0.35">
      <c r="A12853">
        <v>244.1583</v>
      </c>
      <c r="B12853" t="s">
        <v>55</v>
      </c>
    </row>
    <row r="12854" spans="1:2" x14ac:dyDescent="0.35">
      <c r="A12854">
        <v>244.18039999999999</v>
      </c>
      <c r="B12854" t="s">
        <v>55</v>
      </c>
    </row>
    <row r="12855" spans="1:2" x14ac:dyDescent="0.35">
      <c r="A12855">
        <v>244.2098</v>
      </c>
      <c r="B12855" t="s">
        <v>55</v>
      </c>
    </row>
    <row r="12856" spans="1:2" x14ac:dyDescent="0.35">
      <c r="A12856">
        <v>244.23670000000001</v>
      </c>
      <c r="B12856" t="s">
        <v>55</v>
      </c>
    </row>
    <row r="12857" spans="1:2" x14ac:dyDescent="0.35">
      <c r="A12857">
        <v>244.26070000000001</v>
      </c>
      <c r="B12857" t="s">
        <v>55</v>
      </c>
    </row>
    <row r="12858" spans="1:2" x14ac:dyDescent="0.35">
      <c r="A12858">
        <v>244.2886</v>
      </c>
      <c r="B12858" t="s">
        <v>55</v>
      </c>
    </row>
    <row r="12859" spans="1:2" x14ac:dyDescent="0.35">
      <c r="A12859">
        <v>244.31479999999999</v>
      </c>
      <c r="B12859" t="s">
        <v>55</v>
      </c>
    </row>
    <row r="12860" spans="1:2" x14ac:dyDescent="0.35">
      <c r="A12860">
        <v>244.33510000000001</v>
      </c>
      <c r="B12860" t="s">
        <v>55</v>
      </c>
    </row>
    <row r="12861" spans="1:2" x14ac:dyDescent="0.35">
      <c r="A12861">
        <v>244.35470000000001</v>
      </c>
      <c r="B12861" t="s">
        <v>55</v>
      </c>
    </row>
    <row r="12862" spans="1:2" x14ac:dyDescent="0.35">
      <c r="A12862">
        <v>244.374</v>
      </c>
      <c r="B12862" t="s">
        <v>55</v>
      </c>
    </row>
    <row r="12863" spans="1:2" x14ac:dyDescent="0.35">
      <c r="A12863">
        <v>244.3931</v>
      </c>
      <c r="B12863" t="s">
        <v>55</v>
      </c>
    </row>
    <row r="12864" spans="1:2" x14ac:dyDescent="0.35">
      <c r="A12864">
        <v>244.41730000000001</v>
      </c>
      <c r="B12864" t="s">
        <v>55</v>
      </c>
    </row>
    <row r="12865" spans="1:3" x14ac:dyDescent="0.35">
      <c r="A12865">
        <v>244.43719999999999</v>
      </c>
      <c r="B12865" t="s">
        <v>55</v>
      </c>
    </row>
    <row r="12866" spans="1:3" x14ac:dyDescent="0.35">
      <c r="A12866">
        <v>244.46090000000001</v>
      </c>
      <c r="B12866" t="s">
        <v>55</v>
      </c>
    </row>
    <row r="12867" spans="1:3" x14ac:dyDescent="0.35">
      <c r="A12867">
        <v>244.4853</v>
      </c>
      <c r="B12867" t="s">
        <v>55</v>
      </c>
    </row>
    <row r="12868" spans="1:3" x14ac:dyDescent="0.35">
      <c r="A12868">
        <v>244.50569999999999</v>
      </c>
      <c r="B12868" t="s">
        <v>55</v>
      </c>
      <c r="C12868">
        <v>4.0000000000000002E-4</v>
      </c>
    </row>
    <row r="12869" spans="1:3" x14ac:dyDescent="0.35">
      <c r="A12869">
        <v>244.52529999999999</v>
      </c>
      <c r="B12869" t="s">
        <v>55</v>
      </c>
      <c r="C12869">
        <v>8.9999999999999998E-4</v>
      </c>
    </row>
    <row r="12870" spans="1:3" x14ac:dyDescent="0.35">
      <c r="A12870">
        <v>244.55609999999999</v>
      </c>
      <c r="B12870" t="s">
        <v>55</v>
      </c>
      <c r="C12870">
        <v>8.0000000000000004E-4</v>
      </c>
    </row>
    <row r="12871" spans="1:3" x14ac:dyDescent="0.35">
      <c r="A12871">
        <v>244.5848</v>
      </c>
      <c r="B12871" t="s">
        <v>55</v>
      </c>
      <c r="C12871">
        <v>2.7000000000000001E-3</v>
      </c>
    </row>
    <row r="12872" spans="1:3" x14ac:dyDescent="0.35">
      <c r="A12872">
        <v>244.60919999999999</v>
      </c>
      <c r="B12872" t="s">
        <v>55</v>
      </c>
      <c r="C12872">
        <v>1.6999999999999999E-3</v>
      </c>
    </row>
    <row r="12873" spans="1:3" x14ac:dyDescent="0.35">
      <c r="A12873">
        <v>244.63489999999999</v>
      </c>
      <c r="B12873" t="s">
        <v>55</v>
      </c>
      <c r="C12873">
        <v>2E-3</v>
      </c>
    </row>
    <row r="12874" spans="1:3" x14ac:dyDescent="0.35">
      <c r="A12874">
        <v>244.6549</v>
      </c>
      <c r="B12874" t="s">
        <v>55</v>
      </c>
      <c r="C12874">
        <v>1.6999999999999999E-3</v>
      </c>
    </row>
    <row r="12875" spans="1:3" x14ac:dyDescent="0.35">
      <c r="A12875">
        <v>244.678</v>
      </c>
      <c r="B12875" t="s">
        <v>55</v>
      </c>
      <c r="C12875">
        <v>1.5E-3</v>
      </c>
    </row>
    <row r="12876" spans="1:3" x14ac:dyDescent="0.35">
      <c r="A12876">
        <v>244.702</v>
      </c>
      <c r="B12876" t="s">
        <v>55</v>
      </c>
      <c r="C12876">
        <v>6.9999999999999999E-4</v>
      </c>
    </row>
    <row r="12877" spans="1:3" x14ac:dyDescent="0.35">
      <c r="A12877">
        <v>244.73220000000001</v>
      </c>
      <c r="B12877" t="s">
        <v>55</v>
      </c>
      <c r="C12877">
        <v>4.0000000000000002E-4</v>
      </c>
    </row>
    <row r="12878" spans="1:3" x14ac:dyDescent="0.35">
      <c r="A12878">
        <v>244.75319999999999</v>
      </c>
      <c r="B12878" t="s">
        <v>55</v>
      </c>
    </row>
    <row r="12879" spans="1:3" x14ac:dyDescent="0.35">
      <c r="A12879">
        <v>244.77619999999999</v>
      </c>
      <c r="B12879" t="s">
        <v>55</v>
      </c>
    </row>
    <row r="12880" spans="1:3" x14ac:dyDescent="0.35">
      <c r="A12880">
        <v>244.8013</v>
      </c>
      <c r="B12880" t="s">
        <v>55</v>
      </c>
    </row>
    <row r="12881" spans="1:2" x14ac:dyDescent="0.35">
      <c r="A12881">
        <v>244.82050000000001</v>
      </c>
      <c r="B12881" t="s">
        <v>55</v>
      </c>
    </row>
    <row r="12882" spans="1:2" x14ac:dyDescent="0.35">
      <c r="A12882">
        <v>244.8484</v>
      </c>
      <c r="B12882" t="s">
        <v>55</v>
      </c>
    </row>
    <row r="12883" spans="1:2" x14ac:dyDescent="0.35">
      <c r="A12883">
        <v>244.87479999999999</v>
      </c>
      <c r="B12883" t="s">
        <v>55</v>
      </c>
    </row>
    <row r="12884" spans="1:2" x14ac:dyDescent="0.35">
      <c r="A12884">
        <v>244.89750000000001</v>
      </c>
      <c r="B12884" t="s">
        <v>55</v>
      </c>
    </row>
    <row r="12885" spans="1:2" x14ac:dyDescent="0.35">
      <c r="A12885">
        <v>244.9196</v>
      </c>
      <c r="B12885" t="s">
        <v>55</v>
      </c>
    </row>
    <row r="12886" spans="1:2" x14ac:dyDescent="0.35">
      <c r="A12886">
        <v>244.94370000000001</v>
      </c>
      <c r="B12886" t="s">
        <v>55</v>
      </c>
    </row>
    <row r="12887" spans="1:2" x14ac:dyDescent="0.35">
      <c r="A12887">
        <v>244.9691</v>
      </c>
      <c r="B12887" t="s">
        <v>55</v>
      </c>
    </row>
    <row r="12888" spans="1:2" x14ac:dyDescent="0.35">
      <c r="A12888">
        <v>244.9984</v>
      </c>
      <c r="B12888" t="s">
        <v>55</v>
      </c>
    </row>
    <row r="12889" spans="1:2" x14ac:dyDescent="0.35">
      <c r="A12889">
        <v>245.0164</v>
      </c>
      <c r="B12889" t="s">
        <v>55</v>
      </c>
    </row>
    <row r="12890" spans="1:2" x14ac:dyDescent="0.35">
      <c r="A12890">
        <v>245.03720000000001</v>
      </c>
      <c r="B12890" t="s">
        <v>55</v>
      </c>
    </row>
    <row r="12891" spans="1:2" x14ac:dyDescent="0.35">
      <c r="A12891">
        <v>245.06139999999999</v>
      </c>
      <c r="B12891" t="s">
        <v>55</v>
      </c>
    </row>
    <row r="12892" spans="1:2" x14ac:dyDescent="0.35">
      <c r="A12892">
        <v>245.08029999999999</v>
      </c>
      <c r="B12892" t="s">
        <v>55</v>
      </c>
    </row>
    <row r="12893" spans="1:2" x14ac:dyDescent="0.35">
      <c r="A12893">
        <v>245.10830000000001</v>
      </c>
      <c r="B12893" t="s">
        <v>55</v>
      </c>
    </row>
    <row r="12894" spans="1:2" x14ac:dyDescent="0.35">
      <c r="A12894">
        <v>245.13329999999999</v>
      </c>
      <c r="B12894" t="s">
        <v>55</v>
      </c>
    </row>
    <row r="12895" spans="1:2" x14ac:dyDescent="0.35">
      <c r="A12895">
        <v>245.15629999999999</v>
      </c>
      <c r="B12895" t="s">
        <v>55</v>
      </c>
    </row>
    <row r="12896" spans="1:2" x14ac:dyDescent="0.35">
      <c r="A12896">
        <v>245.18109999999999</v>
      </c>
      <c r="B12896" t="s">
        <v>55</v>
      </c>
    </row>
    <row r="12897" spans="1:2" x14ac:dyDescent="0.35">
      <c r="A12897">
        <v>245.21129999999999</v>
      </c>
      <c r="B12897" t="s">
        <v>55</v>
      </c>
    </row>
    <row r="12898" spans="1:2" x14ac:dyDescent="0.35">
      <c r="A12898">
        <v>245.22980000000001</v>
      </c>
      <c r="B12898" t="s">
        <v>55</v>
      </c>
    </row>
    <row r="12899" spans="1:2" x14ac:dyDescent="0.35">
      <c r="A12899">
        <v>245.24799999999999</v>
      </c>
      <c r="B12899" t="s">
        <v>55</v>
      </c>
    </row>
    <row r="12900" spans="1:2" x14ac:dyDescent="0.35">
      <c r="A12900">
        <v>245.2715</v>
      </c>
      <c r="B12900" t="s">
        <v>55</v>
      </c>
    </row>
    <row r="12901" spans="1:2" x14ac:dyDescent="0.35">
      <c r="A12901">
        <v>245.29069999999999</v>
      </c>
      <c r="B12901" t="s">
        <v>55</v>
      </c>
    </row>
    <row r="12902" spans="1:2" x14ac:dyDescent="0.35">
      <c r="A12902">
        <v>245.31</v>
      </c>
      <c r="B12902" t="s">
        <v>55</v>
      </c>
    </row>
    <row r="12903" spans="1:2" x14ac:dyDescent="0.35">
      <c r="A12903">
        <v>245.33269999999999</v>
      </c>
      <c r="B12903" t="s">
        <v>55</v>
      </c>
    </row>
    <row r="12904" spans="1:2" x14ac:dyDescent="0.35">
      <c r="A12904">
        <v>245.3554</v>
      </c>
      <c r="B12904" t="s">
        <v>55</v>
      </c>
    </row>
    <row r="12905" spans="1:2" x14ac:dyDescent="0.35">
      <c r="A12905">
        <v>245.38059999999999</v>
      </c>
      <c r="B12905" t="s">
        <v>55</v>
      </c>
    </row>
    <row r="12906" spans="1:2" x14ac:dyDescent="0.35">
      <c r="A12906">
        <v>245.4051</v>
      </c>
      <c r="B12906" t="s">
        <v>55</v>
      </c>
    </row>
    <row r="12907" spans="1:2" x14ac:dyDescent="0.35">
      <c r="A12907">
        <v>245.42339999999999</v>
      </c>
      <c r="B12907" t="s">
        <v>55</v>
      </c>
    </row>
    <row r="12908" spans="1:2" x14ac:dyDescent="0.35">
      <c r="A12908">
        <v>245.45070000000001</v>
      </c>
      <c r="B12908" t="s">
        <v>55</v>
      </c>
    </row>
    <row r="12909" spans="1:2" x14ac:dyDescent="0.35">
      <c r="A12909">
        <v>245.476</v>
      </c>
      <c r="B12909" t="s">
        <v>55</v>
      </c>
    </row>
    <row r="12910" spans="1:2" x14ac:dyDescent="0.35">
      <c r="A12910">
        <v>245.5077</v>
      </c>
      <c r="B12910" t="s">
        <v>55</v>
      </c>
    </row>
    <row r="12911" spans="1:2" x14ac:dyDescent="0.35">
      <c r="A12911">
        <v>245.55609999999999</v>
      </c>
      <c r="B12911" t="s">
        <v>55</v>
      </c>
    </row>
    <row r="12912" spans="1:2" x14ac:dyDescent="0.35">
      <c r="A12912">
        <v>245.57589999999999</v>
      </c>
      <c r="B12912" t="s">
        <v>55</v>
      </c>
    </row>
    <row r="12913" spans="1:2" x14ac:dyDescent="0.35">
      <c r="A12913">
        <v>245.59399999999999</v>
      </c>
      <c r="B12913" t="s">
        <v>55</v>
      </c>
    </row>
    <row r="12914" spans="1:2" x14ac:dyDescent="0.35">
      <c r="A12914">
        <v>245.61529999999999</v>
      </c>
      <c r="B12914" t="s">
        <v>55</v>
      </c>
    </row>
    <row r="12915" spans="1:2" x14ac:dyDescent="0.35">
      <c r="A12915">
        <v>245.6421</v>
      </c>
      <c r="B12915" t="s">
        <v>55</v>
      </c>
    </row>
    <row r="12916" spans="1:2" x14ac:dyDescent="0.35">
      <c r="A12916">
        <v>245.6671</v>
      </c>
      <c r="B12916" t="s">
        <v>55</v>
      </c>
    </row>
    <row r="12917" spans="1:2" x14ac:dyDescent="0.35">
      <c r="A12917">
        <v>245.6926</v>
      </c>
      <c r="B12917" t="s">
        <v>55</v>
      </c>
    </row>
    <row r="12918" spans="1:2" x14ac:dyDescent="0.35">
      <c r="A12918">
        <v>245.71680000000001</v>
      </c>
      <c r="B12918" t="s">
        <v>55</v>
      </c>
    </row>
    <row r="12919" spans="1:2" x14ac:dyDescent="0.35">
      <c r="A12919">
        <v>245.73390000000001</v>
      </c>
      <c r="B12919" t="s">
        <v>55</v>
      </c>
    </row>
    <row r="12920" spans="1:2" x14ac:dyDescent="0.35">
      <c r="A12920">
        <v>245.75319999999999</v>
      </c>
      <c r="B12920" t="s">
        <v>55</v>
      </c>
    </row>
    <row r="12921" spans="1:2" x14ac:dyDescent="0.35">
      <c r="A12921">
        <v>245.7713</v>
      </c>
      <c r="B12921" t="s">
        <v>55</v>
      </c>
    </row>
    <row r="12922" spans="1:2" x14ac:dyDescent="0.35">
      <c r="A12922">
        <v>245.7912</v>
      </c>
      <c r="B12922" t="s">
        <v>55</v>
      </c>
    </row>
    <row r="12923" spans="1:2" x14ac:dyDescent="0.35">
      <c r="A12923">
        <v>245.809</v>
      </c>
      <c r="B12923" t="s">
        <v>55</v>
      </c>
    </row>
    <row r="12924" spans="1:2" x14ac:dyDescent="0.35">
      <c r="A12924">
        <v>245.82730000000001</v>
      </c>
      <c r="B12924" t="s">
        <v>55</v>
      </c>
    </row>
    <row r="12925" spans="1:2" x14ac:dyDescent="0.35">
      <c r="A12925">
        <v>245.84530000000001</v>
      </c>
      <c r="B12925" t="s">
        <v>55</v>
      </c>
    </row>
    <row r="12926" spans="1:2" x14ac:dyDescent="0.35">
      <c r="A12926">
        <v>245.86259999999999</v>
      </c>
      <c r="B12926" t="s">
        <v>55</v>
      </c>
    </row>
    <row r="12927" spans="1:2" x14ac:dyDescent="0.35">
      <c r="A12927">
        <v>245.8819</v>
      </c>
      <c r="B12927" t="s">
        <v>55</v>
      </c>
    </row>
    <row r="12928" spans="1:2" x14ac:dyDescent="0.35">
      <c r="A12928">
        <v>245.90379999999999</v>
      </c>
      <c r="B12928" t="s">
        <v>55</v>
      </c>
    </row>
    <row r="12929" spans="1:2" x14ac:dyDescent="0.35">
      <c r="A12929">
        <v>245.923</v>
      </c>
      <c r="B12929" t="s">
        <v>55</v>
      </c>
    </row>
    <row r="12930" spans="1:2" x14ac:dyDescent="0.35">
      <c r="A12930">
        <v>245.94370000000001</v>
      </c>
      <c r="B12930" t="s">
        <v>55</v>
      </c>
    </row>
    <row r="12931" spans="1:2" x14ac:dyDescent="0.35">
      <c r="A12931">
        <v>245.9648</v>
      </c>
      <c r="B12931" t="s">
        <v>55</v>
      </c>
    </row>
    <row r="12932" spans="1:2" x14ac:dyDescent="0.35">
      <c r="A12932">
        <v>245.98750000000001</v>
      </c>
      <c r="B12932" t="s">
        <v>55</v>
      </c>
    </row>
    <row r="12933" spans="1:2" x14ac:dyDescent="0.35">
      <c r="A12933">
        <v>246.0093</v>
      </c>
      <c r="B12933" t="s">
        <v>55</v>
      </c>
    </row>
    <row r="12934" spans="1:2" x14ac:dyDescent="0.35">
      <c r="A12934">
        <v>246.0307</v>
      </c>
      <c r="B12934" t="s">
        <v>55</v>
      </c>
    </row>
    <row r="12935" spans="1:2" x14ac:dyDescent="0.35">
      <c r="A12935">
        <v>246.0514</v>
      </c>
      <c r="B12935" t="s">
        <v>55</v>
      </c>
    </row>
    <row r="12936" spans="1:2" x14ac:dyDescent="0.35">
      <c r="A12936">
        <v>246.0753</v>
      </c>
      <c r="B12936" t="s">
        <v>55</v>
      </c>
    </row>
    <row r="12937" spans="1:2" x14ac:dyDescent="0.35">
      <c r="A12937">
        <v>246.09970000000001</v>
      </c>
      <c r="B12937" t="s">
        <v>55</v>
      </c>
    </row>
    <row r="12938" spans="1:2" x14ac:dyDescent="0.35">
      <c r="A12938">
        <v>246.12190000000001</v>
      </c>
      <c r="B12938" t="s">
        <v>55</v>
      </c>
    </row>
    <row r="12939" spans="1:2" x14ac:dyDescent="0.35">
      <c r="A12939">
        <v>246.149</v>
      </c>
      <c r="B12939" t="s">
        <v>55</v>
      </c>
    </row>
    <row r="12940" spans="1:2" x14ac:dyDescent="0.35">
      <c r="A12940">
        <v>246.19030000000001</v>
      </c>
      <c r="B12940" t="s">
        <v>55</v>
      </c>
    </row>
    <row r="12941" spans="1:2" x14ac:dyDescent="0.35">
      <c r="A12941">
        <v>246.2149</v>
      </c>
      <c r="B12941" t="s">
        <v>55</v>
      </c>
    </row>
    <row r="12942" spans="1:2" x14ac:dyDescent="0.35">
      <c r="A12942">
        <v>246.23869999999999</v>
      </c>
      <c r="B12942" t="s">
        <v>55</v>
      </c>
    </row>
    <row r="12943" spans="1:2" x14ac:dyDescent="0.35">
      <c r="A12943">
        <v>246.25890000000001</v>
      </c>
      <c r="B12943" t="s">
        <v>55</v>
      </c>
    </row>
    <row r="12944" spans="1:2" x14ac:dyDescent="0.35">
      <c r="A12944">
        <v>246.2878</v>
      </c>
      <c r="B12944" t="s">
        <v>55</v>
      </c>
    </row>
    <row r="12945" spans="1:3" x14ac:dyDescent="0.35">
      <c r="A12945">
        <v>246.31790000000001</v>
      </c>
      <c r="B12945" t="s">
        <v>55</v>
      </c>
    </row>
    <row r="12946" spans="1:3" x14ac:dyDescent="0.35">
      <c r="A12946">
        <v>246.34559999999999</v>
      </c>
      <c r="B12946" t="s">
        <v>55</v>
      </c>
    </row>
    <row r="12947" spans="1:3" x14ac:dyDescent="0.35">
      <c r="A12947">
        <v>246.3638</v>
      </c>
      <c r="B12947" t="s">
        <v>55</v>
      </c>
    </row>
    <row r="12948" spans="1:3" x14ac:dyDescent="0.35">
      <c r="A12948">
        <v>246.38319999999999</v>
      </c>
      <c r="B12948" t="s">
        <v>55</v>
      </c>
    </row>
    <row r="12949" spans="1:3" x14ac:dyDescent="0.35">
      <c r="A12949">
        <v>246.4034</v>
      </c>
      <c r="B12949" t="s">
        <v>55</v>
      </c>
    </row>
    <row r="12950" spans="1:3" x14ac:dyDescent="0.35">
      <c r="A12950">
        <v>246.4238</v>
      </c>
      <c r="B12950" t="s">
        <v>55</v>
      </c>
    </row>
    <row r="12951" spans="1:3" x14ac:dyDescent="0.35">
      <c r="A12951">
        <v>246.4486</v>
      </c>
      <c r="B12951" t="s">
        <v>55</v>
      </c>
      <c r="C12951">
        <v>6.9999999999999999E-4</v>
      </c>
    </row>
    <row r="12952" spans="1:3" x14ac:dyDescent="0.35">
      <c r="A12952">
        <v>246.47909999999999</v>
      </c>
      <c r="B12952" t="s">
        <v>55</v>
      </c>
      <c r="C12952">
        <v>5.9999999999999995E-4</v>
      </c>
    </row>
    <row r="12953" spans="1:3" x14ac:dyDescent="0.35">
      <c r="A12953">
        <v>246.50980000000001</v>
      </c>
      <c r="B12953" t="s">
        <v>55</v>
      </c>
      <c r="C12953">
        <v>3.0000000000000001E-3</v>
      </c>
    </row>
    <row r="12954" spans="1:3" x14ac:dyDescent="0.35">
      <c r="A12954">
        <v>246.53</v>
      </c>
      <c r="B12954" t="s">
        <v>55</v>
      </c>
      <c r="C12954">
        <v>2E-3</v>
      </c>
    </row>
    <row r="12955" spans="1:3" x14ac:dyDescent="0.35">
      <c r="A12955">
        <v>246.5538</v>
      </c>
      <c r="B12955" t="s">
        <v>55</v>
      </c>
      <c r="C12955">
        <v>6.9999999999999999E-4</v>
      </c>
    </row>
    <row r="12956" spans="1:3" x14ac:dyDescent="0.35">
      <c r="A12956">
        <v>246.57239999999999</v>
      </c>
      <c r="B12956" t="s">
        <v>55</v>
      </c>
      <c r="C12956">
        <v>3.7000000000000002E-3</v>
      </c>
    </row>
    <row r="12957" spans="1:3" x14ac:dyDescent="0.35">
      <c r="A12957">
        <v>246.59520000000001</v>
      </c>
      <c r="B12957" t="s">
        <v>55</v>
      </c>
      <c r="C12957">
        <v>1.9E-3</v>
      </c>
    </row>
    <row r="12958" spans="1:3" x14ac:dyDescent="0.35">
      <c r="A12958">
        <v>246.61920000000001</v>
      </c>
      <c r="B12958" t="s">
        <v>55</v>
      </c>
      <c r="C12958">
        <v>2.5999999999999999E-3</v>
      </c>
    </row>
    <row r="12959" spans="1:3" x14ac:dyDescent="0.35">
      <c r="A12959">
        <v>246.64160000000001</v>
      </c>
      <c r="B12959" t="s">
        <v>55</v>
      </c>
      <c r="C12959">
        <v>4.0000000000000002E-4</v>
      </c>
    </row>
    <row r="12960" spans="1:3" x14ac:dyDescent="0.35">
      <c r="A12960">
        <v>246.6644</v>
      </c>
      <c r="B12960" t="s">
        <v>55</v>
      </c>
      <c r="C12960">
        <v>2.0000000000000001E-4</v>
      </c>
    </row>
    <row r="12961" spans="1:3" x14ac:dyDescent="0.35">
      <c r="A12961">
        <v>246.6866</v>
      </c>
      <c r="B12961" t="s">
        <v>55</v>
      </c>
      <c r="C12961">
        <v>6.9999999999999999E-4</v>
      </c>
    </row>
    <row r="12962" spans="1:3" x14ac:dyDescent="0.35">
      <c r="A12962">
        <v>246.70910000000001</v>
      </c>
      <c r="B12962" t="s">
        <v>55</v>
      </c>
      <c r="C12962">
        <v>5.1000000000000004E-3</v>
      </c>
    </row>
    <row r="12963" spans="1:3" x14ac:dyDescent="0.35">
      <c r="A12963">
        <v>246.73150000000001</v>
      </c>
      <c r="B12963" t="s">
        <v>55</v>
      </c>
      <c r="C12963">
        <v>2.3E-3</v>
      </c>
    </row>
    <row r="12964" spans="1:3" x14ac:dyDescent="0.35">
      <c r="A12964">
        <v>246.7593</v>
      </c>
      <c r="B12964" t="s">
        <v>55</v>
      </c>
      <c r="C12964">
        <v>4.8999999999999998E-3</v>
      </c>
    </row>
    <row r="12965" spans="1:3" x14ac:dyDescent="0.35">
      <c r="A12965">
        <v>246.78110000000001</v>
      </c>
      <c r="B12965" t="s">
        <v>55</v>
      </c>
      <c r="C12965">
        <v>5.4000000000000003E-3</v>
      </c>
    </row>
    <row r="12966" spans="1:3" x14ac:dyDescent="0.35">
      <c r="A12966">
        <v>246.80529999999999</v>
      </c>
      <c r="B12966" t="s">
        <v>55</v>
      </c>
      <c r="C12966">
        <v>1.67E-2</v>
      </c>
    </row>
    <row r="12967" spans="1:3" x14ac:dyDescent="0.35">
      <c r="A12967">
        <v>246.83359999999999</v>
      </c>
      <c r="B12967" t="s">
        <v>55</v>
      </c>
      <c r="C12967">
        <v>1.12E-2</v>
      </c>
    </row>
    <row r="12968" spans="1:3" x14ac:dyDescent="0.35">
      <c r="A12968">
        <v>246.85650000000001</v>
      </c>
      <c r="B12968" t="s">
        <v>55</v>
      </c>
      <c r="C12968">
        <v>1.18E-2</v>
      </c>
    </row>
    <row r="12969" spans="1:3" x14ac:dyDescent="0.35">
      <c r="A12969">
        <v>246.88499999999999</v>
      </c>
      <c r="B12969" t="s">
        <v>55</v>
      </c>
      <c r="C12969">
        <v>6.7000000000000002E-3</v>
      </c>
    </row>
    <row r="12970" spans="1:3" x14ac:dyDescent="0.35">
      <c r="A12970">
        <v>246.91390000000001</v>
      </c>
      <c r="B12970" t="s">
        <v>55</v>
      </c>
      <c r="C12970">
        <v>3.5999999999999999E-3</v>
      </c>
    </row>
    <row r="12971" spans="1:3" x14ac:dyDescent="0.35">
      <c r="A12971">
        <v>246.941</v>
      </c>
      <c r="B12971" t="s">
        <v>55</v>
      </c>
      <c r="C12971">
        <v>1E-4</v>
      </c>
    </row>
    <row r="12972" spans="1:3" x14ac:dyDescent="0.35">
      <c r="A12972">
        <v>246.96809999999999</v>
      </c>
      <c r="B12972" t="s">
        <v>55</v>
      </c>
      <c r="C12972">
        <v>1E-4</v>
      </c>
    </row>
    <row r="12973" spans="1:3" x14ac:dyDescent="0.35">
      <c r="A12973">
        <v>246.98990000000001</v>
      </c>
      <c r="B12973" t="s">
        <v>55</v>
      </c>
    </row>
    <row r="12974" spans="1:3" x14ac:dyDescent="0.35">
      <c r="A12974">
        <v>247.0205</v>
      </c>
      <c r="B12974" t="s">
        <v>55</v>
      </c>
    </row>
    <row r="12975" spans="1:3" x14ac:dyDescent="0.35">
      <c r="A12975">
        <v>247.04580000000001</v>
      </c>
      <c r="B12975" t="s">
        <v>55</v>
      </c>
    </row>
    <row r="12976" spans="1:3" x14ac:dyDescent="0.35">
      <c r="A12976">
        <v>247.0685</v>
      </c>
      <c r="B12976" t="s">
        <v>55</v>
      </c>
    </row>
    <row r="12977" spans="1:2" x14ac:dyDescent="0.35">
      <c r="A12977">
        <v>247.09469999999999</v>
      </c>
      <c r="B12977" t="s">
        <v>55</v>
      </c>
    </row>
    <row r="12978" spans="1:2" x14ac:dyDescent="0.35">
      <c r="A12978">
        <v>247.12549999999999</v>
      </c>
      <c r="B12978" t="s">
        <v>55</v>
      </c>
    </row>
    <row r="12979" spans="1:2" x14ac:dyDescent="0.35">
      <c r="A12979">
        <v>247.1575</v>
      </c>
      <c r="B12979" t="s">
        <v>55</v>
      </c>
    </row>
    <row r="12980" spans="1:2" x14ac:dyDescent="0.35">
      <c r="A12980">
        <v>247.18109999999999</v>
      </c>
      <c r="B12980" t="s">
        <v>55</v>
      </c>
    </row>
    <row r="12981" spans="1:2" x14ac:dyDescent="0.35">
      <c r="A12981">
        <v>247.20240000000001</v>
      </c>
      <c r="B12981" t="s">
        <v>55</v>
      </c>
    </row>
    <row r="12982" spans="1:2" x14ac:dyDescent="0.35">
      <c r="A12982">
        <v>247.22290000000001</v>
      </c>
      <c r="B12982" t="s">
        <v>55</v>
      </c>
    </row>
    <row r="12983" spans="1:2" x14ac:dyDescent="0.35">
      <c r="A12983">
        <v>247.24189999999999</v>
      </c>
      <c r="B12983" t="s">
        <v>55</v>
      </c>
    </row>
    <row r="12984" spans="1:2" x14ac:dyDescent="0.35">
      <c r="A12984">
        <v>247.2663</v>
      </c>
      <c r="B12984" t="s">
        <v>55</v>
      </c>
    </row>
    <row r="12985" spans="1:2" x14ac:dyDescent="0.35">
      <c r="A12985">
        <v>247.28880000000001</v>
      </c>
      <c r="B12985" t="s">
        <v>55</v>
      </c>
    </row>
    <row r="12986" spans="1:2" x14ac:dyDescent="0.35">
      <c r="A12986">
        <v>247.3126</v>
      </c>
      <c r="B12986" t="s">
        <v>55</v>
      </c>
    </row>
    <row r="12987" spans="1:2" x14ac:dyDescent="0.35">
      <c r="A12987">
        <v>247.34100000000001</v>
      </c>
      <c r="B12987" t="s">
        <v>55</v>
      </c>
    </row>
    <row r="12988" spans="1:2" x14ac:dyDescent="0.35">
      <c r="A12988">
        <v>247.3708</v>
      </c>
      <c r="B12988" t="s">
        <v>55</v>
      </c>
    </row>
    <row r="12989" spans="1:2" x14ac:dyDescent="0.35">
      <c r="A12989">
        <v>247.38910000000001</v>
      </c>
      <c r="B12989" t="s">
        <v>55</v>
      </c>
    </row>
    <row r="12990" spans="1:2" x14ac:dyDescent="0.35">
      <c r="A12990">
        <v>247.41130000000001</v>
      </c>
      <c r="B12990" t="s">
        <v>55</v>
      </c>
    </row>
    <row r="12991" spans="1:2" x14ac:dyDescent="0.35">
      <c r="A12991">
        <v>247.43360000000001</v>
      </c>
      <c r="B12991" t="s">
        <v>55</v>
      </c>
    </row>
    <row r="12992" spans="1:2" x14ac:dyDescent="0.35">
      <c r="A12992">
        <v>247.46459999999999</v>
      </c>
      <c r="B12992" t="s">
        <v>55</v>
      </c>
    </row>
    <row r="12993" spans="1:2" x14ac:dyDescent="0.35">
      <c r="A12993">
        <v>247.48990000000001</v>
      </c>
      <c r="B12993" t="s">
        <v>55</v>
      </c>
    </row>
    <row r="12994" spans="1:2" x14ac:dyDescent="0.35">
      <c r="A12994">
        <v>247.5127</v>
      </c>
      <c r="B12994" t="s">
        <v>55</v>
      </c>
    </row>
    <row r="12995" spans="1:2" x14ac:dyDescent="0.35">
      <c r="A12995">
        <v>247.54329999999999</v>
      </c>
      <c r="B12995" t="s">
        <v>55</v>
      </c>
    </row>
    <row r="12996" spans="1:2" x14ac:dyDescent="0.35">
      <c r="A12996">
        <v>247.57320000000001</v>
      </c>
      <c r="B12996" t="s">
        <v>55</v>
      </c>
    </row>
    <row r="12997" spans="1:2" x14ac:dyDescent="0.35">
      <c r="A12997">
        <v>247.60159999999999</v>
      </c>
      <c r="B12997" t="s">
        <v>55</v>
      </c>
    </row>
    <row r="12998" spans="1:2" x14ac:dyDescent="0.35">
      <c r="A12998">
        <v>247.63740000000001</v>
      </c>
      <c r="B12998" t="s">
        <v>55</v>
      </c>
    </row>
    <row r="12999" spans="1:2" x14ac:dyDescent="0.35">
      <c r="A12999">
        <v>247.67060000000001</v>
      </c>
      <c r="B12999" t="s">
        <v>55</v>
      </c>
    </row>
    <row r="13000" spans="1:2" x14ac:dyDescent="0.35">
      <c r="A13000">
        <v>247.69540000000001</v>
      </c>
      <c r="B13000" t="s">
        <v>55</v>
      </c>
    </row>
    <row r="13001" spans="1:2" x14ac:dyDescent="0.35">
      <c r="A13001">
        <v>247.71960000000001</v>
      </c>
      <c r="B13001" t="s">
        <v>55</v>
      </c>
    </row>
    <row r="13002" spans="1:2" x14ac:dyDescent="0.35">
      <c r="A13002">
        <v>247.74209999999999</v>
      </c>
      <c r="B13002" t="s">
        <v>55</v>
      </c>
    </row>
    <row r="13003" spans="1:2" x14ac:dyDescent="0.35">
      <c r="A13003">
        <v>247.76230000000001</v>
      </c>
      <c r="B13003" t="s">
        <v>55</v>
      </c>
    </row>
    <row r="13004" spans="1:2" x14ac:dyDescent="0.35">
      <c r="A13004">
        <v>247.78399999999999</v>
      </c>
      <c r="B13004" t="s">
        <v>55</v>
      </c>
    </row>
    <row r="13005" spans="1:2" x14ac:dyDescent="0.35">
      <c r="A13005">
        <v>247.80930000000001</v>
      </c>
      <c r="B13005" t="s">
        <v>55</v>
      </c>
    </row>
    <row r="13006" spans="1:2" x14ac:dyDescent="0.35">
      <c r="A13006">
        <v>247.828</v>
      </c>
      <c r="B13006" t="s">
        <v>55</v>
      </c>
    </row>
    <row r="13007" spans="1:2" x14ac:dyDescent="0.35">
      <c r="A13007">
        <v>247.8493</v>
      </c>
      <c r="B13007" t="s">
        <v>55</v>
      </c>
    </row>
    <row r="13008" spans="1:2" x14ac:dyDescent="0.35">
      <c r="A13008">
        <v>247.87729999999999</v>
      </c>
      <c r="B13008" t="s">
        <v>55</v>
      </c>
    </row>
    <row r="13009" spans="1:2" x14ac:dyDescent="0.35">
      <c r="A13009">
        <v>247.899</v>
      </c>
      <c r="B13009" t="s">
        <v>55</v>
      </c>
    </row>
    <row r="13010" spans="1:2" x14ac:dyDescent="0.35">
      <c r="A13010">
        <v>247.9195</v>
      </c>
      <c r="B13010" t="s">
        <v>55</v>
      </c>
    </row>
    <row r="13011" spans="1:2" x14ac:dyDescent="0.35">
      <c r="A13011">
        <v>247.94069999999999</v>
      </c>
      <c r="B13011" t="s">
        <v>55</v>
      </c>
    </row>
    <row r="13012" spans="1:2" x14ac:dyDescent="0.35">
      <c r="A13012">
        <v>247.9691</v>
      </c>
      <c r="B13012" t="s">
        <v>55</v>
      </c>
    </row>
    <row r="13013" spans="1:2" x14ac:dyDescent="0.35">
      <c r="A13013">
        <v>247.99010000000001</v>
      </c>
      <c r="B13013" t="s">
        <v>55</v>
      </c>
    </row>
    <row r="13014" spans="1:2" x14ac:dyDescent="0.35">
      <c r="A13014">
        <v>248.01990000000001</v>
      </c>
      <c r="B13014" t="s">
        <v>55</v>
      </c>
    </row>
    <row r="13015" spans="1:2" x14ac:dyDescent="0.35">
      <c r="A13015">
        <v>248.04050000000001</v>
      </c>
      <c r="B13015" t="s">
        <v>55</v>
      </c>
    </row>
    <row r="13016" spans="1:2" x14ac:dyDescent="0.35">
      <c r="A13016">
        <v>248.0669</v>
      </c>
      <c r="B13016" t="s">
        <v>55</v>
      </c>
    </row>
    <row r="13017" spans="1:2" x14ac:dyDescent="0.35">
      <c r="A13017">
        <v>248.0942</v>
      </c>
      <c r="B13017" t="s">
        <v>55</v>
      </c>
    </row>
    <row r="13018" spans="1:2" x14ac:dyDescent="0.35">
      <c r="A13018">
        <v>248.13910000000001</v>
      </c>
      <c r="B13018" t="s">
        <v>55</v>
      </c>
    </row>
    <row r="13019" spans="1:2" x14ac:dyDescent="0.35">
      <c r="A13019">
        <v>248.17150000000001</v>
      </c>
      <c r="B13019" t="s">
        <v>55</v>
      </c>
    </row>
    <row r="13020" spans="1:2" x14ac:dyDescent="0.35">
      <c r="A13020">
        <v>248.20179999999999</v>
      </c>
      <c r="B13020" t="s">
        <v>55</v>
      </c>
    </row>
    <row r="13021" spans="1:2" x14ac:dyDescent="0.35">
      <c r="A13021">
        <v>248.23519999999999</v>
      </c>
      <c r="B13021" t="s">
        <v>55</v>
      </c>
    </row>
    <row r="13022" spans="1:2" x14ac:dyDescent="0.35">
      <c r="A13022">
        <v>248.26650000000001</v>
      </c>
      <c r="B13022" t="s">
        <v>55</v>
      </c>
    </row>
    <row r="13023" spans="1:2" x14ac:dyDescent="0.35">
      <c r="A13023">
        <v>248.29949999999999</v>
      </c>
      <c r="B13023" t="s">
        <v>55</v>
      </c>
    </row>
    <row r="13024" spans="1:2" x14ac:dyDescent="0.35">
      <c r="A13024">
        <v>248.33869999999999</v>
      </c>
      <c r="B13024" t="s">
        <v>55</v>
      </c>
    </row>
    <row r="13025" spans="1:3" x14ac:dyDescent="0.35">
      <c r="A13025">
        <v>248.3622</v>
      </c>
      <c r="B13025" t="s">
        <v>55</v>
      </c>
    </row>
    <row r="13026" spans="1:3" x14ac:dyDescent="0.35">
      <c r="A13026">
        <v>248.3854</v>
      </c>
      <c r="B13026" t="s">
        <v>55</v>
      </c>
    </row>
    <row r="13027" spans="1:3" x14ac:dyDescent="0.35">
      <c r="A13027">
        <v>248.41390000000001</v>
      </c>
      <c r="B13027" t="s">
        <v>55</v>
      </c>
    </row>
    <row r="13028" spans="1:3" x14ac:dyDescent="0.35">
      <c r="A13028">
        <v>248.44470000000001</v>
      </c>
      <c r="B13028" t="s">
        <v>55</v>
      </c>
    </row>
    <row r="13029" spans="1:3" x14ac:dyDescent="0.35">
      <c r="A13029">
        <v>248.46729999999999</v>
      </c>
      <c r="B13029" t="s">
        <v>55</v>
      </c>
    </row>
    <row r="13030" spans="1:3" x14ac:dyDescent="0.35">
      <c r="A13030">
        <v>248.49170000000001</v>
      </c>
      <c r="B13030" t="s">
        <v>55</v>
      </c>
    </row>
    <row r="13031" spans="1:3" x14ac:dyDescent="0.35">
      <c r="A13031">
        <v>248.51480000000001</v>
      </c>
      <c r="B13031" t="s">
        <v>55</v>
      </c>
    </row>
    <row r="13032" spans="1:3" x14ac:dyDescent="0.35">
      <c r="A13032">
        <v>248.54069999999999</v>
      </c>
      <c r="B13032" t="s">
        <v>55</v>
      </c>
      <c r="C13032">
        <v>1E-4</v>
      </c>
    </row>
    <row r="13033" spans="1:3" x14ac:dyDescent="0.35">
      <c r="A13033">
        <v>248.56960000000001</v>
      </c>
      <c r="B13033" t="s">
        <v>55</v>
      </c>
      <c r="C13033">
        <v>8.9999999999999998E-4</v>
      </c>
    </row>
    <row r="13034" spans="1:3" x14ac:dyDescent="0.35">
      <c r="A13034">
        <v>248.59389999999999</v>
      </c>
      <c r="B13034" t="s">
        <v>55</v>
      </c>
      <c r="C13034">
        <v>4.0000000000000002E-4</v>
      </c>
    </row>
    <row r="13035" spans="1:3" x14ac:dyDescent="0.35">
      <c r="A13035">
        <v>248.62219999999999</v>
      </c>
      <c r="B13035" t="s">
        <v>55</v>
      </c>
      <c r="C13035">
        <v>1.6999999999999999E-3</v>
      </c>
    </row>
    <row r="13036" spans="1:3" x14ac:dyDescent="0.35">
      <c r="A13036">
        <v>248.6671</v>
      </c>
      <c r="B13036" t="s">
        <v>55</v>
      </c>
      <c r="C13036">
        <v>1.5E-3</v>
      </c>
    </row>
    <row r="13037" spans="1:3" x14ac:dyDescent="0.35">
      <c r="A13037">
        <v>248.69890000000001</v>
      </c>
      <c r="B13037" t="s">
        <v>55</v>
      </c>
      <c r="C13037">
        <v>2.0999999999999999E-3</v>
      </c>
    </row>
    <row r="13038" spans="1:3" x14ac:dyDescent="0.35">
      <c r="A13038">
        <v>248.72470000000001</v>
      </c>
      <c r="B13038" t="s">
        <v>55</v>
      </c>
      <c r="C13038">
        <v>1.4E-3</v>
      </c>
    </row>
    <row r="13039" spans="1:3" x14ac:dyDescent="0.35">
      <c r="A13039">
        <v>248.75989999999999</v>
      </c>
      <c r="B13039" t="s">
        <v>55</v>
      </c>
      <c r="C13039">
        <v>1E-3</v>
      </c>
    </row>
    <row r="13040" spans="1:3" x14ac:dyDescent="0.35">
      <c r="A13040">
        <v>248.78630000000001</v>
      </c>
      <c r="B13040" t="s">
        <v>55</v>
      </c>
      <c r="C13040">
        <v>1E-3</v>
      </c>
    </row>
    <row r="13041" spans="1:3" x14ac:dyDescent="0.35">
      <c r="A13041">
        <v>248.81190000000001</v>
      </c>
      <c r="B13041" t="s">
        <v>55</v>
      </c>
      <c r="C13041">
        <v>1E-4</v>
      </c>
    </row>
    <row r="13042" spans="1:3" x14ac:dyDescent="0.35">
      <c r="A13042">
        <v>248.8674</v>
      </c>
      <c r="B13042" t="s">
        <v>55</v>
      </c>
    </row>
    <row r="13043" spans="1:3" x14ac:dyDescent="0.35">
      <c r="A13043">
        <v>248.90299999999999</v>
      </c>
      <c r="B13043" t="s">
        <v>55</v>
      </c>
    </row>
    <row r="13044" spans="1:3" x14ac:dyDescent="0.35">
      <c r="A13044">
        <v>248.93809999999999</v>
      </c>
      <c r="B13044" t="s">
        <v>55</v>
      </c>
    </row>
    <row r="13045" spans="1:3" x14ac:dyDescent="0.35">
      <c r="A13045">
        <v>248.96889999999999</v>
      </c>
      <c r="B13045" t="s">
        <v>55</v>
      </c>
    </row>
    <row r="13046" spans="1:3" x14ac:dyDescent="0.35">
      <c r="A13046">
        <v>248.99270000000001</v>
      </c>
      <c r="B13046" t="s">
        <v>55</v>
      </c>
    </row>
    <row r="13047" spans="1:3" x14ac:dyDescent="0.35">
      <c r="A13047">
        <v>249.0231</v>
      </c>
      <c r="B13047" t="s">
        <v>55</v>
      </c>
    </row>
    <row r="13048" spans="1:3" x14ac:dyDescent="0.35">
      <c r="A13048">
        <v>249.0446</v>
      </c>
      <c r="B13048" t="s">
        <v>55</v>
      </c>
    </row>
    <row r="13049" spans="1:3" x14ac:dyDescent="0.35">
      <c r="A13049">
        <v>249.07130000000001</v>
      </c>
      <c r="B13049" t="s">
        <v>55</v>
      </c>
    </row>
    <row r="13050" spans="1:3" x14ac:dyDescent="0.35">
      <c r="A13050">
        <v>249.0966</v>
      </c>
      <c r="B13050" t="s">
        <v>55</v>
      </c>
    </row>
    <row r="13051" spans="1:3" x14ac:dyDescent="0.35">
      <c r="A13051">
        <v>249.12119999999999</v>
      </c>
      <c r="B13051" t="s">
        <v>55</v>
      </c>
    </row>
    <row r="13052" spans="1:3" x14ac:dyDescent="0.35">
      <c r="A13052">
        <v>249.14320000000001</v>
      </c>
      <c r="B13052" t="s">
        <v>55</v>
      </c>
    </row>
    <row r="13053" spans="1:3" x14ac:dyDescent="0.35">
      <c r="A13053">
        <v>249.16560000000001</v>
      </c>
      <c r="B13053" t="s">
        <v>55</v>
      </c>
    </row>
    <row r="13054" spans="1:3" x14ac:dyDescent="0.35">
      <c r="A13054">
        <v>249.18719999999999</v>
      </c>
      <c r="B13054" t="s">
        <v>55</v>
      </c>
    </row>
    <row r="13055" spans="1:3" x14ac:dyDescent="0.35">
      <c r="A13055">
        <v>249.21010000000001</v>
      </c>
      <c r="B13055" t="s">
        <v>55</v>
      </c>
    </row>
    <row r="13056" spans="1:3" x14ac:dyDescent="0.35">
      <c r="A13056">
        <v>249.23169999999999</v>
      </c>
      <c r="B13056" t="s">
        <v>55</v>
      </c>
    </row>
    <row r="13057" spans="1:2" x14ac:dyDescent="0.35">
      <c r="A13057">
        <v>249.2559</v>
      </c>
      <c r="B13057" t="s">
        <v>55</v>
      </c>
    </row>
    <row r="13058" spans="1:2" x14ac:dyDescent="0.35">
      <c r="A13058">
        <v>249.28829999999999</v>
      </c>
      <c r="B13058" t="s">
        <v>55</v>
      </c>
    </row>
    <row r="13059" spans="1:2" x14ac:dyDescent="0.35">
      <c r="A13059">
        <v>249.3296</v>
      </c>
      <c r="B13059" t="s">
        <v>55</v>
      </c>
    </row>
    <row r="13060" spans="1:2" x14ac:dyDescent="0.35">
      <c r="A13060">
        <v>249.37129999999999</v>
      </c>
      <c r="B13060" t="s">
        <v>55</v>
      </c>
    </row>
    <row r="13061" spans="1:2" x14ac:dyDescent="0.35">
      <c r="A13061">
        <v>249.39060000000001</v>
      </c>
      <c r="B13061" t="s">
        <v>55</v>
      </c>
    </row>
    <row r="13062" spans="1:2" x14ac:dyDescent="0.35">
      <c r="A13062">
        <v>249.42259999999999</v>
      </c>
      <c r="B13062" t="s">
        <v>55</v>
      </c>
    </row>
    <row r="13063" spans="1:2" x14ac:dyDescent="0.35">
      <c r="A13063">
        <v>249.45650000000001</v>
      </c>
      <c r="B13063" t="s">
        <v>55</v>
      </c>
    </row>
    <row r="13064" spans="1:2" x14ac:dyDescent="0.35">
      <c r="A13064">
        <v>249.48920000000001</v>
      </c>
      <c r="B13064" t="s">
        <v>55</v>
      </c>
    </row>
    <row r="13065" spans="1:2" x14ac:dyDescent="0.35">
      <c r="A13065">
        <v>249.51079999999999</v>
      </c>
      <c r="B13065" t="s">
        <v>55</v>
      </c>
    </row>
    <row r="13066" spans="1:2" x14ac:dyDescent="0.35">
      <c r="A13066">
        <v>249.53579999999999</v>
      </c>
      <c r="B13066" t="s">
        <v>55</v>
      </c>
    </row>
    <row r="13067" spans="1:2" x14ac:dyDescent="0.35">
      <c r="A13067">
        <v>249.5669</v>
      </c>
      <c r="B13067" t="s">
        <v>55</v>
      </c>
    </row>
    <row r="13068" spans="1:2" x14ac:dyDescent="0.35">
      <c r="A13068">
        <v>249.5909</v>
      </c>
      <c r="B13068" t="s">
        <v>55</v>
      </c>
    </row>
    <row r="13069" spans="1:2" x14ac:dyDescent="0.35">
      <c r="A13069">
        <v>249.62039999999999</v>
      </c>
      <c r="B13069" t="s">
        <v>55</v>
      </c>
    </row>
    <row r="13070" spans="1:2" x14ac:dyDescent="0.35">
      <c r="A13070">
        <v>249.65440000000001</v>
      </c>
      <c r="B13070" t="s">
        <v>55</v>
      </c>
    </row>
    <row r="13071" spans="1:2" x14ac:dyDescent="0.35">
      <c r="A13071">
        <v>249.68690000000001</v>
      </c>
      <c r="B13071" t="s">
        <v>55</v>
      </c>
    </row>
    <row r="13072" spans="1:2" x14ac:dyDescent="0.35">
      <c r="A13072">
        <v>249.71610000000001</v>
      </c>
      <c r="B13072" t="s">
        <v>55</v>
      </c>
    </row>
    <row r="13073" spans="1:2" x14ac:dyDescent="0.35">
      <c r="A13073">
        <v>249.738</v>
      </c>
      <c r="B13073" t="s">
        <v>55</v>
      </c>
    </row>
    <row r="13074" spans="1:2" x14ac:dyDescent="0.35">
      <c r="A13074">
        <v>249.76050000000001</v>
      </c>
      <c r="B13074" t="s">
        <v>55</v>
      </c>
    </row>
    <row r="13075" spans="1:2" x14ac:dyDescent="0.35">
      <c r="A13075">
        <v>249.78120000000001</v>
      </c>
      <c r="B13075" t="s">
        <v>55</v>
      </c>
    </row>
    <row r="13076" spans="1:2" x14ac:dyDescent="0.35">
      <c r="A13076">
        <v>249.80350000000001</v>
      </c>
      <c r="B13076" t="s">
        <v>55</v>
      </c>
    </row>
    <row r="13077" spans="1:2" x14ac:dyDescent="0.35">
      <c r="A13077">
        <v>249.82589999999999</v>
      </c>
      <c r="B13077" t="s">
        <v>55</v>
      </c>
    </row>
    <row r="13078" spans="1:2" x14ac:dyDescent="0.35">
      <c r="A13078">
        <v>249.84540000000001</v>
      </c>
      <c r="B13078" t="s">
        <v>55</v>
      </c>
    </row>
    <row r="13079" spans="1:2" x14ac:dyDescent="0.35">
      <c r="A13079">
        <v>249.86600000000001</v>
      </c>
      <c r="B13079" t="s">
        <v>55</v>
      </c>
    </row>
    <row r="13080" spans="1:2" x14ac:dyDescent="0.35">
      <c r="A13080">
        <v>249.8869</v>
      </c>
      <c r="B13080" t="s">
        <v>55</v>
      </c>
    </row>
    <row r="13081" spans="1:2" x14ac:dyDescent="0.35">
      <c r="A13081">
        <v>249.9068</v>
      </c>
      <c r="B13081" t="s">
        <v>55</v>
      </c>
    </row>
    <row r="13082" spans="1:2" x14ac:dyDescent="0.35">
      <c r="A13082">
        <v>249.928</v>
      </c>
      <c r="B13082" t="s">
        <v>55</v>
      </c>
    </row>
    <row r="13083" spans="1:2" x14ac:dyDescent="0.35">
      <c r="A13083">
        <v>249.9538</v>
      </c>
      <c r="B13083" t="s">
        <v>55</v>
      </c>
    </row>
    <row r="13084" spans="1:2" x14ac:dyDescent="0.35">
      <c r="A13084">
        <v>249.97380000000001</v>
      </c>
      <c r="B13084" t="s">
        <v>55</v>
      </c>
    </row>
    <row r="13085" spans="1:2" x14ac:dyDescent="0.35">
      <c r="A13085">
        <v>249.9992</v>
      </c>
      <c r="B13085" t="s">
        <v>55</v>
      </c>
    </row>
    <row r="13086" spans="1:2" x14ac:dyDescent="0.35">
      <c r="A13086">
        <v>250.0249</v>
      </c>
      <c r="B13086" t="s">
        <v>55</v>
      </c>
    </row>
    <row r="13087" spans="1:2" x14ac:dyDescent="0.35">
      <c r="A13087">
        <v>250.04820000000001</v>
      </c>
      <c r="B13087" t="s">
        <v>55</v>
      </c>
    </row>
    <row r="13088" spans="1:2" x14ac:dyDescent="0.35">
      <c r="A13088">
        <v>250.0746</v>
      </c>
      <c r="B13088" t="s">
        <v>55</v>
      </c>
    </row>
    <row r="13089" spans="1:3" x14ac:dyDescent="0.35">
      <c r="A13089">
        <v>250.09719999999999</v>
      </c>
      <c r="B13089" t="s">
        <v>55</v>
      </c>
    </row>
    <row r="13090" spans="1:3" x14ac:dyDescent="0.35">
      <c r="A13090">
        <v>250.1456</v>
      </c>
      <c r="B13090" t="s">
        <v>55</v>
      </c>
    </row>
    <row r="13091" spans="1:3" x14ac:dyDescent="0.35">
      <c r="A13091">
        <v>250.18209999999999</v>
      </c>
      <c r="B13091" t="s">
        <v>55</v>
      </c>
    </row>
    <row r="13092" spans="1:3" x14ac:dyDescent="0.35">
      <c r="A13092">
        <v>250.20699999999999</v>
      </c>
      <c r="B13092" t="s">
        <v>55</v>
      </c>
    </row>
    <row r="13093" spans="1:3" x14ac:dyDescent="0.35">
      <c r="A13093">
        <v>250.24080000000001</v>
      </c>
      <c r="B13093" t="s">
        <v>55</v>
      </c>
    </row>
    <row r="13094" spans="1:3" x14ac:dyDescent="0.35">
      <c r="A13094">
        <v>250.2681</v>
      </c>
      <c r="B13094" t="s">
        <v>55</v>
      </c>
    </row>
    <row r="13095" spans="1:3" x14ac:dyDescent="0.35">
      <c r="A13095">
        <v>250.30269999999999</v>
      </c>
      <c r="B13095" t="s">
        <v>55</v>
      </c>
    </row>
    <row r="13096" spans="1:3" x14ac:dyDescent="0.35">
      <c r="A13096">
        <v>250.33699999999999</v>
      </c>
      <c r="B13096" t="s">
        <v>55</v>
      </c>
    </row>
    <row r="13097" spans="1:3" x14ac:dyDescent="0.35">
      <c r="A13097">
        <v>250.3587</v>
      </c>
      <c r="B13097" t="s">
        <v>55</v>
      </c>
      <c r="C13097">
        <v>1E-4</v>
      </c>
    </row>
    <row r="13098" spans="1:3" x14ac:dyDescent="0.35">
      <c r="A13098">
        <v>250.38919999999999</v>
      </c>
      <c r="B13098" t="s">
        <v>55</v>
      </c>
    </row>
    <row r="13099" spans="1:3" x14ac:dyDescent="0.35">
      <c r="A13099">
        <v>250.4204</v>
      </c>
      <c r="B13099" t="s">
        <v>55</v>
      </c>
    </row>
    <row r="13100" spans="1:3" x14ac:dyDescent="0.35">
      <c r="A13100">
        <v>250.4418</v>
      </c>
      <c r="B13100" t="s">
        <v>55</v>
      </c>
    </row>
    <row r="13101" spans="1:3" x14ac:dyDescent="0.35">
      <c r="A13101">
        <v>250.4632</v>
      </c>
      <c r="B13101" t="s">
        <v>55</v>
      </c>
    </row>
    <row r="13102" spans="1:3" x14ac:dyDescent="0.35">
      <c r="A13102">
        <v>250.49029999999999</v>
      </c>
      <c r="B13102" t="s">
        <v>55</v>
      </c>
    </row>
    <row r="13103" spans="1:3" x14ac:dyDescent="0.35">
      <c r="A13103">
        <v>250.5155</v>
      </c>
      <c r="B13103" t="s">
        <v>55</v>
      </c>
      <c r="C13103">
        <v>1E-4</v>
      </c>
    </row>
    <row r="13104" spans="1:3" x14ac:dyDescent="0.35">
      <c r="A13104">
        <v>250.54679999999999</v>
      </c>
      <c r="B13104" t="s">
        <v>55</v>
      </c>
      <c r="C13104">
        <v>8.0000000000000004E-4</v>
      </c>
    </row>
    <row r="13105" spans="1:3" x14ac:dyDescent="0.35">
      <c r="A13105">
        <v>250.5701</v>
      </c>
      <c r="B13105" t="s">
        <v>55</v>
      </c>
      <c r="C13105">
        <v>1.6999999999999999E-3</v>
      </c>
    </row>
    <row r="13106" spans="1:3" x14ac:dyDescent="0.35">
      <c r="A13106">
        <v>250.59989999999999</v>
      </c>
      <c r="B13106" t="s">
        <v>55</v>
      </c>
      <c r="C13106">
        <v>2.3999999999999998E-3</v>
      </c>
    </row>
    <row r="13107" spans="1:3" x14ac:dyDescent="0.35">
      <c r="A13107">
        <v>250.6344</v>
      </c>
      <c r="B13107" t="s">
        <v>55</v>
      </c>
      <c r="C13107">
        <v>2.2000000000000001E-3</v>
      </c>
    </row>
    <row r="13108" spans="1:3" x14ac:dyDescent="0.35">
      <c r="A13108">
        <v>250.67400000000001</v>
      </c>
      <c r="B13108" t="s">
        <v>55</v>
      </c>
      <c r="C13108">
        <v>2.2000000000000001E-3</v>
      </c>
    </row>
    <row r="13109" spans="1:3" x14ac:dyDescent="0.35">
      <c r="A13109">
        <v>250.7013</v>
      </c>
      <c r="B13109" t="s">
        <v>55</v>
      </c>
      <c r="C13109">
        <v>2.3999999999999998E-3</v>
      </c>
    </row>
    <row r="13110" spans="1:3" x14ac:dyDescent="0.35">
      <c r="A13110">
        <v>250.7235</v>
      </c>
      <c r="B13110" t="s">
        <v>55</v>
      </c>
      <c r="C13110">
        <v>5.0000000000000001E-4</v>
      </c>
    </row>
    <row r="13111" spans="1:3" x14ac:dyDescent="0.35">
      <c r="A13111">
        <v>250.75470000000001</v>
      </c>
      <c r="B13111" t="s">
        <v>55</v>
      </c>
      <c r="C13111">
        <v>5.9999999999999995E-4</v>
      </c>
    </row>
    <row r="13112" spans="1:3" x14ac:dyDescent="0.35">
      <c r="A13112">
        <v>250.7878</v>
      </c>
      <c r="B13112" t="s">
        <v>55</v>
      </c>
      <c r="C13112">
        <v>4.1999999999999997E-3</v>
      </c>
    </row>
    <row r="13113" spans="1:3" x14ac:dyDescent="0.35">
      <c r="A13113">
        <v>250.82599999999999</v>
      </c>
      <c r="B13113" t="s">
        <v>55</v>
      </c>
      <c r="C13113">
        <v>4.4999999999999997E-3</v>
      </c>
    </row>
    <row r="13114" spans="1:3" x14ac:dyDescent="0.35">
      <c r="A13114">
        <v>250.8613</v>
      </c>
      <c r="B13114" t="s">
        <v>55</v>
      </c>
      <c r="C13114">
        <v>1.78E-2</v>
      </c>
    </row>
    <row r="13115" spans="1:3" x14ac:dyDescent="0.35">
      <c r="A13115">
        <v>250.89179999999999</v>
      </c>
      <c r="B13115" t="s">
        <v>55</v>
      </c>
      <c r="C13115">
        <v>1.15E-2</v>
      </c>
    </row>
    <row r="13116" spans="1:3" x14ac:dyDescent="0.35">
      <c r="A13116">
        <v>250.91759999999999</v>
      </c>
      <c r="B13116" t="s">
        <v>55</v>
      </c>
      <c r="C13116">
        <v>3.8999999999999998E-3</v>
      </c>
    </row>
    <row r="13117" spans="1:3" x14ac:dyDescent="0.35">
      <c r="A13117">
        <v>250.9409</v>
      </c>
      <c r="B13117" t="s">
        <v>55</v>
      </c>
      <c r="C13117">
        <v>5.4999999999999997E-3</v>
      </c>
    </row>
    <row r="13118" spans="1:3" x14ac:dyDescent="0.35">
      <c r="A13118">
        <v>250.97229999999999</v>
      </c>
      <c r="B13118" t="s">
        <v>55</v>
      </c>
      <c r="C13118">
        <v>2.0999999999999999E-3</v>
      </c>
    </row>
    <row r="13119" spans="1:3" x14ac:dyDescent="0.35">
      <c r="A13119">
        <v>251.00200000000001</v>
      </c>
      <c r="B13119" t="s">
        <v>55</v>
      </c>
      <c r="C13119">
        <v>2.9999999999999997E-4</v>
      </c>
    </row>
    <row r="13120" spans="1:3" x14ac:dyDescent="0.35">
      <c r="A13120">
        <v>251.02760000000001</v>
      </c>
      <c r="B13120" t="s">
        <v>55</v>
      </c>
      <c r="C13120">
        <v>1E-4</v>
      </c>
    </row>
    <row r="13121" spans="1:2" x14ac:dyDescent="0.35">
      <c r="A13121">
        <v>251.04990000000001</v>
      </c>
      <c r="B13121" t="s">
        <v>55</v>
      </c>
    </row>
    <row r="13122" spans="1:2" x14ac:dyDescent="0.35">
      <c r="A13122">
        <v>251.07169999999999</v>
      </c>
      <c r="B13122" t="s">
        <v>55</v>
      </c>
    </row>
    <row r="13123" spans="1:2" x14ac:dyDescent="0.35">
      <c r="A13123">
        <v>251.09700000000001</v>
      </c>
      <c r="B13123" t="s">
        <v>55</v>
      </c>
    </row>
    <row r="13124" spans="1:2" x14ac:dyDescent="0.35">
      <c r="A13124">
        <v>251.11859999999999</v>
      </c>
      <c r="B13124" t="s">
        <v>55</v>
      </c>
    </row>
    <row r="13125" spans="1:2" x14ac:dyDescent="0.35">
      <c r="A13125">
        <v>251.14160000000001</v>
      </c>
      <c r="B13125" t="s">
        <v>55</v>
      </c>
    </row>
    <row r="13126" spans="1:2" x14ac:dyDescent="0.35">
      <c r="A13126">
        <v>251.16470000000001</v>
      </c>
      <c r="B13126" t="s">
        <v>55</v>
      </c>
    </row>
    <row r="13127" spans="1:2" x14ac:dyDescent="0.35">
      <c r="A13127">
        <v>251.18690000000001</v>
      </c>
      <c r="B13127" t="s">
        <v>55</v>
      </c>
    </row>
    <row r="13128" spans="1:2" x14ac:dyDescent="0.35">
      <c r="A13128">
        <v>251.20849999999999</v>
      </c>
      <c r="B13128" t="s">
        <v>55</v>
      </c>
    </row>
    <row r="13129" spans="1:2" x14ac:dyDescent="0.35">
      <c r="A13129">
        <v>251.23560000000001</v>
      </c>
      <c r="B13129" t="s">
        <v>55</v>
      </c>
    </row>
    <row r="13130" spans="1:2" x14ac:dyDescent="0.35">
      <c r="A13130">
        <v>251.25819999999999</v>
      </c>
      <c r="B13130" t="s">
        <v>55</v>
      </c>
    </row>
    <row r="13131" spans="1:2" x14ac:dyDescent="0.35">
      <c r="A13131">
        <v>251.286</v>
      </c>
      <c r="B13131" t="s">
        <v>55</v>
      </c>
    </row>
    <row r="13132" spans="1:2" x14ac:dyDescent="0.35">
      <c r="A13132">
        <v>251.3099</v>
      </c>
      <c r="B13132" t="s">
        <v>55</v>
      </c>
    </row>
    <row r="13133" spans="1:2" x14ac:dyDescent="0.35">
      <c r="A13133">
        <v>251.3408</v>
      </c>
      <c r="B13133" t="s">
        <v>55</v>
      </c>
    </row>
    <row r="13134" spans="1:2" x14ac:dyDescent="0.35">
      <c r="A13134">
        <v>251.36349999999999</v>
      </c>
      <c r="B13134" t="s">
        <v>55</v>
      </c>
    </row>
    <row r="13135" spans="1:2" x14ac:dyDescent="0.35">
      <c r="A13135">
        <v>251.39869999999999</v>
      </c>
      <c r="B13135" t="s">
        <v>55</v>
      </c>
    </row>
    <row r="13136" spans="1:2" x14ac:dyDescent="0.35">
      <c r="A13136">
        <v>251.4238</v>
      </c>
      <c r="B13136" t="s">
        <v>55</v>
      </c>
    </row>
    <row r="13137" spans="1:2" x14ac:dyDescent="0.35">
      <c r="A13137">
        <v>251.45310000000001</v>
      </c>
      <c r="B13137" t="s">
        <v>55</v>
      </c>
    </row>
    <row r="13138" spans="1:2" x14ac:dyDescent="0.35">
      <c r="A13138">
        <v>251.47970000000001</v>
      </c>
      <c r="B13138" t="s">
        <v>55</v>
      </c>
    </row>
    <row r="13139" spans="1:2" x14ac:dyDescent="0.35">
      <c r="A13139">
        <v>251.50700000000001</v>
      </c>
      <c r="B13139" t="s">
        <v>55</v>
      </c>
    </row>
    <row r="13140" spans="1:2" x14ac:dyDescent="0.35">
      <c r="A13140">
        <v>251.55</v>
      </c>
      <c r="B13140" t="s">
        <v>55</v>
      </c>
    </row>
    <row r="13141" spans="1:2" x14ac:dyDescent="0.35">
      <c r="A13141">
        <v>251.59039999999999</v>
      </c>
      <c r="B13141" t="s">
        <v>55</v>
      </c>
    </row>
    <row r="13142" spans="1:2" x14ac:dyDescent="0.35">
      <c r="A13142">
        <v>251.62700000000001</v>
      </c>
      <c r="B13142" t="s">
        <v>55</v>
      </c>
    </row>
    <row r="13143" spans="1:2" x14ac:dyDescent="0.35">
      <c r="A13143">
        <v>251.64959999999999</v>
      </c>
      <c r="B13143" t="s">
        <v>55</v>
      </c>
    </row>
    <row r="13144" spans="1:2" x14ac:dyDescent="0.35">
      <c r="A13144">
        <v>251.67500000000001</v>
      </c>
      <c r="B13144" t="s">
        <v>55</v>
      </c>
    </row>
    <row r="13145" spans="1:2" x14ac:dyDescent="0.35">
      <c r="A13145">
        <v>251.70310000000001</v>
      </c>
      <c r="B13145" t="s">
        <v>55</v>
      </c>
    </row>
    <row r="13146" spans="1:2" x14ac:dyDescent="0.35">
      <c r="A13146">
        <v>251.733</v>
      </c>
      <c r="B13146" t="s">
        <v>55</v>
      </c>
    </row>
    <row r="13147" spans="1:2" x14ac:dyDescent="0.35">
      <c r="A13147">
        <v>251.7569</v>
      </c>
      <c r="B13147" t="s">
        <v>55</v>
      </c>
    </row>
    <row r="13148" spans="1:2" x14ac:dyDescent="0.35">
      <c r="A13148">
        <v>251.7816</v>
      </c>
      <c r="B13148" t="s">
        <v>55</v>
      </c>
    </row>
    <row r="13149" spans="1:2" x14ac:dyDescent="0.35">
      <c r="A13149">
        <v>251.8065</v>
      </c>
      <c r="B13149" t="s">
        <v>55</v>
      </c>
    </row>
    <row r="13150" spans="1:2" x14ac:dyDescent="0.35">
      <c r="A13150">
        <v>251.8306</v>
      </c>
      <c r="B13150" t="s">
        <v>55</v>
      </c>
    </row>
    <row r="13151" spans="1:2" x14ac:dyDescent="0.35">
      <c r="A13151">
        <v>251.85489999999999</v>
      </c>
      <c r="B13151" t="s">
        <v>55</v>
      </c>
    </row>
    <row r="13152" spans="1:2" x14ac:dyDescent="0.35">
      <c r="A13152">
        <v>251.8768</v>
      </c>
      <c r="B13152" t="s">
        <v>55</v>
      </c>
    </row>
    <row r="13153" spans="1:2" x14ac:dyDescent="0.35">
      <c r="A13153">
        <v>251.90049999999999</v>
      </c>
      <c r="B13153" t="s">
        <v>55</v>
      </c>
    </row>
    <row r="13154" spans="1:2" x14ac:dyDescent="0.35">
      <c r="A13154">
        <v>251.92349999999999</v>
      </c>
      <c r="B13154" t="s">
        <v>55</v>
      </c>
    </row>
    <row r="13155" spans="1:2" x14ac:dyDescent="0.35">
      <c r="A13155">
        <v>251.94630000000001</v>
      </c>
      <c r="B13155" t="s">
        <v>55</v>
      </c>
    </row>
    <row r="13156" spans="1:2" x14ac:dyDescent="0.35">
      <c r="A13156">
        <v>251.9759</v>
      </c>
      <c r="B13156" t="s">
        <v>55</v>
      </c>
    </row>
    <row r="13157" spans="1:2" x14ac:dyDescent="0.35">
      <c r="A13157">
        <v>252.0146</v>
      </c>
      <c r="B13157" t="s">
        <v>55</v>
      </c>
    </row>
    <row r="13158" spans="1:2" x14ac:dyDescent="0.35">
      <c r="A13158">
        <v>252.0393</v>
      </c>
      <c r="B13158" t="s">
        <v>55</v>
      </c>
    </row>
    <row r="13159" spans="1:2" x14ac:dyDescent="0.35">
      <c r="A13159">
        <v>252.06120000000001</v>
      </c>
      <c r="B13159" t="s">
        <v>55</v>
      </c>
    </row>
    <row r="13160" spans="1:2" x14ac:dyDescent="0.35">
      <c r="A13160">
        <v>252.0865</v>
      </c>
      <c r="B13160" t="s">
        <v>55</v>
      </c>
    </row>
    <row r="13161" spans="1:2" x14ac:dyDescent="0.35">
      <c r="A13161">
        <v>252.11410000000001</v>
      </c>
      <c r="B13161" t="s">
        <v>55</v>
      </c>
    </row>
    <row r="13162" spans="1:2" x14ac:dyDescent="0.35">
      <c r="A13162">
        <v>252.14160000000001</v>
      </c>
      <c r="B13162" t="s">
        <v>55</v>
      </c>
    </row>
    <row r="13163" spans="1:2" x14ac:dyDescent="0.35">
      <c r="A13163">
        <v>252.16980000000001</v>
      </c>
      <c r="B13163" t="s">
        <v>55</v>
      </c>
    </row>
    <row r="13164" spans="1:2" x14ac:dyDescent="0.35">
      <c r="A13164">
        <v>252.197</v>
      </c>
      <c r="B13164" t="s">
        <v>55</v>
      </c>
    </row>
    <row r="13165" spans="1:2" x14ac:dyDescent="0.35">
      <c r="A13165">
        <v>252.22659999999999</v>
      </c>
      <c r="B13165" t="s">
        <v>55</v>
      </c>
    </row>
    <row r="13166" spans="1:2" x14ac:dyDescent="0.35">
      <c r="A13166">
        <v>252.25700000000001</v>
      </c>
      <c r="B13166" t="s">
        <v>55</v>
      </c>
    </row>
    <row r="13167" spans="1:2" x14ac:dyDescent="0.35">
      <c r="A13167">
        <v>252.29169999999999</v>
      </c>
      <c r="B13167" t="s">
        <v>55</v>
      </c>
    </row>
    <row r="13168" spans="1:2" x14ac:dyDescent="0.35">
      <c r="A13168">
        <v>252.328</v>
      </c>
      <c r="B13168" t="s">
        <v>55</v>
      </c>
    </row>
    <row r="13169" spans="1:3" x14ac:dyDescent="0.35">
      <c r="A13169">
        <v>252.3554</v>
      </c>
      <c r="B13169" t="s">
        <v>55</v>
      </c>
    </row>
    <row r="13170" spans="1:3" x14ac:dyDescent="0.35">
      <c r="A13170">
        <v>252.38669999999999</v>
      </c>
      <c r="B13170" t="s">
        <v>55</v>
      </c>
    </row>
    <row r="13171" spans="1:3" x14ac:dyDescent="0.35">
      <c r="A13171">
        <v>252.40870000000001</v>
      </c>
      <c r="B13171" t="s">
        <v>55</v>
      </c>
    </row>
    <row r="13172" spans="1:3" x14ac:dyDescent="0.35">
      <c r="A13172">
        <v>252.4314</v>
      </c>
      <c r="B13172" t="s">
        <v>55</v>
      </c>
    </row>
    <row r="13173" spans="1:3" x14ac:dyDescent="0.35">
      <c r="A13173">
        <v>252.45400000000001</v>
      </c>
      <c r="B13173" t="s">
        <v>55</v>
      </c>
      <c r="C13173">
        <v>1E-4</v>
      </c>
    </row>
    <row r="13174" spans="1:3" x14ac:dyDescent="0.35">
      <c r="A13174">
        <v>252.4761</v>
      </c>
      <c r="B13174" t="s">
        <v>55</v>
      </c>
    </row>
    <row r="13175" spans="1:3" x14ac:dyDescent="0.35">
      <c r="A13175">
        <v>252.5025</v>
      </c>
      <c r="B13175" t="s">
        <v>55</v>
      </c>
      <c r="C13175">
        <v>1E-4</v>
      </c>
    </row>
    <row r="13176" spans="1:3" x14ac:dyDescent="0.35">
      <c r="A13176">
        <v>252.52539999999999</v>
      </c>
      <c r="B13176" t="s">
        <v>55</v>
      </c>
    </row>
    <row r="13177" spans="1:3" x14ac:dyDescent="0.35">
      <c r="A13177">
        <v>252.54689999999999</v>
      </c>
      <c r="B13177" t="s">
        <v>55</v>
      </c>
    </row>
    <row r="13178" spans="1:3" x14ac:dyDescent="0.35">
      <c r="A13178">
        <v>252.5702</v>
      </c>
      <c r="B13178" t="s">
        <v>55</v>
      </c>
    </row>
    <row r="13179" spans="1:3" x14ac:dyDescent="0.35">
      <c r="A13179">
        <v>252.5924</v>
      </c>
      <c r="B13179" t="s">
        <v>55</v>
      </c>
    </row>
    <row r="13180" spans="1:3" x14ac:dyDescent="0.35">
      <c r="A13180">
        <v>252.61689999999999</v>
      </c>
      <c r="B13180" t="s">
        <v>55</v>
      </c>
    </row>
    <row r="13181" spans="1:3" x14ac:dyDescent="0.35">
      <c r="A13181">
        <v>252.63679999999999</v>
      </c>
      <c r="B13181" t="s">
        <v>55</v>
      </c>
    </row>
    <row r="13182" spans="1:3" x14ac:dyDescent="0.35">
      <c r="A13182">
        <v>252.6592</v>
      </c>
      <c r="B13182" t="s">
        <v>55</v>
      </c>
    </row>
    <row r="13183" spans="1:3" x14ac:dyDescent="0.35">
      <c r="A13183">
        <v>252.69970000000001</v>
      </c>
      <c r="B13183" t="s">
        <v>55</v>
      </c>
    </row>
    <row r="13184" spans="1:3" x14ac:dyDescent="0.35">
      <c r="A13184">
        <v>252.74430000000001</v>
      </c>
      <c r="B13184" t="s">
        <v>55</v>
      </c>
    </row>
    <row r="13185" spans="1:2" x14ac:dyDescent="0.35">
      <c r="A13185">
        <v>252.76929999999999</v>
      </c>
      <c r="B13185" t="s">
        <v>55</v>
      </c>
    </row>
    <row r="13186" spans="1:2" x14ac:dyDescent="0.35">
      <c r="A13186">
        <v>252.79150000000001</v>
      </c>
      <c r="B13186" t="s">
        <v>55</v>
      </c>
    </row>
    <row r="13187" spans="1:2" x14ac:dyDescent="0.35">
      <c r="A13187">
        <v>252.81700000000001</v>
      </c>
      <c r="B13187" t="s">
        <v>55</v>
      </c>
    </row>
    <row r="13188" spans="1:2" x14ac:dyDescent="0.35">
      <c r="A13188">
        <v>252.8357</v>
      </c>
      <c r="B13188" t="s">
        <v>55</v>
      </c>
    </row>
    <row r="13189" spans="1:2" x14ac:dyDescent="0.35">
      <c r="A13189">
        <v>252.85730000000001</v>
      </c>
      <c r="B13189" t="s">
        <v>55</v>
      </c>
    </row>
    <row r="13190" spans="1:2" x14ac:dyDescent="0.35">
      <c r="A13190">
        <v>252.88050000000001</v>
      </c>
      <c r="B13190" t="s">
        <v>55</v>
      </c>
    </row>
    <row r="13191" spans="1:2" x14ac:dyDescent="0.35">
      <c r="A13191">
        <v>252.89850000000001</v>
      </c>
      <c r="B13191" t="s">
        <v>55</v>
      </c>
    </row>
    <row r="13192" spans="1:2" x14ac:dyDescent="0.35">
      <c r="A13192">
        <v>252.92019999999999</v>
      </c>
      <c r="B13192" t="s">
        <v>55</v>
      </c>
    </row>
    <row r="13193" spans="1:2" x14ac:dyDescent="0.35">
      <c r="A13193">
        <v>252.95410000000001</v>
      </c>
      <c r="B13193" t="s">
        <v>55</v>
      </c>
    </row>
    <row r="13194" spans="1:2" x14ac:dyDescent="0.35">
      <c r="A13194">
        <v>252.97659999999999</v>
      </c>
      <c r="B13194" t="s">
        <v>55</v>
      </c>
    </row>
    <row r="13195" spans="1:2" x14ac:dyDescent="0.35">
      <c r="A13195">
        <v>252.9984</v>
      </c>
      <c r="B13195" t="s">
        <v>55</v>
      </c>
    </row>
    <row r="13196" spans="1:2" x14ac:dyDescent="0.35">
      <c r="A13196">
        <v>253.02629999999999</v>
      </c>
      <c r="B13196" t="s">
        <v>55</v>
      </c>
    </row>
    <row r="13197" spans="1:2" x14ac:dyDescent="0.35">
      <c r="A13197">
        <v>253.0506</v>
      </c>
      <c r="B13197" t="s">
        <v>55</v>
      </c>
    </row>
    <row r="13198" spans="1:2" x14ac:dyDescent="0.35">
      <c r="A13198">
        <v>253.07230000000001</v>
      </c>
      <c r="B13198" t="s">
        <v>55</v>
      </c>
    </row>
    <row r="13199" spans="1:2" x14ac:dyDescent="0.35">
      <c r="A13199">
        <v>253.0909</v>
      </c>
      <c r="B13199" t="s">
        <v>55</v>
      </c>
    </row>
    <row r="13200" spans="1:2" x14ac:dyDescent="0.35">
      <c r="A13200">
        <v>253.1095</v>
      </c>
      <c r="B13200" t="s">
        <v>55</v>
      </c>
    </row>
    <row r="13201" spans="1:2" x14ac:dyDescent="0.35">
      <c r="A13201">
        <v>253.12860000000001</v>
      </c>
      <c r="B13201" t="s">
        <v>55</v>
      </c>
    </row>
    <row r="13202" spans="1:2" x14ac:dyDescent="0.35">
      <c r="A13202">
        <v>253.15010000000001</v>
      </c>
      <c r="B13202" t="s">
        <v>55</v>
      </c>
    </row>
    <row r="13203" spans="1:2" x14ac:dyDescent="0.35">
      <c r="A13203">
        <v>253.1677</v>
      </c>
      <c r="B13203" t="s">
        <v>55</v>
      </c>
    </row>
    <row r="13204" spans="1:2" x14ac:dyDescent="0.35">
      <c r="A13204">
        <v>253.18680000000001</v>
      </c>
      <c r="B13204" t="s">
        <v>55</v>
      </c>
    </row>
    <row r="13205" spans="1:2" x14ac:dyDescent="0.35">
      <c r="A13205">
        <v>253.2054</v>
      </c>
      <c r="B13205" t="s">
        <v>55</v>
      </c>
    </row>
    <row r="13206" spans="1:2" x14ac:dyDescent="0.35">
      <c r="A13206">
        <v>253.22499999999999</v>
      </c>
      <c r="B13206" t="s">
        <v>55</v>
      </c>
    </row>
    <row r="13207" spans="1:2" x14ac:dyDescent="0.35">
      <c r="A13207">
        <v>253.24359999999999</v>
      </c>
      <c r="B13207" t="s">
        <v>55</v>
      </c>
    </row>
    <row r="13208" spans="1:2" x14ac:dyDescent="0.35">
      <c r="A13208">
        <v>253.2621</v>
      </c>
      <c r="B13208" t="s">
        <v>55</v>
      </c>
    </row>
    <row r="13209" spans="1:2" x14ac:dyDescent="0.35">
      <c r="A13209">
        <v>253.28139999999999</v>
      </c>
      <c r="B13209" t="s">
        <v>55</v>
      </c>
    </row>
    <row r="13210" spans="1:2" x14ac:dyDescent="0.35">
      <c r="A13210">
        <v>253.3014</v>
      </c>
      <c r="B13210" t="s">
        <v>55</v>
      </c>
    </row>
    <row r="13211" spans="1:2" x14ac:dyDescent="0.35">
      <c r="A13211">
        <v>253.3201</v>
      </c>
      <c r="B13211" t="s">
        <v>55</v>
      </c>
    </row>
    <row r="13212" spans="1:2" x14ac:dyDescent="0.35">
      <c r="A13212">
        <v>253.3381</v>
      </c>
      <c r="B13212" t="s">
        <v>55</v>
      </c>
    </row>
    <row r="13213" spans="1:2" x14ac:dyDescent="0.35">
      <c r="A13213">
        <v>253.35900000000001</v>
      </c>
      <c r="B13213" t="s">
        <v>55</v>
      </c>
    </row>
    <row r="13214" spans="1:2" x14ac:dyDescent="0.35">
      <c r="A13214">
        <v>253.37569999999999</v>
      </c>
      <c r="B13214" t="s">
        <v>55</v>
      </c>
    </row>
    <row r="13215" spans="1:2" x14ac:dyDescent="0.35">
      <c r="A13215">
        <v>253.3972</v>
      </c>
      <c r="B13215" t="s">
        <v>55</v>
      </c>
    </row>
    <row r="13216" spans="1:2" x14ac:dyDescent="0.35">
      <c r="A13216">
        <v>253.41970000000001</v>
      </c>
      <c r="B13216" t="s">
        <v>55</v>
      </c>
    </row>
    <row r="13217" spans="1:2" x14ac:dyDescent="0.35">
      <c r="A13217">
        <v>253.4442</v>
      </c>
      <c r="B13217" t="s">
        <v>55</v>
      </c>
    </row>
    <row r="13218" spans="1:2" x14ac:dyDescent="0.35">
      <c r="A13218">
        <v>253.46459999999999</v>
      </c>
      <c r="B13218" t="s">
        <v>55</v>
      </c>
    </row>
    <row r="13219" spans="1:2" x14ac:dyDescent="0.35">
      <c r="A13219">
        <v>253.4871</v>
      </c>
      <c r="B13219" t="s">
        <v>55</v>
      </c>
    </row>
    <row r="13220" spans="1:2" x14ac:dyDescent="0.35">
      <c r="A13220">
        <v>253.5085</v>
      </c>
      <c r="B13220" t="s">
        <v>55</v>
      </c>
    </row>
    <row r="13221" spans="1:2" x14ac:dyDescent="0.35">
      <c r="A13221">
        <v>253.52969999999999</v>
      </c>
      <c r="B13221" t="s">
        <v>55</v>
      </c>
    </row>
    <row r="13222" spans="1:2" x14ac:dyDescent="0.35">
      <c r="A13222">
        <v>253.5522</v>
      </c>
      <c r="B13222" t="s">
        <v>55</v>
      </c>
    </row>
    <row r="13223" spans="1:2" x14ac:dyDescent="0.35">
      <c r="A13223">
        <v>253.5788</v>
      </c>
      <c r="B13223" t="s">
        <v>55</v>
      </c>
    </row>
    <row r="13224" spans="1:2" x14ac:dyDescent="0.35">
      <c r="A13224">
        <v>253.5993</v>
      </c>
      <c r="B13224" t="s">
        <v>55</v>
      </c>
    </row>
    <row r="13225" spans="1:2" x14ac:dyDescent="0.35">
      <c r="A13225">
        <v>253.6258</v>
      </c>
      <c r="B13225" t="s">
        <v>55</v>
      </c>
    </row>
    <row r="13226" spans="1:2" x14ac:dyDescent="0.35">
      <c r="A13226">
        <v>253.6782</v>
      </c>
      <c r="B13226" t="s">
        <v>55</v>
      </c>
    </row>
    <row r="13227" spans="1:2" x14ac:dyDescent="0.35">
      <c r="A13227">
        <v>253.69839999999999</v>
      </c>
      <c r="B13227" t="s">
        <v>55</v>
      </c>
    </row>
    <row r="13228" spans="1:2" x14ac:dyDescent="0.35">
      <c r="A13228">
        <v>253.71940000000001</v>
      </c>
      <c r="B13228" t="s">
        <v>55</v>
      </c>
    </row>
    <row r="13229" spans="1:2" x14ac:dyDescent="0.35">
      <c r="A13229">
        <v>253.74250000000001</v>
      </c>
      <c r="B13229" t="s">
        <v>55</v>
      </c>
    </row>
    <row r="13230" spans="1:2" x14ac:dyDescent="0.35">
      <c r="A13230">
        <v>253.76589999999999</v>
      </c>
      <c r="B13230" t="s">
        <v>55</v>
      </c>
    </row>
    <row r="13231" spans="1:2" x14ac:dyDescent="0.35">
      <c r="A13231">
        <v>253.79230000000001</v>
      </c>
      <c r="B13231" t="s">
        <v>55</v>
      </c>
    </row>
    <row r="13232" spans="1:2" x14ac:dyDescent="0.35">
      <c r="A13232">
        <v>253.81209999999999</v>
      </c>
      <c r="B13232" t="s">
        <v>55</v>
      </c>
    </row>
    <row r="13233" spans="1:2" x14ac:dyDescent="0.35">
      <c r="A13233">
        <v>253.82830000000001</v>
      </c>
      <c r="B13233" t="s">
        <v>55</v>
      </c>
    </row>
    <row r="13234" spans="1:2" x14ac:dyDescent="0.35">
      <c r="A13234">
        <v>253.84710000000001</v>
      </c>
      <c r="B13234" t="s">
        <v>55</v>
      </c>
    </row>
    <row r="13235" spans="1:2" x14ac:dyDescent="0.35">
      <c r="A13235">
        <v>253.86709999999999</v>
      </c>
      <c r="B13235" t="s">
        <v>55</v>
      </c>
    </row>
    <row r="13236" spans="1:2" x14ac:dyDescent="0.35">
      <c r="A13236">
        <v>253.8861</v>
      </c>
      <c r="B13236" t="s">
        <v>55</v>
      </c>
    </row>
    <row r="13237" spans="1:2" x14ac:dyDescent="0.35">
      <c r="A13237">
        <v>253.90450000000001</v>
      </c>
      <c r="B13237" t="s">
        <v>55</v>
      </c>
    </row>
    <row r="13238" spans="1:2" x14ac:dyDescent="0.35">
      <c r="A13238">
        <v>253.9254</v>
      </c>
      <c r="B13238" t="s">
        <v>55</v>
      </c>
    </row>
    <row r="13239" spans="1:2" x14ac:dyDescent="0.35">
      <c r="A13239">
        <v>253.94470000000001</v>
      </c>
      <c r="B13239" t="s">
        <v>55</v>
      </c>
    </row>
    <row r="13240" spans="1:2" x14ac:dyDescent="0.35">
      <c r="A13240">
        <v>253.9631</v>
      </c>
      <c r="B13240" t="s">
        <v>55</v>
      </c>
    </row>
    <row r="13241" spans="1:2" x14ac:dyDescent="0.35">
      <c r="A13241">
        <v>253.982</v>
      </c>
      <c r="B13241" t="s">
        <v>55</v>
      </c>
    </row>
    <row r="13242" spans="1:2" x14ac:dyDescent="0.35">
      <c r="A13242">
        <v>254.00200000000001</v>
      </c>
      <c r="B13242" t="s">
        <v>55</v>
      </c>
    </row>
    <row r="13243" spans="1:2" x14ac:dyDescent="0.35">
      <c r="A13243">
        <v>254.0206</v>
      </c>
      <c r="B13243" t="s">
        <v>55</v>
      </c>
    </row>
    <row r="13244" spans="1:2" x14ac:dyDescent="0.35">
      <c r="A13244">
        <v>254.03819999999999</v>
      </c>
      <c r="B13244" t="s">
        <v>55</v>
      </c>
    </row>
    <row r="13245" spans="1:2" x14ac:dyDescent="0.35">
      <c r="A13245">
        <v>254.05520000000001</v>
      </c>
      <c r="B13245" t="s">
        <v>55</v>
      </c>
    </row>
    <row r="13246" spans="1:2" x14ac:dyDescent="0.35">
      <c r="A13246">
        <v>254.07409999999999</v>
      </c>
      <c r="B13246" t="s">
        <v>55</v>
      </c>
    </row>
    <row r="13247" spans="1:2" x14ac:dyDescent="0.35">
      <c r="A13247">
        <v>254.0942</v>
      </c>
      <c r="B13247" t="s">
        <v>55</v>
      </c>
    </row>
    <row r="13248" spans="1:2" x14ac:dyDescent="0.35">
      <c r="A13248">
        <v>254.11429999999999</v>
      </c>
      <c r="B13248" t="s">
        <v>55</v>
      </c>
    </row>
    <row r="13249" spans="1:2" x14ac:dyDescent="0.35">
      <c r="A13249">
        <v>254.136</v>
      </c>
      <c r="B13249" t="s">
        <v>55</v>
      </c>
    </row>
    <row r="13250" spans="1:2" x14ac:dyDescent="0.35">
      <c r="A13250">
        <v>254.15729999999999</v>
      </c>
      <c r="B13250" t="s">
        <v>55</v>
      </c>
    </row>
    <row r="13251" spans="1:2" x14ac:dyDescent="0.35">
      <c r="A13251">
        <v>254.18010000000001</v>
      </c>
      <c r="B13251" t="s">
        <v>55</v>
      </c>
    </row>
    <row r="13252" spans="1:2" x14ac:dyDescent="0.35">
      <c r="A13252">
        <v>254.20169999999999</v>
      </c>
      <c r="B13252" t="s">
        <v>55</v>
      </c>
    </row>
    <row r="13253" spans="1:2" x14ac:dyDescent="0.35">
      <c r="A13253">
        <v>254.2295</v>
      </c>
      <c r="B13253" t="s">
        <v>55</v>
      </c>
    </row>
    <row r="13254" spans="1:2" x14ac:dyDescent="0.35">
      <c r="A13254">
        <v>254.25360000000001</v>
      </c>
      <c r="B13254" t="s">
        <v>55</v>
      </c>
    </row>
    <row r="13255" spans="1:2" x14ac:dyDescent="0.35">
      <c r="A13255">
        <v>254.2741</v>
      </c>
      <c r="B13255" t="s">
        <v>55</v>
      </c>
    </row>
    <row r="13256" spans="1:2" x14ac:dyDescent="0.35">
      <c r="A13256">
        <v>254.29759999999999</v>
      </c>
      <c r="B13256" t="s">
        <v>55</v>
      </c>
    </row>
    <row r="13257" spans="1:2" x14ac:dyDescent="0.35">
      <c r="A13257">
        <v>254.32990000000001</v>
      </c>
      <c r="B13257" t="s">
        <v>55</v>
      </c>
    </row>
    <row r="13258" spans="1:2" x14ac:dyDescent="0.35">
      <c r="A13258">
        <v>254.35120000000001</v>
      </c>
      <c r="B13258" t="s">
        <v>55</v>
      </c>
    </row>
    <row r="13259" spans="1:2" x14ac:dyDescent="0.35">
      <c r="A13259">
        <v>254.38509999999999</v>
      </c>
      <c r="B13259" t="s">
        <v>55</v>
      </c>
    </row>
    <row r="13260" spans="1:2" x14ac:dyDescent="0.35">
      <c r="A13260">
        <v>254.43170000000001</v>
      </c>
      <c r="B13260" t="s">
        <v>55</v>
      </c>
    </row>
    <row r="13261" spans="1:2" x14ac:dyDescent="0.35">
      <c r="A13261">
        <v>254.45830000000001</v>
      </c>
      <c r="B13261" t="s">
        <v>55</v>
      </c>
    </row>
    <row r="13262" spans="1:2" x14ac:dyDescent="0.35">
      <c r="A13262">
        <v>254.47829999999999</v>
      </c>
      <c r="B13262" t="s">
        <v>55</v>
      </c>
    </row>
    <row r="13263" spans="1:2" x14ac:dyDescent="0.35">
      <c r="A13263">
        <v>254.50319999999999</v>
      </c>
      <c r="B13263" t="s">
        <v>55</v>
      </c>
    </row>
    <row r="13264" spans="1:2" x14ac:dyDescent="0.35">
      <c r="A13264">
        <v>254.52440000000001</v>
      </c>
      <c r="B13264" t="s">
        <v>55</v>
      </c>
    </row>
    <row r="13265" spans="1:2" x14ac:dyDescent="0.35">
      <c r="A13265">
        <v>254.54130000000001</v>
      </c>
      <c r="B13265" t="s">
        <v>55</v>
      </c>
    </row>
    <row r="13266" spans="1:2" x14ac:dyDescent="0.35">
      <c r="A13266">
        <v>254.55879999999999</v>
      </c>
      <c r="B13266" t="s">
        <v>55</v>
      </c>
    </row>
    <row r="13267" spans="1:2" x14ac:dyDescent="0.35">
      <c r="A13267">
        <v>254.57570000000001</v>
      </c>
      <c r="B13267" t="s">
        <v>55</v>
      </c>
    </row>
    <row r="13268" spans="1:2" x14ac:dyDescent="0.35">
      <c r="A13268">
        <v>254.5932</v>
      </c>
      <c r="B13268" t="s">
        <v>55</v>
      </c>
    </row>
    <row r="13269" spans="1:2" x14ac:dyDescent="0.35">
      <c r="A13269">
        <v>254.6155</v>
      </c>
      <c r="B13269" t="s">
        <v>55</v>
      </c>
    </row>
    <row r="13270" spans="1:2" x14ac:dyDescent="0.35">
      <c r="A13270">
        <v>254.64019999999999</v>
      </c>
      <c r="B13270" t="s">
        <v>55</v>
      </c>
    </row>
    <row r="13271" spans="1:2" x14ac:dyDescent="0.35">
      <c r="A13271">
        <v>254.661</v>
      </c>
      <c r="B13271" t="s">
        <v>55</v>
      </c>
    </row>
    <row r="13272" spans="1:2" x14ac:dyDescent="0.35">
      <c r="A13272">
        <v>254.67760000000001</v>
      </c>
      <c r="B13272" t="s">
        <v>55</v>
      </c>
    </row>
    <row r="13273" spans="1:2" x14ac:dyDescent="0.35">
      <c r="A13273">
        <v>254.6952</v>
      </c>
      <c r="B13273" t="s">
        <v>55</v>
      </c>
    </row>
    <row r="13274" spans="1:2" x14ac:dyDescent="0.35">
      <c r="A13274">
        <v>254.7131</v>
      </c>
      <c r="B13274" t="s">
        <v>55</v>
      </c>
    </row>
    <row r="13275" spans="1:2" x14ac:dyDescent="0.35">
      <c r="A13275">
        <v>254.73060000000001</v>
      </c>
      <c r="B13275" t="s">
        <v>55</v>
      </c>
    </row>
    <row r="13276" spans="1:2" x14ac:dyDescent="0.35">
      <c r="A13276">
        <v>254.749</v>
      </c>
      <c r="B13276" t="s">
        <v>55</v>
      </c>
    </row>
    <row r="13277" spans="1:2" x14ac:dyDescent="0.35">
      <c r="A13277">
        <v>254.76650000000001</v>
      </c>
      <c r="B13277" t="s">
        <v>55</v>
      </c>
    </row>
    <row r="13278" spans="1:2" x14ac:dyDescent="0.35">
      <c r="A13278">
        <v>254.80959999999999</v>
      </c>
      <c r="B13278" t="s">
        <v>55</v>
      </c>
    </row>
    <row r="13279" spans="1:2" x14ac:dyDescent="0.35">
      <c r="A13279">
        <v>254.82830000000001</v>
      </c>
      <c r="B13279" t="s">
        <v>55</v>
      </c>
    </row>
    <row r="13280" spans="1:2" x14ac:dyDescent="0.35">
      <c r="A13280">
        <v>254.8477</v>
      </c>
      <c r="B13280" t="s">
        <v>55</v>
      </c>
    </row>
    <row r="13281" spans="1:2" x14ac:dyDescent="0.35">
      <c r="A13281">
        <v>254.87360000000001</v>
      </c>
      <c r="B13281" t="s">
        <v>55</v>
      </c>
    </row>
    <row r="13282" spans="1:2" x14ac:dyDescent="0.35">
      <c r="A13282">
        <v>254.8914</v>
      </c>
      <c r="B13282" t="s">
        <v>55</v>
      </c>
    </row>
    <row r="13283" spans="1:2" x14ac:dyDescent="0.35">
      <c r="A13283">
        <v>254.91200000000001</v>
      </c>
      <c r="B13283" t="s">
        <v>55</v>
      </c>
    </row>
    <row r="13284" spans="1:2" x14ac:dyDescent="0.35">
      <c r="A13284">
        <v>254.93299999999999</v>
      </c>
      <c r="B13284" t="s">
        <v>55</v>
      </c>
    </row>
    <row r="13285" spans="1:2" x14ac:dyDescent="0.35">
      <c r="A13285">
        <v>254.98820000000001</v>
      </c>
      <c r="B13285" t="s">
        <v>55</v>
      </c>
    </row>
    <row r="13286" spans="1:2" x14ac:dyDescent="0.35">
      <c r="A13286">
        <v>255.00749999999999</v>
      </c>
      <c r="B13286" t="s">
        <v>55</v>
      </c>
    </row>
    <row r="13287" spans="1:2" x14ac:dyDescent="0.35">
      <c r="A13287">
        <v>255.0301</v>
      </c>
      <c r="B13287" t="s">
        <v>55</v>
      </c>
    </row>
    <row r="13288" spans="1:2" x14ac:dyDescent="0.35">
      <c r="A13288">
        <v>255.05850000000001</v>
      </c>
      <c r="B13288" t="s">
        <v>55</v>
      </c>
    </row>
    <row r="13289" spans="1:2" x14ac:dyDescent="0.35">
      <c r="A13289">
        <v>255.07929999999999</v>
      </c>
      <c r="B13289" t="s">
        <v>55</v>
      </c>
    </row>
    <row r="13290" spans="1:2" x14ac:dyDescent="0.35">
      <c r="A13290">
        <v>255.0994</v>
      </c>
      <c r="B13290" t="s">
        <v>55</v>
      </c>
    </row>
    <row r="13291" spans="1:2" x14ac:dyDescent="0.35">
      <c r="A13291">
        <v>255.12129999999999</v>
      </c>
      <c r="B13291" t="s">
        <v>55</v>
      </c>
    </row>
    <row r="13292" spans="1:2" x14ac:dyDescent="0.35">
      <c r="A13292">
        <v>255.1422</v>
      </c>
      <c r="B13292" t="s">
        <v>55</v>
      </c>
    </row>
    <row r="13293" spans="1:2" x14ac:dyDescent="0.35">
      <c r="A13293">
        <v>255.1592</v>
      </c>
      <c r="B13293" t="s">
        <v>55</v>
      </c>
    </row>
    <row r="13294" spans="1:2" x14ac:dyDescent="0.35">
      <c r="A13294">
        <v>255.1781</v>
      </c>
      <c r="B13294" t="s">
        <v>55</v>
      </c>
    </row>
    <row r="13295" spans="1:2" x14ac:dyDescent="0.35">
      <c r="A13295">
        <v>255.19820000000001</v>
      </c>
      <c r="B13295" t="s">
        <v>55</v>
      </c>
    </row>
    <row r="13296" spans="1:2" x14ac:dyDescent="0.35">
      <c r="A13296">
        <v>255.2175</v>
      </c>
      <c r="B13296" t="s">
        <v>55</v>
      </c>
    </row>
    <row r="13297" spans="1:2" x14ac:dyDescent="0.35">
      <c r="A13297">
        <v>255.2381</v>
      </c>
      <c r="B13297" t="s">
        <v>55</v>
      </c>
    </row>
    <row r="13298" spans="1:2" x14ac:dyDescent="0.35">
      <c r="A13298">
        <v>255.25700000000001</v>
      </c>
      <c r="B13298" t="s">
        <v>55</v>
      </c>
    </row>
    <row r="13299" spans="1:2" x14ac:dyDescent="0.35">
      <c r="A13299">
        <v>255.27950000000001</v>
      </c>
      <c r="B13299" t="s">
        <v>55</v>
      </c>
    </row>
    <row r="13300" spans="1:2" x14ac:dyDescent="0.35">
      <c r="A13300">
        <v>255.30189999999999</v>
      </c>
      <c r="B13300" t="s">
        <v>55</v>
      </c>
    </row>
    <row r="13301" spans="1:2" x14ac:dyDescent="0.35">
      <c r="A13301">
        <v>255.32409999999999</v>
      </c>
      <c r="B13301" t="s">
        <v>55</v>
      </c>
    </row>
    <row r="13302" spans="1:2" x14ac:dyDescent="0.35">
      <c r="A13302">
        <v>255.34469999999999</v>
      </c>
      <c r="B13302" t="s">
        <v>55</v>
      </c>
    </row>
    <row r="13303" spans="1:2" x14ac:dyDescent="0.35">
      <c r="A13303">
        <v>255.36410000000001</v>
      </c>
      <c r="B13303" t="s">
        <v>55</v>
      </c>
    </row>
    <row r="13304" spans="1:2" x14ac:dyDescent="0.35">
      <c r="A13304">
        <v>255.386</v>
      </c>
      <c r="B13304" t="s">
        <v>55</v>
      </c>
    </row>
    <row r="13305" spans="1:2" x14ac:dyDescent="0.35">
      <c r="A13305">
        <v>255.40539999999999</v>
      </c>
      <c r="B13305" t="s">
        <v>55</v>
      </c>
    </row>
    <row r="13306" spans="1:2" x14ac:dyDescent="0.35">
      <c r="A13306">
        <v>255.42490000000001</v>
      </c>
      <c r="B13306" t="s">
        <v>55</v>
      </c>
    </row>
    <row r="13307" spans="1:2" x14ac:dyDescent="0.35">
      <c r="A13307">
        <v>255.44589999999999</v>
      </c>
      <c r="B13307" t="s">
        <v>55</v>
      </c>
    </row>
    <row r="13308" spans="1:2" x14ac:dyDescent="0.35">
      <c r="A13308">
        <v>255.46889999999999</v>
      </c>
      <c r="B13308" t="s">
        <v>55</v>
      </c>
    </row>
    <row r="13309" spans="1:2" x14ac:dyDescent="0.35">
      <c r="A13309">
        <v>255.49639999999999</v>
      </c>
      <c r="B13309" t="s">
        <v>55</v>
      </c>
    </row>
    <row r="13310" spans="1:2" x14ac:dyDescent="0.35">
      <c r="A13310">
        <v>255.51939999999999</v>
      </c>
      <c r="B13310" t="s">
        <v>55</v>
      </c>
    </row>
    <row r="13311" spans="1:2" x14ac:dyDescent="0.35">
      <c r="A13311">
        <v>255.54220000000001</v>
      </c>
      <c r="B13311" t="s">
        <v>55</v>
      </c>
    </row>
    <row r="13312" spans="1:2" x14ac:dyDescent="0.35">
      <c r="A13312">
        <v>255.5693</v>
      </c>
      <c r="B13312" t="s">
        <v>55</v>
      </c>
    </row>
    <row r="13313" spans="1:2" x14ac:dyDescent="0.35">
      <c r="A13313">
        <v>255.59970000000001</v>
      </c>
      <c r="B13313" t="s">
        <v>55</v>
      </c>
    </row>
    <row r="13314" spans="1:2" x14ac:dyDescent="0.35">
      <c r="A13314">
        <v>255.63329999999999</v>
      </c>
      <c r="B13314" t="s">
        <v>55</v>
      </c>
    </row>
    <row r="13315" spans="1:2" x14ac:dyDescent="0.35">
      <c r="A13315">
        <v>255.65600000000001</v>
      </c>
      <c r="B13315" t="s">
        <v>55</v>
      </c>
    </row>
    <row r="13316" spans="1:2" x14ac:dyDescent="0.35">
      <c r="A13316">
        <v>255.6797</v>
      </c>
      <c r="B13316" t="s">
        <v>55</v>
      </c>
    </row>
    <row r="13317" spans="1:2" x14ac:dyDescent="0.35">
      <c r="A13317">
        <v>255.70099999999999</v>
      </c>
      <c r="B13317" t="s">
        <v>55</v>
      </c>
    </row>
    <row r="13318" spans="1:2" x14ac:dyDescent="0.35">
      <c r="A13318">
        <v>255.72890000000001</v>
      </c>
      <c r="B13318" t="s">
        <v>55</v>
      </c>
    </row>
    <row r="13319" spans="1:2" x14ac:dyDescent="0.35">
      <c r="A13319">
        <v>255.7758</v>
      </c>
      <c r="B13319" t="s">
        <v>55</v>
      </c>
    </row>
    <row r="13320" spans="1:2" x14ac:dyDescent="0.35">
      <c r="A13320">
        <v>255.8005</v>
      </c>
      <c r="B13320" t="s">
        <v>55</v>
      </c>
    </row>
    <row r="13321" spans="1:2" x14ac:dyDescent="0.35">
      <c r="A13321">
        <v>255.82339999999999</v>
      </c>
      <c r="B13321" t="s">
        <v>55</v>
      </c>
    </row>
    <row r="13322" spans="1:2" x14ac:dyDescent="0.35">
      <c r="A13322">
        <v>255.8459</v>
      </c>
      <c r="B13322" t="s">
        <v>55</v>
      </c>
    </row>
    <row r="13323" spans="1:2" x14ac:dyDescent="0.35">
      <c r="A13323">
        <v>255.86349999999999</v>
      </c>
      <c r="B13323" t="s">
        <v>55</v>
      </c>
    </row>
    <row r="13324" spans="1:2" x14ac:dyDescent="0.35">
      <c r="A13324">
        <v>255.88290000000001</v>
      </c>
      <c r="B13324" t="s">
        <v>55</v>
      </c>
    </row>
    <row r="13325" spans="1:2" x14ac:dyDescent="0.35">
      <c r="A13325">
        <v>255.90260000000001</v>
      </c>
      <c r="B13325" t="s">
        <v>55</v>
      </c>
    </row>
    <row r="13326" spans="1:2" x14ac:dyDescent="0.35">
      <c r="A13326">
        <v>255.92089999999999</v>
      </c>
      <c r="B13326" t="s">
        <v>55</v>
      </c>
    </row>
    <row r="13327" spans="1:2" x14ac:dyDescent="0.35">
      <c r="A13327">
        <v>255.9391</v>
      </c>
      <c r="B13327" t="s">
        <v>55</v>
      </c>
    </row>
    <row r="13328" spans="1:2" x14ac:dyDescent="0.35">
      <c r="A13328">
        <v>255.9599</v>
      </c>
      <c r="B13328" t="s">
        <v>55</v>
      </c>
    </row>
    <row r="13329" spans="1:2" x14ac:dyDescent="0.35">
      <c r="A13329">
        <v>255.9803</v>
      </c>
      <c r="B13329" t="s">
        <v>55</v>
      </c>
    </row>
    <row r="13330" spans="1:2" x14ac:dyDescent="0.35">
      <c r="A13330">
        <v>256.00049999999999</v>
      </c>
      <c r="B13330" t="s">
        <v>55</v>
      </c>
    </row>
    <row r="13331" spans="1:2" x14ac:dyDescent="0.35">
      <c r="A13331">
        <v>256.01920000000001</v>
      </c>
      <c r="B13331" t="s">
        <v>55</v>
      </c>
    </row>
    <row r="13332" spans="1:2" x14ac:dyDescent="0.35">
      <c r="A13332">
        <v>256.03559999999999</v>
      </c>
      <c r="B13332" t="s">
        <v>55</v>
      </c>
    </row>
    <row r="13333" spans="1:2" x14ac:dyDescent="0.35">
      <c r="A13333">
        <v>256.05360000000002</v>
      </c>
      <c r="B13333" t="s">
        <v>55</v>
      </c>
    </row>
    <row r="13334" spans="1:2" x14ac:dyDescent="0.35">
      <c r="A13334">
        <v>256.07049999999998</v>
      </c>
      <c r="B13334" t="s">
        <v>55</v>
      </c>
    </row>
    <row r="13335" spans="1:2" x14ac:dyDescent="0.35">
      <c r="A13335">
        <v>256.0881</v>
      </c>
      <c r="B13335" t="s">
        <v>55</v>
      </c>
    </row>
    <row r="13336" spans="1:2" x14ac:dyDescent="0.35">
      <c r="A13336">
        <v>256.10430000000002</v>
      </c>
      <c r="B13336" t="s">
        <v>55</v>
      </c>
    </row>
    <row r="13337" spans="1:2" x14ac:dyDescent="0.35">
      <c r="A13337">
        <v>256.12709999999998</v>
      </c>
      <c r="B13337" t="s">
        <v>55</v>
      </c>
    </row>
    <row r="13338" spans="1:2" x14ac:dyDescent="0.35">
      <c r="A13338">
        <v>256.14269999999999</v>
      </c>
      <c r="B13338" t="s">
        <v>55</v>
      </c>
    </row>
    <row r="13339" spans="1:2" x14ac:dyDescent="0.35">
      <c r="A13339">
        <v>256.16300000000001</v>
      </c>
      <c r="B13339" t="s">
        <v>55</v>
      </c>
    </row>
    <row r="13340" spans="1:2" x14ac:dyDescent="0.35">
      <c r="A13340">
        <v>256.18959999999998</v>
      </c>
      <c r="B13340" t="s">
        <v>55</v>
      </c>
    </row>
    <row r="13341" spans="1:2" x14ac:dyDescent="0.35">
      <c r="A13341">
        <v>256.2072</v>
      </c>
      <c r="B13341" t="s">
        <v>55</v>
      </c>
    </row>
    <row r="13342" spans="1:2" x14ac:dyDescent="0.35">
      <c r="A13342">
        <v>256.22820000000002</v>
      </c>
      <c r="B13342" t="s">
        <v>55</v>
      </c>
    </row>
    <row r="13343" spans="1:2" x14ac:dyDescent="0.35">
      <c r="A13343">
        <v>256.2466</v>
      </c>
      <c r="B13343" t="s">
        <v>55</v>
      </c>
    </row>
    <row r="13344" spans="1:2" x14ac:dyDescent="0.35">
      <c r="A13344">
        <v>256.2697</v>
      </c>
      <c r="B13344" t="s">
        <v>55</v>
      </c>
    </row>
    <row r="13345" spans="1:2" x14ac:dyDescent="0.35">
      <c r="A13345">
        <v>256.29239999999999</v>
      </c>
      <c r="B13345" t="s">
        <v>55</v>
      </c>
    </row>
    <row r="13346" spans="1:2" x14ac:dyDescent="0.35">
      <c r="A13346">
        <v>256.31229999999999</v>
      </c>
      <c r="B13346" t="s">
        <v>55</v>
      </c>
    </row>
    <row r="13347" spans="1:2" x14ac:dyDescent="0.35">
      <c r="A13347">
        <v>256.33909999999997</v>
      </c>
      <c r="B13347" t="s">
        <v>55</v>
      </c>
    </row>
    <row r="13348" spans="1:2" x14ac:dyDescent="0.35">
      <c r="A13348">
        <v>256.35849999999999</v>
      </c>
      <c r="B13348" t="s">
        <v>55</v>
      </c>
    </row>
    <row r="13349" spans="1:2" x14ac:dyDescent="0.35">
      <c r="A13349">
        <v>256.37560000000002</v>
      </c>
      <c r="B13349" t="s">
        <v>55</v>
      </c>
    </row>
    <row r="13350" spans="1:2" x14ac:dyDescent="0.35">
      <c r="A13350">
        <v>256.40359999999998</v>
      </c>
      <c r="B13350" t="s">
        <v>55</v>
      </c>
    </row>
    <row r="13351" spans="1:2" x14ac:dyDescent="0.35">
      <c r="A13351">
        <v>256.43419999999998</v>
      </c>
      <c r="B13351" t="s">
        <v>55</v>
      </c>
    </row>
    <row r="13352" spans="1:2" x14ac:dyDescent="0.35">
      <c r="A13352">
        <v>256.46859999999998</v>
      </c>
      <c r="B13352" t="s">
        <v>55</v>
      </c>
    </row>
    <row r="13353" spans="1:2" x14ac:dyDescent="0.35">
      <c r="A13353">
        <v>256.4907</v>
      </c>
      <c r="B13353" t="s">
        <v>55</v>
      </c>
    </row>
    <row r="13354" spans="1:2" x14ac:dyDescent="0.35">
      <c r="A13354">
        <v>256.52300000000002</v>
      </c>
      <c r="B13354" t="s">
        <v>55</v>
      </c>
    </row>
    <row r="13355" spans="1:2" x14ac:dyDescent="0.35">
      <c r="A13355">
        <v>256.56490000000002</v>
      </c>
      <c r="B13355" t="s">
        <v>55</v>
      </c>
    </row>
    <row r="13356" spans="1:2" x14ac:dyDescent="0.35">
      <c r="A13356">
        <v>256.58890000000002</v>
      </c>
      <c r="B13356" t="s">
        <v>55</v>
      </c>
    </row>
    <row r="13357" spans="1:2" x14ac:dyDescent="0.35">
      <c r="A13357">
        <v>256.61059999999998</v>
      </c>
      <c r="B13357" t="s">
        <v>55</v>
      </c>
    </row>
    <row r="13358" spans="1:2" x14ac:dyDescent="0.35">
      <c r="A13358">
        <v>256.63080000000002</v>
      </c>
      <c r="B13358" t="s">
        <v>55</v>
      </c>
    </row>
    <row r="13359" spans="1:2" x14ac:dyDescent="0.35">
      <c r="A13359">
        <v>256.65339999999998</v>
      </c>
      <c r="B13359" t="s">
        <v>55</v>
      </c>
    </row>
    <row r="13360" spans="1:2" x14ac:dyDescent="0.35">
      <c r="A13360">
        <v>256.67959999999999</v>
      </c>
      <c r="B13360" t="s">
        <v>55</v>
      </c>
    </row>
    <row r="13361" spans="1:2" x14ac:dyDescent="0.35">
      <c r="A13361">
        <v>256.71120000000002</v>
      </c>
      <c r="B13361" t="s">
        <v>55</v>
      </c>
    </row>
    <row r="13362" spans="1:2" x14ac:dyDescent="0.35">
      <c r="A13362">
        <v>256.73360000000002</v>
      </c>
      <c r="B13362" t="s">
        <v>55</v>
      </c>
    </row>
    <row r="13363" spans="1:2" x14ac:dyDescent="0.35">
      <c r="A13363">
        <v>256.75810000000001</v>
      </c>
      <c r="B13363" t="s">
        <v>55</v>
      </c>
    </row>
    <row r="13364" spans="1:2" x14ac:dyDescent="0.35">
      <c r="A13364">
        <v>256.77800000000002</v>
      </c>
      <c r="B13364" t="s">
        <v>55</v>
      </c>
    </row>
    <row r="13365" spans="1:2" x14ac:dyDescent="0.35">
      <c r="A13365">
        <v>256.79899999999998</v>
      </c>
      <c r="B13365" t="s">
        <v>55</v>
      </c>
    </row>
    <row r="13366" spans="1:2" x14ac:dyDescent="0.35">
      <c r="A13366">
        <v>256.81970000000001</v>
      </c>
      <c r="B13366" t="s">
        <v>55</v>
      </c>
    </row>
    <row r="13367" spans="1:2" x14ac:dyDescent="0.35">
      <c r="A13367">
        <v>256.83879999999999</v>
      </c>
      <c r="B13367" t="s">
        <v>55</v>
      </c>
    </row>
    <row r="13368" spans="1:2" x14ac:dyDescent="0.35">
      <c r="A13368">
        <v>256.86090000000002</v>
      </c>
      <c r="B13368" t="s">
        <v>55</v>
      </c>
    </row>
    <row r="13369" spans="1:2" x14ac:dyDescent="0.35">
      <c r="A13369">
        <v>256.88279999999997</v>
      </c>
      <c r="B13369" t="s">
        <v>55</v>
      </c>
    </row>
    <row r="13370" spans="1:2" x14ac:dyDescent="0.35">
      <c r="A13370">
        <v>256.90350000000001</v>
      </c>
      <c r="B13370" t="s">
        <v>55</v>
      </c>
    </row>
    <row r="13371" spans="1:2" x14ac:dyDescent="0.35">
      <c r="A13371">
        <v>256.92399999999998</v>
      </c>
      <c r="B13371" t="s">
        <v>55</v>
      </c>
    </row>
    <row r="13372" spans="1:2" x14ac:dyDescent="0.35">
      <c r="A13372">
        <v>256.94569999999999</v>
      </c>
      <c r="B13372" t="s">
        <v>55</v>
      </c>
    </row>
    <row r="13373" spans="1:2" x14ac:dyDescent="0.35">
      <c r="A13373">
        <v>256.97059999999999</v>
      </c>
      <c r="B13373" t="s">
        <v>55</v>
      </c>
    </row>
    <row r="13374" spans="1:2" x14ac:dyDescent="0.35">
      <c r="A13374">
        <v>256.9889</v>
      </c>
      <c r="B13374" t="s">
        <v>55</v>
      </c>
    </row>
    <row r="13375" spans="1:2" x14ac:dyDescent="0.35">
      <c r="A13375">
        <v>257.0095</v>
      </c>
      <c r="B13375" t="s">
        <v>55</v>
      </c>
    </row>
    <row r="13376" spans="1:2" x14ac:dyDescent="0.35">
      <c r="A13376">
        <v>257.03059999999999</v>
      </c>
      <c r="B13376" t="s">
        <v>55</v>
      </c>
    </row>
    <row r="13377" spans="1:2" x14ac:dyDescent="0.35">
      <c r="A13377">
        <v>257.05340000000001</v>
      </c>
      <c r="B13377" t="s">
        <v>55</v>
      </c>
    </row>
    <row r="13378" spans="1:2" x14ac:dyDescent="0.35">
      <c r="A13378">
        <v>257.07190000000003</v>
      </c>
      <c r="B13378" t="s">
        <v>55</v>
      </c>
    </row>
    <row r="13379" spans="1:2" x14ac:dyDescent="0.35">
      <c r="A13379">
        <v>257.09010000000001</v>
      </c>
      <c r="B13379" t="s">
        <v>55</v>
      </c>
    </row>
    <row r="13380" spans="1:2" x14ac:dyDescent="0.35">
      <c r="A13380">
        <v>257.12369999999999</v>
      </c>
      <c r="B13380" t="s">
        <v>55</v>
      </c>
    </row>
    <row r="13381" spans="1:2" x14ac:dyDescent="0.35">
      <c r="A13381">
        <v>257.20310000000001</v>
      </c>
      <c r="B13381" t="s">
        <v>55</v>
      </c>
    </row>
    <row r="13382" spans="1:2" x14ac:dyDescent="0.35">
      <c r="A13382">
        <v>257.2321</v>
      </c>
      <c r="B13382" t="s">
        <v>55</v>
      </c>
    </row>
    <row r="13383" spans="1:2" x14ac:dyDescent="0.35">
      <c r="A13383">
        <v>257.26089999999999</v>
      </c>
      <c r="B13383" t="s">
        <v>55</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259"/>
  <sheetViews>
    <sheetView workbookViewId="0">
      <selection activeCell="G2" sqref="G2"/>
    </sheetView>
  </sheetViews>
  <sheetFormatPr baseColWidth="10" defaultRowHeight="14.5" x14ac:dyDescent="0.35"/>
  <sheetData>
    <row r="1" spans="1:5" x14ac:dyDescent="0.35">
      <c r="A1" s="9"/>
    </row>
    <row r="2" spans="1:5" x14ac:dyDescent="0.35">
      <c r="A2" t="s">
        <v>7</v>
      </c>
    </row>
    <row r="3" spans="1:5" x14ac:dyDescent="0.35">
      <c r="A3" t="s">
        <v>7</v>
      </c>
    </row>
    <row r="4" spans="1:5" x14ac:dyDescent="0.35">
      <c r="A4" t="s">
        <v>7</v>
      </c>
    </row>
    <row r="5" spans="1:5" x14ac:dyDescent="0.35">
      <c r="A5" t="s">
        <v>7</v>
      </c>
    </row>
    <row r="6" spans="1:5" x14ac:dyDescent="0.35">
      <c r="A6" t="s">
        <v>0</v>
      </c>
      <c r="B6" t="s">
        <v>23</v>
      </c>
    </row>
    <row r="8" spans="1:5" x14ac:dyDescent="0.35">
      <c r="A8" t="s">
        <v>7</v>
      </c>
    </row>
    <row r="9" spans="1:5" x14ac:dyDescent="0.35">
      <c r="A9" t="s">
        <v>7</v>
      </c>
    </row>
    <row r="10" spans="1:5" x14ac:dyDescent="0.35">
      <c r="A10" t="s">
        <v>7</v>
      </c>
    </row>
    <row r="11" spans="1:5" x14ac:dyDescent="0.35">
      <c r="A11" t="s">
        <v>7</v>
      </c>
    </row>
    <row r="12" spans="1:5" x14ac:dyDescent="0.35">
      <c r="A12" t="s">
        <v>0</v>
      </c>
      <c r="B12" t="s">
        <v>23</v>
      </c>
    </row>
    <row r="14" spans="1:5" x14ac:dyDescent="0.35">
      <c r="A14" t="s">
        <v>0</v>
      </c>
      <c r="B14" t="s">
        <v>25</v>
      </c>
      <c r="C14">
        <v>4.9258559999999996</v>
      </c>
      <c r="D14" t="s">
        <v>53</v>
      </c>
    </row>
    <row r="15" spans="1:5" x14ac:dyDescent="0.35">
      <c r="A15" t="s">
        <v>0</v>
      </c>
      <c r="B15" t="s">
        <v>26</v>
      </c>
      <c r="C15">
        <v>7.941109</v>
      </c>
      <c r="D15" t="s">
        <v>63</v>
      </c>
    </row>
    <row r="16" spans="1:5" x14ac:dyDescent="0.35">
      <c r="A16">
        <v>1</v>
      </c>
      <c r="B16" t="s">
        <v>49</v>
      </c>
      <c r="C16">
        <v>8.9504040000000007</v>
      </c>
      <c r="D16" t="s">
        <v>50</v>
      </c>
      <c r="E16" t="s">
        <v>53</v>
      </c>
    </row>
    <row r="17" spans="1:7" x14ac:dyDescent="0.35">
      <c r="A17">
        <v>1</v>
      </c>
      <c r="B17" t="s">
        <v>51</v>
      </c>
      <c r="C17">
        <v>9.9639869999999995</v>
      </c>
      <c r="D17" t="s">
        <v>50</v>
      </c>
      <c r="E17" t="s">
        <v>41</v>
      </c>
      <c r="F17" t="s">
        <v>65</v>
      </c>
      <c r="G17">
        <v>9.9639869999999995</v>
      </c>
    </row>
    <row r="18" spans="1:7" x14ac:dyDescent="0.35">
      <c r="A18">
        <v>2</v>
      </c>
      <c r="B18" t="s">
        <v>49</v>
      </c>
      <c r="C18">
        <v>10.97678</v>
      </c>
      <c r="D18" t="s">
        <v>50</v>
      </c>
      <c r="E18" t="s">
        <v>53</v>
      </c>
    </row>
    <row r="19" spans="1:7" x14ac:dyDescent="0.35">
      <c r="A19">
        <v>2</v>
      </c>
      <c r="B19" t="s">
        <v>51</v>
      </c>
      <c r="C19">
        <v>11.99286</v>
      </c>
      <c r="D19" t="s">
        <v>50</v>
      </c>
      <c r="E19" t="s">
        <v>41</v>
      </c>
      <c r="F19" t="s">
        <v>65</v>
      </c>
      <c r="G19">
        <v>11.99286</v>
      </c>
    </row>
    <row r="20" spans="1:7" x14ac:dyDescent="0.35">
      <c r="A20">
        <v>3</v>
      </c>
      <c r="B20" t="s">
        <v>49</v>
      </c>
      <c r="C20">
        <v>12.993119999999999</v>
      </c>
      <c r="D20" t="s">
        <v>50</v>
      </c>
      <c r="E20" t="s">
        <v>53</v>
      </c>
    </row>
    <row r="21" spans="1:7" x14ac:dyDescent="0.35">
      <c r="A21">
        <v>3</v>
      </c>
      <c r="B21" t="s">
        <v>51</v>
      </c>
      <c r="C21">
        <v>13.995520000000001</v>
      </c>
      <c r="D21" t="s">
        <v>50</v>
      </c>
      <c r="E21" t="s">
        <v>42</v>
      </c>
      <c r="F21" t="s">
        <v>65</v>
      </c>
      <c r="G21">
        <v>13.995520000000001</v>
      </c>
    </row>
    <row r="22" spans="1:7" x14ac:dyDescent="0.35">
      <c r="A22">
        <v>4</v>
      </c>
      <c r="B22" t="s">
        <v>49</v>
      </c>
      <c r="C22">
        <v>15.01563</v>
      </c>
      <c r="D22" t="s">
        <v>50</v>
      </c>
      <c r="E22" t="s">
        <v>53</v>
      </c>
    </row>
    <row r="23" spans="1:7" x14ac:dyDescent="0.35">
      <c r="A23">
        <v>4</v>
      </c>
      <c r="B23" t="s">
        <v>51</v>
      </c>
      <c r="C23">
        <v>16.016999999999999</v>
      </c>
      <c r="D23" t="s">
        <v>50</v>
      </c>
      <c r="E23" t="s">
        <v>43</v>
      </c>
      <c r="F23" t="s">
        <v>65</v>
      </c>
      <c r="G23">
        <v>16.016999999999999</v>
      </c>
    </row>
    <row r="24" spans="1:7" x14ac:dyDescent="0.35">
      <c r="A24">
        <v>5</v>
      </c>
      <c r="B24" t="s">
        <v>49</v>
      </c>
      <c r="C24">
        <v>17.018799999999999</v>
      </c>
      <c r="D24" t="s">
        <v>50</v>
      </c>
      <c r="E24" t="s">
        <v>53</v>
      </c>
    </row>
    <row r="25" spans="1:7" x14ac:dyDescent="0.35">
      <c r="A25">
        <v>5</v>
      </c>
      <c r="B25" t="s">
        <v>51</v>
      </c>
      <c r="C25">
        <v>18.021229999999999</v>
      </c>
      <c r="D25" t="s">
        <v>50</v>
      </c>
      <c r="E25" t="s">
        <v>43</v>
      </c>
      <c r="F25" t="s">
        <v>65</v>
      </c>
      <c r="G25">
        <v>18.021229999999999</v>
      </c>
    </row>
    <row r="26" spans="1:7" x14ac:dyDescent="0.35">
      <c r="A26">
        <v>6</v>
      </c>
      <c r="B26" t="s">
        <v>49</v>
      </c>
      <c r="C26">
        <v>19.026949999999999</v>
      </c>
      <c r="D26" t="s">
        <v>50</v>
      </c>
      <c r="E26" t="s">
        <v>53</v>
      </c>
    </row>
    <row r="27" spans="1:7" x14ac:dyDescent="0.35">
      <c r="A27">
        <v>6</v>
      </c>
      <c r="B27" t="s">
        <v>51</v>
      </c>
      <c r="C27">
        <v>20.059100000000001</v>
      </c>
      <c r="D27" t="s">
        <v>50</v>
      </c>
      <c r="E27" t="s">
        <v>44</v>
      </c>
      <c r="F27" t="s">
        <v>65</v>
      </c>
      <c r="G27">
        <v>20.059100000000001</v>
      </c>
    </row>
    <row r="28" spans="1:7" x14ac:dyDescent="0.35">
      <c r="A28">
        <v>7</v>
      </c>
      <c r="B28" t="s">
        <v>49</v>
      </c>
      <c r="C28">
        <v>21.070879999999999</v>
      </c>
      <c r="D28" t="s">
        <v>50</v>
      </c>
      <c r="E28" t="s">
        <v>53</v>
      </c>
    </row>
    <row r="29" spans="1:7" x14ac:dyDescent="0.35">
      <c r="A29">
        <v>7</v>
      </c>
      <c r="B29" t="s">
        <v>51</v>
      </c>
      <c r="C29">
        <v>22.07864</v>
      </c>
      <c r="D29" t="s">
        <v>50</v>
      </c>
      <c r="E29" t="s">
        <v>44</v>
      </c>
      <c r="F29" t="s">
        <v>65</v>
      </c>
      <c r="G29">
        <v>22.07864</v>
      </c>
    </row>
    <row r="30" spans="1:7" x14ac:dyDescent="0.35">
      <c r="A30">
        <v>8</v>
      </c>
      <c r="B30" t="s">
        <v>49</v>
      </c>
      <c r="C30">
        <v>23.084980000000002</v>
      </c>
      <c r="D30" t="s">
        <v>50</v>
      </c>
      <c r="E30" t="s">
        <v>53</v>
      </c>
    </row>
    <row r="31" spans="1:7" x14ac:dyDescent="0.35">
      <c r="A31">
        <v>8</v>
      </c>
      <c r="B31" t="s">
        <v>51</v>
      </c>
      <c r="C31">
        <v>24.09196</v>
      </c>
      <c r="D31" t="s">
        <v>50</v>
      </c>
      <c r="E31" t="s">
        <v>41</v>
      </c>
      <c r="F31" t="s">
        <v>65</v>
      </c>
      <c r="G31">
        <v>24.09196</v>
      </c>
    </row>
    <row r="32" spans="1:7" x14ac:dyDescent="0.35">
      <c r="A32">
        <v>9</v>
      </c>
      <c r="B32" t="s">
        <v>49</v>
      </c>
      <c r="C32">
        <v>25.105219999999999</v>
      </c>
      <c r="D32" t="s">
        <v>50</v>
      </c>
      <c r="E32" t="s">
        <v>53</v>
      </c>
    </row>
    <row r="33" spans="1:7" x14ac:dyDescent="0.35">
      <c r="A33">
        <v>9</v>
      </c>
      <c r="B33" t="s">
        <v>51</v>
      </c>
      <c r="C33">
        <v>26.119589999999999</v>
      </c>
      <c r="D33" t="s">
        <v>50</v>
      </c>
      <c r="E33" t="s">
        <v>42</v>
      </c>
      <c r="F33" t="s">
        <v>65</v>
      </c>
      <c r="G33">
        <v>26.119589999999999</v>
      </c>
    </row>
    <row r="34" spans="1:7" x14ac:dyDescent="0.35">
      <c r="A34">
        <v>10</v>
      </c>
      <c r="B34" t="s">
        <v>49</v>
      </c>
      <c r="C34">
        <v>27.12388</v>
      </c>
      <c r="D34" t="s">
        <v>50</v>
      </c>
      <c r="E34" t="s">
        <v>53</v>
      </c>
    </row>
    <row r="35" spans="1:7" x14ac:dyDescent="0.35">
      <c r="A35">
        <v>10</v>
      </c>
      <c r="B35" t="s">
        <v>51</v>
      </c>
      <c r="C35">
        <v>28.138480000000001</v>
      </c>
      <c r="D35" t="s">
        <v>50</v>
      </c>
      <c r="E35" t="s">
        <v>43</v>
      </c>
      <c r="F35" t="s">
        <v>65</v>
      </c>
      <c r="G35">
        <v>28.138480000000001</v>
      </c>
    </row>
    <row r="36" spans="1:7" x14ac:dyDescent="0.35">
      <c r="A36">
        <v>11</v>
      </c>
      <c r="B36" t="s">
        <v>49</v>
      </c>
      <c r="C36">
        <v>29.15305</v>
      </c>
      <c r="D36" t="s">
        <v>50</v>
      </c>
      <c r="E36" t="s">
        <v>53</v>
      </c>
    </row>
    <row r="37" spans="1:7" x14ac:dyDescent="0.35">
      <c r="A37">
        <v>11</v>
      </c>
      <c r="B37" t="s">
        <v>51</v>
      </c>
      <c r="C37">
        <v>30.158639999999998</v>
      </c>
      <c r="D37" t="s">
        <v>50</v>
      </c>
      <c r="E37" t="s">
        <v>44</v>
      </c>
      <c r="F37" t="s">
        <v>65</v>
      </c>
      <c r="G37">
        <v>30.158639999999998</v>
      </c>
    </row>
    <row r="38" spans="1:7" x14ac:dyDescent="0.35">
      <c r="A38">
        <v>12</v>
      </c>
      <c r="B38" t="s">
        <v>49</v>
      </c>
      <c r="C38">
        <v>31.175930000000001</v>
      </c>
      <c r="D38" t="s">
        <v>50</v>
      </c>
      <c r="E38" t="s">
        <v>53</v>
      </c>
    </row>
    <row r="39" spans="1:7" x14ac:dyDescent="0.35">
      <c r="A39">
        <v>12</v>
      </c>
      <c r="B39" t="s">
        <v>51</v>
      </c>
      <c r="C39">
        <v>32.17653</v>
      </c>
      <c r="D39" t="s">
        <v>50</v>
      </c>
      <c r="E39" t="s">
        <v>44</v>
      </c>
      <c r="F39" t="s">
        <v>65</v>
      </c>
      <c r="G39">
        <v>32.17653</v>
      </c>
    </row>
    <row r="40" spans="1:7" x14ac:dyDescent="0.35">
      <c r="A40">
        <v>13</v>
      </c>
      <c r="B40" t="s">
        <v>49</v>
      </c>
      <c r="C40">
        <v>33.190330000000003</v>
      </c>
      <c r="D40" t="s">
        <v>50</v>
      </c>
      <c r="E40" t="s">
        <v>53</v>
      </c>
    </row>
    <row r="41" spans="1:7" x14ac:dyDescent="0.35">
      <c r="A41">
        <v>13</v>
      </c>
      <c r="B41" t="s">
        <v>51</v>
      </c>
      <c r="C41">
        <v>34.19661</v>
      </c>
      <c r="D41" t="s">
        <v>50</v>
      </c>
      <c r="E41" t="s">
        <v>41</v>
      </c>
      <c r="F41" t="s">
        <v>65</v>
      </c>
      <c r="G41">
        <v>34.19661</v>
      </c>
    </row>
    <row r="42" spans="1:7" x14ac:dyDescent="0.35">
      <c r="A42">
        <v>14</v>
      </c>
      <c r="B42" t="s">
        <v>49</v>
      </c>
      <c r="C42">
        <v>35.200310000000002</v>
      </c>
      <c r="D42" t="s">
        <v>50</v>
      </c>
      <c r="E42" t="s">
        <v>53</v>
      </c>
    </row>
    <row r="43" spans="1:7" x14ac:dyDescent="0.35">
      <c r="A43">
        <v>14</v>
      </c>
      <c r="B43" t="s">
        <v>51</v>
      </c>
      <c r="C43">
        <v>36.201779999999999</v>
      </c>
      <c r="D43" t="s">
        <v>50</v>
      </c>
      <c r="E43" t="s">
        <v>44</v>
      </c>
      <c r="F43" t="s">
        <v>65</v>
      </c>
      <c r="G43">
        <v>36.201779999999999</v>
      </c>
    </row>
    <row r="44" spans="1:7" x14ac:dyDescent="0.35">
      <c r="A44">
        <v>15</v>
      </c>
      <c r="B44" t="s">
        <v>49</v>
      </c>
      <c r="C44">
        <v>37.207079999999998</v>
      </c>
      <c r="D44" t="s">
        <v>50</v>
      </c>
      <c r="E44" t="s">
        <v>53</v>
      </c>
    </row>
    <row r="45" spans="1:7" x14ac:dyDescent="0.35">
      <c r="A45">
        <v>15</v>
      </c>
      <c r="B45" t="s">
        <v>51</v>
      </c>
      <c r="C45">
        <v>38.221060000000001</v>
      </c>
      <c r="D45" t="s">
        <v>50</v>
      </c>
      <c r="E45" t="s">
        <v>42</v>
      </c>
      <c r="F45" t="s">
        <v>65</v>
      </c>
      <c r="G45">
        <v>38.221060000000001</v>
      </c>
    </row>
    <row r="46" spans="1:7" x14ac:dyDescent="0.35">
      <c r="A46">
        <v>16</v>
      </c>
      <c r="B46" t="s">
        <v>49</v>
      </c>
      <c r="C46">
        <v>39.235050000000001</v>
      </c>
      <c r="D46" t="s">
        <v>50</v>
      </c>
      <c r="E46" t="s">
        <v>53</v>
      </c>
    </row>
    <row r="47" spans="1:7" x14ac:dyDescent="0.35">
      <c r="A47">
        <v>16</v>
      </c>
      <c r="B47" t="s">
        <v>52</v>
      </c>
      <c r="C47">
        <v>40.245559999999998</v>
      </c>
      <c r="D47" t="s">
        <v>50</v>
      </c>
      <c r="E47" t="s">
        <v>44</v>
      </c>
      <c r="F47" t="s">
        <v>65</v>
      </c>
      <c r="G47">
        <v>40.245559999999998</v>
      </c>
    </row>
    <row r="48" spans="1:7" x14ac:dyDescent="0.35">
      <c r="A48">
        <v>17</v>
      </c>
      <c r="B48" t="s">
        <v>49</v>
      </c>
      <c r="C48">
        <v>41.24635</v>
      </c>
      <c r="D48" t="s">
        <v>50</v>
      </c>
      <c r="E48" t="s">
        <v>53</v>
      </c>
    </row>
    <row r="49" spans="1:7" x14ac:dyDescent="0.35">
      <c r="A49">
        <v>17</v>
      </c>
      <c r="B49" t="s">
        <v>52</v>
      </c>
      <c r="C49">
        <v>42.253729999999997</v>
      </c>
      <c r="D49" t="s">
        <v>50</v>
      </c>
      <c r="E49" t="s">
        <v>42</v>
      </c>
      <c r="F49" t="s">
        <v>65</v>
      </c>
      <c r="G49">
        <v>42.253729999999997</v>
      </c>
    </row>
    <row r="50" spans="1:7" x14ac:dyDescent="0.35">
      <c r="A50">
        <v>18</v>
      </c>
      <c r="B50" t="s">
        <v>49</v>
      </c>
      <c r="C50">
        <v>43.2714</v>
      </c>
      <c r="D50" t="s">
        <v>50</v>
      </c>
      <c r="E50" t="s">
        <v>53</v>
      </c>
    </row>
    <row r="51" spans="1:7" x14ac:dyDescent="0.35">
      <c r="A51">
        <v>18</v>
      </c>
      <c r="B51" t="s">
        <v>52</v>
      </c>
      <c r="C51">
        <v>44.271560000000001</v>
      </c>
      <c r="D51" t="s">
        <v>50</v>
      </c>
      <c r="E51" t="s">
        <v>44</v>
      </c>
      <c r="F51" t="s">
        <v>65</v>
      </c>
      <c r="G51">
        <v>44.271560000000001</v>
      </c>
    </row>
    <row r="52" spans="1:7" x14ac:dyDescent="0.35">
      <c r="A52">
        <v>19</v>
      </c>
      <c r="B52" t="s">
        <v>49</v>
      </c>
      <c r="C52">
        <v>45.282229999999998</v>
      </c>
      <c r="D52" t="s">
        <v>50</v>
      </c>
      <c r="E52" t="s">
        <v>53</v>
      </c>
    </row>
    <row r="53" spans="1:7" x14ac:dyDescent="0.35">
      <c r="A53">
        <v>19</v>
      </c>
      <c r="B53" t="s">
        <v>52</v>
      </c>
      <c r="C53">
        <v>46.296410000000002</v>
      </c>
      <c r="D53" t="s">
        <v>50</v>
      </c>
      <c r="E53" t="s">
        <v>44</v>
      </c>
      <c r="F53" t="s">
        <v>65</v>
      </c>
      <c r="G53">
        <v>46.296410000000002</v>
      </c>
    </row>
    <row r="54" spans="1:7" x14ac:dyDescent="0.35">
      <c r="A54">
        <v>20</v>
      </c>
      <c r="B54" t="s">
        <v>49</v>
      </c>
      <c r="C54">
        <v>47.299669999999999</v>
      </c>
      <c r="D54" t="s">
        <v>50</v>
      </c>
      <c r="E54" t="s">
        <v>53</v>
      </c>
    </row>
    <row r="55" spans="1:7" x14ac:dyDescent="0.35">
      <c r="A55">
        <v>20</v>
      </c>
      <c r="B55" t="s">
        <v>52</v>
      </c>
      <c r="C55">
        <v>48.300310000000003</v>
      </c>
      <c r="D55" t="s">
        <v>50</v>
      </c>
      <c r="E55" t="s">
        <v>42</v>
      </c>
      <c r="F55" t="s">
        <v>65</v>
      </c>
      <c r="G55">
        <v>48.300310000000003</v>
      </c>
    </row>
    <row r="56" spans="1:7" x14ac:dyDescent="0.35">
      <c r="A56">
        <v>21</v>
      </c>
      <c r="B56" t="s">
        <v>49</v>
      </c>
      <c r="C56">
        <v>49.303339999999999</v>
      </c>
      <c r="D56" t="s">
        <v>50</v>
      </c>
      <c r="E56" t="s">
        <v>53</v>
      </c>
    </row>
    <row r="57" spans="1:7" x14ac:dyDescent="0.35">
      <c r="A57">
        <v>21</v>
      </c>
      <c r="B57" t="s">
        <v>52</v>
      </c>
      <c r="C57">
        <v>50.303559999999997</v>
      </c>
      <c r="D57" t="s">
        <v>50</v>
      </c>
      <c r="E57" t="s">
        <v>42</v>
      </c>
      <c r="F57" t="s">
        <v>65</v>
      </c>
      <c r="G57">
        <v>50.303559999999997</v>
      </c>
    </row>
    <row r="58" spans="1:7" x14ac:dyDescent="0.35">
      <c r="A58">
        <v>22</v>
      </c>
      <c r="B58" t="s">
        <v>49</v>
      </c>
      <c r="C58">
        <v>51.305639999999997</v>
      </c>
      <c r="D58" t="s">
        <v>50</v>
      </c>
      <c r="E58" t="s">
        <v>53</v>
      </c>
    </row>
    <row r="59" spans="1:7" x14ac:dyDescent="0.35">
      <c r="A59">
        <v>22</v>
      </c>
      <c r="B59" t="s">
        <v>52</v>
      </c>
      <c r="C59">
        <v>52.318159999999999</v>
      </c>
      <c r="D59" t="s">
        <v>50</v>
      </c>
      <c r="E59" t="s">
        <v>44</v>
      </c>
      <c r="F59" t="s">
        <v>65</v>
      </c>
      <c r="G59">
        <v>52.318159999999999</v>
      </c>
    </row>
    <row r="60" spans="1:7" x14ac:dyDescent="0.35">
      <c r="A60">
        <v>23</v>
      </c>
      <c r="B60" t="s">
        <v>49</v>
      </c>
      <c r="C60">
        <v>53.32893</v>
      </c>
      <c r="D60" t="s">
        <v>50</v>
      </c>
      <c r="E60" t="s">
        <v>53</v>
      </c>
    </row>
    <row r="61" spans="1:7" x14ac:dyDescent="0.35">
      <c r="A61">
        <v>23</v>
      </c>
      <c r="B61" t="s">
        <v>52</v>
      </c>
      <c r="C61">
        <v>54.339280000000002</v>
      </c>
      <c r="D61" t="s">
        <v>50</v>
      </c>
      <c r="E61" t="s">
        <v>42</v>
      </c>
      <c r="F61" t="s">
        <v>65</v>
      </c>
      <c r="G61">
        <v>54.339280000000002</v>
      </c>
    </row>
    <row r="62" spans="1:7" x14ac:dyDescent="0.35">
      <c r="A62">
        <v>24</v>
      </c>
      <c r="B62" t="s">
        <v>49</v>
      </c>
      <c r="C62">
        <v>55.341790000000003</v>
      </c>
      <c r="D62" t="s">
        <v>50</v>
      </c>
      <c r="E62" t="s">
        <v>53</v>
      </c>
    </row>
    <row r="63" spans="1:7" x14ac:dyDescent="0.35">
      <c r="A63">
        <v>24</v>
      </c>
      <c r="B63" t="s">
        <v>52</v>
      </c>
      <c r="C63">
        <v>56.34948</v>
      </c>
      <c r="D63" t="s">
        <v>50</v>
      </c>
      <c r="E63" t="s">
        <v>42</v>
      </c>
      <c r="F63" t="s">
        <v>65</v>
      </c>
      <c r="G63">
        <v>56.34948</v>
      </c>
    </row>
    <row r="64" spans="1:7" x14ac:dyDescent="0.35">
      <c r="A64">
        <v>25</v>
      </c>
      <c r="B64" t="s">
        <v>49</v>
      </c>
      <c r="C64">
        <v>57.354259999999996</v>
      </c>
      <c r="D64" t="s">
        <v>50</v>
      </c>
      <c r="E64" t="s">
        <v>53</v>
      </c>
    </row>
    <row r="65" spans="1:7" x14ac:dyDescent="0.35">
      <c r="A65">
        <v>25</v>
      </c>
      <c r="B65" t="s">
        <v>52</v>
      </c>
      <c r="C65">
        <v>58.35895</v>
      </c>
      <c r="D65" t="s">
        <v>50</v>
      </c>
      <c r="E65" t="s">
        <v>44</v>
      </c>
      <c r="F65" t="s">
        <v>65</v>
      </c>
      <c r="G65">
        <v>58.35895</v>
      </c>
    </row>
    <row r="66" spans="1:7" x14ac:dyDescent="0.35">
      <c r="A66">
        <v>26</v>
      </c>
      <c r="B66" t="s">
        <v>49</v>
      </c>
      <c r="C66">
        <v>59.36835</v>
      </c>
      <c r="D66" t="s">
        <v>50</v>
      </c>
      <c r="E66" t="s">
        <v>53</v>
      </c>
    </row>
    <row r="67" spans="1:7" x14ac:dyDescent="0.35">
      <c r="A67">
        <v>26</v>
      </c>
      <c r="B67" t="s">
        <v>52</v>
      </c>
      <c r="C67">
        <v>60.38494</v>
      </c>
      <c r="D67" t="s">
        <v>50</v>
      </c>
      <c r="E67" t="s">
        <v>42</v>
      </c>
      <c r="F67" t="s">
        <v>65</v>
      </c>
      <c r="G67">
        <v>60.38494</v>
      </c>
    </row>
    <row r="68" spans="1:7" x14ac:dyDescent="0.35">
      <c r="A68">
        <v>27</v>
      </c>
      <c r="B68" t="s">
        <v>49</v>
      </c>
      <c r="C68">
        <v>61.386229999999998</v>
      </c>
      <c r="D68" t="s">
        <v>50</v>
      </c>
      <c r="E68" t="s">
        <v>53</v>
      </c>
    </row>
    <row r="69" spans="1:7" x14ac:dyDescent="0.35">
      <c r="A69">
        <v>27</v>
      </c>
      <c r="B69" t="s">
        <v>52</v>
      </c>
      <c r="C69">
        <v>62.394410000000001</v>
      </c>
      <c r="D69" t="s">
        <v>50</v>
      </c>
      <c r="E69" t="s">
        <v>44</v>
      </c>
      <c r="F69" t="s">
        <v>65</v>
      </c>
      <c r="G69">
        <v>62.394410000000001</v>
      </c>
    </row>
    <row r="70" spans="1:7" x14ac:dyDescent="0.35">
      <c r="A70">
        <v>28</v>
      </c>
      <c r="B70" t="s">
        <v>49</v>
      </c>
      <c r="C70">
        <v>63.40034</v>
      </c>
      <c r="D70" t="s">
        <v>50</v>
      </c>
      <c r="E70" t="s">
        <v>53</v>
      </c>
    </row>
    <row r="71" spans="1:7" x14ac:dyDescent="0.35">
      <c r="A71">
        <v>28</v>
      </c>
      <c r="B71" t="s">
        <v>52</v>
      </c>
      <c r="C71">
        <v>64.4084</v>
      </c>
      <c r="D71" t="s">
        <v>50</v>
      </c>
      <c r="E71" t="s">
        <v>44</v>
      </c>
      <c r="F71" t="s">
        <v>65</v>
      </c>
      <c r="G71">
        <v>64.4084</v>
      </c>
    </row>
    <row r="72" spans="1:7" x14ac:dyDescent="0.35">
      <c r="A72">
        <v>29</v>
      </c>
      <c r="B72" t="s">
        <v>49</v>
      </c>
      <c r="C72">
        <v>65.418450000000007</v>
      </c>
      <c r="D72" t="s">
        <v>50</v>
      </c>
      <c r="E72" t="s">
        <v>53</v>
      </c>
    </row>
    <row r="73" spans="1:7" x14ac:dyDescent="0.35">
      <c r="A73">
        <v>29</v>
      </c>
      <c r="B73" t="s">
        <v>52</v>
      </c>
      <c r="C73">
        <v>66.425420000000003</v>
      </c>
      <c r="D73" t="s">
        <v>50</v>
      </c>
      <c r="E73" t="s">
        <v>44</v>
      </c>
      <c r="F73" t="s">
        <v>65</v>
      </c>
      <c r="G73">
        <v>66.425420000000003</v>
      </c>
    </row>
    <row r="74" spans="1:7" x14ac:dyDescent="0.35">
      <c r="A74">
        <v>30</v>
      </c>
      <c r="B74" t="s">
        <v>49</v>
      </c>
      <c r="C74">
        <v>67.427509999999998</v>
      </c>
      <c r="D74" t="s">
        <v>50</v>
      </c>
      <c r="E74" t="s">
        <v>53</v>
      </c>
    </row>
    <row r="75" spans="1:7" x14ac:dyDescent="0.35">
      <c r="A75">
        <v>30</v>
      </c>
      <c r="B75" t="s">
        <v>52</v>
      </c>
      <c r="C75">
        <v>68.444590000000005</v>
      </c>
      <c r="D75" t="s">
        <v>50</v>
      </c>
      <c r="E75" t="s">
        <v>42</v>
      </c>
      <c r="F75" t="s">
        <v>65</v>
      </c>
      <c r="G75">
        <v>68.444590000000005</v>
      </c>
    </row>
    <row r="76" spans="1:7" x14ac:dyDescent="0.35">
      <c r="A76">
        <v>31</v>
      </c>
      <c r="B76" t="s">
        <v>49</v>
      </c>
      <c r="C76">
        <v>69.448539999999994</v>
      </c>
      <c r="D76" t="s">
        <v>50</v>
      </c>
      <c r="E76" t="s">
        <v>53</v>
      </c>
    </row>
    <row r="77" spans="1:7" x14ac:dyDescent="0.35">
      <c r="A77">
        <v>31</v>
      </c>
      <c r="B77" t="s">
        <v>57</v>
      </c>
      <c r="C77">
        <v>70.467870000000005</v>
      </c>
      <c r="D77" t="s">
        <v>50</v>
      </c>
      <c r="E77" t="s">
        <v>43</v>
      </c>
      <c r="F77" t="s">
        <v>65</v>
      </c>
      <c r="G77">
        <v>70.467870000000005</v>
      </c>
    </row>
    <row r="78" spans="1:7" x14ac:dyDescent="0.35">
      <c r="A78">
        <v>32</v>
      </c>
      <c r="B78" t="s">
        <v>49</v>
      </c>
      <c r="C78">
        <v>71.472080000000005</v>
      </c>
      <c r="D78" t="s">
        <v>50</v>
      </c>
      <c r="E78" t="s">
        <v>53</v>
      </c>
    </row>
    <row r="79" spans="1:7" x14ac:dyDescent="0.35">
      <c r="A79">
        <v>32</v>
      </c>
      <c r="B79" t="s">
        <v>57</v>
      </c>
      <c r="C79">
        <v>72.47775</v>
      </c>
      <c r="D79" t="s">
        <v>50</v>
      </c>
      <c r="E79" t="s">
        <v>42</v>
      </c>
      <c r="F79" t="s">
        <v>65</v>
      </c>
      <c r="G79">
        <v>72.47775</v>
      </c>
    </row>
    <row r="80" spans="1:7" x14ac:dyDescent="0.35">
      <c r="A80">
        <v>33</v>
      </c>
      <c r="B80" t="s">
        <v>49</v>
      </c>
      <c r="C80">
        <v>73.484899999999996</v>
      </c>
      <c r="D80" t="s">
        <v>50</v>
      </c>
      <c r="E80" t="s">
        <v>53</v>
      </c>
    </row>
    <row r="81" spans="1:7" x14ac:dyDescent="0.35">
      <c r="A81">
        <v>33</v>
      </c>
      <c r="B81" t="s">
        <v>57</v>
      </c>
      <c r="C81">
        <v>74.498360000000005</v>
      </c>
      <c r="D81" t="s">
        <v>50</v>
      </c>
      <c r="E81" t="s">
        <v>43</v>
      </c>
      <c r="F81" t="s">
        <v>65</v>
      </c>
      <c r="G81">
        <v>74.498360000000005</v>
      </c>
    </row>
    <row r="82" spans="1:7" x14ac:dyDescent="0.35">
      <c r="A82">
        <v>34</v>
      </c>
      <c r="B82" t="s">
        <v>49</v>
      </c>
      <c r="C82">
        <v>75.511380000000003</v>
      </c>
      <c r="D82" t="s">
        <v>50</v>
      </c>
      <c r="E82" t="s">
        <v>53</v>
      </c>
    </row>
    <row r="83" spans="1:7" x14ac:dyDescent="0.35">
      <c r="A83">
        <v>34</v>
      </c>
      <c r="B83" t="s">
        <v>57</v>
      </c>
      <c r="C83">
        <v>76.520120000000006</v>
      </c>
      <c r="D83" t="s">
        <v>50</v>
      </c>
      <c r="E83" t="s">
        <v>44</v>
      </c>
      <c r="F83" t="s">
        <v>65</v>
      </c>
      <c r="G83">
        <v>76.520120000000006</v>
      </c>
    </row>
    <row r="84" spans="1:7" x14ac:dyDescent="0.35">
      <c r="A84">
        <v>35</v>
      </c>
      <c r="B84" t="s">
        <v>49</v>
      </c>
      <c r="C84">
        <v>77.526750000000007</v>
      </c>
      <c r="D84" t="s">
        <v>50</v>
      </c>
      <c r="E84" t="s">
        <v>53</v>
      </c>
    </row>
    <row r="85" spans="1:7" x14ac:dyDescent="0.35">
      <c r="A85">
        <v>35</v>
      </c>
      <c r="B85" t="s">
        <v>57</v>
      </c>
      <c r="C85">
        <v>78.539959999999994</v>
      </c>
      <c r="D85" t="s">
        <v>50</v>
      </c>
      <c r="E85" t="s">
        <v>42</v>
      </c>
      <c r="F85" t="s">
        <v>65</v>
      </c>
      <c r="G85">
        <v>78.539959999999994</v>
      </c>
    </row>
    <row r="86" spans="1:7" x14ac:dyDescent="0.35">
      <c r="A86">
        <v>36</v>
      </c>
      <c r="B86" t="s">
        <v>49</v>
      </c>
      <c r="C86">
        <v>79.55162</v>
      </c>
      <c r="D86" t="s">
        <v>50</v>
      </c>
      <c r="E86" t="s">
        <v>53</v>
      </c>
    </row>
    <row r="87" spans="1:7" x14ac:dyDescent="0.35">
      <c r="A87">
        <v>36</v>
      </c>
      <c r="B87" t="s">
        <v>57</v>
      </c>
      <c r="C87">
        <v>80.555340000000001</v>
      </c>
      <c r="D87" t="s">
        <v>50</v>
      </c>
      <c r="E87" t="s">
        <v>42</v>
      </c>
      <c r="F87" t="s">
        <v>65</v>
      </c>
      <c r="G87">
        <v>80.555340000000001</v>
      </c>
    </row>
    <row r="88" spans="1:7" x14ac:dyDescent="0.35">
      <c r="A88">
        <v>37</v>
      </c>
      <c r="B88" t="s">
        <v>49</v>
      </c>
      <c r="C88">
        <v>81.564909999999998</v>
      </c>
      <c r="D88" t="s">
        <v>50</v>
      </c>
      <c r="E88" t="s">
        <v>53</v>
      </c>
    </row>
    <row r="89" spans="1:7" x14ac:dyDescent="0.35">
      <c r="A89">
        <v>37</v>
      </c>
      <c r="B89" t="s">
        <v>57</v>
      </c>
      <c r="C89">
        <v>82.566000000000003</v>
      </c>
      <c r="D89" t="s">
        <v>50</v>
      </c>
      <c r="E89" t="s">
        <v>41</v>
      </c>
      <c r="F89" t="s">
        <v>65</v>
      </c>
      <c r="G89">
        <v>82.566000000000003</v>
      </c>
    </row>
    <row r="90" spans="1:7" x14ac:dyDescent="0.35">
      <c r="A90">
        <v>38</v>
      </c>
      <c r="B90" t="s">
        <v>49</v>
      </c>
      <c r="C90">
        <v>83.580330000000004</v>
      </c>
      <c r="D90" t="s">
        <v>50</v>
      </c>
      <c r="E90" t="s">
        <v>53</v>
      </c>
    </row>
    <row r="91" spans="1:7" x14ac:dyDescent="0.35">
      <c r="A91">
        <v>38</v>
      </c>
      <c r="B91" t="s">
        <v>57</v>
      </c>
      <c r="C91">
        <v>84.58775</v>
      </c>
      <c r="D91" t="s">
        <v>50</v>
      </c>
      <c r="E91" t="s">
        <v>41</v>
      </c>
      <c r="F91" t="s">
        <v>65</v>
      </c>
      <c r="G91">
        <v>84.58775</v>
      </c>
    </row>
    <row r="92" spans="1:7" x14ac:dyDescent="0.35">
      <c r="A92">
        <v>39</v>
      </c>
      <c r="B92" t="s">
        <v>49</v>
      </c>
      <c r="C92">
        <v>85.596739999999997</v>
      </c>
      <c r="D92" t="s">
        <v>50</v>
      </c>
      <c r="E92" t="s">
        <v>53</v>
      </c>
    </row>
    <row r="93" spans="1:7" x14ac:dyDescent="0.35">
      <c r="A93">
        <v>39</v>
      </c>
      <c r="B93" t="s">
        <v>57</v>
      </c>
      <c r="C93">
        <v>86.61009</v>
      </c>
      <c r="D93" t="s">
        <v>50</v>
      </c>
      <c r="E93" t="s">
        <v>44</v>
      </c>
      <c r="F93" t="s">
        <v>65</v>
      </c>
      <c r="G93">
        <v>86.61009</v>
      </c>
    </row>
    <row r="94" spans="1:7" x14ac:dyDescent="0.35">
      <c r="A94">
        <v>40</v>
      </c>
      <c r="B94" t="s">
        <v>49</v>
      </c>
      <c r="C94">
        <v>87.612589999999997</v>
      </c>
      <c r="D94" t="s">
        <v>50</v>
      </c>
      <c r="E94" t="s">
        <v>53</v>
      </c>
    </row>
    <row r="95" spans="1:7" x14ac:dyDescent="0.35">
      <c r="A95">
        <v>40</v>
      </c>
      <c r="B95" t="s">
        <v>57</v>
      </c>
      <c r="C95">
        <v>88.624949999999998</v>
      </c>
      <c r="D95" t="s">
        <v>50</v>
      </c>
      <c r="E95" t="s">
        <v>44</v>
      </c>
      <c r="F95" t="s">
        <v>65</v>
      </c>
      <c r="G95">
        <v>88.624949999999998</v>
      </c>
    </row>
    <row r="96" spans="1:7" x14ac:dyDescent="0.35">
      <c r="A96">
        <v>41</v>
      </c>
      <c r="B96" t="s">
        <v>49</v>
      </c>
      <c r="C96">
        <v>89.626850000000005</v>
      </c>
      <c r="D96" t="s">
        <v>50</v>
      </c>
      <c r="E96" t="s">
        <v>53</v>
      </c>
    </row>
    <row r="97" spans="1:7" x14ac:dyDescent="0.35">
      <c r="A97">
        <v>41</v>
      </c>
      <c r="B97" t="s">
        <v>57</v>
      </c>
      <c r="C97">
        <v>90.626869999999997</v>
      </c>
      <c r="D97" t="s">
        <v>50</v>
      </c>
      <c r="E97" t="s">
        <v>42</v>
      </c>
      <c r="F97" t="s">
        <v>65</v>
      </c>
      <c r="G97">
        <v>90.626869999999997</v>
      </c>
    </row>
    <row r="98" spans="1:7" x14ac:dyDescent="0.35">
      <c r="A98">
        <v>42</v>
      </c>
      <c r="B98" t="s">
        <v>49</v>
      </c>
      <c r="C98">
        <v>91.628259999999997</v>
      </c>
      <c r="D98" t="s">
        <v>50</v>
      </c>
      <c r="E98" t="s">
        <v>53</v>
      </c>
    </row>
    <row r="99" spans="1:7" x14ac:dyDescent="0.35">
      <c r="A99">
        <v>42</v>
      </c>
      <c r="B99" t="s">
        <v>57</v>
      </c>
      <c r="C99">
        <v>92.630939999999995</v>
      </c>
      <c r="D99" t="s">
        <v>50</v>
      </c>
      <c r="E99" t="s">
        <v>42</v>
      </c>
      <c r="F99" t="s">
        <v>65</v>
      </c>
      <c r="G99">
        <v>92.630939999999995</v>
      </c>
    </row>
    <row r="100" spans="1:7" x14ac:dyDescent="0.35">
      <c r="A100">
        <v>43</v>
      </c>
      <c r="B100" t="s">
        <v>49</v>
      </c>
      <c r="C100">
        <v>93.633809999999997</v>
      </c>
      <c r="D100" t="s">
        <v>50</v>
      </c>
      <c r="E100" t="s">
        <v>53</v>
      </c>
    </row>
    <row r="101" spans="1:7" x14ac:dyDescent="0.35">
      <c r="A101">
        <v>43</v>
      </c>
      <c r="B101" t="s">
        <v>57</v>
      </c>
      <c r="C101">
        <v>94.651740000000004</v>
      </c>
      <c r="D101" t="s">
        <v>50</v>
      </c>
      <c r="E101" t="s">
        <v>42</v>
      </c>
      <c r="F101" t="s">
        <v>65</v>
      </c>
      <c r="G101">
        <v>94.651740000000004</v>
      </c>
    </row>
    <row r="102" spans="1:7" x14ac:dyDescent="0.35">
      <c r="A102">
        <v>44</v>
      </c>
      <c r="B102" t="s">
        <v>49</v>
      </c>
      <c r="C102">
        <v>95.659459999999996</v>
      </c>
      <c r="D102" t="s">
        <v>50</v>
      </c>
      <c r="E102" t="s">
        <v>53</v>
      </c>
    </row>
    <row r="103" spans="1:7" x14ac:dyDescent="0.35">
      <c r="A103">
        <v>44</v>
      </c>
      <c r="B103" t="s">
        <v>57</v>
      </c>
      <c r="C103">
        <v>96.670969999999997</v>
      </c>
      <c r="D103" t="s">
        <v>50</v>
      </c>
      <c r="E103" t="s">
        <v>43</v>
      </c>
      <c r="F103" t="s">
        <v>65</v>
      </c>
      <c r="G103">
        <v>96.670969999999997</v>
      </c>
    </row>
    <row r="104" spans="1:7" x14ac:dyDescent="0.35">
      <c r="A104">
        <v>45</v>
      </c>
      <c r="B104" t="s">
        <v>49</v>
      </c>
      <c r="C104">
        <v>97.685839999999999</v>
      </c>
      <c r="D104" t="s">
        <v>50</v>
      </c>
      <c r="E104" t="s">
        <v>53</v>
      </c>
    </row>
    <row r="105" spans="1:7" x14ac:dyDescent="0.35">
      <c r="A105">
        <v>45</v>
      </c>
      <c r="B105" t="s">
        <v>57</v>
      </c>
      <c r="C105">
        <v>98.686459999999997</v>
      </c>
      <c r="D105" t="s">
        <v>50</v>
      </c>
      <c r="E105" t="s">
        <v>44</v>
      </c>
      <c r="F105" t="s">
        <v>65</v>
      </c>
      <c r="G105">
        <v>98.686459999999997</v>
      </c>
    </row>
    <row r="106" spans="1:7" x14ac:dyDescent="0.35">
      <c r="A106">
        <v>46</v>
      </c>
      <c r="B106" t="s">
        <v>49</v>
      </c>
      <c r="C106">
        <v>99.690730000000002</v>
      </c>
      <c r="D106" t="s">
        <v>50</v>
      </c>
      <c r="E106" t="s">
        <v>53</v>
      </c>
    </row>
    <row r="107" spans="1:7" x14ac:dyDescent="0.35">
      <c r="A107">
        <v>46</v>
      </c>
      <c r="B107" t="s">
        <v>58</v>
      </c>
      <c r="C107">
        <v>100.6961</v>
      </c>
      <c r="D107" t="s">
        <v>50</v>
      </c>
      <c r="E107" t="s">
        <v>44</v>
      </c>
      <c r="F107" t="s">
        <v>65</v>
      </c>
      <c r="G107">
        <v>100.6961</v>
      </c>
    </row>
    <row r="108" spans="1:7" x14ac:dyDescent="0.35">
      <c r="A108">
        <v>47</v>
      </c>
      <c r="B108" t="s">
        <v>49</v>
      </c>
      <c r="C108">
        <v>101.71420000000001</v>
      </c>
      <c r="D108" t="s">
        <v>50</v>
      </c>
      <c r="E108" t="s">
        <v>53</v>
      </c>
    </row>
    <row r="109" spans="1:7" x14ac:dyDescent="0.35">
      <c r="A109">
        <v>47</v>
      </c>
      <c r="B109" t="s">
        <v>58</v>
      </c>
      <c r="C109">
        <v>102.7163</v>
      </c>
      <c r="D109" t="s">
        <v>50</v>
      </c>
      <c r="E109" t="s">
        <v>43</v>
      </c>
      <c r="F109" t="s">
        <v>65</v>
      </c>
      <c r="G109">
        <v>102.7163</v>
      </c>
    </row>
    <row r="110" spans="1:7" x14ac:dyDescent="0.35">
      <c r="A110">
        <v>48</v>
      </c>
      <c r="B110" t="s">
        <v>49</v>
      </c>
      <c r="C110">
        <v>103.73260000000001</v>
      </c>
      <c r="D110" t="s">
        <v>50</v>
      </c>
      <c r="E110" t="s">
        <v>53</v>
      </c>
    </row>
    <row r="111" spans="1:7" x14ac:dyDescent="0.35">
      <c r="A111">
        <v>48</v>
      </c>
      <c r="B111" t="s">
        <v>58</v>
      </c>
      <c r="C111">
        <v>104.74890000000001</v>
      </c>
      <c r="D111" t="s">
        <v>50</v>
      </c>
      <c r="E111" t="s">
        <v>44</v>
      </c>
      <c r="F111" t="s">
        <v>65</v>
      </c>
      <c r="G111">
        <v>104.74890000000001</v>
      </c>
    </row>
    <row r="112" spans="1:7" x14ac:dyDescent="0.35">
      <c r="A112">
        <v>49</v>
      </c>
      <c r="B112" t="s">
        <v>49</v>
      </c>
      <c r="C112">
        <v>105.76390000000001</v>
      </c>
      <c r="D112" t="s">
        <v>50</v>
      </c>
      <c r="E112" t="s">
        <v>53</v>
      </c>
    </row>
    <row r="113" spans="1:7" x14ac:dyDescent="0.35">
      <c r="A113">
        <v>49</v>
      </c>
      <c r="B113" t="s">
        <v>58</v>
      </c>
      <c r="C113">
        <v>106.77</v>
      </c>
      <c r="D113" t="s">
        <v>50</v>
      </c>
      <c r="E113" t="s">
        <v>43</v>
      </c>
      <c r="F113" t="s">
        <v>65</v>
      </c>
      <c r="G113">
        <v>106.77</v>
      </c>
    </row>
    <row r="114" spans="1:7" x14ac:dyDescent="0.35">
      <c r="A114">
        <v>50</v>
      </c>
      <c r="B114" t="s">
        <v>49</v>
      </c>
      <c r="C114">
        <v>107.7889</v>
      </c>
      <c r="D114" t="s">
        <v>50</v>
      </c>
      <c r="E114" t="s">
        <v>53</v>
      </c>
    </row>
    <row r="115" spans="1:7" x14ac:dyDescent="0.35">
      <c r="A115">
        <v>50</v>
      </c>
      <c r="B115" t="s">
        <v>58</v>
      </c>
      <c r="C115">
        <v>108.79640000000001</v>
      </c>
      <c r="D115" t="s">
        <v>50</v>
      </c>
      <c r="E115" t="s">
        <v>43</v>
      </c>
      <c r="F115" t="s">
        <v>65</v>
      </c>
      <c r="G115">
        <v>108.79640000000001</v>
      </c>
    </row>
    <row r="116" spans="1:7" x14ac:dyDescent="0.35">
      <c r="A116">
        <v>51</v>
      </c>
      <c r="B116" t="s">
        <v>49</v>
      </c>
      <c r="C116">
        <v>109.8099</v>
      </c>
      <c r="D116" t="s">
        <v>50</v>
      </c>
      <c r="E116" t="s">
        <v>53</v>
      </c>
    </row>
    <row r="117" spans="1:7" x14ac:dyDescent="0.35">
      <c r="A117">
        <v>51</v>
      </c>
      <c r="B117" t="s">
        <v>58</v>
      </c>
      <c r="C117">
        <v>110.819</v>
      </c>
      <c r="D117" t="s">
        <v>50</v>
      </c>
      <c r="E117" t="s">
        <v>44</v>
      </c>
      <c r="F117" t="s">
        <v>65</v>
      </c>
      <c r="G117">
        <v>110.819</v>
      </c>
    </row>
    <row r="118" spans="1:7" x14ac:dyDescent="0.35">
      <c r="A118">
        <v>52</v>
      </c>
      <c r="B118" t="s">
        <v>49</v>
      </c>
      <c r="C118">
        <v>111.824</v>
      </c>
      <c r="D118" t="s">
        <v>50</v>
      </c>
      <c r="E118" t="s">
        <v>53</v>
      </c>
    </row>
    <row r="119" spans="1:7" x14ac:dyDescent="0.35">
      <c r="A119">
        <v>52</v>
      </c>
      <c r="B119" t="s">
        <v>58</v>
      </c>
      <c r="C119">
        <v>112.83669999999999</v>
      </c>
      <c r="D119" t="s">
        <v>50</v>
      </c>
      <c r="E119" t="s">
        <v>43</v>
      </c>
      <c r="F119" t="s">
        <v>65</v>
      </c>
      <c r="G119">
        <v>112.83669999999999</v>
      </c>
    </row>
    <row r="120" spans="1:7" x14ac:dyDescent="0.35">
      <c r="A120">
        <v>53</v>
      </c>
      <c r="B120" t="s">
        <v>49</v>
      </c>
      <c r="C120">
        <v>113.8433</v>
      </c>
      <c r="D120" t="s">
        <v>50</v>
      </c>
      <c r="E120" t="s">
        <v>53</v>
      </c>
    </row>
    <row r="121" spans="1:7" x14ac:dyDescent="0.35">
      <c r="A121">
        <v>53</v>
      </c>
      <c r="B121" t="s">
        <v>58</v>
      </c>
      <c r="C121">
        <v>114.86369999999999</v>
      </c>
      <c r="D121" t="s">
        <v>50</v>
      </c>
      <c r="E121" t="s">
        <v>44</v>
      </c>
      <c r="F121" t="s">
        <v>65</v>
      </c>
      <c r="G121">
        <v>114.86369999999999</v>
      </c>
    </row>
    <row r="122" spans="1:7" x14ac:dyDescent="0.35">
      <c r="A122">
        <v>54</v>
      </c>
      <c r="B122" t="s">
        <v>49</v>
      </c>
      <c r="C122">
        <v>115.8691</v>
      </c>
      <c r="D122" t="s">
        <v>50</v>
      </c>
      <c r="E122" t="s">
        <v>53</v>
      </c>
    </row>
    <row r="123" spans="1:7" x14ac:dyDescent="0.35">
      <c r="A123">
        <v>54</v>
      </c>
      <c r="B123" t="s">
        <v>58</v>
      </c>
      <c r="C123">
        <v>116.88549999999999</v>
      </c>
      <c r="D123" t="s">
        <v>50</v>
      </c>
      <c r="E123" t="s">
        <v>44</v>
      </c>
      <c r="F123" t="s">
        <v>65</v>
      </c>
      <c r="G123">
        <v>116.88549999999999</v>
      </c>
    </row>
    <row r="124" spans="1:7" x14ac:dyDescent="0.35">
      <c r="A124">
        <v>55</v>
      </c>
      <c r="B124" t="s">
        <v>49</v>
      </c>
      <c r="C124">
        <v>117.89109999999999</v>
      </c>
      <c r="D124" t="s">
        <v>50</v>
      </c>
      <c r="E124" t="s">
        <v>53</v>
      </c>
    </row>
    <row r="125" spans="1:7" x14ac:dyDescent="0.35">
      <c r="A125">
        <v>55</v>
      </c>
      <c r="B125" t="s">
        <v>58</v>
      </c>
      <c r="C125">
        <v>118.8964</v>
      </c>
      <c r="D125" t="s">
        <v>50</v>
      </c>
      <c r="E125" t="s">
        <v>44</v>
      </c>
      <c r="F125" t="s">
        <v>65</v>
      </c>
      <c r="G125">
        <v>118.8964</v>
      </c>
    </row>
    <row r="126" spans="1:7" x14ac:dyDescent="0.35">
      <c r="A126">
        <v>56</v>
      </c>
      <c r="B126" t="s">
        <v>49</v>
      </c>
      <c r="C126">
        <v>119.9186</v>
      </c>
      <c r="D126" t="s">
        <v>50</v>
      </c>
      <c r="E126" t="s">
        <v>53</v>
      </c>
    </row>
    <row r="127" spans="1:7" x14ac:dyDescent="0.35">
      <c r="A127">
        <v>56</v>
      </c>
      <c r="B127" t="s">
        <v>58</v>
      </c>
      <c r="C127">
        <v>120.9226</v>
      </c>
      <c r="D127" t="s">
        <v>50</v>
      </c>
      <c r="E127" t="s">
        <v>43</v>
      </c>
      <c r="F127" t="s">
        <v>65</v>
      </c>
      <c r="G127">
        <v>120.9226</v>
      </c>
    </row>
    <row r="128" spans="1:7" x14ac:dyDescent="0.35">
      <c r="A128">
        <v>57</v>
      </c>
      <c r="B128" t="s">
        <v>49</v>
      </c>
      <c r="C128">
        <v>121.9401</v>
      </c>
      <c r="D128" t="s">
        <v>50</v>
      </c>
      <c r="E128" t="s">
        <v>53</v>
      </c>
    </row>
    <row r="129" spans="1:7" x14ac:dyDescent="0.35">
      <c r="A129">
        <v>57</v>
      </c>
      <c r="B129" t="s">
        <v>58</v>
      </c>
      <c r="C129">
        <v>122.94889999999999</v>
      </c>
      <c r="D129" t="s">
        <v>50</v>
      </c>
      <c r="E129" t="s">
        <v>44</v>
      </c>
      <c r="F129" t="s">
        <v>65</v>
      </c>
      <c r="G129">
        <v>122.94889999999999</v>
      </c>
    </row>
    <row r="130" spans="1:7" x14ac:dyDescent="0.35">
      <c r="A130">
        <v>58</v>
      </c>
      <c r="B130" t="s">
        <v>49</v>
      </c>
      <c r="C130">
        <v>123.96599999999999</v>
      </c>
      <c r="D130" t="s">
        <v>50</v>
      </c>
      <c r="E130" t="s">
        <v>53</v>
      </c>
    </row>
    <row r="131" spans="1:7" x14ac:dyDescent="0.35">
      <c r="A131">
        <v>58</v>
      </c>
      <c r="B131" t="s">
        <v>58</v>
      </c>
      <c r="C131">
        <v>124.97</v>
      </c>
      <c r="D131" t="s">
        <v>50</v>
      </c>
      <c r="E131" t="s">
        <v>44</v>
      </c>
      <c r="F131" t="s">
        <v>65</v>
      </c>
      <c r="G131">
        <v>124.97</v>
      </c>
    </row>
    <row r="132" spans="1:7" x14ac:dyDescent="0.35">
      <c r="A132">
        <v>59</v>
      </c>
      <c r="B132" t="s">
        <v>49</v>
      </c>
      <c r="C132">
        <v>125.9777</v>
      </c>
      <c r="D132" t="s">
        <v>50</v>
      </c>
      <c r="E132" t="s">
        <v>53</v>
      </c>
    </row>
    <row r="133" spans="1:7" x14ac:dyDescent="0.35">
      <c r="A133">
        <v>59</v>
      </c>
      <c r="B133" t="s">
        <v>58</v>
      </c>
      <c r="C133">
        <v>126.9863</v>
      </c>
      <c r="D133" t="s">
        <v>50</v>
      </c>
      <c r="E133" t="s">
        <v>44</v>
      </c>
      <c r="F133" t="s">
        <v>65</v>
      </c>
      <c r="G133">
        <v>126.9863</v>
      </c>
    </row>
    <row r="134" spans="1:7" x14ac:dyDescent="0.35">
      <c r="A134">
        <v>60</v>
      </c>
      <c r="B134" t="s">
        <v>49</v>
      </c>
      <c r="C134">
        <v>127.99850000000001</v>
      </c>
      <c r="D134" t="s">
        <v>50</v>
      </c>
      <c r="E134" t="s">
        <v>53</v>
      </c>
    </row>
    <row r="135" spans="1:7" x14ac:dyDescent="0.35">
      <c r="A135">
        <v>60</v>
      </c>
      <c r="B135" t="s">
        <v>58</v>
      </c>
      <c r="C135">
        <v>129.01820000000001</v>
      </c>
      <c r="D135" t="s">
        <v>50</v>
      </c>
      <c r="E135" t="s">
        <v>43</v>
      </c>
      <c r="F135" t="s">
        <v>65</v>
      </c>
      <c r="G135">
        <v>129.01820000000001</v>
      </c>
    </row>
    <row r="136" spans="1:7" x14ac:dyDescent="0.35">
      <c r="A136">
        <v>61</v>
      </c>
      <c r="B136" t="s">
        <v>49</v>
      </c>
      <c r="C136">
        <v>130.03749999999999</v>
      </c>
      <c r="D136" t="s">
        <v>50</v>
      </c>
      <c r="E136" t="s">
        <v>53</v>
      </c>
    </row>
    <row r="137" spans="1:7" x14ac:dyDescent="0.35">
      <c r="A137">
        <v>61</v>
      </c>
      <c r="B137" t="s">
        <v>59</v>
      </c>
      <c r="C137">
        <v>131.04349999999999</v>
      </c>
      <c r="D137" t="s">
        <v>50</v>
      </c>
      <c r="E137" t="s">
        <v>42</v>
      </c>
      <c r="F137" t="s">
        <v>65</v>
      </c>
      <c r="G137">
        <v>131.04349999999999</v>
      </c>
    </row>
    <row r="138" spans="1:7" x14ac:dyDescent="0.35">
      <c r="A138">
        <v>62</v>
      </c>
      <c r="B138" t="s">
        <v>49</v>
      </c>
      <c r="C138">
        <v>132.04519999999999</v>
      </c>
      <c r="D138" t="s">
        <v>50</v>
      </c>
      <c r="E138" t="s">
        <v>53</v>
      </c>
    </row>
    <row r="139" spans="1:7" x14ac:dyDescent="0.35">
      <c r="A139">
        <v>62</v>
      </c>
      <c r="B139" t="s">
        <v>59</v>
      </c>
      <c r="C139">
        <v>133.05340000000001</v>
      </c>
      <c r="D139" t="s">
        <v>50</v>
      </c>
      <c r="E139" t="s">
        <v>41</v>
      </c>
      <c r="F139" t="s">
        <v>65</v>
      </c>
      <c r="G139">
        <v>133.05340000000001</v>
      </c>
    </row>
    <row r="140" spans="1:7" x14ac:dyDescent="0.35">
      <c r="A140">
        <v>63</v>
      </c>
      <c r="B140" t="s">
        <v>49</v>
      </c>
      <c r="C140">
        <v>134.0582</v>
      </c>
      <c r="D140" t="s">
        <v>50</v>
      </c>
      <c r="E140" t="s">
        <v>53</v>
      </c>
    </row>
    <row r="141" spans="1:7" x14ac:dyDescent="0.35">
      <c r="A141">
        <v>63</v>
      </c>
      <c r="B141" t="s">
        <v>59</v>
      </c>
      <c r="C141">
        <v>135.06139999999999</v>
      </c>
      <c r="D141" t="s">
        <v>50</v>
      </c>
      <c r="E141" t="s">
        <v>41</v>
      </c>
      <c r="F141" t="s">
        <v>65</v>
      </c>
      <c r="G141">
        <v>135.06139999999999</v>
      </c>
    </row>
    <row r="142" spans="1:7" x14ac:dyDescent="0.35">
      <c r="A142">
        <v>64</v>
      </c>
      <c r="B142" t="s">
        <v>49</v>
      </c>
      <c r="C142">
        <v>136.0789</v>
      </c>
      <c r="D142" t="s">
        <v>50</v>
      </c>
      <c r="E142" t="s">
        <v>53</v>
      </c>
    </row>
    <row r="143" spans="1:7" x14ac:dyDescent="0.35">
      <c r="A143">
        <v>64</v>
      </c>
      <c r="B143" t="s">
        <v>59</v>
      </c>
      <c r="C143">
        <v>137.09049999999999</v>
      </c>
      <c r="D143" t="s">
        <v>50</v>
      </c>
      <c r="E143" t="s">
        <v>43</v>
      </c>
      <c r="F143" t="s">
        <v>65</v>
      </c>
      <c r="G143">
        <v>137.09049999999999</v>
      </c>
    </row>
    <row r="144" spans="1:7" x14ac:dyDescent="0.35">
      <c r="A144">
        <v>65</v>
      </c>
      <c r="B144" t="s">
        <v>49</v>
      </c>
      <c r="C144">
        <v>138.10329999999999</v>
      </c>
      <c r="D144" t="s">
        <v>50</v>
      </c>
      <c r="E144" t="s">
        <v>53</v>
      </c>
    </row>
    <row r="145" spans="1:7" x14ac:dyDescent="0.35">
      <c r="A145">
        <v>65</v>
      </c>
      <c r="B145" t="s">
        <v>59</v>
      </c>
      <c r="C145">
        <v>139.11320000000001</v>
      </c>
      <c r="D145" t="s">
        <v>50</v>
      </c>
      <c r="E145" t="s">
        <v>43</v>
      </c>
      <c r="F145" t="s">
        <v>65</v>
      </c>
      <c r="G145">
        <v>139.11320000000001</v>
      </c>
    </row>
    <row r="146" spans="1:7" x14ac:dyDescent="0.35">
      <c r="A146">
        <v>66</v>
      </c>
      <c r="B146" t="s">
        <v>49</v>
      </c>
      <c r="C146">
        <v>140.12649999999999</v>
      </c>
      <c r="D146" t="s">
        <v>50</v>
      </c>
      <c r="E146" t="s">
        <v>53</v>
      </c>
    </row>
    <row r="147" spans="1:7" x14ac:dyDescent="0.35">
      <c r="A147">
        <v>66</v>
      </c>
      <c r="B147" t="s">
        <v>59</v>
      </c>
      <c r="C147">
        <v>141.13650000000001</v>
      </c>
      <c r="D147" t="s">
        <v>50</v>
      </c>
      <c r="E147" t="s">
        <v>42</v>
      </c>
      <c r="F147" t="s">
        <v>65</v>
      </c>
      <c r="G147">
        <v>141.13650000000001</v>
      </c>
    </row>
    <row r="148" spans="1:7" x14ac:dyDescent="0.35">
      <c r="A148">
        <v>67</v>
      </c>
      <c r="B148" t="s">
        <v>49</v>
      </c>
      <c r="C148">
        <v>142.15110000000001</v>
      </c>
      <c r="D148" t="s">
        <v>50</v>
      </c>
      <c r="E148" t="s">
        <v>53</v>
      </c>
    </row>
    <row r="149" spans="1:7" x14ac:dyDescent="0.35">
      <c r="A149">
        <v>67</v>
      </c>
      <c r="B149" t="s">
        <v>59</v>
      </c>
      <c r="C149">
        <v>143.1602</v>
      </c>
      <c r="D149" t="s">
        <v>50</v>
      </c>
      <c r="E149" t="s">
        <v>42</v>
      </c>
      <c r="F149" t="s">
        <v>65</v>
      </c>
      <c r="G149">
        <v>143.1602</v>
      </c>
    </row>
    <row r="150" spans="1:7" x14ac:dyDescent="0.35">
      <c r="A150">
        <v>68</v>
      </c>
      <c r="B150" t="s">
        <v>49</v>
      </c>
      <c r="C150">
        <v>144.17500000000001</v>
      </c>
      <c r="D150" t="s">
        <v>50</v>
      </c>
      <c r="E150" t="s">
        <v>53</v>
      </c>
    </row>
    <row r="151" spans="1:7" x14ac:dyDescent="0.35">
      <c r="A151">
        <v>68</v>
      </c>
      <c r="B151" t="s">
        <v>59</v>
      </c>
      <c r="C151">
        <v>145.1764</v>
      </c>
      <c r="D151" t="s">
        <v>50</v>
      </c>
      <c r="E151" t="s">
        <v>43</v>
      </c>
      <c r="F151" t="s">
        <v>65</v>
      </c>
      <c r="G151">
        <v>145.1764</v>
      </c>
    </row>
    <row r="152" spans="1:7" x14ac:dyDescent="0.35">
      <c r="A152">
        <v>69</v>
      </c>
      <c r="B152" t="s">
        <v>49</v>
      </c>
      <c r="C152">
        <v>146.19120000000001</v>
      </c>
      <c r="D152" t="s">
        <v>50</v>
      </c>
      <c r="E152" t="s">
        <v>53</v>
      </c>
    </row>
    <row r="153" spans="1:7" x14ac:dyDescent="0.35">
      <c r="A153">
        <v>69</v>
      </c>
      <c r="B153" t="s">
        <v>59</v>
      </c>
      <c r="C153">
        <v>147.19130000000001</v>
      </c>
      <c r="D153" t="s">
        <v>50</v>
      </c>
      <c r="E153" t="s">
        <v>42</v>
      </c>
      <c r="F153" t="s">
        <v>65</v>
      </c>
      <c r="G153">
        <v>147.19130000000001</v>
      </c>
    </row>
    <row r="154" spans="1:7" x14ac:dyDescent="0.35">
      <c r="A154">
        <v>70</v>
      </c>
      <c r="B154" t="s">
        <v>49</v>
      </c>
      <c r="C154">
        <v>148.20189999999999</v>
      </c>
      <c r="D154" t="s">
        <v>50</v>
      </c>
      <c r="E154" t="s">
        <v>53</v>
      </c>
    </row>
    <row r="155" spans="1:7" x14ac:dyDescent="0.35">
      <c r="A155">
        <v>70</v>
      </c>
      <c r="B155" t="s">
        <v>59</v>
      </c>
      <c r="C155">
        <v>149.2054</v>
      </c>
      <c r="D155" t="s">
        <v>50</v>
      </c>
      <c r="E155" t="s">
        <v>44</v>
      </c>
      <c r="F155" t="s">
        <v>65</v>
      </c>
      <c r="G155">
        <v>149.2054</v>
      </c>
    </row>
    <row r="156" spans="1:7" x14ac:dyDescent="0.35">
      <c r="A156">
        <v>71</v>
      </c>
      <c r="B156" t="s">
        <v>49</v>
      </c>
      <c r="C156">
        <v>150.21610000000001</v>
      </c>
      <c r="D156" t="s">
        <v>50</v>
      </c>
      <c r="E156" t="s">
        <v>53</v>
      </c>
    </row>
    <row r="157" spans="1:7" x14ac:dyDescent="0.35">
      <c r="A157">
        <v>71</v>
      </c>
      <c r="B157" t="s">
        <v>59</v>
      </c>
      <c r="C157">
        <v>151.22829999999999</v>
      </c>
      <c r="D157" t="s">
        <v>50</v>
      </c>
      <c r="E157" t="s">
        <v>42</v>
      </c>
      <c r="F157" t="s">
        <v>65</v>
      </c>
      <c r="G157">
        <v>151.22829999999999</v>
      </c>
    </row>
    <row r="158" spans="1:7" x14ac:dyDescent="0.35">
      <c r="A158">
        <v>72</v>
      </c>
      <c r="B158" t="s">
        <v>49</v>
      </c>
      <c r="C158">
        <v>152.22829999999999</v>
      </c>
      <c r="D158" t="s">
        <v>50</v>
      </c>
      <c r="E158" t="s">
        <v>53</v>
      </c>
    </row>
    <row r="159" spans="1:7" x14ac:dyDescent="0.35">
      <c r="A159">
        <v>72</v>
      </c>
      <c r="B159" t="s">
        <v>59</v>
      </c>
      <c r="C159">
        <v>153.23240000000001</v>
      </c>
      <c r="D159" t="s">
        <v>50</v>
      </c>
      <c r="E159" t="s">
        <v>41</v>
      </c>
      <c r="F159" t="s">
        <v>65</v>
      </c>
      <c r="G159">
        <v>153.23240000000001</v>
      </c>
    </row>
    <row r="160" spans="1:7" x14ac:dyDescent="0.35">
      <c r="A160">
        <v>73</v>
      </c>
      <c r="B160" t="s">
        <v>49</v>
      </c>
      <c r="C160">
        <v>154.23689999999999</v>
      </c>
      <c r="D160" t="s">
        <v>50</v>
      </c>
      <c r="E160" t="s">
        <v>53</v>
      </c>
    </row>
    <row r="161" spans="1:7" x14ac:dyDescent="0.35">
      <c r="A161">
        <v>73</v>
      </c>
      <c r="B161" t="s">
        <v>59</v>
      </c>
      <c r="C161">
        <v>155.24160000000001</v>
      </c>
      <c r="D161" t="s">
        <v>50</v>
      </c>
      <c r="E161" t="s">
        <v>44</v>
      </c>
      <c r="F161" t="s">
        <v>65</v>
      </c>
      <c r="G161">
        <v>155.24160000000001</v>
      </c>
    </row>
    <row r="162" spans="1:7" x14ac:dyDescent="0.35">
      <c r="A162">
        <v>74</v>
      </c>
      <c r="B162" t="s">
        <v>49</v>
      </c>
      <c r="C162">
        <v>156.24350000000001</v>
      </c>
      <c r="D162" t="s">
        <v>50</v>
      </c>
      <c r="E162" t="s">
        <v>53</v>
      </c>
    </row>
    <row r="163" spans="1:7" x14ac:dyDescent="0.35">
      <c r="A163">
        <v>74</v>
      </c>
      <c r="B163" t="s">
        <v>59</v>
      </c>
      <c r="C163">
        <v>157.25749999999999</v>
      </c>
      <c r="D163" t="s">
        <v>50</v>
      </c>
      <c r="E163" t="s">
        <v>44</v>
      </c>
      <c r="F163" t="s">
        <v>65</v>
      </c>
      <c r="G163">
        <v>157.25749999999999</v>
      </c>
    </row>
    <row r="164" spans="1:7" x14ac:dyDescent="0.35">
      <c r="A164">
        <v>75</v>
      </c>
      <c r="B164" t="s">
        <v>49</v>
      </c>
      <c r="C164">
        <v>158.2704</v>
      </c>
      <c r="D164" t="s">
        <v>50</v>
      </c>
      <c r="E164" t="s">
        <v>53</v>
      </c>
    </row>
    <row r="165" spans="1:7" x14ac:dyDescent="0.35">
      <c r="A165">
        <v>75</v>
      </c>
      <c r="B165" t="s">
        <v>59</v>
      </c>
      <c r="C165">
        <v>159.2791</v>
      </c>
      <c r="D165" t="s">
        <v>50</v>
      </c>
      <c r="E165" t="s">
        <v>41</v>
      </c>
      <c r="F165" t="s">
        <v>65</v>
      </c>
      <c r="G165">
        <v>159.2791</v>
      </c>
    </row>
    <row r="166" spans="1:7" x14ac:dyDescent="0.35">
      <c r="A166">
        <v>76</v>
      </c>
      <c r="B166" t="s">
        <v>49</v>
      </c>
      <c r="C166">
        <v>160.29079999999999</v>
      </c>
      <c r="D166" t="s">
        <v>50</v>
      </c>
      <c r="E166" t="s">
        <v>53</v>
      </c>
    </row>
    <row r="167" spans="1:7" x14ac:dyDescent="0.35">
      <c r="A167">
        <v>76</v>
      </c>
      <c r="B167" t="s">
        <v>60</v>
      </c>
      <c r="C167">
        <v>161.30369999999999</v>
      </c>
      <c r="D167" t="s">
        <v>50</v>
      </c>
      <c r="E167" t="s">
        <v>41</v>
      </c>
      <c r="F167" t="s">
        <v>65</v>
      </c>
      <c r="G167">
        <v>161.30369999999999</v>
      </c>
    </row>
    <row r="168" spans="1:7" x14ac:dyDescent="0.35">
      <c r="A168">
        <v>77</v>
      </c>
      <c r="B168" t="s">
        <v>49</v>
      </c>
      <c r="C168">
        <v>162.3228</v>
      </c>
      <c r="D168" t="s">
        <v>50</v>
      </c>
      <c r="E168" t="s">
        <v>53</v>
      </c>
    </row>
    <row r="169" spans="1:7" x14ac:dyDescent="0.35">
      <c r="A169">
        <v>77</v>
      </c>
      <c r="B169" t="s">
        <v>60</v>
      </c>
      <c r="C169">
        <v>163.3329</v>
      </c>
      <c r="D169" t="s">
        <v>50</v>
      </c>
      <c r="E169" t="s">
        <v>44</v>
      </c>
      <c r="F169" t="s">
        <v>65</v>
      </c>
      <c r="G169">
        <v>163.3329</v>
      </c>
    </row>
    <row r="170" spans="1:7" x14ac:dyDescent="0.35">
      <c r="A170">
        <v>78</v>
      </c>
      <c r="B170" t="s">
        <v>49</v>
      </c>
      <c r="C170">
        <v>164.35239999999999</v>
      </c>
      <c r="D170" t="s">
        <v>50</v>
      </c>
      <c r="E170" t="s">
        <v>53</v>
      </c>
    </row>
    <row r="171" spans="1:7" x14ac:dyDescent="0.35">
      <c r="A171">
        <v>78</v>
      </c>
      <c r="B171" t="s">
        <v>60</v>
      </c>
      <c r="C171">
        <v>165.35550000000001</v>
      </c>
      <c r="D171" t="s">
        <v>50</v>
      </c>
      <c r="E171" t="s">
        <v>44</v>
      </c>
      <c r="F171" t="s">
        <v>65</v>
      </c>
      <c r="G171">
        <v>165.35550000000001</v>
      </c>
    </row>
    <row r="172" spans="1:7" x14ac:dyDescent="0.35">
      <c r="A172">
        <v>79</v>
      </c>
      <c r="B172" t="s">
        <v>49</v>
      </c>
      <c r="C172">
        <v>166.35990000000001</v>
      </c>
      <c r="D172" t="s">
        <v>50</v>
      </c>
      <c r="E172" t="s">
        <v>53</v>
      </c>
    </row>
    <row r="173" spans="1:7" x14ac:dyDescent="0.35">
      <c r="A173">
        <v>79</v>
      </c>
      <c r="B173" t="s">
        <v>60</v>
      </c>
      <c r="C173">
        <v>167.36259999999999</v>
      </c>
      <c r="D173" t="s">
        <v>50</v>
      </c>
      <c r="E173" t="s">
        <v>44</v>
      </c>
      <c r="F173" t="s">
        <v>65</v>
      </c>
      <c r="G173">
        <v>167.36259999999999</v>
      </c>
    </row>
    <row r="174" spans="1:7" x14ac:dyDescent="0.35">
      <c r="A174">
        <v>80</v>
      </c>
      <c r="B174" t="s">
        <v>49</v>
      </c>
      <c r="C174">
        <v>168.37639999999999</v>
      </c>
      <c r="D174" t="s">
        <v>50</v>
      </c>
      <c r="E174" t="s">
        <v>53</v>
      </c>
    </row>
    <row r="175" spans="1:7" x14ac:dyDescent="0.35">
      <c r="A175">
        <v>80</v>
      </c>
      <c r="B175" t="s">
        <v>60</v>
      </c>
      <c r="C175">
        <v>169.3777</v>
      </c>
      <c r="D175" t="s">
        <v>50</v>
      </c>
      <c r="E175" t="s">
        <v>41</v>
      </c>
      <c r="F175" t="s">
        <v>65</v>
      </c>
      <c r="G175">
        <v>169.3777</v>
      </c>
    </row>
    <row r="176" spans="1:7" x14ac:dyDescent="0.35">
      <c r="A176">
        <v>81</v>
      </c>
      <c r="B176" t="s">
        <v>49</v>
      </c>
      <c r="C176">
        <v>170.3887</v>
      </c>
      <c r="D176" t="s">
        <v>50</v>
      </c>
      <c r="E176" t="s">
        <v>53</v>
      </c>
    </row>
    <row r="177" spans="1:7" x14ac:dyDescent="0.35">
      <c r="A177">
        <v>81</v>
      </c>
      <c r="B177" t="s">
        <v>60</v>
      </c>
      <c r="C177">
        <v>171.39859999999999</v>
      </c>
      <c r="D177" t="s">
        <v>50</v>
      </c>
      <c r="E177" t="s">
        <v>41</v>
      </c>
      <c r="F177" t="s">
        <v>65</v>
      </c>
      <c r="G177">
        <v>171.39859999999999</v>
      </c>
    </row>
    <row r="178" spans="1:7" x14ac:dyDescent="0.35">
      <c r="A178">
        <v>82</v>
      </c>
      <c r="B178" t="s">
        <v>49</v>
      </c>
      <c r="C178">
        <v>172.40799999999999</v>
      </c>
      <c r="D178" t="s">
        <v>50</v>
      </c>
      <c r="E178" t="s">
        <v>53</v>
      </c>
    </row>
    <row r="179" spans="1:7" x14ac:dyDescent="0.35">
      <c r="A179">
        <v>82</v>
      </c>
      <c r="B179" t="s">
        <v>60</v>
      </c>
      <c r="C179">
        <v>173.4186</v>
      </c>
      <c r="D179" t="s">
        <v>50</v>
      </c>
      <c r="E179" t="s">
        <v>44</v>
      </c>
      <c r="F179" t="s">
        <v>65</v>
      </c>
      <c r="G179">
        <v>173.4186</v>
      </c>
    </row>
    <row r="180" spans="1:7" x14ac:dyDescent="0.35">
      <c r="A180">
        <v>83</v>
      </c>
      <c r="B180" t="s">
        <v>49</v>
      </c>
      <c r="C180">
        <v>174.4393</v>
      </c>
      <c r="D180" t="s">
        <v>50</v>
      </c>
      <c r="E180" t="s">
        <v>53</v>
      </c>
    </row>
    <row r="181" spans="1:7" x14ac:dyDescent="0.35">
      <c r="A181">
        <v>83</v>
      </c>
      <c r="B181" t="s">
        <v>60</v>
      </c>
      <c r="C181">
        <v>175.4581</v>
      </c>
      <c r="D181" t="s">
        <v>50</v>
      </c>
      <c r="E181" t="s">
        <v>41</v>
      </c>
      <c r="F181" t="s">
        <v>65</v>
      </c>
      <c r="G181">
        <v>175.4581</v>
      </c>
    </row>
    <row r="182" spans="1:7" x14ac:dyDescent="0.35">
      <c r="A182">
        <v>84</v>
      </c>
      <c r="B182" t="s">
        <v>49</v>
      </c>
      <c r="C182">
        <v>176.46459999999999</v>
      </c>
      <c r="D182" t="s">
        <v>50</v>
      </c>
      <c r="E182" t="s">
        <v>53</v>
      </c>
    </row>
    <row r="183" spans="1:7" x14ac:dyDescent="0.35">
      <c r="A183">
        <v>84</v>
      </c>
      <c r="B183" t="s">
        <v>60</v>
      </c>
      <c r="C183">
        <v>177.47630000000001</v>
      </c>
      <c r="D183" t="s">
        <v>50</v>
      </c>
      <c r="E183" t="s">
        <v>41</v>
      </c>
      <c r="F183" t="s">
        <v>65</v>
      </c>
      <c r="G183">
        <v>177.47630000000001</v>
      </c>
    </row>
    <row r="184" spans="1:7" x14ac:dyDescent="0.35">
      <c r="A184">
        <v>85</v>
      </c>
      <c r="B184" t="s">
        <v>49</v>
      </c>
      <c r="C184">
        <v>178.4787</v>
      </c>
      <c r="D184" t="s">
        <v>50</v>
      </c>
      <c r="E184" t="s">
        <v>53</v>
      </c>
    </row>
    <row r="185" spans="1:7" x14ac:dyDescent="0.35">
      <c r="A185">
        <v>85</v>
      </c>
      <c r="B185" t="s">
        <v>60</v>
      </c>
      <c r="C185">
        <v>179.48269999999999</v>
      </c>
      <c r="D185" t="s">
        <v>50</v>
      </c>
      <c r="E185" t="s">
        <v>44</v>
      </c>
      <c r="F185" t="s">
        <v>65</v>
      </c>
      <c r="G185">
        <v>179.48269999999999</v>
      </c>
    </row>
    <row r="186" spans="1:7" x14ac:dyDescent="0.35">
      <c r="A186">
        <v>86</v>
      </c>
      <c r="B186" t="s">
        <v>49</v>
      </c>
      <c r="C186">
        <v>180.49100000000001</v>
      </c>
      <c r="D186" t="s">
        <v>50</v>
      </c>
      <c r="E186" t="s">
        <v>53</v>
      </c>
    </row>
    <row r="187" spans="1:7" x14ac:dyDescent="0.35">
      <c r="A187">
        <v>86</v>
      </c>
      <c r="B187" t="s">
        <v>60</v>
      </c>
      <c r="C187">
        <v>181.5077</v>
      </c>
      <c r="D187" t="s">
        <v>50</v>
      </c>
      <c r="E187" t="s">
        <v>44</v>
      </c>
      <c r="F187" t="s">
        <v>65</v>
      </c>
      <c r="G187">
        <v>181.5077</v>
      </c>
    </row>
    <row r="188" spans="1:7" x14ac:dyDescent="0.35">
      <c r="A188">
        <v>87</v>
      </c>
      <c r="B188" t="s">
        <v>49</v>
      </c>
      <c r="C188">
        <v>182.51580000000001</v>
      </c>
      <c r="D188" t="s">
        <v>50</v>
      </c>
      <c r="E188" t="s">
        <v>53</v>
      </c>
    </row>
    <row r="189" spans="1:7" x14ac:dyDescent="0.35">
      <c r="A189">
        <v>87</v>
      </c>
      <c r="B189" t="s">
        <v>60</v>
      </c>
      <c r="C189">
        <v>183.5266</v>
      </c>
      <c r="D189" t="s">
        <v>50</v>
      </c>
      <c r="E189" t="s">
        <v>41</v>
      </c>
      <c r="F189" t="s">
        <v>65</v>
      </c>
      <c r="G189">
        <v>183.5266</v>
      </c>
    </row>
    <row r="190" spans="1:7" x14ac:dyDescent="0.35">
      <c r="A190">
        <v>88</v>
      </c>
      <c r="B190" t="s">
        <v>49</v>
      </c>
      <c r="C190">
        <v>184.53190000000001</v>
      </c>
      <c r="D190" t="s">
        <v>50</v>
      </c>
      <c r="E190" t="s">
        <v>53</v>
      </c>
    </row>
    <row r="191" spans="1:7" x14ac:dyDescent="0.35">
      <c r="A191">
        <v>88</v>
      </c>
      <c r="B191" t="s">
        <v>60</v>
      </c>
      <c r="C191">
        <v>185.5333</v>
      </c>
      <c r="D191" t="s">
        <v>50</v>
      </c>
      <c r="E191" t="s">
        <v>41</v>
      </c>
      <c r="F191" t="s">
        <v>65</v>
      </c>
      <c r="G191">
        <v>185.5333</v>
      </c>
    </row>
    <row r="192" spans="1:7" x14ac:dyDescent="0.35">
      <c r="A192">
        <v>89</v>
      </c>
      <c r="B192" t="s">
        <v>49</v>
      </c>
      <c r="C192">
        <v>186.55680000000001</v>
      </c>
      <c r="D192" t="s">
        <v>50</v>
      </c>
      <c r="E192" t="s">
        <v>53</v>
      </c>
    </row>
    <row r="193" spans="1:7" x14ac:dyDescent="0.35">
      <c r="A193">
        <v>89</v>
      </c>
      <c r="B193" t="s">
        <v>60</v>
      </c>
      <c r="C193">
        <v>187.56</v>
      </c>
      <c r="D193" t="s">
        <v>50</v>
      </c>
      <c r="E193" t="s">
        <v>44</v>
      </c>
      <c r="F193" t="s">
        <v>65</v>
      </c>
      <c r="G193">
        <v>187.56</v>
      </c>
    </row>
    <row r="194" spans="1:7" x14ac:dyDescent="0.35">
      <c r="A194">
        <v>90</v>
      </c>
      <c r="B194" t="s">
        <v>49</v>
      </c>
      <c r="C194">
        <v>188.577</v>
      </c>
      <c r="D194" t="s">
        <v>50</v>
      </c>
      <c r="E194" t="s">
        <v>53</v>
      </c>
    </row>
    <row r="195" spans="1:7" x14ac:dyDescent="0.35">
      <c r="A195">
        <v>90</v>
      </c>
      <c r="B195" t="s">
        <v>60</v>
      </c>
      <c r="C195">
        <v>189.5909</v>
      </c>
      <c r="D195" t="s">
        <v>50</v>
      </c>
      <c r="E195" t="s">
        <v>44</v>
      </c>
      <c r="F195" t="s">
        <v>65</v>
      </c>
      <c r="G195">
        <v>189.5909</v>
      </c>
    </row>
    <row r="196" spans="1:7" x14ac:dyDescent="0.35">
      <c r="A196">
        <v>91</v>
      </c>
      <c r="B196" t="s">
        <v>49</v>
      </c>
      <c r="C196">
        <v>190.59880000000001</v>
      </c>
      <c r="D196" t="s">
        <v>50</v>
      </c>
      <c r="E196" t="s">
        <v>53</v>
      </c>
    </row>
    <row r="197" spans="1:7" x14ac:dyDescent="0.35">
      <c r="A197">
        <v>91</v>
      </c>
      <c r="B197" t="s">
        <v>61</v>
      </c>
      <c r="C197">
        <v>191.61009999999999</v>
      </c>
      <c r="D197" t="s">
        <v>50</v>
      </c>
      <c r="E197" t="s">
        <v>44</v>
      </c>
      <c r="F197" t="s">
        <v>65</v>
      </c>
      <c r="G197">
        <v>191.61009999999999</v>
      </c>
    </row>
    <row r="198" spans="1:7" x14ac:dyDescent="0.35">
      <c r="A198">
        <v>92</v>
      </c>
      <c r="B198" t="s">
        <v>49</v>
      </c>
      <c r="C198">
        <v>192.6234</v>
      </c>
      <c r="D198" t="s">
        <v>50</v>
      </c>
      <c r="E198" t="s">
        <v>53</v>
      </c>
    </row>
    <row r="199" spans="1:7" x14ac:dyDescent="0.35">
      <c r="A199">
        <v>92</v>
      </c>
      <c r="B199" t="s">
        <v>61</v>
      </c>
      <c r="C199">
        <v>193.6301</v>
      </c>
      <c r="D199" t="s">
        <v>50</v>
      </c>
      <c r="E199" t="s">
        <v>42</v>
      </c>
      <c r="F199" t="s">
        <v>65</v>
      </c>
      <c r="G199">
        <v>193.6301</v>
      </c>
    </row>
    <row r="200" spans="1:7" x14ac:dyDescent="0.35">
      <c r="A200">
        <v>93</v>
      </c>
      <c r="B200" t="s">
        <v>49</v>
      </c>
      <c r="C200">
        <v>194.63310000000001</v>
      </c>
      <c r="D200" t="s">
        <v>50</v>
      </c>
      <c r="E200" t="s">
        <v>53</v>
      </c>
    </row>
    <row r="201" spans="1:7" x14ac:dyDescent="0.35">
      <c r="A201">
        <v>93</v>
      </c>
      <c r="B201" t="s">
        <v>61</v>
      </c>
      <c r="C201">
        <v>195.6379</v>
      </c>
      <c r="D201" t="s">
        <v>50</v>
      </c>
      <c r="E201" t="s">
        <v>41</v>
      </c>
      <c r="F201" t="s">
        <v>65</v>
      </c>
      <c r="G201">
        <v>195.6379</v>
      </c>
    </row>
    <row r="202" spans="1:7" x14ac:dyDescent="0.35">
      <c r="A202">
        <v>94</v>
      </c>
      <c r="B202" t="s">
        <v>49</v>
      </c>
      <c r="C202">
        <v>196.64879999999999</v>
      </c>
      <c r="D202" t="s">
        <v>50</v>
      </c>
      <c r="E202" t="s">
        <v>53</v>
      </c>
    </row>
    <row r="203" spans="1:7" x14ac:dyDescent="0.35">
      <c r="A203">
        <v>94</v>
      </c>
      <c r="B203" t="s">
        <v>61</v>
      </c>
      <c r="C203">
        <v>197.65010000000001</v>
      </c>
      <c r="D203" t="s">
        <v>50</v>
      </c>
      <c r="E203" t="s">
        <v>44</v>
      </c>
      <c r="F203" t="s">
        <v>65</v>
      </c>
      <c r="G203">
        <v>197.65010000000001</v>
      </c>
    </row>
    <row r="204" spans="1:7" x14ac:dyDescent="0.35">
      <c r="A204">
        <v>95</v>
      </c>
      <c r="B204" t="s">
        <v>49</v>
      </c>
      <c r="C204">
        <v>198.65180000000001</v>
      </c>
      <c r="D204" t="s">
        <v>50</v>
      </c>
      <c r="E204" t="s">
        <v>53</v>
      </c>
    </row>
    <row r="205" spans="1:7" x14ac:dyDescent="0.35">
      <c r="A205">
        <v>95</v>
      </c>
      <c r="B205" t="s">
        <v>61</v>
      </c>
      <c r="C205">
        <v>199.6583</v>
      </c>
      <c r="D205" t="s">
        <v>50</v>
      </c>
      <c r="E205" t="s">
        <v>44</v>
      </c>
      <c r="F205" t="s">
        <v>65</v>
      </c>
      <c r="G205">
        <v>199.6583</v>
      </c>
    </row>
    <row r="206" spans="1:7" x14ac:dyDescent="0.35">
      <c r="A206">
        <v>96</v>
      </c>
      <c r="B206" t="s">
        <v>49</v>
      </c>
      <c r="C206">
        <v>200.69540000000001</v>
      </c>
      <c r="D206" t="s">
        <v>50</v>
      </c>
      <c r="E206" t="s">
        <v>53</v>
      </c>
    </row>
    <row r="207" spans="1:7" x14ac:dyDescent="0.35">
      <c r="A207">
        <v>96</v>
      </c>
      <c r="B207" t="s">
        <v>61</v>
      </c>
      <c r="C207">
        <v>201.70949999999999</v>
      </c>
      <c r="D207" t="s">
        <v>50</v>
      </c>
      <c r="E207" t="s">
        <v>42</v>
      </c>
      <c r="F207" t="s">
        <v>65</v>
      </c>
      <c r="G207">
        <v>201.70949999999999</v>
      </c>
    </row>
    <row r="208" spans="1:7" x14ac:dyDescent="0.35">
      <c r="A208">
        <v>97</v>
      </c>
      <c r="B208" t="s">
        <v>49</v>
      </c>
      <c r="C208">
        <v>202.72929999999999</v>
      </c>
      <c r="D208" t="s">
        <v>50</v>
      </c>
      <c r="E208" t="s">
        <v>53</v>
      </c>
    </row>
    <row r="209" spans="1:7" x14ac:dyDescent="0.35">
      <c r="A209">
        <v>97</v>
      </c>
      <c r="B209" t="s">
        <v>61</v>
      </c>
      <c r="C209">
        <v>203.73050000000001</v>
      </c>
      <c r="D209" t="s">
        <v>50</v>
      </c>
      <c r="E209" t="s">
        <v>43</v>
      </c>
      <c r="F209" t="s">
        <v>65</v>
      </c>
      <c r="G209">
        <v>203.73050000000001</v>
      </c>
    </row>
    <row r="210" spans="1:7" x14ac:dyDescent="0.35">
      <c r="A210">
        <v>98</v>
      </c>
      <c r="B210" t="s">
        <v>49</v>
      </c>
      <c r="C210">
        <v>204.74080000000001</v>
      </c>
      <c r="D210" t="s">
        <v>50</v>
      </c>
      <c r="E210" t="s">
        <v>53</v>
      </c>
    </row>
    <row r="211" spans="1:7" x14ac:dyDescent="0.35">
      <c r="A211">
        <v>98</v>
      </c>
      <c r="B211" t="s">
        <v>61</v>
      </c>
      <c r="C211">
        <v>205.74950000000001</v>
      </c>
      <c r="D211" t="s">
        <v>50</v>
      </c>
      <c r="E211" t="s">
        <v>43</v>
      </c>
      <c r="F211" t="s">
        <v>65</v>
      </c>
      <c r="G211">
        <v>205.74950000000001</v>
      </c>
    </row>
    <row r="212" spans="1:7" x14ac:dyDescent="0.35">
      <c r="A212">
        <v>99</v>
      </c>
      <c r="B212" t="s">
        <v>49</v>
      </c>
      <c r="C212">
        <v>206.7646</v>
      </c>
      <c r="D212" t="s">
        <v>50</v>
      </c>
      <c r="E212" t="s">
        <v>53</v>
      </c>
    </row>
    <row r="213" spans="1:7" x14ac:dyDescent="0.35">
      <c r="A213">
        <v>99</v>
      </c>
      <c r="B213" t="s">
        <v>61</v>
      </c>
      <c r="C213">
        <v>207.78210000000001</v>
      </c>
      <c r="D213" t="s">
        <v>50</v>
      </c>
      <c r="E213" t="s">
        <v>44</v>
      </c>
      <c r="F213" t="s">
        <v>65</v>
      </c>
      <c r="G213">
        <v>207.78210000000001</v>
      </c>
    </row>
    <row r="214" spans="1:7" x14ac:dyDescent="0.35">
      <c r="A214">
        <v>100</v>
      </c>
      <c r="B214" t="s">
        <v>49</v>
      </c>
      <c r="C214">
        <v>208.78210000000001</v>
      </c>
      <c r="D214" t="s">
        <v>50</v>
      </c>
      <c r="E214" t="s">
        <v>53</v>
      </c>
    </row>
    <row r="215" spans="1:7" x14ac:dyDescent="0.35">
      <c r="A215">
        <v>100</v>
      </c>
      <c r="B215" t="s">
        <v>61</v>
      </c>
      <c r="C215">
        <v>209.78700000000001</v>
      </c>
      <c r="D215" t="s">
        <v>50</v>
      </c>
      <c r="E215" t="s">
        <v>41</v>
      </c>
      <c r="F215" t="s">
        <v>65</v>
      </c>
      <c r="G215">
        <v>209.78700000000001</v>
      </c>
    </row>
    <row r="216" spans="1:7" x14ac:dyDescent="0.35">
      <c r="A216">
        <v>101</v>
      </c>
      <c r="B216" t="s">
        <v>49</v>
      </c>
      <c r="C216">
        <v>210.78970000000001</v>
      </c>
      <c r="D216" t="s">
        <v>50</v>
      </c>
      <c r="E216" t="s">
        <v>53</v>
      </c>
    </row>
    <row r="217" spans="1:7" x14ac:dyDescent="0.35">
      <c r="A217">
        <v>101</v>
      </c>
      <c r="B217" t="s">
        <v>61</v>
      </c>
      <c r="C217">
        <v>211.7919</v>
      </c>
      <c r="D217" t="s">
        <v>50</v>
      </c>
      <c r="E217" t="s">
        <v>41</v>
      </c>
      <c r="F217" t="s">
        <v>65</v>
      </c>
      <c r="G217">
        <v>211.7919</v>
      </c>
    </row>
    <row r="218" spans="1:7" x14ac:dyDescent="0.35">
      <c r="A218">
        <v>102</v>
      </c>
      <c r="B218" t="s">
        <v>49</v>
      </c>
      <c r="C218">
        <v>212.79390000000001</v>
      </c>
      <c r="D218" t="s">
        <v>50</v>
      </c>
      <c r="E218" t="s">
        <v>53</v>
      </c>
    </row>
    <row r="219" spans="1:7" x14ac:dyDescent="0.35">
      <c r="A219">
        <v>102</v>
      </c>
      <c r="B219" t="s">
        <v>61</v>
      </c>
      <c r="C219">
        <v>213.7997</v>
      </c>
      <c r="D219" t="s">
        <v>50</v>
      </c>
      <c r="E219" t="s">
        <v>44</v>
      </c>
      <c r="F219" t="s">
        <v>65</v>
      </c>
      <c r="G219">
        <v>213.7997</v>
      </c>
    </row>
    <row r="220" spans="1:7" x14ac:dyDescent="0.35">
      <c r="A220">
        <v>103</v>
      </c>
      <c r="B220" t="s">
        <v>49</v>
      </c>
      <c r="C220">
        <v>214.80369999999999</v>
      </c>
      <c r="D220" t="s">
        <v>50</v>
      </c>
      <c r="E220" t="s">
        <v>53</v>
      </c>
    </row>
    <row r="221" spans="1:7" x14ac:dyDescent="0.35">
      <c r="A221">
        <v>103</v>
      </c>
      <c r="B221" t="s">
        <v>61</v>
      </c>
      <c r="C221">
        <v>215.8075</v>
      </c>
      <c r="D221" t="s">
        <v>50</v>
      </c>
      <c r="E221" t="s">
        <v>43</v>
      </c>
      <c r="F221" t="s">
        <v>65</v>
      </c>
      <c r="G221">
        <v>215.8075</v>
      </c>
    </row>
    <row r="222" spans="1:7" x14ac:dyDescent="0.35">
      <c r="A222">
        <v>104</v>
      </c>
      <c r="B222" t="s">
        <v>49</v>
      </c>
      <c r="C222">
        <v>216.81010000000001</v>
      </c>
      <c r="D222" t="s">
        <v>50</v>
      </c>
      <c r="E222" t="s">
        <v>53</v>
      </c>
    </row>
    <row r="223" spans="1:7" x14ac:dyDescent="0.35">
      <c r="A223">
        <v>104</v>
      </c>
      <c r="B223" t="s">
        <v>61</v>
      </c>
      <c r="C223">
        <v>217.81829999999999</v>
      </c>
      <c r="D223" t="s">
        <v>50</v>
      </c>
      <c r="E223" t="s">
        <v>43</v>
      </c>
      <c r="F223" t="s">
        <v>65</v>
      </c>
      <c r="G223">
        <v>217.81829999999999</v>
      </c>
    </row>
    <row r="224" spans="1:7" x14ac:dyDescent="0.35">
      <c r="A224">
        <v>105</v>
      </c>
      <c r="B224" t="s">
        <v>49</v>
      </c>
      <c r="C224">
        <v>218.81829999999999</v>
      </c>
      <c r="D224" t="s">
        <v>50</v>
      </c>
      <c r="E224" t="s">
        <v>53</v>
      </c>
    </row>
    <row r="225" spans="1:7" x14ac:dyDescent="0.35">
      <c r="A225">
        <v>105</v>
      </c>
      <c r="B225" t="s">
        <v>61</v>
      </c>
      <c r="C225">
        <v>219.84950000000001</v>
      </c>
      <c r="D225" t="s">
        <v>50</v>
      </c>
      <c r="E225" t="s">
        <v>44</v>
      </c>
      <c r="F225" t="s">
        <v>65</v>
      </c>
      <c r="G225">
        <v>219.84950000000001</v>
      </c>
    </row>
    <row r="226" spans="1:7" x14ac:dyDescent="0.35">
      <c r="A226">
        <v>106</v>
      </c>
      <c r="B226" t="s">
        <v>49</v>
      </c>
      <c r="C226">
        <v>220.8502</v>
      </c>
      <c r="D226" t="s">
        <v>50</v>
      </c>
      <c r="E226" t="s">
        <v>53</v>
      </c>
    </row>
    <row r="227" spans="1:7" x14ac:dyDescent="0.35">
      <c r="A227">
        <v>106</v>
      </c>
      <c r="B227" t="s">
        <v>62</v>
      </c>
      <c r="C227">
        <v>221.86099999999999</v>
      </c>
      <c r="D227" t="s">
        <v>50</v>
      </c>
      <c r="E227" t="s">
        <v>44</v>
      </c>
      <c r="F227" t="s">
        <v>65</v>
      </c>
      <c r="G227">
        <v>221.86099999999999</v>
      </c>
    </row>
    <row r="228" spans="1:7" x14ac:dyDescent="0.35">
      <c r="A228">
        <v>107</v>
      </c>
      <c r="B228" t="s">
        <v>49</v>
      </c>
      <c r="C228">
        <v>222.86519999999999</v>
      </c>
      <c r="D228" t="s">
        <v>50</v>
      </c>
      <c r="E228" t="s">
        <v>53</v>
      </c>
    </row>
    <row r="229" spans="1:7" x14ac:dyDescent="0.35">
      <c r="A229">
        <v>107</v>
      </c>
      <c r="B229" t="s">
        <v>62</v>
      </c>
      <c r="C229">
        <v>223.86519999999999</v>
      </c>
      <c r="D229" t="s">
        <v>50</v>
      </c>
      <c r="E229" t="s">
        <v>43</v>
      </c>
      <c r="F229" t="s">
        <v>65</v>
      </c>
      <c r="G229">
        <v>223.86519999999999</v>
      </c>
    </row>
    <row r="230" spans="1:7" x14ac:dyDescent="0.35">
      <c r="A230">
        <v>108</v>
      </c>
      <c r="B230" t="s">
        <v>49</v>
      </c>
      <c r="C230">
        <v>224.869</v>
      </c>
      <c r="D230" t="s">
        <v>50</v>
      </c>
      <c r="E230" t="s">
        <v>53</v>
      </c>
    </row>
    <row r="231" spans="1:7" x14ac:dyDescent="0.35">
      <c r="A231">
        <v>108</v>
      </c>
      <c r="B231" t="s">
        <v>62</v>
      </c>
      <c r="C231">
        <v>225.87880000000001</v>
      </c>
      <c r="D231" t="s">
        <v>50</v>
      </c>
      <c r="E231" t="s">
        <v>43</v>
      </c>
      <c r="F231" t="s">
        <v>65</v>
      </c>
      <c r="G231">
        <v>225.87880000000001</v>
      </c>
    </row>
    <row r="232" spans="1:7" x14ac:dyDescent="0.35">
      <c r="A232">
        <v>109</v>
      </c>
      <c r="B232" t="s">
        <v>49</v>
      </c>
      <c r="C232">
        <v>226.88149999999999</v>
      </c>
      <c r="D232" t="s">
        <v>50</v>
      </c>
      <c r="E232" t="s">
        <v>53</v>
      </c>
    </row>
    <row r="233" spans="1:7" x14ac:dyDescent="0.35">
      <c r="A233">
        <v>109</v>
      </c>
      <c r="B233" t="s">
        <v>62</v>
      </c>
      <c r="C233">
        <v>227.8921</v>
      </c>
      <c r="D233" t="s">
        <v>50</v>
      </c>
      <c r="E233" t="s">
        <v>43</v>
      </c>
      <c r="F233" t="s">
        <v>65</v>
      </c>
      <c r="G233">
        <v>227.8921</v>
      </c>
    </row>
    <row r="234" spans="1:7" x14ac:dyDescent="0.35">
      <c r="A234">
        <v>110</v>
      </c>
      <c r="B234" t="s">
        <v>49</v>
      </c>
      <c r="C234">
        <v>228.89609999999999</v>
      </c>
      <c r="D234" t="s">
        <v>50</v>
      </c>
      <c r="E234" t="s">
        <v>53</v>
      </c>
    </row>
    <row r="235" spans="1:7" x14ac:dyDescent="0.35">
      <c r="A235">
        <v>110</v>
      </c>
      <c r="B235" t="s">
        <v>62</v>
      </c>
      <c r="C235">
        <v>229.90520000000001</v>
      </c>
      <c r="D235" t="s">
        <v>50</v>
      </c>
      <c r="E235" t="s">
        <v>44</v>
      </c>
      <c r="F235" t="s">
        <v>65</v>
      </c>
      <c r="G235">
        <v>229.90520000000001</v>
      </c>
    </row>
    <row r="236" spans="1:7" x14ac:dyDescent="0.35">
      <c r="A236">
        <v>111</v>
      </c>
      <c r="B236" t="s">
        <v>49</v>
      </c>
      <c r="C236">
        <v>230.93</v>
      </c>
      <c r="D236" t="s">
        <v>50</v>
      </c>
      <c r="E236" t="s">
        <v>53</v>
      </c>
    </row>
    <row r="237" spans="1:7" x14ac:dyDescent="0.35">
      <c r="A237">
        <v>111</v>
      </c>
      <c r="B237" t="s">
        <v>62</v>
      </c>
      <c r="C237">
        <v>231.9469</v>
      </c>
      <c r="D237" t="s">
        <v>50</v>
      </c>
      <c r="E237" t="s">
        <v>44</v>
      </c>
      <c r="F237" t="s">
        <v>65</v>
      </c>
      <c r="G237">
        <v>231.9469</v>
      </c>
    </row>
    <row r="238" spans="1:7" x14ac:dyDescent="0.35">
      <c r="A238">
        <v>112</v>
      </c>
      <c r="B238" t="s">
        <v>49</v>
      </c>
      <c r="C238">
        <v>232.9502</v>
      </c>
      <c r="D238" t="s">
        <v>50</v>
      </c>
      <c r="E238" t="s">
        <v>53</v>
      </c>
    </row>
    <row r="239" spans="1:7" x14ac:dyDescent="0.35">
      <c r="A239">
        <v>112</v>
      </c>
      <c r="B239" t="s">
        <v>62</v>
      </c>
      <c r="C239">
        <v>233.9554</v>
      </c>
      <c r="D239" t="s">
        <v>50</v>
      </c>
      <c r="E239" t="s">
        <v>43</v>
      </c>
      <c r="F239" t="s">
        <v>65</v>
      </c>
      <c r="G239">
        <v>233.9554</v>
      </c>
    </row>
    <row r="240" spans="1:7" x14ac:dyDescent="0.35">
      <c r="A240">
        <v>113</v>
      </c>
      <c r="B240" t="s">
        <v>49</v>
      </c>
      <c r="C240">
        <v>234.95660000000001</v>
      </c>
      <c r="D240" t="s">
        <v>50</v>
      </c>
      <c r="E240" t="s">
        <v>53</v>
      </c>
    </row>
    <row r="241" spans="1:7" x14ac:dyDescent="0.35">
      <c r="A241">
        <v>113</v>
      </c>
      <c r="B241" t="s">
        <v>62</v>
      </c>
      <c r="C241">
        <v>235.95740000000001</v>
      </c>
      <c r="D241" t="s">
        <v>50</v>
      </c>
      <c r="E241" t="s">
        <v>43</v>
      </c>
      <c r="F241" t="s">
        <v>65</v>
      </c>
      <c r="G241">
        <v>235.95740000000001</v>
      </c>
    </row>
    <row r="242" spans="1:7" x14ac:dyDescent="0.35">
      <c r="A242">
        <v>114</v>
      </c>
      <c r="B242" t="s">
        <v>49</v>
      </c>
      <c r="C242">
        <v>236.97720000000001</v>
      </c>
      <c r="D242" t="s">
        <v>50</v>
      </c>
      <c r="E242" t="s">
        <v>53</v>
      </c>
    </row>
    <row r="243" spans="1:7" x14ac:dyDescent="0.35">
      <c r="A243">
        <v>114</v>
      </c>
      <c r="B243" t="s">
        <v>62</v>
      </c>
      <c r="C243">
        <v>237.9871</v>
      </c>
      <c r="D243" t="s">
        <v>50</v>
      </c>
      <c r="E243" t="s">
        <v>44</v>
      </c>
      <c r="F243" t="s">
        <v>65</v>
      </c>
      <c r="G243">
        <v>237.9871</v>
      </c>
    </row>
    <row r="244" spans="1:7" x14ac:dyDescent="0.35">
      <c r="A244">
        <v>115</v>
      </c>
      <c r="B244" t="s">
        <v>49</v>
      </c>
      <c r="C244">
        <v>238.98750000000001</v>
      </c>
      <c r="D244" t="s">
        <v>50</v>
      </c>
      <c r="E244" t="s">
        <v>53</v>
      </c>
    </row>
    <row r="245" spans="1:7" x14ac:dyDescent="0.35">
      <c r="A245">
        <v>115</v>
      </c>
      <c r="B245" t="s">
        <v>62</v>
      </c>
      <c r="C245">
        <v>239.98869999999999</v>
      </c>
      <c r="D245" t="s">
        <v>50</v>
      </c>
      <c r="E245" t="s">
        <v>43</v>
      </c>
      <c r="F245" t="s">
        <v>65</v>
      </c>
      <c r="G245">
        <v>239.98869999999999</v>
      </c>
    </row>
    <row r="246" spans="1:7" x14ac:dyDescent="0.35">
      <c r="A246">
        <v>116</v>
      </c>
      <c r="B246" t="s">
        <v>49</v>
      </c>
      <c r="C246">
        <v>241.01300000000001</v>
      </c>
      <c r="D246" t="s">
        <v>50</v>
      </c>
      <c r="E246" t="s">
        <v>53</v>
      </c>
    </row>
    <row r="247" spans="1:7" x14ac:dyDescent="0.35">
      <c r="A247">
        <v>116</v>
      </c>
      <c r="B247" t="s">
        <v>62</v>
      </c>
      <c r="C247">
        <v>242.0136</v>
      </c>
      <c r="D247" t="s">
        <v>50</v>
      </c>
      <c r="E247" t="s">
        <v>44</v>
      </c>
      <c r="F247" t="s">
        <v>65</v>
      </c>
      <c r="G247">
        <v>242.0136</v>
      </c>
    </row>
    <row r="248" spans="1:7" x14ac:dyDescent="0.35">
      <c r="A248">
        <v>117</v>
      </c>
      <c r="B248" t="s">
        <v>49</v>
      </c>
      <c r="C248">
        <v>243.02619999999999</v>
      </c>
      <c r="D248" t="s">
        <v>50</v>
      </c>
      <c r="E248" t="s">
        <v>53</v>
      </c>
    </row>
    <row r="249" spans="1:7" x14ac:dyDescent="0.35">
      <c r="A249">
        <v>117</v>
      </c>
      <c r="B249" t="s">
        <v>62</v>
      </c>
      <c r="C249">
        <v>244.03290000000001</v>
      </c>
      <c r="D249" t="s">
        <v>50</v>
      </c>
      <c r="E249" t="s">
        <v>44</v>
      </c>
      <c r="F249" t="s">
        <v>65</v>
      </c>
      <c r="G249">
        <v>244.03290000000001</v>
      </c>
    </row>
    <row r="250" spans="1:7" x14ac:dyDescent="0.35">
      <c r="A250">
        <v>118</v>
      </c>
      <c r="B250" t="s">
        <v>49</v>
      </c>
      <c r="C250">
        <v>245.03720000000001</v>
      </c>
      <c r="D250" t="s">
        <v>50</v>
      </c>
      <c r="E250" t="s">
        <v>53</v>
      </c>
    </row>
    <row r="251" spans="1:7" x14ac:dyDescent="0.35">
      <c r="A251">
        <v>118</v>
      </c>
      <c r="B251" t="s">
        <v>62</v>
      </c>
      <c r="C251">
        <v>246.0514</v>
      </c>
      <c r="D251" t="s">
        <v>50</v>
      </c>
      <c r="E251" t="s">
        <v>43</v>
      </c>
      <c r="F251" t="s">
        <v>65</v>
      </c>
      <c r="G251">
        <v>246.0514</v>
      </c>
    </row>
    <row r="252" spans="1:7" x14ac:dyDescent="0.35">
      <c r="A252">
        <v>119</v>
      </c>
      <c r="B252" t="s">
        <v>49</v>
      </c>
      <c r="C252">
        <v>247.0685</v>
      </c>
      <c r="D252" t="s">
        <v>50</v>
      </c>
      <c r="E252" t="s">
        <v>53</v>
      </c>
    </row>
    <row r="253" spans="1:7" x14ac:dyDescent="0.35">
      <c r="A253">
        <v>119</v>
      </c>
      <c r="B253" t="s">
        <v>62</v>
      </c>
      <c r="C253">
        <v>248.0942</v>
      </c>
      <c r="D253" t="s">
        <v>50</v>
      </c>
      <c r="E253" t="s">
        <v>44</v>
      </c>
      <c r="F253" t="s">
        <v>65</v>
      </c>
      <c r="G253">
        <v>248.0942</v>
      </c>
    </row>
    <row r="254" spans="1:7" x14ac:dyDescent="0.35">
      <c r="A254">
        <v>120</v>
      </c>
      <c r="B254" t="s">
        <v>49</v>
      </c>
      <c r="C254">
        <v>249.0966</v>
      </c>
      <c r="D254" t="s">
        <v>50</v>
      </c>
      <c r="E254" t="s">
        <v>53</v>
      </c>
    </row>
    <row r="255" spans="1:7" x14ac:dyDescent="0.35">
      <c r="A255">
        <v>120</v>
      </c>
      <c r="B255" t="s">
        <v>62</v>
      </c>
      <c r="C255">
        <v>250.09719999999999</v>
      </c>
      <c r="D255" t="s">
        <v>50</v>
      </c>
      <c r="E255" t="s">
        <v>44</v>
      </c>
    </row>
    <row r="256" spans="1:7" x14ac:dyDescent="0.35">
      <c r="A256" t="s">
        <v>45</v>
      </c>
      <c r="B256">
        <v>250.09719999999999</v>
      </c>
    </row>
    <row r="257" spans="1:1" x14ac:dyDescent="0.35">
      <c r="A257" t="s">
        <v>46</v>
      </c>
    </row>
    <row r="258" spans="1:1" x14ac:dyDescent="0.35">
      <c r="A258" t="s">
        <v>46</v>
      </c>
    </row>
    <row r="259" spans="1:1" x14ac:dyDescent="0.35">
      <c r="A259" t="s">
        <v>46</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Q6219"/>
  <sheetViews>
    <sheetView topLeftCell="D320" zoomScale="130" zoomScaleNormal="130" workbookViewId="0">
      <selection activeCell="F320" sqref="F320"/>
    </sheetView>
  </sheetViews>
  <sheetFormatPr baseColWidth="10" defaultRowHeight="12.5" customHeight="1" x14ac:dyDescent="0.35"/>
  <cols>
    <col min="1" max="1" width="5.81640625" style="2" customWidth="1"/>
    <col min="2" max="2" width="16.54296875" style="2" customWidth="1"/>
    <col min="3" max="3" width="9.54296875" style="69" customWidth="1"/>
    <col min="4" max="4" width="7.7265625" customWidth="1"/>
    <col min="5" max="5" width="9.453125" style="2" customWidth="1"/>
    <col min="6" max="6" width="9.1796875" style="2" customWidth="1"/>
    <col min="7" max="7" width="17.54296875" style="68" customWidth="1"/>
    <col min="8" max="8" width="9.1796875" style="2" customWidth="1"/>
    <col min="9" max="10" width="16.54296875" style="2" customWidth="1"/>
    <col min="11" max="11" width="13.36328125" style="2" customWidth="1"/>
    <col min="12" max="12" width="9.90625" style="2" customWidth="1"/>
    <col min="13" max="13" width="9.36328125" style="2" customWidth="1"/>
    <col min="14" max="14" width="9.6328125" customWidth="1"/>
    <col min="15" max="15" width="8.1796875" customWidth="1"/>
    <col min="6195" max="6195" width="10.90625" customWidth="1"/>
  </cols>
  <sheetData>
    <row r="1" spans="1:17" ht="12.5" customHeight="1" x14ac:dyDescent="0.35">
      <c r="H1" s="2" t="str">
        <f>IF(OR(G1="",G2="",G3="",G4="",G5=""),"",(SUMIF(A1:A$7000,A1,G1:G$7000)))</f>
        <v/>
      </c>
      <c r="I1" s="5"/>
      <c r="J1" s="5"/>
      <c r="K1" s="5"/>
      <c r="L1" s="5"/>
      <c r="M1" s="5"/>
      <c r="Q1" t="s">
        <v>84</v>
      </c>
    </row>
    <row r="2" spans="1:17" ht="12.5" customHeight="1" x14ac:dyDescent="0.35">
      <c r="H2" s="2" t="str">
        <f>IF(OR(G2="",G3="",G4="",G5="",G6=""),"",(SUMIF(A2:A$7000,A2,G2:G$7000)))</f>
        <v/>
      </c>
      <c r="I2" s="5"/>
      <c r="J2" s="5"/>
      <c r="K2" s="5"/>
      <c r="L2" s="5"/>
      <c r="M2" s="5"/>
    </row>
    <row r="3" spans="1:17" ht="12.5" customHeight="1" x14ac:dyDescent="0.35">
      <c r="H3" s="2" t="str">
        <f>IF(OR(G3="",G4="",G5="",G6="",G7=""),"",(SUMIF(A3:A$7000,A3,G3:G$7000)))</f>
        <v/>
      </c>
      <c r="I3" s="5"/>
      <c r="J3" s="5"/>
      <c r="K3" s="5"/>
      <c r="L3" s="5"/>
      <c r="M3" s="5"/>
      <c r="Q3">
        <v>0.13600000000000001</v>
      </c>
    </row>
    <row r="4" spans="1:17" ht="12.5" customHeight="1" x14ac:dyDescent="0.35">
      <c r="H4" s="2" t="str">
        <f>IF(OR(G4="",G5="",G6="",G7="",G8=""),"",(SUMIF(A4:A$7000,A4,G4:G$7000)))</f>
        <v/>
      </c>
      <c r="I4" s="5"/>
      <c r="J4" s="5"/>
      <c r="K4" s="5"/>
      <c r="L4" s="5"/>
      <c r="M4" s="5"/>
      <c r="Q4">
        <v>0.1358</v>
      </c>
    </row>
    <row r="5" spans="1:17" ht="12.5" customHeight="1" x14ac:dyDescent="0.35">
      <c r="H5" s="2" t="str">
        <f>IF(OR(G5="",G6="",G7="",G8="",G9=""),"",(SUMIF(A5:A$7000,A5,G5:G$7000)))</f>
        <v/>
      </c>
      <c r="I5" s="5"/>
      <c r="J5" s="5"/>
      <c r="K5" s="5"/>
      <c r="L5" s="5"/>
      <c r="M5" s="5"/>
      <c r="Q5">
        <v>0.1356</v>
      </c>
    </row>
    <row r="6" spans="1:17" ht="12.5" customHeight="1" x14ac:dyDescent="0.35">
      <c r="H6" s="2" t="str">
        <f>IF(OR(G6="",G7="",G8="",G9="",G10=""),"",(SUMIF(A6:A$7000,A6,G6:G$7000)))</f>
        <v/>
      </c>
      <c r="I6" s="5"/>
      <c r="J6" s="5"/>
      <c r="K6" s="5"/>
      <c r="L6" s="5"/>
      <c r="M6" s="5"/>
      <c r="Q6">
        <v>0.1351</v>
      </c>
    </row>
    <row r="7" spans="1:17" ht="12.5" customHeight="1" x14ac:dyDescent="0.35">
      <c r="H7" s="2" t="str">
        <f>IF(OR(G7="",G8="",G9="",G10="",G11=""),"",(SUMIF(A7:A$7000,A7,G7:G$7000)))</f>
        <v/>
      </c>
      <c r="I7" s="5"/>
      <c r="J7" s="5"/>
      <c r="K7" s="5"/>
      <c r="L7" s="5"/>
      <c r="M7" s="5"/>
      <c r="Q7">
        <v>0.13400000000000001</v>
      </c>
    </row>
    <row r="8" spans="1:17" ht="12.5" customHeight="1" x14ac:dyDescent="0.35">
      <c r="H8" s="2" t="str">
        <f>IF(OR(G8="",G9="",G10="",G11="",G12=""),"",(SUMIF(A8:A$7000,A8,G8:G$7000)))</f>
        <v/>
      </c>
      <c r="I8" s="5"/>
      <c r="J8" s="5"/>
      <c r="K8" s="5"/>
      <c r="L8" s="5"/>
      <c r="M8" s="5"/>
      <c r="Q8">
        <v>0.1321</v>
      </c>
    </row>
    <row r="9" spans="1:17" ht="12.5" customHeight="1" x14ac:dyDescent="0.35">
      <c r="H9" s="2" t="str">
        <f>IF(OR(G9="",G10="",G11="",G12="",G13=""),"",(SUMIF(A9:A$7000,A9,G9:G$7000)))</f>
        <v/>
      </c>
      <c r="I9" s="5"/>
      <c r="J9" s="5"/>
      <c r="K9" s="5"/>
      <c r="L9" s="5"/>
      <c r="M9" s="5"/>
      <c r="Q9">
        <v>0.1288</v>
      </c>
    </row>
    <row r="10" spans="1:17" ht="12.5" customHeight="1" x14ac:dyDescent="0.35">
      <c r="H10" s="2" t="str">
        <f>IF(OR(G10="",G11="",G12="",G13="",G14=""),"",(SUMIF(A10:A$7000,A10,G10:G$7000)))</f>
        <v/>
      </c>
      <c r="I10" s="5"/>
      <c r="J10" s="5"/>
      <c r="K10" s="5"/>
      <c r="L10" s="5"/>
      <c r="M10" s="5"/>
      <c r="Q10">
        <v>0.1263</v>
      </c>
    </row>
    <row r="11" spans="1:17" ht="12.5" customHeight="1" x14ac:dyDescent="0.35">
      <c r="H11" s="2" t="str">
        <f>IF(OR(G11="",G12="",G13="",G14="",G15=""),"",(SUMIF(A11:A$7000,A11,G11:G$7000)))</f>
        <v/>
      </c>
      <c r="I11" s="5"/>
      <c r="J11" s="5"/>
      <c r="K11" s="5"/>
      <c r="L11" s="5"/>
      <c r="M11" s="5"/>
      <c r="Q11">
        <v>0.124</v>
      </c>
    </row>
    <row r="12" spans="1:17" ht="12.5" customHeight="1" x14ac:dyDescent="0.35">
      <c r="H12" s="2" t="str">
        <f>IF(OR(G12="",G13="",G14="",G15="",G16=""),"",(SUMIF(A12:A$7000,A12,G12:G$7000)))</f>
        <v/>
      </c>
      <c r="I12" s="5"/>
      <c r="J12" s="5"/>
      <c r="K12" s="5"/>
      <c r="L12" s="5"/>
      <c r="M12" s="5"/>
      <c r="Q12">
        <v>0.1217</v>
      </c>
    </row>
    <row r="13" spans="1:17" ht="12.5" customHeight="1" x14ac:dyDescent="0.35">
      <c r="H13" s="2" t="str">
        <f>IF(OR(G13="",G14="",G15="",G16="",G17=""),"",(SUMIF(A13:A$7000,A13,G13:G$7000)))</f>
        <v/>
      </c>
      <c r="I13" s="5"/>
      <c r="J13" s="5"/>
      <c r="K13" s="5"/>
      <c r="L13" s="5"/>
      <c r="M13" s="5"/>
      <c r="Q13">
        <v>0.1163</v>
      </c>
    </row>
    <row r="14" spans="1:17" ht="54" customHeight="1" x14ac:dyDescent="0.35">
      <c r="A14" s="71" t="s">
        <v>76</v>
      </c>
      <c r="H14" s="2" t="str">
        <f>IF(OR(G14="",G15="",G16="",G17="",G18=""),"",(SUMIF(A14:A$7000,A14,G14:G$7000)))</f>
        <v/>
      </c>
      <c r="I14" s="7" t="s">
        <v>74</v>
      </c>
      <c r="J14" s="7" t="s">
        <v>75</v>
      </c>
      <c r="K14" s="7" t="s">
        <v>72</v>
      </c>
      <c r="L14" s="7" t="s">
        <v>73</v>
      </c>
      <c r="M14" s="7" t="s">
        <v>82</v>
      </c>
      <c r="N14" s="7" t="s">
        <v>87</v>
      </c>
      <c r="O14" s="7" t="s">
        <v>88</v>
      </c>
      <c r="Q14">
        <v>0.1109</v>
      </c>
    </row>
    <row r="15" spans="1:17" ht="12.5" customHeight="1" x14ac:dyDescent="0.35">
      <c r="A15" s="72"/>
      <c r="H15" s="2" t="str">
        <f>IF(OR(G15="",G16="",G17="",G18="",G19=""),"",(SUMIF(A15:A$7000,A15,G15:G$7000)))</f>
        <v/>
      </c>
      <c r="I15" s="5"/>
      <c r="J15" s="5"/>
      <c r="K15" s="5">
        <f t="array" ref="K15">(MAX(IF($A15=InsertVoiceSwitchActivateLOG!A$1:A$7000,InsertVoiceSwitchActivateLOG!H$1:H$7000,0)))</f>
        <v>0</v>
      </c>
      <c r="L15" s="5"/>
      <c r="M15" s="5"/>
      <c r="Q15">
        <v>0.1081</v>
      </c>
    </row>
    <row r="16" spans="1:17" ht="12.5" customHeight="1" x14ac:dyDescent="0.35">
      <c r="A16" s="61">
        <v>1</v>
      </c>
      <c r="B16" s="61" t="s">
        <v>54</v>
      </c>
      <c r="C16" s="70">
        <v>9.989058</v>
      </c>
      <c r="D16" s="59" t="s">
        <v>50</v>
      </c>
      <c r="E16" s="61" t="s">
        <v>41</v>
      </c>
      <c r="F16" s="61" t="s">
        <v>55</v>
      </c>
      <c r="G16" s="61"/>
      <c r="H16" s="61" t="str">
        <f>IF(OR(G16="",G17="",G18="",G19=""),"",(SUMIF(A16:A$7000,A16,G16:G$7000)))</f>
        <v/>
      </c>
      <c r="I16" s="61" t="str">
        <f t="shared" ref="I16:I79" si="0">IF(L16="","",A16)</f>
        <v/>
      </c>
      <c r="J16" s="61" t="str">
        <f>IF(L16="","",(VLOOKUP(A16,A16:E7000,5,FALSE)))</f>
        <v/>
      </c>
      <c r="K16" s="61">
        <f t="array" ref="K16">(MAX(IF($A16=A$1:A$7000,H$1:H$7000,0)))</f>
        <v>0</v>
      </c>
      <c r="L16" s="61" t="str">
        <f t="shared" ref="L16:L79" si="1">IF(H16="","",IF(AND(H15="",H14="",H13=""),C16,""))</f>
        <v/>
      </c>
      <c r="M16" s="61">
        <f>IF(A16=A15,ABS(C16-C15),0)*1000</f>
        <v>0</v>
      </c>
      <c r="N16" s="59" t="str">
        <f>IF(AND(G16&gt;0,G17&gt;0,G15&gt;0),A16,"")</f>
        <v/>
      </c>
      <c r="O16" s="59" t="str">
        <f>IF(N16="","",(IF(G16&gt;G17,-1,1)))</f>
        <v/>
      </c>
      <c r="Q16">
        <v>0.10680000000000001</v>
      </c>
    </row>
    <row r="17" spans="1:17" ht="12.5" customHeight="1" x14ac:dyDescent="0.35">
      <c r="A17" s="2">
        <v>1</v>
      </c>
      <c r="B17" s="2" t="s">
        <v>54</v>
      </c>
      <c r="C17" s="69">
        <v>10.02671</v>
      </c>
      <c r="D17" t="s">
        <v>50</v>
      </c>
      <c r="E17" s="2" t="s">
        <v>41</v>
      </c>
      <c r="F17" s="2" t="s">
        <v>55</v>
      </c>
      <c r="G17" s="2"/>
      <c r="H17" s="2" t="str">
        <f>IF(OR(G17="",G18="",G19="",G20=""),"",(SUMIF(A17:A$7000,A17,G17:G$7000)))</f>
        <v/>
      </c>
      <c r="I17" s="55" t="str">
        <f t="shared" si="0"/>
        <v/>
      </c>
      <c r="J17" s="61" t="str">
        <f t="shared" ref="J17:J80" si="2">IF(L17="","",(VLOOKUP(A17,A17:E7001,5,FALSE)))</f>
        <v/>
      </c>
      <c r="K17" s="55">
        <f t="array" ref="K17">(MAX(IF($A17=A$1:A$7000,H$1:H$7000,0)))</f>
        <v>0</v>
      </c>
      <c r="L17" s="55" t="str">
        <f t="shared" si="1"/>
        <v/>
      </c>
      <c r="M17" s="55">
        <f>IF(A17=A16,ABS(C17-C16),0)*1000</f>
        <v>37.651999999999575</v>
      </c>
      <c r="N17" s="59" t="str">
        <f t="shared" ref="N17:N80" si="3">IF(AND(G17&gt;0,G18&gt;0,G16&gt;0),A17,"")</f>
        <v/>
      </c>
      <c r="O17" s="59" t="str">
        <f t="shared" ref="O17:O80" si="4">IF(N17="","",(IF(G17&gt;G18,-1,1)))</f>
        <v/>
      </c>
      <c r="Q17">
        <v>0.10630000000000001</v>
      </c>
    </row>
    <row r="18" spans="1:17" ht="12.5" customHeight="1" x14ac:dyDescent="0.35">
      <c r="A18" s="61">
        <v>1</v>
      </c>
      <c r="B18" s="61" t="s">
        <v>54</v>
      </c>
      <c r="C18" s="70">
        <v>10.0474</v>
      </c>
      <c r="D18" s="59" t="s">
        <v>50</v>
      </c>
      <c r="E18" s="61" t="s">
        <v>41</v>
      </c>
      <c r="F18" s="61" t="s">
        <v>55</v>
      </c>
      <c r="G18" s="61"/>
      <c r="H18" s="61" t="str">
        <f>IF(OR(G18="",G19="",G20="",G21=""),"",(SUMIF(A18:A$7000,A18,G18:G$7000)))</f>
        <v/>
      </c>
      <c r="I18" s="61" t="str">
        <f t="shared" si="0"/>
        <v/>
      </c>
      <c r="J18" s="61" t="str">
        <f t="shared" si="2"/>
        <v/>
      </c>
      <c r="K18" s="61">
        <f t="array" ref="K18">(MAX(IF($A18=A$1:A$7000,H$1:H$7000,0)))</f>
        <v>0</v>
      </c>
      <c r="L18" s="61" t="str">
        <f t="shared" si="1"/>
        <v/>
      </c>
      <c r="M18" s="61">
        <f t="shared" ref="M18:M81" si="5">IF(A18=A17,ABS(C18-C17),0)*1000</f>
        <v>20.690000000000097</v>
      </c>
      <c r="N18" s="59" t="str">
        <f t="shared" si="3"/>
        <v/>
      </c>
      <c r="O18" s="59" t="str">
        <f t="shared" si="4"/>
        <v/>
      </c>
      <c r="Q18">
        <v>0.10580000000000001</v>
      </c>
    </row>
    <row r="19" spans="1:17" ht="12.5" customHeight="1" x14ac:dyDescent="0.35">
      <c r="A19" s="2">
        <v>1</v>
      </c>
      <c r="B19" s="2" t="s">
        <v>54</v>
      </c>
      <c r="C19" s="69">
        <v>10.07193</v>
      </c>
      <c r="D19" t="s">
        <v>50</v>
      </c>
      <c r="E19" s="2" t="s">
        <v>41</v>
      </c>
      <c r="F19" s="2" t="s">
        <v>55</v>
      </c>
      <c r="G19" s="2"/>
      <c r="H19" s="2" t="str">
        <f>IF(OR(G19="",G20="",G21="",G22=""),"",(SUMIF(A19:A$7000,A19,G19:G$7000)))</f>
        <v/>
      </c>
      <c r="I19" s="55" t="str">
        <f t="shared" si="0"/>
        <v/>
      </c>
      <c r="J19" s="61" t="str">
        <f t="shared" si="2"/>
        <v/>
      </c>
      <c r="K19" s="55">
        <f t="array" ref="K19">(MAX(IF($A19=A$1:A$7000,H$1:H$7000,0)))</f>
        <v>0</v>
      </c>
      <c r="L19" s="55" t="str">
        <f t="shared" si="1"/>
        <v/>
      </c>
      <c r="M19" s="55">
        <f t="shared" si="5"/>
        <v>24.530000000000385</v>
      </c>
      <c r="N19" s="59" t="str">
        <f t="shared" si="3"/>
        <v/>
      </c>
      <c r="O19" s="59" t="str">
        <f t="shared" si="4"/>
        <v/>
      </c>
      <c r="Q19">
        <v>0.105</v>
      </c>
    </row>
    <row r="20" spans="1:17" ht="12.5" customHeight="1" x14ac:dyDescent="0.35">
      <c r="A20" s="61">
        <v>1</v>
      </c>
      <c r="B20" s="61" t="s">
        <v>54</v>
      </c>
      <c r="C20" s="70">
        <v>10.10215</v>
      </c>
      <c r="D20" s="59" t="s">
        <v>50</v>
      </c>
      <c r="E20" s="61" t="s">
        <v>41</v>
      </c>
      <c r="F20" s="61" t="s">
        <v>55</v>
      </c>
      <c r="G20" s="61"/>
      <c r="H20" s="61" t="str">
        <f>IF(OR(G20="",G21="",G22="",G23=""),"",(SUMIF(A20:A$7000,A20,G20:G$7000)))</f>
        <v/>
      </c>
      <c r="I20" s="61" t="str">
        <f t="shared" si="0"/>
        <v/>
      </c>
      <c r="J20" s="61" t="str">
        <f t="shared" si="2"/>
        <v/>
      </c>
      <c r="K20" s="61">
        <f t="array" ref="K20">(MAX(IF($A20=A$1:A$7000,H$1:H$7000,0)))</f>
        <v>0</v>
      </c>
      <c r="L20" s="61" t="str">
        <f t="shared" si="1"/>
        <v/>
      </c>
      <c r="M20" s="61">
        <f t="shared" si="5"/>
        <v>30.219999999999914</v>
      </c>
      <c r="N20" s="59" t="str">
        <f t="shared" si="3"/>
        <v/>
      </c>
      <c r="O20" s="59" t="str">
        <f t="shared" si="4"/>
        <v/>
      </c>
      <c r="Q20">
        <v>0.1042</v>
      </c>
    </row>
    <row r="21" spans="1:17" ht="12.5" customHeight="1" x14ac:dyDescent="0.35">
      <c r="A21" s="2">
        <v>1</v>
      </c>
      <c r="B21" s="2" t="s">
        <v>54</v>
      </c>
      <c r="C21" s="69">
        <v>10.1394</v>
      </c>
      <c r="D21" t="s">
        <v>50</v>
      </c>
      <c r="E21" s="2" t="s">
        <v>41</v>
      </c>
      <c r="F21" s="2" t="s">
        <v>55</v>
      </c>
      <c r="G21" s="2"/>
      <c r="H21" s="2" t="str">
        <f>IF(OR(G21="",G22="",G23="",G24=""),"",(SUMIF(A21:A$7000,A21,G21:G$7000)))</f>
        <v/>
      </c>
      <c r="I21" s="55" t="str">
        <f t="shared" si="0"/>
        <v/>
      </c>
      <c r="J21" s="61" t="str">
        <f t="shared" si="2"/>
        <v/>
      </c>
      <c r="K21" s="55">
        <f t="array" ref="K21">(MAX(IF($A21=A$1:A$7000,H$1:H$7000,0)))</f>
        <v>0</v>
      </c>
      <c r="L21" s="55" t="str">
        <f t="shared" si="1"/>
        <v/>
      </c>
      <c r="M21" s="55">
        <f t="shared" si="5"/>
        <v>37.250000000000227</v>
      </c>
      <c r="N21" s="59" t="str">
        <f t="shared" si="3"/>
        <v/>
      </c>
      <c r="O21" s="59" t="str">
        <f t="shared" si="4"/>
        <v/>
      </c>
      <c r="Q21">
        <v>9.6000000000000002E-2</v>
      </c>
    </row>
    <row r="22" spans="1:17" ht="12.5" customHeight="1" x14ac:dyDescent="0.35">
      <c r="A22" s="61">
        <v>1</v>
      </c>
      <c r="B22" s="61" t="s">
        <v>54</v>
      </c>
      <c r="C22" s="70">
        <v>10.15934</v>
      </c>
      <c r="D22" s="59" t="s">
        <v>50</v>
      </c>
      <c r="E22" s="61" t="s">
        <v>41</v>
      </c>
      <c r="F22" s="61" t="s">
        <v>55</v>
      </c>
      <c r="G22" s="61"/>
      <c r="H22" s="61" t="str">
        <f>IF(OR(G22="",G23="",G24="",G25=""),"",(SUMIF(A22:A$7000,A22,G22:G$7000)))</f>
        <v/>
      </c>
      <c r="I22" s="61" t="str">
        <f t="shared" si="0"/>
        <v/>
      </c>
      <c r="J22" s="61" t="str">
        <f t="shared" si="2"/>
        <v/>
      </c>
      <c r="K22" s="61">
        <f t="array" ref="K22">(MAX(IF($A22=A$1:A$7000,H$1:H$7000,0)))</f>
        <v>0</v>
      </c>
      <c r="L22" s="61" t="str">
        <f t="shared" si="1"/>
        <v/>
      </c>
      <c r="M22" s="61">
        <f t="shared" si="5"/>
        <v>19.940000000000069</v>
      </c>
      <c r="N22" s="59" t="str">
        <f t="shared" si="3"/>
        <v/>
      </c>
      <c r="O22" s="59" t="str">
        <f t="shared" si="4"/>
        <v/>
      </c>
      <c r="Q22">
        <v>8.7800000000000003E-2</v>
      </c>
    </row>
    <row r="23" spans="1:17" ht="12.5" customHeight="1" x14ac:dyDescent="0.35">
      <c r="A23" s="2">
        <v>1</v>
      </c>
      <c r="B23" s="2" t="s">
        <v>54</v>
      </c>
      <c r="C23" s="69">
        <v>10.17742</v>
      </c>
      <c r="D23" t="s">
        <v>50</v>
      </c>
      <c r="E23" s="2" t="s">
        <v>41</v>
      </c>
      <c r="F23" s="2" t="s">
        <v>55</v>
      </c>
      <c r="G23" s="2"/>
      <c r="H23" s="2" t="str">
        <f>IF(OR(G23="",G24="",G25="",G26=""),"",(SUMIF(A23:A$7000,A23,G23:G$7000)))</f>
        <v/>
      </c>
      <c r="I23" s="55" t="str">
        <f t="shared" si="0"/>
        <v/>
      </c>
      <c r="J23" s="61" t="str">
        <f t="shared" si="2"/>
        <v/>
      </c>
      <c r="K23" s="55">
        <f t="array" ref="K23">(MAX(IF($A23=A$1:A$7000,H$1:H$7000,0)))</f>
        <v>0</v>
      </c>
      <c r="L23" s="55" t="str">
        <f t="shared" si="1"/>
        <v/>
      </c>
      <c r="M23" s="55">
        <f t="shared" si="5"/>
        <v>18.07999999999943</v>
      </c>
      <c r="N23" s="59" t="str">
        <f t="shared" si="3"/>
        <v/>
      </c>
      <c r="O23" s="59" t="str">
        <f t="shared" si="4"/>
        <v/>
      </c>
      <c r="Q23">
        <v>7.2900000000000006E-2</v>
      </c>
    </row>
    <row r="24" spans="1:17" ht="12.5" customHeight="1" x14ac:dyDescent="0.35">
      <c r="A24" s="61">
        <v>1</v>
      </c>
      <c r="B24" s="61" t="s">
        <v>54</v>
      </c>
      <c r="C24" s="70">
        <v>10.196059999999999</v>
      </c>
      <c r="D24" s="59" t="s">
        <v>50</v>
      </c>
      <c r="E24" s="61" t="s">
        <v>41</v>
      </c>
      <c r="F24" s="61" t="s">
        <v>55</v>
      </c>
      <c r="G24" s="61"/>
      <c r="H24" s="61" t="str">
        <f>IF(OR(G24="",G25="",G26="",G27=""),"",(SUMIF(A24:A$7000,A24,G24:G$7000)))</f>
        <v/>
      </c>
      <c r="I24" s="61" t="str">
        <f t="shared" si="0"/>
        <v/>
      </c>
      <c r="J24" s="61" t="str">
        <f t="shared" si="2"/>
        <v/>
      </c>
      <c r="K24" s="61">
        <f t="array" ref="K24">(MAX(IF($A24=A$1:A$7000,H$1:H$7000,0)))</f>
        <v>0</v>
      </c>
      <c r="L24" s="61" t="str">
        <f t="shared" si="1"/>
        <v/>
      </c>
      <c r="M24" s="61">
        <f t="shared" si="5"/>
        <v>18.639999999999546</v>
      </c>
      <c r="N24" s="59" t="str">
        <f t="shared" si="3"/>
        <v/>
      </c>
      <c r="O24" s="59" t="str">
        <f t="shared" si="4"/>
        <v/>
      </c>
    </row>
    <row r="25" spans="1:17" ht="12.5" customHeight="1" x14ac:dyDescent="0.35">
      <c r="A25" s="2">
        <v>1</v>
      </c>
      <c r="B25" s="2" t="s">
        <v>54</v>
      </c>
      <c r="C25" s="69">
        <v>10.2151</v>
      </c>
      <c r="D25" t="s">
        <v>50</v>
      </c>
      <c r="E25" s="2" t="s">
        <v>41</v>
      </c>
      <c r="F25" s="2" t="s">
        <v>55</v>
      </c>
      <c r="G25" s="2"/>
      <c r="H25" s="2" t="str">
        <f>IF(OR(G25="",G26="",G27="",G28=""),"",(SUMIF(A25:A$7000,A25,G25:G$7000)))</f>
        <v/>
      </c>
      <c r="I25" s="55" t="str">
        <f t="shared" si="0"/>
        <v/>
      </c>
      <c r="J25" s="61" t="str">
        <f t="shared" si="2"/>
        <v/>
      </c>
      <c r="K25" s="55">
        <f t="array" ref="K25">(MAX(IF($A25=A$1:A$7000,H$1:H$7000,0)))</f>
        <v>0</v>
      </c>
      <c r="L25" s="55" t="str">
        <f t="shared" si="1"/>
        <v/>
      </c>
      <c r="M25" s="55">
        <f t="shared" si="5"/>
        <v>19.04000000000039</v>
      </c>
      <c r="N25" s="59" t="str">
        <f t="shared" si="3"/>
        <v/>
      </c>
      <c r="O25" s="59" t="str">
        <f t="shared" si="4"/>
        <v/>
      </c>
    </row>
    <row r="26" spans="1:17" ht="12.5" customHeight="1" x14ac:dyDescent="0.35">
      <c r="A26" s="61">
        <v>1</v>
      </c>
      <c r="B26" s="61" t="s">
        <v>54</v>
      </c>
      <c r="C26" s="70">
        <v>10.234220000000001</v>
      </c>
      <c r="D26" s="59" t="s">
        <v>50</v>
      </c>
      <c r="E26" s="61" t="s">
        <v>41</v>
      </c>
      <c r="F26" s="61" t="s">
        <v>55</v>
      </c>
      <c r="G26" s="61"/>
      <c r="H26" s="61" t="str">
        <f>IF(OR(G26="",G27="",G28="",G29=""),"",(SUMIF(A26:A$7000,A26,G26:G$7000)))</f>
        <v/>
      </c>
      <c r="I26" s="61" t="str">
        <f t="shared" si="0"/>
        <v/>
      </c>
      <c r="J26" s="61" t="str">
        <f t="shared" si="2"/>
        <v/>
      </c>
      <c r="K26" s="61">
        <f t="array" ref="K26">(MAX(IF($A26=A$1:A$7000,H$1:H$7000,0)))</f>
        <v>0</v>
      </c>
      <c r="L26" s="61" t="str">
        <f t="shared" si="1"/>
        <v/>
      </c>
      <c r="M26" s="61">
        <f t="shared" si="5"/>
        <v>19.120000000000914</v>
      </c>
      <c r="N26" s="59" t="str">
        <f t="shared" si="3"/>
        <v/>
      </c>
      <c r="O26" s="59" t="str">
        <f t="shared" si="4"/>
        <v/>
      </c>
    </row>
    <row r="27" spans="1:17" ht="12.5" customHeight="1" x14ac:dyDescent="0.35">
      <c r="A27" s="2">
        <v>1</v>
      </c>
      <c r="B27" s="2" t="s">
        <v>54</v>
      </c>
      <c r="C27" s="69">
        <v>10.2524</v>
      </c>
      <c r="D27" t="s">
        <v>50</v>
      </c>
      <c r="E27" s="2" t="s">
        <v>41</v>
      </c>
      <c r="F27" s="2" t="s">
        <v>55</v>
      </c>
      <c r="G27" s="2"/>
      <c r="H27" s="2" t="str">
        <f>IF(OR(G27="",G28="",G29="",G30=""),"",(SUMIF(A27:A$7000,A27,G27:G$7000)))</f>
        <v/>
      </c>
      <c r="I27" s="55" t="str">
        <f t="shared" si="0"/>
        <v/>
      </c>
      <c r="J27" s="61" t="str">
        <f t="shared" si="2"/>
        <v/>
      </c>
      <c r="K27" s="55">
        <f t="array" ref="K27">(MAX(IF($A27=A$1:A$7000,H$1:H$7000,0)))</f>
        <v>0</v>
      </c>
      <c r="L27" s="55" t="str">
        <f t="shared" si="1"/>
        <v/>
      </c>
      <c r="M27" s="55">
        <f t="shared" si="5"/>
        <v>18.179999999999197</v>
      </c>
      <c r="N27" s="59" t="str">
        <f t="shared" si="3"/>
        <v/>
      </c>
      <c r="O27" s="59" t="str">
        <f t="shared" si="4"/>
        <v/>
      </c>
    </row>
    <row r="28" spans="1:17" ht="12.5" customHeight="1" x14ac:dyDescent="0.35">
      <c r="A28" s="61">
        <v>1</v>
      </c>
      <c r="B28" s="61" t="s">
        <v>54</v>
      </c>
      <c r="C28" s="70">
        <v>10.269970000000001</v>
      </c>
      <c r="D28" s="59" t="s">
        <v>50</v>
      </c>
      <c r="E28" s="61" t="s">
        <v>41</v>
      </c>
      <c r="F28" s="61" t="s">
        <v>55</v>
      </c>
      <c r="G28" s="61"/>
      <c r="H28" s="61" t="str">
        <f>IF(OR(G28="",G29="",G30="",G31=""),"",(SUMIF(A28:A$7000,A28,G28:G$7000)))</f>
        <v/>
      </c>
      <c r="I28" s="61" t="str">
        <f t="shared" si="0"/>
        <v/>
      </c>
      <c r="J28" s="61" t="str">
        <f t="shared" si="2"/>
        <v/>
      </c>
      <c r="K28" s="61">
        <f t="array" ref="K28">(MAX(IF($A28=A$1:A$7000,H$1:H$7000,0)))</f>
        <v>0</v>
      </c>
      <c r="L28" s="61" t="str">
        <f t="shared" si="1"/>
        <v/>
      </c>
      <c r="M28" s="61">
        <f t="shared" si="5"/>
        <v>17.570000000000974</v>
      </c>
      <c r="N28" s="59" t="str">
        <f t="shared" si="3"/>
        <v/>
      </c>
      <c r="O28" s="59" t="str">
        <f t="shared" si="4"/>
        <v/>
      </c>
    </row>
    <row r="29" spans="1:17" ht="12.5" customHeight="1" x14ac:dyDescent="0.35">
      <c r="A29" s="2">
        <v>1</v>
      </c>
      <c r="B29" s="2" t="s">
        <v>54</v>
      </c>
      <c r="C29" s="69">
        <v>10.28988</v>
      </c>
      <c r="D29" t="s">
        <v>50</v>
      </c>
      <c r="E29" s="2" t="s">
        <v>41</v>
      </c>
      <c r="F29" s="2" t="s">
        <v>55</v>
      </c>
      <c r="G29" s="2"/>
      <c r="H29" s="2" t="str">
        <f>IF(OR(G29="",G30="",G31="",G32=""),"",(SUMIF(A29:A$7000,A29,G29:G$7000)))</f>
        <v/>
      </c>
      <c r="I29" s="55" t="str">
        <f t="shared" si="0"/>
        <v/>
      </c>
      <c r="J29" s="61" t="str">
        <f t="shared" si="2"/>
        <v/>
      </c>
      <c r="K29" s="55">
        <f t="array" ref="K29">(MAX(IF($A29=A$1:A$7000,H$1:H$7000,0)))</f>
        <v>0</v>
      </c>
      <c r="L29" s="55" t="str">
        <f t="shared" si="1"/>
        <v/>
      </c>
      <c r="M29" s="55">
        <f t="shared" si="5"/>
        <v>19.909999999999428</v>
      </c>
      <c r="N29" s="59" t="str">
        <f t="shared" si="3"/>
        <v/>
      </c>
      <c r="O29" s="59" t="str">
        <f t="shared" si="4"/>
        <v/>
      </c>
    </row>
    <row r="30" spans="1:17" ht="12.5" customHeight="1" x14ac:dyDescent="0.35">
      <c r="A30" s="61">
        <v>1</v>
      </c>
      <c r="B30" s="61" t="s">
        <v>54</v>
      </c>
      <c r="C30" s="70">
        <v>10.30822</v>
      </c>
      <c r="D30" s="59" t="s">
        <v>50</v>
      </c>
      <c r="E30" s="61" t="s">
        <v>41</v>
      </c>
      <c r="F30" s="61" t="s">
        <v>55</v>
      </c>
      <c r="G30" s="61"/>
      <c r="H30" s="61" t="str">
        <f>IF(OR(G30="",G31="",G32="",G33=""),"",(SUMIF(A30:A$7000,A30,G30:G$7000)))</f>
        <v/>
      </c>
      <c r="I30" s="61" t="str">
        <f t="shared" si="0"/>
        <v/>
      </c>
      <c r="J30" s="61" t="str">
        <f t="shared" si="2"/>
        <v/>
      </c>
      <c r="K30" s="61">
        <f t="array" ref="K30">(MAX(IF($A30=A$1:A$7000,H$1:H$7000,0)))</f>
        <v>0</v>
      </c>
      <c r="L30" s="61" t="str">
        <f t="shared" si="1"/>
        <v/>
      </c>
      <c r="M30" s="61">
        <f t="shared" si="5"/>
        <v>18.340000000000245</v>
      </c>
      <c r="N30" s="59" t="str">
        <f t="shared" si="3"/>
        <v/>
      </c>
      <c r="O30" s="59" t="str">
        <f t="shared" si="4"/>
        <v/>
      </c>
    </row>
    <row r="31" spans="1:17" ht="12.5" customHeight="1" x14ac:dyDescent="0.35">
      <c r="A31" s="2">
        <v>1</v>
      </c>
      <c r="B31" s="2" t="s">
        <v>54</v>
      </c>
      <c r="C31" s="69">
        <v>10.326040000000001</v>
      </c>
      <c r="D31" t="s">
        <v>50</v>
      </c>
      <c r="E31" s="2" t="s">
        <v>41</v>
      </c>
      <c r="F31" s="2" t="s">
        <v>55</v>
      </c>
      <c r="G31" s="2"/>
      <c r="H31" s="2" t="str">
        <f>IF(OR(G31="",G32="",G33="",G34=""),"",(SUMIF(A31:A$7000,A31,G31:G$7000)))</f>
        <v/>
      </c>
      <c r="I31" s="55" t="str">
        <f t="shared" si="0"/>
        <v/>
      </c>
      <c r="J31" s="61" t="str">
        <f t="shared" si="2"/>
        <v/>
      </c>
      <c r="K31" s="55">
        <f t="array" ref="K31">(MAX(IF($A31=A$1:A$7000,H$1:H$7000,0)))</f>
        <v>0</v>
      </c>
      <c r="L31" s="55" t="str">
        <f t="shared" si="1"/>
        <v/>
      </c>
      <c r="M31" s="55">
        <f t="shared" si="5"/>
        <v>17.820000000000391</v>
      </c>
      <c r="N31" s="59" t="str">
        <f t="shared" si="3"/>
        <v/>
      </c>
      <c r="O31" s="59" t="str">
        <f t="shared" si="4"/>
        <v/>
      </c>
    </row>
    <row r="32" spans="1:17" ht="12.5" customHeight="1" x14ac:dyDescent="0.35">
      <c r="A32" s="61">
        <v>1</v>
      </c>
      <c r="B32" s="61" t="s">
        <v>54</v>
      </c>
      <c r="C32" s="70">
        <v>10.34446</v>
      </c>
      <c r="D32" s="59" t="s">
        <v>50</v>
      </c>
      <c r="E32" s="61" t="s">
        <v>41</v>
      </c>
      <c r="F32" s="61" t="s">
        <v>55</v>
      </c>
      <c r="G32" s="61"/>
      <c r="H32" s="61" t="str">
        <f>IF(OR(G32="",G33="",G34="",G35=""),"",(SUMIF(A32:A$7000,A32,G32:G$7000)))</f>
        <v/>
      </c>
      <c r="I32" s="61" t="str">
        <f t="shared" si="0"/>
        <v/>
      </c>
      <c r="J32" s="61" t="str">
        <f t="shared" si="2"/>
        <v/>
      </c>
      <c r="K32" s="61">
        <f t="array" ref="K32">(MAX(IF($A32=A$1:A$7000,H$1:H$7000,0)))</f>
        <v>0</v>
      </c>
      <c r="L32" s="61" t="str">
        <f t="shared" si="1"/>
        <v/>
      </c>
      <c r="M32" s="61">
        <f t="shared" si="5"/>
        <v>18.419999999998993</v>
      </c>
      <c r="N32" s="59" t="str">
        <f t="shared" si="3"/>
        <v/>
      </c>
      <c r="O32" s="59" t="str">
        <f t="shared" si="4"/>
        <v/>
      </c>
    </row>
    <row r="33" spans="1:15" ht="12.5" customHeight="1" x14ac:dyDescent="0.35">
      <c r="A33" s="2">
        <v>1</v>
      </c>
      <c r="B33" s="2" t="s">
        <v>54</v>
      </c>
      <c r="C33" s="69">
        <v>10.36313</v>
      </c>
      <c r="D33" t="s">
        <v>50</v>
      </c>
      <c r="E33" s="2" t="s">
        <v>41</v>
      </c>
      <c r="F33" s="2" t="s">
        <v>55</v>
      </c>
      <c r="G33" s="2"/>
      <c r="H33" s="2" t="str">
        <f>IF(OR(G33="",G34="",G35="",G36=""),"",(SUMIF(A33:A$7000,A33,G33:G$7000)))</f>
        <v/>
      </c>
      <c r="I33" s="55" t="str">
        <f t="shared" si="0"/>
        <v/>
      </c>
      <c r="J33" s="61" t="str">
        <f t="shared" si="2"/>
        <v/>
      </c>
      <c r="K33" s="55">
        <f t="array" ref="K33">(MAX(IF($A33=A$1:A$7000,H$1:H$7000,0)))</f>
        <v>0</v>
      </c>
      <c r="L33" s="55" t="str">
        <f t="shared" si="1"/>
        <v/>
      </c>
      <c r="M33" s="55">
        <f t="shared" si="5"/>
        <v>18.670000000000186</v>
      </c>
      <c r="N33" s="59" t="str">
        <f t="shared" si="3"/>
        <v/>
      </c>
      <c r="O33" s="59" t="str">
        <f t="shared" si="4"/>
        <v/>
      </c>
    </row>
    <row r="34" spans="1:15" ht="12.5" customHeight="1" x14ac:dyDescent="0.35">
      <c r="A34" s="61">
        <v>1</v>
      </c>
      <c r="B34" s="61" t="s">
        <v>54</v>
      </c>
      <c r="C34" s="70">
        <v>10.38448</v>
      </c>
      <c r="D34" s="59" t="s">
        <v>50</v>
      </c>
      <c r="E34" s="61" t="s">
        <v>41</v>
      </c>
      <c r="F34" s="61" t="s">
        <v>55</v>
      </c>
      <c r="G34" s="61"/>
      <c r="H34" s="61" t="str">
        <f>IF(OR(G34="",G35="",G36="",G37=""),"",(SUMIF(A34:A$7000,A34,G34:G$7000)))</f>
        <v/>
      </c>
      <c r="I34" s="61" t="str">
        <f t="shared" si="0"/>
        <v/>
      </c>
      <c r="J34" s="61" t="str">
        <f t="shared" si="2"/>
        <v/>
      </c>
      <c r="K34" s="61">
        <f t="array" ref="K34">(MAX(IF($A34=A$1:A$7000,H$1:H$7000,0)))</f>
        <v>0</v>
      </c>
      <c r="L34" s="61" t="str">
        <f t="shared" si="1"/>
        <v/>
      </c>
      <c r="M34" s="61">
        <f t="shared" si="5"/>
        <v>21.34999999999998</v>
      </c>
      <c r="N34" s="59" t="str">
        <f t="shared" si="3"/>
        <v/>
      </c>
      <c r="O34" s="59" t="str">
        <f t="shared" si="4"/>
        <v/>
      </c>
    </row>
    <row r="35" spans="1:15" ht="12.5" customHeight="1" x14ac:dyDescent="0.35">
      <c r="A35" s="2">
        <v>1</v>
      </c>
      <c r="B35" s="2" t="s">
        <v>54</v>
      </c>
      <c r="C35" s="69">
        <v>10.40133</v>
      </c>
      <c r="D35" t="s">
        <v>50</v>
      </c>
      <c r="E35" s="2" t="s">
        <v>41</v>
      </c>
      <c r="F35" s="2" t="s">
        <v>55</v>
      </c>
      <c r="G35" s="2"/>
      <c r="H35" s="2" t="str">
        <f>IF(OR(G35="",G36="",G37="",G38=""),"",(SUMIF(A35:A$7000,A35,G35:G$7000)))</f>
        <v/>
      </c>
      <c r="I35" s="55" t="str">
        <f t="shared" si="0"/>
        <v/>
      </c>
      <c r="J35" s="61" t="str">
        <f t="shared" si="2"/>
        <v/>
      </c>
      <c r="K35" s="55">
        <f t="array" ref="K35">(MAX(IF($A35=A$1:A$7000,H$1:H$7000,0)))</f>
        <v>0</v>
      </c>
      <c r="L35" s="55" t="str">
        <f t="shared" si="1"/>
        <v/>
      </c>
      <c r="M35" s="55">
        <f t="shared" si="5"/>
        <v>16.84999999999981</v>
      </c>
      <c r="N35" s="59" t="str">
        <f t="shared" si="3"/>
        <v/>
      </c>
      <c r="O35" s="59" t="str">
        <f t="shared" si="4"/>
        <v/>
      </c>
    </row>
    <row r="36" spans="1:15" ht="12.5" customHeight="1" x14ac:dyDescent="0.35">
      <c r="A36" s="61">
        <v>1</v>
      </c>
      <c r="B36" s="61" t="s">
        <v>54</v>
      </c>
      <c r="C36" s="70">
        <v>10.42</v>
      </c>
      <c r="D36" s="59" t="s">
        <v>50</v>
      </c>
      <c r="E36" s="61" t="s">
        <v>41</v>
      </c>
      <c r="F36" s="61" t="s">
        <v>55</v>
      </c>
      <c r="G36" s="61"/>
      <c r="H36" s="61" t="str">
        <f>IF(OR(G36="",G37="",G38="",G39=""),"",(SUMIF(A36:A$7000,A36,G36:G$7000)))</f>
        <v/>
      </c>
      <c r="I36" s="61" t="str">
        <f t="shared" si="0"/>
        <v/>
      </c>
      <c r="J36" s="61" t="str">
        <f t="shared" si="2"/>
        <v/>
      </c>
      <c r="K36" s="61">
        <f t="array" ref="K36">(MAX(IF($A36=A$1:A$7000,H$1:H$7000,0)))</f>
        <v>0</v>
      </c>
      <c r="L36" s="61" t="str">
        <f t="shared" si="1"/>
        <v/>
      </c>
      <c r="M36" s="61">
        <f t="shared" si="5"/>
        <v>18.670000000000186</v>
      </c>
      <c r="N36" s="59" t="str">
        <f t="shared" si="3"/>
        <v/>
      </c>
      <c r="O36" s="59" t="str">
        <f t="shared" si="4"/>
        <v/>
      </c>
    </row>
    <row r="37" spans="1:15" ht="12.5" customHeight="1" x14ac:dyDescent="0.35">
      <c r="A37" s="2">
        <v>1</v>
      </c>
      <c r="B37" s="2" t="s">
        <v>54</v>
      </c>
      <c r="C37" s="69">
        <v>10.43777</v>
      </c>
      <c r="D37" t="s">
        <v>50</v>
      </c>
      <c r="E37" s="2" t="s">
        <v>41</v>
      </c>
      <c r="F37" s="2" t="s">
        <v>55</v>
      </c>
      <c r="G37" s="2"/>
      <c r="H37" s="2" t="str">
        <f>IF(OR(G37="",G38="",G39="",G40=""),"",(SUMIF(A37:A$7000,A37,G37:G$7000)))</f>
        <v/>
      </c>
      <c r="I37" s="55" t="str">
        <f t="shared" si="0"/>
        <v/>
      </c>
      <c r="J37" s="61" t="str">
        <f t="shared" si="2"/>
        <v/>
      </c>
      <c r="K37" s="55">
        <f t="array" ref="K37">(MAX(IF($A37=A$1:A$7000,H$1:H$7000,0)))</f>
        <v>0</v>
      </c>
      <c r="L37" s="55" t="str">
        <f t="shared" si="1"/>
        <v/>
      </c>
      <c r="M37" s="55">
        <f t="shared" si="5"/>
        <v>17.770000000000508</v>
      </c>
      <c r="N37" s="59" t="str">
        <f t="shared" si="3"/>
        <v/>
      </c>
      <c r="O37" s="59" t="str">
        <f t="shared" si="4"/>
        <v/>
      </c>
    </row>
    <row r="38" spans="1:15" ht="12.5" customHeight="1" x14ac:dyDescent="0.35">
      <c r="A38" s="61">
        <v>1</v>
      </c>
      <c r="B38" s="61" t="s">
        <v>54</v>
      </c>
      <c r="C38" s="70">
        <v>10.46354</v>
      </c>
      <c r="D38" s="59" t="s">
        <v>50</v>
      </c>
      <c r="E38" s="61" t="s">
        <v>41</v>
      </c>
      <c r="F38" s="61" t="s">
        <v>55</v>
      </c>
      <c r="G38" s="61"/>
      <c r="H38" s="61" t="str">
        <f>IF(OR(G38="",G39="",G40="",G41=""),"",(SUMIF(A38:A$7000,A38,G38:G$7000)))</f>
        <v/>
      </c>
      <c r="I38" s="61" t="str">
        <f t="shared" si="0"/>
        <v/>
      </c>
      <c r="J38" s="61" t="str">
        <f t="shared" si="2"/>
        <v/>
      </c>
      <c r="K38" s="61">
        <f t="array" ref="K38">(MAX(IF($A38=A$1:A$7000,H$1:H$7000,0)))</f>
        <v>0</v>
      </c>
      <c r="L38" s="61" t="str">
        <f t="shared" si="1"/>
        <v/>
      </c>
      <c r="M38" s="61">
        <f t="shared" si="5"/>
        <v>25.769999999999627</v>
      </c>
      <c r="N38" s="59" t="str">
        <f t="shared" si="3"/>
        <v/>
      </c>
      <c r="O38" s="59" t="str">
        <f t="shared" si="4"/>
        <v/>
      </c>
    </row>
    <row r="39" spans="1:15" ht="12.5" customHeight="1" x14ac:dyDescent="0.35">
      <c r="A39" s="2">
        <v>1</v>
      </c>
      <c r="B39" s="2" t="s">
        <v>54</v>
      </c>
      <c r="C39" s="69">
        <v>10.488329999999999</v>
      </c>
      <c r="D39" t="s">
        <v>50</v>
      </c>
      <c r="E39" s="2" t="s">
        <v>41</v>
      </c>
      <c r="F39" s="2" t="s">
        <v>55</v>
      </c>
      <c r="G39" s="2"/>
      <c r="H39" s="2" t="str">
        <f>IF(OR(G39="",G40="",G41="",G42=""),"",(SUMIF(A39:A$7000,A39,G39:G$7000)))</f>
        <v/>
      </c>
      <c r="I39" s="55" t="str">
        <f t="shared" si="0"/>
        <v/>
      </c>
      <c r="J39" s="61" t="str">
        <f t="shared" si="2"/>
        <v/>
      </c>
      <c r="K39" s="55">
        <f t="array" ref="K39">(MAX(IF($A39=A$1:A$7000,H$1:H$7000,0)))</f>
        <v>0</v>
      </c>
      <c r="L39" s="55" t="str">
        <f t="shared" si="1"/>
        <v/>
      </c>
      <c r="M39" s="55">
        <f t="shared" si="5"/>
        <v>24.789999999999424</v>
      </c>
      <c r="N39" s="59" t="str">
        <f t="shared" si="3"/>
        <v/>
      </c>
      <c r="O39" s="59" t="str">
        <f t="shared" si="4"/>
        <v/>
      </c>
    </row>
    <row r="40" spans="1:15" ht="12.5" customHeight="1" x14ac:dyDescent="0.35">
      <c r="A40" s="61">
        <v>1</v>
      </c>
      <c r="B40" s="61" t="s">
        <v>54</v>
      </c>
      <c r="C40" s="70">
        <v>10.51113</v>
      </c>
      <c r="D40" s="59" t="s">
        <v>50</v>
      </c>
      <c r="E40" s="61" t="s">
        <v>41</v>
      </c>
      <c r="F40" s="61" t="s">
        <v>55</v>
      </c>
      <c r="G40" s="61"/>
      <c r="H40" s="61" t="str">
        <f>IF(OR(G40="",G41="",G42="",G43=""),"",(SUMIF(A40:A$7000,A40,G40:G$7000)))</f>
        <v/>
      </c>
      <c r="I40" s="61" t="str">
        <f t="shared" si="0"/>
        <v/>
      </c>
      <c r="J40" s="61" t="str">
        <f t="shared" si="2"/>
        <v/>
      </c>
      <c r="K40" s="61">
        <f t="array" ref="K40">(MAX(IF($A40=A$1:A$7000,H$1:H$7000,0)))</f>
        <v>0</v>
      </c>
      <c r="L40" s="61" t="str">
        <f t="shared" si="1"/>
        <v/>
      </c>
      <c r="M40" s="61">
        <f t="shared" si="5"/>
        <v>22.800000000000153</v>
      </c>
      <c r="N40" s="59" t="str">
        <f t="shared" si="3"/>
        <v/>
      </c>
      <c r="O40" s="59" t="str">
        <f t="shared" si="4"/>
        <v/>
      </c>
    </row>
    <row r="41" spans="1:15" ht="12.5" customHeight="1" x14ac:dyDescent="0.35">
      <c r="A41" s="2">
        <v>1</v>
      </c>
      <c r="B41" s="2" t="s">
        <v>54</v>
      </c>
      <c r="C41" s="69">
        <v>10.53115</v>
      </c>
      <c r="D41" t="s">
        <v>50</v>
      </c>
      <c r="E41" s="2" t="s">
        <v>41</v>
      </c>
      <c r="F41" s="2" t="s">
        <v>55</v>
      </c>
      <c r="G41" s="2"/>
      <c r="H41" s="2" t="str">
        <f>IF(OR(G41="",G42="",G43="",G44=""),"",(SUMIF(A41:A$7000,A41,G41:G$7000)))</f>
        <v/>
      </c>
      <c r="I41" s="55" t="str">
        <f t="shared" si="0"/>
        <v/>
      </c>
      <c r="J41" s="61" t="str">
        <f t="shared" si="2"/>
        <v/>
      </c>
      <c r="K41" s="55">
        <f t="array" ref="K41">(MAX(IF($A41=A$1:A$7000,H$1:H$7000,0)))</f>
        <v>0</v>
      </c>
      <c r="L41" s="55" t="str">
        <f t="shared" si="1"/>
        <v/>
      </c>
      <c r="M41" s="55">
        <f t="shared" si="5"/>
        <v>20.020000000000593</v>
      </c>
      <c r="N41" s="59" t="str">
        <f t="shared" si="3"/>
        <v/>
      </c>
      <c r="O41" s="59" t="str">
        <f t="shared" si="4"/>
        <v/>
      </c>
    </row>
    <row r="42" spans="1:15" ht="12.5" customHeight="1" x14ac:dyDescent="0.35">
      <c r="A42" s="61">
        <v>1</v>
      </c>
      <c r="B42" s="61" t="s">
        <v>54</v>
      </c>
      <c r="C42" s="70">
        <v>10.55467</v>
      </c>
      <c r="D42" s="59" t="s">
        <v>50</v>
      </c>
      <c r="E42" s="61" t="s">
        <v>41</v>
      </c>
      <c r="F42" s="61" t="s">
        <v>55</v>
      </c>
      <c r="G42" s="61"/>
      <c r="H42" s="61" t="str">
        <f>IF(OR(G42="",G43="",G44="",G45=""),"",(SUMIF(A42:A$7000,A42,G42:G$7000)))</f>
        <v/>
      </c>
      <c r="I42" s="61" t="str">
        <f t="shared" si="0"/>
        <v/>
      </c>
      <c r="J42" s="61" t="str">
        <f t="shared" si="2"/>
        <v/>
      </c>
      <c r="K42" s="61">
        <f t="array" ref="K42">(MAX(IF($A42=A$1:A$7000,H$1:H$7000,0)))</f>
        <v>0</v>
      </c>
      <c r="L42" s="61" t="str">
        <f t="shared" si="1"/>
        <v/>
      </c>
      <c r="M42" s="61">
        <f t="shared" si="5"/>
        <v>23.519999999999541</v>
      </c>
      <c r="N42" s="59" t="str">
        <f t="shared" si="3"/>
        <v/>
      </c>
      <c r="O42" s="59" t="str">
        <f t="shared" si="4"/>
        <v/>
      </c>
    </row>
    <row r="43" spans="1:15" ht="12.5" customHeight="1" x14ac:dyDescent="0.35">
      <c r="A43" s="2">
        <v>1</v>
      </c>
      <c r="B43" s="2" t="s">
        <v>54</v>
      </c>
      <c r="C43" s="69">
        <v>10.57494</v>
      </c>
      <c r="D43" t="s">
        <v>50</v>
      </c>
      <c r="E43" s="2" t="s">
        <v>41</v>
      </c>
      <c r="F43" s="2" t="s">
        <v>55</v>
      </c>
      <c r="G43" s="2"/>
      <c r="H43" s="2" t="str">
        <f>IF(OR(G43="",G44="",G45="",G46=""),"",(SUMIF(A43:A$7000,A43,G43:G$7000)))</f>
        <v/>
      </c>
      <c r="I43" s="55" t="str">
        <f t="shared" si="0"/>
        <v/>
      </c>
      <c r="J43" s="61" t="str">
        <f t="shared" si="2"/>
        <v/>
      </c>
      <c r="K43" s="55">
        <f t="array" ref="K43">(MAX(IF($A43=A$1:A$7000,H$1:H$7000,0)))</f>
        <v>0</v>
      </c>
      <c r="L43" s="55" t="str">
        <f t="shared" si="1"/>
        <v/>
      </c>
      <c r="M43" s="55">
        <f t="shared" si="5"/>
        <v>20.27000000000001</v>
      </c>
      <c r="N43" s="59" t="str">
        <f t="shared" si="3"/>
        <v/>
      </c>
      <c r="O43" s="59" t="str">
        <f t="shared" si="4"/>
        <v/>
      </c>
    </row>
    <row r="44" spans="1:15" ht="12.5" customHeight="1" x14ac:dyDescent="0.35">
      <c r="A44" s="61">
        <v>1</v>
      </c>
      <c r="B44" s="61" t="s">
        <v>54</v>
      </c>
      <c r="C44" s="70">
        <v>10.59789</v>
      </c>
      <c r="D44" s="59" t="s">
        <v>50</v>
      </c>
      <c r="E44" s="61" t="s">
        <v>41</v>
      </c>
      <c r="F44" s="61" t="s">
        <v>55</v>
      </c>
      <c r="G44" s="61"/>
      <c r="H44" s="61" t="str">
        <f>IF(OR(G44="",G45="",G46="",G47=""),"",(SUMIF(A44:A$7000,A44,G44:G$7000)))</f>
        <v/>
      </c>
      <c r="I44" s="61" t="str">
        <f t="shared" si="0"/>
        <v/>
      </c>
      <c r="J44" s="61" t="str">
        <f t="shared" si="2"/>
        <v/>
      </c>
      <c r="K44" s="61">
        <f t="array" ref="K44">(MAX(IF($A44=A$1:A$7000,H$1:H$7000,0)))</f>
        <v>0</v>
      </c>
      <c r="L44" s="61" t="str">
        <f t="shared" si="1"/>
        <v/>
      </c>
      <c r="M44" s="61">
        <f t="shared" si="5"/>
        <v>22.949999999999804</v>
      </c>
      <c r="N44" s="59" t="str">
        <f t="shared" si="3"/>
        <v/>
      </c>
      <c r="O44" s="59" t="str">
        <f t="shared" si="4"/>
        <v/>
      </c>
    </row>
    <row r="45" spans="1:15" ht="12.5" customHeight="1" x14ac:dyDescent="0.35">
      <c r="A45" s="2">
        <v>1</v>
      </c>
      <c r="B45" s="2" t="s">
        <v>54</v>
      </c>
      <c r="C45" s="69">
        <v>10.61829</v>
      </c>
      <c r="D45" t="s">
        <v>50</v>
      </c>
      <c r="E45" s="2" t="s">
        <v>41</v>
      </c>
      <c r="F45" s="2" t="s">
        <v>55</v>
      </c>
      <c r="G45" s="2"/>
      <c r="H45" s="2" t="str">
        <f>IF(OR(G45="",G46="",G47="",G48=""),"",(SUMIF(A45:A$7000,A45,G45:G$7000)))</f>
        <v/>
      </c>
      <c r="I45" s="55" t="str">
        <f t="shared" si="0"/>
        <v/>
      </c>
      <c r="J45" s="61" t="str">
        <f t="shared" si="2"/>
        <v/>
      </c>
      <c r="K45" s="55">
        <f t="array" ref="K45">(MAX(IF($A45=A$1:A$7000,H$1:H$7000,0)))</f>
        <v>0</v>
      </c>
      <c r="L45" s="55" t="str">
        <f t="shared" si="1"/>
        <v/>
      </c>
      <c r="M45" s="55">
        <f t="shared" si="5"/>
        <v>20.400000000000418</v>
      </c>
      <c r="N45" s="59" t="str">
        <f t="shared" si="3"/>
        <v/>
      </c>
      <c r="O45" s="59" t="str">
        <f t="shared" si="4"/>
        <v/>
      </c>
    </row>
    <row r="46" spans="1:15" ht="12.5" customHeight="1" x14ac:dyDescent="0.35">
      <c r="A46" s="61">
        <v>1</v>
      </c>
      <c r="B46" s="61" t="s">
        <v>54</v>
      </c>
      <c r="C46" s="70">
        <v>10.63918</v>
      </c>
      <c r="D46" s="59" t="s">
        <v>50</v>
      </c>
      <c r="E46" s="61" t="s">
        <v>41</v>
      </c>
      <c r="F46" s="61" t="s">
        <v>55</v>
      </c>
      <c r="G46" s="61"/>
      <c r="H46" s="61" t="str">
        <f>IF(OR(G46="",G47="",G48="",G49=""),"",(SUMIF(A46:A$7000,A46,G46:G$7000)))</f>
        <v/>
      </c>
      <c r="I46" s="61" t="str">
        <f t="shared" si="0"/>
        <v/>
      </c>
      <c r="J46" s="61" t="str">
        <f t="shared" si="2"/>
        <v/>
      </c>
      <c r="K46" s="61">
        <f t="array" ref="K46">(MAX(IF($A46=A$1:A$7000,H$1:H$7000,0)))</f>
        <v>0</v>
      </c>
      <c r="L46" s="61" t="str">
        <f t="shared" si="1"/>
        <v/>
      </c>
      <c r="M46" s="61">
        <f t="shared" si="5"/>
        <v>20.889999999999631</v>
      </c>
      <c r="N46" s="59" t="str">
        <f t="shared" si="3"/>
        <v/>
      </c>
      <c r="O46" s="59" t="str">
        <f t="shared" si="4"/>
        <v/>
      </c>
    </row>
    <row r="47" spans="1:15" ht="12.5" customHeight="1" x14ac:dyDescent="0.35">
      <c r="A47" s="2">
        <v>1</v>
      </c>
      <c r="B47" s="2" t="s">
        <v>54</v>
      </c>
      <c r="C47" s="69">
        <v>10.657640000000001</v>
      </c>
      <c r="D47" t="s">
        <v>50</v>
      </c>
      <c r="E47" s="2" t="s">
        <v>41</v>
      </c>
      <c r="F47" s="2" t="s">
        <v>55</v>
      </c>
      <c r="G47" s="2"/>
      <c r="H47" s="2" t="str">
        <f>IF(OR(G47="",G48="",G49="",G50=""),"",(SUMIF(A47:A$7000,A47,G47:G$7000)))</f>
        <v/>
      </c>
      <c r="I47" s="55" t="str">
        <f t="shared" si="0"/>
        <v/>
      </c>
      <c r="J47" s="61" t="str">
        <f t="shared" si="2"/>
        <v/>
      </c>
      <c r="K47" s="55">
        <f t="array" ref="K47">(MAX(IF($A47=A$1:A$7000,H$1:H$7000,0)))</f>
        <v>0</v>
      </c>
      <c r="L47" s="55" t="str">
        <f t="shared" si="1"/>
        <v/>
      </c>
      <c r="M47" s="55">
        <f t="shared" si="5"/>
        <v>18.460000000001031</v>
      </c>
      <c r="N47" s="59" t="str">
        <f t="shared" si="3"/>
        <v/>
      </c>
      <c r="O47" s="59" t="str">
        <f t="shared" si="4"/>
        <v/>
      </c>
    </row>
    <row r="48" spans="1:15" ht="12.5" customHeight="1" x14ac:dyDescent="0.35">
      <c r="A48" s="61">
        <v>1</v>
      </c>
      <c r="B48" s="61" t="s">
        <v>54</v>
      </c>
      <c r="C48" s="70">
        <v>10.691369999999999</v>
      </c>
      <c r="D48" s="59" t="s">
        <v>50</v>
      </c>
      <c r="E48" s="61" t="s">
        <v>41</v>
      </c>
      <c r="F48" s="61" t="s">
        <v>55</v>
      </c>
      <c r="G48" s="61"/>
      <c r="H48" s="61" t="str">
        <f>IF(OR(G48="",G49="",G50="",G51=""),"",(SUMIF(A48:A$7000,A48,G48:G$7000)))</f>
        <v/>
      </c>
      <c r="I48" s="61" t="str">
        <f t="shared" si="0"/>
        <v/>
      </c>
      <c r="J48" s="61" t="str">
        <f t="shared" si="2"/>
        <v/>
      </c>
      <c r="K48" s="61">
        <f t="array" ref="K48">(MAX(IF($A48=A$1:A$7000,H$1:H$7000,0)))</f>
        <v>0</v>
      </c>
      <c r="L48" s="61" t="str">
        <f t="shared" si="1"/>
        <v/>
      </c>
      <c r="M48" s="61">
        <f t="shared" si="5"/>
        <v>33.729999999998483</v>
      </c>
      <c r="N48" s="59" t="str">
        <f t="shared" si="3"/>
        <v/>
      </c>
      <c r="O48" s="59" t="str">
        <f t="shared" si="4"/>
        <v/>
      </c>
    </row>
    <row r="49" spans="1:15" ht="12.5" customHeight="1" x14ac:dyDescent="0.35">
      <c r="A49" s="2">
        <v>1</v>
      </c>
      <c r="B49" s="2" t="s">
        <v>54</v>
      </c>
      <c r="C49" s="69">
        <v>10.713480000000001</v>
      </c>
      <c r="D49" t="s">
        <v>50</v>
      </c>
      <c r="E49" s="2" t="s">
        <v>41</v>
      </c>
      <c r="F49" s="2" t="s">
        <v>55</v>
      </c>
      <c r="G49" s="2"/>
      <c r="H49" s="2" t="str">
        <f>IF(OR(G49="",G50="",G51="",G52=""),"",(SUMIF(A49:A$7000,A49,G49:G$7000)))</f>
        <v/>
      </c>
      <c r="I49" s="55" t="str">
        <f t="shared" si="0"/>
        <v/>
      </c>
      <c r="J49" s="61" t="str">
        <f t="shared" si="2"/>
        <v/>
      </c>
      <c r="K49" s="55">
        <f t="array" ref="K49">(MAX(IF($A49=A$1:A$7000,H$1:H$7000,0)))</f>
        <v>0</v>
      </c>
      <c r="L49" s="55" t="str">
        <f t="shared" si="1"/>
        <v/>
      </c>
      <c r="M49" s="55">
        <f t="shared" si="5"/>
        <v>22.110000000001406</v>
      </c>
      <c r="N49" s="59" t="str">
        <f t="shared" si="3"/>
        <v/>
      </c>
      <c r="O49" s="59" t="str">
        <f t="shared" si="4"/>
        <v/>
      </c>
    </row>
    <row r="50" spans="1:15" ht="12.5" customHeight="1" x14ac:dyDescent="0.35">
      <c r="A50" s="61">
        <v>1</v>
      </c>
      <c r="B50" s="61" t="s">
        <v>54</v>
      </c>
      <c r="C50" s="70">
        <v>10.73795</v>
      </c>
      <c r="D50" s="59" t="s">
        <v>50</v>
      </c>
      <c r="E50" s="61" t="s">
        <v>41</v>
      </c>
      <c r="F50" s="61" t="s">
        <v>55</v>
      </c>
      <c r="G50" s="61"/>
      <c r="H50" s="61" t="str">
        <f>IF(OR(G50="",G51="",G52="",G53=""),"",(SUMIF(A50:A$7000,A50,G50:G$7000)))</f>
        <v/>
      </c>
      <c r="I50" s="61" t="str">
        <f t="shared" si="0"/>
        <v/>
      </c>
      <c r="J50" s="61" t="str">
        <f t="shared" si="2"/>
        <v/>
      </c>
      <c r="K50" s="61">
        <f t="array" ref="K50">(MAX(IF($A50=A$1:A$7000,H$1:H$7000,0)))</f>
        <v>0</v>
      </c>
      <c r="L50" s="61" t="str">
        <f t="shared" si="1"/>
        <v/>
      </c>
      <c r="M50" s="61">
        <f t="shared" si="5"/>
        <v>24.469999999999104</v>
      </c>
      <c r="N50" s="59" t="str">
        <f t="shared" si="3"/>
        <v/>
      </c>
      <c r="O50" s="59" t="str">
        <f t="shared" si="4"/>
        <v/>
      </c>
    </row>
    <row r="51" spans="1:15" ht="12.5" customHeight="1" x14ac:dyDescent="0.35">
      <c r="A51" s="2">
        <v>1</v>
      </c>
      <c r="B51" s="2" t="s">
        <v>54</v>
      </c>
      <c r="C51" s="69">
        <v>10.76117</v>
      </c>
      <c r="D51" t="s">
        <v>50</v>
      </c>
      <c r="E51" s="2" t="s">
        <v>41</v>
      </c>
      <c r="F51" s="2" t="s">
        <v>55</v>
      </c>
      <c r="G51" s="2"/>
      <c r="H51" s="2" t="str">
        <f>IF(OR(G51="",G52="",G53="",G54=""),"",(SUMIF(A51:A$7000,A51,G51:G$7000)))</f>
        <v/>
      </c>
      <c r="I51" s="55" t="str">
        <f t="shared" si="0"/>
        <v/>
      </c>
      <c r="J51" s="61" t="str">
        <f t="shared" si="2"/>
        <v/>
      </c>
      <c r="K51" s="55">
        <f t="array" ref="K51">(MAX(IF($A51=A$1:A$7000,H$1:H$7000,0)))</f>
        <v>0</v>
      </c>
      <c r="L51" s="55" t="str">
        <f t="shared" si="1"/>
        <v/>
      </c>
      <c r="M51" s="55">
        <f t="shared" si="5"/>
        <v>23.22000000000024</v>
      </c>
      <c r="N51" s="59" t="str">
        <f t="shared" si="3"/>
        <v/>
      </c>
      <c r="O51" s="59" t="str">
        <f t="shared" si="4"/>
        <v/>
      </c>
    </row>
    <row r="52" spans="1:15" ht="12.5" customHeight="1" x14ac:dyDescent="0.35">
      <c r="A52" s="61">
        <v>1</v>
      </c>
      <c r="B52" s="61" t="s">
        <v>54</v>
      </c>
      <c r="C52" s="70">
        <v>10.798310000000001</v>
      </c>
      <c r="D52" s="59" t="s">
        <v>50</v>
      </c>
      <c r="E52" s="61" t="s">
        <v>41</v>
      </c>
      <c r="F52" s="61" t="s">
        <v>55</v>
      </c>
      <c r="G52" s="61"/>
      <c r="H52" s="61" t="str">
        <f>IF(OR(G52="",G53="",G54="",G55=""),"",(SUMIF(A52:A$7000,A52,G52:G$7000)))</f>
        <v/>
      </c>
      <c r="I52" s="61" t="str">
        <f t="shared" si="0"/>
        <v/>
      </c>
      <c r="J52" s="61" t="str">
        <f t="shared" si="2"/>
        <v/>
      </c>
      <c r="K52" s="61">
        <f t="array" ref="K52">(MAX(IF($A52=A$1:A$7000,H$1:H$7000,0)))</f>
        <v>0</v>
      </c>
      <c r="L52" s="61" t="str">
        <f t="shared" si="1"/>
        <v/>
      </c>
      <c r="M52" s="61">
        <f t="shared" si="5"/>
        <v>37.140000000000839</v>
      </c>
      <c r="N52" s="59" t="str">
        <f t="shared" si="3"/>
        <v/>
      </c>
      <c r="O52" s="59" t="str">
        <f t="shared" si="4"/>
        <v/>
      </c>
    </row>
    <row r="53" spans="1:15" ht="12.5" customHeight="1" x14ac:dyDescent="0.35">
      <c r="A53" s="2">
        <v>1</v>
      </c>
      <c r="B53" s="2" t="s">
        <v>54</v>
      </c>
      <c r="C53" s="69">
        <v>10.823449999999999</v>
      </c>
      <c r="D53" t="s">
        <v>50</v>
      </c>
      <c r="E53" s="2" t="s">
        <v>41</v>
      </c>
      <c r="F53" s="2" t="s">
        <v>55</v>
      </c>
      <c r="G53" s="2"/>
      <c r="H53" s="2" t="str">
        <f>IF(OR(G53="",G54="",G55="",G56=""),"",(SUMIF(A53:A$7000,A53,G53:G$7000)))</f>
        <v/>
      </c>
      <c r="I53" s="55" t="str">
        <f t="shared" si="0"/>
        <v/>
      </c>
      <c r="J53" s="61" t="str">
        <f t="shared" si="2"/>
        <v/>
      </c>
      <c r="K53" s="55">
        <f t="array" ref="K53">(MAX(IF($A53=A$1:A$7000,H$1:H$7000,0)))</f>
        <v>0</v>
      </c>
      <c r="L53" s="55" t="str">
        <f t="shared" si="1"/>
        <v/>
      </c>
      <c r="M53" s="55">
        <f t="shared" si="5"/>
        <v>25.139999999998608</v>
      </c>
      <c r="N53" s="59" t="str">
        <f t="shared" si="3"/>
        <v/>
      </c>
      <c r="O53" s="59" t="str">
        <f t="shared" si="4"/>
        <v/>
      </c>
    </row>
    <row r="54" spans="1:15" ht="12.5" customHeight="1" x14ac:dyDescent="0.35">
      <c r="A54" s="61">
        <v>1</v>
      </c>
      <c r="B54" s="61" t="s">
        <v>54</v>
      </c>
      <c r="C54" s="70">
        <v>10.84422</v>
      </c>
      <c r="D54" s="59" t="s">
        <v>50</v>
      </c>
      <c r="E54" s="61" t="s">
        <v>41</v>
      </c>
      <c r="F54" s="61" t="s">
        <v>55</v>
      </c>
      <c r="G54" s="61"/>
      <c r="H54" s="61" t="str">
        <f>IF(OR(G54="",G55="",G56="",G57=""),"",(SUMIF(A54:A$7000,A54,G54:G$7000)))</f>
        <v/>
      </c>
      <c r="I54" s="61" t="str">
        <f t="shared" si="0"/>
        <v/>
      </c>
      <c r="J54" s="61" t="str">
        <f t="shared" si="2"/>
        <v/>
      </c>
      <c r="K54" s="61">
        <f t="array" ref="K54">(MAX(IF($A54=A$1:A$7000,H$1:H$7000,0)))</f>
        <v>0</v>
      </c>
      <c r="L54" s="61" t="str">
        <f t="shared" si="1"/>
        <v/>
      </c>
      <c r="M54" s="61">
        <f t="shared" si="5"/>
        <v>20.770000000000621</v>
      </c>
      <c r="N54" s="59" t="str">
        <f t="shared" si="3"/>
        <v/>
      </c>
      <c r="O54" s="59" t="str">
        <f t="shared" si="4"/>
        <v/>
      </c>
    </row>
    <row r="55" spans="1:15" ht="12.5" customHeight="1" x14ac:dyDescent="0.35">
      <c r="A55" s="2">
        <v>1</v>
      </c>
      <c r="B55" s="2" t="s">
        <v>54</v>
      </c>
      <c r="C55" s="69">
        <v>10.86342</v>
      </c>
      <c r="D55" t="s">
        <v>50</v>
      </c>
      <c r="E55" s="2" t="s">
        <v>41</v>
      </c>
      <c r="F55" s="2" t="s">
        <v>55</v>
      </c>
      <c r="G55" s="2"/>
      <c r="H55" s="2" t="str">
        <f>IF(OR(G55="",G56="",G57="",G58=""),"",(SUMIF(A55:A$7000,A55,G55:G$7000)))</f>
        <v/>
      </c>
      <c r="I55" s="55" t="str">
        <f t="shared" si="0"/>
        <v/>
      </c>
      <c r="J55" s="61" t="str">
        <f t="shared" si="2"/>
        <v/>
      </c>
      <c r="K55" s="55">
        <f t="array" ref="K55">(MAX(IF($A55=A$1:A$7000,H$1:H$7000,0)))</f>
        <v>0</v>
      </c>
      <c r="L55" s="55" t="str">
        <f t="shared" si="1"/>
        <v/>
      </c>
      <c r="M55" s="55">
        <f t="shared" si="5"/>
        <v>19.199999999999662</v>
      </c>
      <c r="N55" s="59" t="str">
        <f t="shared" si="3"/>
        <v/>
      </c>
      <c r="O55" s="59" t="str">
        <f t="shared" si="4"/>
        <v/>
      </c>
    </row>
    <row r="56" spans="1:15" ht="12.5" customHeight="1" x14ac:dyDescent="0.35">
      <c r="A56" s="61">
        <v>1</v>
      </c>
      <c r="B56" s="61" t="s">
        <v>54</v>
      </c>
      <c r="C56" s="70">
        <v>10.88509</v>
      </c>
      <c r="D56" s="59" t="s">
        <v>50</v>
      </c>
      <c r="E56" s="61" t="s">
        <v>41</v>
      </c>
      <c r="F56" s="61" t="s">
        <v>55</v>
      </c>
      <c r="G56" s="61"/>
      <c r="H56" s="61" t="str">
        <f>IF(OR(G56="",G57="",G58="",G59=""),"",(SUMIF(A56:A$7000,A56,G56:G$7000)))</f>
        <v/>
      </c>
      <c r="I56" s="61" t="str">
        <f t="shared" si="0"/>
        <v/>
      </c>
      <c r="J56" s="61" t="str">
        <f t="shared" si="2"/>
        <v/>
      </c>
      <c r="K56" s="61">
        <f t="array" ref="K56">(MAX(IF($A56=A$1:A$7000,H$1:H$7000,0)))</f>
        <v>0</v>
      </c>
      <c r="L56" s="61" t="str">
        <f t="shared" si="1"/>
        <v/>
      </c>
      <c r="M56" s="61">
        <f t="shared" si="5"/>
        <v>21.6700000000003</v>
      </c>
      <c r="N56" s="59" t="str">
        <f t="shared" si="3"/>
        <v/>
      </c>
      <c r="O56" s="59" t="str">
        <f t="shared" si="4"/>
        <v/>
      </c>
    </row>
    <row r="57" spans="1:15" ht="12.5" customHeight="1" x14ac:dyDescent="0.35">
      <c r="A57" s="2">
        <v>1</v>
      </c>
      <c r="B57" s="2" t="s">
        <v>54</v>
      </c>
      <c r="C57" s="69">
        <v>10.90512</v>
      </c>
      <c r="D57" t="s">
        <v>50</v>
      </c>
      <c r="E57" s="2" t="s">
        <v>41</v>
      </c>
      <c r="F57" s="2" t="s">
        <v>55</v>
      </c>
      <c r="G57" s="2"/>
      <c r="H57" s="2" t="str">
        <f>IF(OR(G57="",G58="",G59="",G60=""),"",(SUMIF(A57:A$7000,A57,G57:G$7000)))</f>
        <v/>
      </c>
      <c r="I57" s="55" t="str">
        <f t="shared" si="0"/>
        <v/>
      </c>
      <c r="J57" s="61" t="str">
        <f t="shared" si="2"/>
        <v/>
      </c>
      <c r="K57" s="55">
        <f t="array" ref="K57">(MAX(IF($A57=A$1:A$7000,H$1:H$7000,0)))</f>
        <v>0</v>
      </c>
      <c r="L57" s="55" t="str">
        <f t="shared" si="1"/>
        <v/>
      </c>
      <c r="M57" s="55">
        <f t="shared" si="5"/>
        <v>20.030000000000214</v>
      </c>
      <c r="N57" s="59" t="str">
        <f t="shared" si="3"/>
        <v/>
      </c>
      <c r="O57" s="59" t="str">
        <f t="shared" si="4"/>
        <v/>
      </c>
    </row>
    <row r="58" spans="1:15" ht="12.5" customHeight="1" x14ac:dyDescent="0.35">
      <c r="A58" s="61">
        <v>1</v>
      </c>
      <c r="B58" s="61" t="s">
        <v>54</v>
      </c>
      <c r="C58" s="70">
        <v>10.92248</v>
      </c>
      <c r="D58" s="59" t="s">
        <v>50</v>
      </c>
      <c r="E58" s="61" t="s">
        <v>41</v>
      </c>
      <c r="F58" s="61" t="s">
        <v>55</v>
      </c>
      <c r="G58" s="61"/>
      <c r="H58" s="61" t="str">
        <f>IF(OR(G58="",G59="",G60="",G61=""),"",(SUMIF(A58:A$7000,A58,G58:G$7000)))</f>
        <v/>
      </c>
      <c r="I58" s="61" t="str">
        <f t="shared" si="0"/>
        <v/>
      </c>
      <c r="J58" s="61" t="str">
        <f t="shared" si="2"/>
        <v/>
      </c>
      <c r="K58" s="61">
        <f t="array" ref="K58">(MAX(IF($A58=A$1:A$7000,H$1:H$7000,0)))</f>
        <v>0</v>
      </c>
      <c r="L58" s="61" t="str">
        <f t="shared" si="1"/>
        <v/>
      </c>
      <c r="M58" s="61">
        <f t="shared" si="5"/>
        <v>17.360000000000042</v>
      </c>
      <c r="N58" s="59" t="str">
        <f t="shared" si="3"/>
        <v/>
      </c>
      <c r="O58" s="59" t="str">
        <f t="shared" si="4"/>
        <v/>
      </c>
    </row>
    <row r="59" spans="1:15" ht="12.5" customHeight="1" x14ac:dyDescent="0.35">
      <c r="A59" s="2">
        <v>1</v>
      </c>
      <c r="B59" s="2" t="s">
        <v>54</v>
      </c>
      <c r="C59" s="69">
        <v>10.94129</v>
      </c>
      <c r="D59" t="s">
        <v>50</v>
      </c>
      <c r="E59" s="2" t="s">
        <v>41</v>
      </c>
      <c r="F59" s="2" t="s">
        <v>55</v>
      </c>
      <c r="G59" s="2"/>
      <c r="H59" s="2" t="str">
        <f>IF(OR(G59="",G60="",G61="",G62=""),"",(SUMIF(A59:A$7000,A59,G59:G$7000)))</f>
        <v/>
      </c>
      <c r="I59" s="55" t="str">
        <f t="shared" si="0"/>
        <v/>
      </c>
      <c r="J59" s="61" t="str">
        <f t="shared" si="2"/>
        <v/>
      </c>
      <c r="K59" s="55">
        <f t="array" ref="K59">(MAX(IF($A59=A$1:A$7000,H$1:H$7000,0)))</f>
        <v>0</v>
      </c>
      <c r="L59" s="55" t="str">
        <f t="shared" si="1"/>
        <v/>
      </c>
      <c r="M59" s="55">
        <f t="shared" si="5"/>
        <v>18.810000000000215</v>
      </c>
      <c r="N59" s="59" t="str">
        <f t="shared" si="3"/>
        <v/>
      </c>
      <c r="O59" s="59" t="str">
        <f t="shared" si="4"/>
        <v/>
      </c>
    </row>
    <row r="60" spans="1:15" ht="12.5" customHeight="1" x14ac:dyDescent="0.35">
      <c r="A60" s="61">
        <v>1</v>
      </c>
      <c r="B60" s="61" t="s">
        <v>54</v>
      </c>
      <c r="C60" s="70">
        <v>10.959669999999999</v>
      </c>
      <c r="D60" s="59" t="s">
        <v>50</v>
      </c>
      <c r="E60" s="61" t="s">
        <v>41</v>
      </c>
      <c r="F60" s="61" t="s">
        <v>55</v>
      </c>
      <c r="G60" s="61"/>
      <c r="H60" s="61" t="str">
        <f>IF(OR(G60="",G61="",G62="",G63=""),"",(SUMIF(A60:A$7000,A60,G60:G$7000)))</f>
        <v/>
      </c>
      <c r="I60" s="61" t="str">
        <f t="shared" si="0"/>
        <v/>
      </c>
      <c r="J60" s="61" t="str">
        <f t="shared" si="2"/>
        <v/>
      </c>
      <c r="K60" s="61">
        <f t="array" ref="K60">(MAX(IF($A60=A$1:A$7000,H$1:H$7000,0)))</f>
        <v>0</v>
      </c>
      <c r="L60" s="61" t="str">
        <f t="shared" si="1"/>
        <v/>
      </c>
      <c r="M60" s="61">
        <f t="shared" si="5"/>
        <v>18.379999999998731</v>
      </c>
      <c r="N60" s="59" t="str">
        <f t="shared" si="3"/>
        <v/>
      </c>
      <c r="O60" s="59" t="str">
        <f t="shared" si="4"/>
        <v/>
      </c>
    </row>
    <row r="61" spans="1:15" ht="12.5" customHeight="1" x14ac:dyDescent="0.35">
      <c r="A61" s="2">
        <v>1</v>
      </c>
      <c r="B61" s="2" t="s">
        <v>54</v>
      </c>
      <c r="C61" s="69">
        <v>10.97678</v>
      </c>
      <c r="D61" t="s">
        <v>50</v>
      </c>
      <c r="E61" s="2" t="s">
        <v>41</v>
      </c>
      <c r="F61" s="2" t="s">
        <v>55</v>
      </c>
      <c r="G61" s="2"/>
      <c r="H61" s="2" t="str">
        <f>IF(OR(G61="",G62="",G63="",G64=""),"",(SUMIF(A61:A$7000,A61,G61:G$7000)))</f>
        <v/>
      </c>
      <c r="I61" s="55" t="str">
        <f t="shared" si="0"/>
        <v/>
      </c>
      <c r="J61" s="61" t="str">
        <f t="shared" si="2"/>
        <v/>
      </c>
      <c r="K61" s="55">
        <f t="array" ref="K61">(MAX(IF($A61=A$1:A$7000,H$1:H$7000,0)))</f>
        <v>0</v>
      </c>
      <c r="L61" s="55" t="str">
        <f t="shared" si="1"/>
        <v/>
      </c>
      <c r="M61" s="55">
        <f t="shared" si="5"/>
        <v>17.110000000000625</v>
      </c>
      <c r="N61" s="59" t="str">
        <f t="shared" si="3"/>
        <v/>
      </c>
      <c r="O61" s="59" t="str">
        <f t="shared" si="4"/>
        <v/>
      </c>
    </row>
    <row r="62" spans="1:15" ht="12.5" customHeight="1" x14ac:dyDescent="0.35">
      <c r="A62" s="61">
        <v>2</v>
      </c>
      <c r="B62" s="61" t="s">
        <v>54</v>
      </c>
      <c r="C62" s="70">
        <v>12.01451</v>
      </c>
      <c r="D62" s="59" t="s">
        <v>50</v>
      </c>
      <c r="E62" s="61" t="s">
        <v>41</v>
      </c>
      <c r="F62" s="61" t="s">
        <v>55</v>
      </c>
      <c r="G62" s="61"/>
      <c r="H62" s="61" t="str">
        <f>IF(OR(G62="",G63="",G64="",G65=""),"",(SUMIF(A62:A$7000,A62,G62:G$7000)))</f>
        <v/>
      </c>
      <c r="I62" s="61" t="str">
        <f t="shared" si="0"/>
        <v/>
      </c>
      <c r="J62" s="61" t="str">
        <f t="shared" si="2"/>
        <v/>
      </c>
      <c r="K62" s="61">
        <f t="array" ref="K62">(MAX(IF($A62=A$1:A$7000,H$1:H$7000,0)))</f>
        <v>0.13600000000000001</v>
      </c>
      <c r="L62" s="61" t="str">
        <f t="shared" si="1"/>
        <v/>
      </c>
      <c r="M62" s="61">
        <f t="shared" si="5"/>
        <v>0</v>
      </c>
      <c r="N62" s="59" t="str">
        <f t="shared" si="3"/>
        <v/>
      </c>
      <c r="O62" s="59" t="str">
        <f t="shared" si="4"/>
        <v/>
      </c>
    </row>
    <row r="63" spans="1:15" ht="12.5" customHeight="1" x14ac:dyDescent="0.35">
      <c r="A63" s="2">
        <v>2</v>
      </c>
      <c r="B63" s="2" t="s">
        <v>54</v>
      </c>
      <c r="C63" s="69">
        <v>12.038500000000001</v>
      </c>
      <c r="D63" t="s">
        <v>50</v>
      </c>
      <c r="E63" s="2" t="s">
        <v>41</v>
      </c>
      <c r="F63" s="2" t="s">
        <v>55</v>
      </c>
      <c r="G63" s="2"/>
      <c r="H63" s="2" t="str">
        <f>IF(OR(G63="",G64="",G65="",G66=""),"",(SUMIF(A63:A$7000,A63,G63:G$7000)))</f>
        <v/>
      </c>
      <c r="I63" s="55" t="str">
        <f t="shared" si="0"/>
        <v/>
      </c>
      <c r="J63" s="61" t="str">
        <f t="shared" si="2"/>
        <v/>
      </c>
      <c r="K63" s="55">
        <f t="array" ref="K63">(MAX(IF($A63=A$1:A$7000,H$1:H$7000,0)))</f>
        <v>0.13600000000000001</v>
      </c>
      <c r="L63" s="55" t="str">
        <f t="shared" si="1"/>
        <v/>
      </c>
      <c r="M63" s="55">
        <f t="shared" si="5"/>
        <v>23.990000000001288</v>
      </c>
      <c r="N63" s="59" t="str">
        <f t="shared" si="3"/>
        <v/>
      </c>
      <c r="O63" s="59" t="str">
        <f t="shared" si="4"/>
        <v/>
      </c>
    </row>
    <row r="64" spans="1:15" ht="12.5" customHeight="1" x14ac:dyDescent="0.35">
      <c r="A64" s="61">
        <v>2</v>
      </c>
      <c r="B64" s="61" t="s">
        <v>54</v>
      </c>
      <c r="C64" s="70">
        <v>12.05959</v>
      </c>
      <c r="D64" s="59" t="s">
        <v>50</v>
      </c>
      <c r="E64" s="61" t="s">
        <v>41</v>
      </c>
      <c r="F64" s="61" t="s">
        <v>55</v>
      </c>
      <c r="G64" s="61"/>
      <c r="H64" s="61" t="str">
        <f>IF(OR(G64="",G65="",G66="",G67=""),"",(SUMIF(A64:A$7000,A64,G64:G$7000)))</f>
        <v/>
      </c>
      <c r="I64" s="61" t="str">
        <f t="shared" si="0"/>
        <v/>
      </c>
      <c r="J64" s="61" t="str">
        <f t="shared" si="2"/>
        <v/>
      </c>
      <c r="K64" s="61">
        <f t="array" ref="K64">(MAX(IF($A64=A$1:A$7000,H$1:H$7000,0)))</f>
        <v>0.13600000000000001</v>
      </c>
      <c r="L64" s="61" t="str">
        <f t="shared" si="1"/>
        <v/>
      </c>
      <c r="M64" s="61">
        <f t="shared" si="5"/>
        <v>21.089999999999165</v>
      </c>
      <c r="N64" s="59" t="str">
        <f t="shared" si="3"/>
        <v/>
      </c>
      <c r="O64" s="59" t="str">
        <f t="shared" si="4"/>
        <v/>
      </c>
    </row>
    <row r="65" spans="1:15" ht="12.5" customHeight="1" x14ac:dyDescent="0.35">
      <c r="A65" s="2">
        <v>2</v>
      </c>
      <c r="B65" s="2" t="s">
        <v>54</v>
      </c>
      <c r="C65" s="69">
        <v>12.08338</v>
      </c>
      <c r="D65" t="s">
        <v>50</v>
      </c>
      <c r="E65" s="2" t="s">
        <v>41</v>
      </c>
      <c r="F65" s="2" t="s">
        <v>55</v>
      </c>
      <c r="G65" s="2"/>
      <c r="H65" s="2" t="str">
        <f>IF(OR(G65="",G66="",G67="",G68=""),"",(SUMIF(A65:A$7000,A65,G65:G$7000)))</f>
        <v/>
      </c>
      <c r="I65" s="55" t="str">
        <f t="shared" si="0"/>
        <v/>
      </c>
      <c r="J65" s="61" t="str">
        <f t="shared" si="2"/>
        <v/>
      </c>
      <c r="K65" s="55">
        <f t="array" ref="K65">(MAX(IF($A65=A$1:A$7000,H$1:H$7000,0)))</f>
        <v>0.13600000000000001</v>
      </c>
      <c r="L65" s="55" t="str">
        <f t="shared" si="1"/>
        <v/>
      </c>
      <c r="M65" s="55">
        <f t="shared" si="5"/>
        <v>23.789999999999978</v>
      </c>
      <c r="N65" s="59" t="str">
        <f t="shared" si="3"/>
        <v/>
      </c>
      <c r="O65" s="59" t="str">
        <f t="shared" si="4"/>
        <v/>
      </c>
    </row>
    <row r="66" spans="1:15" ht="12.5" customHeight="1" x14ac:dyDescent="0.35">
      <c r="A66" s="61">
        <v>2</v>
      </c>
      <c r="B66" s="61" t="s">
        <v>54</v>
      </c>
      <c r="C66" s="70">
        <v>12.10488</v>
      </c>
      <c r="D66" s="59" t="s">
        <v>50</v>
      </c>
      <c r="E66" s="61" t="s">
        <v>41</v>
      </c>
      <c r="F66" s="61" t="s">
        <v>55</v>
      </c>
      <c r="G66" s="61"/>
      <c r="H66" s="61" t="str">
        <f>IF(OR(G66="",G67="",G68="",G69=""),"",(SUMIF(A66:A$7000,A66,G66:G$7000)))</f>
        <v/>
      </c>
      <c r="I66" s="61" t="str">
        <f t="shared" si="0"/>
        <v/>
      </c>
      <c r="J66" s="61" t="str">
        <f t="shared" si="2"/>
        <v/>
      </c>
      <c r="K66" s="61">
        <f t="array" ref="K66">(MAX(IF($A66=A$1:A$7000,H$1:H$7000,0)))</f>
        <v>0.13600000000000001</v>
      </c>
      <c r="L66" s="61" t="str">
        <f t="shared" si="1"/>
        <v/>
      </c>
      <c r="M66" s="61">
        <f t="shared" si="5"/>
        <v>21.499999999999631</v>
      </c>
      <c r="N66" s="59" t="str">
        <f t="shared" si="3"/>
        <v/>
      </c>
      <c r="O66" s="59" t="str">
        <f t="shared" si="4"/>
        <v/>
      </c>
    </row>
    <row r="67" spans="1:15" ht="12.5" customHeight="1" x14ac:dyDescent="0.35">
      <c r="A67" s="2">
        <v>2</v>
      </c>
      <c r="B67" s="2" t="s">
        <v>54</v>
      </c>
      <c r="C67" s="69">
        <v>12.125400000000001</v>
      </c>
      <c r="D67" t="s">
        <v>50</v>
      </c>
      <c r="E67" s="2" t="s">
        <v>41</v>
      </c>
      <c r="F67" s="2" t="s">
        <v>55</v>
      </c>
      <c r="G67" s="2"/>
      <c r="H67" s="2" t="str">
        <f>IF(OR(G67="",G68="",G69="",G70=""),"",(SUMIF(A67:A$7000,A67,G67:G$7000)))</f>
        <v/>
      </c>
      <c r="I67" s="55" t="str">
        <f t="shared" si="0"/>
        <v/>
      </c>
      <c r="J67" s="61" t="str">
        <f t="shared" si="2"/>
        <v/>
      </c>
      <c r="K67" s="55">
        <f t="array" ref="K67">(MAX(IF($A67=A$1:A$7000,H$1:H$7000,0)))</f>
        <v>0.13600000000000001</v>
      </c>
      <c r="L67" s="55" t="str">
        <f t="shared" si="1"/>
        <v/>
      </c>
      <c r="M67" s="55">
        <f t="shared" si="5"/>
        <v>20.520000000001204</v>
      </c>
      <c r="N67" s="59" t="str">
        <f t="shared" si="3"/>
        <v/>
      </c>
      <c r="O67" s="59" t="str">
        <f t="shared" si="4"/>
        <v/>
      </c>
    </row>
    <row r="68" spans="1:15" ht="12.5" customHeight="1" x14ac:dyDescent="0.35">
      <c r="A68" s="61">
        <v>2</v>
      </c>
      <c r="B68" s="61" t="s">
        <v>54</v>
      </c>
      <c r="C68" s="70">
        <v>12.144550000000001</v>
      </c>
      <c r="D68" s="59" t="s">
        <v>50</v>
      </c>
      <c r="E68" s="61" t="s">
        <v>41</v>
      </c>
      <c r="F68" s="61" t="s">
        <v>55</v>
      </c>
      <c r="G68" s="61"/>
      <c r="H68" s="61" t="str">
        <f>IF(OR(G68="",G69="",G70="",G71=""),"",(SUMIF(A68:A$7000,A68,G68:G$7000)))</f>
        <v/>
      </c>
      <c r="I68" s="61" t="str">
        <f t="shared" si="0"/>
        <v/>
      </c>
      <c r="J68" s="61" t="str">
        <f t="shared" si="2"/>
        <v/>
      </c>
      <c r="K68" s="61">
        <f t="array" ref="K68">(MAX(IF($A68=A$1:A$7000,H$1:H$7000,0)))</f>
        <v>0.13600000000000001</v>
      </c>
      <c r="L68" s="61" t="str">
        <f t="shared" si="1"/>
        <v/>
      </c>
      <c r="M68" s="61">
        <f t="shared" si="5"/>
        <v>19.149999999999778</v>
      </c>
      <c r="N68" s="59" t="str">
        <f t="shared" si="3"/>
        <v/>
      </c>
      <c r="O68" s="59" t="str">
        <f t="shared" si="4"/>
        <v/>
      </c>
    </row>
    <row r="69" spans="1:15" ht="12.5" customHeight="1" x14ac:dyDescent="0.35">
      <c r="A69" s="2">
        <v>2</v>
      </c>
      <c r="B69" s="2" t="s">
        <v>54</v>
      </c>
      <c r="C69" s="69">
        <v>12.170730000000001</v>
      </c>
      <c r="D69" t="s">
        <v>50</v>
      </c>
      <c r="E69" s="2" t="s">
        <v>41</v>
      </c>
      <c r="F69" s="2" t="s">
        <v>55</v>
      </c>
      <c r="G69" s="2"/>
      <c r="H69" s="2" t="str">
        <f>IF(OR(G69="",G70="",G71="",G72=""),"",(SUMIF(A69:A$7000,A69,G69:G$7000)))</f>
        <v/>
      </c>
      <c r="I69" s="55" t="str">
        <f t="shared" si="0"/>
        <v/>
      </c>
      <c r="J69" s="61" t="str">
        <f t="shared" si="2"/>
        <v/>
      </c>
      <c r="K69" s="55">
        <f t="array" ref="K69">(MAX(IF($A69=A$1:A$7000,H$1:H$7000,0)))</f>
        <v>0.13600000000000001</v>
      </c>
      <c r="L69" s="55" t="str">
        <f t="shared" si="1"/>
        <v/>
      </c>
      <c r="M69" s="55">
        <f t="shared" si="5"/>
        <v>26.180000000000092</v>
      </c>
      <c r="N69" s="59" t="str">
        <f t="shared" si="3"/>
        <v/>
      </c>
      <c r="O69" s="59" t="str">
        <f t="shared" si="4"/>
        <v/>
      </c>
    </row>
    <row r="70" spans="1:15" ht="12.5" customHeight="1" x14ac:dyDescent="0.35">
      <c r="A70" s="61">
        <v>2</v>
      </c>
      <c r="B70" s="61" t="s">
        <v>54</v>
      </c>
      <c r="C70" s="70">
        <v>12.20116</v>
      </c>
      <c r="D70" s="59" t="s">
        <v>50</v>
      </c>
      <c r="E70" s="61" t="s">
        <v>41</v>
      </c>
      <c r="F70" s="61" t="s">
        <v>55</v>
      </c>
      <c r="G70" s="61"/>
      <c r="H70" s="61" t="str">
        <f>IF(OR(G70="",G71="",G72="",G73=""),"",(SUMIF(A70:A$7000,A70,G70:G$7000)))</f>
        <v/>
      </c>
      <c r="I70" s="61" t="str">
        <f t="shared" si="0"/>
        <v/>
      </c>
      <c r="J70" s="61" t="str">
        <f t="shared" si="2"/>
        <v/>
      </c>
      <c r="K70" s="61">
        <f t="array" ref="K70">(MAX(IF($A70=A$1:A$7000,H$1:H$7000,0)))</f>
        <v>0.13600000000000001</v>
      </c>
      <c r="L70" s="61" t="str">
        <f t="shared" si="1"/>
        <v/>
      </c>
      <c r="M70" s="61">
        <f t="shared" si="5"/>
        <v>30.429999999999069</v>
      </c>
      <c r="N70" s="59" t="str">
        <f t="shared" si="3"/>
        <v/>
      </c>
      <c r="O70" s="59" t="str">
        <f t="shared" si="4"/>
        <v/>
      </c>
    </row>
    <row r="71" spans="1:15" ht="12.5" customHeight="1" x14ac:dyDescent="0.35">
      <c r="A71" s="2">
        <v>2</v>
      </c>
      <c r="B71" s="2" t="s">
        <v>54</v>
      </c>
      <c r="C71" s="69">
        <v>12.219530000000001</v>
      </c>
      <c r="D71" t="s">
        <v>50</v>
      </c>
      <c r="E71" s="2" t="s">
        <v>41</v>
      </c>
      <c r="F71" s="2" t="s">
        <v>55</v>
      </c>
      <c r="G71" s="2"/>
      <c r="H71" s="2" t="str">
        <f>IF(OR(G71="",G72="",G73="",G74=""),"",(SUMIF(A71:A$7000,A71,G71:G$7000)))</f>
        <v/>
      </c>
      <c r="I71" s="55" t="str">
        <f t="shared" si="0"/>
        <v/>
      </c>
      <c r="J71" s="61" t="str">
        <f t="shared" si="2"/>
        <v/>
      </c>
      <c r="K71" s="55">
        <f t="array" ref="K71">(MAX(IF($A71=A$1:A$7000,H$1:H$7000,0)))</f>
        <v>0.13600000000000001</v>
      </c>
      <c r="L71" s="55" t="str">
        <f t="shared" si="1"/>
        <v/>
      </c>
      <c r="M71" s="55">
        <f t="shared" si="5"/>
        <v>18.370000000000886</v>
      </c>
      <c r="N71" s="59" t="str">
        <f t="shared" si="3"/>
        <v/>
      </c>
      <c r="O71" s="59" t="str">
        <f t="shared" si="4"/>
        <v/>
      </c>
    </row>
    <row r="72" spans="1:15" ht="12.5" customHeight="1" x14ac:dyDescent="0.35">
      <c r="A72" s="61">
        <v>2</v>
      </c>
      <c r="B72" s="61" t="s">
        <v>54</v>
      </c>
      <c r="C72" s="70">
        <v>12.23629</v>
      </c>
      <c r="D72" s="59" t="s">
        <v>50</v>
      </c>
      <c r="E72" s="61" t="s">
        <v>41</v>
      </c>
      <c r="F72" s="61" t="s">
        <v>55</v>
      </c>
      <c r="G72" s="61"/>
      <c r="H72" s="61" t="str">
        <f>IF(OR(G72="",G73="",G74="",G75=""),"",(SUMIF(A72:A$7000,A72,G72:G$7000)))</f>
        <v/>
      </c>
      <c r="I72" s="61" t="str">
        <f t="shared" si="0"/>
        <v/>
      </c>
      <c r="J72" s="61" t="str">
        <f t="shared" si="2"/>
        <v/>
      </c>
      <c r="K72" s="61">
        <f t="array" ref="K72">(MAX(IF($A72=A$1:A$7000,H$1:H$7000,0)))</f>
        <v>0.13600000000000001</v>
      </c>
      <c r="L72" s="61" t="str">
        <f t="shared" si="1"/>
        <v/>
      </c>
      <c r="M72" s="61">
        <f t="shared" si="5"/>
        <v>16.759999999999664</v>
      </c>
      <c r="N72" s="59" t="str">
        <f t="shared" si="3"/>
        <v/>
      </c>
      <c r="O72" s="59" t="str">
        <f t="shared" si="4"/>
        <v/>
      </c>
    </row>
    <row r="73" spans="1:15" ht="12.5" customHeight="1" x14ac:dyDescent="0.35">
      <c r="A73" s="2">
        <v>2</v>
      </c>
      <c r="B73" s="2" t="s">
        <v>54</v>
      </c>
      <c r="C73" s="69">
        <v>12.256159999999999</v>
      </c>
      <c r="D73" t="s">
        <v>50</v>
      </c>
      <c r="E73" s="2" t="s">
        <v>41</v>
      </c>
      <c r="F73" s="2" t="s">
        <v>55</v>
      </c>
      <c r="G73" s="2"/>
      <c r="H73" s="2" t="str">
        <f>IF(OR(G73="",G74="",G75="",G76=""),"",(SUMIF(A73:A$7000,A73,G73:G$7000)))</f>
        <v/>
      </c>
      <c r="I73" s="55" t="str">
        <f t="shared" si="0"/>
        <v/>
      </c>
      <c r="J73" s="61" t="str">
        <f t="shared" si="2"/>
        <v/>
      </c>
      <c r="K73" s="55">
        <f t="array" ref="K73">(MAX(IF($A73=A$1:A$7000,H$1:H$7000,0)))</f>
        <v>0.13600000000000001</v>
      </c>
      <c r="L73" s="55" t="str">
        <f t="shared" si="1"/>
        <v/>
      </c>
      <c r="M73" s="55">
        <f t="shared" si="5"/>
        <v>19.869999999999166</v>
      </c>
      <c r="N73" s="59" t="str">
        <f t="shared" si="3"/>
        <v/>
      </c>
      <c r="O73" s="59" t="str">
        <f t="shared" si="4"/>
        <v/>
      </c>
    </row>
    <row r="74" spans="1:15" ht="12.5" customHeight="1" x14ac:dyDescent="0.35">
      <c r="A74" s="61">
        <v>2</v>
      </c>
      <c r="B74" s="61" t="s">
        <v>54</v>
      </c>
      <c r="C74" s="70">
        <v>12.275499999999999</v>
      </c>
      <c r="D74" s="59" t="s">
        <v>50</v>
      </c>
      <c r="E74" s="61" t="s">
        <v>41</v>
      </c>
      <c r="F74" s="61" t="s">
        <v>55</v>
      </c>
      <c r="G74" s="61"/>
      <c r="H74" s="61" t="str">
        <f>IF(OR(G74="",G75="",G76="",G77=""),"",(SUMIF(A74:A$7000,A74,G74:G$7000)))</f>
        <v/>
      </c>
      <c r="I74" s="61" t="str">
        <f t="shared" si="0"/>
        <v/>
      </c>
      <c r="J74" s="61" t="str">
        <f t="shared" si="2"/>
        <v/>
      </c>
      <c r="K74" s="61">
        <f t="array" ref="K74">(MAX(IF($A74=A$1:A$7000,H$1:H$7000,0)))</f>
        <v>0.13600000000000001</v>
      </c>
      <c r="L74" s="61" t="str">
        <f t="shared" si="1"/>
        <v/>
      </c>
      <c r="M74" s="61">
        <f t="shared" si="5"/>
        <v>19.339999999999691</v>
      </c>
      <c r="N74" s="59" t="str">
        <f t="shared" si="3"/>
        <v/>
      </c>
      <c r="O74" s="59" t="str">
        <f t="shared" si="4"/>
        <v/>
      </c>
    </row>
    <row r="75" spans="1:15" ht="12.5" customHeight="1" x14ac:dyDescent="0.35">
      <c r="A75" s="2">
        <v>2</v>
      </c>
      <c r="B75" s="2" t="s">
        <v>54</v>
      </c>
      <c r="C75" s="69">
        <v>12.30339</v>
      </c>
      <c r="D75" t="s">
        <v>50</v>
      </c>
      <c r="E75" s="2" t="s">
        <v>41</v>
      </c>
      <c r="F75" s="2" t="s">
        <v>55</v>
      </c>
      <c r="G75" s="2"/>
      <c r="H75" s="2" t="str">
        <f>IF(OR(G75="",G76="",G77="",G78=""),"",(SUMIF(A75:A$7000,A75,G75:G$7000)))</f>
        <v/>
      </c>
      <c r="I75" s="55" t="str">
        <f t="shared" si="0"/>
        <v/>
      </c>
      <c r="J75" s="61" t="str">
        <f t="shared" si="2"/>
        <v/>
      </c>
      <c r="K75" s="55">
        <f t="array" ref="K75">(MAX(IF($A75=A$1:A$7000,H$1:H$7000,0)))</f>
        <v>0.13600000000000001</v>
      </c>
      <c r="L75" s="55" t="str">
        <f t="shared" si="1"/>
        <v/>
      </c>
      <c r="M75" s="55">
        <f t="shared" si="5"/>
        <v>27.890000000001081</v>
      </c>
      <c r="N75" s="59" t="str">
        <f t="shared" si="3"/>
        <v/>
      </c>
      <c r="O75" s="59" t="str">
        <f t="shared" si="4"/>
        <v/>
      </c>
    </row>
    <row r="76" spans="1:15" ht="12.5" customHeight="1" x14ac:dyDescent="0.35">
      <c r="A76" s="61">
        <v>2</v>
      </c>
      <c r="B76" s="61" t="s">
        <v>54</v>
      </c>
      <c r="C76" s="70">
        <v>12.32747</v>
      </c>
      <c r="D76" s="59" t="s">
        <v>50</v>
      </c>
      <c r="E76" s="61" t="s">
        <v>41</v>
      </c>
      <c r="F76" s="61" t="s">
        <v>55</v>
      </c>
      <c r="G76" s="61"/>
      <c r="H76" s="61" t="str">
        <f>IF(OR(G76="",G77="",G78="",G79=""),"",(SUMIF(A76:A$7000,A76,G76:G$7000)))</f>
        <v/>
      </c>
      <c r="I76" s="61" t="str">
        <f t="shared" si="0"/>
        <v/>
      </c>
      <c r="J76" s="61" t="str">
        <f t="shared" si="2"/>
        <v/>
      </c>
      <c r="K76" s="61">
        <f t="array" ref="K76">(MAX(IF($A76=A$1:A$7000,H$1:H$7000,0)))</f>
        <v>0.13600000000000001</v>
      </c>
      <c r="L76" s="61" t="str">
        <f t="shared" si="1"/>
        <v/>
      </c>
      <c r="M76" s="61">
        <f t="shared" si="5"/>
        <v>24.079999999999657</v>
      </c>
      <c r="N76" s="59" t="str">
        <f t="shared" si="3"/>
        <v/>
      </c>
      <c r="O76" s="59" t="str">
        <f t="shared" si="4"/>
        <v/>
      </c>
    </row>
    <row r="77" spans="1:15" ht="12.5" customHeight="1" x14ac:dyDescent="0.35">
      <c r="A77" s="2">
        <v>2</v>
      </c>
      <c r="B77" s="2" t="s">
        <v>54</v>
      </c>
      <c r="C77" s="69">
        <v>12.34784</v>
      </c>
      <c r="D77" t="s">
        <v>50</v>
      </c>
      <c r="E77" s="2" t="s">
        <v>41</v>
      </c>
      <c r="F77" s="2" t="s">
        <v>55</v>
      </c>
      <c r="G77" s="2"/>
      <c r="H77" s="2" t="str">
        <f>IF(OR(G77="",G78="",G79="",G80=""),"",(SUMIF(A77:A$7000,A77,G77:G$7000)))</f>
        <v/>
      </c>
      <c r="I77" s="55" t="str">
        <f t="shared" si="0"/>
        <v/>
      </c>
      <c r="J77" s="61" t="str">
        <f t="shared" si="2"/>
        <v/>
      </c>
      <c r="K77" s="55">
        <f t="array" ref="K77">(MAX(IF($A77=A$1:A$7000,H$1:H$7000,0)))</f>
        <v>0.13600000000000001</v>
      </c>
      <c r="L77" s="55" t="str">
        <f t="shared" si="1"/>
        <v/>
      </c>
      <c r="M77" s="55">
        <f t="shared" si="5"/>
        <v>20.369999999999777</v>
      </c>
      <c r="N77" s="59" t="str">
        <f t="shared" si="3"/>
        <v/>
      </c>
      <c r="O77" s="59" t="str">
        <f t="shared" si="4"/>
        <v/>
      </c>
    </row>
    <row r="78" spans="1:15" ht="12.5" customHeight="1" x14ac:dyDescent="0.35">
      <c r="A78" s="61">
        <v>2</v>
      </c>
      <c r="B78" s="61" t="s">
        <v>54</v>
      </c>
      <c r="C78" s="70">
        <v>12.36885</v>
      </c>
      <c r="D78" s="59" t="s">
        <v>50</v>
      </c>
      <c r="E78" s="61" t="s">
        <v>41</v>
      </c>
      <c r="F78" s="61" t="s">
        <v>55</v>
      </c>
      <c r="G78" s="61"/>
      <c r="H78" s="61" t="str">
        <f>IF(OR(G78="",G79="",G80="",G81=""),"",(SUMIF(A78:A$7000,A78,G78:G$7000)))</f>
        <v/>
      </c>
      <c r="I78" s="61" t="str">
        <f t="shared" si="0"/>
        <v/>
      </c>
      <c r="J78" s="61" t="str">
        <f t="shared" si="2"/>
        <v/>
      </c>
      <c r="K78" s="61">
        <f t="array" ref="K78">(MAX(IF($A78=A$1:A$7000,H$1:H$7000,0)))</f>
        <v>0.13600000000000001</v>
      </c>
      <c r="L78" s="61" t="str">
        <f t="shared" si="1"/>
        <v/>
      </c>
      <c r="M78" s="61">
        <f t="shared" si="5"/>
        <v>21.010000000000417</v>
      </c>
      <c r="N78" s="59" t="str">
        <f t="shared" si="3"/>
        <v/>
      </c>
      <c r="O78" s="59" t="str">
        <f t="shared" si="4"/>
        <v/>
      </c>
    </row>
    <row r="79" spans="1:15" ht="12.5" customHeight="1" x14ac:dyDescent="0.35">
      <c r="A79" s="2">
        <v>2</v>
      </c>
      <c r="B79" s="2" t="s">
        <v>54</v>
      </c>
      <c r="C79" s="69">
        <v>12.393409999999999</v>
      </c>
      <c r="D79" t="s">
        <v>50</v>
      </c>
      <c r="E79" s="2" t="s">
        <v>41</v>
      </c>
      <c r="F79" s="2" t="s">
        <v>55</v>
      </c>
      <c r="G79" s="2"/>
      <c r="H79" s="2" t="str">
        <f>IF(OR(G79="",G80="",G81="",G82=""),"",(SUMIF(A79:A$7000,A79,G79:G$7000)))</f>
        <v/>
      </c>
      <c r="I79" s="55" t="str">
        <f t="shared" si="0"/>
        <v/>
      </c>
      <c r="J79" s="61" t="str">
        <f t="shared" si="2"/>
        <v/>
      </c>
      <c r="K79" s="55">
        <f t="array" ref="K79">(MAX(IF($A79=A$1:A$7000,H$1:H$7000,0)))</f>
        <v>0.13600000000000001</v>
      </c>
      <c r="L79" s="55" t="str">
        <f t="shared" si="1"/>
        <v/>
      </c>
      <c r="M79" s="55">
        <f t="shared" si="5"/>
        <v>24.559999999999249</v>
      </c>
      <c r="N79" s="59" t="str">
        <f t="shared" si="3"/>
        <v/>
      </c>
      <c r="O79" s="59" t="str">
        <f t="shared" si="4"/>
        <v/>
      </c>
    </row>
    <row r="80" spans="1:15" ht="12.5" customHeight="1" x14ac:dyDescent="0.35">
      <c r="A80" s="61">
        <v>2</v>
      </c>
      <c r="B80" s="61" t="s">
        <v>54</v>
      </c>
      <c r="C80" s="70">
        <v>12.417389999999999</v>
      </c>
      <c r="D80" s="59" t="s">
        <v>50</v>
      </c>
      <c r="E80" s="61" t="s">
        <v>41</v>
      </c>
      <c r="F80" s="61" t="s">
        <v>55</v>
      </c>
      <c r="G80" s="61"/>
      <c r="H80" s="61" t="str">
        <f>IF(OR(G80="",G81="",G82="",G83=""),"",(SUMIF(A80:A$7000,A80,G80:G$7000)))</f>
        <v/>
      </c>
      <c r="I80" s="61" t="str">
        <f t="shared" ref="I80:I88" si="6">IF(L80="","",A80)</f>
        <v/>
      </c>
      <c r="J80" s="61" t="str">
        <f t="shared" si="2"/>
        <v/>
      </c>
      <c r="K80" s="61">
        <f t="array" ref="K80">(MAX(IF($A80=A$1:A$7000,H$1:H$7000,0)))</f>
        <v>0.13600000000000001</v>
      </c>
      <c r="L80" s="61" t="str">
        <f t="shared" ref="L80:L88" si="7">IF(H80="","",IF(AND(H79="",H78="",H77=""),C80,""))</f>
        <v/>
      </c>
      <c r="M80" s="61">
        <f t="shared" si="5"/>
        <v>23.97999999999989</v>
      </c>
      <c r="N80" s="59" t="str">
        <f t="shared" si="3"/>
        <v/>
      </c>
      <c r="O80" s="59" t="str">
        <f t="shared" si="4"/>
        <v/>
      </c>
    </row>
    <row r="81" spans="1:15" ht="12.5" customHeight="1" x14ac:dyDescent="0.35">
      <c r="A81" s="2">
        <v>2</v>
      </c>
      <c r="B81" s="2" t="s">
        <v>54</v>
      </c>
      <c r="C81" s="69">
        <v>12.436260000000001</v>
      </c>
      <c r="D81" t="s">
        <v>50</v>
      </c>
      <c r="E81" s="2" t="s">
        <v>41</v>
      </c>
      <c r="F81" s="2" t="s">
        <v>55</v>
      </c>
      <c r="G81" s="2"/>
      <c r="H81" s="2" t="str">
        <f>IF(OR(G81="",G82="",G83="",G84=""),"",(SUMIF(A81:A$7000,A81,G81:G$7000)))</f>
        <v/>
      </c>
      <c r="I81" s="55" t="str">
        <f t="shared" si="6"/>
        <v/>
      </c>
      <c r="J81" s="61" t="str">
        <f t="shared" ref="J81:J144" si="8">IF(L81="","",(VLOOKUP(A81,A81:E7065,5,FALSE)))</f>
        <v/>
      </c>
      <c r="K81" s="55">
        <f t="array" ref="K81">(MAX(IF($A81=A$1:A$7000,H$1:H$7000,0)))</f>
        <v>0.13600000000000001</v>
      </c>
      <c r="L81" s="55" t="str">
        <f t="shared" si="7"/>
        <v/>
      </c>
      <c r="M81" s="55">
        <f t="shared" si="5"/>
        <v>18.870000000001497</v>
      </c>
      <c r="N81" s="59" t="str">
        <f t="shared" ref="N81:N144" si="9">IF(AND(G81&gt;0,G82&gt;0,G80&gt;0),A81,"")</f>
        <v/>
      </c>
      <c r="O81" s="59" t="str">
        <f t="shared" ref="O81:O144" si="10">IF(N81="","",(IF(G81&gt;G82,-1,1)))</f>
        <v/>
      </c>
    </row>
    <row r="82" spans="1:15" ht="12.5" customHeight="1" x14ac:dyDescent="0.35">
      <c r="A82" s="61">
        <v>2</v>
      </c>
      <c r="B82" s="61" t="s">
        <v>54</v>
      </c>
      <c r="C82" s="70">
        <v>12.45382</v>
      </c>
      <c r="D82" s="59" t="s">
        <v>50</v>
      </c>
      <c r="E82" s="61" t="s">
        <v>41</v>
      </c>
      <c r="F82" s="61" t="s">
        <v>55</v>
      </c>
      <c r="G82" s="61"/>
      <c r="H82" s="61" t="str">
        <f>IF(OR(G82="",G83="",G84="",G85=""),"",(SUMIF(A82:A$7000,A82,G82:G$7000)))</f>
        <v/>
      </c>
      <c r="I82" s="61" t="str">
        <f t="shared" si="6"/>
        <v/>
      </c>
      <c r="J82" s="61" t="str">
        <f t="shared" si="8"/>
        <v/>
      </c>
      <c r="K82" s="61">
        <f t="array" ref="K82">(MAX(IF($A82=A$1:A$7000,H$1:H$7000,0)))</f>
        <v>0.13600000000000001</v>
      </c>
      <c r="L82" s="61" t="str">
        <f t="shared" si="7"/>
        <v/>
      </c>
      <c r="M82" s="61">
        <f t="shared" ref="M82:M145" si="11">IF(A82=A81,ABS(C82-C81),0)*1000</f>
        <v>17.559999999999576</v>
      </c>
      <c r="N82" s="59" t="str">
        <f t="shared" si="9"/>
        <v/>
      </c>
      <c r="O82" s="59" t="str">
        <f t="shared" si="10"/>
        <v/>
      </c>
    </row>
    <row r="83" spans="1:15" ht="12.5" customHeight="1" x14ac:dyDescent="0.35">
      <c r="A83" s="2">
        <v>2</v>
      </c>
      <c r="B83" s="2" t="s">
        <v>54</v>
      </c>
      <c r="C83" s="69">
        <v>12.471780000000001</v>
      </c>
      <c r="D83" t="s">
        <v>50</v>
      </c>
      <c r="E83" s="2" t="s">
        <v>41</v>
      </c>
      <c r="F83" s="2" t="s">
        <v>55</v>
      </c>
      <c r="G83" s="2"/>
      <c r="H83" s="2" t="str">
        <f>IF(OR(G83="",G84="",G85="",G86=""),"",(SUMIF(A83:A$7000,A83,G83:G$7000)))</f>
        <v/>
      </c>
      <c r="I83" s="55" t="str">
        <f t="shared" si="6"/>
        <v/>
      </c>
      <c r="J83" s="61" t="str">
        <f t="shared" si="8"/>
        <v/>
      </c>
      <c r="K83" s="55">
        <f t="array" ref="K83">(MAX(IF($A83=A$1:A$7000,H$1:H$7000,0)))</f>
        <v>0.13600000000000001</v>
      </c>
      <c r="L83" s="55" t="str">
        <f t="shared" si="7"/>
        <v/>
      </c>
      <c r="M83" s="55">
        <f t="shared" si="11"/>
        <v>17.96000000000042</v>
      </c>
      <c r="N83" s="59" t="str">
        <f t="shared" si="9"/>
        <v/>
      </c>
      <c r="O83" s="59" t="str">
        <f t="shared" si="10"/>
        <v/>
      </c>
    </row>
    <row r="84" spans="1:15" ht="12.5" customHeight="1" x14ac:dyDescent="0.35">
      <c r="A84" s="61">
        <v>2</v>
      </c>
      <c r="B84" s="61" t="s">
        <v>54</v>
      </c>
      <c r="C84" s="70">
        <v>12.49292</v>
      </c>
      <c r="D84" s="59" t="s">
        <v>50</v>
      </c>
      <c r="E84" s="61" t="s">
        <v>41</v>
      </c>
      <c r="F84" s="61" t="s">
        <v>55</v>
      </c>
      <c r="G84" s="61"/>
      <c r="H84" s="61" t="str">
        <f>IF(OR(G84="",G85="",G86="",G87=""),"",(SUMIF(A84:A$7000,A84,G84:G$7000)))</f>
        <v/>
      </c>
      <c r="I84" s="61" t="str">
        <f t="shared" si="6"/>
        <v/>
      </c>
      <c r="J84" s="61" t="str">
        <f t="shared" si="8"/>
        <v/>
      </c>
      <c r="K84" s="61">
        <f t="array" ref="K84">(MAX(IF($A84=A$1:A$7000,H$1:H$7000,0)))</f>
        <v>0.13600000000000001</v>
      </c>
      <c r="L84" s="61" t="str">
        <f t="shared" si="7"/>
        <v/>
      </c>
      <c r="M84" s="61">
        <f t="shared" si="11"/>
        <v>21.139999999999048</v>
      </c>
      <c r="N84" s="59" t="str">
        <f t="shared" si="9"/>
        <v/>
      </c>
      <c r="O84" s="59" t="str">
        <f t="shared" si="10"/>
        <v/>
      </c>
    </row>
    <row r="85" spans="1:15" ht="12.5" customHeight="1" x14ac:dyDescent="0.35">
      <c r="A85" s="2">
        <v>2</v>
      </c>
      <c r="B85" s="2" t="s">
        <v>54</v>
      </c>
      <c r="C85" s="69">
        <v>12.51624</v>
      </c>
      <c r="D85" t="s">
        <v>50</v>
      </c>
      <c r="E85" s="2" t="s">
        <v>41</v>
      </c>
      <c r="F85" s="2" t="s">
        <v>55</v>
      </c>
      <c r="G85" s="2">
        <v>1E-4</v>
      </c>
      <c r="H85" s="2" t="str">
        <f>IF(OR(G85="",G86="",G87="",G88=""),"",(SUMIF(A85:A$7000,A85,G85:G$7000)))</f>
        <v/>
      </c>
      <c r="I85" s="55" t="str">
        <f t="shared" si="6"/>
        <v/>
      </c>
      <c r="J85" s="61" t="str">
        <f t="shared" si="8"/>
        <v/>
      </c>
      <c r="K85" s="55">
        <f t="array" ref="K85">(MAX(IF($A85=A$1:A$7000,H$1:H$7000,0)))</f>
        <v>0.13600000000000001</v>
      </c>
      <c r="L85" s="55" t="str">
        <f t="shared" si="7"/>
        <v/>
      </c>
      <c r="M85" s="55">
        <f t="shared" si="11"/>
        <v>23.320000000000007</v>
      </c>
      <c r="N85" s="59" t="str">
        <f t="shared" si="9"/>
        <v/>
      </c>
      <c r="O85" s="59" t="str">
        <f t="shared" si="10"/>
        <v/>
      </c>
    </row>
    <row r="86" spans="1:15" ht="12.5" customHeight="1" x14ac:dyDescent="0.35">
      <c r="A86" s="61">
        <v>2</v>
      </c>
      <c r="B86" s="61" t="s">
        <v>54</v>
      </c>
      <c r="C86" s="70">
        <v>12.54191</v>
      </c>
      <c r="D86" s="59" t="s">
        <v>50</v>
      </c>
      <c r="E86" s="61" t="s">
        <v>41</v>
      </c>
      <c r="F86" s="61" t="s">
        <v>55</v>
      </c>
      <c r="G86" s="61"/>
      <c r="H86" s="61" t="str">
        <f>IF(OR(G86="",G87="",G88="",G89=""),"",(SUMIF(A86:A$7000,A86,G86:G$7000)))</f>
        <v/>
      </c>
      <c r="I86" s="61" t="str">
        <f t="shared" si="6"/>
        <v/>
      </c>
      <c r="J86" s="61" t="str">
        <f t="shared" si="8"/>
        <v/>
      </c>
      <c r="K86" s="61">
        <f t="array" ref="K86">(MAX(IF($A86=A$1:A$7000,H$1:H$7000,0)))</f>
        <v>0.13600000000000001</v>
      </c>
      <c r="L86" s="61" t="str">
        <f t="shared" si="7"/>
        <v/>
      </c>
      <c r="M86" s="61">
        <f t="shared" si="11"/>
        <v>25.66999999999986</v>
      </c>
      <c r="N86" s="59" t="str">
        <f t="shared" si="9"/>
        <v/>
      </c>
      <c r="O86" s="59" t="str">
        <f t="shared" si="10"/>
        <v/>
      </c>
    </row>
    <row r="87" spans="1:15" ht="12.5" customHeight="1" x14ac:dyDescent="0.35">
      <c r="A87" s="2">
        <v>2</v>
      </c>
      <c r="B87" s="2" t="s">
        <v>54</v>
      </c>
      <c r="C87" s="69">
        <v>12.558149999999999</v>
      </c>
      <c r="D87" t="s">
        <v>50</v>
      </c>
      <c r="E87" s="2" t="s">
        <v>41</v>
      </c>
      <c r="F87" s="2" t="s">
        <v>55</v>
      </c>
      <c r="G87" s="2"/>
      <c r="H87" s="2" t="str">
        <f>IF(OR(G87="",G88="",G89="",G90=""),"",(SUMIF(A87:A$7000,A87,G87:G$7000)))</f>
        <v/>
      </c>
      <c r="I87" s="55" t="str">
        <f t="shared" si="6"/>
        <v/>
      </c>
      <c r="J87" s="61" t="str">
        <f t="shared" si="8"/>
        <v/>
      </c>
      <c r="K87" s="55">
        <f t="array" ref="K87">(MAX(IF($A87=A$1:A$7000,H$1:H$7000,0)))</f>
        <v>0.13600000000000001</v>
      </c>
      <c r="L87" s="55" t="str">
        <f t="shared" si="7"/>
        <v/>
      </c>
      <c r="M87" s="55">
        <f t="shared" si="11"/>
        <v>16.23999999999981</v>
      </c>
      <c r="N87" s="59" t="str">
        <f t="shared" si="9"/>
        <v/>
      </c>
      <c r="O87" s="59" t="str">
        <f t="shared" si="10"/>
        <v/>
      </c>
    </row>
    <row r="88" spans="1:15" ht="12.5" customHeight="1" x14ac:dyDescent="0.35">
      <c r="A88" s="61">
        <v>2</v>
      </c>
      <c r="B88" s="61" t="s">
        <v>54</v>
      </c>
      <c r="C88" s="70">
        <v>12.57292</v>
      </c>
      <c r="D88" s="59" t="s">
        <v>50</v>
      </c>
      <c r="E88" s="61" t="s">
        <v>41</v>
      </c>
      <c r="F88" s="61" t="s">
        <v>55</v>
      </c>
      <c r="G88" s="61"/>
      <c r="H88" s="61" t="str">
        <f>IF(OR(G88="",G89="",G90="",G91=""),"",(SUMIF(A88:A$7000,A88,G88:G$7000)))</f>
        <v/>
      </c>
      <c r="I88" s="61" t="str">
        <f t="shared" si="6"/>
        <v/>
      </c>
      <c r="J88" s="61" t="str">
        <f t="shared" si="8"/>
        <v/>
      </c>
      <c r="K88" s="61">
        <f t="array" ref="K88">(MAX(IF($A88=A$1:A$7000,H$1:H$7000,0)))</f>
        <v>0.13600000000000001</v>
      </c>
      <c r="L88" s="61" t="str">
        <f t="shared" si="7"/>
        <v/>
      </c>
      <c r="M88" s="61">
        <f t="shared" si="11"/>
        <v>14.770000000000394</v>
      </c>
      <c r="N88" s="59" t="str">
        <f t="shared" si="9"/>
        <v/>
      </c>
      <c r="O88" s="59" t="str">
        <f t="shared" si="10"/>
        <v/>
      </c>
    </row>
    <row r="89" spans="1:15" ht="12.5" customHeight="1" x14ac:dyDescent="0.35">
      <c r="A89" s="2">
        <v>2</v>
      </c>
      <c r="B89" s="2" t="s">
        <v>54</v>
      </c>
      <c r="C89" s="69">
        <v>12.58788</v>
      </c>
      <c r="D89" t="s">
        <v>50</v>
      </c>
      <c r="E89" s="2" t="s">
        <v>41</v>
      </c>
      <c r="F89" s="2" t="s">
        <v>55</v>
      </c>
      <c r="G89" s="2">
        <v>2.0000000000000001E-4</v>
      </c>
      <c r="H89" s="2">
        <f>IF(OR(G89="",G90="",G91="",G92=""),"",(SUMIF(A89:A$7000,A89,G89:G$7000)))</f>
        <v>0.13600000000000001</v>
      </c>
      <c r="I89" s="55">
        <f>IF(L89="","",A89)</f>
        <v>2</v>
      </c>
      <c r="J89" s="61" t="str">
        <f t="shared" si="8"/>
        <v>TaskD</v>
      </c>
      <c r="K89" s="55">
        <f t="array" ref="K89">(MAX(IF($A89=InsertVoiceSwitchActivateLOG!A$1:A$7000,InsertVoiceSwitchActivateLOG!H$1:H$7000,0)))</f>
        <v>0.13600000000000001</v>
      </c>
      <c r="L89" s="55">
        <f>IF(H89="","",IF(AND(H88="",H87="",H86=""),C89,""))</f>
        <v>12.58788</v>
      </c>
      <c r="M89" s="55">
        <f t="shared" si="11"/>
        <v>14.960000000000306</v>
      </c>
      <c r="N89" s="59" t="str">
        <f t="shared" si="9"/>
        <v/>
      </c>
      <c r="O89" s="59" t="str">
        <f t="shared" si="10"/>
        <v/>
      </c>
    </row>
    <row r="90" spans="1:15" ht="12.5" customHeight="1" x14ac:dyDescent="0.35">
      <c r="A90" s="61">
        <v>2</v>
      </c>
      <c r="B90" s="61" t="s">
        <v>54</v>
      </c>
      <c r="C90" s="70">
        <v>12.6065</v>
      </c>
      <c r="D90" s="59" t="s">
        <v>50</v>
      </c>
      <c r="E90" s="61" t="s">
        <v>41</v>
      </c>
      <c r="F90" s="61" t="s">
        <v>55</v>
      </c>
      <c r="G90" s="61">
        <v>2.0000000000000001E-4</v>
      </c>
      <c r="H90" s="61">
        <f>IF(OR(G90="",G91="",G92="",G93=""),"",(SUMIF(A90:A$7000,A90,G90:G$7000)))</f>
        <v>0.1358</v>
      </c>
      <c r="I90" s="61" t="str">
        <f t="shared" ref="I90:I153" si="12">IF(L90="","",A90)</f>
        <v/>
      </c>
      <c r="J90" s="61" t="str">
        <f t="shared" si="8"/>
        <v/>
      </c>
      <c r="K90" s="61">
        <f t="array" ref="K90">(MAX(IF($A90=InsertVoiceSwitchActivateLOG!A$1:A$7000,InsertVoiceSwitchActivateLOG!H$1:H$7000,0)))</f>
        <v>0.13600000000000001</v>
      </c>
      <c r="L90" s="61" t="str">
        <f t="shared" ref="L90:L153" si="13">IF(H90="","",IF(AND(H89="",H88="",H87=""),C90,""))</f>
        <v/>
      </c>
      <c r="M90" s="61">
        <f t="shared" si="11"/>
        <v>18.620000000000303</v>
      </c>
      <c r="N90" s="59">
        <f t="shared" si="9"/>
        <v>2</v>
      </c>
      <c r="O90" s="59">
        <f t="shared" si="10"/>
        <v>1</v>
      </c>
    </row>
    <row r="91" spans="1:15" ht="12.5" customHeight="1" x14ac:dyDescent="0.35">
      <c r="A91" s="2">
        <v>2</v>
      </c>
      <c r="B91" s="2" t="s">
        <v>54</v>
      </c>
      <c r="C91" s="69">
        <v>12.638489999999999</v>
      </c>
      <c r="D91" t="s">
        <v>50</v>
      </c>
      <c r="E91" s="2" t="s">
        <v>41</v>
      </c>
      <c r="F91" s="2" t="s">
        <v>55</v>
      </c>
      <c r="G91" s="2">
        <v>5.0000000000000001E-4</v>
      </c>
      <c r="H91" s="2">
        <f>IF(OR(G91="",G92="",G93="",G94=""),"",(SUMIF(A91:A$7000,A91,G91:G$7000)))</f>
        <v>0.1356</v>
      </c>
      <c r="I91" s="55" t="str">
        <f t="shared" si="12"/>
        <v/>
      </c>
      <c r="J91" s="61" t="str">
        <f t="shared" si="8"/>
        <v/>
      </c>
      <c r="K91" s="55">
        <f t="array" ref="K91">(MAX(IF($A91=InsertVoiceSwitchActivateLOG!A$1:A$7000,InsertVoiceSwitchActivateLOG!H$1:H$7000,0)))</f>
        <v>0.13600000000000001</v>
      </c>
      <c r="L91" s="55" t="str">
        <f t="shared" si="13"/>
        <v/>
      </c>
      <c r="M91" s="55">
        <f t="shared" si="11"/>
        <v>31.989999999998631</v>
      </c>
      <c r="N91" s="59">
        <f t="shared" si="9"/>
        <v>2</v>
      </c>
      <c r="O91" s="59">
        <f t="shared" si="10"/>
        <v>1</v>
      </c>
    </row>
    <row r="92" spans="1:15" ht="12.5" customHeight="1" x14ac:dyDescent="0.35">
      <c r="A92" s="61">
        <v>2</v>
      </c>
      <c r="B92" s="61" t="s">
        <v>56</v>
      </c>
      <c r="C92" s="70">
        <v>12.66023</v>
      </c>
      <c r="D92" s="59" t="s">
        <v>50</v>
      </c>
      <c r="E92" s="61" t="s">
        <v>41</v>
      </c>
      <c r="F92" s="61" t="s">
        <v>55</v>
      </c>
      <c r="G92" s="61">
        <v>1.1000000000000001E-3</v>
      </c>
      <c r="H92" s="61">
        <f>IF(OR(G92="",G93="",G94="",G95=""),"",(SUMIF(A92:A$7000,A92,G92:G$7000)))</f>
        <v>0.1351</v>
      </c>
      <c r="I92" s="61" t="str">
        <f t="shared" si="12"/>
        <v/>
      </c>
      <c r="J92" s="61" t="str">
        <f t="shared" si="8"/>
        <v/>
      </c>
      <c r="K92" s="61">
        <f t="array" ref="K92">(MAX(IF($A92=InsertVoiceSwitchActivateLOG!A$1:A$7000,InsertVoiceSwitchActivateLOG!H$1:H$7000,0)))</f>
        <v>0.13600000000000001</v>
      </c>
      <c r="L92" s="61" t="str">
        <f t="shared" si="13"/>
        <v/>
      </c>
      <c r="M92" s="61">
        <f t="shared" si="11"/>
        <v>21.740000000001203</v>
      </c>
      <c r="N92" s="59">
        <f t="shared" si="9"/>
        <v>2</v>
      </c>
      <c r="O92" s="59">
        <f t="shared" si="10"/>
        <v>1</v>
      </c>
    </row>
    <row r="93" spans="1:15" ht="12.5" customHeight="1" x14ac:dyDescent="0.35">
      <c r="A93" s="2">
        <v>2</v>
      </c>
      <c r="B93" s="2" t="s">
        <v>56</v>
      </c>
      <c r="C93" s="69">
        <v>12.681039999999999</v>
      </c>
      <c r="D93" t="s">
        <v>50</v>
      </c>
      <c r="E93" s="2" t="s">
        <v>41</v>
      </c>
      <c r="F93" s="2" t="s">
        <v>55</v>
      </c>
      <c r="G93" s="2">
        <v>1.9E-3</v>
      </c>
      <c r="H93" s="2">
        <f>IF(OR(G93="",G94="",G95="",G96=""),"",(SUMIF(A93:A$7000,A93,G93:G$7000)))</f>
        <v>0.13400000000000001</v>
      </c>
      <c r="I93" s="55" t="str">
        <f t="shared" si="12"/>
        <v/>
      </c>
      <c r="J93" s="61" t="str">
        <f t="shared" si="8"/>
        <v/>
      </c>
      <c r="K93" s="55">
        <f t="array" ref="K93">(MAX(IF($A93=InsertVoiceSwitchActivateLOG!A$1:A$7000,InsertVoiceSwitchActivateLOG!H$1:H$7000,0)))</f>
        <v>0.13600000000000001</v>
      </c>
      <c r="L93" s="55" t="str">
        <f t="shared" si="13"/>
        <v/>
      </c>
      <c r="M93" s="55">
        <f t="shared" si="11"/>
        <v>20.809999999999107</v>
      </c>
      <c r="N93" s="59">
        <f t="shared" si="9"/>
        <v>2</v>
      </c>
      <c r="O93" s="59">
        <f t="shared" si="10"/>
        <v>1</v>
      </c>
    </row>
    <row r="94" spans="1:15" ht="12.5" customHeight="1" x14ac:dyDescent="0.35">
      <c r="A94" s="61">
        <v>2</v>
      </c>
      <c r="B94" s="61" t="s">
        <v>56</v>
      </c>
      <c r="C94" s="70">
        <v>12.701969999999999</v>
      </c>
      <c r="D94" s="59" t="s">
        <v>50</v>
      </c>
      <c r="E94" s="61" t="s">
        <v>41</v>
      </c>
      <c r="F94" s="61" t="s">
        <v>55</v>
      </c>
      <c r="G94" s="61">
        <v>3.3E-3</v>
      </c>
      <c r="H94" s="61">
        <f>IF(OR(G94="",G95="",G96="",G97=""),"",(SUMIF(A94:A$7000,A94,G94:G$7000)))</f>
        <v>0.1321</v>
      </c>
      <c r="I94" s="61" t="str">
        <f t="shared" si="12"/>
        <v/>
      </c>
      <c r="J94" s="61" t="str">
        <f t="shared" si="8"/>
        <v/>
      </c>
      <c r="K94" s="61">
        <f t="array" ref="K94">(MAX(IF($A94=InsertVoiceSwitchActivateLOG!A$1:A$7000,InsertVoiceSwitchActivateLOG!H$1:H$7000,0)))</f>
        <v>0.13600000000000001</v>
      </c>
      <c r="L94" s="61" t="str">
        <f t="shared" si="13"/>
        <v/>
      </c>
      <c r="M94" s="61">
        <f t="shared" si="11"/>
        <v>20.929999999999893</v>
      </c>
      <c r="N94" s="59">
        <f t="shared" si="9"/>
        <v>2</v>
      </c>
      <c r="O94" s="59">
        <f t="shared" si="10"/>
        <v>-1</v>
      </c>
    </row>
    <row r="95" spans="1:15" ht="12.5" customHeight="1" x14ac:dyDescent="0.35">
      <c r="A95" s="2">
        <v>2</v>
      </c>
      <c r="B95" s="2" t="s">
        <v>56</v>
      </c>
      <c r="C95" s="69">
        <v>12.72799</v>
      </c>
      <c r="D95" t="s">
        <v>50</v>
      </c>
      <c r="E95" s="2" t="s">
        <v>41</v>
      </c>
      <c r="F95" s="2" t="s">
        <v>55</v>
      </c>
      <c r="G95" s="2">
        <v>2.5000000000000001E-3</v>
      </c>
      <c r="H95" s="2">
        <f>IF(OR(G95="",G96="",G97="",G98=""),"",(SUMIF(A95:A$7000,A95,G95:G$7000)))</f>
        <v>0.1288</v>
      </c>
      <c r="I95" s="55" t="str">
        <f t="shared" si="12"/>
        <v/>
      </c>
      <c r="J95" s="61" t="str">
        <f t="shared" si="8"/>
        <v/>
      </c>
      <c r="K95" s="55">
        <f t="array" ref="K95">(MAX(IF($A95=InsertVoiceSwitchActivateLOG!A$1:A$7000,InsertVoiceSwitchActivateLOG!H$1:H$7000,0)))</f>
        <v>0.13600000000000001</v>
      </c>
      <c r="L95" s="55" t="str">
        <f t="shared" si="13"/>
        <v/>
      </c>
      <c r="M95" s="55">
        <f t="shared" si="11"/>
        <v>26.02000000000082</v>
      </c>
      <c r="N95" s="59">
        <f t="shared" si="9"/>
        <v>2</v>
      </c>
      <c r="O95" s="59">
        <f t="shared" si="10"/>
        <v>-1</v>
      </c>
    </row>
    <row r="96" spans="1:15" ht="12.5" customHeight="1" x14ac:dyDescent="0.35">
      <c r="A96" s="61">
        <v>2</v>
      </c>
      <c r="B96" s="61" t="s">
        <v>56</v>
      </c>
      <c r="C96" s="70">
        <v>12.74587</v>
      </c>
      <c r="D96" s="59" t="s">
        <v>50</v>
      </c>
      <c r="E96" s="61" t="s">
        <v>41</v>
      </c>
      <c r="F96" s="61" t="s">
        <v>55</v>
      </c>
      <c r="G96" s="61">
        <v>2.3E-3</v>
      </c>
      <c r="H96" s="61">
        <f>IF(OR(G96="",G97="",G98="",G99=""),"",(SUMIF(A96:A$7000,A96,G96:G$7000)))</f>
        <v>0.1263</v>
      </c>
      <c r="I96" s="61" t="str">
        <f t="shared" si="12"/>
        <v/>
      </c>
      <c r="J96" s="61" t="str">
        <f t="shared" si="8"/>
        <v/>
      </c>
      <c r="K96" s="61">
        <f t="array" ref="K96">(MAX(IF($A96=InsertVoiceSwitchActivateLOG!A$1:A$7000,InsertVoiceSwitchActivateLOG!H$1:H$7000,0)))</f>
        <v>0.13600000000000001</v>
      </c>
      <c r="L96" s="61" t="str">
        <f t="shared" si="13"/>
        <v/>
      </c>
      <c r="M96" s="61">
        <f t="shared" si="11"/>
        <v>17.879999999999896</v>
      </c>
      <c r="N96" s="59">
        <f t="shared" si="9"/>
        <v>2</v>
      </c>
      <c r="O96" s="59">
        <f t="shared" si="10"/>
        <v>1</v>
      </c>
    </row>
    <row r="97" spans="1:15" ht="12.5" customHeight="1" x14ac:dyDescent="0.35">
      <c r="A97" s="2">
        <v>2</v>
      </c>
      <c r="B97" s="2" t="s">
        <v>56</v>
      </c>
      <c r="C97" s="69">
        <v>12.762259999999999</v>
      </c>
      <c r="D97" t="s">
        <v>50</v>
      </c>
      <c r="E97" s="2" t="s">
        <v>41</v>
      </c>
      <c r="F97" s="2" t="s">
        <v>55</v>
      </c>
      <c r="G97" s="2">
        <v>2.3E-3</v>
      </c>
      <c r="H97" s="2">
        <f>IF(OR(G97="",G98="",G99="",G100=""),"",(SUMIF(A97:A$7000,A97,G97:G$7000)))</f>
        <v>0.12399999999999999</v>
      </c>
      <c r="I97" s="55" t="str">
        <f t="shared" si="12"/>
        <v/>
      </c>
      <c r="J97" s="61" t="str">
        <f t="shared" si="8"/>
        <v/>
      </c>
      <c r="K97" s="55">
        <f t="array" ref="K97">(MAX(IF($A97=InsertVoiceSwitchActivateLOG!A$1:A$7000,InsertVoiceSwitchActivateLOG!H$1:H$7000,0)))</f>
        <v>0.13600000000000001</v>
      </c>
      <c r="L97" s="55" t="str">
        <f t="shared" si="13"/>
        <v/>
      </c>
      <c r="M97" s="55">
        <f t="shared" si="11"/>
        <v>16.389999999999461</v>
      </c>
      <c r="N97" s="59">
        <f t="shared" si="9"/>
        <v>2</v>
      </c>
      <c r="O97" s="59">
        <f t="shared" si="10"/>
        <v>1</v>
      </c>
    </row>
    <row r="98" spans="1:15" ht="12.5" customHeight="1" x14ac:dyDescent="0.35">
      <c r="A98" s="61">
        <v>2</v>
      </c>
      <c r="B98" s="61" t="s">
        <v>56</v>
      </c>
      <c r="C98" s="70">
        <v>12.778879999999999</v>
      </c>
      <c r="D98" s="59" t="s">
        <v>50</v>
      </c>
      <c r="E98" s="61" t="s">
        <v>41</v>
      </c>
      <c r="F98" s="61" t="s">
        <v>55</v>
      </c>
      <c r="G98" s="61">
        <v>5.4000000000000003E-3</v>
      </c>
      <c r="H98" s="61">
        <f>IF(OR(G98="",G99="",G100="",G101=""),"",(SUMIF(A98:A$7000,A98,G98:G$7000)))</f>
        <v>0.12169999999999999</v>
      </c>
      <c r="I98" s="61" t="str">
        <f t="shared" si="12"/>
        <v/>
      </c>
      <c r="J98" s="61" t="str">
        <f t="shared" si="8"/>
        <v/>
      </c>
      <c r="K98" s="61">
        <f t="array" ref="K98">(MAX(IF($A98=InsertVoiceSwitchActivateLOG!A$1:A$7000,InsertVoiceSwitchActivateLOG!H$1:H$7000,0)))</f>
        <v>0.13600000000000001</v>
      </c>
      <c r="L98" s="61" t="str">
        <f t="shared" si="13"/>
        <v/>
      </c>
      <c r="M98" s="61">
        <f t="shared" si="11"/>
        <v>16.619999999999635</v>
      </c>
      <c r="N98" s="59">
        <f t="shared" si="9"/>
        <v>2</v>
      </c>
      <c r="O98" s="59">
        <f t="shared" si="10"/>
        <v>1</v>
      </c>
    </row>
    <row r="99" spans="1:15" ht="12.5" customHeight="1" x14ac:dyDescent="0.35">
      <c r="A99" s="2">
        <v>2</v>
      </c>
      <c r="B99" s="2" t="s">
        <v>56</v>
      </c>
      <c r="C99" s="69">
        <v>12.79274</v>
      </c>
      <c r="D99" t="s">
        <v>50</v>
      </c>
      <c r="E99" s="2" t="s">
        <v>41</v>
      </c>
      <c r="F99" s="2" t="s">
        <v>55</v>
      </c>
      <c r="G99" s="2">
        <v>5.4000000000000003E-3</v>
      </c>
      <c r="H99" s="2">
        <f>IF(OR(G99="",G100="",G101="",G102=""),"",(SUMIF(A99:A$7000,A99,G99:G$7000)))</f>
        <v>0.1163</v>
      </c>
      <c r="I99" s="55" t="str">
        <f t="shared" si="12"/>
        <v/>
      </c>
      <c r="J99" s="61" t="str">
        <f t="shared" si="8"/>
        <v/>
      </c>
      <c r="K99" s="55">
        <f t="array" ref="K99">(MAX(IF($A99=InsertVoiceSwitchActivateLOG!A$1:A$7000,InsertVoiceSwitchActivateLOG!H$1:H$7000,0)))</f>
        <v>0.13600000000000001</v>
      </c>
      <c r="L99" s="55" t="str">
        <f t="shared" si="13"/>
        <v/>
      </c>
      <c r="M99" s="55">
        <f t="shared" si="11"/>
        <v>13.860000000001094</v>
      </c>
      <c r="N99" s="59">
        <f t="shared" si="9"/>
        <v>2</v>
      </c>
      <c r="O99" s="59">
        <f t="shared" si="10"/>
        <v>-1</v>
      </c>
    </row>
    <row r="100" spans="1:15" ht="12.5" customHeight="1" x14ac:dyDescent="0.35">
      <c r="A100" s="61">
        <v>2</v>
      </c>
      <c r="B100" s="61" t="s">
        <v>56</v>
      </c>
      <c r="C100" s="70">
        <v>12.80719</v>
      </c>
      <c r="D100" s="59" t="s">
        <v>50</v>
      </c>
      <c r="E100" s="61" t="s">
        <v>41</v>
      </c>
      <c r="F100" s="61" t="s">
        <v>55</v>
      </c>
      <c r="G100" s="61">
        <v>2.8E-3</v>
      </c>
      <c r="H100" s="61">
        <f>IF(OR(G100="",G101="",G102="",G103=""),"",(SUMIF(A100:A$7000,A100,G100:G$7000)))</f>
        <v>0.1109</v>
      </c>
      <c r="I100" s="61" t="str">
        <f t="shared" si="12"/>
        <v/>
      </c>
      <c r="J100" s="61" t="str">
        <f t="shared" si="8"/>
        <v/>
      </c>
      <c r="K100" s="61">
        <f t="array" ref="K100">(MAX(IF($A100=InsertVoiceSwitchActivateLOG!A$1:A$7000,InsertVoiceSwitchActivateLOG!H$1:H$7000,0)))</f>
        <v>0.13600000000000001</v>
      </c>
      <c r="L100" s="61" t="str">
        <f t="shared" si="13"/>
        <v/>
      </c>
      <c r="M100" s="61">
        <f t="shared" si="11"/>
        <v>14.450000000000074</v>
      </c>
      <c r="N100" s="59">
        <f t="shared" si="9"/>
        <v>2</v>
      </c>
      <c r="O100" s="59">
        <f t="shared" si="10"/>
        <v>-1</v>
      </c>
    </row>
    <row r="101" spans="1:15" ht="12.5" customHeight="1" x14ac:dyDescent="0.35">
      <c r="A101" s="2">
        <v>2</v>
      </c>
      <c r="B101" s="2" t="s">
        <v>56</v>
      </c>
      <c r="C101" s="69">
        <v>12.82333</v>
      </c>
      <c r="D101" t="s">
        <v>50</v>
      </c>
      <c r="E101" s="2" t="s">
        <v>41</v>
      </c>
      <c r="F101" s="2" t="s">
        <v>55</v>
      </c>
      <c r="G101" s="2">
        <v>1.2999999999999999E-3</v>
      </c>
      <c r="H101" s="2">
        <f>IF(OR(G101="",G102="",G103="",G104=""),"",(SUMIF(A101:A$7000,A101,G101:G$7000)))</f>
        <v>0.10809999999999999</v>
      </c>
      <c r="I101" s="55" t="str">
        <f t="shared" si="12"/>
        <v/>
      </c>
      <c r="J101" s="61" t="str">
        <f t="shared" si="8"/>
        <v/>
      </c>
      <c r="K101" s="55">
        <f t="array" ref="K101">(MAX(IF($A101=InsertVoiceSwitchActivateLOG!A$1:A$7000,InsertVoiceSwitchActivateLOG!H$1:H$7000,0)))</f>
        <v>0.13600000000000001</v>
      </c>
      <c r="L101" s="55" t="str">
        <f t="shared" si="13"/>
        <v/>
      </c>
      <c r="M101" s="55">
        <f t="shared" si="11"/>
        <v>16.140000000000043</v>
      </c>
      <c r="N101" s="59">
        <f t="shared" si="9"/>
        <v>2</v>
      </c>
      <c r="O101" s="59">
        <f t="shared" si="10"/>
        <v>-1</v>
      </c>
    </row>
    <row r="102" spans="1:15" ht="12.5" customHeight="1" x14ac:dyDescent="0.35">
      <c r="A102" s="61">
        <v>2</v>
      </c>
      <c r="B102" s="61" t="s">
        <v>54</v>
      </c>
      <c r="C102" s="70">
        <v>12.83761</v>
      </c>
      <c r="D102" s="59" t="s">
        <v>50</v>
      </c>
      <c r="E102" s="61" t="s">
        <v>41</v>
      </c>
      <c r="F102" s="61" t="s">
        <v>55</v>
      </c>
      <c r="G102" s="61">
        <v>5.0000000000000001E-4</v>
      </c>
      <c r="H102" s="61">
        <f>IF(OR(G102="",G103="",G104="",G105=""),"",(SUMIF(A102:A$7000,A102,G102:G$7000)))</f>
        <v>0.10679999999999999</v>
      </c>
      <c r="I102" s="61" t="str">
        <f t="shared" si="12"/>
        <v/>
      </c>
      <c r="J102" s="61" t="str">
        <f t="shared" si="8"/>
        <v/>
      </c>
      <c r="K102" s="61">
        <f t="array" ref="K102">(MAX(IF($A102=InsertVoiceSwitchActivateLOG!A$1:A$7000,InsertVoiceSwitchActivateLOG!H$1:H$7000,0)))</f>
        <v>0.13600000000000001</v>
      </c>
      <c r="L102" s="61" t="str">
        <f t="shared" si="13"/>
        <v/>
      </c>
      <c r="M102" s="61">
        <f t="shared" si="11"/>
        <v>14.279999999999404</v>
      </c>
      <c r="N102" s="59">
        <f t="shared" si="9"/>
        <v>2</v>
      </c>
      <c r="O102" s="59">
        <f t="shared" si="10"/>
        <v>1</v>
      </c>
    </row>
    <row r="103" spans="1:15" ht="12.5" customHeight="1" x14ac:dyDescent="0.35">
      <c r="A103" s="2">
        <v>2</v>
      </c>
      <c r="B103" s="2" t="s">
        <v>54</v>
      </c>
      <c r="C103" s="69">
        <v>12.85289</v>
      </c>
      <c r="D103" t="s">
        <v>50</v>
      </c>
      <c r="E103" s="2" t="s">
        <v>41</v>
      </c>
      <c r="F103" s="2" t="s">
        <v>55</v>
      </c>
      <c r="G103" s="2">
        <v>5.0000000000000001E-4</v>
      </c>
      <c r="H103" s="2">
        <f>IF(OR(G103="",G104="",G105="",G106=""),"",(SUMIF(A103:A$7000,A103,G103:G$7000)))</f>
        <v>0.10629999999999999</v>
      </c>
      <c r="I103" s="55" t="str">
        <f t="shared" si="12"/>
        <v/>
      </c>
      <c r="J103" s="61" t="str">
        <f t="shared" si="8"/>
        <v/>
      </c>
      <c r="K103" s="55">
        <f t="array" ref="K103">(MAX(IF($A103=InsertVoiceSwitchActivateLOG!A$1:A$7000,InsertVoiceSwitchActivateLOG!H$1:H$7000,0)))</f>
        <v>0.13600000000000001</v>
      </c>
      <c r="L103" s="55" t="str">
        <f t="shared" si="13"/>
        <v/>
      </c>
      <c r="M103" s="55">
        <f t="shared" si="11"/>
        <v>15.280000000000626</v>
      </c>
      <c r="N103" s="59">
        <f t="shared" si="9"/>
        <v>2</v>
      </c>
      <c r="O103" s="59">
        <f t="shared" si="10"/>
        <v>1</v>
      </c>
    </row>
    <row r="104" spans="1:15" ht="12.5" customHeight="1" x14ac:dyDescent="0.35">
      <c r="A104" s="61">
        <v>2</v>
      </c>
      <c r="B104" s="61" t="s">
        <v>54</v>
      </c>
      <c r="C104" s="70">
        <v>12.86786</v>
      </c>
      <c r="D104" s="59" t="s">
        <v>50</v>
      </c>
      <c r="E104" s="61" t="s">
        <v>41</v>
      </c>
      <c r="F104" s="61" t="s">
        <v>55</v>
      </c>
      <c r="G104" s="61">
        <v>8.0000000000000004E-4</v>
      </c>
      <c r="H104" s="61">
        <f>IF(OR(G104="",G105="",G106="",G107=""),"",(SUMIF(A104:A$7000,A104,G104:G$7000)))</f>
        <v>0.10579999999999999</v>
      </c>
      <c r="I104" s="61" t="str">
        <f t="shared" si="12"/>
        <v/>
      </c>
      <c r="J104" s="61" t="str">
        <f t="shared" si="8"/>
        <v/>
      </c>
      <c r="K104" s="61">
        <f t="array" ref="K104">(MAX(IF($A104=InsertVoiceSwitchActivateLOG!A$1:A$7000,InsertVoiceSwitchActivateLOG!H$1:H$7000,0)))</f>
        <v>0.13600000000000001</v>
      </c>
      <c r="L104" s="61" t="str">
        <f t="shared" si="13"/>
        <v/>
      </c>
      <c r="M104" s="61">
        <f t="shared" si="11"/>
        <v>14.969999999999928</v>
      </c>
      <c r="N104" s="59">
        <f t="shared" si="9"/>
        <v>2</v>
      </c>
      <c r="O104" s="59">
        <f t="shared" si="10"/>
        <v>1</v>
      </c>
    </row>
    <row r="105" spans="1:15" ht="12.5" customHeight="1" x14ac:dyDescent="0.35">
      <c r="A105" s="2">
        <v>2</v>
      </c>
      <c r="B105" s="2" t="s">
        <v>54</v>
      </c>
      <c r="C105" s="69">
        <v>12.88213</v>
      </c>
      <c r="D105" t="s">
        <v>50</v>
      </c>
      <c r="E105" s="2" t="s">
        <v>41</v>
      </c>
      <c r="F105" s="2" t="s">
        <v>55</v>
      </c>
      <c r="G105" s="2">
        <v>8.0000000000000004E-4</v>
      </c>
      <c r="H105" s="2">
        <f>IF(OR(G105="",G106="",G107="",G108=""),"",(SUMIF(A105:A$7000,A105,G105:G$7000)))</f>
        <v>0.105</v>
      </c>
      <c r="I105" s="55" t="str">
        <f t="shared" si="12"/>
        <v/>
      </c>
      <c r="J105" s="61" t="str">
        <f t="shared" si="8"/>
        <v/>
      </c>
      <c r="K105" s="55">
        <f t="array" ref="K105">(MAX(IF($A105=InsertVoiceSwitchActivateLOG!A$1:A$7000,InsertVoiceSwitchActivateLOG!H$1:H$7000,0)))</f>
        <v>0.13600000000000001</v>
      </c>
      <c r="L105" s="55" t="str">
        <f t="shared" si="13"/>
        <v/>
      </c>
      <c r="M105" s="55">
        <f t="shared" si="11"/>
        <v>14.269999999999783</v>
      </c>
      <c r="N105" s="59">
        <f t="shared" si="9"/>
        <v>2</v>
      </c>
      <c r="O105" s="59">
        <f t="shared" si="10"/>
        <v>1</v>
      </c>
    </row>
    <row r="106" spans="1:15" ht="12.5" customHeight="1" x14ac:dyDescent="0.35">
      <c r="A106" s="61">
        <v>2</v>
      </c>
      <c r="B106" s="61" t="s">
        <v>56</v>
      </c>
      <c r="C106" s="70">
        <v>12.897069999999999</v>
      </c>
      <c r="D106" s="59" t="s">
        <v>50</v>
      </c>
      <c r="E106" s="61" t="s">
        <v>41</v>
      </c>
      <c r="F106" s="61" t="s">
        <v>55</v>
      </c>
      <c r="G106" s="61">
        <v>8.2000000000000007E-3</v>
      </c>
      <c r="H106" s="61">
        <f>IF(OR(G106="",G107="",G108="",G109=""),"",(SUMIF(A106:A$7000,A106,G106:G$7000)))</f>
        <v>0.10419999999999999</v>
      </c>
      <c r="I106" s="61" t="str">
        <f t="shared" si="12"/>
        <v/>
      </c>
      <c r="J106" s="61" t="str">
        <f t="shared" si="8"/>
        <v/>
      </c>
      <c r="K106" s="61">
        <f t="array" ref="K106">(MAX(IF($A106=InsertVoiceSwitchActivateLOG!A$1:A$7000,InsertVoiceSwitchActivateLOG!H$1:H$7000,0)))</f>
        <v>0.13600000000000001</v>
      </c>
      <c r="L106" s="61" t="str">
        <f t="shared" si="13"/>
        <v/>
      </c>
      <c r="M106" s="61">
        <f t="shared" si="11"/>
        <v>14.939999999999287</v>
      </c>
      <c r="N106" s="59">
        <f t="shared" si="9"/>
        <v>2</v>
      </c>
      <c r="O106" s="59">
        <f t="shared" si="10"/>
        <v>1</v>
      </c>
    </row>
    <row r="107" spans="1:15" ht="12.5" customHeight="1" x14ac:dyDescent="0.35">
      <c r="A107" s="2">
        <v>2</v>
      </c>
      <c r="B107" s="2" t="s">
        <v>56</v>
      </c>
      <c r="C107" s="69">
        <v>12.915940000000001</v>
      </c>
      <c r="D107" t="s">
        <v>50</v>
      </c>
      <c r="E107" s="2" t="s">
        <v>41</v>
      </c>
      <c r="F107" s="2" t="s">
        <v>55</v>
      </c>
      <c r="G107" s="2">
        <v>8.2000000000000007E-3</v>
      </c>
      <c r="H107" s="2">
        <f>IF(OR(G107="",G108="",G109="",G110=""),"",(SUMIF(A107:A$7000,A107,G107:G$7000)))</f>
        <v>9.6000000000000002E-2</v>
      </c>
      <c r="I107" s="55" t="str">
        <f t="shared" si="12"/>
        <v/>
      </c>
      <c r="J107" s="61" t="str">
        <f t="shared" si="8"/>
        <v/>
      </c>
      <c r="K107" s="55">
        <f t="array" ref="K107">(MAX(IF($A107=InsertVoiceSwitchActivateLOG!A$1:A$7000,InsertVoiceSwitchActivateLOG!H$1:H$7000,0)))</f>
        <v>0.13600000000000001</v>
      </c>
      <c r="L107" s="55" t="str">
        <f t="shared" si="13"/>
        <v/>
      </c>
      <c r="M107" s="55">
        <f t="shared" si="11"/>
        <v>18.870000000001497</v>
      </c>
      <c r="N107" s="59">
        <f t="shared" si="9"/>
        <v>2</v>
      </c>
      <c r="O107" s="59">
        <f t="shared" si="10"/>
        <v>1</v>
      </c>
    </row>
    <row r="108" spans="1:15" ht="12.5" customHeight="1" x14ac:dyDescent="0.35">
      <c r="A108" s="61">
        <v>2</v>
      </c>
      <c r="B108" s="61" t="s">
        <v>56</v>
      </c>
      <c r="C108" s="70">
        <v>12.93229</v>
      </c>
      <c r="D108" s="59" t="s">
        <v>50</v>
      </c>
      <c r="E108" s="61" t="s">
        <v>41</v>
      </c>
      <c r="F108" s="61" t="s">
        <v>55</v>
      </c>
      <c r="G108" s="61">
        <v>1.49E-2</v>
      </c>
      <c r="H108" s="61">
        <f>IF(OR(G108="",G109="",G110="",G111=""),"",(SUMIF(A108:A$7000,A108,G108:G$7000)))</f>
        <v>8.7799999999999989E-2</v>
      </c>
      <c r="I108" s="61" t="str">
        <f t="shared" si="12"/>
        <v/>
      </c>
      <c r="J108" s="61" t="str">
        <f t="shared" si="8"/>
        <v/>
      </c>
      <c r="K108" s="61">
        <f t="array" ref="K108">(MAX(IF($A108=InsertVoiceSwitchActivateLOG!A$1:A$7000,InsertVoiceSwitchActivateLOG!H$1:H$7000,0)))</f>
        <v>0.13600000000000001</v>
      </c>
      <c r="L108" s="61" t="str">
        <f t="shared" si="13"/>
        <v/>
      </c>
      <c r="M108" s="61">
        <f t="shared" si="11"/>
        <v>16.349999999999199</v>
      </c>
      <c r="N108" s="59">
        <f t="shared" si="9"/>
        <v>2</v>
      </c>
      <c r="O108" s="59">
        <f t="shared" si="10"/>
        <v>1</v>
      </c>
    </row>
    <row r="109" spans="1:15" ht="12.5" customHeight="1" x14ac:dyDescent="0.35">
      <c r="A109" s="2">
        <v>2</v>
      </c>
      <c r="B109" s="2" t="s">
        <v>56</v>
      </c>
      <c r="C109" s="69">
        <v>12.947430000000001</v>
      </c>
      <c r="D109" t="s">
        <v>50</v>
      </c>
      <c r="E109" s="2" t="s">
        <v>41</v>
      </c>
      <c r="F109" s="2" t="s">
        <v>55</v>
      </c>
      <c r="G109" s="2">
        <v>3.4799999999999998E-2</v>
      </c>
      <c r="H109" s="2">
        <f>IF(OR(G109="",G110="",G111="",G112=""),"",(SUMIF(A109:A$7000,A109,G109:G$7000)))</f>
        <v>7.2899999999999993E-2</v>
      </c>
      <c r="I109" s="55" t="str">
        <f t="shared" si="12"/>
        <v/>
      </c>
      <c r="J109" s="61" t="str">
        <f t="shared" si="8"/>
        <v/>
      </c>
      <c r="K109" s="55">
        <f t="array" ref="K109">(MAX(IF($A109=InsertVoiceSwitchActivateLOG!A$1:A$7000,InsertVoiceSwitchActivateLOG!H$1:H$7000,0)))</f>
        <v>0.13600000000000001</v>
      </c>
      <c r="L109" s="55" t="str">
        <f t="shared" si="13"/>
        <v/>
      </c>
      <c r="M109" s="55">
        <f t="shared" si="11"/>
        <v>15.140000000000597</v>
      </c>
      <c r="N109" s="59">
        <f t="shared" si="9"/>
        <v>2</v>
      </c>
      <c r="O109" s="59">
        <f t="shared" si="10"/>
        <v>-1</v>
      </c>
    </row>
    <row r="110" spans="1:15" ht="12.5" customHeight="1" x14ac:dyDescent="0.35">
      <c r="A110" s="61">
        <v>2</v>
      </c>
      <c r="B110" s="61" t="s">
        <v>56</v>
      </c>
      <c r="C110" s="70">
        <v>12.9627</v>
      </c>
      <c r="D110" s="59" t="s">
        <v>50</v>
      </c>
      <c r="E110" s="61" t="s">
        <v>41</v>
      </c>
      <c r="F110" s="61" t="s">
        <v>55</v>
      </c>
      <c r="G110" s="61">
        <v>3.3999999999999998E-3</v>
      </c>
      <c r="H110" s="61" t="str">
        <f>IF(OR(G110="",G111="",G112="",G113=""),"",(SUMIF(A110:A$7000,A110,G110:G$7000)))</f>
        <v/>
      </c>
      <c r="I110" s="61" t="str">
        <f t="shared" si="12"/>
        <v/>
      </c>
      <c r="J110" s="61" t="str">
        <f t="shared" si="8"/>
        <v/>
      </c>
      <c r="K110" s="61">
        <f t="array" ref="K110">(MAX(IF($A110=InsertVoiceSwitchActivateLOG!A$1:A$7000,InsertVoiceSwitchActivateLOG!H$1:H$7000,0)))</f>
        <v>0.13600000000000001</v>
      </c>
      <c r="L110" s="61" t="str">
        <f t="shared" si="13"/>
        <v/>
      </c>
      <c r="M110" s="61">
        <f t="shared" si="11"/>
        <v>15.269999999999229</v>
      </c>
      <c r="N110" s="59">
        <f t="shared" si="9"/>
        <v>2</v>
      </c>
      <c r="O110" s="59">
        <f t="shared" si="10"/>
        <v>1</v>
      </c>
    </row>
    <row r="111" spans="1:15" ht="12.5" customHeight="1" x14ac:dyDescent="0.35">
      <c r="A111" s="2">
        <v>2</v>
      </c>
      <c r="B111" s="2" t="s">
        <v>56</v>
      </c>
      <c r="C111" s="69">
        <v>12.978389999999999</v>
      </c>
      <c r="D111" t="s">
        <v>50</v>
      </c>
      <c r="E111" s="2" t="s">
        <v>41</v>
      </c>
      <c r="F111" s="2" t="s">
        <v>55</v>
      </c>
      <c r="G111" s="2">
        <v>2.0799999999999999E-2</v>
      </c>
      <c r="H111" s="2" t="str">
        <f>IF(OR(G111="",G112="",G113="",G114=""),"",(SUMIF(A111:A$7000,A111,G111:G$7000)))</f>
        <v/>
      </c>
      <c r="I111" s="55" t="str">
        <f t="shared" si="12"/>
        <v/>
      </c>
      <c r="J111" s="61" t="str">
        <f t="shared" si="8"/>
        <v/>
      </c>
      <c r="K111" s="55">
        <f t="array" ref="K111">(MAX(IF($A111=InsertVoiceSwitchActivateLOG!A$1:A$7000,InsertVoiceSwitchActivateLOG!H$1:H$7000,0)))</f>
        <v>0.13600000000000001</v>
      </c>
      <c r="L111" s="55" t="str">
        <f t="shared" si="13"/>
        <v/>
      </c>
      <c r="M111" s="55">
        <f t="shared" si="11"/>
        <v>15.689999999999316</v>
      </c>
      <c r="N111" s="59">
        <f t="shared" si="9"/>
        <v>2</v>
      </c>
      <c r="O111" s="59">
        <f t="shared" si="10"/>
        <v>-1</v>
      </c>
    </row>
    <row r="112" spans="1:15" ht="12.5" customHeight="1" x14ac:dyDescent="0.35">
      <c r="A112" s="61">
        <v>2</v>
      </c>
      <c r="B112" s="61" t="s">
        <v>56</v>
      </c>
      <c r="C112" s="70">
        <v>12.993119999999999</v>
      </c>
      <c r="D112" s="59" t="s">
        <v>50</v>
      </c>
      <c r="E112" s="61" t="s">
        <v>41</v>
      </c>
      <c r="F112" s="61" t="s">
        <v>55</v>
      </c>
      <c r="G112" s="61">
        <v>1.3899999999999999E-2</v>
      </c>
      <c r="H112" s="61" t="str">
        <f>IF(OR(G112="",G113="",G114="",G115=""),"",(SUMIF(A112:A$7000,A112,G112:G$7000)))</f>
        <v/>
      </c>
      <c r="I112" s="61" t="str">
        <f t="shared" si="12"/>
        <v/>
      </c>
      <c r="J112" s="61" t="str">
        <f t="shared" si="8"/>
        <v/>
      </c>
      <c r="K112" s="61">
        <f t="array" ref="K112">(MAX(IF($A112=InsertVoiceSwitchActivateLOG!A$1:A$7000,InsertVoiceSwitchActivateLOG!H$1:H$7000,0)))</f>
        <v>0.13600000000000001</v>
      </c>
      <c r="L112" s="61" t="str">
        <f t="shared" si="13"/>
        <v/>
      </c>
      <c r="M112" s="61">
        <f t="shared" si="11"/>
        <v>14.730000000000132</v>
      </c>
      <c r="N112" s="59" t="str">
        <f t="shared" si="9"/>
        <v/>
      </c>
      <c r="O112" s="59" t="str">
        <f t="shared" si="10"/>
        <v/>
      </c>
    </row>
    <row r="113" spans="1:15" ht="12.5" customHeight="1" x14ac:dyDescent="0.35">
      <c r="A113" s="2">
        <v>3</v>
      </c>
      <c r="B113" s="2" t="s">
        <v>54</v>
      </c>
      <c r="C113" s="69">
        <v>14.013019999999999</v>
      </c>
      <c r="D113" t="s">
        <v>50</v>
      </c>
      <c r="E113" s="2" t="s">
        <v>42</v>
      </c>
      <c r="F113" s="2" t="s">
        <v>55</v>
      </c>
      <c r="G113" s="2"/>
      <c r="H113" s="2" t="str">
        <f>IF(OR(G113="",G114="",G115="",G116=""),"",(SUMIF(A113:A$7000,A113,G113:G$7000)))</f>
        <v/>
      </c>
      <c r="I113" s="55" t="str">
        <f t="shared" si="12"/>
        <v/>
      </c>
      <c r="J113" s="61" t="str">
        <f t="shared" si="8"/>
        <v/>
      </c>
      <c r="K113" s="55">
        <f t="array" ref="K113">(MAX(IF($A113=InsertVoiceSwitchActivateLOG!A$1:A$7000,InsertVoiceSwitchActivateLOG!H$1:H$7000,0)))</f>
        <v>2.4899999999999999E-2</v>
      </c>
      <c r="L113" s="55" t="str">
        <f t="shared" si="13"/>
        <v/>
      </c>
      <c r="M113" s="55">
        <f t="shared" si="11"/>
        <v>0</v>
      </c>
      <c r="N113" s="59" t="str">
        <f t="shared" si="9"/>
        <v/>
      </c>
      <c r="O113" s="59" t="str">
        <f t="shared" si="10"/>
        <v/>
      </c>
    </row>
    <row r="114" spans="1:15" ht="12.5" customHeight="1" x14ac:dyDescent="0.35">
      <c r="A114" s="61">
        <v>3</v>
      </c>
      <c r="B114" s="61" t="s">
        <v>54</v>
      </c>
      <c r="C114" s="70">
        <v>14.02786</v>
      </c>
      <c r="D114" s="59" t="s">
        <v>50</v>
      </c>
      <c r="E114" s="61" t="s">
        <v>42</v>
      </c>
      <c r="F114" s="61" t="s">
        <v>55</v>
      </c>
      <c r="G114" s="61"/>
      <c r="H114" s="61" t="str">
        <f>IF(OR(G114="",G115="",G116="",G117=""),"",(SUMIF(A114:A$7000,A114,G114:G$7000)))</f>
        <v/>
      </c>
      <c r="I114" s="61" t="str">
        <f t="shared" si="12"/>
        <v/>
      </c>
      <c r="J114" s="61" t="str">
        <f t="shared" si="8"/>
        <v/>
      </c>
      <c r="K114" s="61">
        <f t="array" ref="K114">(MAX(IF($A114=InsertVoiceSwitchActivateLOG!A$1:A$7000,InsertVoiceSwitchActivateLOG!H$1:H$7000,0)))</f>
        <v>2.4899999999999999E-2</v>
      </c>
      <c r="L114" s="61" t="str">
        <f t="shared" si="13"/>
        <v/>
      </c>
      <c r="M114" s="61">
        <f t="shared" si="11"/>
        <v>14.840000000001297</v>
      </c>
      <c r="N114" s="59" t="str">
        <f t="shared" si="9"/>
        <v/>
      </c>
      <c r="O114" s="59" t="str">
        <f t="shared" si="10"/>
        <v/>
      </c>
    </row>
    <row r="115" spans="1:15" ht="12.5" customHeight="1" x14ac:dyDescent="0.35">
      <c r="A115" s="2">
        <v>3</v>
      </c>
      <c r="B115" s="2" t="s">
        <v>54</v>
      </c>
      <c r="C115" s="69">
        <v>14.046049999999999</v>
      </c>
      <c r="D115" t="s">
        <v>50</v>
      </c>
      <c r="E115" s="2" t="s">
        <v>42</v>
      </c>
      <c r="F115" s="2" t="s">
        <v>55</v>
      </c>
      <c r="G115" s="2"/>
      <c r="H115" s="2" t="str">
        <f>IF(OR(G115="",G116="",G117="",G118=""),"",(SUMIF(A115:A$7000,A115,G115:G$7000)))</f>
        <v/>
      </c>
      <c r="I115" s="55" t="str">
        <f t="shared" si="12"/>
        <v/>
      </c>
      <c r="J115" s="61" t="str">
        <f t="shared" si="8"/>
        <v/>
      </c>
      <c r="K115" s="55">
        <f t="array" ref="K115">(MAX(IF($A115=InsertVoiceSwitchActivateLOG!A$1:A$7000,InsertVoiceSwitchActivateLOG!H$1:H$7000,0)))</f>
        <v>2.4899999999999999E-2</v>
      </c>
      <c r="L115" s="55" t="str">
        <f t="shared" si="13"/>
        <v/>
      </c>
      <c r="M115" s="55">
        <f t="shared" si="11"/>
        <v>18.189999999998818</v>
      </c>
      <c r="N115" s="59" t="str">
        <f t="shared" si="9"/>
        <v/>
      </c>
      <c r="O115" s="59" t="str">
        <f t="shared" si="10"/>
        <v/>
      </c>
    </row>
    <row r="116" spans="1:15" ht="12.5" customHeight="1" x14ac:dyDescent="0.35">
      <c r="A116" s="61">
        <v>3</v>
      </c>
      <c r="B116" s="61" t="s">
        <v>54</v>
      </c>
      <c r="C116" s="70">
        <v>14.067019999999999</v>
      </c>
      <c r="D116" s="59" t="s">
        <v>50</v>
      </c>
      <c r="E116" s="61" t="s">
        <v>42</v>
      </c>
      <c r="F116" s="61" t="s">
        <v>55</v>
      </c>
      <c r="G116" s="61"/>
      <c r="H116" s="61" t="str">
        <f>IF(OR(G116="",G117="",G118="",G119=""),"",(SUMIF(A116:A$7000,A116,G116:G$7000)))</f>
        <v/>
      </c>
      <c r="I116" s="61" t="str">
        <f t="shared" si="12"/>
        <v/>
      </c>
      <c r="J116" s="61" t="str">
        <f t="shared" si="8"/>
        <v/>
      </c>
      <c r="K116" s="61">
        <f t="array" ref="K116">(MAX(IF($A116=InsertVoiceSwitchActivateLOG!A$1:A$7000,InsertVoiceSwitchActivateLOG!H$1:H$7000,0)))</f>
        <v>2.4899999999999999E-2</v>
      </c>
      <c r="L116" s="61" t="str">
        <f t="shared" si="13"/>
        <v/>
      </c>
      <c r="M116" s="61">
        <f t="shared" si="11"/>
        <v>20.970000000000155</v>
      </c>
      <c r="N116" s="59" t="str">
        <f t="shared" si="9"/>
        <v/>
      </c>
      <c r="O116" s="59" t="str">
        <f t="shared" si="10"/>
        <v/>
      </c>
    </row>
    <row r="117" spans="1:15" ht="12.5" customHeight="1" x14ac:dyDescent="0.35">
      <c r="A117" s="2">
        <v>3</v>
      </c>
      <c r="B117" s="2" t="s">
        <v>54</v>
      </c>
      <c r="C117" s="69">
        <v>14.090400000000001</v>
      </c>
      <c r="D117" t="s">
        <v>50</v>
      </c>
      <c r="E117" s="2" t="s">
        <v>42</v>
      </c>
      <c r="F117" s="2" t="s">
        <v>55</v>
      </c>
      <c r="G117" s="2"/>
      <c r="H117" s="2" t="str">
        <f>IF(OR(G117="",G118="",G119="",G120=""),"",(SUMIF(A117:A$7000,A117,G117:G$7000)))</f>
        <v/>
      </c>
      <c r="I117" s="55" t="str">
        <f t="shared" si="12"/>
        <v/>
      </c>
      <c r="J117" s="61" t="str">
        <f t="shared" si="8"/>
        <v/>
      </c>
      <c r="K117" s="55">
        <f t="array" ref="K117">(MAX(IF($A117=InsertVoiceSwitchActivateLOG!A$1:A$7000,InsertVoiceSwitchActivateLOG!H$1:H$7000,0)))</f>
        <v>2.4899999999999999E-2</v>
      </c>
      <c r="L117" s="55" t="str">
        <f t="shared" si="13"/>
        <v/>
      </c>
      <c r="M117" s="55">
        <f t="shared" si="11"/>
        <v>23.380000000001289</v>
      </c>
      <c r="N117" s="59" t="str">
        <f t="shared" si="9"/>
        <v/>
      </c>
      <c r="O117" s="59" t="str">
        <f t="shared" si="10"/>
        <v/>
      </c>
    </row>
    <row r="118" spans="1:15" ht="12.5" customHeight="1" x14ac:dyDescent="0.35">
      <c r="A118" s="61">
        <v>3</v>
      </c>
      <c r="B118" s="61" t="s">
        <v>54</v>
      </c>
      <c r="C118" s="70">
        <v>14.109170000000001</v>
      </c>
      <c r="D118" s="59" t="s">
        <v>50</v>
      </c>
      <c r="E118" s="61" t="s">
        <v>42</v>
      </c>
      <c r="F118" s="61" t="s">
        <v>55</v>
      </c>
      <c r="G118" s="61"/>
      <c r="H118" s="61" t="str">
        <f>IF(OR(G118="",G119="",G120="",G121=""),"",(SUMIF(A118:A$7000,A118,G118:G$7000)))</f>
        <v/>
      </c>
      <c r="I118" s="61" t="str">
        <f t="shared" si="12"/>
        <v/>
      </c>
      <c r="J118" s="61" t="str">
        <f t="shared" si="8"/>
        <v/>
      </c>
      <c r="K118" s="61">
        <f t="array" ref="K118">(MAX(IF($A118=InsertVoiceSwitchActivateLOG!A$1:A$7000,InsertVoiceSwitchActivateLOG!H$1:H$7000,0)))</f>
        <v>2.4899999999999999E-2</v>
      </c>
      <c r="L118" s="61" t="str">
        <f t="shared" si="13"/>
        <v/>
      </c>
      <c r="M118" s="61">
        <f t="shared" si="11"/>
        <v>18.769999999999953</v>
      </c>
      <c r="N118" s="59" t="str">
        <f t="shared" si="9"/>
        <v/>
      </c>
      <c r="O118" s="59" t="str">
        <f t="shared" si="10"/>
        <v/>
      </c>
    </row>
    <row r="119" spans="1:15" ht="12.5" customHeight="1" x14ac:dyDescent="0.35">
      <c r="A119" s="2">
        <v>3</v>
      </c>
      <c r="B119" s="2" t="s">
        <v>54</v>
      </c>
      <c r="C119" s="69">
        <v>14.1258</v>
      </c>
      <c r="D119" t="s">
        <v>50</v>
      </c>
      <c r="E119" s="2" t="s">
        <v>42</v>
      </c>
      <c r="F119" s="2" t="s">
        <v>55</v>
      </c>
      <c r="G119" s="2"/>
      <c r="H119" s="2" t="str">
        <f>IF(OR(G119="",G120="",G121="",G122=""),"",(SUMIF(A119:A$7000,A119,G119:G$7000)))</f>
        <v/>
      </c>
      <c r="I119" s="55" t="str">
        <f t="shared" si="12"/>
        <v/>
      </c>
      <c r="J119" s="61" t="str">
        <f t="shared" si="8"/>
        <v/>
      </c>
      <c r="K119" s="55">
        <f t="array" ref="K119">(MAX(IF($A119=InsertVoiceSwitchActivateLOG!A$1:A$7000,InsertVoiceSwitchActivateLOG!H$1:H$7000,0)))</f>
        <v>2.4899999999999999E-2</v>
      </c>
      <c r="L119" s="55" t="str">
        <f t="shared" si="13"/>
        <v/>
      </c>
      <c r="M119" s="55">
        <f t="shared" si="11"/>
        <v>16.629999999999256</v>
      </c>
      <c r="N119" s="59" t="str">
        <f t="shared" si="9"/>
        <v/>
      </c>
      <c r="O119" s="59" t="str">
        <f t="shared" si="10"/>
        <v/>
      </c>
    </row>
    <row r="120" spans="1:15" ht="12.5" customHeight="1" x14ac:dyDescent="0.35">
      <c r="A120" s="61">
        <v>3</v>
      </c>
      <c r="B120" s="61" t="s">
        <v>54</v>
      </c>
      <c r="C120" s="70">
        <v>14.14019</v>
      </c>
      <c r="D120" s="59" t="s">
        <v>50</v>
      </c>
      <c r="E120" s="61" t="s">
        <v>42</v>
      </c>
      <c r="F120" s="61" t="s">
        <v>55</v>
      </c>
      <c r="G120" s="61"/>
      <c r="H120" s="61" t="str">
        <f>IF(OR(G120="",G121="",G122="",G123=""),"",(SUMIF(A120:A$7000,A120,G120:G$7000)))</f>
        <v/>
      </c>
      <c r="I120" s="61" t="str">
        <f t="shared" si="12"/>
        <v/>
      </c>
      <c r="J120" s="61" t="str">
        <f t="shared" si="8"/>
        <v/>
      </c>
      <c r="K120" s="61">
        <f t="array" ref="K120">(MAX(IF($A120=InsertVoiceSwitchActivateLOG!A$1:A$7000,InsertVoiceSwitchActivateLOG!H$1:H$7000,0)))</f>
        <v>2.4899999999999999E-2</v>
      </c>
      <c r="L120" s="61" t="str">
        <f t="shared" si="13"/>
        <v/>
      </c>
      <c r="M120" s="61">
        <f t="shared" si="11"/>
        <v>14.390000000000569</v>
      </c>
      <c r="N120" s="59" t="str">
        <f t="shared" si="9"/>
        <v/>
      </c>
      <c r="O120" s="59" t="str">
        <f t="shared" si="10"/>
        <v/>
      </c>
    </row>
    <row r="121" spans="1:15" ht="12.5" customHeight="1" x14ac:dyDescent="0.35">
      <c r="A121" s="2">
        <v>3</v>
      </c>
      <c r="B121" s="2" t="s">
        <v>54</v>
      </c>
      <c r="C121" s="69">
        <v>14.15645</v>
      </c>
      <c r="D121" t="s">
        <v>50</v>
      </c>
      <c r="E121" s="2" t="s">
        <v>42</v>
      </c>
      <c r="F121" s="2" t="s">
        <v>55</v>
      </c>
      <c r="G121" s="2"/>
      <c r="H121" s="2" t="str">
        <f>IF(OR(G121="",G122="",G123="",G124=""),"",(SUMIF(A121:A$7000,A121,G121:G$7000)))</f>
        <v/>
      </c>
      <c r="I121" s="55" t="str">
        <f t="shared" si="12"/>
        <v/>
      </c>
      <c r="J121" s="61" t="str">
        <f t="shared" si="8"/>
        <v/>
      </c>
      <c r="K121" s="55">
        <f t="array" ref="K121">(MAX(IF($A121=InsertVoiceSwitchActivateLOG!A$1:A$7000,InsertVoiceSwitchActivateLOG!H$1:H$7000,0)))</f>
        <v>2.4899999999999999E-2</v>
      </c>
      <c r="L121" s="55" t="str">
        <f t="shared" si="13"/>
        <v/>
      </c>
      <c r="M121" s="55">
        <f t="shared" si="11"/>
        <v>16.259999999999053</v>
      </c>
      <c r="N121" s="59" t="str">
        <f t="shared" si="9"/>
        <v/>
      </c>
      <c r="O121" s="59" t="str">
        <f t="shared" si="10"/>
        <v/>
      </c>
    </row>
    <row r="122" spans="1:15" ht="12.5" customHeight="1" x14ac:dyDescent="0.35">
      <c r="A122" s="61">
        <v>3</v>
      </c>
      <c r="B122" s="61" t="s">
        <v>54</v>
      </c>
      <c r="C122" s="70">
        <v>14.17107</v>
      </c>
      <c r="D122" s="59" t="s">
        <v>50</v>
      </c>
      <c r="E122" s="61" t="s">
        <v>42</v>
      </c>
      <c r="F122" s="61" t="s">
        <v>55</v>
      </c>
      <c r="G122" s="61"/>
      <c r="H122" s="61" t="str">
        <f>IF(OR(G122="",G123="",G124="",G125=""),"",(SUMIF(A122:A$7000,A122,G122:G$7000)))</f>
        <v/>
      </c>
      <c r="I122" s="61" t="str">
        <f t="shared" si="12"/>
        <v/>
      </c>
      <c r="J122" s="61" t="str">
        <f t="shared" si="8"/>
        <v/>
      </c>
      <c r="K122" s="61">
        <f t="array" ref="K122">(MAX(IF($A122=InsertVoiceSwitchActivateLOG!A$1:A$7000,InsertVoiceSwitchActivateLOG!H$1:H$7000,0)))</f>
        <v>2.4899999999999999E-2</v>
      </c>
      <c r="L122" s="61" t="str">
        <f t="shared" si="13"/>
        <v/>
      </c>
      <c r="M122" s="61">
        <f t="shared" si="11"/>
        <v>14.620000000000744</v>
      </c>
      <c r="N122" s="59" t="str">
        <f t="shared" si="9"/>
        <v/>
      </c>
      <c r="O122" s="59" t="str">
        <f t="shared" si="10"/>
        <v/>
      </c>
    </row>
    <row r="123" spans="1:15" ht="12.5" customHeight="1" x14ac:dyDescent="0.35">
      <c r="A123" s="2">
        <v>3</v>
      </c>
      <c r="B123" s="2" t="s">
        <v>54</v>
      </c>
      <c r="C123" s="69">
        <v>14.188040000000001</v>
      </c>
      <c r="D123" t="s">
        <v>50</v>
      </c>
      <c r="E123" s="2" t="s">
        <v>42</v>
      </c>
      <c r="F123" s="2" t="s">
        <v>55</v>
      </c>
      <c r="G123" s="2"/>
      <c r="H123" s="2" t="str">
        <f>IF(OR(G123="",G124="",G125="",G126=""),"",(SUMIF(A123:A$7000,A123,G123:G$7000)))</f>
        <v/>
      </c>
      <c r="I123" s="55" t="str">
        <f t="shared" si="12"/>
        <v/>
      </c>
      <c r="J123" s="61" t="str">
        <f t="shared" si="8"/>
        <v/>
      </c>
      <c r="K123" s="55">
        <f t="array" ref="K123">(MAX(IF($A123=InsertVoiceSwitchActivateLOG!A$1:A$7000,InsertVoiceSwitchActivateLOG!H$1:H$7000,0)))</f>
        <v>2.4899999999999999E-2</v>
      </c>
      <c r="L123" s="55" t="str">
        <f t="shared" si="13"/>
        <v/>
      </c>
      <c r="M123" s="55">
        <f t="shared" si="11"/>
        <v>16.970000000000596</v>
      </c>
      <c r="N123" s="59" t="str">
        <f t="shared" si="9"/>
        <v/>
      </c>
      <c r="O123" s="59" t="str">
        <f t="shared" si="10"/>
        <v/>
      </c>
    </row>
    <row r="124" spans="1:15" ht="12.5" customHeight="1" x14ac:dyDescent="0.35">
      <c r="A124" s="61">
        <v>3</v>
      </c>
      <c r="B124" s="61" t="s">
        <v>54</v>
      </c>
      <c r="C124" s="70">
        <v>14.204359999999999</v>
      </c>
      <c r="D124" s="59" t="s">
        <v>50</v>
      </c>
      <c r="E124" s="61" t="s">
        <v>42</v>
      </c>
      <c r="F124" s="61" t="s">
        <v>55</v>
      </c>
      <c r="G124" s="61"/>
      <c r="H124" s="61" t="str">
        <f>IF(OR(G124="",G125="",G126="",G127=""),"",(SUMIF(A124:A$7000,A124,G124:G$7000)))</f>
        <v/>
      </c>
      <c r="I124" s="61" t="str">
        <f t="shared" si="12"/>
        <v/>
      </c>
      <c r="J124" s="61" t="str">
        <f t="shared" si="8"/>
        <v/>
      </c>
      <c r="K124" s="61">
        <f t="array" ref="K124">(MAX(IF($A124=InsertVoiceSwitchActivateLOG!A$1:A$7000,InsertVoiceSwitchActivateLOG!H$1:H$7000,0)))</f>
        <v>2.4899999999999999E-2</v>
      </c>
      <c r="L124" s="61" t="str">
        <f t="shared" si="13"/>
        <v/>
      </c>
      <c r="M124" s="61">
        <f t="shared" si="11"/>
        <v>16.319999999998558</v>
      </c>
      <c r="N124" s="59" t="str">
        <f t="shared" si="9"/>
        <v/>
      </c>
      <c r="O124" s="59" t="str">
        <f t="shared" si="10"/>
        <v/>
      </c>
    </row>
    <row r="125" spans="1:15" ht="12.5" customHeight="1" x14ac:dyDescent="0.35">
      <c r="A125" s="2">
        <v>3</v>
      </c>
      <c r="B125" s="2" t="s">
        <v>54</v>
      </c>
      <c r="C125" s="69">
        <v>14.225770000000001</v>
      </c>
      <c r="D125" t="s">
        <v>50</v>
      </c>
      <c r="E125" s="2" t="s">
        <v>42</v>
      </c>
      <c r="F125" s="2" t="s">
        <v>55</v>
      </c>
      <c r="G125" s="2"/>
      <c r="H125" s="2" t="str">
        <f>IF(OR(G125="",G126="",G127="",G128=""),"",(SUMIF(A125:A$7000,A125,G125:G$7000)))</f>
        <v/>
      </c>
      <c r="I125" s="55" t="str">
        <f t="shared" si="12"/>
        <v/>
      </c>
      <c r="J125" s="61" t="str">
        <f t="shared" si="8"/>
        <v/>
      </c>
      <c r="K125" s="55">
        <f t="array" ref="K125">(MAX(IF($A125=InsertVoiceSwitchActivateLOG!A$1:A$7000,InsertVoiceSwitchActivateLOG!H$1:H$7000,0)))</f>
        <v>2.4899999999999999E-2</v>
      </c>
      <c r="L125" s="55" t="str">
        <f t="shared" si="13"/>
        <v/>
      </c>
      <c r="M125" s="55">
        <f t="shared" si="11"/>
        <v>21.410000000001261</v>
      </c>
      <c r="N125" s="59" t="str">
        <f t="shared" si="9"/>
        <v/>
      </c>
      <c r="O125" s="59" t="str">
        <f t="shared" si="10"/>
        <v/>
      </c>
    </row>
    <row r="126" spans="1:15" ht="12.5" customHeight="1" x14ac:dyDescent="0.35">
      <c r="A126" s="61">
        <v>3</v>
      </c>
      <c r="B126" s="61" t="s">
        <v>54</v>
      </c>
      <c r="C126" s="70">
        <v>14.24094</v>
      </c>
      <c r="D126" s="59" t="s">
        <v>50</v>
      </c>
      <c r="E126" s="61" t="s">
        <v>42</v>
      </c>
      <c r="F126" s="61" t="s">
        <v>55</v>
      </c>
      <c r="G126" s="61"/>
      <c r="H126" s="61" t="str">
        <f>IF(OR(G126="",G127="",G128="",G129=""),"",(SUMIF(A126:A$7000,A126,G126:G$7000)))</f>
        <v/>
      </c>
      <c r="I126" s="61" t="str">
        <f t="shared" si="12"/>
        <v/>
      </c>
      <c r="J126" s="61" t="str">
        <f t="shared" si="8"/>
        <v/>
      </c>
      <c r="K126" s="61">
        <f t="array" ref="K126">(MAX(IF($A126=InsertVoiceSwitchActivateLOG!A$1:A$7000,InsertVoiceSwitchActivateLOG!H$1:H$7000,0)))</f>
        <v>2.4899999999999999E-2</v>
      </c>
      <c r="L126" s="61" t="str">
        <f t="shared" si="13"/>
        <v/>
      </c>
      <c r="M126" s="61">
        <f t="shared" si="11"/>
        <v>15.169999999999462</v>
      </c>
      <c r="N126" s="59" t="str">
        <f t="shared" si="9"/>
        <v/>
      </c>
      <c r="O126" s="59" t="str">
        <f t="shared" si="10"/>
        <v/>
      </c>
    </row>
    <row r="127" spans="1:15" ht="12.5" customHeight="1" x14ac:dyDescent="0.35">
      <c r="A127" s="2">
        <v>3</v>
      </c>
      <c r="B127" s="2" t="s">
        <v>54</v>
      </c>
      <c r="C127" s="69">
        <v>14.25633</v>
      </c>
      <c r="D127" t="s">
        <v>50</v>
      </c>
      <c r="E127" s="2" t="s">
        <v>42</v>
      </c>
      <c r="F127" s="2" t="s">
        <v>55</v>
      </c>
      <c r="G127" s="2"/>
      <c r="H127" s="2" t="str">
        <f>IF(OR(G127="",G128="",G129="",G130=""),"",(SUMIF(A127:A$7000,A127,G127:G$7000)))</f>
        <v/>
      </c>
      <c r="I127" s="55" t="str">
        <f t="shared" si="12"/>
        <v/>
      </c>
      <c r="J127" s="61" t="str">
        <f t="shared" si="8"/>
        <v/>
      </c>
      <c r="K127" s="55">
        <f t="array" ref="K127">(MAX(IF($A127=InsertVoiceSwitchActivateLOG!A$1:A$7000,InsertVoiceSwitchActivateLOG!H$1:H$7000,0)))</f>
        <v>2.4899999999999999E-2</v>
      </c>
      <c r="L127" s="55" t="str">
        <f t="shared" si="13"/>
        <v/>
      </c>
      <c r="M127" s="55">
        <f t="shared" si="11"/>
        <v>15.390000000000015</v>
      </c>
      <c r="N127" s="59" t="str">
        <f t="shared" si="9"/>
        <v/>
      </c>
      <c r="O127" s="59" t="str">
        <f t="shared" si="10"/>
        <v/>
      </c>
    </row>
    <row r="128" spans="1:15" ht="12.5" customHeight="1" x14ac:dyDescent="0.35">
      <c r="A128" s="61">
        <v>3</v>
      </c>
      <c r="B128" s="61" t="s">
        <v>54</v>
      </c>
      <c r="C128" s="70">
        <v>14.270720000000001</v>
      </c>
      <c r="D128" s="59" t="s">
        <v>50</v>
      </c>
      <c r="E128" s="61" t="s">
        <v>42</v>
      </c>
      <c r="F128" s="61" t="s">
        <v>55</v>
      </c>
      <c r="G128" s="61"/>
      <c r="H128" s="61" t="str">
        <f>IF(OR(G128="",G129="",G130="",G131=""),"",(SUMIF(A128:A$7000,A128,G128:G$7000)))</f>
        <v/>
      </c>
      <c r="I128" s="61" t="str">
        <f t="shared" si="12"/>
        <v/>
      </c>
      <c r="J128" s="61" t="str">
        <f t="shared" si="8"/>
        <v/>
      </c>
      <c r="K128" s="61">
        <f t="array" ref="K128">(MAX(IF($A128=InsertVoiceSwitchActivateLOG!A$1:A$7000,InsertVoiceSwitchActivateLOG!H$1:H$7000,0)))</f>
        <v>2.4899999999999999E-2</v>
      </c>
      <c r="L128" s="61" t="str">
        <f t="shared" si="13"/>
        <v/>
      </c>
      <c r="M128" s="61">
        <f t="shared" si="11"/>
        <v>14.390000000000569</v>
      </c>
      <c r="N128" s="59" t="str">
        <f t="shared" si="9"/>
        <v/>
      </c>
      <c r="O128" s="59" t="str">
        <f t="shared" si="10"/>
        <v/>
      </c>
    </row>
    <row r="129" spans="1:15" ht="12.5" customHeight="1" x14ac:dyDescent="0.35">
      <c r="A129" s="2">
        <v>3</v>
      </c>
      <c r="B129" s="2" t="s">
        <v>54</v>
      </c>
      <c r="C129" s="69">
        <v>14.291359999999999</v>
      </c>
      <c r="D129" t="s">
        <v>50</v>
      </c>
      <c r="E129" s="2" t="s">
        <v>42</v>
      </c>
      <c r="F129" s="2" t="s">
        <v>55</v>
      </c>
      <c r="G129" s="2"/>
      <c r="H129" s="2" t="str">
        <f>IF(OR(G129="",G130="",G131="",G132=""),"",(SUMIF(A129:A$7000,A129,G129:G$7000)))</f>
        <v/>
      </c>
      <c r="I129" s="55" t="str">
        <f t="shared" si="12"/>
        <v/>
      </c>
      <c r="J129" s="61" t="str">
        <f t="shared" si="8"/>
        <v/>
      </c>
      <c r="K129" s="55">
        <f t="array" ref="K129">(MAX(IF($A129=InsertVoiceSwitchActivateLOG!A$1:A$7000,InsertVoiceSwitchActivateLOG!H$1:H$7000,0)))</f>
        <v>2.4899999999999999E-2</v>
      </c>
      <c r="L129" s="55" t="str">
        <f t="shared" si="13"/>
        <v/>
      </c>
      <c r="M129" s="55">
        <f t="shared" si="11"/>
        <v>20.639999999998437</v>
      </c>
      <c r="N129" s="59" t="str">
        <f t="shared" si="9"/>
        <v/>
      </c>
      <c r="O129" s="59" t="str">
        <f t="shared" si="10"/>
        <v/>
      </c>
    </row>
    <row r="130" spans="1:15" ht="12.5" customHeight="1" x14ac:dyDescent="0.35">
      <c r="A130" s="61">
        <v>3</v>
      </c>
      <c r="B130" s="61" t="s">
        <v>54</v>
      </c>
      <c r="C130" s="70">
        <v>14.31086</v>
      </c>
      <c r="D130" s="59" t="s">
        <v>50</v>
      </c>
      <c r="E130" s="61" t="s">
        <v>42</v>
      </c>
      <c r="F130" s="61" t="s">
        <v>55</v>
      </c>
      <c r="G130" s="61"/>
      <c r="H130" s="61" t="str">
        <f>IF(OR(G130="",G131="",G132="",G133=""),"",(SUMIF(A130:A$7000,A130,G130:G$7000)))</f>
        <v/>
      </c>
      <c r="I130" s="61" t="str">
        <f t="shared" si="12"/>
        <v/>
      </c>
      <c r="J130" s="61" t="str">
        <f t="shared" si="8"/>
        <v/>
      </c>
      <c r="K130" s="61">
        <f t="array" ref="K130">(MAX(IF($A130=InsertVoiceSwitchActivateLOG!A$1:A$7000,InsertVoiceSwitchActivateLOG!H$1:H$7000,0)))</f>
        <v>2.4899999999999999E-2</v>
      </c>
      <c r="L130" s="61" t="str">
        <f t="shared" si="13"/>
        <v/>
      </c>
      <c r="M130" s="61">
        <f t="shared" si="11"/>
        <v>19.500000000000739</v>
      </c>
      <c r="N130" s="59" t="str">
        <f t="shared" si="9"/>
        <v/>
      </c>
      <c r="O130" s="59" t="str">
        <f t="shared" si="10"/>
        <v/>
      </c>
    </row>
    <row r="131" spans="1:15" ht="12.5" customHeight="1" x14ac:dyDescent="0.35">
      <c r="A131" s="2">
        <v>3</v>
      </c>
      <c r="B131" s="2" t="s">
        <v>54</v>
      </c>
      <c r="C131" s="69">
        <v>14.3325</v>
      </c>
      <c r="D131" t="s">
        <v>50</v>
      </c>
      <c r="E131" s="2" t="s">
        <v>42</v>
      </c>
      <c r="F131" s="2" t="s">
        <v>55</v>
      </c>
      <c r="G131" s="2"/>
      <c r="H131" s="2" t="str">
        <f>IF(OR(G131="",G132="",G133="",G134=""),"",(SUMIF(A131:A$7000,A131,G131:G$7000)))</f>
        <v/>
      </c>
      <c r="I131" s="55" t="str">
        <f t="shared" si="12"/>
        <v/>
      </c>
      <c r="J131" s="61" t="str">
        <f t="shared" si="8"/>
        <v/>
      </c>
      <c r="K131" s="55">
        <f t="array" ref="K131">(MAX(IF($A131=InsertVoiceSwitchActivateLOG!A$1:A$7000,InsertVoiceSwitchActivateLOG!H$1:H$7000,0)))</f>
        <v>2.4899999999999999E-2</v>
      </c>
      <c r="L131" s="55" t="str">
        <f t="shared" si="13"/>
        <v/>
      </c>
      <c r="M131" s="55">
        <f t="shared" si="11"/>
        <v>21.63999999999966</v>
      </c>
      <c r="N131" s="59" t="str">
        <f t="shared" si="9"/>
        <v/>
      </c>
      <c r="O131" s="59" t="str">
        <f t="shared" si="10"/>
        <v/>
      </c>
    </row>
    <row r="132" spans="1:15" ht="12.5" customHeight="1" x14ac:dyDescent="0.35">
      <c r="A132" s="61">
        <v>3</v>
      </c>
      <c r="B132" s="61" t="s">
        <v>54</v>
      </c>
      <c r="C132" s="70">
        <v>14.355040000000001</v>
      </c>
      <c r="D132" s="59" t="s">
        <v>50</v>
      </c>
      <c r="E132" s="61" t="s">
        <v>42</v>
      </c>
      <c r="F132" s="61" t="s">
        <v>55</v>
      </c>
      <c r="G132" s="61"/>
      <c r="H132" s="61" t="str">
        <f>IF(OR(G132="",G133="",G134="",G135=""),"",(SUMIF(A132:A$7000,A132,G132:G$7000)))</f>
        <v/>
      </c>
      <c r="I132" s="61" t="str">
        <f t="shared" si="12"/>
        <v/>
      </c>
      <c r="J132" s="61" t="str">
        <f t="shared" si="8"/>
        <v/>
      </c>
      <c r="K132" s="61">
        <f t="array" ref="K132">(MAX(IF($A132=InsertVoiceSwitchActivateLOG!A$1:A$7000,InsertVoiceSwitchActivateLOG!H$1:H$7000,0)))</f>
        <v>2.4899999999999999E-2</v>
      </c>
      <c r="L132" s="61" t="str">
        <f t="shared" si="13"/>
        <v/>
      </c>
      <c r="M132" s="61">
        <f t="shared" si="11"/>
        <v>22.540000000001115</v>
      </c>
      <c r="N132" s="59" t="str">
        <f t="shared" si="9"/>
        <v/>
      </c>
      <c r="O132" s="59" t="str">
        <f t="shared" si="10"/>
        <v/>
      </c>
    </row>
    <row r="133" spans="1:15" ht="12.5" customHeight="1" x14ac:dyDescent="0.35">
      <c r="A133" s="2">
        <v>3</v>
      </c>
      <c r="B133" s="2" t="s">
        <v>54</v>
      </c>
      <c r="C133" s="69">
        <v>14.37457</v>
      </c>
      <c r="D133" t="s">
        <v>50</v>
      </c>
      <c r="E133" s="2" t="s">
        <v>42</v>
      </c>
      <c r="F133" s="2" t="s">
        <v>55</v>
      </c>
      <c r="G133" s="2"/>
      <c r="H133" s="2" t="str">
        <f>IF(OR(G133="",G134="",G135="",G136=""),"",(SUMIF(A133:A$7000,A133,G133:G$7000)))</f>
        <v/>
      </c>
      <c r="I133" s="55" t="str">
        <f t="shared" si="12"/>
        <v/>
      </c>
      <c r="J133" s="61" t="str">
        <f t="shared" si="8"/>
        <v/>
      </c>
      <c r="K133" s="55">
        <f t="array" ref="K133">(MAX(IF($A133=InsertVoiceSwitchActivateLOG!A$1:A$7000,InsertVoiceSwitchActivateLOG!H$1:H$7000,0)))</f>
        <v>2.4899999999999999E-2</v>
      </c>
      <c r="L133" s="55" t="str">
        <f t="shared" si="13"/>
        <v/>
      </c>
      <c r="M133" s="55">
        <f t="shared" si="11"/>
        <v>19.529999999999603</v>
      </c>
      <c r="N133" s="59" t="str">
        <f t="shared" si="9"/>
        <v/>
      </c>
      <c r="O133" s="59" t="str">
        <f t="shared" si="10"/>
        <v/>
      </c>
    </row>
    <row r="134" spans="1:15" ht="12.5" customHeight="1" x14ac:dyDescent="0.35">
      <c r="A134" s="61">
        <v>3</v>
      </c>
      <c r="B134" s="61" t="s">
        <v>54</v>
      </c>
      <c r="C134" s="70">
        <v>14.396050000000001</v>
      </c>
      <c r="D134" s="59" t="s">
        <v>50</v>
      </c>
      <c r="E134" s="61" t="s">
        <v>42</v>
      </c>
      <c r="F134" s="61" t="s">
        <v>55</v>
      </c>
      <c r="G134" s="61"/>
      <c r="H134" s="61" t="str">
        <f>IF(OR(G134="",G135="",G136="",G137=""),"",(SUMIF(A134:A$7000,A134,G134:G$7000)))</f>
        <v/>
      </c>
      <c r="I134" s="61" t="str">
        <f t="shared" si="12"/>
        <v/>
      </c>
      <c r="J134" s="61" t="str">
        <f t="shared" si="8"/>
        <v/>
      </c>
      <c r="K134" s="61">
        <f t="array" ref="K134">(MAX(IF($A134=InsertVoiceSwitchActivateLOG!A$1:A$7000,InsertVoiceSwitchActivateLOG!H$1:H$7000,0)))</f>
        <v>2.4899999999999999E-2</v>
      </c>
      <c r="L134" s="61" t="str">
        <f t="shared" si="13"/>
        <v/>
      </c>
      <c r="M134" s="61">
        <f t="shared" si="11"/>
        <v>21.480000000000388</v>
      </c>
      <c r="N134" s="59" t="str">
        <f t="shared" si="9"/>
        <v/>
      </c>
      <c r="O134" s="59" t="str">
        <f t="shared" si="10"/>
        <v/>
      </c>
    </row>
    <row r="135" spans="1:15" ht="12.5" customHeight="1" x14ac:dyDescent="0.35">
      <c r="A135" s="2">
        <v>3</v>
      </c>
      <c r="B135" s="2" t="s">
        <v>54</v>
      </c>
      <c r="C135" s="69">
        <v>14.41362</v>
      </c>
      <c r="D135" t="s">
        <v>50</v>
      </c>
      <c r="E135" s="2" t="s">
        <v>42</v>
      </c>
      <c r="F135" s="2" t="s">
        <v>55</v>
      </c>
      <c r="G135" s="2"/>
      <c r="H135" s="2" t="str">
        <f>IF(OR(G135="",G136="",G137="",G138=""),"",(SUMIF(A135:A$7000,A135,G135:G$7000)))</f>
        <v/>
      </c>
      <c r="I135" s="55" t="str">
        <f t="shared" si="12"/>
        <v/>
      </c>
      <c r="J135" s="61" t="str">
        <f t="shared" si="8"/>
        <v/>
      </c>
      <c r="K135" s="55">
        <f t="array" ref="K135">(MAX(IF($A135=InsertVoiceSwitchActivateLOG!A$1:A$7000,InsertVoiceSwitchActivateLOG!H$1:H$7000,0)))</f>
        <v>2.4899999999999999E-2</v>
      </c>
      <c r="L135" s="55" t="str">
        <f t="shared" si="13"/>
        <v/>
      </c>
      <c r="M135" s="55">
        <f t="shared" si="11"/>
        <v>17.569999999999197</v>
      </c>
      <c r="N135" s="59" t="str">
        <f t="shared" si="9"/>
        <v/>
      </c>
      <c r="O135" s="59" t="str">
        <f t="shared" si="10"/>
        <v/>
      </c>
    </row>
    <row r="136" spans="1:15" ht="12.5" customHeight="1" x14ac:dyDescent="0.35">
      <c r="A136" s="61">
        <v>3</v>
      </c>
      <c r="B136" s="61" t="s">
        <v>54</v>
      </c>
      <c r="C136" s="70">
        <v>14.431850000000001</v>
      </c>
      <c r="D136" s="59" t="s">
        <v>50</v>
      </c>
      <c r="E136" s="61" t="s">
        <v>42</v>
      </c>
      <c r="F136" s="61" t="s">
        <v>55</v>
      </c>
      <c r="G136" s="61"/>
      <c r="H136" s="61" t="str">
        <f>IF(OR(G136="",G137="",G138="",G139=""),"",(SUMIF(A136:A$7000,A136,G136:G$7000)))</f>
        <v/>
      </c>
      <c r="I136" s="61" t="str">
        <f t="shared" si="12"/>
        <v/>
      </c>
      <c r="J136" s="61" t="str">
        <f t="shared" si="8"/>
        <v/>
      </c>
      <c r="K136" s="61">
        <f t="array" ref="K136">(MAX(IF($A136=InsertVoiceSwitchActivateLOG!A$1:A$7000,InsertVoiceSwitchActivateLOG!H$1:H$7000,0)))</f>
        <v>2.4899999999999999E-2</v>
      </c>
      <c r="L136" s="61" t="str">
        <f t="shared" si="13"/>
        <v/>
      </c>
      <c r="M136" s="61">
        <f t="shared" si="11"/>
        <v>18.230000000000857</v>
      </c>
      <c r="N136" s="59" t="str">
        <f t="shared" si="9"/>
        <v/>
      </c>
      <c r="O136" s="59" t="str">
        <f t="shared" si="10"/>
        <v/>
      </c>
    </row>
    <row r="137" spans="1:15" ht="12.5" customHeight="1" x14ac:dyDescent="0.35">
      <c r="A137" s="2">
        <v>3</v>
      </c>
      <c r="B137" s="2" t="s">
        <v>54</v>
      </c>
      <c r="C137" s="69">
        <v>14.448869999999999</v>
      </c>
      <c r="D137" t="s">
        <v>50</v>
      </c>
      <c r="E137" s="2" t="s">
        <v>42</v>
      </c>
      <c r="F137" s="2" t="s">
        <v>55</v>
      </c>
      <c r="G137" s="2"/>
      <c r="H137" s="2" t="str">
        <f>IF(OR(G137="",G138="",G139="",G140=""),"",(SUMIF(A137:A$7000,A137,G137:G$7000)))</f>
        <v/>
      </c>
      <c r="I137" s="55" t="str">
        <f t="shared" si="12"/>
        <v/>
      </c>
      <c r="J137" s="61" t="str">
        <f t="shared" si="8"/>
        <v/>
      </c>
      <c r="K137" s="55">
        <f t="array" ref="K137">(MAX(IF($A137=InsertVoiceSwitchActivateLOG!A$1:A$7000,InsertVoiceSwitchActivateLOG!H$1:H$7000,0)))</f>
        <v>2.4899999999999999E-2</v>
      </c>
      <c r="L137" s="55" t="str">
        <f t="shared" si="13"/>
        <v/>
      </c>
      <c r="M137" s="55">
        <f t="shared" si="11"/>
        <v>17.019999999998703</v>
      </c>
      <c r="N137" s="59" t="str">
        <f t="shared" si="9"/>
        <v/>
      </c>
      <c r="O137" s="59" t="str">
        <f t="shared" si="10"/>
        <v/>
      </c>
    </row>
    <row r="138" spans="1:15" ht="12.5" customHeight="1" x14ac:dyDescent="0.35">
      <c r="A138" s="61">
        <v>3</v>
      </c>
      <c r="B138" s="61" t="s">
        <v>54</v>
      </c>
      <c r="C138" s="70">
        <v>14.469620000000001</v>
      </c>
      <c r="D138" s="59" t="s">
        <v>50</v>
      </c>
      <c r="E138" s="61" t="s">
        <v>42</v>
      </c>
      <c r="F138" s="61" t="s">
        <v>55</v>
      </c>
      <c r="G138" s="61"/>
      <c r="H138" s="61" t="str">
        <f>IF(OR(G138="",G139="",G140="",G141=""),"",(SUMIF(A138:A$7000,A138,G138:G$7000)))</f>
        <v/>
      </c>
      <c r="I138" s="61" t="str">
        <f t="shared" si="12"/>
        <v/>
      </c>
      <c r="J138" s="61" t="str">
        <f t="shared" si="8"/>
        <v/>
      </c>
      <c r="K138" s="61">
        <f t="array" ref="K138">(MAX(IF($A138=InsertVoiceSwitchActivateLOG!A$1:A$7000,InsertVoiceSwitchActivateLOG!H$1:H$7000,0)))</f>
        <v>2.4899999999999999E-2</v>
      </c>
      <c r="L138" s="61" t="str">
        <f t="shared" si="13"/>
        <v/>
      </c>
      <c r="M138" s="61">
        <f t="shared" si="11"/>
        <v>20.750000000001378</v>
      </c>
      <c r="N138" s="59" t="str">
        <f t="shared" si="9"/>
        <v/>
      </c>
      <c r="O138" s="59" t="str">
        <f t="shared" si="10"/>
        <v/>
      </c>
    </row>
    <row r="139" spans="1:15" ht="12.5" customHeight="1" x14ac:dyDescent="0.35">
      <c r="A139" s="2">
        <v>3</v>
      </c>
      <c r="B139" s="2" t="s">
        <v>54</v>
      </c>
      <c r="C139" s="69">
        <v>14.490019999999999</v>
      </c>
      <c r="D139" t="s">
        <v>50</v>
      </c>
      <c r="E139" s="2" t="s">
        <v>42</v>
      </c>
      <c r="F139" s="2" t="s">
        <v>55</v>
      </c>
      <c r="G139" s="2"/>
      <c r="H139" s="2" t="str">
        <f>IF(OR(G139="",G140="",G141="",G142=""),"",(SUMIF(A139:A$7000,A139,G139:G$7000)))</f>
        <v/>
      </c>
      <c r="I139" s="55" t="str">
        <f t="shared" si="12"/>
        <v/>
      </c>
      <c r="J139" s="61" t="str">
        <f t="shared" si="8"/>
        <v/>
      </c>
      <c r="K139" s="55">
        <f t="array" ref="K139">(MAX(IF($A139=InsertVoiceSwitchActivateLOG!A$1:A$7000,InsertVoiceSwitchActivateLOG!H$1:H$7000,0)))</f>
        <v>2.4899999999999999E-2</v>
      </c>
      <c r="L139" s="55" t="str">
        <f t="shared" si="13"/>
        <v/>
      </c>
      <c r="M139" s="55">
        <f t="shared" si="11"/>
        <v>20.399999999998641</v>
      </c>
      <c r="N139" s="59" t="str">
        <f t="shared" si="9"/>
        <v/>
      </c>
      <c r="O139" s="59" t="str">
        <f t="shared" si="10"/>
        <v/>
      </c>
    </row>
    <row r="140" spans="1:15" ht="12.5" customHeight="1" x14ac:dyDescent="0.35">
      <c r="A140" s="61">
        <v>3</v>
      </c>
      <c r="B140" s="61" t="s">
        <v>54</v>
      </c>
      <c r="C140" s="70">
        <v>14.50592</v>
      </c>
      <c r="D140" s="59" t="s">
        <v>50</v>
      </c>
      <c r="E140" s="61" t="s">
        <v>42</v>
      </c>
      <c r="F140" s="61" t="s">
        <v>55</v>
      </c>
      <c r="G140" s="61"/>
      <c r="H140" s="61" t="str">
        <f>IF(OR(G140="",G141="",G142="",G143=""),"",(SUMIF(A140:A$7000,A140,G140:G$7000)))</f>
        <v/>
      </c>
      <c r="I140" s="61" t="str">
        <f t="shared" si="12"/>
        <v/>
      </c>
      <c r="J140" s="61" t="str">
        <f t="shared" si="8"/>
        <v/>
      </c>
      <c r="K140" s="61">
        <f t="array" ref="K140">(MAX(IF($A140=InsertVoiceSwitchActivateLOG!A$1:A$7000,InsertVoiceSwitchActivateLOG!H$1:H$7000,0)))</f>
        <v>2.4899999999999999E-2</v>
      </c>
      <c r="L140" s="61" t="str">
        <f t="shared" si="13"/>
        <v/>
      </c>
      <c r="M140" s="61">
        <f t="shared" si="11"/>
        <v>15.900000000000247</v>
      </c>
      <c r="N140" s="59" t="str">
        <f t="shared" si="9"/>
        <v/>
      </c>
      <c r="O140" s="59" t="str">
        <f t="shared" si="10"/>
        <v/>
      </c>
    </row>
    <row r="141" spans="1:15" ht="12.5" customHeight="1" x14ac:dyDescent="0.35">
      <c r="A141" s="2">
        <v>3</v>
      </c>
      <c r="B141" s="2" t="s">
        <v>54</v>
      </c>
      <c r="C141" s="69">
        <v>14.521990000000001</v>
      </c>
      <c r="D141" t="s">
        <v>50</v>
      </c>
      <c r="E141" s="2" t="s">
        <v>42</v>
      </c>
      <c r="F141" s="2" t="s">
        <v>55</v>
      </c>
      <c r="G141" s="2"/>
      <c r="H141" s="2" t="str">
        <f>IF(OR(G141="",G142="",G143="",G144=""),"",(SUMIF(A141:A$7000,A141,G141:G$7000)))</f>
        <v/>
      </c>
      <c r="I141" s="55" t="str">
        <f t="shared" si="12"/>
        <v/>
      </c>
      <c r="J141" s="61" t="str">
        <f t="shared" si="8"/>
        <v/>
      </c>
      <c r="K141" s="55">
        <f t="array" ref="K141">(MAX(IF($A141=InsertVoiceSwitchActivateLOG!A$1:A$7000,InsertVoiceSwitchActivateLOG!H$1:H$7000,0)))</f>
        <v>2.4899999999999999E-2</v>
      </c>
      <c r="L141" s="55" t="str">
        <f t="shared" si="13"/>
        <v/>
      </c>
      <c r="M141" s="55">
        <f t="shared" si="11"/>
        <v>16.070000000000917</v>
      </c>
      <c r="N141" s="59" t="str">
        <f t="shared" si="9"/>
        <v/>
      </c>
      <c r="O141" s="59" t="str">
        <f t="shared" si="10"/>
        <v/>
      </c>
    </row>
    <row r="142" spans="1:15" ht="12.5" customHeight="1" x14ac:dyDescent="0.35">
      <c r="A142" s="61">
        <v>3</v>
      </c>
      <c r="B142" s="61" t="s">
        <v>54</v>
      </c>
      <c r="C142" s="70">
        <v>14.54613</v>
      </c>
      <c r="D142" s="59" t="s">
        <v>50</v>
      </c>
      <c r="E142" s="61" t="s">
        <v>42</v>
      </c>
      <c r="F142" s="61" t="s">
        <v>55</v>
      </c>
      <c r="G142" s="61"/>
      <c r="H142" s="61" t="str">
        <f>IF(OR(G142="",G143="",G144="",G145=""),"",(SUMIF(A142:A$7000,A142,G142:G$7000)))</f>
        <v/>
      </c>
      <c r="I142" s="61" t="str">
        <f t="shared" si="12"/>
        <v/>
      </c>
      <c r="J142" s="61" t="str">
        <f t="shared" si="8"/>
        <v/>
      </c>
      <c r="K142" s="61">
        <f t="array" ref="K142">(MAX(IF($A142=InsertVoiceSwitchActivateLOG!A$1:A$7000,InsertVoiceSwitchActivateLOG!H$1:H$7000,0)))</f>
        <v>2.4899999999999999E-2</v>
      </c>
      <c r="L142" s="61" t="str">
        <f t="shared" si="13"/>
        <v/>
      </c>
      <c r="M142" s="61">
        <f t="shared" si="11"/>
        <v>24.139999999999162</v>
      </c>
      <c r="N142" s="59" t="str">
        <f t="shared" si="9"/>
        <v/>
      </c>
      <c r="O142" s="59" t="str">
        <f t="shared" si="10"/>
        <v/>
      </c>
    </row>
    <row r="143" spans="1:15" ht="12.5" customHeight="1" x14ac:dyDescent="0.35">
      <c r="A143" s="2">
        <v>3</v>
      </c>
      <c r="B143" s="2" t="s">
        <v>54</v>
      </c>
      <c r="C143" s="69">
        <v>14.56823</v>
      </c>
      <c r="D143" t="s">
        <v>50</v>
      </c>
      <c r="E143" s="2" t="s">
        <v>42</v>
      </c>
      <c r="F143" s="2" t="s">
        <v>55</v>
      </c>
      <c r="G143" s="2"/>
      <c r="H143" s="2" t="str">
        <f>IF(OR(G143="",G144="",G145="",G146=""),"",(SUMIF(A143:A$7000,A143,G143:G$7000)))</f>
        <v/>
      </c>
      <c r="I143" s="55" t="str">
        <f t="shared" si="12"/>
        <v/>
      </c>
      <c r="J143" s="61" t="str">
        <f t="shared" si="8"/>
        <v/>
      </c>
      <c r="K143" s="55">
        <f t="array" ref="K143">(MAX(IF($A143=InsertVoiceSwitchActivateLOG!A$1:A$7000,InsertVoiceSwitchActivateLOG!H$1:H$7000,0)))</f>
        <v>2.4899999999999999E-2</v>
      </c>
      <c r="L143" s="55" t="str">
        <f t="shared" si="13"/>
        <v/>
      </c>
      <c r="M143" s="55">
        <f t="shared" si="11"/>
        <v>22.100000000000009</v>
      </c>
      <c r="N143" s="59" t="str">
        <f t="shared" si="9"/>
        <v/>
      </c>
      <c r="O143" s="59" t="str">
        <f t="shared" si="10"/>
        <v/>
      </c>
    </row>
    <row r="144" spans="1:15" ht="12.5" customHeight="1" x14ac:dyDescent="0.35">
      <c r="A144" s="61">
        <v>3</v>
      </c>
      <c r="B144" s="61" t="s">
        <v>54</v>
      </c>
      <c r="C144" s="70">
        <v>14.59295</v>
      </c>
      <c r="D144" s="59" t="s">
        <v>50</v>
      </c>
      <c r="E144" s="61" t="s">
        <v>42</v>
      </c>
      <c r="F144" s="61" t="s">
        <v>55</v>
      </c>
      <c r="G144" s="61">
        <v>1E-4</v>
      </c>
      <c r="H144" s="61" t="str">
        <f>IF(OR(G144="",G145="",G146="",G147=""),"",(SUMIF(A144:A$7000,A144,G144:G$7000)))</f>
        <v/>
      </c>
      <c r="I144" s="61" t="str">
        <f t="shared" si="12"/>
        <v/>
      </c>
      <c r="J144" s="61" t="str">
        <f t="shared" si="8"/>
        <v/>
      </c>
      <c r="K144" s="61">
        <f t="array" ref="K144">(MAX(IF($A144=InsertVoiceSwitchActivateLOG!A$1:A$7000,InsertVoiceSwitchActivateLOG!H$1:H$7000,0)))</f>
        <v>2.4899999999999999E-2</v>
      </c>
      <c r="L144" s="61" t="str">
        <f t="shared" si="13"/>
        <v/>
      </c>
      <c r="M144" s="61">
        <f t="shared" si="11"/>
        <v>24.720000000000297</v>
      </c>
      <c r="N144" s="59" t="str">
        <f t="shared" si="9"/>
        <v/>
      </c>
      <c r="O144" s="59" t="str">
        <f t="shared" si="10"/>
        <v/>
      </c>
    </row>
    <row r="145" spans="1:17" ht="12.5" customHeight="1" x14ac:dyDescent="0.35">
      <c r="A145" s="2">
        <v>3</v>
      </c>
      <c r="B145" s="2" t="s">
        <v>54</v>
      </c>
      <c r="C145" s="69">
        <v>14.61368</v>
      </c>
      <c r="D145" t="s">
        <v>50</v>
      </c>
      <c r="E145" s="2" t="s">
        <v>42</v>
      </c>
      <c r="F145" s="2" t="s">
        <v>55</v>
      </c>
      <c r="G145" s="2"/>
      <c r="H145" s="2" t="str">
        <f>IF(OR(G145="",G146="",G147="",G148=""),"",(SUMIF(A145:A$7000,A145,G145:G$7000)))</f>
        <v/>
      </c>
      <c r="I145" s="55" t="str">
        <f t="shared" si="12"/>
        <v/>
      </c>
      <c r="J145" s="61" t="str">
        <f t="shared" ref="J145:J208" si="14">IF(L145="","",(VLOOKUP(A145,A145:E7129,5,FALSE)))</f>
        <v/>
      </c>
      <c r="K145" s="55">
        <f t="array" ref="K145">(MAX(IF($A145=InsertVoiceSwitchActivateLOG!A$1:A$7000,InsertVoiceSwitchActivateLOG!H$1:H$7000,0)))</f>
        <v>2.4899999999999999E-2</v>
      </c>
      <c r="L145" s="55" t="str">
        <f t="shared" si="13"/>
        <v/>
      </c>
      <c r="M145" s="55">
        <f t="shared" si="11"/>
        <v>20.730000000000359</v>
      </c>
      <c r="N145" s="59" t="str">
        <f t="shared" ref="N145:N208" si="15">IF(AND(G145&gt;0,G146&gt;0,G144&gt;0),A145,"")</f>
        <v/>
      </c>
      <c r="O145" s="59" t="str">
        <f t="shared" ref="O145:O208" si="16">IF(N145="","",(IF(G145&gt;G146,-1,1)))</f>
        <v/>
      </c>
    </row>
    <row r="146" spans="1:17" ht="12.5" customHeight="1" x14ac:dyDescent="0.35">
      <c r="A146" s="61">
        <v>3</v>
      </c>
      <c r="B146" s="61" t="s">
        <v>54</v>
      </c>
      <c r="C146" s="70">
        <v>14.63367</v>
      </c>
      <c r="D146" s="59" t="s">
        <v>50</v>
      </c>
      <c r="E146" s="61" t="s">
        <v>42</v>
      </c>
      <c r="F146" s="61" t="s">
        <v>55</v>
      </c>
      <c r="G146" s="61"/>
      <c r="H146" s="61" t="str">
        <f>IF(OR(G146="",G147="",G148="",G149=""),"",(SUMIF(A146:A$7000,A146,G146:G$7000)))</f>
        <v/>
      </c>
      <c r="I146" s="61" t="str">
        <f t="shared" si="12"/>
        <v/>
      </c>
      <c r="J146" s="61" t="str">
        <f t="shared" si="14"/>
        <v/>
      </c>
      <c r="K146" s="61">
        <f t="array" ref="K146">(MAX(IF($A146=InsertVoiceSwitchActivateLOG!A$1:A$7000,InsertVoiceSwitchActivateLOG!H$1:H$7000,0)))</f>
        <v>2.4899999999999999E-2</v>
      </c>
      <c r="L146" s="61" t="str">
        <f t="shared" si="13"/>
        <v/>
      </c>
      <c r="M146" s="61">
        <f t="shared" ref="M146:M209" si="17">IF(A146=A145,ABS(C146-C145),0)*1000</f>
        <v>19.989999999999952</v>
      </c>
      <c r="N146" s="59" t="str">
        <f t="shared" si="15"/>
        <v/>
      </c>
      <c r="O146" s="59" t="str">
        <f t="shared" si="16"/>
        <v/>
      </c>
    </row>
    <row r="147" spans="1:17" ht="12.5" customHeight="1" x14ac:dyDescent="0.35">
      <c r="A147" s="2">
        <v>3</v>
      </c>
      <c r="B147" s="2" t="s">
        <v>54</v>
      </c>
      <c r="C147" s="69">
        <v>14.65319</v>
      </c>
      <c r="D147" t="s">
        <v>50</v>
      </c>
      <c r="E147" s="2" t="s">
        <v>42</v>
      </c>
      <c r="F147" s="2" t="s">
        <v>55</v>
      </c>
      <c r="G147" s="2"/>
      <c r="H147" s="2" t="str">
        <f>IF(OR(G147="",G148="",G149="",G150=""),"",(SUMIF(A147:A$7000,A147,G147:G$7000)))</f>
        <v/>
      </c>
      <c r="I147" s="55" t="str">
        <f t="shared" si="12"/>
        <v/>
      </c>
      <c r="J147" s="61" t="str">
        <f t="shared" si="14"/>
        <v/>
      </c>
      <c r="K147" s="55">
        <f t="array" ref="K147">(MAX(IF($A147=InsertVoiceSwitchActivateLOG!A$1:A$7000,InsertVoiceSwitchActivateLOG!H$1:H$7000,0)))</f>
        <v>2.4899999999999999E-2</v>
      </c>
      <c r="L147" s="55" t="str">
        <f t="shared" si="13"/>
        <v/>
      </c>
      <c r="M147" s="55">
        <f t="shared" si="17"/>
        <v>19.519999999999982</v>
      </c>
      <c r="N147" s="59" t="str">
        <f t="shared" si="15"/>
        <v/>
      </c>
      <c r="O147" s="59" t="str">
        <f t="shared" si="16"/>
        <v/>
      </c>
    </row>
    <row r="148" spans="1:17" ht="12.5" customHeight="1" x14ac:dyDescent="0.35">
      <c r="A148" s="61">
        <v>3</v>
      </c>
      <c r="B148" s="61" t="s">
        <v>54</v>
      </c>
      <c r="C148" s="70">
        <v>14.66944</v>
      </c>
      <c r="D148" s="59" t="s">
        <v>50</v>
      </c>
      <c r="E148" s="61" t="s">
        <v>42</v>
      </c>
      <c r="F148" s="61" t="s">
        <v>55</v>
      </c>
      <c r="G148" s="61"/>
      <c r="H148" s="61" t="str">
        <f>IF(OR(G148="",G149="",G150="",G151=""),"",(SUMIF(A148:A$7000,A148,G148:G$7000)))</f>
        <v/>
      </c>
      <c r="I148" s="61" t="str">
        <f t="shared" si="12"/>
        <v/>
      </c>
      <c r="J148" s="61" t="str">
        <f t="shared" si="14"/>
        <v/>
      </c>
      <c r="K148" s="61">
        <f t="array" ref="K148">(MAX(IF($A148=InsertVoiceSwitchActivateLOG!A$1:A$7000,InsertVoiceSwitchActivateLOG!H$1:H$7000,0)))</f>
        <v>2.4899999999999999E-2</v>
      </c>
      <c r="L148" s="61" t="str">
        <f t="shared" si="13"/>
        <v/>
      </c>
      <c r="M148" s="61">
        <f t="shared" si="17"/>
        <v>16.249999999999432</v>
      </c>
      <c r="N148" s="59" t="str">
        <f t="shared" si="15"/>
        <v/>
      </c>
      <c r="O148" s="59" t="str">
        <f t="shared" si="16"/>
        <v/>
      </c>
    </row>
    <row r="149" spans="1:17" ht="12.5" customHeight="1" x14ac:dyDescent="0.35">
      <c r="A149" s="2">
        <v>3</v>
      </c>
      <c r="B149" s="2" t="s">
        <v>54</v>
      </c>
      <c r="C149" s="69">
        <v>14.68422</v>
      </c>
      <c r="D149" t="s">
        <v>50</v>
      </c>
      <c r="E149" s="2" t="s">
        <v>42</v>
      </c>
      <c r="F149" s="2" t="s">
        <v>55</v>
      </c>
      <c r="G149" s="2"/>
      <c r="H149" s="2" t="str">
        <f>IF(OR(G149="",G150="",G151="",G152=""),"",(SUMIF(A149:A$7000,A149,G149:G$7000)))</f>
        <v/>
      </c>
      <c r="I149" s="55" t="str">
        <f t="shared" si="12"/>
        <v/>
      </c>
      <c r="J149" s="61" t="str">
        <f t="shared" si="14"/>
        <v/>
      </c>
      <c r="K149" s="55">
        <f t="array" ref="K149">(MAX(IF($A149=InsertVoiceSwitchActivateLOG!A$1:A$7000,InsertVoiceSwitchActivateLOG!H$1:H$7000,0)))</f>
        <v>2.4899999999999999E-2</v>
      </c>
      <c r="L149" s="55" t="str">
        <f t="shared" si="13"/>
        <v/>
      </c>
      <c r="M149" s="55">
        <f t="shared" si="17"/>
        <v>14.780000000000015</v>
      </c>
      <c r="N149" s="59" t="str">
        <f t="shared" si="15"/>
        <v/>
      </c>
      <c r="O149" s="59" t="str">
        <f t="shared" si="16"/>
        <v/>
      </c>
    </row>
    <row r="150" spans="1:17" ht="12.5" customHeight="1" x14ac:dyDescent="0.35">
      <c r="A150" s="61">
        <v>3</v>
      </c>
      <c r="B150" s="61" t="s">
        <v>54</v>
      </c>
      <c r="C150" s="70">
        <v>14.699949999999999</v>
      </c>
      <c r="D150" s="59" t="s">
        <v>50</v>
      </c>
      <c r="E150" s="61" t="s">
        <v>42</v>
      </c>
      <c r="F150" s="61" t="s">
        <v>55</v>
      </c>
      <c r="G150" s="61"/>
      <c r="H150" s="61" t="str">
        <f>IF(OR(G150="",G151="",G152="",G153=""),"",(SUMIF(A150:A$7000,A150,G150:G$7000)))</f>
        <v/>
      </c>
      <c r="I150" s="61" t="str">
        <f t="shared" si="12"/>
        <v/>
      </c>
      <c r="J150" s="61" t="str">
        <f t="shared" si="14"/>
        <v/>
      </c>
      <c r="K150" s="61">
        <f t="array" ref="K150">(MAX(IF($A150=InsertVoiceSwitchActivateLOG!A$1:A$7000,InsertVoiceSwitchActivateLOG!H$1:H$7000,0)))</f>
        <v>2.4899999999999999E-2</v>
      </c>
      <c r="L150" s="61" t="str">
        <f t="shared" si="13"/>
        <v/>
      </c>
      <c r="M150" s="61">
        <f t="shared" si="17"/>
        <v>15.729999999999578</v>
      </c>
      <c r="N150" s="59" t="str">
        <f t="shared" si="15"/>
        <v/>
      </c>
      <c r="O150" s="59" t="str">
        <f t="shared" si="16"/>
        <v/>
      </c>
    </row>
    <row r="151" spans="1:17" ht="12.5" customHeight="1" x14ac:dyDescent="0.35">
      <c r="A151" s="2">
        <v>3</v>
      </c>
      <c r="B151" s="2" t="s">
        <v>54</v>
      </c>
      <c r="C151" s="69">
        <v>14.714079999999999</v>
      </c>
      <c r="D151" t="s">
        <v>50</v>
      </c>
      <c r="E151" s="2" t="s">
        <v>42</v>
      </c>
      <c r="F151" s="2" t="s">
        <v>55</v>
      </c>
      <c r="G151" s="2"/>
      <c r="H151" s="2" t="str">
        <f>IF(OR(G151="",G152="",G153="",G154=""),"",(SUMIF(A151:A$7000,A151,G151:G$7000)))</f>
        <v/>
      </c>
      <c r="I151" s="55" t="str">
        <f t="shared" si="12"/>
        <v/>
      </c>
      <c r="J151" s="61" t="str">
        <f t="shared" si="14"/>
        <v/>
      </c>
      <c r="K151" s="55">
        <f t="array" ref="K151">(MAX(IF($A151=InsertVoiceSwitchActivateLOG!A$1:A$7000,InsertVoiceSwitchActivateLOG!H$1:H$7000,0)))</f>
        <v>2.4899999999999999E-2</v>
      </c>
      <c r="L151" s="55" t="str">
        <f t="shared" si="13"/>
        <v/>
      </c>
      <c r="M151" s="55">
        <f t="shared" si="17"/>
        <v>14.129999999999754</v>
      </c>
      <c r="N151" s="59" t="str">
        <f t="shared" si="15"/>
        <v/>
      </c>
      <c r="O151" s="59" t="str">
        <f t="shared" si="16"/>
        <v/>
      </c>
    </row>
    <row r="152" spans="1:17" ht="12.5" customHeight="1" x14ac:dyDescent="0.35">
      <c r="A152" s="61">
        <v>3</v>
      </c>
      <c r="B152" s="61" t="s">
        <v>54</v>
      </c>
      <c r="C152" s="70">
        <v>14.733169999999999</v>
      </c>
      <c r="D152" s="59" t="s">
        <v>50</v>
      </c>
      <c r="E152" s="61" t="s">
        <v>42</v>
      </c>
      <c r="F152" s="61" t="s">
        <v>55</v>
      </c>
      <c r="G152" s="61"/>
      <c r="H152" s="61" t="str">
        <f>IF(OR(G152="",G153="",G154="",G155=""),"",(SUMIF(A152:A$7000,A152,G152:G$7000)))</f>
        <v/>
      </c>
      <c r="I152" s="61" t="str">
        <f t="shared" si="12"/>
        <v/>
      </c>
      <c r="J152" s="61" t="str">
        <f t="shared" si="14"/>
        <v/>
      </c>
      <c r="K152" s="61">
        <f t="array" ref="K152">(MAX(IF($A152=InsertVoiceSwitchActivateLOG!A$1:A$7000,InsertVoiceSwitchActivateLOG!H$1:H$7000,0)))</f>
        <v>2.4899999999999999E-2</v>
      </c>
      <c r="L152" s="61" t="str">
        <f t="shared" si="13"/>
        <v/>
      </c>
      <c r="M152" s="61">
        <f t="shared" si="17"/>
        <v>19.090000000000273</v>
      </c>
      <c r="N152" s="59" t="str">
        <f t="shared" si="15"/>
        <v/>
      </c>
      <c r="O152" s="59" t="str">
        <f t="shared" si="16"/>
        <v/>
      </c>
    </row>
    <row r="153" spans="1:17" ht="12.5" customHeight="1" x14ac:dyDescent="0.35">
      <c r="A153" s="2">
        <v>3</v>
      </c>
      <c r="B153" s="2" t="s">
        <v>54</v>
      </c>
      <c r="C153" s="69">
        <v>14.75074</v>
      </c>
      <c r="D153" t="s">
        <v>50</v>
      </c>
      <c r="E153" s="2" t="s">
        <v>42</v>
      </c>
      <c r="F153" s="2" t="s">
        <v>55</v>
      </c>
      <c r="G153" s="2">
        <v>1E-4</v>
      </c>
      <c r="H153" s="2">
        <f>IF(OR(G153="",G154="",G155="",G156=""),"",(SUMIF(A153:A$7000,A153,G153:G$7000)))</f>
        <v>2.4899999999999999E-2</v>
      </c>
      <c r="I153" s="55">
        <f t="shared" si="12"/>
        <v>3</v>
      </c>
      <c r="J153" s="61" t="str">
        <f t="shared" si="14"/>
        <v>TaskA</v>
      </c>
      <c r="K153" s="55">
        <f t="array" ref="K153">(MAX(IF($A153=InsertVoiceSwitchActivateLOG!A$1:A$7000,InsertVoiceSwitchActivateLOG!H$1:H$7000,0)))</f>
        <v>2.4899999999999999E-2</v>
      </c>
      <c r="L153" s="55">
        <f t="shared" si="13"/>
        <v>14.75074</v>
      </c>
      <c r="M153" s="55">
        <f t="shared" si="17"/>
        <v>17.570000000000974</v>
      </c>
      <c r="N153" s="59" t="str">
        <f t="shared" si="15"/>
        <v/>
      </c>
      <c r="O153" s="59" t="str">
        <f t="shared" si="16"/>
        <v/>
      </c>
      <c r="P153">
        <f>COUNT(G16:G7000,A153=I153)</f>
        <v>2438</v>
      </c>
      <c r="Q153" t="str">
        <f>Q$1</f>
        <v>Typical yes values</v>
      </c>
    </row>
    <row r="154" spans="1:17" ht="12.5" customHeight="1" x14ac:dyDescent="0.35">
      <c r="A154" s="61">
        <v>3</v>
      </c>
      <c r="B154" s="61" t="s">
        <v>54</v>
      </c>
      <c r="C154" s="70">
        <v>14.765750000000001</v>
      </c>
      <c r="D154" s="59" t="s">
        <v>50</v>
      </c>
      <c r="E154" s="61" t="s">
        <v>42</v>
      </c>
      <c r="F154" s="61" t="s">
        <v>55</v>
      </c>
      <c r="G154" s="61">
        <v>5.9999999999999995E-4</v>
      </c>
      <c r="H154" s="61">
        <f>IF(OR(G154="",G155="",G156="",G157=""),"",(SUMIF(A154:A$7000,A154,G154:G$7000)))</f>
        <v>2.4799999999999999E-2</v>
      </c>
      <c r="I154" s="61" t="str">
        <f t="shared" ref="I154:I217" si="18">IF(L154="","",A154)</f>
        <v/>
      </c>
      <c r="J154" s="61" t="str">
        <f t="shared" si="14"/>
        <v/>
      </c>
      <c r="K154" s="61">
        <f t="array" ref="K154">(MAX(IF($A154=InsertVoiceSwitchActivateLOG!A$1:A$7000,InsertVoiceSwitchActivateLOG!H$1:H$7000,0)))</f>
        <v>2.4899999999999999E-2</v>
      </c>
      <c r="L154" s="61" t="str">
        <f t="shared" ref="L154:L217" si="19">IF(H154="","",IF(AND(H153="",H152="",H151=""),C154,""))</f>
        <v/>
      </c>
      <c r="M154" s="61">
        <f t="shared" si="17"/>
        <v>15.01000000000019</v>
      </c>
      <c r="N154" s="59">
        <f t="shared" si="15"/>
        <v>3</v>
      </c>
      <c r="O154" s="59">
        <f t="shared" si="16"/>
        <v>1</v>
      </c>
      <c r="Q154">
        <f>Q$2</f>
        <v>0</v>
      </c>
    </row>
    <row r="155" spans="1:17" ht="12.5" customHeight="1" x14ac:dyDescent="0.35">
      <c r="A155" s="2">
        <v>3</v>
      </c>
      <c r="B155" s="2" t="s">
        <v>54</v>
      </c>
      <c r="C155" s="69">
        <v>14.78077</v>
      </c>
      <c r="D155" t="s">
        <v>50</v>
      </c>
      <c r="E155" s="2" t="s">
        <v>42</v>
      </c>
      <c r="F155" s="2" t="s">
        <v>55</v>
      </c>
      <c r="G155" s="2">
        <v>1E-3</v>
      </c>
      <c r="H155" s="2">
        <f>IF(OR(G155="",G156="",G157="",G158=""),"",(SUMIF(A155:A$7000,A155,G155:G$7000)))</f>
        <v>2.4199999999999999E-2</v>
      </c>
      <c r="I155" s="55" t="str">
        <f t="shared" si="18"/>
        <v/>
      </c>
      <c r="J155" s="61" t="str">
        <f t="shared" si="14"/>
        <v/>
      </c>
      <c r="K155" s="55">
        <f t="array" ref="K155">(MAX(IF($A155=InsertVoiceSwitchActivateLOG!A$1:A$7000,InsertVoiceSwitchActivateLOG!H$1:H$7000,0)))</f>
        <v>2.4899999999999999E-2</v>
      </c>
      <c r="L155" s="55" t="str">
        <f t="shared" si="19"/>
        <v/>
      </c>
      <c r="M155" s="55">
        <f t="shared" si="17"/>
        <v>15.019999999999811</v>
      </c>
      <c r="N155" s="59">
        <f t="shared" si="15"/>
        <v>3</v>
      </c>
      <c r="O155" s="59">
        <f t="shared" si="16"/>
        <v>1</v>
      </c>
      <c r="Q155">
        <f>Q$3</f>
        <v>0.13600000000000001</v>
      </c>
    </row>
    <row r="156" spans="1:17" ht="12.5" customHeight="1" x14ac:dyDescent="0.35">
      <c r="A156" s="61">
        <v>3</v>
      </c>
      <c r="B156" s="61" t="s">
        <v>56</v>
      </c>
      <c r="C156" s="70">
        <v>14.80208</v>
      </c>
      <c r="D156" s="59" t="s">
        <v>50</v>
      </c>
      <c r="E156" s="61" t="s">
        <v>42</v>
      </c>
      <c r="F156" s="61" t="s">
        <v>55</v>
      </c>
      <c r="G156" s="61">
        <v>1.8E-3</v>
      </c>
      <c r="H156" s="61">
        <f>IF(OR(G156="",G157="",G158="",G159=""),"",(SUMIF(A156:A$7000,A156,G156:G$7000)))</f>
        <v>2.3199999999999998E-2</v>
      </c>
      <c r="I156" s="61" t="str">
        <f t="shared" si="18"/>
        <v/>
      </c>
      <c r="J156" s="61" t="str">
        <f t="shared" si="14"/>
        <v/>
      </c>
      <c r="K156" s="61">
        <f t="array" ref="K156">(MAX(IF($A156=InsertVoiceSwitchActivateLOG!A$1:A$7000,InsertVoiceSwitchActivateLOG!H$1:H$7000,0)))</f>
        <v>2.4899999999999999E-2</v>
      </c>
      <c r="L156" s="61" t="str">
        <f t="shared" si="19"/>
        <v/>
      </c>
      <c r="M156" s="61">
        <f t="shared" si="17"/>
        <v>21.309999999999718</v>
      </c>
      <c r="N156" s="59">
        <f t="shared" si="15"/>
        <v>3</v>
      </c>
      <c r="O156" s="59">
        <f t="shared" si="16"/>
        <v>1</v>
      </c>
      <c r="Q156">
        <f>Q$4</f>
        <v>0.1358</v>
      </c>
    </row>
    <row r="157" spans="1:17" ht="12.5" customHeight="1" x14ac:dyDescent="0.35">
      <c r="A157" s="2">
        <v>3</v>
      </c>
      <c r="B157" s="2" t="s">
        <v>56</v>
      </c>
      <c r="C157" s="69">
        <v>14.81973</v>
      </c>
      <c r="D157" t="s">
        <v>50</v>
      </c>
      <c r="E157" s="2" t="s">
        <v>42</v>
      </c>
      <c r="F157" s="2" t="s">
        <v>55</v>
      </c>
      <c r="G157" s="2">
        <v>1.8E-3</v>
      </c>
      <c r="H157" s="2">
        <f>IF(OR(G157="",G158="",G159="",G160=""),"",(SUMIF(A157:A$7000,A157,G157:G$7000)))</f>
        <v>2.1399999999999999E-2</v>
      </c>
      <c r="I157" s="55" t="str">
        <f t="shared" si="18"/>
        <v/>
      </c>
      <c r="J157" s="61" t="str">
        <f t="shared" si="14"/>
        <v/>
      </c>
      <c r="K157" s="55">
        <f t="array" ref="K157">(MAX(IF($A157=InsertVoiceSwitchActivateLOG!A$1:A$7000,InsertVoiceSwitchActivateLOG!H$1:H$7000,0)))</f>
        <v>2.4899999999999999E-2</v>
      </c>
      <c r="L157" s="55" t="str">
        <f t="shared" si="19"/>
        <v/>
      </c>
      <c r="M157" s="55">
        <f t="shared" si="17"/>
        <v>17.649999999999721</v>
      </c>
      <c r="N157" s="59">
        <f t="shared" si="15"/>
        <v>3</v>
      </c>
      <c r="O157" s="59">
        <f t="shared" si="16"/>
        <v>-1</v>
      </c>
      <c r="Q157">
        <f>Q$5</f>
        <v>0.1356</v>
      </c>
    </row>
    <row r="158" spans="1:17" ht="12.5" customHeight="1" x14ac:dyDescent="0.35">
      <c r="A158" s="61">
        <v>3</v>
      </c>
      <c r="B158" s="61" t="s">
        <v>56</v>
      </c>
      <c r="C158" s="70">
        <v>14.83367</v>
      </c>
      <c r="D158" s="59" t="s">
        <v>50</v>
      </c>
      <c r="E158" s="61" t="s">
        <v>42</v>
      </c>
      <c r="F158" s="61" t="s">
        <v>55</v>
      </c>
      <c r="G158" s="61">
        <v>1.6000000000000001E-3</v>
      </c>
      <c r="H158" s="61">
        <f>IF(OR(G158="",G159="",G160="",G161=""),"",(SUMIF(A158:A$7000,A158,G158:G$7000)))</f>
        <v>1.9600000000000003E-2</v>
      </c>
      <c r="I158" s="61" t="str">
        <f t="shared" si="18"/>
        <v/>
      </c>
      <c r="J158" s="61" t="str">
        <f t="shared" si="14"/>
        <v/>
      </c>
      <c r="K158" s="61">
        <f t="array" ref="K158">(MAX(IF($A158=InsertVoiceSwitchActivateLOG!A$1:A$7000,InsertVoiceSwitchActivateLOG!H$1:H$7000,0)))</f>
        <v>2.4899999999999999E-2</v>
      </c>
      <c r="L158" s="61" t="str">
        <f t="shared" si="19"/>
        <v/>
      </c>
      <c r="M158" s="61">
        <f t="shared" si="17"/>
        <v>13.939999999999841</v>
      </c>
      <c r="N158" s="59">
        <f t="shared" si="15"/>
        <v>3</v>
      </c>
      <c r="O158" s="59">
        <f t="shared" si="16"/>
        <v>1</v>
      </c>
      <c r="Q158">
        <f>Q$6</f>
        <v>0.1351</v>
      </c>
    </row>
    <row r="159" spans="1:17" ht="12.5" customHeight="1" x14ac:dyDescent="0.35">
      <c r="A159" s="2">
        <v>3</v>
      </c>
      <c r="B159" s="2" t="s">
        <v>56</v>
      </c>
      <c r="C159" s="69">
        <v>14.848319999999999</v>
      </c>
      <c r="D159" t="s">
        <v>50</v>
      </c>
      <c r="E159" s="2" t="s">
        <v>42</v>
      </c>
      <c r="F159" s="2" t="s">
        <v>55</v>
      </c>
      <c r="G159" s="2">
        <v>1.6000000000000001E-3</v>
      </c>
      <c r="H159" s="2">
        <f>IF(OR(G159="",G160="",G161="",G162=""),"",(SUMIF(A159:A$7000,A159,G159:G$7000)))</f>
        <v>1.8000000000000002E-2</v>
      </c>
      <c r="I159" s="55" t="str">
        <f t="shared" si="18"/>
        <v/>
      </c>
      <c r="J159" s="61" t="str">
        <f t="shared" si="14"/>
        <v/>
      </c>
      <c r="K159" s="55">
        <f t="array" ref="K159">(MAX(IF($A159=InsertVoiceSwitchActivateLOG!A$1:A$7000,InsertVoiceSwitchActivateLOG!H$1:H$7000,0)))</f>
        <v>2.4899999999999999E-2</v>
      </c>
      <c r="L159" s="55" t="str">
        <f t="shared" si="19"/>
        <v/>
      </c>
      <c r="M159" s="55">
        <f t="shared" si="17"/>
        <v>14.649999999999608</v>
      </c>
      <c r="N159" s="59">
        <f t="shared" si="15"/>
        <v>3</v>
      </c>
      <c r="O159" s="59">
        <f t="shared" si="16"/>
        <v>-1</v>
      </c>
      <c r="Q159">
        <f>Q$7</f>
        <v>0.13400000000000001</v>
      </c>
    </row>
    <row r="160" spans="1:17" ht="12.5" customHeight="1" x14ac:dyDescent="0.35">
      <c r="A160" s="61">
        <v>3</v>
      </c>
      <c r="B160" s="61" t="s">
        <v>56</v>
      </c>
      <c r="C160" s="70">
        <v>14.86359</v>
      </c>
      <c r="D160" s="59" t="s">
        <v>50</v>
      </c>
      <c r="E160" s="61" t="s">
        <v>42</v>
      </c>
      <c r="F160" s="61" t="s">
        <v>55</v>
      </c>
      <c r="G160" s="61">
        <v>1.2999999999999999E-3</v>
      </c>
      <c r="H160" s="61">
        <f>IF(OR(G160="",G161="",G162="",G163=""),"",(SUMIF(A160:A$7000,A160,G160:G$7000)))</f>
        <v>1.6400000000000001E-2</v>
      </c>
      <c r="I160" s="61" t="str">
        <f t="shared" si="18"/>
        <v/>
      </c>
      <c r="J160" s="61" t="str">
        <f t="shared" si="14"/>
        <v/>
      </c>
      <c r="K160" s="61">
        <f t="array" ref="K160">(MAX(IF($A160=InsertVoiceSwitchActivateLOG!A$1:A$7000,InsertVoiceSwitchActivateLOG!H$1:H$7000,0)))</f>
        <v>2.4899999999999999E-2</v>
      </c>
      <c r="L160" s="61" t="str">
        <f t="shared" si="19"/>
        <v/>
      </c>
      <c r="M160" s="61">
        <f t="shared" si="17"/>
        <v>15.270000000001005</v>
      </c>
      <c r="N160" s="59">
        <f t="shared" si="15"/>
        <v>3</v>
      </c>
      <c r="O160" s="59">
        <f t="shared" si="16"/>
        <v>1</v>
      </c>
      <c r="Q160">
        <f>Q$8</f>
        <v>0.1321</v>
      </c>
    </row>
    <row r="161" spans="1:17" ht="12.5" customHeight="1" x14ac:dyDescent="0.35">
      <c r="A161" s="2">
        <v>3</v>
      </c>
      <c r="B161" s="2" t="s">
        <v>56</v>
      </c>
      <c r="C161" s="69">
        <v>14.88001</v>
      </c>
      <c r="D161" t="s">
        <v>50</v>
      </c>
      <c r="E161" s="2" t="s">
        <v>42</v>
      </c>
      <c r="F161" s="2" t="s">
        <v>55</v>
      </c>
      <c r="G161" s="2">
        <v>3.5000000000000001E-3</v>
      </c>
      <c r="H161" s="2">
        <f>IF(OR(G161="",G162="",G163="",G164=""),"",(SUMIF(A161:A$7000,A161,G161:G$7000)))</f>
        <v>1.5099999999999997E-2</v>
      </c>
      <c r="I161" s="55" t="str">
        <f t="shared" si="18"/>
        <v/>
      </c>
      <c r="J161" s="61" t="str">
        <f t="shared" si="14"/>
        <v/>
      </c>
      <c r="K161" s="55">
        <f t="array" ref="K161">(MAX(IF($A161=InsertVoiceSwitchActivateLOG!A$1:A$7000,InsertVoiceSwitchActivateLOG!H$1:H$7000,0)))</f>
        <v>2.4899999999999999E-2</v>
      </c>
      <c r="L161" s="55" t="str">
        <f t="shared" si="19"/>
        <v/>
      </c>
      <c r="M161" s="55">
        <f t="shared" si="17"/>
        <v>16.420000000000101</v>
      </c>
      <c r="N161" s="59">
        <f t="shared" si="15"/>
        <v>3</v>
      </c>
      <c r="O161" s="59">
        <f t="shared" si="16"/>
        <v>-1</v>
      </c>
      <c r="Q161">
        <f>Q$9</f>
        <v>0.1288</v>
      </c>
    </row>
    <row r="162" spans="1:17" ht="12.5" customHeight="1" x14ac:dyDescent="0.35">
      <c r="A162" s="61">
        <v>3</v>
      </c>
      <c r="B162" s="61" t="s">
        <v>56</v>
      </c>
      <c r="C162" s="70">
        <v>14.89495</v>
      </c>
      <c r="D162" s="59" t="s">
        <v>50</v>
      </c>
      <c r="E162" s="61" t="s">
        <v>42</v>
      </c>
      <c r="F162" s="61" t="s">
        <v>55</v>
      </c>
      <c r="G162" s="61">
        <v>1.1999999999999999E-3</v>
      </c>
      <c r="H162" s="61">
        <f>IF(OR(G162="",G163="",G164="",G165=""),"",(SUMIF(A162:A$7000,A162,G162:G$7000)))</f>
        <v>1.1599999999999997E-2</v>
      </c>
      <c r="I162" s="61" t="str">
        <f t="shared" si="18"/>
        <v/>
      </c>
      <c r="J162" s="61" t="str">
        <f t="shared" si="14"/>
        <v/>
      </c>
      <c r="K162" s="61">
        <f t="array" ref="K162">(MAX(IF($A162=InsertVoiceSwitchActivateLOG!A$1:A$7000,InsertVoiceSwitchActivateLOG!H$1:H$7000,0)))</f>
        <v>2.4899999999999999E-2</v>
      </c>
      <c r="L162" s="61" t="str">
        <f t="shared" si="19"/>
        <v/>
      </c>
      <c r="M162" s="61">
        <f t="shared" si="17"/>
        <v>14.939999999999287</v>
      </c>
      <c r="N162" s="59">
        <f t="shared" si="15"/>
        <v>3</v>
      </c>
      <c r="O162" s="59">
        <f t="shared" si="16"/>
        <v>1</v>
      </c>
      <c r="Q162">
        <f>Q$10</f>
        <v>0.1263</v>
      </c>
    </row>
    <row r="163" spans="1:17" ht="12.5" customHeight="1" x14ac:dyDescent="0.35">
      <c r="A163" s="2">
        <v>3</v>
      </c>
      <c r="B163" s="2" t="s">
        <v>56</v>
      </c>
      <c r="C163" s="69">
        <v>14.9094</v>
      </c>
      <c r="D163" t="s">
        <v>50</v>
      </c>
      <c r="E163" s="2" t="s">
        <v>42</v>
      </c>
      <c r="F163" s="2" t="s">
        <v>55</v>
      </c>
      <c r="G163" s="2">
        <v>1.1999999999999999E-3</v>
      </c>
      <c r="H163" s="2">
        <f>IF(OR(G163="",G164="",G165="",G166=""),"",(SUMIF(A163:A$7000,A163,G163:G$7000)))</f>
        <v>1.0399999999999998E-2</v>
      </c>
      <c r="I163" s="55" t="str">
        <f t="shared" si="18"/>
        <v/>
      </c>
      <c r="J163" s="61" t="str">
        <f t="shared" si="14"/>
        <v/>
      </c>
      <c r="K163" s="55">
        <f t="array" ref="K163">(MAX(IF($A163=InsertVoiceSwitchActivateLOG!A$1:A$7000,InsertVoiceSwitchActivateLOG!H$1:H$7000,0)))</f>
        <v>2.4899999999999999E-2</v>
      </c>
      <c r="L163" s="55" t="str">
        <f t="shared" si="19"/>
        <v/>
      </c>
      <c r="M163" s="55">
        <f t="shared" si="17"/>
        <v>14.450000000000074</v>
      </c>
      <c r="N163" s="59">
        <f t="shared" si="15"/>
        <v>3</v>
      </c>
      <c r="O163" s="59">
        <f t="shared" si="16"/>
        <v>1</v>
      </c>
      <c r="Q163">
        <f>Q$11</f>
        <v>0.124</v>
      </c>
    </row>
    <row r="164" spans="1:17" ht="12.5" customHeight="1" x14ac:dyDescent="0.35">
      <c r="A164" s="61">
        <v>3</v>
      </c>
      <c r="B164" s="61" t="s">
        <v>56</v>
      </c>
      <c r="C164" s="70">
        <v>14.924390000000001</v>
      </c>
      <c r="D164" s="59" t="s">
        <v>50</v>
      </c>
      <c r="E164" s="61" t="s">
        <v>42</v>
      </c>
      <c r="F164" s="61" t="s">
        <v>55</v>
      </c>
      <c r="G164" s="61">
        <v>2.8999999999999998E-3</v>
      </c>
      <c r="H164" s="61">
        <f>IF(OR(G164="",G165="",G166="",G167=""),"",(SUMIF(A164:A$7000,A164,G164:G$7000)))</f>
        <v>9.1999999999999981E-3</v>
      </c>
      <c r="I164" s="61" t="str">
        <f t="shared" si="18"/>
        <v/>
      </c>
      <c r="J164" s="61" t="str">
        <f t="shared" si="14"/>
        <v/>
      </c>
      <c r="K164" s="61">
        <f t="array" ref="K164">(MAX(IF($A164=InsertVoiceSwitchActivateLOG!A$1:A$7000,InsertVoiceSwitchActivateLOG!H$1:H$7000,0)))</f>
        <v>2.4899999999999999E-2</v>
      </c>
      <c r="L164" s="61" t="str">
        <f t="shared" si="19"/>
        <v/>
      </c>
      <c r="M164" s="61">
        <f t="shared" si="17"/>
        <v>14.990000000000947</v>
      </c>
      <c r="N164" s="59">
        <f t="shared" si="15"/>
        <v>3</v>
      </c>
      <c r="O164" s="59">
        <f t="shared" si="16"/>
        <v>-1</v>
      </c>
      <c r="Q164">
        <f>Q$12</f>
        <v>0.1217</v>
      </c>
    </row>
    <row r="165" spans="1:17" ht="12.5" customHeight="1" x14ac:dyDescent="0.35">
      <c r="A165" s="2">
        <v>3</v>
      </c>
      <c r="B165" s="2" t="s">
        <v>54</v>
      </c>
      <c r="C165" s="69">
        <v>14.939959999999999</v>
      </c>
      <c r="D165" t="s">
        <v>50</v>
      </c>
      <c r="E165" s="2" t="s">
        <v>42</v>
      </c>
      <c r="F165" s="2" t="s">
        <v>55</v>
      </c>
      <c r="G165" s="2">
        <v>8.0000000000000004E-4</v>
      </c>
      <c r="H165" s="2">
        <f>IF(OR(G165="",G166="",G167="",G168=""),"",(SUMIF(A165:A$7000,A165,G165:G$7000)))</f>
        <v>6.2999999999999992E-3</v>
      </c>
      <c r="I165" s="55" t="str">
        <f t="shared" si="18"/>
        <v/>
      </c>
      <c r="J165" s="61" t="str">
        <f t="shared" si="14"/>
        <v/>
      </c>
      <c r="K165" s="55">
        <f t="array" ref="K165">(MAX(IF($A165=InsertVoiceSwitchActivateLOG!A$1:A$7000,InsertVoiceSwitchActivateLOG!H$1:H$7000,0)))</f>
        <v>2.4899999999999999E-2</v>
      </c>
      <c r="L165" s="55" t="str">
        <f t="shared" si="19"/>
        <v/>
      </c>
      <c r="M165" s="55">
        <f t="shared" si="17"/>
        <v>15.569999999998529</v>
      </c>
      <c r="N165" s="59">
        <f t="shared" si="15"/>
        <v>3</v>
      </c>
      <c r="O165" s="59">
        <f t="shared" si="16"/>
        <v>1</v>
      </c>
      <c r="Q165">
        <f>Q$13</f>
        <v>0.1163</v>
      </c>
    </row>
    <row r="166" spans="1:17" ht="12.5" customHeight="1" x14ac:dyDescent="0.35">
      <c r="A166" s="61">
        <v>3</v>
      </c>
      <c r="B166" s="61" t="s">
        <v>56</v>
      </c>
      <c r="C166" s="70">
        <v>14.95492</v>
      </c>
      <c r="D166" s="59" t="s">
        <v>50</v>
      </c>
      <c r="E166" s="61" t="s">
        <v>42</v>
      </c>
      <c r="F166" s="61" t="s">
        <v>55</v>
      </c>
      <c r="G166" s="61">
        <v>1.8E-3</v>
      </c>
      <c r="H166" s="61">
        <f>IF(OR(G166="",G167="",G168="",G169=""),"",(SUMIF(A166:A$7000,A166,G166:G$7000)))</f>
        <v>5.4999999999999997E-3</v>
      </c>
      <c r="I166" s="61" t="str">
        <f t="shared" si="18"/>
        <v/>
      </c>
      <c r="J166" s="61" t="str">
        <f t="shared" si="14"/>
        <v/>
      </c>
      <c r="K166" s="61">
        <f t="array" ref="K166">(MAX(IF($A166=InsertVoiceSwitchActivateLOG!A$1:A$7000,InsertVoiceSwitchActivateLOG!H$1:H$7000,0)))</f>
        <v>2.4899999999999999E-2</v>
      </c>
      <c r="L166" s="61" t="str">
        <f t="shared" si="19"/>
        <v/>
      </c>
      <c r="M166" s="61">
        <f t="shared" si="17"/>
        <v>14.960000000000306</v>
      </c>
      <c r="N166" s="59">
        <f t="shared" si="15"/>
        <v>3</v>
      </c>
      <c r="O166" s="59">
        <f t="shared" si="16"/>
        <v>1</v>
      </c>
      <c r="Q166">
        <f>Q$14</f>
        <v>0.1109</v>
      </c>
    </row>
    <row r="167" spans="1:17" ht="12.5" customHeight="1" x14ac:dyDescent="0.35">
      <c r="A167" s="2">
        <v>3</v>
      </c>
      <c r="B167" s="2" t="s">
        <v>56</v>
      </c>
      <c r="C167" s="69">
        <v>14.97343</v>
      </c>
      <c r="D167" t="s">
        <v>50</v>
      </c>
      <c r="E167" s="2" t="s">
        <v>42</v>
      </c>
      <c r="F167" s="2" t="s">
        <v>55</v>
      </c>
      <c r="G167" s="2">
        <v>1.8E-3</v>
      </c>
      <c r="H167" s="2" t="str">
        <f>IF(OR(G167="",G168="",G169="",G170=""),"",(SUMIF(A167:A$7000,A167,G167:G$7000)))</f>
        <v/>
      </c>
      <c r="I167" s="55" t="str">
        <f t="shared" si="18"/>
        <v/>
      </c>
      <c r="J167" s="61" t="str">
        <f t="shared" si="14"/>
        <v/>
      </c>
      <c r="K167" s="55">
        <f t="array" ref="K167">(MAX(IF($A167=InsertVoiceSwitchActivateLOG!A$1:A$7000,InsertVoiceSwitchActivateLOG!H$1:H$7000,0)))</f>
        <v>2.4899999999999999E-2</v>
      </c>
      <c r="L167" s="55" t="str">
        <f t="shared" si="19"/>
        <v/>
      </c>
      <c r="M167" s="55">
        <f t="shared" si="17"/>
        <v>18.510000000000915</v>
      </c>
      <c r="N167" s="59">
        <f t="shared" si="15"/>
        <v>3</v>
      </c>
      <c r="O167" s="59">
        <f t="shared" si="16"/>
        <v>-1</v>
      </c>
      <c r="Q167">
        <f>Q$15</f>
        <v>0.1081</v>
      </c>
    </row>
    <row r="168" spans="1:17" ht="12.5" customHeight="1" x14ac:dyDescent="0.35">
      <c r="A168" s="61">
        <v>3</v>
      </c>
      <c r="B168" s="61" t="s">
        <v>54</v>
      </c>
      <c r="C168" s="70">
        <v>14.993510000000001</v>
      </c>
      <c r="D168" s="59" t="s">
        <v>50</v>
      </c>
      <c r="E168" s="61" t="s">
        <v>42</v>
      </c>
      <c r="F168" s="61" t="s">
        <v>55</v>
      </c>
      <c r="G168" s="61">
        <v>1E-3</v>
      </c>
      <c r="H168" s="61" t="str">
        <f>IF(OR(G168="",G169="",G170="",G171=""),"",(SUMIF(A168:A$7000,A168,G168:G$7000)))</f>
        <v/>
      </c>
      <c r="I168" s="61" t="str">
        <f t="shared" si="18"/>
        <v/>
      </c>
      <c r="J168" s="61" t="str">
        <f t="shared" si="14"/>
        <v/>
      </c>
      <c r="K168" s="61">
        <f t="array" ref="K168">(MAX(IF($A168=InsertVoiceSwitchActivateLOG!A$1:A$7000,InsertVoiceSwitchActivateLOG!H$1:H$7000,0)))</f>
        <v>2.4899999999999999E-2</v>
      </c>
      <c r="L168" s="61" t="str">
        <f t="shared" si="19"/>
        <v/>
      </c>
      <c r="M168" s="61">
        <f t="shared" si="17"/>
        <v>20.080000000000098</v>
      </c>
      <c r="N168" s="59">
        <f t="shared" si="15"/>
        <v>3</v>
      </c>
      <c r="O168" s="59">
        <f t="shared" si="16"/>
        <v>-1</v>
      </c>
      <c r="Q168">
        <f>Q$16</f>
        <v>0.10680000000000001</v>
      </c>
    </row>
    <row r="169" spans="1:17" ht="12.5" customHeight="1" x14ac:dyDescent="0.35">
      <c r="A169" s="2">
        <v>3</v>
      </c>
      <c r="B169" s="2" t="s">
        <v>54</v>
      </c>
      <c r="C169" s="69">
        <v>15.01563</v>
      </c>
      <c r="D169" t="s">
        <v>50</v>
      </c>
      <c r="E169" s="2" t="s">
        <v>42</v>
      </c>
      <c r="F169" s="2" t="s">
        <v>55</v>
      </c>
      <c r="G169" s="2">
        <v>8.9999999999999998E-4</v>
      </c>
      <c r="H169" s="2" t="str">
        <f>IF(OR(G169="",G170="",G171="",G172=""),"",(SUMIF(A169:A$7000,A169,G169:G$7000)))</f>
        <v/>
      </c>
      <c r="I169" s="55" t="str">
        <f t="shared" si="18"/>
        <v/>
      </c>
      <c r="J169" s="61" t="str">
        <f t="shared" si="14"/>
        <v/>
      </c>
      <c r="K169" s="55">
        <f t="array" ref="K169">(MAX(IF($A169=InsertVoiceSwitchActivateLOG!A$1:A$7000,InsertVoiceSwitchActivateLOG!H$1:H$7000,0)))</f>
        <v>2.4899999999999999E-2</v>
      </c>
      <c r="L169" s="55" t="str">
        <f t="shared" si="19"/>
        <v/>
      </c>
      <c r="M169" s="55">
        <f t="shared" si="17"/>
        <v>22.119999999999251</v>
      </c>
      <c r="N169" s="59" t="str">
        <f t="shared" si="15"/>
        <v/>
      </c>
      <c r="O169" s="59" t="str">
        <f t="shared" si="16"/>
        <v/>
      </c>
      <c r="Q169">
        <f>Q$17</f>
        <v>0.10630000000000001</v>
      </c>
    </row>
    <row r="170" spans="1:17" ht="12.5" customHeight="1" x14ac:dyDescent="0.35">
      <c r="A170" s="61">
        <v>4</v>
      </c>
      <c r="B170" s="61" t="s">
        <v>54</v>
      </c>
      <c r="C170" s="70">
        <v>16.033950000000001</v>
      </c>
      <c r="D170" s="59" t="s">
        <v>50</v>
      </c>
      <c r="E170" s="61" t="s">
        <v>43</v>
      </c>
      <c r="F170" s="61" t="s">
        <v>55</v>
      </c>
      <c r="G170" s="61"/>
      <c r="H170" s="61" t="str">
        <f>IF(OR(G170="",G171="",G172="",G173=""),"",(SUMIF(A170:A$7000,A170,G170:G$7000)))</f>
        <v/>
      </c>
      <c r="I170" s="61" t="str">
        <f t="shared" si="18"/>
        <v/>
      </c>
      <c r="J170" s="61" t="str">
        <f t="shared" si="14"/>
        <v/>
      </c>
      <c r="K170" s="61">
        <f t="array" ref="K170">(MAX(IF($A170=InsertVoiceSwitchActivateLOG!A$1:A$7000,InsertVoiceSwitchActivateLOG!H$1:H$7000,0)))</f>
        <v>2.9699999999999997E-2</v>
      </c>
      <c r="L170" s="61" t="str">
        <f t="shared" si="19"/>
        <v/>
      </c>
      <c r="M170" s="61">
        <f t="shared" si="17"/>
        <v>0</v>
      </c>
      <c r="N170" s="59" t="str">
        <f t="shared" si="15"/>
        <v/>
      </c>
      <c r="O170" s="59" t="str">
        <f t="shared" si="16"/>
        <v/>
      </c>
      <c r="Q170">
        <f>Q$18</f>
        <v>0.10580000000000001</v>
      </c>
    </row>
    <row r="171" spans="1:17" ht="12.5" customHeight="1" x14ac:dyDescent="0.35">
      <c r="A171" s="2">
        <v>4</v>
      </c>
      <c r="B171" s="2" t="s">
        <v>54</v>
      </c>
      <c r="C171" s="69">
        <v>16.048919999999999</v>
      </c>
      <c r="D171" t="s">
        <v>50</v>
      </c>
      <c r="E171" s="2" t="s">
        <v>43</v>
      </c>
      <c r="F171" s="2" t="s">
        <v>55</v>
      </c>
      <c r="G171" s="2"/>
      <c r="H171" s="2" t="str">
        <f>IF(OR(G171="",G172="",G173="",G174=""),"",(SUMIF(A171:A$7000,A171,G171:G$7000)))</f>
        <v/>
      </c>
      <c r="I171" s="55" t="str">
        <f t="shared" si="18"/>
        <v/>
      </c>
      <c r="J171" s="61" t="str">
        <f t="shared" si="14"/>
        <v/>
      </c>
      <c r="K171" s="55">
        <f t="array" ref="K171">(MAX(IF($A171=InsertVoiceSwitchActivateLOG!A$1:A$7000,InsertVoiceSwitchActivateLOG!H$1:H$7000,0)))</f>
        <v>2.9699999999999997E-2</v>
      </c>
      <c r="L171" s="55" t="str">
        <f t="shared" si="19"/>
        <v/>
      </c>
      <c r="M171" s="55">
        <f t="shared" si="17"/>
        <v>14.969999999998151</v>
      </c>
      <c r="N171" s="59" t="str">
        <f t="shared" si="15"/>
        <v/>
      </c>
      <c r="O171" s="59" t="str">
        <f t="shared" si="16"/>
        <v/>
      </c>
      <c r="Q171">
        <f>Q$19</f>
        <v>0.105</v>
      </c>
    </row>
    <row r="172" spans="1:17" ht="12.5" customHeight="1" x14ac:dyDescent="0.35">
      <c r="A172" s="61">
        <v>4</v>
      </c>
      <c r="B172" s="61" t="s">
        <v>54</v>
      </c>
      <c r="C172" s="70">
        <v>16.067789999999999</v>
      </c>
      <c r="D172" s="59" t="s">
        <v>50</v>
      </c>
      <c r="E172" s="61" t="s">
        <v>43</v>
      </c>
      <c r="F172" s="61" t="s">
        <v>55</v>
      </c>
      <c r="G172" s="61"/>
      <c r="H172" s="61" t="str">
        <f>IF(OR(G172="",G173="",G174="",G175=""),"",(SUMIF(A172:A$7000,A172,G172:G$7000)))</f>
        <v/>
      </c>
      <c r="I172" s="61" t="str">
        <f t="shared" si="18"/>
        <v/>
      </c>
      <c r="J172" s="61" t="str">
        <f t="shared" si="14"/>
        <v/>
      </c>
      <c r="K172" s="61">
        <f t="array" ref="K172">(MAX(IF($A172=InsertVoiceSwitchActivateLOG!A$1:A$7000,InsertVoiceSwitchActivateLOG!H$1:H$7000,0)))</f>
        <v>2.9699999999999997E-2</v>
      </c>
      <c r="L172" s="61" t="str">
        <f t="shared" si="19"/>
        <v/>
      </c>
      <c r="M172" s="61">
        <f t="shared" si="17"/>
        <v>18.86999999999972</v>
      </c>
      <c r="N172" s="59" t="str">
        <f t="shared" si="15"/>
        <v/>
      </c>
      <c r="O172" s="59" t="str">
        <f t="shared" si="16"/>
        <v/>
      </c>
      <c r="Q172">
        <f>Q$20</f>
        <v>0.1042</v>
      </c>
    </row>
    <row r="173" spans="1:17" ht="12.5" customHeight="1" x14ac:dyDescent="0.35">
      <c r="A173" s="2">
        <v>4</v>
      </c>
      <c r="B173" s="2" t="s">
        <v>54</v>
      </c>
      <c r="C173" s="69">
        <v>16.088660000000001</v>
      </c>
      <c r="D173" t="s">
        <v>50</v>
      </c>
      <c r="E173" s="2" t="s">
        <v>43</v>
      </c>
      <c r="F173" s="2" t="s">
        <v>55</v>
      </c>
      <c r="G173" s="2"/>
      <c r="H173" s="2" t="str">
        <f>IF(OR(G173="",G174="",G175="",G176=""),"",(SUMIF(A173:A$7000,A173,G173:G$7000)))</f>
        <v/>
      </c>
      <c r="I173" s="55" t="str">
        <f t="shared" si="18"/>
        <v/>
      </c>
      <c r="J173" s="61" t="str">
        <f t="shared" si="14"/>
        <v/>
      </c>
      <c r="K173" s="55">
        <f t="array" ref="K173">(MAX(IF($A173=InsertVoiceSwitchActivateLOG!A$1:A$7000,InsertVoiceSwitchActivateLOG!H$1:H$7000,0)))</f>
        <v>2.9699999999999997E-2</v>
      </c>
      <c r="L173" s="55" t="str">
        <f t="shared" si="19"/>
        <v/>
      </c>
      <c r="M173" s="55">
        <f t="shared" si="17"/>
        <v>20.870000000002165</v>
      </c>
      <c r="N173" s="59" t="str">
        <f t="shared" si="15"/>
        <v/>
      </c>
      <c r="O173" s="59" t="str">
        <f t="shared" si="16"/>
        <v/>
      </c>
      <c r="Q173">
        <f>Q$21</f>
        <v>9.6000000000000002E-2</v>
      </c>
    </row>
    <row r="174" spans="1:17" ht="12.5" customHeight="1" x14ac:dyDescent="0.35">
      <c r="A174" s="61">
        <v>4</v>
      </c>
      <c r="B174" s="61" t="s">
        <v>54</v>
      </c>
      <c r="C174" s="70">
        <v>16.111979999999999</v>
      </c>
      <c r="D174" s="59" t="s">
        <v>50</v>
      </c>
      <c r="E174" s="61" t="s">
        <v>43</v>
      </c>
      <c r="F174" s="61" t="s">
        <v>55</v>
      </c>
      <c r="G174" s="61"/>
      <c r="H174" s="61" t="str">
        <f>IF(OR(G174="",G175="",G176="",G177=""),"",(SUMIF(A174:A$7000,A174,G174:G$7000)))</f>
        <v/>
      </c>
      <c r="I174" s="61" t="str">
        <f t="shared" si="18"/>
        <v/>
      </c>
      <c r="J174" s="61" t="str">
        <f t="shared" si="14"/>
        <v/>
      </c>
      <c r="K174" s="61">
        <f t="array" ref="K174">(MAX(IF($A174=InsertVoiceSwitchActivateLOG!A$1:A$7000,InsertVoiceSwitchActivateLOG!H$1:H$7000,0)))</f>
        <v>2.9699999999999997E-2</v>
      </c>
      <c r="L174" s="61" t="str">
        <f t="shared" si="19"/>
        <v/>
      </c>
      <c r="M174" s="61">
        <f t="shared" si="17"/>
        <v>23.319999999998231</v>
      </c>
      <c r="N174" s="59" t="str">
        <f t="shared" si="15"/>
        <v/>
      </c>
      <c r="O174" s="59" t="str">
        <f t="shared" si="16"/>
        <v/>
      </c>
      <c r="Q174">
        <f>Q$22</f>
        <v>8.7800000000000003E-2</v>
      </c>
    </row>
    <row r="175" spans="1:17" ht="12.5" customHeight="1" x14ac:dyDescent="0.35">
      <c r="A175" s="2">
        <v>4</v>
      </c>
      <c r="B175" s="2" t="s">
        <v>54</v>
      </c>
      <c r="C175" s="69">
        <v>16.12781</v>
      </c>
      <c r="D175" t="s">
        <v>50</v>
      </c>
      <c r="E175" s="2" t="s">
        <v>43</v>
      </c>
      <c r="F175" s="2" t="s">
        <v>55</v>
      </c>
      <c r="G175" s="2"/>
      <c r="H175" s="2" t="str">
        <f>IF(OR(G175="",G176="",G177="",G178=""),"",(SUMIF(A175:A$7000,A175,G175:G$7000)))</f>
        <v/>
      </c>
      <c r="I175" s="55" t="str">
        <f t="shared" si="18"/>
        <v/>
      </c>
      <c r="J175" s="61" t="str">
        <f t="shared" si="14"/>
        <v/>
      </c>
      <c r="K175" s="55">
        <f t="array" ref="K175">(MAX(IF($A175=InsertVoiceSwitchActivateLOG!A$1:A$7000,InsertVoiceSwitchActivateLOG!H$1:H$7000,0)))</f>
        <v>2.9699999999999997E-2</v>
      </c>
      <c r="L175" s="55" t="str">
        <f t="shared" si="19"/>
        <v/>
      </c>
      <c r="M175" s="55">
        <f t="shared" si="17"/>
        <v>15.830000000001121</v>
      </c>
      <c r="N175" s="59" t="str">
        <f t="shared" si="15"/>
        <v/>
      </c>
      <c r="O175" s="59" t="str">
        <f t="shared" si="16"/>
        <v/>
      </c>
      <c r="Q175">
        <f>Q$23</f>
        <v>7.2900000000000006E-2</v>
      </c>
    </row>
    <row r="176" spans="1:17" ht="12.5" customHeight="1" x14ac:dyDescent="0.35">
      <c r="A176" s="61">
        <v>4</v>
      </c>
      <c r="B176" s="61" t="s">
        <v>54</v>
      </c>
      <c r="C176" s="70">
        <v>16.143070000000002</v>
      </c>
      <c r="D176" s="59" t="s">
        <v>50</v>
      </c>
      <c r="E176" s="61" t="s">
        <v>43</v>
      </c>
      <c r="F176" s="61" t="s">
        <v>55</v>
      </c>
      <c r="G176" s="61"/>
      <c r="H176" s="61" t="str">
        <f>IF(OR(G176="",G177="",G178="",G179=""),"",(SUMIF(A176:A$7000,A176,G176:G$7000)))</f>
        <v/>
      </c>
      <c r="I176" s="61" t="str">
        <f t="shared" si="18"/>
        <v/>
      </c>
      <c r="J176" s="61" t="str">
        <f t="shared" si="14"/>
        <v/>
      </c>
      <c r="K176" s="61">
        <f t="array" ref="K176">(MAX(IF($A176=InsertVoiceSwitchActivateLOG!A$1:A$7000,InsertVoiceSwitchActivateLOG!H$1:H$7000,0)))</f>
        <v>2.9699999999999997E-2</v>
      </c>
      <c r="L176" s="61" t="str">
        <f t="shared" si="19"/>
        <v/>
      </c>
      <c r="M176" s="61">
        <f t="shared" si="17"/>
        <v>15.260000000001384</v>
      </c>
      <c r="N176" s="59" t="str">
        <f t="shared" si="15"/>
        <v/>
      </c>
      <c r="O176" s="59" t="str">
        <f t="shared" si="16"/>
        <v/>
      </c>
    </row>
    <row r="177" spans="1:15" ht="12.5" customHeight="1" x14ac:dyDescent="0.35">
      <c r="A177" s="2">
        <v>4</v>
      </c>
      <c r="B177" s="2" t="s">
        <v>54</v>
      </c>
      <c r="C177" s="69">
        <v>16.158629999999999</v>
      </c>
      <c r="D177" t="s">
        <v>50</v>
      </c>
      <c r="E177" s="2" t="s">
        <v>43</v>
      </c>
      <c r="F177" s="2" t="s">
        <v>55</v>
      </c>
      <c r="G177" s="2"/>
      <c r="H177" s="2" t="str">
        <f>IF(OR(G177="",G178="",G179="",G180=""),"",(SUMIF(A177:A$7000,A177,G177:G$7000)))</f>
        <v/>
      </c>
      <c r="I177" s="55" t="str">
        <f t="shared" si="18"/>
        <v/>
      </c>
      <c r="J177" s="61" t="str">
        <f t="shared" si="14"/>
        <v/>
      </c>
      <c r="K177" s="55">
        <f t="array" ref="K177">(MAX(IF($A177=InsertVoiceSwitchActivateLOG!A$1:A$7000,InsertVoiceSwitchActivateLOG!H$1:H$7000,0)))</f>
        <v>2.9699999999999997E-2</v>
      </c>
      <c r="L177" s="55" t="str">
        <f t="shared" si="19"/>
        <v/>
      </c>
      <c r="M177" s="55">
        <f t="shared" si="17"/>
        <v>15.559999999997132</v>
      </c>
      <c r="N177" s="59" t="str">
        <f t="shared" si="15"/>
        <v/>
      </c>
      <c r="O177" s="59" t="str">
        <f t="shared" si="16"/>
        <v/>
      </c>
    </row>
    <row r="178" spans="1:15" ht="12.5" customHeight="1" x14ac:dyDescent="0.35">
      <c r="A178" s="61">
        <v>4</v>
      </c>
      <c r="B178" s="61" t="s">
        <v>54</v>
      </c>
      <c r="C178" s="70">
        <v>16.173249999999999</v>
      </c>
      <c r="D178" s="59" t="s">
        <v>50</v>
      </c>
      <c r="E178" s="61" t="s">
        <v>43</v>
      </c>
      <c r="F178" s="61" t="s">
        <v>55</v>
      </c>
      <c r="G178" s="61"/>
      <c r="H178" s="61" t="str">
        <f>IF(OR(G178="",G179="",G180="",G181=""),"",(SUMIF(A178:A$7000,A178,G178:G$7000)))</f>
        <v/>
      </c>
      <c r="I178" s="61" t="str">
        <f t="shared" si="18"/>
        <v/>
      </c>
      <c r="J178" s="61" t="str">
        <f t="shared" si="14"/>
        <v/>
      </c>
      <c r="K178" s="61">
        <f t="array" ref="K178">(MAX(IF($A178=InsertVoiceSwitchActivateLOG!A$1:A$7000,InsertVoiceSwitchActivateLOG!H$1:H$7000,0)))</f>
        <v>2.9699999999999997E-2</v>
      </c>
      <c r="L178" s="61" t="str">
        <f t="shared" si="19"/>
        <v/>
      </c>
      <c r="M178" s="61">
        <f t="shared" si="17"/>
        <v>14.620000000000744</v>
      </c>
      <c r="N178" s="59" t="str">
        <f t="shared" si="15"/>
        <v/>
      </c>
      <c r="O178" s="59" t="str">
        <f t="shared" si="16"/>
        <v/>
      </c>
    </row>
    <row r="179" spans="1:15" ht="12.5" customHeight="1" x14ac:dyDescent="0.35">
      <c r="A179" s="2">
        <v>4</v>
      </c>
      <c r="B179" s="2" t="s">
        <v>54</v>
      </c>
      <c r="C179" s="69">
        <v>16.188890000000001</v>
      </c>
      <c r="D179" t="s">
        <v>50</v>
      </c>
      <c r="E179" s="2" t="s">
        <v>43</v>
      </c>
      <c r="F179" s="2" t="s">
        <v>55</v>
      </c>
      <c r="G179" s="2"/>
      <c r="H179" s="2" t="str">
        <f>IF(OR(G179="",G180="",G181="",G182=""),"",(SUMIF(A179:A$7000,A179,G179:G$7000)))</f>
        <v/>
      </c>
      <c r="I179" s="55" t="str">
        <f t="shared" si="18"/>
        <v/>
      </c>
      <c r="J179" s="61" t="str">
        <f t="shared" si="14"/>
        <v/>
      </c>
      <c r="K179" s="55">
        <f t="array" ref="K179">(MAX(IF($A179=InsertVoiceSwitchActivateLOG!A$1:A$7000,InsertVoiceSwitchActivateLOG!H$1:H$7000,0)))</f>
        <v>2.9699999999999997E-2</v>
      </c>
      <c r="L179" s="55" t="str">
        <f t="shared" si="19"/>
        <v/>
      </c>
      <c r="M179" s="55">
        <f t="shared" si="17"/>
        <v>15.640000000001208</v>
      </c>
      <c r="N179" s="59" t="str">
        <f t="shared" si="15"/>
        <v/>
      </c>
      <c r="O179" s="59" t="str">
        <f t="shared" si="16"/>
        <v/>
      </c>
    </row>
    <row r="180" spans="1:15" ht="12.5" customHeight="1" x14ac:dyDescent="0.35">
      <c r="A180" s="61">
        <v>4</v>
      </c>
      <c r="B180" s="61" t="s">
        <v>54</v>
      </c>
      <c r="C180" s="70">
        <v>16.204930000000001</v>
      </c>
      <c r="D180" s="59" t="s">
        <v>50</v>
      </c>
      <c r="E180" s="61" t="s">
        <v>43</v>
      </c>
      <c r="F180" s="61" t="s">
        <v>55</v>
      </c>
      <c r="G180" s="61"/>
      <c r="H180" s="61" t="str">
        <f>IF(OR(G180="",G181="",G182="",G183=""),"",(SUMIF(A180:A$7000,A180,G180:G$7000)))</f>
        <v/>
      </c>
      <c r="I180" s="61" t="str">
        <f t="shared" si="18"/>
        <v/>
      </c>
      <c r="J180" s="61" t="str">
        <f t="shared" si="14"/>
        <v/>
      </c>
      <c r="K180" s="61">
        <f t="array" ref="K180">(MAX(IF($A180=InsertVoiceSwitchActivateLOG!A$1:A$7000,InsertVoiceSwitchActivateLOG!H$1:H$7000,0)))</f>
        <v>2.9699999999999997E-2</v>
      </c>
      <c r="L180" s="61" t="str">
        <f t="shared" si="19"/>
        <v/>
      </c>
      <c r="M180" s="61">
        <f t="shared" si="17"/>
        <v>16.040000000000276</v>
      </c>
      <c r="N180" s="59" t="str">
        <f t="shared" si="15"/>
        <v/>
      </c>
      <c r="O180" s="59" t="str">
        <f t="shared" si="16"/>
        <v/>
      </c>
    </row>
    <row r="181" spans="1:15" ht="12.5" customHeight="1" x14ac:dyDescent="0.35">
      <c r="A181" s="2">
        <v>4</v>
      </c>
      <c r="B181" s="2" t="s">
        <v>54</v>
      </c>
      <c r="C181" s="69">
        <v>16.221299999999999</v>
      </c>
      <c r="D181" t="s">
        <v>50</v>
      </c>
      <c r="E181" s="2" t="s">
        <v>43</v>
      </c>
      <c r="F181" s="2" t="s">
        <v>55</v>
      </c>
      <c r="G181" s="2"/>
      <c r="H181" s="2" t="str">
        <f>IF(OR(G181="",G182="",G183="",G184=""),"",(SUMIF(A181:A$7000,A181,G181:G$7000)))</f>
        <v/>
      </c>
      <c r="I181" s="55" t="str">
        <f t="shared" si="18"/>
        <v/>
      </c>
      <c r="J181" s="61" t="str">
        <f t="shared" si="14"/>
        <v/>
      </c>
      <c r="K181" s="55">
        <f t="array" ref="K181">(MAX(IF($A181=InsertVoiceSwitchActivateLOG!A$1:A$7000,InsertVoiceSwitchActivateLOG!H$1:H$7000,0)))</f>
        <v>2.9699999999999997E-2</v>
      </c>
      <c r="L181" s="55" t="str">
        <f t="shared" si="19"/>
        <v/>
      </c>
      <c r="M181" s="55">
        <f t="shared" si="17"/>
        <v>16.369999999998441</v>
      </c>
      <c r="N181" s="59" t="str">
        <f t="shared" si="15"/>
        <v/>
      </c>
      <c r="O181" s="59" t="str">
        <f t="shared" si="16"/>
        <v/>
      </c>
    </row>
    <row r="182" spans="1:15" ht="12.5" customHeight="1" x14ac:dyDescent="0.35">
      <c r="A182" s="61">
        <v>4</v>
      </c>
      <c r="B182" s="61" t="s">
        <v>54</v>
      </c>
      <c r="C182" s="70">
        <v>16.237500000000001</v>
      </c>
      <c r="D182" s="59" t="s">
        <v>50</v>
      </c>
      <c r="E182" s="61" t="s">
        <v>43</v>
      </c>
      <c r="F182" s="61" t="s">
        <v>55</v>
      </c>
      <c r="G182" s="61"/>
      <c r="H182" s="61" t="str">
        <f>IF(OR(G182="",G183="",G184="",G185=""),"",(SUMIF(A182:A$7000,A182,G182:G$7000)))</f>
        <v/>
      </c>
      <c r="I182" s="61" t="str">
        <f t="shared" si="18"/>
        <v/>
      </c>
      <c r="J182" s="61" t="str">
        <f t="shared" si="14"/>
        <v/>
      </c>
      <c r="K182" s="61">
        <f t="array" ref="K182">(MAX(IF($A182=InsertVoiceSwitchActivateLOG!A$1:A$7000,InsertVoiceSwitchActivateLOG!H$1:H$7000,0)))</f>
        <v>2.9699999999999997E-2</v>
      </c>
      <c r="L182" s="61" t="str">
        <f t="shared" si="19"/>
        <v/>
      </c>
      <c r="M182" s="61">
        <f t="shared" si="17"/>
        <v>16.200000000001324</v>
      </c>
      <c r="N182" s="59" t="str">
        <f t="shared" si="15"/>
        <v/>
      </c>
      <c r="O182" s="59" t="str">
        <f t="shared" si="16"/>
        <v/>
      </c>
    </row>
    <row r="183" spans="1:15" ht="12.5" customHeight="1" x14ac:dyDescent="0.35">
      <c r="A183" s="2">
        <v>4</v>
      </c>
      <c r="B183" s="2" t="s">
        <v>54</v>
      </c>
      <c r="C183" s="69">
        <v>16.25319</v>
      </c>
      <c r="D183" t="s">
        <v>50</v>
      </c>
      <c r="E183" s="2" t="s">
        <v>43</v>
      </c>
      <c r="F183" s="2" t="s">
        <v>55</v>
      </c>
      <c r="G183" s="2"/>
      <c r="H183" s="2" t="str">
        <f>IF(OR(G183="",G184="",G185="",G186=""),"",(SUMIF(A183:A$7000,A183,G183:G$7000)))</f>
        <v/>
      </c>
      <c r="I183" s="55" t="str">
        <f t="shared" si="18"/>
        <v/>
      </c>
      <c r="J183" s="61" t="str">
        <f t="shared" si="14"/>
        <v/>
      </c>
      <c r="K183" s="55">
        <f t="array" ref="K183">(MAX(IF($A183=InsertVoiceSwitchActivateLOG!A$1:A$7000,InsertVoiceSwitchActivateLOG!H$1:H$7000,0)))</f>
        <v>2.9699999999999997E-2</v>
      </c>
      <c r="L183" s="55" t="str">
        <f t="shared" si="19"/>
        <v/>
      </c>
      <c r="M183" s="55">
        <f t="shared" si="17"/>
        <v>15.689999999999316</v>
      </c>
      <c r="N183" s="59" t="str">
        <f t="shared" si="15"/>
        <v/>
      </c>
      <c r="O183" s="59" t="str">
        <f t="shared" si="16"/>
        <v/>
      </c>
    </row>
    <row r="184" spans="1:15" ht="12.5" customHeight="1" x14ac:dyDescent="0.35">
      <c r="A184" s="61">
        <v>4</v>
      </c>
      <c r="B184" s="61" t="s">
        <v>54</v>
      </c>
      <c r="C184" s="70">
        <v>16.268070000000002</v>
      </c>
      <c r="D184" s="59" t="s">
        <v>50</v>
      </c>
      <c r="E184" s="61" t="s">
        <v>43</v>
      </c>
      <c r="F184" s="61" t="s">
        <v>55</v>
      </c>
      <c r="G184" s="61"/>
      <c r="H184" s="61" t="str">
        <f>IF(OR(G184="",G185="",G186="",G187=""),"",(SUMIF(A184:A$7000,A184,G184:G$7000)))</f>
        <v/>
      </c>
      <c r="I184" s="61" t="str">
        <f t="shared" si="18"/>
        <v/>
      </c>
      <c r="J184" s="61" t="str">
        <f t="shared" si="14"/>
        <v/>
      </c>
      <c r="K184" s="61">
        <f t="array" ref="K184">(MAX(IF($A184=InsertVoiceSwitchActivateLOG!A$1:A$7000,InsertVoiceSwitchActivateLOG!H$1:H$7000,0)))</f>
        <v>2.9699999999999997E-2</v>
      </c>
      <c r="L184" s="61" t="str">
        <f t="shared" si="19"/>
        <v/>
      </c>
      <c r="M184" s="61">
        <f t="shared" si="17"/>
        <v>14.880000000001559</v>
      </c>
      <c r="N184" s="59" t="str">
        <f t="shared" si="15"/>
        <v/>
      </c>
      <c r="O184" s="59" t="str">
        <f t="shared" si="16"/>
        <v/>
      </c>
    </row>
    <row r="185" spans="1:15" ht="12.5" customHeight="1" x14ac:dyDescent="0.35">
      <c r="A185" s="2">
        <v>4</v>
      </c>
      <c r="B185" s="2" t="s">
        <v>54</v>
      </c>
      <c r="C185" s="69">
        <v>16.283169999999998</v>
      </c>
      <c r="D185" t="s">
        <v>50</v>
      </c>
      <c r="E185" s="2" t="s">
        <v>43</v>
      </c>
      <c r="F185" s="2" t="s">
        <v>55</v>
      </c>
      <c r="G185" s="2"/>
      <c r="H185" s="2" t="str">
        <f>IF(OR(G185="",G186="",G187="",G188=""),"",(SUMIF(A185:A$7000,A185,G185:G$7000)))</f>
        <v/>
      </c>
      <c r="I185" s="55" t="str">
        <f t="shared" si="18"/>
        <v/>
      </c>
      <c r="J185" s="61" t="str">
        <f t="shared" si="14"/>
        <v/>
      </c>
      <c r="K185" s="55">
        <f t="array" ref="K185">(MAX(IF($A185=InsertVoiceSwitchActivateLOG!A$1:A$7000,InsertVoiceSwitchActivateLOG!H$1:H$7000,0)))</f>
        <v>2.9699999999999997E-2</v>
      </c>
      <c r="L185" s="55" t="str">
        <f t="shared" si="19"/>
        <v/>
      </c>
      <c r="M185" s="55">
        <f t="shared" si="17"/>
        <v>15.099999999996783</v>
      </c>
      <c r="N185" s="59" t="str">
        <f t="shared" si="15"/>
        <v/>
      </c>
      <c r="O185" s="59" t="str">
        <f t="shared" si="16"/>
        <v/>
      </c>
    </row>
    <row r="186" spans="1:15" ht="12.5" customHeight="1" x14ac:dyDescent="0.35">
      <c r="A186" s="61">
        <v>4</v>
      </c>
      <c r="B186" s="61" t="s">
        <v>54</v>
      </c>
      <c r="C186" s="70">
        <v>16.298010000000001</v>
      </c>
      <c r="D186" s="59" t="s">
        <v>50</v>
      </c>
      <c r="E186" s="61" t="s">
        <v>43</v>
      </c>
      <c r="F186" s="61" t="s">
        <v>55</v>
      </c>
      <c r="G186" s="61"/>
      <c r="H186" s="61" t="str">
        <f>IF(OR(G186="",G187="",G188="",G189=""),"",(SUMIF(A186:A$7000,A186,G186:G$7000)))</f>
        <v/>
      </c>
      <c r="I186" s="61" t="str">
        <f t="shared" si="18"/>
        <v/>
      </c>
      <c r="J186" s="61" t="str">
        <f t="shared" si="14"/>
        <v/>
      </c>
      <c r="K186" s="61">
        <f t="array" ref="K186">(MAX(IF($A186=InsertVoiceSwitchActivateLOG!A$1:A$7000,InsertVoiceSwitchActivateLOG!H$1:H$7000,0)))</f>
        <v>2.9699999999999997E-2</v>
      </c>
      <c r="L186" s="61" t="str">
        <f t="shared" si="19"/>
        <v/>
      </c>
      <c r="M186" s="61">
        <f t="shared" si="17"/>
        <v>14.840000000003073</v>
      </c>
      <c r="N186" s="59" t="str">
        <f t="shared" si="15"/>
        <v/>
      </c>
      <c r="O186" s="59" t="str">
        <f t="shared" si="16"/>
        <v/>
      </c>
    </row>
    <row r="187" spans="1:15" ht="12.5" customHeight="1" x14ac:dyDescent="0.35">
      <c r="A187" s="2">
        <v>4</v>
      </c>
      <c r="B187" s="2" t="s">
        <v>54</v>
      </c>
      <c r="C187" s="69">
        <v>16.315750000000001</v>
      </c>
      <c r="D187" t="s">
        <v>50</v>
      </c>
      <c r="E187" s="2" t="s">
        <v>43</v>
      </c>
      <c r="F187" s="2" t="s">
        <v>55</v>
      </c>
      <c r="G187" s="2"/>
      <c r="H187" s="2" t="str">
        <f>IF(OR(G187="",G188="",G189="",G190=""),"",(SUMIF(A187:A$7000,A187,G187:G$7000)))</f>
        <v/>
      </c>
      <c r="I187" s="55" t="str">
        <f t="shared" si="18"/>
        <v/>
      </c>
      <c r="J187" s="61" t="str">
        <f t="shared" si="14"/>
        <v/>
      </c>
      <c r="K187" s="55">
        <f t="array" ref="K187">(MAX(IF($A187=InsertVoiceSwitchActivateLOG!A$1:A$7000,InsertVoiceSwitchActivateLOG!H$1:H$7000,0)))</f>
        <v>2.9699999999999997E-2</v>
      </c>
      <c r="L187" s="55" t="str">
        <f t="shared" si="19"/>
        <v/>
      </c>
      <c r="M187" s="55">
        <f t="shared" si="17"/>
        <v>17.739999999999867</v>
      </c>
      <c r="N187" s="59" t="str">
        <f t="shared" si="15"/>
        <v/>
      </c>
      <c r="O187" s="59" t="str">
        <f t="shared" si="16"/>
        <v/>
      </c>
    </row>
    <row r="188" spans="1:15" ht="12.5" customHeight="1" x14ac:dyDescent="0.35">
      <c r="A188" s="61">
        <v>4</v>
      </c>
      <c r="B188" s="61" t="s">
        <v>54</v>
      </c>
      <c r="C188" s="70">
        <v>16.333390000000001</v>
      </c>
      <c r="D188" s="59" t="s">
        <v>50</v>
      </c>
      <c r="E188" s="61" t="s">
        <v>43</v>
      </c>
      <c r="F188" s="61" t="s">
        <v>55</v>
      </c>
      <c r="G188" s="61"/>
      <c r="H188" s="61" t="str">
        <f>IF(OR(G188="",G189="",G190="",G191=""),"",(SUMIF(A188:A$7000,A188,G188:G$7000)))</f>
        <v/>
      </c>
      <c r="I188" s="61" t="str">
        <f t="shared" si="18"/>
        <v/>
      </c>
      <c r="J188" s="61" t="str">
        <f t="shared" si="14"/>
        <v/>
      </c>
      <c r="K188" s="61">
        <f t="array" ref="K188">(MAX(IF($A188=InsertVoiceSwitchActivateLOG!A$1:A$7000,InsertVoiceSwitchActivateLOG!H$1:H$7000,0)))</f>
        <v>2.9699999999999997E-2</v>
      </c>
      <c r="L188" s="61" t="str">
        <f t="shared" si="19"/>
        <v/>
      </c>
      <c r="M188" s="61">
        <f t="shared" si="17"/>
        <v>17.6400000000001</v>
      </c>
      <c r="N188" s="59" t="str">
        <f t="shared" si="15"/>
        <v/>
      </c>
      <c r="O188" s="59" t="str">
        <f t="shared" si="16"/>
        <v/>
      </c>
    </row>
    <row r="189" spans="1:15" ht="12.5" customHeight="1" x14ac:dyDescent="0.35">
      <c r="A189" s="2">
        <v>4</v>
      </c>
      <c r="B189" s="2" t="s">
        <v>54</v>
      </c>
      <c r="C189" s="69">
        <v>16.35061</v>
      </c>
      <c r="D189" t="s">
        <v>50</v>
      </c>
      <c r="E189" s="2" t="s">
        <v>43</v>
      </c>
      <c r="F189" s="2" t="s">
        <v>55</v>
      </c>
      <c r="G189" s="2"/>
      <c r="H189" s="2" t="str">
        <f>IF(OR(G189="",G190="",G191="",G192=""),"",(SUMIF(A189:A$7000,A189,G189:G$7000)))</f>
        <v/>
      </c>
      <c r="I189" s="55" t="str">
        <f t="shared" si="18"/>
        <v/>
      </c>
      <c r="J189" s="61" t="str">
        <f t="shared" si="14"/>
        <v/>
      </c>
      <c r="K189" s="55">
        <f t="array" ref="K189">(MAX(IF($A189=InsertVoiceSwitchActivateLOG!A$1:A$7000,InsertVoiceSwitchActivateLOG!H$1:H$7000,0)))</f>
        <v>2.9699999999999997E-2</v>
      </c>
      <c r="L189" s="55" t="str">
        <f t="shared" si="19"/>
        <v/>
      </c>
      <c r="M189" s="55">
        <f t="shared" si="17"/>
        <v>17.219999999998237</v>
      </c>
      <c r="N189" s="59" t="str">
        <f t="shared" si="15"/>
        <v/>
      </c>
      <c r="O189" s="59" t="str">
        <f t="shared" si="16"/>
        <v/>
      </c>
    </row>
    <row r="190" spans="1:15" ht="12.5" customHeight="1" x14ac:dyDescent="0.35">
      <c r="A190" s="61">
        <v>4</v>
      </c>
      <c r="B190" s="61" t="s">
        <v>54</v>
      </c>
      <c r="C190" s="70">
        <v>16.369900000000001</v>
      </c>
      <c r="D190" s="59" t="s">
        <v>50</v>
      </c>
      <c r="E190" s="61" t="s">
        <v>43</v>
      </c>
      <c r="F190" s="61" t="s">
        <v>55</v>
      </c>
      <c r="G190" s="61"/>
      <c r="H190" s="61" t="str">
        <f>IF(OR(G190="",G191="",G192="",G193=""),"",(SUMIF(A190:A$7000,A190,G190:G$7000)))</f>
        <v/>
      </c>
      <c r="I190" s="61" t="str">
        <f t="shared" si="18"/>
        <v/>
      </c>
      <c r="J190" s="61" t="str">
        <f t="shared" si="14"/>
        <v/>
      </c>
      <c r="K190" s="61">
        <f t="array" ref="K190">(MAX(IF($A190=InsertVoiceSwitchActivateLOG!A$1:A$7000,InsertVoiceSwitchActivateLOG!H$1:H$7000,0)))</f>
        <v>2.9699999999999997E-2</v>
      </c>
      <c r="L190" s="61" t="str">
        <f t="shared" si="19"/>
        <v/>
      </c>
      <c r="M190" s="61">
        <f t="shared" si="17"/>
        <v>19.290000000001584</v>
      </c>
      <c r="N190" s="59" t="str">
        <f t="shared" si="15"/>
        <v/>
      </c>
      <c r="O190" s="59" t="str">
        <f t="shared" si="16"/>
        <v/>
      </c>
    </row>
    <row r="191" spans="1:15" ht="12.5" customHeight="1" x14ac:dyDescent="0.35">
      <c r="A191" s="2">
        <v>4</v>
      </c>
      <c r="B191" s="2" t="s">
        <v>54</v>
      </c>
      <c r="C191" s="69">
        <v>16.387969999999999</v>
      </c>
      <c r="D191" t="s">
        <v>50</v>
      </c>
      <c r="E191" s="2" t="s">
        <v>43</v>
      </c>
      <c r="F191" s="2" t="s">
        <v>55</v>
      </c>
      <c r="G191" s="2"/>
      <c r="H191" s="2" t="str">
        <f>IF(OR(G191="",G192="",G193="",G194=""),"",(SUMIF(A191:A$7000,A191,G191:G$7000)))</f>
        <v/>
      </c>
      <c r="I191" s="55" t="str">
        <f t="shared" si="18"/>
        <v/>
      </c>
      <c r="J191" s="61" t="str">
        <f t="shared" si="14"/>
        <v/>
      </c>
      <c r="K191" s="55">
        <f t="array" ref="K191">(MAX(IF($A191=InsertVoiceSwitchActivateLOG!A$1:A$7000,InsertVoiceSwitchActivateLOG!H$1:H$7000,0)))</f>
        <v>2.9699999999999997E-2</v>
      </c>
      <c r="L191" s="55" t="str">
        <f t="shared" si="19"/>
        <v/>
      </c>
      <c r="M191" s="55">
        <f t="shared" si="17"/>
        <v>18.069999999998032</v>
      </c>
      <c r="N191" s="59" t="str">
        <f t="shared" si="15"/>
        <v/>
      </c>
      <c r="O191" s="59" t="str">
        <f t="shared" si="16"/>
        <v/>
      </c>
    </row>
    <row r="192" spans="1:15" ht="12.5" customHeight="1" x14ac:dyDescent="0.35">
      <c r="A192" s="61">
        <v>4</v>
      </c>
      <c r="B192" s="61" t="s">
        <v>54</v>
      </c>
      <c r="C192" s="70">
        <v>16.406289999999998</v>
      </c>
      <c r="D192" s="59" t="s">
        <v>50</v>
      </c>
      <c r="E192" s="61" t="s">
        <v>43</v>
      </c>
      <c r="F192" s="61" t="s">
        <v>55</v>
      </c>
      <c r="G192" s="61"/>
      <c r="H192" s="61" t="str">
        <f>IF(OR(G192="",G193="",G194="",G195=""),"",(SUMIF(A192:A$7000,A192,G192:G$7000)))</f>
        <v/>
      </c>
      <c r="I192" s="61" t="str">
        <f t="shared" si="18"/>
        <v/>
      </c>
      <c r="J192" s="61" t="str">
        <f t="shared" si="14"/>
        <v/>
      </c>
      <c r="K192" s="61">
        <f t="array" ref="K192">(MAX(IF($A192=InsertVoiceSwitchActivateLOG!A$1:A$7000,InsertVoiceSwitchActivateLOG!H$1:H$7000,0)))</f>
        <v>2.9699999999999997E-2</v>
      </c>
      <c r="L192" s="61" t="str">
        <f t="shared" si="19"/>
        <v/>
      </c>
      <c r="M192" s="61">
        <f t="shared" si="17"/>
        <v>18.319999999999226</v>
      </c>
      <c r="N192" s="59" t="str">
        <f t="shared" si="15"/>
        <v/>
      </c>
      <c r="O192" s="59" t="str">
        <f t="shared" si="16"/>
        <v/>
      </c>
    </row>
    <row r="193" spans="1:15" ht="12.5" customHeight="1" x14ac:dyDescent="0.35">
      <c r="A193" s="2">
        <v>4</v>
      </c>
      <c r="B193" s="2" t="s">
        <v>54</v>
      </c>
      <c r="C193" s="69">
        <v>16.42427</v>
      </c>
      <c r="D193" t="s">
        <v>50</v>
      </c>
      <c r="E193" s="2" t="s">
        <v>43</v>
      </c>
      <c r="F193" s="2" t="s">
        <v>55</v>
      </c>
      <c r="G193" s="2"/>
      <c r="H193" s="2" t="str">
        <f>IF(OR(G193="",G194="",G195="",G196=""),"",(SUMIF(A193:A$7000,A193,G193:G$7000)))</f>
        <v/>
      </c>
      <c r="I193" s="55" t="str">
        <f t="shared" si="18"/>
        <v/>
      </c>
      <c r="J193" s="61" t="str">
        <f t="shared" si="14"/>
        <v/>
      </c>
      <c r="K193" s="55">
        <f t="array" ref="K193">(MAX(IF($A193=InsertVoiceSwitchActivateLOG!A$1:A$7000,InsertVoiceSwitchActivateLOG!H$1:H$7000,0)))</f>
        <v>2.9699999999999997E-2</v>
      </c>
      <c r="L193" s="55" t="str">
        <f t="shared" si="19"/>
        <v/>
      </c>
      <c r="M193" s="55">
        <f t="shared" si="17"/>
        <v>17.980000000001439</v>
      </c>
      <c r="N193" s="59" t="str">
        <f t="shared" si="15"/>
        <v/>
      </c>
      <c r="O193" s="59" t="str">
        <f t="shared" si="16"/>
        <v/>
      </c>
    </row>
    <row r="194" spans="1:15" ht="12.5" customHeight="1" x14ac:dyDescent="0.35">
      <c r="A194" s="61">
        <v>4</v>
      </c>
      <c r="B194" s="61" t="s">
        <v>54</v>
      </c>
      <c r="C194" s="70">
        <v>16.442609999999998</v>
      </c>
      <c r="D194" s="59" t="s">
        <v>50</v>
      </c>
      <c r="E194" s="61" t="s">
        <v>43</v>
      </c>
      <c r="F194" s="61" t="s">
        <v>55</v>
      </c>
      <c r="G194" s="61"/>
      <c r="H194" s="61" t="str">
        <f>IF(OR(G194="",G195="",G196="",G197=""),"",(SUMIF(A194:A$7000,A194,G194:G$7000)))</f>
        <v/>
      </c>
      <c r="I194" s="61" t="str">
        <f t="shared" si="18"/>
        <v/>
      </c>
      <c r="J194" s="61" t="str">
        <f t="shared" si="14"/>
        <v/>
      </c>
      <c r="K194" s="61">
        <f t="array" ref="K194">(MAX(IF($A194=InsertVoiceSwitchActivateLOG!A$1:A$7000,InsertVoiceSwitchActivateLOG!H$1:H$7000,0)))</f>
        <v>2.9699999999999997E-2</v>
      </c>
      <c r="L194" s="61" t="str">
        <f t="shared" si="19"/>
        <v/>
      </c>
      <c r="M194" s="61">
        <f t="shared" si="17"/>
        <v>18.339999999998469</v>
      </c>
      <c r="N194" s="59" t="str">
        <f t="shared" si="15"/>
        <v/>
      </c>
      <c r="O194" s="59" t="str">
        <f t="shared" si="16"/>
        <v/>
      </c>
    </row>
    <row r="195" spans="1:15" ht="12.5" customHeight="1" x14ac:dyDescent="0.35">
      <c r="A195" s="2">
        <v>4</v>
      </c>
      <c r="B195" s="2" t="s">
        <v>54</v>
      </c>
      <c r="C195" s="69">
        <v>16.459959999999999</v>
      </c>
      <c r="D195" t="s">
        <v>50</v>
      </c>
      <c r="E195" s="2" t="s">
        <v>43</v>
      </c>
      <c r="F195" s="2" t="s">
        <v>55</v>
      </c>
      <c r="G195" s="2"/>
      <c r="H195" s="2" t="str">
        <f>IF(OR(G195="",G196="",G197="",G198=""),"",(SUMIF(A195:A$7000,A195,G195:G$7000)))</f>
        <v/>
      </c>
      <c r="I195" s="55" t="str">
        <f t="shared" si="18"/>
        <v/>
      </c>
      <c r="J195" s="61" t="str">
        <f t="shared" si="14"/>
        <v/>
      </c>
      <c r="K195" s="55">
        <f t="array" ref="K195">(MAX(IF($A195=InsertVoiceSwitchActivateLOG!A$1:A$7000,InsertVoiceSwitchActivateLOG!H$1:H$7000,0)))</f>
        <v>2.9699999999999997E-2</v>
      </c>
      <c r="L195" s="55" t="str">
        <f t="shared" si="19"/>
        <v/>
      </c>
      <c r="M195" s="55">
        <f t="shared" si="17"/>
        <v>17.350000000000421</v>
      </c>
      <c r="N195" s="59" t="str">
        <f t="shared" si="15"/>
        <v/>
      </c>
      <c r="O195" s="59" t="str">
        <f t="shared" si="16"/>
        <v/>
      </c>
    </row>
    <row r="196" spans="1:15" ht="12.5" customHeight="1" x14ac:dyDescent="0.35">
      <c r="A196" s="61">
        <v>4</v>
      </c>
      <c r="B196" s="61" t="s">
        <v>54</v>
      </c>
      <c r="C196" s="70">
        <v>16.48077</v>
      </c>
      <c r="D196" s="59" t="s">
        <v>50</v>
      </c>
      <c r="E196" s="61" t="s">
        <v>43</v>
      </c>
      <c r="F196" s="61" t="s">
        <v>55</v>
      </c>
      <c r="G196" s="61"/>
      <c r="H196" s="61" t="str">
        <f>IF(OR(G196="",G197="",G198="",G199=""),"",(SUMIF(A196:A$7000,A196,G196:G$7000)))</f>
        <v/>
      </c>
      <c r="I196" s="61" t="str">
        <f t="shared" si="18"/>
        <v/>
      </c>
      <c r="J196" s="61" t="str">
        <f t="shared" si="14"/>
        <v/>
      </c>
      <c r="K196" s="61">
        <f t="array" ref="K196">(MAX(IF($A196=InsertVoiceSwitchActivateLOG!A$1:A$7000,InsertVoiceSwitchActivateLOG!H$1:H$7000,0)))</f>
        <v>2.9699999999999997E-2</v>
      </c>
      <c r="L196" s="61" t="str">
        <f t="shared" si="19"/>
        <v/>
      </c>
      <c r="M196" s="61">
        <f t="shared" si="17"/>
        <v>20.810000000000883</v>
      </c>
      <c r="N196" s="59" t="str">
        <f t="shared" si="15"/>
        <v/>
      </c>
      <c r="O196" s="59" t="str">
        <f t="shared" si="16"/>
        <v/>
      </c>
    </row>
    <row r="197" spans="1:15" ht="12.5" customHeight="1" x14ac:dyDescent="0.35">
      <c r="A197" s="2">
        <v>4</v>
      </c>
      <c r="B197" s="2" t="s">
        <v>54</v>
      </c>
      <c r="C197" s="69">
        <v>16.500640000000001</v>
      </c>
      <c r="D197" t="s">
        <v>50</v>
      </c>
      <c r="E197" s="2" t="s">
        <v>43</v>
      </c>
      <c r="F197" s="2" t="s">
        <v>55</v>
      </c>
      <c r="G197" s="2"/>
      <c r="H197" s="2" t="str">
        <f>IF(OR(G197="",G198="",G199="",G200=""),"",(SUMIF(A197:A$7000,A197,G197:G$7000)))</f>
        <v/>
      </c>
      <c r="I197" s="55" t="str">
        <f t="shared" si="18"/>
        <v/>
      </c>
      <c r="J197" s="61" t="str">
        <f t="shared" si="14"/>
        <v/>
      </c>
      <c r="K197" s="55">
        <f t="array" ref="K197">(MAX(IF($A197=InsertVoiceSwitchActivateLOG!A$1:A$7000,InsertVoiceSwitchActivateLOG!H$1:H$7000,0)))</f>
        <v>2.9699999999999997E-2</v>
      </c>
      <c r="L197" s="55" t="str">
        <f t="shared" si="19"/>
        <v/>
      </c>
      <c r="M197" s="55">
        <f t="shared" si="17"/>
        <v>19.870000000000942</v>
      </c>
      <c r="N197" s="59" t="str">
        <f t="shared" si="15"/>
        <v/>
      </c>
      <c r="O197" s="59" t="str">
        <f t="shared" si="16"/>
        <v/>
      </c>
    </row>
    <row r="198" spans="1:15" ht="12.5" customHeight="1" x14ac:dyDescent="0.35">
      <c r="A198" s="61">
        <v>4</v>
      </c>
      <c r="B198" s="61" t="s">
        <v>54</v>
      </c>
      <c r="C198" s="70">
        <v>16.527139999999999</v>
      </c>
      <c r="D198" s="59" t="s">
        <v>50</v>
      </c>
      <c r="E198" s="61" t="s">
        <v>43</v>
      </c>
      <c r="F198" s="61" t="s">
        <v>55</v>
      </c>
      <c r="G198" s="61"/>
      <c r="H198" s="61" t="str">
        <f>IF(OR(G198="",G199="",G200="",G201=""),"",(SUMIF(A198:A$7000,A198,G198:G$7000)))</f>
        <v/>
      </c>
      <c r="I198" s="61" t="str">
        <f t="shared" si="18"/>
        <v/>
      </c>
      <c r="J198" s="61" t="str">
        <f t="shared" si="14"/>
        <v/>
      </c>
      <c r="K198" s="61">
        <f t="array" ref="K198">(MAX(IF($A198=InsertVoiceSwitchActivateLOG!A$1:A$7000,InsertVoiceSwitchActivateLOG!H$1:H$7000,0)))</f>
        <v>2.9699999999999997E-2</v>
      </c>
      <c r="L198" s="61" t="str">
        <f t="shared" si="19"/>
        <v/>
      </c>
      <c r="M198" s="61">
        <f t="shared" si="17"/>
        <v>26.499999999998636</v>
      </c>
      <c r="N198" s="59" t="str">
        <f t="shared" si="15"/>
        <v/>
      </c>
      <c r="O198" s="59" t="str">
        <f t="shared" si="16"/>
        <v/>
      </c>
    </row>
    <row r="199" spans="1:15" ht="12.5" customHeight="1" x14ac:dyDescent="0.35">
      <c r="A199" s="2">
        <v>4</v>
      </c>
      <c r="B199" s="2" t="s">
        <v>54</v>
      </c>
      <c r="C199" s="69">
        <v>16.54693</v>
      </c>
      <c r="D199" t="s">
        <v>50</v>
      </c>
      <c r="E199" s="2" t="s">
        <v>43</v>
      </c>
      <c r="F199" s="2" t="s">
        <v>55</v>
      </c>
      <c r="G199" s="2"/>
      <c r="H199" s="2" t="str">
        <f>IF(OR(G199="",G200="",G201="",G202=""),"",(SUMIF(A199:A$7000,A199,G199:G$7000)))</f>
        <v/>
      </c>
      <c r="I199" s="55" t="str">
        <f t="shared" si="18"/>
        <v/>
      </c>
      <c r="J199" s="61" t="str">
        <f t="shared" si="14"/>
        <v/>
      </c>
      <c r="K199" s="55">
        <f t="array" ref="K199">(MAX(IF($A199=InsertVoiceSwitchActivateLOG!A$1:A$7000,InsertVoiceSwitchActivateLOG!H$1:H$7000,0)))</f>
        <v>2.9699999999999997E-2</v>
      </c>
      <c r="L199" s="55" t="str">
        <f t="shared" si="19"/>
        <v/>
      </c>
      <c r="M199" s="55">
        <f t="shared" si="17"/>
        <v>19.790000000000418</v>
      </c>
      <c r="N199" s="59" t="str">
        <f t="shared" si="15"/>
        <v/>
      </c>
      <c r="O199" s="59" t="str">
        <f t="shared" si="16"/>
        <v/>
      </c>
    </row>
    <row r="200" spans="1:15" ht="12.5" customHeight="1" x14ac:dyDescent="0.35">
      <c r="A200" s="61">
        <v>4</v>
      </c>
      <c r="B200" s="61" t="s">
        <v>54</v>
      </c>
      <c r="C200" s="70">
        <v>16.564170000000001</v>
      </c>
      <c r="D200" s="59" t="s">
        <v>50</v>
      </c>
      <c r="E200" s="61" t="s">
        <v>43</v>
      </c>
      <c r="F200" s="61" t="s">
        <v>55</v>
      </c>
      <c r="G200" s="61"/>
      <c r="H200" s="61" t="str">
        <f>IF(OR(G200="",G201="",G202="",G203=""),"",(SUMIF(A200:A$7000,A200,G200:G$7000)))</f>
        <v/>
      </c>
      <c r="I200" s="61" t="str">
        <f t="shared" si="18"/>
        <v/>
      </c>
      <c r="J200" s="61" t="str">
        <f t="shared" si="14"/>
        <v/>
      </c>
      <c r="K200" s="61">
        <f t="array" ref="K200">(MAX(IF($A200=InsertVoiceSwitchActivateLOG!A$1:A$7000,InsertVoiceSwitchActivateLOG!H$1:H$7000,0)))</f>
        <v>2.9699999999999997E-2</v>
      </c>
      <c r="L200" s="61" t="str">
        <f t="shared" si="19"/>
        <v/>
      </c>
      <c r="M200" s="61">
        <f t="shared" si="17"/>
        <v>17.240000000001032</v>
      </c>
      <c r="N200" s="59" t="str">
        <f t="shared" si="15"/>
        <v/>
      </c>
      <c r="O200" s="59" t="str">
        <f t="shared" si="16"/>
        <v/>
      </c>
    </row>
    <row r="201" spans="1:15" ht="12.5" customHeight="1" x14ac:dyDescent="0.35">
      <c r="A201" s="2">
        <v>4</v>
      </c>
      <c r="B201" s="2" t="s">
        <v>54</v>
      </c>
      <c r="C201" s="69">
        <v>16.58239</v>
      </c>
      <c r="D201" t="s">
        <v>50</v>
      </c>
      <c r="E201" s="2" t="s">
        <v>43</v>
      </c>
      <c r="F201" s="2" t="s">
        <v>55</v>
      </c>
      <c r="G201" s="2"/>
      <c r="H201" s="2" t="str">
        <f>IF(OR(G201="",G202="",G203="",G204=""),"",(SUMIF(A201:A$7000,A201,G201:G$7000)))</f>
        <v/>
      </c>
      <c r="I201" s="55" t="str">
        <f t="shared" si="18"/>
        <v/>
      </c>
      <c r="J201" s="61" t="str">
        <f t="shared" si="14"/>
        <v/>
      </c>
      <c r="K201" s="55">
        <f t="array" ref="K201">(MAX(IF($A201=InsertVoiceSwitchActivateLOG!A$1:A$7000,InsertVoiceSwitchActivateLOG!H$1:H$7000,0)))</f>
        <v>2.9699999999999997E-2</v>
      </c>
      <c r="L201" s="55" t="str">
        <f t="shared" si="19"/>
        <v/>
      </c>
      <c r="M201" s="55">
        <f t="shared" si="17"/>
        <v>18.219999999999459</v>
      </c>
      <c r="N201" s="59" t="str">
        <f t="shared" si="15"/>
        <v/>
      </c>
      <c r="O201" s="59" t="str">
        <f t="shared" si="16"/>
        <v/>
      </c>
    </row>
    <row r="202" spans="1:15" ht="12.5" customHeight="1" x14ac:dyDescent="0.35">
      <c r="A202" s="61">
        <v>4</v>
      </c>
      <c r="B202" s="61" t="s">
        <v>54</v>
      </c>
      <c r="C202" s="70">
        <v>16.601410000000001</v>
      </c>
      <c r="D202" s="59" t="s">
        <v>50</v>
      </c>
      <c r="E202" s="61" t="s">
        <v>43</v>
      </c>
      <c r="F202" s="61" t="s">
        <v>55</v>
      </c>
      <c r="G202" s="61"/>
      <c r="H202" s="61" t="str">
        <f>IF(OR(G202="",G203="",G204="",G205=""),"",(SUMIF(A202:A$7000,A202,G202:G$7000)))</f>
        <v/>
      </c>
      <c r="I202" s="61" t="str">
        <f t="shared" si="18"/>
        <v/>
      </c>
      <c r="J202" s="61" t="str">
        <f t="shared" si="14"/>
        <v/>
      </c>
      <c r="K202" s="61">
        <f t="array" ref="K202">(MAX(IF($A202=InsertVoiceSwitchActivateLOG!A$1:A$7000,InsertVoiceSwitchActivateLOG!H$1:H$7000,0)))</f>
        <v>2.9699999999999997E-2</v>
      </c>
      <c r="L202" s="61" t="str">
        <f t="shared" si="19"/>
        <v/>
      </c>
      <c r="M202" s="61">
        <f t="shared" si="17"/>
        <v>19.020000000001147</v>
      </c>
      <c r="N202" s="59" t="str">
        <f t="shared" si="15"/>
        <v/>
      </c>
      <c r="O202" s="59" t="str">
        <f t="shared" si="16"/>
        <v/>
      </c>
    </row>
    <row r="203" spans="1:15" ht="12.5" customHeight="1" x14ac:dyDescent="0.35">
      <c r="A203" s="2">
        <v>4</v>
      </c>
      <c r="B203" s="2" t="s">
        <v>54</v>
      </c>
      <c r="C203" s="69">
        <v>16.6204</v>
      </c>
      <c r="D203" t="s">
        <v>50</v>
      </c>
      <c r="E203" s="2" t="s">
        <v>43</v>
      </c>
      <c r="F203" s="2" t="s">
        <v>55</v>
      </c>
      <c r="G203" s="2"/>
      <c r="H203" s="2" t="str">
        <f>IF(OR(G203="",G204="",G205="",G206=""),"",(SUMIF(A203:A$7000,A203,G203:G$7000)))</f>
        <v/>
      </c>
      <c r="I203" s="55" t="str">
        <f t="shared" si="18"/>
        <v/>
      </c>
      <c r="J203" s="61" t="str">
        <f t="shared" si="14"/>
        <v/>
      </c>
      <c r="K203" s="55">
        <f t="array" ref="K203">(MAX(IF($A203=InsertVoiceSwitchActivateLOG!A$1:A$7000,InsertVoiceSwitchActivateLOG!H$1:H$7000,0)))</f>
        <v>2.9699999999999997E-2</v>
      </c>
      <c r="L203" s="55" t="str">
        <f t="shared" si="19"/>
        <v/>
      </c>
      <c r="M203" s="55">
        <f t="shared" si="17"/>
        <v>18.98999999999873</v>
      </c>
      <c r="N203" s="59" t="str">
        <f t="shared" si="15"/>
        <v/>
      </c>
      <c r="O203" s="59" t="str">
        <f t="shared" si="16"/>
        <v/>
      </c>
    </row>
    <row r="204" spans="1:15" ht="12.5" customHeight="1" x14ac:dyDescent="0.35">
      <c r="A204" s="61">
        <v>4</v>
      </c>
      <c r="B204" s="61" t="s">
        <v>54</v>
      </c>
      <c r="C204" s="70">
        <v>16.637149999999998</v>
      </c>
      <c r="D204" s="59" t="s">
        <v>50</v>
      </c>
      <c r="E204" s="61" t="s">
        <v>43</v>
      </c>
      <c r="F204" s="61" t="s">
        <v>55</v>
      </c>
      <c r="G204" s="61"/>
      <c r="H204" s="61" t="str">
        <f>IF(OR(G204="",G205="",G206="",G207=""),"",(SUMIF(A204:A$7000,A204,G204:G$7000)))</f>
        <v/>
      </c>
      <c r="I204" s="61" t="str">
        <f t="shared" si="18"/>
        <v/>
      </c>
      <c r="J204" s="61" t="str">
        <f t="shared" si="14"/>
        <v/>
      </c>
      <c r="K204" s="61">
        <f t="array" ref="K204">(MAX(IF($A204=InsertVoiceSwitchActivateLOG!A$1:A$7000,InsertVoiceSwitchActivateLOG!H$1:H$7000,0)))</f>
        <v>2.9699999999999997E-2</v>
      </c>
      <c r="L204" s="61" t="str">
        <f t="shared" si="19"/>
        <v/>
      </c>
      <c r="M204" s="61">
        <f t="shared" si="17"/>
        <v>16.749999999998266</v>
      </c>
      <c r="N204" s="59" t="str">
        <f t="shared" si="15"/>
        <v/>
      </c>
      <c r="O204" s="59" t="str">
        <f t="shared" si="16"/>
        <v/>
      </c>
    </row>
    <row r="205" spans="1:15" ht="12.5" customHeight="1" x14ac:dyDescent="0.35">
      <c r="A205" s="2">
        <v>4</v>
      </c>
      <c r="B205" s="2" t="s">
        <v>54</v>
      </c>
      <c r="C205" s="69">
        <v>16.657830000000001</v>
      </c>
      <c r="D205" t="s">
        <v>50</v>
      </c>
      <c r="E205" s="2" t="s">
        <v>43</v>
      </c>
      <c r="F205" s="2" t="s">
        <v>55</v>
      </c>
      <c r="G205" s="2"/>
      <c r="H205" s="2" t="str">
        <f>IF(OR(G205="",G206="",G207="",G208=""),"",(SUMIF(A205:A$7000,A205,G205:G$7000)))</f>
        <v/>
      </c>
      <c r="I205" s="55" t="str">
        <f t="shared" si="18"/>
        <v/>
      </c>
      <c r="J205" s="61" t="str">
        <f t="shared" si="14"/>
        <v/>
      </c>
      <c r="K205" s="55">
        <f t="array" ref="K205">(MAX(IF($A205=InsertVoiceSwitchActivateLOG!A$1:A$7000,InsertVoiceSwitchActivateLOG!H$1:H$7000,0)))</f>
        <v>2.9699999999999997E-2</v>
      </c>
      <c r="L205" s="55" t="str">
        <f t="shared" si="19"/>
        <v/>
      </c>
      <c r="M205" s="55">
        <f t="shared" si="17"/>
        <v>20.680000000002252</v>
      </c>
      <c r="N205" s="59" t="str">
        <f t="shared" si="15"/>
        <v/>
      </c>
      <c r="O205" s="59" t="str">
        <f t="shared" si="16"/>
        <v/>
      </c>
    </row>
    <row r="206" spans="1:15" ht="12.5" customHeight="1" x14ac:dyDescent="0.35">
      <c r="A206" s="61">
        <v>4</v>
      </c>
      <c r="B206" s="61" t="s">
        <v>54</v>
      </c>
      <c r="C206" s="70">
        <v>16.675090000000001</v>
      </c>
      <c r="D206" s="59" t="s">
        <v>50</v>
      </c>
      <c r="E206" s="61" t="s">
        <v>43</v>
      </c>
      <c r="F206" s="61" t="s">
        <v>55</v>
      </c>
      <c r="G206" s="61"/>
      <c r="H206" s="61" t="str">
        <f>IF(OR(G206="",G207="",G208="",G209=""),"",(SUMIF(A206:A$7000,A206,G206:G$7000)))</f>
        <v/>
      </c>
      <c r="I206" s="61" t="str">
        <f t="shared" si="18"/>
        <v/>
      </c>
      <c r="J206" s="61" t="str">
        <f t="shared" si="14"/>
        <v/>
      </c>
      <c r="K206" s="61">
        <f t="array" ref="K206">(MAX(IF($A206=InsertVoiceSwitchActivateLOG!A$1:A$7000,InsertVoiceSwitchActivateLOG!H$1:H$7000,0)))</f>
        <v>2.9699999999999997E-2</v>
      </c>
      <c r="L206" s="61" t="str">
        <f t="shared" si="19"/>
        <v/>
      </c>
      <c r="M206" s="61">
        <f t="shared" si="17"/>
        <v>17.260000000000275</v>
      </c>
      <c r="N206" s="59" t="str">
        <f t="shared" si="15"/>
        <v/>
      </c>
      <c r="O206" s="59" t="str">
        <f t="shared" si="16"/>
        <v/>
      </c>
    </row>
    <row r="207" spans="1:15" ht="12.5" customHeight="1" x14ac:dyDescent="0.35">
      <c r="A207" s="2">
        <v>4</v>
      </c>
      <c r="B207" s="2" t="s">
        <v>54</v>
      </c>
      <c r="C207" s="69">
        <v>16.691569999999999</v>
      </c>
      <c r="D207" t="s">
        <v>50</v>
      </c>
      <c r="E207" s="2" t="s">
        <v>43</v>
      </c>
      <c r="F207" s="2" t="s">
        <v>55</v>
      </c>
      <c r="G207" s="2">
        <v>1E-4</v>
      </c>
      <c r="H207" s="2" t="str">
        <f>IF(OR(G207="",G208="",G209="",G210=""),"",(SUMIF(A207:A$7000,A207,G207:G$7000)))</f>
        <v/>
      </c>
      <c r="I207" s="55" t="str">
        <f t="shared" si="18"/>
        <v/>
      </c>
      <c r="J207" s="61" t="str">
        <f t="shared" si="14"/>
        <v/>
      </c>
      <c r="K207" s="55">
        <f t="array" ref="K207">(MAX(IF($A207=InsertVoiceSwitchActivateLOG!A$1:A$7000,InsertVoiceSwitchActivateLOG!H$1:H$7000,0)))</f>
        <v>2.9699999999999997E-2</v>
      </c>
      <c r="L207" s="55" t="str">
        <f t="shared" si="19"/>
        <v/>
      </c>
      <c r="M207" s="55">
        <f t="shared" si="17"/>
        <v>16.47999999999783</v>
      </c>
      <c r="N207" s="59" t="str">
        <f t="shared" si="15"/>
        <v/>
      </c>
      <c r="O207" s="59" t="str">
        <f t="shared" si="16"/>
        <v/>
      </c>
    </row>
    <row r="208" spans="1:15" ht="12.5" customHeight="1" x14ac:dyDescent="0.35">
      <c r="A208" s="61">
        <v>4</v>
      </c>
      <c r="B208" s="61" t="s">
        <v>54</v>
      </c>
      <c r="C208" s="70">
        <v>16.710059999999999</v>
      </c>
      <c r="D208" s="59" t="s">
        <v>50</v>
      </c>
      <c r="E208" s="61" t="s">
        <v>43</v>
      </c>
      <c r="F208" s="61" t="s">
        <v>55</v>
      </c>
      <c r="G208" s="61"/>
      <c r="H208" s="61" t="str">
        <f>IF(OR(G208="",G209="",G210="",G211=""),"",(SUMIF(A208:A$7000,A208,G208:G$7000)))</f>
        <v/>
      </c>
      <c r="I208" s="61" t="str">
        <f t="shared" si="18"/>
        <v/>
      </c>
      <c r="J208" s="61" t="str">
        <f t="shared" si="14"/>
        <v/>
      </c>
      <c r="K208" s="61">
        <f t="array" ref="K208">(MAX(IF($A208=InsertVoiceSwitchActivateLOG!A$1:A$7000,InsertVoiceSwitchActivateLOG!H$1:H$7000,0)))</f>
        <v>2.9699999999999997E-2</v>
      </c>
      <c r="L208" s="61" t="str">
        <f t="shared" si="19"/>
        <v/>
      </c>
      <c r="M208" s="61">
        <f t="shared" si="17"/>
        <v>18.489999999999895</v>
      </c>
      <c r="N208" s="59" t="str">
        <f t="shared" si="15"/>
        <v/>
      </c>
      <c r="O208" s="59" t="str">
        <f t="shared" si="16"/>
        <v/>
      </c>
    </row>
    <row r="209" spans="1:15" ht="12.5" customHeight="1" x14ac:dyDescent="0.35">
      <c r="A209" s="2">
        <v>4</v>
      </c>
      <c r="B209" s="2" t="s">
        <v>54</v>
      </c>
      <c r="C209" s="69">
        <v>16.73161</v>
      </c>
      <c r="D209" t="s">
        <v>50</v>
      </c>
      <c r="E209" s="2" t="s">
        <v>43</v>
      </c>
      <c r="F209" s="2" t="s">
        <v>55</v>
      </c>
      <c r="G209" s="2"/>
      <c r="H209" s="2" t="str">
        <f>IF(OR(G209="",G210="",G211="",G212=""),"",(SUMIF(A209:A$7000,A209,G209:G$7000)))</f>
        <v/>
      </c>
      <c r="I209" s="55" t="str">
        <f t="shared" si="18"/>
        <v/>
      </c>
      <c r="J209" s="61" t="str">
        <f t="shared" ref="J209:J272" si="20">IF(L209="","",(VLOOKUP(A209,A209:E7193,5,FALSE)))</f>
        <v/>
      </c>
      <c r="K209" s="55">
        <f t="array" ref="K209">(MAX(IF($A209=InsertVoiceSwitchActivateLOG!A$1:A$7000,InsertVoiceSwitchActivateLOG!H$1:H$7000,0)))</f>
        <v>2.9699999999999997E-2</v>
      </c>
      <c r="L209" s="55" t="str">
        <f t="shared" si="19"/>
        <v/>
      </c>
      <c r="M209" s="55">
        <f t="shared" si="17"/>
        <v>21.55000000000129</v>
      </c>
      <c r="N209" s="59" t="str">
        <f t="shared" ref="N209:N272" si="21">IF(AND(G209&gt;0,G210&gt;0,G208&gt;0),A209,"")</f>
        <v/>
      </c>
      <c r="O209" s="59" t="str">
        <f t="shared" ref="O209:O272" si="22">IF(N209="","",(IF(G209&gt;G210,-1,1)))</f>
        <v/>
      </c>
    </row>
    <row r="210" spans="1:15" ht="12.5" customHeight="1" x14ac:dyDescent="0.35">
      <c r="A210" s="61">
        <v>4</v>
      </c>
      <c r="B210" s="61" t="s">
        <v>54</v>
      </c>
      <c r="C210" s="70">
        <v>16.750589999999999</v>
      </c>
      <c r="D210" s="59" t="s">
        <v>50</v>
      </c>
      <c r="E210" s="61" t="s">
        <v>43</v>
      </c>
      <c r="F210" s="61" t="s">
        <v>55</v>
      </c>
      <c r="G210" s="61"/>
      <c r="H210" s="61" t="str">
        <f>IF(OR(G210="",G211="",G212="",G213=""),"",(SUMIF(A210:A$7000,A210,G210:G$7000)))</f>
        <v/>
      </c>
      <c r="I210" s="61" t="str">
        <f t="shared" si="18"/>
        <v/>
      </c>
      <c r="J210" s="61" t="str">
        <f t="shared" si="20"/>
        <v/>
      </c>
      <c r="K210" s="61">
        <f t="array" ref="K210">(MAX(IF($A210=InsertVoiceSwitchActivateLOG!A$1:A$7000,InsertVoiceSwitchActivateLOG!H$1:H$7000,0)))</f>
        <v>2.9699999999999997E-2</v>
      </c>
      <c r="L210" s="61" t="str">
        <f t="shared" si="19"/>
        <v/>
      </c>
      <c r="M210" s="61">
        <f t="shared" ref="M210:M273" si="23">IF(A210=A209,ABS(C210-C209),0)*1000</f>
        <v>18.979999999999109</v>
      </c>
      <c r="N210" s="59" t="str">
        <f t="shared" si="21"/>
        <v/>
      </c>
      <c r="O210" s="59" t="str">
        <f t="shared" si="22"/>
        <v/>
      </c>
    </row>
    <row r="211" spans="1:15" ht="12.5" customHeight="1" x14ac:dyDescent="0.35">
      <c r="A211" s="2">
        <v>4</v>
      </c>
      <c r="B211" s="2" t="s">
        <v>54</v>
      </c>
      <c r="C211" s="69">
        <v>16.767340000000001</v>
      </c>
      <c r="D211" t="s">
        <v>50</v>
      </c>
      <c r="E211" s="2" t="s">
        <v>43</v>
      </c>
      <c r="F211" s="2" t="s">
        <v>55</v>
      </c>
      <c r="G211" s="2"/>
      <c r="H211" s="2" t="str">
        <f>IF(OR(G211="",G212="",G213="",G214=""),"",(SUMIF(A211:A$7000,A211,G211:G$7000)))</f>
        <v/>
      </c>
      <c r="I211" s="55" t="str">
        <f t="shared" si="18"/>
        <v/>
      </c>
      <c r="J211" s="61" t="str">
        <f t="shared" si="20"/>
        <v/>
      </c>
      <c r="K211" s="55">
        <f t="array" ref="K211">(MAX(IF($A211=InsertVoiceSwitchActivateLOG!A$1:A$7000,InsertVoiceSwitchActivateLOG!H$1:H$7000,0)))</f>
        <v>2.9699999999999997E-2</v>
      </c>
      <c r="L211" s="55" t="str">
        <f t="shared" si="19"/>
        <v/>
      </c>
      <c r="M211" s="55">
        <f t="shared" si="23"/>
        <v>16.750000000001819</v>
      </c>
      <c r="N211" s="59" t="str">
        <f t="shared" si="21"/>
        <v/>
      </c>
      <c r="O211" s="59" t="str">
        <f t="shared" si="22"/>
        <v/>
      </c>
    </row>
    <row r="212" spans="1:15" ht="12.5" customHeight="1" x14ac:dyDescent="0.35">
      <c r="A212" s="61">
        <v>4</v>
      </c>
      <c r="B212" s="61" t="s">
        <v>54</v>
      </c>
      <c r="C212" s="70">
        <v>16.78201</v>
      </c>
      <c r="D212" s="59" t="s">
        <v>50</v>
      </c>
      <c r="E212" s="61" t="s">
        <v>43</v>
      </c>
      <c r="F212" s="61" t="s">
        <v>55</v>
      </c>
      <c r="G212" s="61"/>
      <c r="H212" s="61" t="str">
        <f>IF(OR(G212="",G213="",G214="",G215=""),"",(SUMIF(A212:A$7000,A212,G212:G$7000)))</f>
        <v/>
      </c>
      <c r="I212" s="61" t="str">
        <f t="shared" si="18"/>
        <v/>
      </c>
      <c r="J212" s="61" t="str">
        <f t="shared" si="20"/>
        <v/>
      </c>
      <c r="K212" s="61">
        <f t="array" ref="K212">(MAX(IF($A212=InsertVoiceSwitchActivateLOG!A$1:A$7000,InsertVoiceSwitchActivateLOG!H$1:H$7000,0)))</f>
        <v>2.9699999999999997E-2</v>
      </c>
      <c r="L212" s="61" t="str">
        <f t="shared" si="19"/>
        <v/>
      </c>
      <c r="M212" s="61">
        <f t="shared" si="23"/>
        <v>14.669999999998851</v>
      </c>
      <c r="N212" s="59" t="str">
        <f t="shared" si="21"/>
        <v/>
      </c>
      <c r="O212" s="59" t="str">
        <f t="shared" si="22"/>
        <v/>
      </c>
    </row>
    <row r="213" spans="1:15" ht="12.5" customHeight="1" x14ac:dyDescent="0.35">
      <c r="A213" s="2">
        <v>4</v>
      </c>
      <c r="B213" s="2" t="s">
        <v>54</v>
      </c>
      <c r="C213" s="69">
        <v>16.801210000000001</v>
      </c>
      <c r="D213" t="s">
        <v>50</v>
      </c>
      <c r="E213" s="2" t="s">
        <v>43</v>
      </c>
      <c r="F213" s="2" t="s">
        <v>55</v>
      </c>
      <c r="G213" s="2"/>
      <c r="H213" s="2" t="str">
        <f>IF(OR(G213="",G214="",G215="",G216=""),"",(SUMIF(A213:A$7000,A213,G213:G$7000)))</f>
        <v/>
      </c>
      <c r="I213" s="55" t="str">
        <f t="shared" si="18"/>
        <v/>
      </c>
      <c r="J213" s="61" t="str">
        <f t="shared" si="20"/>
        <v/>
      </c>
      <c r="K213" s="55">
        <f t="array" ref="K213">(MAX(IF($A213=InsertVoiceSwitchActivateLOG!A$1:A$7000,InsertVoiceSwitchActivateLOG!H$1:H$7000,0)))</f>
        <v>2.9699999999999997E-2</v>
      </c>
      <c r="L213" s="55" t="str">
        <f t="shared" si="19"/>
        <v/>
      </c>
      <c r="M213" s="55">
        <f t="shared" si="23"/>
        <v>19.200000000001438</v>
      </c>
      <c r="N213" s="59" t="str">
        <f t="shared" si="21"/>
        <v/>
      </c>
      <c r="O213" s="59" t="str">
        <f t="shared" si="22"/>
        <v/>
      </c>
    </row>
    <row r="214" spans="1:15" ht="12.5" customHeight="1" x14ac:dyDescent="0.35">
      <c r="A214" s="61">
        <v>4</v>
      </c>
      <c r="B214" s="61" t="s">
        <v>54</v>
      </c>
      <c r="C214" s="70">
        <v>16.819320000000001</v>
      </c>
      <c r="D214" s="59" t="s">
        <v>50</v>
      </c>
      <c r="E214" s="61" t="s">
        <v>43</v>
      </c>
      <c r="F214" s="61" t="s">
        <v>55</v>
      </c>
      <c r="G214" s="61">
        <v>2.0000000000000001E-4</v>
      </c>
      <c r="H214" s="61">
        <f>IF(OR(G214="",G215="",G216="",G217=""),"",(SUMIF(A214:A$7000,A214,G214:G$7000)))</f>
        <v>2.9699999999999997E-2</v>
      </c>
      <c r="I214" s="61">
        <f t="shared" si="18"/>
        <v>4</v>
      </c>
      <c r="J214" s="61" t="str">
        <f t="shared" si="20"/>
        <v>TaskB</v>
      </c>
      <c r="K214" s="61">
        <f t="array" ref="K214">(MAX(IF($A214=InsertVoiceSwitchActivateLOG!A$1:A$7000,InsertVoiceSwitchActivateLOG!H$1:H$7000,0)))</f>
        <v>2.9699999999999997E-2</v>
      </c>
      <c r="L214" s="61">
        <f t="shared" si="19"/>
        <v>16.819320000000001</v>
      </c>
      <c r="M214" s="61">
        <f t="shared" si="23"/>
        <v>18.11000000000007</v>
      </c>
      <c r="N214" s="59" t="str">
        <f t="shared" si="21"/>
        <v/>
      </c>
      <c r="O214" s="59" t="str">
        <f t="shared" si="22"/>
        <v/>
      </c>
    </row>
    <row r="215" spans="1:15" ht="12.5" customHeight="1" x14ac:dyDescent="0.35">
      <c r="A215" s="2">
        <v>4</v>
      </c>
      <c r="B215" s="2" t="s">
        <v>54</v>
      </c>
      <c r="C215" s="69">
        <v>16.836490000000001</v>
      </c>
      <c r="D215" t="s">
        <v>50</v>
      </c>
      <c r="E215" s="2" t="s">
        <v>43</v>
      </c>
      <c r="F215" s="2" t="s">
        <v>55</v>
      </c>
      <c r="G215" s="2">
        <v>6.9999999999999999E-4</v>
      </c>
      <c r="H215" s="2">
        <f>IF(OR(G215="",G216="",G217="",G218=""),"",(SUMIF(A215:A$7000,A215,G215:G$7000)))</f>
        <v>2.9499999999999998E-2</v>
      </c>
      <c r="I215" s="55" t="str">
        <f t="shared" si="18"/>
        <v/>
      </c>
      <c r="J215" s="61" t="str">
        <f t="shared" si="20"/>
        <v/>
      </c>
      <c r="K215" s="55">
        <f t="array" ref="K215">(MAX(IF($A215=InsertVoiceSwitchActivateLOG!A$1:A$7000,InsertVoiceSwitchActivateLOG!H$1:H$7000,0)))</f>
        <v>2.9699999999999997E-2</v>
      </c>
      <c r="L215" s="55" t="str">
        <f t="shared" si="19"/>
        <v/>
      </c>
      <c r="M215" s="55">
        <f t="shared" si="23"/>
        <v>17.17000000000013</v>
      </c>
      <c r="N215" s="59">
        <f t="shared" si="21"/>
        <v>4</v>
      </c>
      <c r="O215" s="59">
        <f t="shared" si="22"/>
        <v>1</v>
      </c>
    </row>
    <row r="216" spans="1:15" ht="12.5" customHeight="1" x14ac:dyDescent="0.35">
      <c r="A216" s="61">
        <v>4</v>
      </c>
      <c r="B216" s="61" t="s">
        <v>54</v>
      </c>
      <c r="C216" s="70">
        <v>16.851659999999999</v>
      </c>
      <c r="D216" s="59" t="s">
        <v>50</v>
      </c>
      <c r="E216" s="61" t="s">
        <v>43</v>
      </c>
      <c r="F216" s="61" t="s">
        <v>55</v>
      </c>
      <c r="G216" s="61">
        <v>6.9999999999999999E-4</v>
      </c>
      <c r="H216" s="61">
        <f>IF(OR(G216="",G217="",G218="",G219=""),"",(SUMIF(A216:A$7000,A216,G216:G$7000)))</f>
        <v>2.8799999999999999E-2</v>
      </c>
      <c r="I216" s="61" t="str">
        <f t="shared" si="18"/>
        <v/>
      </c>
      <c r="J216" s="61" t="str">
        <f t="shared" si="20"/>
        <v/>
      </c>
      <c r="K216" s="61">
        <f t="array" ref="K216">(MAX(IF($A216=InsertVoiceSwitchActivateLOG!A$1:A$7000,InsertVoiceSwitchActivateLOG!H$1:H$7000,0)))</f>
        <v>2.9699999999999997E-2</v>
      </c>
      <c r="L216" s="61" t="str">
        <f t="shared" si="19"/>
        <v/>
      </c>
      <c r="M216" s="61">
        <f t="shared" si="23"/>
        <v>15.169999999997685</v>
      </c>
      <c r="N216" s="59">
        <f t="shared" si="21"/>
        <v>4</v>
      </c>
      <c r="O216" s="59">
        <f t="shared" si="22"/>
        <v>-1</v>
      </c>
    </row>
    <row r="217" spans="1:15" ht="12.5" customHeight="1" x14ac:dyDescent="0.35">
      <c r="A217" s="2">
        <v>4</v>
      </c>
      <c r="B217" s="2" t="s">
        <v>54</v>
      </c>
      <c r="C217" s="69">
        <v>16.86788</v>
      </c>
      <c r="D217" t="s">
        <v>50</v>
      </c>
      <c r="E217" s="2" t="s">
        <v>43</v>
      </c>
      <c r="F217" s="2" t="s">
        <v>55</v>
      </c>
      <c r="G217" s="2">
        <v>5.9999999999999995E-4</v>
      </c>
      <c r="H217" s="2">
        <f>IF(OR(G217="",G218="",G219="",G220=""),"",(SUMIF(A217:A$7000,A217,G217:G$7000)))</f>
        <v>2.81E-2</v>
      </c>
      <c r="I217" s="55" t="str">
        <f t="shared" si="18"/>
        <v/>
      </c>
      <c r="J217" s="61" t="str">
        <f t="shared" si="20"/>
        <v/>
      </c>
      <c r="K217" s="55">
        <f t="array" ref="K217">(MAX(IF($A217=InsertVoiceSwitchActivateLOG!A$1:A$7000,InsertVoiceSwitchActivateLOG!H$1:H$7000,0)))</f>
        <v>2.9699999999999997E-2</v>
      </c>
      <c r="L217" s="55" t="str">
        <f t="shared" si="19"/>
        <v/>
      </c>
      <c r="M217" s="55">
        <f t="shared" si="23"/>
        <v>16.220000000000567</v>
      </c>
      <c r="N217" s="59">
        <f t="shared" si="21"/>
        <v>4</v>
      </c>
      <c r="O217" s="59">
        <f t="shared" si="22"/>
        <v>1</v>
      </c>
    </row>
    <row r="218" spans="1:15" ht="12.5" customHeight="1" x14ac:dyDescent="0.35">
      <c r="A218" s="61">
        <v>4</v>
      </c>
      <c r="B218" s="61" t="s">
        <v>56</v>
      </c>
      <c r="C218" s="70">
        <v>16.882470000000001</v>
      </c>
      <c r="D218" s="59" t="s">
        <v>50</v>
      </c>
      <c r="E218" s="61" t="s">
        <v>43</v>
      </c>
      <c r="F218" s="61" t="s">
        <v>55</v>
      </c>
      <c r="G218" s="61">
        <v>2.3E-3</v>
      </c>
      <c r="H218" s="61">
        <f>IF(OR(G218="",G219="",G220="",G221=""),"",(SUMIF(A218:A$7000,A218,G218:G$7000)))</f>
        <v>2.75E-2</v>
      </c>
      <c r="I218" s="61" t="str">
        <f t="shared" ref="I218:I281" si="24">IF(L218="","",A218)</f>
        <v/>
      </c>
      <c r="J218" s="61" t="str">
        <f t="shared" si="20"/>
        <v/>
      </c>
      <c r="K218" s="61">
        <f t="array" ref="K218">(MAX(IF($A218=InsertVoiceSwitchActivateLOG!A$1:A$7000,InsertVoiceSwitchActivateLOG!H$1:H$7000,0)))</f>
        <v>2.9699999999999997E-2</v>
      </c>
      <c r="L218" s="61" t="str">
        <f t="shared" ref="L218:L281" si="25">IF(H218="","",IF(AND(H217="",H216="",H215=""),C218,""))</f>
        <v/>
      </c>
      <c r="M218" s="61">
        <f t="shared" si="23"/>
        <v>14.590000000001879</v>
      </c>
      <c r="N218" s="59">
        <f t="shared" si="21"/>
        <v>4</v>
      </c>
      <c r="O218" s="59">
        <f t="shared" si="22"/>
        <v>1</v>
      </c>
    </row>
    <row r="219" spans="1:15" ht="12.5" customHeight="1" x14ac:dyDescent="0.35">
      <c r="A219" s="2">
        <v>4</v>
      </c>
      <c r="B219" s="2" t="s">
        <v>56</v>
      </c>
      <c r="C219" s="69">
        <v>16.899660000000001</v>
      </c>
      <c r="D219" t="s">
        <v>50</v>
      </c>
      <c r="E219" s="2" t="s">
        <v>43</v>
      </c>
      <c r="F219" s="2" t="s">
        <v>55</v>
      </c>
      <c r="G219" s="2">
        <v>2.3E-3</v>
      </c>
      <c r="H219" s="2">
        <f>IF(OR(G219="",G220="",G221="",G222=""),"",(SUMIF(A219:A$7000,A219,G219:G$7000)))</f>
        <v>2.52E-2</v>
      </c>
      <c r="I219" s="55" t="str">
        <f t="shared" si="24"/>
        <v/>
      </c>
      <c r="J219" s="61" t="str">
        <f t="shared" si="20"/>
        <v/>
      </c>
      <c r="K219" s="55">
        <f t="array" ref="K219">(MAX(IF($A219=InsertVoiceSwitchActivateLOG!A$1:A$7000,InsertVoiceSwitchActivateLOG!H$1:H$7000,0)))</f>
        <v>2.9699999999999997E-2</v>
      </c>
      <c r="L219" s="55" t="str">
        <f t="shared" si="25"/>
        <v/>
      </c>
      <c r="M219" s="55">
        <f t="shared" si="23"/>
        <v>17.189999999999372</v>
      </c>
      <c r="N219" s="59">
        <f t="shared" si="21"/>
        <v>4</v>
      </c>
      <c r="O219" s="59">
        <f t="shared" si="22"/>
        <v>1</v>
      </c>
    </row>
    <row r="220" spans="1:15" ht="12.5" customHeight="1" x14ac:dyDescent="0.35">
      <c r="A220" s="61">
        <v>4</v>
      </c>
      <c r="B220" s="61" t="s">
        <v>56</v>
      </c>
      <c r="C220" s="70">
        <v>16.913679999999999</v>
      </c>
      <c r="D220" s="59" t="s">
        <v>50</v>
      </c>
      <c r="E220" s="61" t="s">
        <v>43</v>
      </c>
      <c r="F220" s="61" t="s">
        <v>55</v>
      </c>
      <c r="G220" s="61">
        <v>4.3E-3</v>
      </c>
      <c r="H220" s="61">
        <f>IF(OR(G220="",G221="",G222="",G223=""),"",(SUMIF(A220:A$7000,A220,G220:G$7000)))</f>
        <v>2.29E-2</v>
      </c>
      <c r="I220" s="61" t="str">
        <f t="shared" si="24"/>
        <v/>
      </c>
      <c r="J220" s="61" t="str">
        <f t="shared" si="20"/>
        <v/>
      </c>
      <c r="K220" s="61">
        <f t="array" ref="K220">(MAX(IF($A220=InsertVoiceSwitchActivateLOG!A$1:A$7000,InsertVoiceSwitchActivateLOG!H$1:H$7000,0)))</f>
        <v>2.9699999999999997E-2</v>
      </c>
      <c r="L220" s="61" t="str">
        <f t="shared" si="25"/>
        <v/>
      </c>
      <c r="M220" s="61">
        <f t="shared" si="23"/>
        <v>14.019999999998589</v>
      </c>
      <c r="N220" s="59">
        <f t="shared" si="21"/>
        <v>4</v>
      </c>
      <c r="O220" s="59">
        <f t="shared" si="22"/>
        <v>-1</v>
      </c>
    </row>
    <row r="221" spans="1:15" ht="12.5" customHeight="1" x14ac:dyDescent="0.35">
      <c r="A221" s="2">
        <v>4</v>
      </c>
      <c r="B221" s="2" t="s">
        <v>56</v>
      </c>
      <c r="C221" s="69">
        <v>16.92867</v>
      </c>
      <c r="D221" t="s">
        <v>50</v>
      </c>
      <c r="E221" s="2" t="s">
        <v>43</v>
      </c>
      <c r="F221" s="2" t="s">
        <v>55</v>
      </c>
      <c r="G221" s="2">
        <v>3.0000000000000001E-3</v>
      </c>
      <c r="H221" s="2">
        <f>IF(OR(G221="",G222="",G223="",G224=""),"",(SUMIF(A221:A$7000,A221,G221:G$7000)))</f>
        <v>1.8600000000000002E-2</v>
      </c>
      <c r="I221" s="55" t="str">
        <f t="shared" si="24"/>
        <v/>
      </c>
      <c r="J221" s="61" t="str">
        <f t="shared" si="20"/>
        <v/>
      </c>
      <c r="K221" s="55">
        <f t="array" ref="K221">(MAX(IF($A221=InsertVoiceSwitchActivateLOG!A$1:A$7000,InsertVoiceSwitchActivateLOG!H$1:H$7000,0)))</f>
        <v>2.9699999999999997E-2</v>
      </c>
      <c r="L221" s="55" t="str">
        <f t="shared" si="25"/>
        <v/>
      </c>
      <c r="M221" s="55">
        <f t="shared" si="23"/>
        <v>14.990000000000947</v>
      </c>
      <c r="N221" s="59">
        <f t="shared" si="21"/>
        <v>4</v>
      </c>
      <c r="O221" s="59">
        <f t="shared" si="22"/>
        <v>1</v>
      </c>
    </row>
    <row r="222" spans="1:15" ht="12.5" customHeight="1" x14ac:dyDescent="0.35">
      <c r="A222" s="61">
        <v>4</v>
      </c>
      <c r="B222" s="61" t="s">
        <v>56</v>
      </c>
      <c r="C222" s="70">
        <v>16.943770000000001</v>
      </c>
      <c r="D222" s="59" t="s">
        <v>50</v>
      </c>
      <c r="E222" s="61" t="s">
        <v>43</v>
      </c>
      <c r="F222" s="61" t="s">
        <v>55</v>
      </c>
      <c r="G222" s="61">
        <v>5.3E-3</v>
      </c>
      <c r="H222" s="61">
        <f>IF(OR(G222="",G223="",G224="",G225=""),"",(SUMIF(A222:A$7000,A222,G222:G$7000)))</f>
        <v>1.5599999999999999E-2</v>
      </c>
      <c r="I222" s="61" t="str">
        <f t="shared" si="24"/>
        <v/>
      </c>
      <c r="J222" s="61" t="str">
        <f t="shared" si="20"/>
        <v/>
      </c>
      <c r="K222" s="61">
        <f t="array" ref="K222">(MAX(IF($A222=InsertVoiceSwitchActivateLOG!A$1:A$7000,InsertVoiceSwitchActivateLOG!H$1:H$7000,0)))</f>
        <v>2.9699999999999997E-2</v>
      </c>
      <c r="L222" s="61" t="str">
        <f t="shared" si="25"/>
        <v/>
      </c>
      <c r="M222" s="61">
        <f t="shared" si="23"/>
        <v>15.100000000000335</v>
      </c>
      <c r="N222" s="59">
        <f t="shared" si="21"/>
        <v>4</v>
      </c>
      <c r="O222" s="59">
        <f t="shared" si="22"/>
        <v>1</v>
      </c>
    </row>
    <row r="223" spans="1:15" ht="12.5" customHeight="1" x14ac:dyDescent="0.35">
      <c r="A223" s="2">
        <v>4</v>
      </c>
      <c r="B223" s="2" t="s">
        <v>56</v>
      </c>
      <c r="C223" s="69">
        <v>16.96105</v>
      </c>
      <c r="D223" t="s">
        <v>50</v>
      </c>
      <c r="E223" s="2" t="s">
        <v>43</v>
      </c>
      <c r="F223" s="2" t="s">
        <v>55</v>
      </c>
      <c r="G223" s="2">
        <v>5.3E-3</v>
      </c>
      <c r="H223" s="2">
        <f>IF(OR(G223="",G224="",G225="",G226=""),"",(SUMIF(A223:A$7000,A223,G223:G$7000)))</f>
        <v>1.03E-2</v>
      </c>
      <c r="I223" s="55" t="str">
        <f t="shared" si="24"/>
        <v/>
      </c>
      <c r="J223" s="61" t="str">
        <f t="shared" si="20"/>
        <v/>
      </c>
      <c r="K223" s="55">
        <f t="array" ref="K223">(MAX(IF($A223=InsertVoiceSwitchActivateLOG!A$1:A$7000,InsertVoiceSwitchActivateLOG!H$1:H$7000,0)))</f>
        <v>2.9699999999999997E-2</v>
      </c>
      <c r="L223" s="55" t="str">
        <f t="shared" si="25"/>
        <v/>
      </c>
      <c r="M223" s="55">
        <f t="shared" si="23"/>
        <v>17.279999999999518</v>
      </c>
      <c r="N223" s="59">
        <f t="shared" si="21"/>
        <v>4</v>
      </c>
      <c r="O223" s="59">
        <f t="shared" si="22"/>
        <v>-1</v>
      </c>
    </row>
    <row r="224" spans="1:15" ht="12.5" customHeight="1" x14ac:dyDescent="0.35">
      <c r="A224" s="61">
        <v>4</v>
      </c>
      <c r="B224" s="61" t="s">
        <v>56</v>
      </c>
      <c r="C224" s="70">
        <v>16.978539999999999</v>
      </c>
      <c r="D224" s="59" t="s">
        <v>50</v>
      </c>
      <c r="E224" s="61" t="s">
        <v>43</v>
      </c>
      <c r="F224" s="61" t="s">
        <v>55</v>
      </c>
      <c r="G224" s="61">
        <v>3.3E-3</v>
      </c>
      <c r="H224" s="61" t="str">
        <f>IF(OR(G224="",G225="",G226="",G227=""),"",(SUMIF(A224:A$7000,A224,G224:G$7000)))</f>
        <v/>
      </c>
      <c r="I224" s="61" t="str">
        <f t="shared" si="24"/>
        <v/>
      </c>
      <c r="J224" s="61" t="str">
        <f t="shared" si="20"/>
        <v/>
      </c>
      <c r="K224" s="61">
        <f t="array" ref="K224">(MAX(IF($A224=InsertVoiceSwitchActivateLOG!A$1:A$7000,InsertVoiceSwitchActivateLOG!H$1:H$7000,0)))</f>
        <v>2.9699999999999997E-2</v>
      </c>
      <c r="L224" s="61" t="str">
        <f t="shared" si="25"/>
        <v/>
      </c>
      <c r="M224" s="61">
        <f t="shared" si="23"/>
        <v>17.489999999998673</v>
      </c>
      <c r="N224" s="59">
        <f t="shared" si="21"/>
        <v>4</v>
      </c>
      <c r="O224" s="59">
        <f t="shared" si="22"/>
        <v>-1</v>
      </c>
    </row>
    <row r="225" spans="1:15" ht="12.5" customHeight="1" x14ac:dyDescent="0.35">
      <c r="A225" s="2">
        <v>4</v>
      </c>
      <c r="B225" s="2" t="s">
        <v>56</v>
      </c>
      <c r="C225" s="69">
        <v>16.994689999999999</v>
      </c>
      <c r="D225" t="s">
        <v>50</v>
      </c>
      <c r="E225" s="2" t="s">
        <v>43</v>
      </c>
      <c r="F225" s="2" t="s">
        <v>55</v>
      </c>
      <c r="G225" s="2">
        <v>1.4E-3</v>
      </c>
      <c r="H225" s="2" t="str">
        <f>IF(OR(G225="",G226="",G227="",G228=""),"",(SUMIF(A225:A$7000,A225,G225:G$7000)))</f>
        <v/>
      </c>
      <c r="I225" s="55" t="str">
        <f t="shared" si="24"/>
        <v/>
      </c>
      <c r="J225" s="61" t="str">
        <f t="shared" si="20"/>
        <v/>
      </c>
      <c r="K225" s="55">
        <f t="array" ref="K225">(MAX(IF($A225=InsertVoiceSwitchActivateLOG!A$1:A$7000,InsertVoiceSwitchActivateLOG!H$1:H$7000,0)))</f>
        <v>2.9699999999999997E-2</v>
      </c>
      <c r="L225" s="55" t="str">
        <f t="shared" si="25"/>
        <v/>
      </c>
      <c r="M225" s="55">
        <f t="shared" si="23"/>
        <v>16.149999999999665</v>
      </c>
      <c r="N225" s="59">
        <f t="shared" si="21"/>
        <v>4</v>
      </c>
      <c r="O225" s="59">
        <f t="shared" si="22"/>
        <v>-1</v>
      </c>
    </row>
    <row r="226" spans="1:15" ht="12.5" customHeight="1" x14ac:dyDescent="0.35">
      <c r="A226" s="61">
        <v>4</v>
      </c>
      <c r="B226" s="61" t="s">
        <v>54</v>
      </c>
      <c r="C226" s="70">
        <v>17.018799999999999</v>
      </c>
      <c r="D226" s="59" t="s">
        <v>50</v>
      </c>
      <c r="E226" s="61" t="s">
        <v>43</v>
      </c>
      <c r="F226" s="61" t="s">
        <v>55</v>
      </c>
      <c r="G226" s="61">
        <v>2.9999999999999997E-4</v>
      </c>
      <c r="H226" s="61" t="str">
        <f>IF(OR(G226="",G227="",G228="",G229=""),"",(SUMIF(A226:A$7000,A226,G226:G$7000)))</f>
        <v/>
      </c>
      <c r="I226" s="61" t="str">
        <f t="shared" si="24"/>
        <v/>
      </c>
      <c r="J226" s="61" t="str">
        <f t="shared" si="20"/>
        <v/>
      </c>
      <c r="K226" s="61">
        <f t="array" ref="K226">(MAX(IF($A226=InsertVoiceSwitchActivateLOG!A$1:A$7000,InsertVoiceSwitchActivateLOG!H$1:H$7000,0)))</f>
        <v>2.9699999999999997E-2</v>
      </c>
      <c r="L226" s="61" t="str">
        <f t="shared" si="25"/>
        <v/>
      </c>
      <c r="M226" s="61">
        <f t="shared" si="23"/>
        <v>24.110000000000298</v>
      </c>
      <c r="N226" s="59" t="str">
        <f t="shared" si="21"/>
        <v/>
      </c>
      <c r="O226" s="59" t="str">
        <f t="shared" si="22"/>
        <v/>
      </c>
    </row>
    <row r="227" spans="1:15" ht="12.5" customHeight="1" x14ac:dyDescent="0.35">
      <c r="A227" s="2">
        <v>5</v>
      </c>
      <c r="B227" s="2" t="s">
        <v>54</v>
      </c>
      <c r="C227" s="69">
        <v>18.038</v>
      </c>
      <c r="D227" t="s">
        <v>50</v>
      </c>
      <c r="E227" s="2" t="s">
        <v>43</v>
      </c>
      <c r="F227" s="2" t="s">
        <v>55</v>
      </c>
      <c r="G227" s="2"/>
      <c r="H227" s="2" t="str">
        <f>IF(OR(G227="",G228="",G229="",G230=""),"",(SUMIF(A227:A$7000,A227,G227:G$7000)))</f>
        <v/>
      </c>
      <c r="I227" s="55" t="str">
        <f t="shared" si="24"/>
        <v/>
      </c>
      <c r="J227" s="61" t="str">
        <f t="shared" si="20"/>
        <v/>
      </c>
      <c r="K227" s="55">
        <f t="array" ref="K227">(MAX(IF($A227=InsertVoiceSwitchActivateLOG!A$1:A$7000,InsertVoiceSwitchActivateLOG!H$1:H$7000,0)))</f>
        <v>8.0999999999999996E-3</v>
      </c>
      <c r="L227" s="55" t="str">
        <f t="shared" si="25"/>
        <v/>
      </c>
      <c r="M227" s="55">
        <f t="shared" si="23"/>
        <v>0</v>
      </c>
      <c r="N227" s="59" t="str">
        <f t="shared" si="21"/>
        <v/>
      </c>
      <c r="O227" s="59" t="str">
        <f t="shared" si="22"/>
        <v/>
      </c>
    </row>
    <row r="228" spans="1:15" ht="12.5" customHeight="1" x14ac:dyDescent="0.35">
      <c r="A228" s="61">
        <v>5</v>
      </c>
      <c r="B228" s="61" t="s">
        <v>54</v>
      </c>
      <c r="C228" s="70">
        <v>18.052440000000001</v>
      </c>
      <c r="D228" s="59" t="s">
        <v>50</v>
      </c>
      <c r="E228" s="61" t="s">
        <v>43</v>
      </c>
      <c r="F228" s="61" t="s">
        <v>55</v>
      </c>
      <c r="G228" s="61"/>
      <c r="H228" s="61" t="str">
        <f>IF(OR(G228="",G229="",G230="",G231=""),"",(SUMIF(A228:A$7000,A228,G228:G$7000)))</f>
        <v/>
      </c>
      <c r="I228" s="61" t="str">
        <f t="shared" si="24"/>
        <v/>
      </c>
      <c r="J228" s="61" t="str">
        <f t="shared" si="20"/>
        <v/>
      </c>
      <c r="K228" s="61">
        <f t="array" ref="K228">(MAX(IF($A228=InsertVoiceSwitchActivateLOG!A$1:A$7000,InsertVoiceSwitchActivateLOG!H$1:H$7000,0)))</f>
        <v>8.0999999999999996E-3</v>
      </c>
      <c r="L228" s="61" t="str">
        <f t="shared" si="25"/>
        <v/>
      </c>
      <c r="M228" s="61">
        <f t="shared" si="23"/>
        <v>14.440000000000452</v>
      </c>
      <c r="N228" s="59" t="str">
        <f t="shared" si="21"/>
        <v/>
      </c>
      <c r="O228" s="59" t="str">
        <f t="shared" si="22"/>
        <v/>
      </c>
    </row>
    <row r="229" spans="1:15" ht="12.5" customHeight="1" x14ac:dyDescent="0.35">
      <c r="A229" s="2">
        <v>5</v>
      </c>
      <c r="B229" s="2" t="s">
        <v>54</v>
      </c>
      <c r="C229" s="69">
        <v>18.06729</v>
      </c>
      <c r="D229" t="s">
        <v>50</v>
      </c>
      <c r="E229" s="2" t="s">
        <v>43</v>
      </c>
      <c r="F229" s="2" t="s">
        <v>55</v>
      </c>
      <c r="G229" s="2"/>
      <c r="H229" s="2" t="str">
        <f>IF(OR(G229="",G230="",G231="",G232=""),"",(SUMIF(A229:A$7000,A229,G229:G$7000)))</f>
        <v/>
      </c>
      <c r="I229" s="55" t="str">
        <f t="shared" si="24"/>
        <v/>
      </c>
      <c r="J229" s="61" t="str">
        <f t="shared" si="20"/>
        <v/>
      </c>
      <c r="K229" s="55">
        <f t="array" ref="K229">(MAX(IF($A229=InsertVoiceSwitchActivateLOG!A$1:A$7000,InsertVoiceSwitchActivateLOG!H$1:H$7000,0)))</f>
        <v>8.0999999999999996E-3</v>
      </c>
      <c r="L229" s="55" t="str">
        <f t="shared" si="25"/>
        <v/>
      </c>
      <c r="M229" s="55">
        <f t="shared" si="23"/>
        <v>14.849999999999142</v>
      </c>
      <c r="N229" s="59" t="str">
        <f t="shared" si="21"/>
        <v/>
      </c>
      <c r="O229" s="59" t="str">
        <f t="shared" si="22"/>
        <v/>
      </c>
    </row>
    <row r="230" spans="1:15" ht="12.5" customHeight="1" x14ac:dyDescent="0.35">
      <c r="A230" s="61">
        <v>5</v>
      </c>
      <c r="B230" s="61" t="s">
        <v>54</v>
      </c>
      <c r="C230" s="70">
        <v>18.082609999999999</v>
      </c>
      <c r="D230" s="59" t="s">
        <v>50</v>
      </c>
      <c r="E230" s="61" t="s">
        <v>43</v>
      </c>
      <c r="F230" s="61" t="s">
        <v>55</v>
      </c>
      <c r="G230" s="61"/>
      <c r="H230" s="61" t="str">
        <f>IF(OR(G230="",G231="",G232="",G233=""),"",(SUMIF(A230:A$7000,A230,G230:G$7000)))</f>
        <v/>
      </c>
      <c r="I230" s="61" t="str">
        <f t="shared" si="24"/>
        <v/>
      </c>
      <c r="J230" s="61" t="str">
        <f t="shared" si="20"/>
        <v/>
      </c>
      <c r="K230" s="61">
        <f t="array" ref="K230">(MAX(IF($A230=InsertVoiceSwitchActivateLOG!A$1:A$7000,InsertVoiceSwitchActivateLOG!H$1:H$7000,0)))</f>
        <v>8.0999999999999996E-3</v>
      </c>
      <c r="L230" s="61" t="str">
        <f t="shared" si="25"/>
        <v/>
      </c>
      <c r="M230" s="61">
        <f t="shared" si="23"/>
        <v>15.319999999999112</v>
      </c>
      <c r="N230" s="59" t="str">
        <f t="shared" si="21"/>
        <v/>
      </c>
      <c r="O230" s="59" t="str">
        <f t="shared" si="22"/>
        <v/>
      </c>
    </row>
    <row r="231" spans="1:15" ht="12.5" customHeight="1" x14ac:dyDescent="0.35">
      <c r="A231" s="2">
        <v>5</v>
      </c>
      <c r="B231" s="2" t="s">
        <v>54</v>
      </c>
      <c r="C231" s="69">
        <v>18.097770000000001</v>
      </c>
      <c r="D231" t="s">
        <v>50</v>
      </c>
      <c r="E231" s="2" t="s">
        <v>43</v>
      </c>
      <c r="F231" s="2" t="s">
        <v>55</v>
      </c>
      <c r="G231" s="2"/>
      <c r="H231" s="2" t="str">
        <f>IF(OR(G231="",G232="",G233="",G234=""),"",(SUMIF(A231:A$7000,A231,G231:G$7000)))</f>
        <v/>
      </c>
      <c r="I231" s="55" t="str">
        <f t="shared" si="24"/>
        <v/>
      </c>
      <c r="J231" s="61" t="str">
        <f t="shared" si="20"/>
        <v/>
      </c>
      <c r="K231" s="55">
        <f t="array" ref="K231">(MAX(IF($A231=InsertVoiceSwitchActivateLOG!A$1:A$7000,InsertVoiceSwitchActivateLOG!H$1:H$7000,0)))</f>
        <v>8.0999999999999996E-3</v>
      </c>
      <c r="L231" s="55" t="str">
        <f t="shared" si="25"/>
        <v/>
      </c>
      <c r="M231" s="55">
        <f t="shared" si="23"/>
        <v>15.160000000001617</v>
      </c>
      <c r="N231" s="59" t="str">
        <f t="shared" si="21"/>
        <v/>
      </c>
      <c r="O231" s="59" t="str">
        <f t="shared" si="22"/>
        <v/>
      </c>
    </row>
    <row r="232" spans="1:15" ht="12.5" customHeight="1" x14ac:dyDescent="0.35">
      <c r="A232" s="61">
        <v>5</v>
      </c>
      <c r="B232" s="61" t="s">
        <v>54</v>
      </c>
      <c r="C232" s="70">
        <v>18.11242</v>
      </c>
      <c r="D232" s="59" t="s">
        <v>50</v>
      </c>
      <c r="E232" s="61" t="s">
        <v>43</v>
      </c>
      <c r="F232" s="61" t="s">
        <v>55</v>
      </c>
      <c r="G232" s="61"/>
      <c r="H232" s="61" t="str">
        <f>IF(OR(G232="",G233="",G234="",G235=""),"",(SUMIF(A232:A$7000,A232,G232:G$7000)))</f>
        <v/>
      </c>
      <c r="I232" s="61" t="str">
        <f t="shared" si="24"/>
        <v/>
      </c>
      <c r="J232" s="61" t="str">
        <f t="shared" si="20"/>
        <v/>
      </c>
      <c r="K232" s="61">
        <f t="array" ref="K232">(MAX(IF($A232=InsertVoiceSwitchActivateLOG!A$1:A$7000,InsertVoiceSwitchActivateLOG!H$1:H$7000,0)))</f>
        <v>8.0999999999999996E-3</v>
      </c>
      <c r="L232" s="61" t="str">
        <f t="shared" si="25"/>
        <v/>
      </c>
      <c r="M232" s="61">
        <f t="shared" si="23"/>
        <v>14.649999999999608</v>
      </c>
      <c r="N232" s="59" t="str">
        <f t="shared" si="21"/>
        <v/>
      </c>
      <c r="O232" s="59" t="str">
        <f t="shared" si="22"/>
        <v/>
      </c>
    </row>
    <row r="233" spans="1:15" ht="12.5" customHeight="1" x14ac:dyDescent="0.35">
      <c r="A233" s="2">
        <v>5</v>
      </c>
      <c r="B233" s="2" t="s">
        <v>54</v>
      </c>
      <c r="C233" s="69">
        <v>18.129960000000001</v>
      </c>
      <c r="D233" t="s">
        <v>50</v>
      </c>
      <c r="E233" s="2" t="s">
        <v>43</v>
      </c>
      <c r="F233" s="2" t="s">
        <v>55</v>
      </c>
      <c r="G233" s="2"/>
      <c r="H233" s="2" t="str">
        <f>IF(OR(G233="",G234="",G235="",G236=""),"",(SUMIF(A233:A$7000,A233,G233:G$7000)))</f>
        <v/>
      </c>
      <c r="I233" s="55" t="str">
        <f t="shared" si="24"/>
        <v/>
      </c>
      <c r="J233" s="61" t="str">
        <f t="shared" si="20"/>
        <v/>
      </c>
      <c r="K233" s="55">
        <f t="array" ref="K233">(MAX(IF($A233=InsertVoiceSwitchActivateLOG!A$1:A$7000,InsertVoiceSwitchActivateLOG!H$1:H$7000,0)))</f>
        <v>8.0999999999999996E-3</v>
      </c>
      <c r="L233" s="55" t="str">
        <f t="shared" si="25"/>
        <v/>
      </c>
      <c r="M233" s="55">
        <f t="shared" si="23"/>
        <v>17.540000000000333</v>
      </c>
      <c r="N233" s="59" t="str">
        <f t="shared" si="21"/>
        <v/>
      </c>
      <c r="O233" s="59" t="str">
        <f t="shared" si="22"/>
        <v/>
      </c>
    </row>
    <row r="234" spans="1:15" ht="12.5" customHeight="1" x14ac:dyDescent="0.35">
      <c r="A234" s="61">
        <v>5</v>
      </c>
      <c r="B234" s="61" t="s">
        <v>54</v>
      </c>
      <c r="C234" s="70">
        <v>18.15091</v>
      </c>
      <c r="D234" s="59" t="s">
        <v>50</v>
      </c>
      <c r="E234" s="61" t="s">
        <v>43</v>
      </c>
      <c r="F234" s="61" t="s">
        <v>55</v>
      </c>
      <c r="G234" s="61"/>
      <c r="H234" s="61" t="str">
        <f>IF(OR(G234="",G235="",G236="",G237=""),"",(SUMIF(A234:A$7000,A234,G234:G$7000)))</f>
        <v/>
      </c>
      <c r="I234" s="61" t="str">
        <f t="shared" si="24"/>
        <v/>
      </c>
      <c r="J234" s="61" t="str">
        <f t="shared" si="20"/>
        <v/>
      </c>
      <c r="K234" s="61">
        <f t="array" ref="K234">(MAX(IF($A234=InsertVoiceSwitchActivateLOG!A$1:A$7000,InsertVoiceSwitchActivateLOG!H$1:H$7000,0)))</f>
        <v>8.0999999999999996E-3</v>
      </c>
      <c r="L234" s="61" t="str">
        <f t="shared" si="25"/>
        <v/>
      </c>
      <c r="M234" s="61">
        <f t="shared" si="23"/>
        <v>20.949999999999136</v>
      </c>
      <c r="N234" s="59" t="str">
        <f t="shared" si="21"/>
        <v/>
      </c>
      <c r="O234" s="59" t="str">
        <f t="shared" si="22"/>
        <v/>
      </c>
    </row>
    <row r="235" spans="1:15" ht="12.5" customHeight="1" x14ac:dyDescent="0.35">
      <c r="A235" s="2">
        <v>5</v>
      </c>
      <c r="B235" s="2" t="s">
        <v>54</v>
      </c>
      <c r="C235" s="69">
        <v>18.180720000000001</v>
      </c>
      <c r="D235" t="s">
        <v>50</v>
      </c>
      <c r="E235" s="2" t="s">
        <v>43</v>
      </c>
      <c r="F235" s="2" t="s">
        <v>55</v>
      </c>
      <c r="G235" s="2"/>
      <c r="H235" s="2" t="str">
        <f>IF(OR(G235="",G236="",G237="",G238=""),"",(SUMIF(A235:A$7000,A235,G235:G$7000)))</f>
        <v/>
      </c>
      <c r="I235" s="55" t="str">
        <f t="shared" si="24"/>
        <v/>
      </c>
      <c r="J235" s="61" t="str">
        <f t="shared" si="20"/>
        <v/>
      </c>
      <c r="K235" s="55">
        <f t="array" ref="K235">(MAX(IF($A235=InsertVoiceSwitchActivateLOG!A$1:A$7000,InsertVoiceSwitchActivateLOG!H$1:H$7000,0)))</f>
        <v>8.0999999999999996E-3</v>
      </c>
      <c r="L235" s="55" t="str">
        <f t="shared" si="25"/>
        <v/>
      </c>
      <c r="M235" s="55">
        <f t="shared" si="23"/>
        <v>29.810000000001224</v>
      </c>
      <c r="N235" s="59" t="str">
        <f t="shared" si="21"/>
        <v/>
      </c>
      <c r="O235" s="59" t="str">
        <f t="shared" si="22"/>
        <v/>
      </c>
    </row>
    <row r="236" spans="1:15" ht="12.5" customHeight="1" x14ac:dyDescent="0.35">
      <c r="A236" s="61">
        <v>5</v>
      </c>
      <c r="B236" s="61" t="s">
        <v>54</v>
      </c>
      <c r="C236" s="70">
        <v>18.19558</v>
      </c>
      <c r="D236" s="59" t="s">
        <v>50</v>
      </c>
      <c r="E236" s="61" t="s">
        <v>43</v>
      </c>
      <c r="F236" s="61" t="s">
        <v>55</v>
      </c>
      <c r="G236" s="61"/>
      <c r="H236" s="61" t="str">
        <f>IF(OR(G236="",G237="",G238="",G239=""),"",(SUMIF(A236:A$7000,A236,G236:G$7000)))</f>
        <v/>
      </c>
      <c r="I236" s="61" t="str">
        <f t="shared" si="24"/>
        <v/>
      </c>
      <c r="J236" s="61" t="str">
        <f t="shared" si="20"/>
        <v/>
      </c>
      <c r="K236" s="61">
        <f t="array" ref="K236">(MAX(IF($A236=InsertVoiceSwitchActivateLOG!A$1:A$7000,InsertVoiceSwitchActivateLOG!H$1:H$7000,0)))</f>
        <v>8.0999999999999996E-3</v>
      </c>
      <c r="L236" s="61" t="str">
        <f t="shared" si="25"/>
        <v/>
      </c>
      <c r="M236" s="61">
        <f t="shared" si="23"/>
        <v>14.859999999998763</v>
      </c>
      <c r="N236" s="59" t="str">
        <f t="shared" si="21"/>
        <v/>
      </c>
      <c r="O236" s="59" t="str">
        <f t="shared" si="22"/>
        <v/>
      </c>
    </row>
    <row r="237" spans="1:15" ht="12.5" customHeight="1" x14ac:dyDescent="0.35">
      <c r="A237" s="2">
        <v>5</v>
      </c>
      <c r="B237" s="2" t="s">
        <v>54</v>
      </c>
      <c r="C237" s="69">
        <v>18.210650000000001</v>
      </c>
      <c r="D237" t="s">
        <v>50</v>
      </c>
      <c r="E237" s="2" t="s">
        <v>43</v>
      </c>
      <c r="F237" s="2" t="s">
        <v>55</v>
      </c>
      <c r="G237" s="2"/>
      <c r="H237" s="2" t="str">
        <f>IF(OR(G237="",G238="",G239="",G240=""),"",(SUMIF(A237:A$7000,A237,G237:G$7000)))</f>
        <v/>
      </c>
      <c r="I237" s="55" t="str">
        <f t="shared" si="24"/>
        <v/>
      </c>
      <c r="J237" s="61" t="str">
        <f t="shared" si="20"/>
        <v/>
      </c>
      <c r="K237" s="55">
        <f t="array" ref="K237">(MAX(IF($A237=InsertVoiceSwitchActivateLOG!A$1:A$7000,InsertVoiceSwitchActivateLOG!H$1:H$7000,0)))</f>
        <v>8.0999999999999996E-3</v>
      </c>
      <c r="L237" s="55" t="str">
        <f t="shared" si="25"/>
        <v/>
      </c>
      <c r="M237" s="55">
        <f t="shared" si="23"/>
        <v>15.070000000001471</v>
      </c>
      <c r="N237" s="59" t="str">
        <f t="shared" si="21"/>
        <v/>
      </c>
      <c r="O237" s="59" t="str">
        <f t="shared" si="22"/>
        <v/>
      </c>
    </row>
    <row r="238" spans="1:15" ht="12.5" customHeight="1" x14ac:dyDescent="0.35">
      <c r="A238" s="61">
        <v>5</v>
      </c>
      <c r="B238" s="61" t="s">
        <v>56</v>
      </c>
      <c r="C238" s="70">
        <v>18.229389999999999</v>
      </c>
      <c r="D238" s="59" t="s">
        <v>50</v>
      </c>
      <c r="E238" s="61" t="s">
        <v>43</v>
      </c>
      <c r="F238" s="61" t="s">
        <v>55</v>
      </c>
      <c r="G238" s="76"/>
      <c r="H238" s="61" t="str">
        <f>IF(OR(G238="",G239="",G240="",G241=""),"",(SUMIF(A238:A$7000,A238,G238:G$7000)))</f>
        <v/>
      </c>
      <c r="I238" s="61" t="str">
        <f t="shared" si="24"/>
        <v/>
      </c>
      <c r="J238" s="61" t="str">
        <f t="shared" si="20"/>
        <v/>
      </c>
      <c r="K238" s="61">
        <f t="array" ref="K238">(MAX(IF($A238=InsertVoiceSwitchActivateLOG!A$1:A$7000,InsertVoiceSwitchActivateLOG!H$1:H$7000,0)))</f>
        <v>8.0999999999999996E-3</v>
      </c>
      <c r="L238" s="61" t="str">
        <f t="shared" si="25"/>
        <v/>
      </c>
      <c r="M238" s="61">
        <f t="shared" si="23"/>
        <v>18.739999999997536</v>
      </c>
      <c r="N238" s="59" t="str">
        <f t="shared" si="21"/>
        <v/>
      </c>
      <c r="O238" s="59" t="str">
        <f t="shared" si="22"/>
        <v/>
      </c>
    </row>
    <row r="239" spans="1:15" ht="12.5" customHeight="1" x14ac:dyDescent="0.35">
      <c r="A239" s="2">
        <v>5</v>
      </c>
      <c r="B239" s="2" t="s">
        <v>54</v>
      </c>
      <c r="C239" s="69">
        <v>18.247299999999999</v>
      </c>
      <c r="D239" t="s">
        <v>50</v>
      </c>
      <c r="E239" s="2" t="s">
        <v>43</v>
      </c>
      <c r="F239" s="2" t="s">
        <v>55</v>
      </c>
      <c r="G239" s="2"/>
      <c r="H239" s="2" t="str">
        <f>IF(OR(G239="",G240="",G241="",G242=""),"",(SUMIF(A239:A$7000,A239,G239:G$7000)))</f>
        <v/>
      </c>
      <c r="I239" s="55" t="str">
        <f t="shared" si="24"/>
        <v/>
      </c>
      <c r="J239" s="61" t="str">
        <f t="shared" si="20"/>
        <v/>
      </c>
      <c r="K239" s="55">
        <f t="array" ref="K239">(MAX(IF($A239=InsertVoiceSwitchActivateLOG!A$1:A$7000,InsertVoiceSwitchActivateLOG!H$1:H$7000,0)))</f>
        <v>8.0999999999999996E-3</v>
      </c>
      <c r="L239" s="55" t="str">
        <f t="shared" si="25"/>
        <v/>
      </c>
      <c r="M239" s="55">
        <f t="shared" si="23"/>
        <v>17.910000000000537</v>
      </c>
      <c r="N239" s="59" t="str">
        <f t="shared" si="21"/>
        <v/>
      </c>
      <c r="O239" s="59" t="str">
        <f t="shared" si="22"/>
        <v/>
      </c>
    </row>
    <row r="240" spans="1:15" ht="12.5" customHeight="1" x14ac:dyDescent="0.35">
      <c r="A240" s="61">
        <v>5</v>
      </c>
      <c r="B240" s="61" t="s">
        <v>54</v>
      </c>
      <c r="C240" s="70">
        <v>18.263200000000001</v>
      </c>
      <c r="D240" s="59" t="s">
        <v>50</v>
      </c>
      <c r="E240" s="61" t="s">
        <v>43</v>
      </c>
      <c r="F240" s="61" t="s">
        <v>55</v>
      </c>
      <c r="G240" s="61"/>
      <c r="H240" s="61" t="str">
        <f>IF(OR(G240="",G241="",G242="",G243=""),"",(SUMIF(A240:A$7000,A240,G240:G$7000)))</f>
        <v/>
      </c>
      <c r="I240" s="61" t="str">
        <f t="shared" si="24"/>
        <v/>
      </c>
      <c r="J240" s="61" t="str">
        <f t="shared" si="20"/>
        <v/>
      </c>
      <c r="K240" s="61">
        <f t="array" ref="K240">(MAX(IF($A240=InsertVoiceSwitchActivateLOG!A$1:A$7000,InsertVoiceSwitchActivateLOG!H$1:H$7000,0)))</f>
        <v>8.0999999999999996E-3</v>
      </c>
      <c r="L240" s="61" t="str">
        <f t="shared" si="25"/>
        <v/>
      </c>
      <c r="M240" s="61">
        <f t="shared" si="23"/>
        <v>15.900000000002024</v>
      </c>
      <c r="N240" s="59" t="str">
        <f t="shared" si="21"/>
        <v/>
      </c>
      <c r="O240" s="59" t="str">
        <f t="shared" si="22"/>
        <v/>
      </c>
    </row>
    <row r="241" spans="1:15" ht="12.5" customHeight="1" x14ac:dyDescent="0.35">
      <c r="A241" s="2">
        <v>5</v>
      </c>
      <c r="B241" s="2" t="s">
        <v>54</v>
      </c>
      <c r="C241" s="69">
        <v>18.281030000000001</v>
      </c>
      <c r="D241" t="s">
        <v>50</v>
      </c>
      <c r="E241" s="2" t="s">
        <v>43</v>
      </c>
      <c r="F241" s="2" t="s">
        <v>55</v>
      </c>
      <c r="G241" s="2"/>
      <c r="H241" s="2" t="str">
        <f>IF(OR(G241="",G242="",G243="",G244=""),"",(SUMIF(A241:A$7000,A241,G241:G$7000)))</f>
        <v/>
      </c>
      <c r="I241" s="55" t="str">
        <f t="shared" si="24"/>
        <v/>
      </c>
      <c r="J241" s="61" t="str">
        <f t="shared" si="20"/>
        <v/>
      </c>
      <c r="K241" s="55">
        <f t="array" ref="K241">(MAX(IF($A241=InsertVoiceSwitchActivateLOG!A$1:A$7000,InsertVoiceSwitchActivateLOG!H$1:H$7000,0)))</f>
        <v>8.0999999999999996E-3</v>
      </c>
      <c r="L241" s="55" t="str">
        <f t="shared" si="25"/>
        <v/>
      </c>
      <c r="M241" s="55">
        <f t="shared" si="23"/>
        <v>17.830000000000013</v>
      </c>
      <c r="N241" s="59" t="str">
        <f t="shared" si="21"/>
        <v/>
      </c>
      <c r="O241" s="59" t="str">
        <f t="shared" si="22"/>
        <v/>
      </c>
    </row>
    <row r="242" spans="1:15" ht="12.5" customHeight="1" x14ac:dyDescent="0.35">
      <c r="A242" s="61">
        <v>5</v>
      </c>
      <c r="B242" s="61" t="s">
        <v>54</v>
      </c>
      <c r="C242" s="70">
        <v>18.299440000000001</v>
      </c>
      <c r="D242" s="59" t="s">
        <v>50</v>
      </c>
      <c r="E242" s="61" t="s">
        <v>43</v>
      </c>
      <c r="F242" s="61" t="s">
        <v>55</v>
      </c>
      <c r="G242" s="61"/>
      <c r="H242" s="61" t="str">
        <f>IF(OR(G242="",G243="",G244="",G245=""),"",(SUMIF(A242:A$7000,A242,G242:G$7000)))</f>
        <v/>
      </c>
      <c r="I242" s="61" t="str">
        <f t="shared" si="24"/>
        <v/>
      </c>
      <c r="J242" s="61" t="str">
        <f t="shared" si="20"/>
        <v/>
      </c>
      <c r="K242" s="61">
        <f t="array" ref="K242">(MAX(IF($A242=InsertVoiceSwitchActivateLOG!A$1:A$7000,InsertVoiceSwitchActivateLOG!H$1:H$7000,0)))</f>
        <v>8.0999999999999996E-3</v>
      </c>
      <c r="L242" s="61" t="str">
        <f t="shared" si="25"/>
        <v/>
      </c>
      <c r="M242" s="61">
        <f t="shared" si="23"/>
        <v>18.409999999999371</v>
      </c>
      <c r="N242" s="59" t="str">
        <f t="shared" si="21"/>
        <v/>
      </c>
      <c r="O242" s="59" t="str">
        <f t="shared" si="22"/>
        <v/>
      </c>
    </row>
    <row r="243" spans="1:15" ht="12.5" customHeight="1" x14ac:dyDescent="0.35">
      <c r="A243" s="2">
        <v>5</v>
      </c>
      <c r="B243" s="2" t="s">
        <v>54</v>
      </c>
      <c r="C243" s="69">
        <v>18.31793</v>
      </c>
      <c r="D243" t="s">
        <v>50</v>
      </c>
      <c r="E243" s="2" t="s">
        <v>43</v>
      </c>
      <c r="F243" s="2" t="s">
        <v>55</v>
      </c>
      <c r="G243" s="2"/>
      <c r="H243" s="2" t="str">
        <f>IF(OR(G243="",G244="",G245="",G246=""),"",(SUMIF(A243:A$7000,A243,G243:G$7000)))</f>
        <v/>
      </c>
      <c r="I243" s="55" t="str">
        <f t="shared" si="24"/>
        <v/>
      </c>
      <c r="J243" s="61" t="str">
        <f t="shared" si="20"/>
        <v/>
      </c>
      <c r="K243" s="55">
        <f t="array" ref="K243">(MAX(IF($A243=InsertVoiceSwitchActivateLOG!A$1:A$7000,InsertVoiceSwitchActivateLOG!H$1:H$7000,0)))</f>
        <v>8.0999999999999996E-3</v>
      </c>
      <c r="L243" s="55" t="str">
        <f t="shared" si="25"/>
        <v/>
      </c>
      <c r="M243" s="55">
        <f t="shared" si="23"/>
        <v>18.489999999999895</v>
      </c>
      <c r="N243" s="59" t="str">
        <f t="shared" si="21"/>
        <v/>
      </c>
      <c r="O243" s="59" t="str">
        <f t="shared" si="22"/>
        <v/>
      </c>
    </row>
    <row r="244" spans="1:15" ht="12.5" customHeight="1" x14ac:dyDescent="0.35">
      <c r="A244" s="61">
        <v>5</v>
      </c>
      <c r="B244" s="61" t="s">
        <v>54</v>
      </c>
      <c r="C244" s="70">
        <v>18.33737</v>
      </c>
      <c r="D244" s="59" t="s">
        <v>50</v>
      </c>
      <c r="E244" s="61" t="s">
        <v>43</v>
      </c>
      <c r="F244" s="61" t="s">
        <v>55</v>
      </c>
      <c r="G244" s="61"/>
      <c r="H244" s="61" t="str">
        <f>IF(OR(G244="",G245="",G246="",G247=""),"",(SUMIF(A244:A$7000,A244,G244:G$7000)))</f>
        <v/>
      </c>
      <c r="I244" s="61" t="str">
        <f t="shared" si="24"/>
        <v/>
      </c>
      <c r="J244" s="61" t="str">
        <f t="shared" si="20"/>
        <v/>
      </c>
      <c r="K244" s="61">
        <f t="array" ref="K244">(MAX(IF($A244=InsertVoiceSwitchActivateLOG!A$1:A$7000,InsertVoiceSwitchActivateLOG!H$1:H$7000,0)))</f>
        <v>8.0999999999999996E-3</v>
      </c>
      <c r="L244" s="61" t="str">
        <f t="shared" si="25"/>
        <v/>
      </c>
      <c r="M244" s="61">
        <f t="shared" si="23"/>
        <v>19.439999999999458</v>
      </c>
      <c r="N244" s="59" t="str">
        <f t="shared" si="21"/>
        <v/>
      </c>
      <c r="O244" s="59" t="str">
        <f t="shared" si="22"/>
        <v/>
      </c>
    </row>
    <row r="245" spans="1:15" ht="12.5" customHeight="1" x14ac:dyDescent="0.35">
      <c r="A245" s="2">
        <v>5</v>
      </c>
      <c r="B245" s="2" t="s">
        <v>54</v>
      </c>
      <c r="C245" s="69">
        <v>18.354939999999999</v>
      </c>
      <c r="D245" t="s">
        <v>50</v>
      </c>
      <c r="E245" s="2" t="s">
        <v>43</v>
      </c>
      <c r="F245" s="2" t="s">
        <v>55</v>
      </c>
      <c r="G245" s="2"/>
      <c r="H245" s="2" t="str">
        <f>IF(OR(G245="",G246="",G247="",G248=""),"",(SUMIF(A245:A$7000,A245,G245:G$7000)))</f>
        <v/>
      </c>
      <c r="I245" s="55" t="str">
        <f t="shared" si="24"/>
        <v/>
      </c>
      <c r="J245" s="61" t="str">
        <f t="shared" si="20"/>
        <v/>
      </c>
      <c r="K245" s="55">
        <f t="array" ref="K245">(MAX(IF($A245=InsertVoiceSwitchActivateLOG!A$1:A$7000,InsertVoiceSwitchActivateLOG!H$1:H$7000,0)))</f>
        <v>8.0999999999999996E-3</v>
      </c>
      <c r="L245" s="55" t="str">
        <f t="shared" si="25"/>
        <v/>
      </c>
      <c r="M245" s="55">
        <f t="shared" si="23"/>
        <v>17.569999999999197</v>
      </c>
      <c r="N245" s="59" t="str">
        <f t="shared" si="21"/>
        <v/>
      </c>
      <c r="O245" s="59" t="str">
        <f t="shared" si="22"/>
        <v/>
      </c>
    </row>
    <row r="246" spans="1:15" ht="12.5" customHeight="1" x14ac:dyDescent="0.35">
      <c r="A246" s="61">
        <v>5</v>
      </c>
      <c r="B246" s="61" t="s">
        <v>54</v>
      </c>
      <c r="C246" s="70">
        <v>18.37209</v>
      </c>
      <c r="D246" s="59" t="s">
        <v>50</v>
      </c>
      <c r="E246" s="61" t="s">
        <v>43</v>
      </c>
      <c r="F246" s="61" t="s">
        <v>55</v>
      </c>
      <c r="G246" s="61"/>
      <c r="H246" s="61" t="str">
        <f>IF(OR(G246="",G247="",G248="",G249=""),"",(SUMIF(A246:A$7000,A246,G246:G$7000)))</f>
        <v/>
      </c>
      <c r="I246" s="61" t="str">
        <f t="shared" si="24"/>
        <v/>
      </c>
      <c r="J246" s="61" t="str">
        <f t="shared" si="20"/>
        <v/>
      </c>
      <c r="K246" s="61">
        <f t="array" ref="K246">(MAX(IF($A246=InsertVoiceSwitchActivateLOG!A$1:A$7000,InsertVoiceSwitchActivateLOG!H$1:H$7000,0)))</f>
        <v>8.0999999999999996E-3</v>
      </c>
      <c r="L246" s="61" t="str">
        <f t="shared" si="25"/>
        <v/>
      </c>
      <c r="M246" s="61">
        <f t="shared" si="23"/>
        <v>17.150000000000887</v>
      </c>
      <c r="N246" s="59" t="str">
        <f t="shared" si="21"/>
        <v/>
      </c>
      <c r="O246" s="59" t="str">
        <f t="shared" si="22"/>
        <v/>
      </c>
    </row>
    <row r="247" spans="1:15" ht="12.5" customHeight="1" x14ac:dyDescent="0.35">
      <c r="A247" s="2">
        <v>5</v>
      </c>
      <c r="B247" s="2" t="s">
        <v>54</v>
      </c>
      <c r="C247" s="69">
        <v>18.389510000000001</v>
      </c>
      <c r="D247" t="s">
        <v>50</v>
      </c>
      <c r="E247" s="2" t="s">
        <v>43</v>
      </c>
      <c r="F247" s="2" t="s">
        <v>55</v>
      </c>
      <c r="G247" s="2"/>
      <c r="H247" s="2" t="str">
        <f>IF(OR(G247="",G248="",G249="",G250=""),"",(SUMIF(A247:A$7000,A247,G247:G$7000)))</f>
        <v/>
      </c>
      <c r="I247" s="55" t="str">
        <f t="shared" si="24"/>
        <v/>
      </c>
      <c r="J247" s="61" t="str">
        <f t="shared" si="20"/>
        <v/>
      </c>
      <c r="K247" s="55">
        <f t="array" ref="K247">(MAX(IF($A247=InsertVoiceSwitchActivateLOG!A$1:A$7000,InsertVoiceSwitchActivateLOG!H$1:H$7000,0)))</f>
        <v>8.0999999999999996E-3</v>
      </c>
      <c r="L247" s="55" t="str">
        <f t="shared" si="25"/>
        <v/>
      </c>
      <c r="M247" s="55">
        <f t="shared" si="23"/>
        <v>17.420000000001323</v>
      </c>
      <c r="N247" s="59" t="str">
        <f t="shared" si="21"/>
        <v/>
      </c>
      <c r="O247" s="59" t="str">
        <f t="shared" si="22"/>
        <v/>
      </c>
    </row>
    <row r="248" spans="1:15" ht="12.5" customHeight="1" x14ac:dyDescent="0.35">
      <c r="A248" s="61">
        <v>5</v>
      </c>
      <c r="B248" s="61" t="s">
        <v>54</v>
      </c>
      <c r="C248" s="70">
        <v>18.40765</v>
      </c>
      <c r="D248" s="59" t="s">
        <v>50</v>
      </c>
      <c r="E248" s="61" t="s">
        <v>43</v>
      </c>
      <c r="F248" s="61" t="s">
        <v>55</v>
      </c>
      <c r="G248" s="61"/>
      <c r="H248" s="61" t="str">
        <f>IF(OR(G248="",G249="",G250="",G251=""),"",(SUMIF(A248:A$7000,A248,G248:G$7000)))</f>
        <v/>
      </c>
      <c r="I248" s="61" t="str">
        <f t="shared" si="24"/>
        <v/>
      </c>
      <c r="J248" s="61" t="str">
        <f t="shared" si="20"/>
        <v/>
      </c>
      <c r="K248" s="61">
        <f t="array" ref="K248">(MAX(IF($A248=InsertVoiceSwitchActivateLOG!A$1:A$7000,InsertVoiceSwitchActivateLOG!H$1:H$7000,0)))</f>
        <v>8.0999999999999996E-3</v>
      </c>
      <c r="L248" s="61" t="str">
        <f t="shared" si="25"/>
        <v/>
      </c>
      <c r="M248" s="61">
        <f t="shared" si="23"/>
        <v>18.139999999998935</v>
      </c>
      <c r="N248" s="59" t="str">
        <f t="shared" si="21"/>
        <v/>
      </c>
      <c r="O248" s="59" t="str">
        <f t="shared" si="22"/>
        <v/>
      </c>
    </row>
    <row r="249" spans="1:15" ht="12.5" customHeight="1" x14ac:dyDescent="0.35">
      <c r="A249" s="2">
        <v>5</v>
      </c>
      <c r="B249" s="2" t="s">
        <v>54</v>
      </c>
      <c r="C249" s="69">
        <v>18.424289999999999</v>
      </c>
      <c r="D249" t="s">
        <v>50</v>
      </c>
      <c r="E249" s="2" t="s">
        <v>43</v>
      </c>
      <c r="F249" s="2" t="s">
        <v>55</v>
      </c>
      <c r="G249" s="2"/>
      <c r="H249" s="2" t="str">
        <f>IF(OR(G249="",G250="",G251="",G252=""),"",(SUMIF(A249:A$7000,A249,G249:G$7000)))</f>
        <v/>
      </c>
      <c r="I249" s="55" t="str">
        <f t="shared" si="24"/>
        <v/>
      </c>
      <c r="J249" s="61" t="str">
        <f t="shared" si="20"/>
        <v/>
      </c>
      <c r="K249" s="55">
        <f t="array" ref="K249">(MAX(IF($A249=InsertVoiceSwitchActivateLOG!A$1:A$7000,InsertVoiceSwitchActivateLOG!H$1:H$7000,0)))</f>
        <v>8.0999999999999996E-3</v>
      </c>
      <c r="L249" s="55" t="str">
        <f t="shared" si="25"/>
        <v/>
      </c>
      <c r="M249" s="55">
        <f t="shared" si="23"/>
        <v>16.639999999998878</v>
      </c>
      <c r="N249" s="59" t="str">
        <f t="shared" si="21"/>
        <v/>
      </c>
      <c r="O249" s="59" t="str">
        <f t="shared" si="22"/>
        <v/>
      </c>
    </row>
    <row r="250" spans="1:15" ht="12.5" customHeight="1" x14ac:dyDescent="0.35">
      <c r="A250" s="61">
        <v>5</v>
      </c>
      <c r="B250" s="61" t="s">
        <v>54</v>
      </c>
      <c r="C250" s="70">
        <v>18.44333</v>
      </c>
      <c r="D250" s="59" t="s">
        <v>50</v>
      </c>
      <c r="E250" s="61" t="s">
        <v>43</v>
      </c>
      <c r="F250" s="61" t="s">
        <v>55</v>
      </c>
      <c r="G250" s="61"/>
      <c r="H250" s="61" t="str">
        <f>IF(OR(G250="",G251="",G252="",G253=""),"",(SUMIF(A250:A$7000,A250,G250:G$7000)))</f>
        <v/>
      </c>
      <c r="I250" s="61" t="str">
        <f t="shared" si="24"/>
        <v/>
      </c>
      <c r="J250" s="61" t="str">
        <f t="shared" si="20"/>
        <v/>
      </c>
      <c r="K250" s="61">
        <f t="array" ref="K250">(MAX(IF($A250=InsertVoiceSwitchActivateLOG!A$1:A$7000,InsertVoiceSwitchActivateLOG!H$1:H$7000,0)))</f>
        <v>8.0999999999999996E-3</v>
      </c>
      <c r="L250" s="61" t="str">
        <f t="shared" si="25"/>
        <v/>
      </c>
      <c r="M250" s="61">
        <f t="shared" si="23"/>
        <v>19.04000000000039</v>
      </c>
      <c r="N250" s="59" t="str">
        <f t="shared" si="21"/>
        <v/>
      </c>
      <c r="O250" s="59" t="str">
        <f t="shared" si="22"/>
        <v/>
      </c>
    </row>
    <row r="251" spans="1:15" ht="12.5" customHeight="1" x14ac:dyDescent="0.35">
      <c r="A251" s="2">
        <v>5</v>
      </c>
      <c r="B251" s="2" t="s">
        <v>54</v>
      </c>
      <c r="C251" s="69">
        <v>18.458729999999999</v>
      </c>
      <c r="D251" t="s">
        <v>50</v>
      </c>
      <c r="E251" s="2" t="s">
        <v>43</v>
      </c>
      <c r="F251" s="2" t="s">
        <v>55</v>
      </c>
      <c r="G251" s="2"/>
      <c r="H251" s="2" t="str">
        <f>IF(OR(G251="",G252="",G253="",G254=""),"",(SUMIF(A251:A$7000,A251,G251:G$7000)))</f>
        <v/>
      </c>
      <c r="I251" s="55" t="str">
        <f t="shared" si="24"/>
        <v/>
      </c>
      <c r="J251" s="61" t="str">
        <f t="shared" si="20"/>
        <v/>
      </c>
      <c r="K251" s="55">
        <f t="array" ref="K251">(MAX(IF($A251=InsertVoiceSwitchActivateLOG!A$1:A$7000,InsertVoiceSwitchActivateLOG!H$1:H$7000,0)))</f>
        <v>8.0999999999999996E-3</v>
      </c>
      <c r="L251" s="55" t="str">
        <f t="shared" si="25"/>
        <v/>
      </c>
      <c r="M251" s="55">
        <f t="shared" si="23"/>
        <v>15.399999999999636</v>
      </c>
      <c r="N251" s="59" t="str">
        <f t="shared" si="21"/>
        <v/>
      </c>
      <c r="O251" s="59" t="str">
        <f t="shared" si="22"/>
        <v/>
      </c>
    </row>
    <row r="252" spans="1:15" ht="12.5" customHeight="1" x14ac:dyDescent="0.35">
      <c r="A252" s="61">
        <v>5</v>
      </c>
      <c r="B252" s="61" t="s">
        <v>54</v>
      </c>
      <c r="C252" s="70">
        <v>18.47382</v>
      </c>
      <c r="D252" s="59" t="s">
        <v>50</v>
      </c>
      <c r="E252" s="61" t="s">
        <v>43</v>
      </c>
      <c r="F252" s="61" t="s">
        <v>55</v>
      </c>
      <c r="G252" s="61"/>
      <c r="H252" s="61" t="str">
        <f>IF(OR(G252="",G253="",G254="",G255=""),"",(SUMIF(A252:A$7000,A252,G252:G$7000)))</f>
        <v/>
      </c>
      <c r="I252" s="61" t="str">
        <f t="shared" si="24"/>
        <v/>
      </c>
      <c r="J252" s="61" t="str">
        <f t="shared" si="20"/>
        <v/>
      </c>
      <c r="K252" s="61">
        <f t="array" ref="K252">(MAX(IF($A252=InsertVoiceSwitchActivateLOG!A$1:A$7000,InsertVoiceSwitchActivateLOG!H$1:H$7000,0)))</f>
        <v>8.0999999999999996E-3</v>
      </c>
      <c r="L252" s="61" t="str">
        <f t="shared" si="25"/>
        <v/>
      </c>
      <c r="M252" s="61">
        <f t="shared" si="23"/>
        <v>15.090000000000714</v>
      </c>
      <c r="N252" s="59" t="str">
        <f t="shared" si="21"/>
        <v/>
      </c>
      <c r="O252" s="59" t="str">
        <f t="shared" si="22"/>
        <v/>
      </c>
    </row>
    <row r="253" spans="1:15" ht="12.5" customHeight="1" x14ac:dyDescent="0.35">
      <c r="A253" s="2">
        <v>5</v>
      </c>
      <c r="B253" s="2" t="s">
        <v>54</v>
      </c>
      <c r="C253" s="69">
        <v>18.491420000000002</v>
      </c>
      <c r="D253" t="s">
        <v>50</v>
      </c>
      <c r="E253" s="2" t="s">
        <v>43</v>
      </c>
      <c r="F253" s="2" t="s">
        <v>55</v>
      </c>
      <c r="G253" s="2"/>
      <c r="H253" s="2" t="str">
        <f>IF(OR(G253="",G254="",G255="",G256=""),"",(SUMIF(A253:A$7000,A253,G253:G$7000)))</f>
        <v/>
      </c>
      <c r="I253" s="55" t="str">
        <f t="shared" si="24"/>
        <v/>
      </c>
      <c r="J253" s="61" t="str">
        <f t="shared" si="20"/>
        <v/>
      </c>
      <c r="K253" s="55">
        <f t="array" ref="K253">(MAX(IF($A253=InsertVoiceSwitchActivateLOG!A$1:A$7000,InsertVoiceSwitchActivateLOG!H$1:H$7000,0)))</f>
        <v>8.0999999999999996E-3</v>
      </c>
      <c r="L253" s="55" t="str">
        <f t="shared" si="25"/>
        <v/>
      </c>
      <c r="M253" s="55">
        <f t="shared" si="23"/>
        <v>17.600000000001614</v>
      </c>
      <c r="N253" s="59" t="str">
        <f t="shared" si="21"/>
        <v/>
      </c>
      <c r="O253" s="59" t="str">
        <f t="shared" si="22"/>
        <v/>
      </c>
    </row>
    <row r="254" spans="1:15" ht="12.5" customHeight="1" x14ac:dyDescent="0.35">
      <c r="A254" s="61">
        <v>5</v>
      </c>
      <c r="B254" s="61" t="s">
        <v>54</v>
      </c>
      <c r="C254" s="70">
        <v>18.518450000000001</v>
      </c>
      <c r="D254" s="59" t="s">
        <v>50</v>
      </c>
      <c r="E254" s="61" t="s">
        <v>43</v>
      </c>
      <c r="F254" s="61" t="s">
        <v>55</v>
      </c>
      <c r="G254" s="61"/>
      <c r="H254" s="61" t="str">
        <f>IF(OR(G254="",G255="",G256="",G257=""),"",(SUMIF(A254:A$7000,A254,G254:G$7000)))</f>
        <v/>
      </c>
      <c r="I254" s="61" t="str">
        <f t="shared" si="24"/>
        <v/>
      </c>
      <c r="J254" s="61" t="str">
        <f t="shared" si="20"/>
        <v/>
      </c>
      <c r="K254" s="61">
        <f t="array" ref="K254">(MAX(IF($A254=InsertVoiceSwitchActivateLOG!A$1:A$7000,InsertVoiceSwitchActivateLOG!H$1:H$7000,0)))</f>
        <v>8.0999999999999996E-3</v>
      </c>
      <c r="L254" s="61" t="str">
        <f t="shared" si="25"/>
        <v/>
      </c>
      <c r="M254" s="61">
        <f t="shared" si="23"/>
        <v>27.029999999999887</v>
      </c>
      <c r="N254" s="59" t="str">
        <f t="shared" si="21"/>
        <v/>
      </c>
      <c r="O254" s="59" t="str">
        <f t="shared" si="22"/>
        <v/>
      </c>
    </row>
    <row r="255" spans="1:15" ht="12.5" customHeight="1" x14ac:dyDescent="0.35">
      <c r="A255" s="2">
        <v>5</v>
      </c>
      <c r="B255" s="2" t="s">
        <v>54</v>
      </c>
      <c r="C255" s="69">
        <v>18.53932</v>
      </c>
      <c r="D255" t="s">
        <v>50</v>
      </c>
      <c r="E255" s="2" t="s">
        <v>43</v>
      </c>
      <c r="F255" s="2" t="s">
        <v>55</v>
      </c>
      <c r="G255" s="2"/>
      <c r="H255" s="2" t="str">
        <f>IF(OR(G255="",G256="",G257="",G258=""),"",(SUMIF(A255:A$7000,A255,G255:G$7000)))</f>
        <v/>
      </c>
      <c r="I255" s="55" t="str">
        <f t="shared" si="24"/>
        <v/>
      </c>
      <c r="J255" s="61" t="str">
        <f t="shared" si="20"/>
        <v/>
      </c>
      <c r="K255" s="55">
        <f t="array" ref="K255">(MAX(IF($A255=InsertVoiceSwitchActivateLOG!A$1:A$7000,InsertVoiceSwitchActivateLOG!H$1:H$7000,0)))</f>
        <v>8.0999999999999996E-3</v>
      </c>
      <c r="L255" s="55" t="str">
        <f t="shared" si="25"/>
        <v/>
      </c>
      <c r="M255" s="55">
        <f t="shared" si="23"/>
        <v>20.869999999998612</v>
      </c>
      <c r="N255" s="59" t="str">
        <f t="shared" si="21"/>
        <v/>
      </c>
      <c r="O255" s="59" t="str">
        <f t="shared" si="22"/>
        <v/>
      </c>
    </row>
    <row r="256" spans="1:15" ht="12.5" customHeight="1" x14ac:dyDescent="0.35">
      <c r="A256" s="61">
        <v>5</v>
      </c>
      <c r="B256" s="61" t="s">
        <v>54</v>
      </c>
      <c r="C256" s="70">
        <v>18.556339999999999</v>
      </c>
      <c r="D256" s="59" t="s">
        <v>50</v>
      </c>
      <c r="E256" s="61" t="s">
        <v>43</v>
      </c>
      <c r="F256" s="61" t="s">
        <v>55</v>
      </c>
      <c r="G256" s="61"/>
      <c r="H256" s="61" t="str">
        <f>IF(OR(G256="",G257="",G258="",G259=""),"",(SUMIF(A256:A$7000,A256,G256:G$7000)))</f>
        <v/>
      </c>
      <c r="I256" s="61" t="str">
        <f t="shared" si="24"/>
        <v/>
      </c>
      <c r="J256" s="61" t="str">
        <f t="shared" si="20"/>
        <v/>
      </c>
      <c r="K256" s="61">
        <f t="array" ref="K256">(MAX(IF($A256=InsertVoiceSwitchActivateLOG!A$1:A$7000,InsertVoiceSwitchActivateLOG!H$1:H$7000,0)))</f>
        <v>8.0999999999999996E-3</v>
      </c>
      <c r="L256" s="61" t="str">
        <f t="shared" si="25"/>
        <v/>
      </c>
      <c r="M256" s="61">
        <f t="shared" si="23"/>
        <v>17.019999999998703</v>
      </c>
      <c r="N256" s="59" t="str">
        <f t="shared" si="21"/>
        <v/>
      </c>
      <c r="O256" s="59" t="str">
        <f t="shared" si="22"/>
        <v/>
      </c>
    </row>
    <row r="257" spans="1:15" ht="12.5" customHeight="1" x14ac:dyDescent="0.35">
      <c r="A257" s="2">
        <v>5</v>
      </c>
      <c r="B257" s="2" t="s">
        <v>54</v>
      </c>
      <c r="C257" s="69">
        <v>18.57649</v>
      </c>
      <c r="D257" t="s">
        <v>50</v>
      </c>
      <c r="E257" s="2" t="s">
        <v>43</v>
      </c>
      <c r="F257" s="2" t="s">
        <v>55</v>
      </c>
      <c r="G257" s="2"/>
      <c r="H257" s="2" t="str">
        <f>IF(OR(G257="",G258="",G259="",G260=""),"",(SUMIF(A257:A$7000,A257,G257:G$7000)))</f>
        <v/>
      </c>
      <c r="I257" s="55" t="str">
        <f t="shared" si="24"/>
        <v/>
      </c>
      <c r="J257" s="61" t="str">
        <f t="shared" si="20"/>
        <v/>
      </c>
      <c r="K257" s="55">
        <f t="array" ref="K257">(MAX(IF($A257=InsertVoiceSwitchActivateLOG!A$1:A$7000,InsertVoiceSwitchActivateLOG!H$1:H$7000,0)))</f>
        <v>8.0999999999999996E-3</v>
      </c>
      <c r="L257" s="55" t="str">
        <f t="shared" si="25"/>
        <v/>
      </c>
      <c r="M257" s="55">
        <f t="shared" si="23"/>
        <v>20.150000000001</v>
      </c>
      <c r="N257" s="59" t="str">
        <f t="shared" si="21"/>
        <v/>
      </c>
      <c r="O257" s="59" t="str">
        <f t="shared" si="22"/>
        <v/>
      </c>
    </row>
    <row r="258" spans="1:15" ht="12.5" customHeight="1" x14ac:dyDescent="0.35">
      <c r="A258" s="61">
        <v>5</v>
      </c>
      <c r="B258" s="61" t="s">
        <v>54</v>
      </c>
      <c r="C258" s="70">
        <v>18.59488</v>
      </c>
      <c r="D258" s="59" t="s">
        <v>50</v>
      </c>
      <c r="E258" s="61" t="s">
        <v>43</v>
      </c>
      <c r="F258" s="61" t="s">
        <v>55</v>
      </c>
      <c r="G258" s="61"/>
      <c r="H258" s="61" t="str">
        <f>IF(OR(G258="",G259="",G260="",G261=""),"",(SUMIF(A258:A$7000,A258,G258:G$7000)))</f>
        <v/>
      </c>
      <c r="I258" s="61" t="str">
        <f t="shared" si="24"/>
        <v/>
      </c>
      <c r="J258" s="61" t="str">
        <f t="shared" si="20"/>
        <v/>
      </c>
      <c r="K258" s="61">
        <f t="array" ref="K258">(MAX(IF($A258=InsertVoiceSwitchActivateLOG!A$1:A$7000,InsertVoiceSwitchActivateLOG!H$1:H$7000,0)))</f>
        <v>8.0999999999999996E-3</v>
      </c>
      <c r="L258" s="61" t="str">
        <f t="shared" si="25"/>
        <v/>
      </c>
      <c r="M258" s="61">
        <f t="shared" si="23"/>
        <v>18.390000000000128</v>
      </c>
      <c r="N258" s="59" t="str">
        <f t="shared" si="21"/>
        <v/>
      </c>
      <c r="O258" s="59" t="str">
        <f t="shared" si="22"/>
        <v/>
      </c>
    </row>
    <row r="259" spans="1:15" ht="12.5" customHeight="1" x14ac:dyDescent="0.35">
      <c r="A259" s="2">
        <v>5</v>
      </c>
      <c r="B259" s="2" t="s">
        <v>54</v>
      </c>
      <c r="C259" s="69">
        <v>18.612459999999999</v>
      </c>
      <c r="D259" t="s">
        <v>50</v>
      </c>
      <c r="E259" s="2" t="s">
        <v>43</v>
      </c>
      <c r="F259" s="2" t="s">
        <v>55</v>
      </c>
      <c r="G259" s="2"/>
      <c r="H259" s="2" t="str">
        <f>IF(OR(G259="",G260="",G261="",G262=""),"",(SUMIF(A259:A$7000,A259,G259:G$7000)))</f>
        <v/>
      </c>
      <c r="I259" s="55" t="str">
        <f t="shared" si="24"/>
        <v/>
      </c>
      <c r="J259" s="61" t="str">
        <f t="shared" si="20"/>
        <v/>
      </c>
      <c r="K259" s="55">
        <f t="array" ref="K259">(MAX(IF($A259=InsertVoiceSwitchActivateLOG!A$1:A$7000,InsertVoiceSwitchActivateLOG!H$1:H$7000,0)))</f>
        <v>8.0999999999999996E-3</v>
      </c>
      <c r="L259" s="55" t="str">
        <f t="shared" si="25"/>
        <v/>
      </c>
      <c r="M259" s="55">
        <f t="shared" si="23"/>
        <v>17.579999999998819</v>
      </c>
      <c r="N259" s="59" t="str">
        <f t="shared" si="21"/>
        <v/>
      </c>
      <c r="O259" s="59" t="str">
        <f t="shared" si="22"/>
        <v/>
      </c>
    </row>
    <row r="260" spans="1:15" ht="12.5" customHeight="1" x14ac:dyDescent="0.35">
      <c r="A260" s="61">
        <v>5</v>
      </c>
      <c r="B260" s="61" t="s">
        <v>54</v>
      </c>
      <c r="C260" s="70">
        <v>18.630659999999999</v>
      </c>
      <c r="D260" s="59" t="s">
        <v>50</v>
      </c>
      <c r="E260" s="61" t="s">
        <v>43</v>
      </c>
      <c r="F260" s="61" t="s">
        <v>55</v>
      </c>
      <c r="G260" s="61"/>
      <c r="H260" s="61" t="str">
        <f>IF(OR(G260="",G261="",G262="",G263=""),"",(SUMIF(A260:A$7000,A260,G260:G$7000)))</f>
        <v/>
      </c>
      <c r="I260" s="61" t="str">
        <f t="shared" si="24"/>
        <v/>
      </c>
      <c r="J260" s="61" t="str">
        <f t="shared" si="20"/>
        <v/>
      </c>
      <c r="K260" s="61">
        <f t="array" ref="K260">(MAX(IF($A260=InsertVoiceSwitchActivateLOG!A$1:A$7000,InsertVoiceSwitchActivateLOG!H$1:H$7000,0)))</f>
        <v>8.0999999999999996E-3</v>
      </c>
      <c r="L260" s="61" t="str">
        <f t="shared" si="25"/>
        <v/>
      </c>
      <c r="M260" s="61">
        <f t="shared" si="23"/>
        <v>18.200000000000216</v>
      </c>
      <c r="N260" s="59" t="str">
        <f t="shared" si="21"/>
        <v/>
      </c>
      <c r="O260" s="59" t="str">
        <f t="shared" si="22"/>
        <v/>
      </c>
    </row>
    <row r="261" spans="1:15" ht="12.5" customHeight="1" x14ac:dyDescent="0.35">
      <c r="A261" s="2">
        <v>5</v>
      </c>
      <c r="B261" s="2" t="s">
        <v>54</v>
      </c>
      <c r="C261" s="69">
        <v>18.64611</v>
      </c>
      <c r="D261" t="s">
        <v>50</v>
      </c>
      <c r="E261" s="2" t="s">
        <v>43</v>
      </c>
      <c r="F261" s="2" t="s">
        <v>55</v>
      </c>
      <c r="G261" s="2"/>
      <c r="H261" s="2" t="str">
        <f>IF(OR(G261="",G262="",G263="",G264=""),"",(SUMIF(A261:A$7000,A261,G261:G$7000)))</f>
        <v/>
      </c>
      <c r="I261" s="55" t="str">
        <f t="shared" si="24"/>
        <v/>
      </c>
      <c r="J261" s="61" t="str">
        <f t="shared" si="20"/>
        <v/>
      </c>
      <c r="K261" s="55">
        <f t="array" ref="K261">(MAX(IF($A261=InsertVoiceSwitchActivateLOG!A$1:A$7000,InsertVoiceSwitchActivateLOG!H$1:H$7000,0)))</f>
        <v>8.0999999999999996E-3</v>
      </c>
      <c r="L261" s="55" t="str">
        <f t="shared" si="25"/>
        <v/>
      </c>
      <c r="M261" s="55">
        <f t="shared" si="23"/>
        <v>15.450000000001296</v>
      </c>
      <c r="N261" s="59" t="str">
        <f t="shared" si="21"/>
        <v/>
      </c>
      <c r="O261" s="59" t="str">
        <f t="shared" si="22"/>
        <v/>
      </c>
    </row>
    <row r="262" spans="1:15" ht="12.5" customHeight="1" x14ac:dyDescent="0.35">
      <c r="A262" s="61">
        <v>5</v>
      </c>
      <c r="B262" s="61" t="s">
        <v>54</v>
      </c>
      <c r="C262" s="70">
        <v>18.661560000000001</v>
      </c>
      <c r="D262" s="59" t="s">
        <v>50</v>
      </c>
      <c r="E262" s="61" t="s">
        <v>43</v>
      </c>
      <c r="F262" s="61" t="s">
        <v>55</v>
      </c>
      <c r="G262" s="61"/>
      <c r="H262" s="61" t="str">
        <f>IF(OR(G262="",G263="",G264="",G265=""),"",(SUMIF(A262:A$7000,A262,G262:G$7000)))</f>
        <v/>
      </c>
      <c r="I262" s="61" t="str">
        <f t="shared" si="24"/>
        <v/>
      </c>
      <c r="J262" s="61" t="str">
        <f t="shared" si="20"/>
        <v/>
      </c>
      <c r="K262" s="61">
        <f t="array" ref="K262">(MAX(IF($A262=InsertVoiceSwitchActivateLOG!A$1:A$7000,InsertVoiceSwitchActivateLOG!H$1:H$7000,0)))</f>
        <v>8.0999999999999996E-3</v>
      </c>
      <c r="L262" s="61" t="str">
        <f t="shared" si="25"/>
        <v/>
      </c>
      <c r="M262" s="61">
        <f t="shared" si="23"/>
        <v>15.450000000001296</v>
      </c>
      <c r="N262" s="59" t="str">
        <f t="shared" si="21"/>
        <v/>
      </c>
      <c r="O262" s="59" t="str">
        <f t="shared" si="22"/>
        <v/>
      </c>
    </row>
    <row r="263" spans="1:15" ht="12.5" customHeight="1" x14ac:dyDescent="0.35">
      <c r="A263" s="2">
        <v>5</v>
      </c>
      <c r="B263" s="2" t="s">
        <v>54</v>
      </c>
      <c r="C263" s="69">
        <v>18.677019999999999</v>
      </c>
      <c r="D263" t="s">
        <v>50</v>
      </c>
      <c r="E263" s="2" t="s">
        <v>43</v>
      </c>
      <c r="F263" s="2" t="s">
        <v>55</v>
      </c>
      <c r="G263" s="2"/>
      <c r="H263" s="2" t="str">
        <f>IF(OR(G263="",G264="",G265="",G266=""),"",(SUMIF(A263:A$7000,A263,G263:G$7000)))</f>
        <v/>
      </c>
      <c r="I263" s="55" t="str">
        <f t="shared" si="24"/>
        <v/>
      </c>
      <c r="J263" s="61" t="str">
        <f t="shared" si="20"/>
        <v/>
      </c>
      <c r="K263" s="55">
        <f t="array" ref="K263">(MAX(IF($A263=InsertVoiceSwitchActivateLOG!A$1:A$7000,InsertVoiceSwitchActivateLOG!H$1:H$7000,0)))</f>
        <v>8.0999999999999996E-3</v>
      </c>
      <c r="L263" s="55" t="str">
        <f t="shared" si="25"/>
        <v/>
      </c>
      <c r="M263" s="55">
        <f t="shared" si="23"/>
        <v>15.459999999997365</v>
      </c>
      <c r="N263" s="59" t="str">
        <f t="shared" si="21"/>
        <v/>
      </c>
      <c r="O263" s="59" t="str">
        <f t="shared" si="22"/>
        <v/>
      </c>
    </row>
    <row r="264" spans="1:15" ht="12.5" customHeight="1" x14ac:dyDescent="0.35">
      <c r="A264" s="61">
        <v>5</v>
      </c>
      <c r="B264" s="61" t="s">
        <v>54</v>
      </c>
      <c r="C264" s="70">
        <v>18.69173</v>
      </c>
      <c r="D264" s="59" t="s">
        <v>50</v>
      </c>
      <c r="E264" s="61" t="s">
        <v>43</v>
      </c>
      <c r="F264" s="61" t="s">
        <v>55</v>
      </c>
      <c r="G264" s="61"/>
      <c r="H264" s="61" t="str">
        <f>IF(OR(G264="",G265="",G266="",G267=""),"",(SUMIF(A264:A$7000,A264,G264:G$7000)))</f>
        <v/>
      </c>
      <c r="I264" s="61" t="str">
        <f t="shared" si="24"/>
        <v/>
      </c>
      <c r="J264" s="61" t="str">
        <f t="shared" si="20"/>
        <v/>
      </c>
      <c r="K264" s="61">
        <f t="array" ref="K264">(MAX(IF($A264=InsertVoiceSwitchActivateLOG!A$1:A$7000,InsertVoiceSwitchActivateLOG!H$1:H$7000,0)))</f>
        <v>8.0999999999999996E-3</v>
      </c>
      <c r="L264" s="61" t="str">
        <f t="shared" si="25"/>
        <v/>
      </c>
      <c r="M264" s="61">
        <f t="shared" si="23"/>
        <v>14.710000000000889</v>
      </c>
      <c r="N264" s="59" t="str">
        <f t="shared" si="21"/>
        <v/>
      </c>
      <c r="O264" s="59" t="str">
        <f t="shared" si="22"/>
        <v/>
      </c>
    </row>
    <row r="265" spans="1:15" ht="12.5" customHeight="1" x14ac:dyDescent="0.35">
      <c r="A265" s="2">
        <v>5</v>
      </c>
      <c r="B265" s="2" t="s">
        <v>54</v>
      </c>
      <c r="C265" s="69">
        <v>18.707039999999999</v>
      </c>
      <c r="D265" t="s">
        <v>50</v>
      </c>
      <c r="E265" s="2" t="s">
        <v>43</v>
      </c>
      <c r="F265" s="2" t="s">
        <v>55</v>
      </c>
      <c r="G265" s="2"/>
      <c r="H265" s="2" t="str">
        <f>IF(OR(G265="",G266="",G267="",G268=""),"",(SUMIF(A265:A$7000,A265,G265:G$7000)))</f>
        <v/>
      </c>
      <c r="I265" s="55" t="str">
        <f t="shared" si="24"/>
        <v/>
      </c>
      <c r="J265" s="61" t="str">
        <f t="shared" si="20"/>
        <v/>
      </c>
      <c r="K265" s="55">
        <f t="array" ref="K265">(MAX(IF($A265=InsertVoiceSwitchActivateLOG!A$1:A$7000,InsertVoiceSwitchActivateLOG!H$1:H$7000,0)))</f>
        <v>8.0999999999999996E-3</v>
      </c>
      <c r="L265" s="55" t="str">
        <f t="shared" si="25"/>
        <v/>
      </c>
      <c r="M265" s="55">
        <f t="shared" si="23"/>
        <v>15.309999999999491</v>
      </c>
      <c r="N265" s="59" t="str">
        <f t="shared" si="21"/>
        <v/>
      </c>
      <c r="O265" s="59" t="str">
        <f t="shared" si="22"/>
        <v/>
      </c>
    </row>
    <row r="266" spans="1:15" ht="12.5" customHeight="1" x14ac:dyDescent="0.35">
      <c r="A266" s="61">
        <v>5</v>
      </c>
      <c r="B266" s="61" t="s">
        <v>54</v>
      </c>
      <c r="C266" s="70">
        <v>18.729299999999999</v>
      </c>
      <c r="D266" s="59" t="s">
        <v>50</v>
      </c>
      <c r="E266" s="61" t="s">
        <v>43</v>
      </c>
      <c r="F266" s="61" t="s">
        <v>55</v>
      </c>
      <c r="G266" s="61"/>
      <c r="H266" s="61" t="str">
        <f>IF(OR(G266="",G267="",G268="",G269=""),"",(SUMIF(A266:A$7000,A266,G266:G$7000)))</f>
        <v/>
      </c>
      <c r="I266" s="61" t="str">
        <f t="shared" si="24"/>
        <v/>
      </c>
      <c r="J266" s="61" t="str">
        <f t="shared" si="20"/>
        <v/>
      </c>
      <c r="K266" s="61">
        <f t="array" ref="K266">(MAX(IF($A266=InsertVoiceSwitchActivateLOG!A$1:A$7000,InsertVoiceSwitchActivateLOG!H$1:H$7000,0)))</f>
        <v>8.0999999999999996E-3</v>
      </c>
      <c r="L266" s="61" t="str">
        <f t="shared" si="25"/>
        <v/>
      </c>
      <c r="M266" s="61">
        <f t="shared" si="23"/>
        <v>22.25999999999928</v>
      </c>
      <c r="N266" s="59" t="str">
        <f t="shared" si="21"/>
        <v/>
      </c>
      <c r="O266" s="59" t="str">
        <f t="shared" si="22"/>
        <v/>
      </c>
    </row>
    <row r="267" spans="1:15" ht="12.5" customHeight="1" x14ac:dyDescent="0.35">
      <c r="A267" s="2">
        <v>5</v>
      </c>
      <c r="B267" s="2" t="s">
        <v>54</v>
      </c>
      <c r="C267" s="69">
        <v>18.752050000000001</v>
      </c>
      <c r="D267" t="s">
        <v>50</v>
      </c>
      <c r="E267" s="2" t="s">
        <v>43</v>
      </c>
      <c r="F267" s="2" t="s">
        <v>55</v>
      </c>
      <c r="G267" s="2">
        <v>1E-4</v>
      </c>
      <c r="H267" s="2" t="str">
        <f>IF(OR(G267="",G268="",G269="",G270=""),"",(SUMIF(A267:A$7000,A267,G267:G$7000)))</f>
        <v/>
      </c>
      <c r="I267" s="55" t="str">
        <f t="shared" si="24"/>
        <v/>
      </c>
      <c r="J267" s="61" t="str">
        <f t="shared" si="20"/>
        <v/>
      </c>
      <c r="K267" s="55">
        <f t="array" ref="K267">(MAX(IF($A267=InsertVoiceSwitchActivateLOG!A$1:A$7000,InsertVoiceSwitchActivateLOG!H$1:H$7000,0)))</f>
        <v>8.0999999999999996E-3</v>
      </c>
      <c r="L267" s="55" t="str">
        <f t="shared" si="25"/>
        <v/>
      </c>
      <c r="M267" s="55">
        <f t="shared" si="23"/>
        <v>22.750000000002046</v>
      </c>
      <c r="N267" s="59" t="str">
        <f t="shared" si="21"/>
        <v/>
      </c>
      <c r="O267" s="59" t="str">
        <f t="shared" si="22"/>
        <v/>
      </c>
    </row>
    <row r="268" spans="1:15" ht="12.5" customHeight="1" x14ac:dyDescent="0.35">
      <c r="A268" s="61">
        <v>5</v>
      </c>
      <c r="B268" s="61" t="s">
        <v>54</v>
      </c>
      <c r="C268" s="70">
        <v>18.770209999999999</v>
      </c>
      <c r="D268" s="59" t="s">
        <v>50</v>
      </c>
      <c r="E268" s="61" t="s">
        <v>43</v>
      </c>
      <c r="F268" s="61" t="s">
        <v>55</v>
      </c>
      <c r="G268" s="61"/>
      <c r="H268" s="61" t="str">
        <f>IF(OR(G268="",G269="",G270="",G271=""),"",(SUMIF(A268:A$7000,A268,G268:G$7000)))</f>
        <v/>
      </c>
      <c r="I268" s="61" t="str">
        <f t="shared" si="24"/>
        <v/>
      </c>
      <c r="J268" s="61" t="str">
        <f t="shared" si="20"/>
        <v/>
      </c>
      <c r="K268" s="61">
        <f t="array" ref="K268">(MAX(IF($A268=InsertVoiceSwitchActivateLOG!A$1:A$7000,InsertVoiceSwitchActivateLOG!H$1:H$7000,0)))</f>
        <v>8.0999999999999996E-3</v>
      </c>
      <c r="L268" s="61" t="str">
        <f t="shared" si="25"/>
        <v/>
      </c>
      <c r="M268" s="61">
        <f t="shared" si="23"/>
        <v>18.159999999998178</v>
      </c>
      <c r="N268" s="59" t="str">
        <f t="shared" si="21"/>
        <v/>
      </c>
      <c r="O268" s="59" t="str">
        <f t="shared" si="22"/>
        <v/>
      </c>
    </row>
    <row r="269" spans="1:15" ht="12.5" customHeight="1" x14ac:dyDescent="0.35">
      <c r="A269" s="2">
        <v>5</v>
      </c>
      <c r="B269" s="2" t="s">
        <v>54</v>
      </c>
      <c r="C269" s="69">
        <v>18.78556</v>
      </c>
      <c r="D269" t="s">
        <v>50</v>
      </c>
      <c r="E269" s="2" t="s">
        <v>43</v>
      </c>
      <c r="F269" s="2" t="s">
        <v>55</v>
      </c>
      <c r="G269" s="2"/>
      <c r="H269" s="2" t="str">
        <f>IF(OR(G269="",G270="",G271="",G272=""),"",(SUMIF(A269:A$7000,A269,G269:G$7000)))</f>
        <v/>
      </c>
      <c r="I269" s="55" t="str">
        <f t="shared" si="24"/>
        <v/>
      </c>
      <c r="J269" s="61" t="str">
        <f t="shared" si="20"/>
        <v/>
      </c>
      <c r="K269" s="55">
        <f t="array" ref="K269">(MAX(IF($A269=InsertVoiceSwitchActivateLOG!A$1:A$7000,InsertVoiceSwitchActivateLOG!H$1:H$7000,0)))</f>
        <v>8.0999999999999996E-3</v>
      </c>
      <c r="L269" s="55" t="str">
        <f t="shared" si="25"/>
        <v/>
      </c>
      <c r="M269" s="55">
        <f t="shared" si="23"/>
        <v>15.350000000001529</v>
      </c>
      <c r="N269" s="59" t="str">
        <f t="shared" si="21"/>
        <v/>
      </c>
      <c r="O269" s="59" t="str">
        <f t="shared" si="22"/>
        <v/>
      </c>
    </row>
    <row r="270" spans="1:15" ht="12.5" customHeight="1" x14ac:dyDescent="0.35">
      <c r="A270" s="61">
        <v>5</v>
      </c>
      <c r="B270" s="61" t="s">
        <v>54</v>
      </c>
      <c r="C270" s="70">
        <v>18.800039999999999</v>
      </c>
      <c r="D270" s="59" t="s">
        <v>50</v>
      </c>
      <c r="E270" s="61" t="s">
        <v>43</v>
      </c>
      <c r="F270" s="61" t="s">
        <v>55</v>
      </c>
      <c r="G270" s="61"/>
      <c r="H270" s="61" t="str">
        <f>IF(OR(G270="",G271="",G272="",G273=""),"",(SUMIF(A270:A$7000,A270,G270:G$7000)))</f>
        <v/>
      </c>
      <c r="I270" s="61" t="str">
        <f t="shared" si="24"/>
        <v/>
      </c>
      <c r="J270" s="61" t="str">
        <f t="shared" si="20"/>
        <v/>
      </c>
      <c r="K270" s="61">
        <f t="array" ref="K270">(MAX(IF($A270=InsertVoiceSwitchActivateLOG!A$1:A$7000,InsertVoiceSwitchActivateLOG!H$1:H$7000,0)))</f>
        <v>8.0999999999999996E-3</v>
      </c>
      <c r="L270" s="61" t="str">
        <f t="shared" si="25"/>
        <v/>
      </c>
      <c r="M270" s="61">
        <f t="shared" si="23"/>
        <v>14.479999999998938</v>
      </c>
      <c r="N270" s="59" t="str">
        <f t="shared" si="21"/>
        <v/>
      </c>
      <c r="O270" s="59" t="str">
        <f t="shared" si="22"/>
        <v/>
      </c>
    </row>
    <row r="271" spans="1:15" ht="12.5" customHeight="1" x14ac:dyDescent="0.35">
      <c r="A271" s="2">
        <v>5</v>
      </c>
      <c r="B271" s="2" t="s">
        <v>54</v>
      </c>
      <c r="C271" s="69">
        <v>18.814450000000001</v>
      </c>
      <c r="D271" t="s">
        <v>50</v>
      </c>
      <c r="E271" s="2" t="s">
        <v>43</v>
      </c>
      <c r="F271" s="2" t="s">
        <v>55</v>
      </c>
      <c r="G271" s="2"/>
      <c r="H271" s="2" t="str">
        <f>IF(OR(G271="",G272="",G273="",G274=""),"",(SUMIF(A271:A$7000,A271,G271:G$7000)))</f>
        <v/>
      </c>
      <c r="I271" s="55" t="str">
        <f t="shared" si="24"/>
        <v/>
      </c>
      <c r="J271" s="61" t="str">
        <f t="shared" si="20"/>
        <v/>
      </c>
      <c r="K271" s="55">
        <f t="array" ref="K271">(MAX(IF($A271=InsertVoiceSwitchActivateLOG!A$1:A$7000,InsertVoiceSwitchActivateLOG!H$1:H$7000,0)))</f>
        <v>8.0999999999999996E-3</v>
      </c>
      <c r="L271" s="55" t="str">
        <f t="shared" si="25"/>
        <v/>
      </c>
      <c r="M271" s="55">
        <f t="shared" si="23"/>
        <v>14.410000000001588</v>
      </c>
      <c r="N271" s="59" t="str">
        <f t="shared" si="21"/>
        <v/>
      </c>
      <c r="O271" s="59" t="str">
        <f t="shared" si="22"/>
        <v/>
      </c>
    </row>
    <row r="272" spans="1:15" ht="12.5" customHeight="1" x14ac:dyDescent="0.35">
      <c r="A272" s="61">
        <v>5</v>
      </c>
      <c r="B272" s="61" t="s">
        <v>54</v>
      </c>
      <c r="C272" s="70">
        <v>18.829470000000001</v>
      </c>
      <c r="D272" s="59" t="s">
        <v>50</v>
      </c>
      <c r="E272" s="61" t="s">
        <v>43</v>
      </c>
      <c r="F272" s="61" t="s">
        <v>55</v>
      </c>
      <c r="G272" s="61"/>
      <c r="H272" s="61" t="str">
        <f>IF(OR(G272="",G273="",G274="",G275=""),"",(SUMIF(A272:A$7000,A272,G272:G$7000)))</f>
        <v/>
      </c>
      <c r="I272" s="61" t="str">
        <f t="shared" si="24"/>
        <v/>
      </c>
      <c r="J272" s="61" t="str">
        <f t="shared" si="20"/>
        <v/>
      </c>
      <c r="K272" s="61">
        <f t="array" ref="K272">(MAX(IF($A272=InsertVoiceSwitchActivateLOG!A$1:A$7000,InsertVoiceSwitchActivateLOG!H$1:H$7000,0)))</f>
        <v>8.0999999999999996E-3</v>
      </c>
      <c r="L272" s="61" t="str">
        <f t="shared" si="25"/>
        <v/>
      </c>
      <c r="M272" s="61">
        <f t="shared" si="23"/>
        <v>15.019999999999811</v>
      </c>
      <c r="N272" s="59" t="str">
        <f t="shared" si="21"/>
        <v/>
      </c>
      <c r="O272" s="59" t="str">
        <f t="shared" si="22"/>
        <v/>
      </c>
    </row>
    <row r="273" spans="1:15" ht="12.5" customHeight="1" x14ac:dyDescent="0.35">
      <c r="A273" s="2">
        <v>5</v>
      </c>
      <c r="B273" s="2" t="s">
        <v>54</v>
      </c>
      <c r="C273" s="69">
        <v>18.844280000000001</v>
      </c>
      <c r="D273" t="s">
        <v>50</v>
      </c>
      <c r="E273" s="2" t="s">
        <v>43</v>
      </c>
      <c r="F273" s="2" t="s">
        <v>55</v>
      </c>
      <c r="G273" s="2"/>
      <c r="H273" s="2" t="str">
        <f>IF(OR(G273="",G274="",G275="",G276=""),"",(SUMIF(A273:A$7000,A273,G273:G$7000)))</f>
        <v/>
      </c>
      <c r="I273" s="55" t="str">
        <f t="shared" si="24"/>
        <v/>
      </c>
      <c r="J273" s="61" t="str">
        <f t="shared" ref="J273:J336" si="26">IF(L273="","",(VLOOKUP(A273,A273:E7257,5,FALSE)))</f>
        <v/>
      </c>
      <c r="K273" s="55">
        <f t="array" ref="K273">(MAX(IF($A273=InsertVoiceSwitchActivateLOG!A$1:A$7000,InsertVoiceSwitchActivateLOG!H$1:H$7000,0)))</f>
        <v>8.0999999999999996E-3</v>
      </c>
      <c r="L273" s="55" t="str">
        <f t="shared" si="25"/>
        <v/>
      </c>
      <c r="M273" s="55">
        <f t="shared" si="23"/>
        <v>14.810000000000656</v>
      </c>
      <c r="N273" s="59" t="str">
        <f t="shared" ref="N273:N336" si="27">IF(AND(G273&gt;0,G274&gt;0,G272&gt;0),A273,"")</f>
        <v/>
      </c>
      <c r="O273" s="59" t="str">
        <f t="shared" ref="O273:O336" si="28">IF(N273="","",(IF(G273&gt;G274,-1,1)))</f>
        <v/>
      </c>
    </row>
    <row r="274" spans="1:15" ht="12.5" customHeight="1" x14ac:dyDescent="0.35">
      <c r="A274" s="61">
        <v>5</v>
      </c>
      <c r="B274" s="61" t="s">
        <v>54</v>
      </c>
      <c r="C274" s="70">
        <v>18.859829999999999</v>
      </c>
      <c r="D274" s="59" t="s">
        <v>50</v>
      </c>
      <c r="E274" s="61" t="s">
        <v>43</v>
      </c>
      <c r="F274" s="61" t="s">
        <v>55</v>
      </c>
      <c r="G274" s="61"/>
      <c r="H274" s="61" t="str">
        <f>IF(OR(G274="",G275="",G276="",G277=""),"",(SUMIF(A274:A$7000,A274,G274:G$7000)))</f>
        <v/>
      </c>
      <c r="I274" s="61" t="str">
        <f t="shared" si="24"/>
        <v/>
      </c>
      <c r="J274" s="61" t="str">
        <f t="shared" si="26"/>
        <v/>
      </c>
      <c r="K274" s="61">
        <f t="array" ref="K274">(MAX(IF($A274=InsertVoiceSwitchActivateLOG!A$1:A$7000,InsertVoiceSwitchActivateLOG!H$1:H$7000,0)))</f>
        <v>8.0999999999999996E-3</v>
      </c>
      <c r="L274" s="61" t="str">
        <f t="shared" si="25"/>
        <v/>
      </c>
      <c r="M274" s="61">
        <f t="shared" ref="M274:M337" si="29">IF(A274=A273,ABS(C274-C273),0)*1000</f>
        <v>15.54999999999751</v>
      </c>
      <c r="N274" s="59" t="str">
        <f t="shared" si="27"/>
        <v/>
      </c>
      <c r="O274" s="59" t="str">
        <f t="shared" si="28"/>
        <v/>
      </c>
    </row>
    <row r="275" spans="1:15" ht="12.5" customHeight="1" x14ac:dyDescent="0.35">
      <c r="A275" s="2">
        <v>5</v>
      </c>
      <c r="B275" s="2" t="s">
        <v>54</v>
      </c>
      <c r="C275" s="69">
        <v>18.875720000000001</v>
      </c>
      <c r="D275" t="s">
        <v>50</v>
      </c>
      <c r="E275" s="2" t="s">
        <v>43</v>
      </c>
      <c r="F275" s="2" t="s">
        <v>55</v>
      </c>
      <c r="G275" s="2"/>
      <c r="H275" s="2" t="str">
        <f>IF(OR(G275="",G276="",G277="",G278=""),"",(SUMIF(A275:A$7000,A275,G275:G$7000)))</f>
        <v/>
      </c>
      <c r="I275" s="55" t="str">
        <f t="shared" si="24"/>
        <v/>
      </c>
      <c r="J275" s="61" t="str">
        <f t="shared" si="26"/>
        <v/>
      </c>
      <c r="K275" s="55">
        <f t="array" ref="K275">(MAX(IF($A275=InsertVoiceSwitchActivateLOG!A$1:A$7000,InsertVoiceSwitchActivateLOG!H$1:H$7000,0)))</f>
        <v>8.0999999999999996E-3</v>
      </c>
      <c r="L275" s="55" t="str">
        <f t="shared" si="25"/>
        <v/>
      </c>
      <c r="M275" s="55">
        <f t="shared" si="29"/>
        <v>15.890000000002402</v>
      </c>
      <c r="N275" s="59" t="str">
        <f t="shared" si="27"/>
        <v/>
      </c>
      <c r="O275" s="59" t="str">
        <f t="shared" si="28"/>
        <v/>
      </c>
    </row>
    <row r="276" spans="1:15" ht="12.5" customHeight="1" x14ac:dyDescent="0.35">
      <c r="A276" s="61">
        <v>5</v>
      </c>
      <c r="B276" s="61" t="s">
        <v>54</v>
      </c>
      <c r="C276" s="70">
        <v>18.890940000000001</v>
      </c>
      <c r="D276" s="59" t="s">
        <v>50</v>
      </c>
      <c r="E276" s="61" t="s">
        <v>43</v>
      </c>
      <c r="F276" s="61" t="s">
        <v>55</v>
      </c>
      <c r="G276" s="61"/>
      <c r="H276" s="61" t="str">
        <f>IF(OR(G276="",G277="",G278="",G279=""),"",(SUMIF(A276:A$7000,A276,G276:G$7000)))</f>
        <v/>
      </c>
      <c r="I276" s="61" t="str">
        <f t="shared" si="24"/>
        <v/>
      </c>
      <c r="J276" s="61" t="str">
        <f t="shared" si="26"/>
        <v/>
      </c>
      <c r="K276" s="61">
        <f t="array" ref="K276">(MAX(IF($A276=InsertVoiceSwitchActivateLOG!A$1:A$7000,InsertVoiceSwitchActivateLOG!H$1:H$7000,0)))</f>
        <v>8.0999999999999996E-3</v>
      </c>
      <c r="L276" s="61" t="str">
        <f t="shared" si="25"/>
        <v/>
      </c>
      <c r="M276" s="61">
        <f t="shared" si="29"/>
        <v>15.219999999999345</v>
      </c>
      <c r="N276" s="59" t="str">
        <f t="shared" si="27"/>
        <v/>
      </c>
      <c r="O276" s="59" t="str">
        <f t="shared" si="28"/>
        <v/>
      </c>
    </row>
    <row r="277" spans="1:15" ht="12.5" customHeight="1" x14ac:dyDescent="0.35">
      <c r="A277" s="2">
        <v>5</v>
      </c>
      <c r="B277" s="2" t="s">
        <v>54</v>
      </c>
      <c r="C277" s="69">
        <v>18.912990000000001</v>
      </c>
      <c r="D277" t="s">
        <v>50</v>
      </c>
      <c r="E277" s="2" t="s">
        <v>43</v>
      </c>
      <c r="F277" s="2" t="s">
        <v>55</v>
      </c>
      <c r="G277" s="2">
        <v>2.0000000000000001E-4</v>
      </c>
      <c r="H277" s="2">
        <f>IF(OR(G277="",G278="",G279="",G280=""),"",(SUMIF(A277:A$7000,A277,G277:G$7000)))</f>
        <v>8.0999999999999996E-3</v>
      </c>
      <c r="I277" s="55">
        <f t="shared" si="24"/>
        <v>5</v>
      </c>
      <c r="J277" s="61" t="str">
        <f t="shared" si="26"/>
        <v>TaskB</v>
      </c>
      <c r="K277" s="55">
        <f t="array" ref="K277">(MAX(IF($A277=InsertVoiceSwitchActivateLOG!A$1:A$7000,InsertVoiceSwitchActivateLOG!H$1:H$7000,0)))</f>
        <v>8.0999999999999996E-3</v>
      </c>
      <c r="L277" s="55">
        <f t="shared" si="25"/>
        <v>18.912990000000001</v>
      </c>
      <c r="M277" s="55">
        <f t="shared" si="29"/>
        <v>22.050000000000125</v>
      </c>
      <c r="N277" s="59" t="str">
        <f t="shared" si="27"/>
        <v/>
      </c>
      <c r="O277" s="59" t="str">
        <f t="shared" si="28"/>
        <v/>
      </c>
    </row>
    <row r="278" spans="1:15" ht="12.5" customHeight="1" x14ac:dyDescent="0.35">
      <c r="A278" s="61">
        <v>5</v>
      </c>
      <c r="B278" s="61" t="s">
        <v>54</v>
      </c>
      <c r="C278" s="70">
        <v>18.933009999999999</v>
      </c>
      <c r="D278" s="59" t="s">
        <v>50</v>
      </c>
      <c r="E278" s="61" t="s">
        <v>43</v>
      </c>
      <c r="F278" s="61" t="s">
        <v>55</v>
      </c>
      <c r="G278" s="61">
        <v>8.9999999999999998E-4</v>
      </c>
      <c r="H278" s="61">
        <f>IF(OR(G278="",G279="",G280="",G281=""),"",(SUMIF(A278:A$7000,A278,G278:G$7000)))</f>
        <v>7.9000000000000008E-3</v>
      </c>
      <c r="I278" s="61" t="str">
        <f t="shared" si="24"/>
        <v/>
      </c>
      <c r="J278" s="61" t="str">
        <f t="shared" si="26"/>
        <v/>
      </c>
      <c r="K278" s="61">
        <f t="array" ref="K278">(MAX(IF($A278=InsertVoiceSwitchActivateLOG!A$1:A$7000,InsertVoiceSwitchActivateLOG!H$1:H$7000,0)))</f>
        <v>8.0999999999999996E-3</v>
      </c>
      <c r="L278" s="61" t="str">
        <f t="shared" si="25"/>
        <v/>
      </c>
      <c r="M278" s="61">
        <f t="shared" si="29"/>
        <v>20.019999999998817</v>
      </c>
      <c r="N278" s="59">
        <f t="shared" si="27"/>
        <v>5</v>
      </c>
      <c r="O278" s="59">
        <f t="shared" si="28"/>
        <v>1</v>
      </c>
    </row>
    <row r="279" spans="1:15" ht="12.5" customHeight="1" x14ac:dyDescent="0.35">
      <c r="A279" s="2">
        <v>5</v>
      </c>
      <c r="B279" s="2" t="s">
        <v>54</v>
      </c>
      <c r="C279" s="69">
        <v>18.953330000000001</v>
      </c>
      <c r="D279" t="s">
        <v>50</v>
      </c>
      <c r="E279" s="2" t="s">
        <v>43</v>
      </c>
      <c r="F279" s="2" t="s">
        <v>55</v>
      </c>
      <c r="G279" s="2">
        <v>8.9999999999999998E-4</v>
      </c>
      <c r="H279" s="2">
        <f>IF(OR(G279="",G280="",G281="",G282=""),"",(SUMIF(A279:A$7000,A279,G279:G$7000)))</f>
        <v>7.0000000000000001E-3</v>
      </c>
      <c r="I279" s="55" t="str">
        <f t="shared" si="24"/>
        <v/>
      </c>
      <c r="J279" s="61" t="str">
        <f t="shared" si="26"/>
        <v/>
      </c>
      <c r="K279" s="55">
        <f t="array" ref="K279">(MAX(IF($A279=InsertVoiceSwitchActivateLOG!A$1:A$7000,InsertVoiceSwitchActivateLOG!H$1:H$7000,0)))</f>
        <v>8.0999999999999996E-3</v>
      </c>
      <c r="L279" s="55" t="str">
        <f t="shared" si="25"/>
        <v/>
      </c>
      <c r="M279" s="55">
        <f t="shared" si="29"/>
        <v>20.32000000000167</v>
      </c>
      <c r="N279" s="59">
        <f t="shared" si="27"/>
        <v>5</v>
      </c>
      <c r="O279" s="59">
        <f t="shared" si="28"/>
        <v>-1</v>
      </c>
    </row>
    <row r="280" spans="1:15" ht="12.5" customHeight="1" x14ac:dyDescent="0.35">
      <c r="A280" s="61">
        <v>5</v>
      </c>
      <c r="B280" s="61" t="s">
        <v>54</v>
      </c>
      <c r="C280" s="70">
        <v>18.973510000000001</v>
      </c>
      <c r="D280" s="59" t="s">
        <v>50</v>
      </c>
      <c r="E280" s="61" t="s">
        <v>43</v>
      </c>
      <c r="F280" s="61" t="s">
        <v>55</v>
      </c>
      <c r="G280" s="61">
        <v>5.0000000000000001E-4</v>
      </c>
      <c r="H280" s="61">
        <f>IF(OR(G280="",G281="",G282="",G283=""),"",(SUMIF(A280:A$7000,A280,G280:G$7000)))</f>
        <v>6.1000000000000004E-3</v>
      </c>
      <c r="I280" s="61" t="str">
        <f t="shared" si="24"/>
        <v/>
      </c>
      <c r="J280" s="61" t="str">
        <f t="shared" si="26"/>
        <v/>
      </c>
      <c r="K280" s="61">
        <f t="array" ref="K280">(MAX(IF($A280=InsertVoiceSwitchActivateLOG!A$1:A$7000,InsertVoiceSwitchActivateLOG!H$1:H$7000,0)))</f>
        <v>8.0999999999999996E-3</v>
      </c>
      <c r="L280" s="61" t="str">
        <f t="shared" si="25"/>
        <v/>
      </c>
      <c r="M280" s="61">
        <f t="shared" si="29"/>
        <v>20.179999999999865</v>
      </c>
      <c r="N280" s="59">
        <f t="shared" si="27"/>
        <v>5</v>
      </c>
      <c r="O280" s="59">
        <f t="shared" si="28"/>
        <v>1</v>
      </c>
    </row>
    <row r="281" spans="1:15" ht="12.5" customHeight="1" x14ac:dyDescent="0.35">
      <c r="A281" s="2">
        <v>5</v>
      </c>
      <c r="B281" s="2" t="s">
        <v>56</v>
      </c>
      <c r="C281" s="69">
        <v>18.991250000000001</v>
      </c>
      <c r="D281" t="s">
        <v>50</v>
      </c>
      <c r="E281" s="2" t="s">
        <v>43</v>
      </c>
      <c r="F281" s="2" t="s">
        <v>55</v>
      </c>
      <c r="G281" s="2">
        <v>2.3E-3</v>
      </c>
      <c r="H281" s="2" t="str">
        <f>IF(OR(G281="",G282="",G283="",G284=""),"",(SUMIF(A281:A$7000,A281,G281:G$7000)))</f>
        <v/>
      </c>
      <c r="I281" s="55" t="str">
        <f t="shared" si="24"/>
        <v/>
      </c>
      <c r="J281" s="61" t="str">
        <f t="shared" si="26"/>
        <v/>
      </c>
      <c r="K281" s="55">
        <f t="array" ref="K281">(MAX(IF($A281=InsertVoiceSwitchActivateLOG!A$1:A$7000,InsertVoiceSwitchActivateLOG!H$1:H$7000,0)))</f>
        <v>8.0999999999999996E-3</v>
      </c>
      <c r="L281" s="55" t="str">
        <f t="shared" si="25"/>
        <v/>
      </c>
      <c r="M281" s="55">
        <f t="shared" si="29"/>
        <v>17.739999999999867</v>
      </c>
      <c r="N281" s="59">
        <f t="shared" si="27"/>
        <v>5</v>
      </c>
      <c r="O281" s="59">
        <f t="shared" si="28"/>
        <v>1</v>
      </c>
    </row>
    <row r="282" spans="1:15" ht="12.5" customHeight="1" x14ac:dyDescent="0.35">
      <c r="A282" s="61">
        <v>5</v>
      </c>
      <c r="B282" s="61" t="s">
        <v>56</v>
      </c>
      <c r="C282" s="70">
        <v>19.008780000000002</v>
      </c>
      <c r="D282" s="59" t="s">
        <v>50</v>
      </c>
      <c r="E282" s="61" t="s">
        <v>43</v>
      </c>
      <c r="F282" s="61" t="s">
        <v>55</v>
      </c>
      <c r="G282" s="61">
        <v>2.3E-3</v>
      </c>
      <c r="H282" s="61" t="str">
        <f>IF(OR(G282="",G283="",G284="",G285=""),"",(SUMIF(A282:A$7000,A282,G282:G$7000)))</f>
        <v/>
      </c>
      <c r="I282" s="61" t="str">
        <f t="shared" ref="I282:I345" si="30">IF(L282="","",A282)</f>
        <v/>
      </c>
      <c r="J282" s="61" t="str">
        <f t="shared" si="26"/>
        <v/>
      </c>
      <c r="K282" s="61">
        <f t="array" ref="K282">(MAX(IF($A282=InsertVoiceSwitchActivateLOG!A$1:A$7000,InsertVoiceSwitchActivateLOG!H$1:H$7000,0)))</f>
        <v>8.0999999999999996E-3</v>
      </c>
      <c r="L282" s="61" t="str">
        <f t="shared" ref="L282:L345" si="31">IF(H282="","",IF(AND(H281="",H280="",H279=""),C282,""))</f>
        <v/>
      </c>
      <c r="M282" s="61">
        <f t="shared" si="29"/>
        <v>17.530000000000712</v>
      </c>
      <c r="N282" s="59">
        <f t="shared" si="27"/>
        <v>5</v>
      </c>
      <c r="O282" s="59">
        <f t="shared" si="28"/>
        <v>-1</v>
      </c>
    </row>
    <row r="283" spans="1:15" ht="12.5" customHeight="1" x14ac:dyDescent="0.35">
      <c r="A283" s="2">
        <v>5</v>
      </c>
      <c r="B283" s="2" t="s">
        <v>56</v>
      </c>
      <c r="C283" s="69">
        <v>19.026949999999999</v>
      </c>
      <c r="D283" t="s">
        <v>50</v>
      </c>
      <c r="E283" s="2" t="s">
        <v>43</v>
      </c>
      <c r="F283" s="2" t="s">
        <v>55</v>
      </c>
      <c r="G283" s="2">
        <v>1E-3</v>
      </c>
      <c r="H283" s="2" t="str">
        <f>IF(OR(G283="",G284="",G285="",G286=""),"",(SUMIF(A283:A$7000,A283,G283:G$7000)))</f>
        <v/>
      </c>
      <c r="I283" s="55" t="str">
        <f t="shared" si="30"/>
        <v/>
      </c>
      <c r="J283" s="61" t="str">
        <f t="shared" si="26"/>
        <v/>
      </c>
      <c r="K283" s="55">
        <f t="array" ref="K283">(MAX(IF($A283=InsertVoiceSwitchActivateLOG!A$1:A$7000,InsertVoiceSwitchActivateLOG!H$1:H$7000,0)))</f>
        <v>8.0999999999999996E-3</v>
      </c>
      <c r="L283" s="55" t="str">
        <f t="shared" si="31"/>
        <v/>
      </c>
      <c r="M283" s="55">
        <f t="shared" si="29"/>
        <v>18.169999999997799</v>
      </c>
      <c r="N283" s="59" t="str">
        <f t="shared" si="27"/>
        <v/>
      </c>
      <c r="O283" s="59" t="str">
        <f t="shared" si="28"/>
        <v/>
      </c>
    </row>
    <row r="284" spans="1:15" ht="12.5" customHeight="1" x14ac:dyDescent="0.35">
      <c r="A284" s="61">
        <v>6</v>
      </c>
      <c r="B284" s="61" t="s">
        <v>54</v>
      </c>
      <c r="C284" s="70">
        <v>20.08043</v>
      </c>
      <c r="D284" s="59" t="s">
        <v>50</v>
      </c>
      <c r="E284" s="61" t="s">
        <v>44</v>
      </c>
      <c r="F284" s="61" t="s">
        <v>55</v>
      </c>
      <c r="G284" s="61"/>
      <c r="H284" s="61" t="str">
        <f>IF(OR(G284="",G285="",G286="",G287=""),"",(SUMIF(A284:A$7000,A284,G284:G$7000)))</f>
        <v/>
      </c>
      <c r="I284" s="61" t="str">
        <f t="shared" si="30"/>
        <v/>
      </c>
      <c r="J284" s="61" t="str">
        <f t="shared" si="26"/>
        <v/>
      </c>
      <c r="K284" s="61">
        <f t="array" ref="K284">(MAX(IF($A284=InsertVoiceSwitchActivateLOG!A$1:A$7000,InsertVoiceSwitchActivateLOG!H$1:H$7000,0)))</f>
        <v>2.4000000000000002E-3</v>
      </c>
      <c r="L284" s="61" t="str">
        <f t="shared" si="31"/>
        <v/>
      </c>
      <c r="M284" s="61">
        <f t="shared" si="29"/>
        <v>0</v>
      </c>
      <c r="N284" s="59" t="str">
        <f t="shared" si="27"/>
        <v/>
      </c>
      <c r="O284" s="59" t="str">
        <f t="shared" si="28"/>
        <v/>
      </c>
    </row>
    <row r="285" spans="1:15" ht="12.5" customHeight="1" x14ac:dyDescent="0.35">
      <c r="A285" s="2">
        <v>6</v>
      </c>
      <c r="B285" s="2" t="s">
        <v>54</v>
      </c>
      <c r="C285" s="69">
        <v>20.12865</v>
      </c>
      <c r="D285" t="s">
        <v>50</v>
      </c>
      <c r="E285" s="2" t="s">
        <v>44</v>
      </c>
      <c r="F285" s="2" t="s">
        <v>55</v>
      </c>
      <c r="G285" s="2"/>
      <c r="H285" s="2" t="str">
        <f>IF(OR(G285="",G286="",G287="",G288=""),"",(SUMIF(A285:A$7000,A285,G285:G$7000)))</f>
        <v/>
      </c>
      <c r="I285" s="55" t="str">
        <f t="shared" si="30"/>
        <v/>
      </c>
      <c r="J285" s="61" t="str">
        <f t="shared" si="26"/>
        <v/>
      </c>
      <c r="K285" s="55">
        <f t="array" ref="K285">(MAX(IF($A285=InsertVoiceSwitchActivateLOG!A$1:A$7000,InsertVoiceSwitchActivateLOG!H$1:H$7000,0)))</f>
        <v>2.4000000000000002E-3</v>
      </c>
      <c r="L285" s="55" t="str">
        <f t="shared" si="31"/>
        <v/>
      </c>
      <c r="M285" s="55">
        <f t="shared" si="29"/>
        <v>48.220000000000596</v>
      </c>
      <c r="N285" s="59" t="str">
        <f t="shared" si="27"/>
        <v/>
      </c>
      <c r="O285" s="59" t="str">
        <f t="shared" si="28"/>
        <v/>
      </c>
    </row>
    <row r="286" spans="1:15" ht="12.5" customHeight="1" x14ac:dyDescent="0.35">
      <c r="A286" s="61">
        <v>6</v>
      </c>
      <c r="B286" s="61" t="s">
        <v>54</v>
      </c>
      <c r="C286" s="70">
        <v>20.17559</v>
      </c>
      <c r="D286" s="59" t="s">
        <v>50</v>
      </c>
      <c r="E286" s="61" t="s">
        <v>44</v>
      </c>
      <c r="F286" s="61" t="s">
        <v>55</v>
      </c>
      <c r="G286" s="61"/>
      <c r="H286" s="61" t="str">
        <f>IF(OR(G286="",G287="",G288="",G289=""),"",(SUMIF(A286:A$7000,A286,G286:G$7000)))</f>
        <v/>
      </c>
      <c r="I286" s="61" t="str">
        <f t="shared" si="30"/>
        <v/>
      </c>
      <c r="J286" s="61" t="str">
        <f t="shared" si="26"/>
        <v/>
      </c>
      <c r="K286" s="61">
        <f t="array" ref="K286">(MAX(IF($A286=InsertVoiceSwitchActivateLOG!A$1:A$7000,InsertVoiceSwitchActivateLOG!H$1:H$7000,0)))</f>
        <v>2.4000000000000002E-3</v>
      </c>
      <c r="L286" s="61" t="str">
        <f t="shared" si="31"/>
        <v/>
      </c>
      <c r="M286" s="61">
        <f t="shared" si="29"/>
        <v>46.939999999999316</v>
      </c>
      <c r="N286" s="59" t="str">
        <f t="shared" si="27"/>
        <v/>
      </c>
      <c r="O286" s="59" t="str">
        <f t="shared" si="28"/>
        <v/>
      </c>
    </row>
    <row r="287" spans="1:15" ht="12.5" customHeight="1" x14ac:dyDescent="0.35">
      <c r="A287" s="2">
        <v>6</v>
      </c>
      <c r="B287" s="2" t="s">
        <v>54</v>
      </c>
      <c r="C287" s="69">
        <v>20.20571</v>
      </c>
      <c r="D287" t="s">
        <v>50</v>
      </c>
      <c r="E287" s="2" t="s">
        <v>44</v>
      </c>
      <c r="F287" s="2" t="s">
        <v>55</v>
      </c>
      <c r="G287" s="2"/>
      <c r="H287" s="2" t="str">
        <f>IF(OR(G287="",G288="",G289="",G290=""),"",(SUMIF(A287:A$7000,A287,G287:G$7000)))</f>
        <v/>
      </c>
      <c r="I287" s="55" t="str">
        <f t="shared" si="30"/>
        <v/>
      </c>
      <c r="J287" s="61" t="str">
        <f t="shared" si="26"/>
        <v/>
      </c>
      <c r="K287" s="55">
        <f t="array" ref="K287">(MAX(IF($A287=InsertVoiceSwitchActivateLOG!A$1:A$7000,InsertVoiceSwitchActivateLOG!H$1:H$7000,0)))</f>
        <v>2.4000000000000002E-3</v>
      </c>
      <c r="L287" s="55" t="str">
        <f t="shared" si="31"/>
        <v/>
      </c>
      <c r="M287" s="55">
        <f t="shared" si="29"/>
        <v>30.120000000000147</v>
      </c>
      <c r="N287" s="59" t="str">
        <f t="shared" si="27"/>
        <v/>
      </c>
      <c r="O287" s="59" t="str">
        <f t="shared" si="28"/>
        <v/>
      </c>
    </row>
    <row r="288" spans="1:15" ht="12.5" customHeight="1" x14ac:dyDescent="0.35">
      <c r="A288" s="61">
        <v>6</v>
      </c>
      <c r="B288" s="61" t="s">
        <v>54</v>
      </c>
      <c r="C288" s="70">
        <v>20.228909999999999</v>
      </c>
      <c r="D288" s="59" t="s">
        <v>50</v>
      </c>
      <c r="E288" s="61" t="s">
        <v>44</v>
      </c>
      <c r="F288" s="61" t="s">
        <v>55</v>
      </c>
      <c r="G288" s="61"/>
      <c r="H288" s="61" t="str">
        <f>IF(OR(G288="",G289="",G290="",G291=""),"",(SUMIF(A288:A$7000,A288,G288:G$7000)))</f>
        <v/>
      </c>
      <c r="I288" s="61" t="str">
        <f t="shared" si="30"/>
        <v/>
      </c>
      <c r="J288" s="61" t="str">
        <f t="shared" si="26"/>
        <v/>
      </c>
      <c r="K288" s="61">
        <f t="array" ref="K288">(MAX(IF($A288=InsertVoiceSwitchActivateLOG!A$1:A$7000,InsertVoiceSwitchActivateLOG!H$1:H$7000,0)))</f>
        <v>2.4000000000000002E-3</v>
      </c>
      <c r="L288" s="61" t="str">
        <f t="shared" si="31"/>
        <v/>
      </c>
      <c r="M288" s="61">
        <f t="shared" si="29"/>
        <v>23.199999999999221</v>
      </c>
      <c r="N288" s="59" t="str">
        <f t="shared" si="27"/>
        <v/>
      </c>
      <c r="O288" s="59" t="str">
        <f t="shared" si="28"/>
        <v/>
      </c>
    </row>
    <row r="289" spans="1:15" ht="12.5" customHeight="1" x14ac:dyDescent="0.35">
      <c r="A289" s="2">
        <v>6</v>
      </c>
      <c r="B289" s="2" t="s">
        <v>54</v>
      </c>
      <c r="C289" s="69">
        <v>20.26332</v>
      </c>
      <c r="D289" t="s">
        <v>50</v>
      </c>
      <c r="E289" s="2" t="s">
        <v>44</v>
      </c>
      <c r="F289" s="2" t="s">
        <v>55</v>
      </c>
      <c r="G289" s="2"/>
      <c r="H289" s="2" t="str">
        <f>IF(OR(G289="",G290="",G291="",G292=""),"",(SUMIF(A289:A$7000,A289,G289:G$7000)))</f>
        <v/>
      </c>
      <c r="I289" s="55" t="str">
        <f t="shared" si="30"/>
        <v/>
      </c>
      <c r="J289" s="61" t="str">
        <f t="shared" si="26"/>
        <v/>
      </c>
      <c r="K289" s="55">
        <f t="array" ref="K289">(MAX(IF($A289=InsertVoiceSwitchActivateLOG!A$1:A$7000,InsertVoiceSwitchActivateLOG!H$1:H$7000,0)))</f>
        <v>2.4000000000000002E-3</v>
      </c>
      <c r="L289" s="55" t="str">
        <f t="shared" si="31"/>
        <v/>
      </c>
      <c r="M289" s="55">
        <f t="shared" si="29"/>
        <v>34.410000000001162</v>
      </c>
      <c r="N289" s="59" t="str">
        <f t="shared" si="27"/>
        <v/>
      </c>
      <c r="O289" s="59" t="str">
        <f t="shared" si="28"/>
        <v/>
      </c>
    </row>
    <row r="290" spans="1:15" ht="12.5" customHeight="1" x14ac:dyDescent="0.35">
      <c r="A290" s="61">
        <v>6</v>
      </c>
      <c r="B290" s="61" t="s">
        <v>54</v>
      </c>
      <c r="C290" s="70">
        <v>20.306360000000002</v>
      </c>
      <c r="D290" s="59" t="s">
        <v>50</v>
      </c>
      <c r="E290" s="61" t="s">
        <v>44</v>
      </c>
      <c r="F290" s="61" t="s">
        <v>55</v>
      </c>
      <c r="G290" s="61"/>
      <c r="H290" s="61" t="str">
        <f>IF(OR(G290="",G291="",G292="",G293=""),"",(SUMIF(A290:A$7000,A290,G290:G$7000)))</f>
        <v/>
      </c>
      <c r="I290" s="61" t="str">
        <f t="shared" si="30"/>
        <v/>
      </c>
      <c r="J290" s="61" t="str">
        <f t="shared" si="26"/>
        <v/>
      </c>
      <c r="K290" s="61">
        <f t="array" ref="K290">(MAX(IF($A290=InsertVoiceSwitchActivateLOG!A$1:A$7000,InsertVoiceSwitchActivateLOG!H$1:H$7000,0)))</f>
        <v>2.4000000000000002E-3</v>
      </c>
      <c r="L290" s="61" t="str">
        <f t="shared" si="31"/>
        <v/>
      </c>
      <c r="M290" s="61">
        <f t="shared" si="29"/>
        <v>43.040000000001299</v>
      </c>
      <c r="N290" s="59" t="str">
        <f t="shared" si="27"/>
        <v/>
      </c>
      <c r="O290" s="59" t="str">
        <f t="shared" si="28"/>
        <v/>
      </c>
    </row>
    <row r="291" spans="1:15" ht="12.5" customHeight="1" x14ac:dyDescent="0.35">
      <c r="A291" s="2">
        <v>6</v>
      </c>
      <c r="B291" s="2" t="s">
        <v>54</v>
      </c>
      <c r="C291" s="69">
        <v>20.332270000000001</v>
      </c>
      <c r="D291" t="s">
        <v>50</v>
      </c>
      <c r="E291" s="2" t="s">
        <v>44</v>
      </c>
      <c r="F291" s="2" t="s">
        <v>55</v>
      </c>
      <c r="G291" s="2"/>
      <c r="H291" s="2" t="str">
        <f>IF(OR(G291="",G292="",G293="",G294=""),"",(SUMIF(A291:A$7000,A291,G291:G$7000)))</f>
        <v/>
      </c>
      <c r="I291" s="55" t="str">
        <f t="shared" si="30"/>
        <v/>
      </c>
      <c r="J291" s="61" t="str">
        <f t="shared" si="26"/>
        <v/>
      </c>
      <c r="K291" s="55">
        <f t="array" ref="K291">(MAX(IF($A291=InsertVoiceSwitchActivateLOG!A$1:A$7000,InsertVoiceSwitchActivateLOG!H$1:H$7000,0)))</f>
        <v>2.4000000000000002E-3</v>
      </c>
      <c r="L291" s="55" t="str">
        <f t="shared" si="31"/>
        <v/>
      </c>
      <c r="M291" s="55">
        <f t="shared" si="29"/>
        <v>25.909999999999656</v>
      </c>
      <c r="N291" s="59" t="str">
        <f t="shared" si="27"/>
        <v/>
      </c>
      <c r="O291" s="59" t="str">
        <f t="shared" si="28"/>
        <v/>
      </c>
    </row>
    <row r="292" spans="1:15" ht="12.5" customHeight="1" x14ac:dyDescent="0.35">
      <c r="A292" s="61">
        <v>6</v>
      </c>
      <c r="B292" s="61" t="s">
        <v>54</v>
      </c>
      <c r="C292" s="70">
        <v>20.359269999999999</v>
      </c>
      <c r="D292" s="59" t="s">
        <v>50</v>
      </c>
      <c r="E292" s="61" t="s">
        <v>44</v>
      </c>
      <c r="F292" s="61" t="s">
        <v>55</v>
      </c>
      <c r="G292" s="61"/>
      <c r="H292" s="61" t="str">
        <f>IF(OR(G292="",G293="",G294="",G295=""),"",(SUMIF(A292:A$7000,A292,G292:G$7000)))</f>
        <v/>
      </c>
      <c r="I292" s="61" t="str">
        <f t="shared" si="30"/>
        <v/>
      </c>
      <c r="J292" s="61" t="str">
        <f t="shared" si="26"/>
        <v/>
      </c>
      <c r="K292" s="61">
        <f t="array" ref="K292">(MAX(IF($A292=InsertVoiceSwitchActivateLOG!A$1:A$7000,InsertVoiceSwitchActivateLOG!H$1:H$7000,0)))</f>
        <v>2.4000000000000002E-3</v>
      </c>
      <c r="L292" s="61" t="str">
        <f t="shared" si="31"/>
        <v/>
      </c>
      <c r="M292" s="61">
        <f t="shared" si="29"/>
        <v>26.99999999999747</v>
      </c>
      <c r="N292" s="59" t="str">
        <f t="shared" si="27"/>
        <v/>
      </c>
      <c r="O292" s="59" t="str">
        <f t="shared" si="28"/>
        <v/>
      </c>
    </row>
    <row r="293" spans="1:15" ht="12.5" customHeight="1" x14ac:dyDescent="0.35">
      <c r="A293" s="2">
        <v>6</v>
      </c>
      <c r="B293" s="2" t="s">
        <v>54</v>
      </c>
      <c r="C293" s="69">
        <v>20.380389999999998</v>
      </c>
      <c r="D293" t="s">
        <v>50</v>
      </c>
      <c r="E293" s="2" t="s">
        <v>44</v>
      </c>
      <c r="F293" s="2" t="s">
        <v>55</v>
      </c>
      <c r="G293" s="2"/>
      <c r="H293" s="2" t="str">
        <f>IF(OR(G293="",G294="",G295="",G296=""),"",(SUMIF(A293:A$7000,A293,G293:G$7000)))</f>
        <v/>
      </c>
      <c r="I293" s="55" t="str">
        <f t="shared" si="30"/>
        <v/>
      </c>
      <c r="J293" s="61" t="str">
        <f t="shared" si="26"/>
        <v/>
      </c>
      <c r="K293" s="55">
        <f t="array" ref="K293">(MAX(IF($A293=InsertVoiceSwitchActivateLOG!A$1:A$7000,InsertVoiceSwitchActivateLOG!H$1:H$7000,0)))</f>
        <v>2.4000000000000002E-3</v>
      </c>
      <c r="L293" s="55" t="str">
        <f t="shared" si="31"/>
        <v/>
      </c>
      <c r="M293" s="55">
        <f t="shared" si="29"/>
        <v>21.119999999999806</v>
      </c>
      <c r="N293" s="59" t="str">
        <f t="shared" si="27"/>
        <v/>
      </c>
      <c r="O293" s="59" t="str">
        <f t="shared" si="28"/>
        <v/>
      </c>
    </row>
    <row r="294" spans="1:15" ht="12.5" customHeight="1" x14ac:dyDescent="0.35">
      <c r="A294" s="61">
        <v>6</v>
      </c>
      <c r="B294" s="61" t="s">
        <v>54</v>
      </c>
      <c r="C294" s="70">
        <v>20.402850000000001</v>
      </c>
      <c r="D294" s="59" t="s">
        <v>50</v>
      </c>
      <c r="E294" s="61" t="s">
        <v>44</v>
      </c>
      <c r="F294" s="61" t="s">
        <v>55</v>
      </c>
      <c r="G294" s="61"/>
      <c r="H294" s="61" t="str">
        <f>IF(OR(G294="",G295="",G296="",G297=""),"",(SUMIF(A294:A$7000,A294,G294:G$7000)))</f>
        <v/>
      </c>
      <c r="I294" s="61" t="str">
        <f t="shared" si="30"/>
        <v/>
      </c>
      <c r="J294" s="61" t="str">
        <f t="shared" si="26"/>
        <v/>
      </c>
      <c r="K294" s="61">
        <f t="array" ref="K294">(MAX(IF($A294=InsertVoiceSwitchActivateLOG!A$1:A$7000,InsertVoiceSwitchActivateLOG!H$1:H$7000,0)))</f>
        <v>2.4000000000000002E-3</v>
      </c>
      <c r="L294" s="61" t="str">
        <f t="shared" si="31"/>
        <v/>
      </c>
      <c r="M294" s="61">
        <f t="shared" si="29"/>
        <v>22.460000000002367</v>
      </c>
      <c r="N294" s="59" t="str">
        <f t="shared" si="27"/>
        <v/>
      </c>
      <c r="O294" s="59" t="str">
        <f t="shared" si="28"/>
        <v/>
      </c>
    </row>
    <row r="295" spans="1:15" ht="12.5" customHeight="1" x14ac:dyDescent="0.35">
      <c r="A295" s="2">
        <v>6</v>
      </c>
      <c r="B295" s="2" t="s">
        <v>54</v>
      </c>
      <c r="C295" s="69">
        <v>20.420449999999999</v>
      </c>
      <c r="D295" t="s">
        <v>50</v>
      </c>
      <c r="E295" s="2" t="s">
        <v>44</v>
      </c>
      <c r="F295" s="2" t="s">
        <v>55</v>
      </c>
      <c r="G295" s="2"/>
      <c r="H295" s="2" t="str">
        <f>IF(OR(G295="",G296="",G297="",G298=""),"",(SUMIF(A295:A$7000,A295,G295:G$7000)))</f>
        <v/>
      </c>
      <c r="I295" s="55" t="str">
        <f t="shared" si="30"/>
        <v/>
      </c>
      <c r="J295" s="61" t="str">
        <f t="shared" si="26"/>
        <v/>
      </c>
      <c r="K295" s="55">
        <f t="array" ref="K295">(MAX(IF($A295=InsertVoiceSwitchActivateLOG!A$1:A$7000,InsertVoiceSwitchActivateLOG!H$1:H$7000,0)))</f>
        <v>2.4000000000000002E-3</v>
      </c>
      <c r="L295" s="55" t="str">
        <f t="shared" si="31"/>
        <v/>
      </c>
      <c r="M295" s="55">
        <f t="shared" si="29"/>
        <v>17.599999999998062</v>
      </c>
      <c r="N295" s="59" t="str">
        <f t="shared" si="27"/>
        <v/>
      </c>
      <c r="O295" s="59" t="str">
        <f t="shared" si="28"/>
        <v/>
      </c>
    </row>
    <row r="296" spans="1:15" ht="12.5" customHeight="1" x14ac:dyDescent="0.35">
      <c r="A296" s="61">
        <v>6</v>
      </c>
      <c r="B296" s="61" t="s">
        <v>54</v>
      </c>
      <c r="C296" s="70">
        <v>20.442489999999999</v>
      </c>
      <c r="D296" s="59" t="s">
        <v>50</v>
      </c>
      <c r="E296" s="61" t="s">
        <v>44</v>
      </c>
      <c r="F296" s="61" t="s">
        <v>55</v>
      </c>
      <c r="G296" s="61"/>
      <c r="H296" s="61" t="str">
        <f>IF(OR(G296="",G297="",G298="",G299=""),"",(SUMIF(A296:A$7000,A296,G296:G$7000)))</f>
        <v/>
      </c>
      <c r="I296" s="61" t="str">
        <f t="shared" si="30"/>
        <v/>
      </c>
      <c r="J296" s="61" t="str">
        <f t="shared" si="26"/>
        <v/>
      </c>
      <c r="K296" s="61">
        <f t="array" ref="K296">(MAX(IF($A296=InsertVoiceSwitchActivateLOG!A$1:A$7000,InsertVoiceSwitchActivateLOG!H$1:H$7000,0)))</f>
        <v>2.4000000000000002E-3</v>
      </c>
      <c r="L296" s="61" t="str">
        <f t="shared" si="31"/>
        <v/>
      </c>
      <c r="M296" s="61">
        <f t="shared" si="29"/>
        <v>22.040000000000504</v>
      </c>
      <c r="N296" s="59" t="str">
        <f t="shared" si="27"/>
        <v/>
      </c>
      <c r="O296" s="59" t="str">
        <f t="shared" si="28"/>
        <v/>
      </c>
    </row>
    <row r="297" spans="1:15" ht="12.5" customHeight="1" x14ac:dyDescent="0.35">
      <c r="A297" s="2">
        <v>6</v>
      </c>
      <c r="B297" s="2" t="s">
        <v>54</v>
      </c>
      <c r="C297" s="69">
        <v>20.468730000000001</v>
      </c>
      <c r="D297" t="s">
        <v>50</v>
      </c>
      <c r="E297" s="2" t="s">
        <v>44</v>
      </c>
      <c r="F297" s="2" t="s">
        <v>55</v>
      </c>
      <c r="G297" s="2"/>
      <c r="H297" s="2" t="str">
        <f>IF(OR(G297="",G298="",G299="",G300=""),"",(SUMIF(A297:A$7000,A297,G297:G$7000)))</f>
        <v/>
      </c>
      <c r="I297" s="55" t="str">
        <f t="shared" si="30"/>
        <v/>
      </c>
      <c r="J297" s="61" t="str">
        <f t="shared" si="26"/>
        <v/>
      </c>
      <c r="K297" s="55">
        <f t="array" ref="K297">(MAX(IF($A297=InsertVoiceSwitchActivateLOG!A$1:A$7000,InsertVoiceSwitchActivateLOG!H$1:H$7000,0)))</f>
        <v>2.4000000000000002E-3</v>
      </c>
      <c r="L297" s="55" t="str">
        <f t="shared" si="31"/>
        <v/>
      </c>
      <c r="M297" s="55">
        <f t="shared" si="29"/>
        <v>26.240000000001373</v>
      </c>
      <c r="N297" s="59" t="str">
        <f t="shared" si="27"/>
        <v/>
      </c>
      <c r="O297" s="59" t="str">
        <f t="shared" si="28"/>
        <v/>
      </c>
    </row>
    <row r="298" spans="1:15" ht="12.5" customHeight="1" x14ac:dyDescent="0.35">
      <c r="A298" s="61">
        <v>6</v>
      </c>
      <c r="B298" s="61" t="s">
        <v>54</v>
      </c>
      <c r="C298" s="70">
        <v>20.493230000000001</v>
      </c>
      <c r="D298" s="59" t="s">
        <v>50</v>
      </c>
      <c r="E298" s="61" t="s">
        <v>44</v>
      </c>
      <c r="F298" s="61" t="s">
        <v>55</v>
      </c>
      <c r="G298" s="61"/>
      <c r="H298" s="61" t="str">
        <f>IF(OR(G298="",G299="",G300="",G301=""),"",(SUMIF(A298:A$7000,A298,G298:G$7000)))</f>
        <v/>
      </c>
      <c r="I298" s="61" t="str">
        <f t="shared" si="30"/>
        <v/>
      </c>
      <c r="J298" s="61" t="str">
        <f t="shared" si="26"/>
        <v/>
      </c>
      <c r="K298" s="61">
        <f t="array" ref="K298">(MAX(IF($A298=InsertVoiceSwitchActivateLOG!A$1:A$7000,InsertVoiceSwitchActivateLOG!H$1:H$7000,0)))</f>
        <v>2.4000000000000002E-3</v>
      </c>
      <c r="L298" s="61" t="str">
        <f t="shared" si="31"/>
        <v/>
      </c>
      <c r="M298" s="61">
        <f t="shared" si="29"/>
        <v>24.499999999999744</v>
      </c>
      <c r="N298" s="59" t="str">
        <f t="shared" si="27"/>
        <v/>
      </c>
      <c r="O298" s="59" t="str">
        <f t="shared" si="28"/>
        <v/>
      </c>
    </row>
    <row r="299" spans="1:15" ht="12.5" customHeight="1" x14ac:dyDescent="0.35">
      <c r="A299" s="2">
        <v>6</v>
      </c>
      <c r="B299" s="2" t="s">
        <v>54</v>
      </c>
      <c r="C299" s="69">
        <v>20.515029999999999</v>
      </c>
      <c r="D299" t="s">
        <v>50</v>
      </c>
      <c r="E299" s="2" t="s">
        <v>44</v>
      </c>
      <c r="F299" s="2" t="s">
        <v>55</v>
      </c>
      <c r="G299" s="2"/>
      <c r="H299" s="2" t="str">
        <f>IF(OR(G299="",G300="",G301="",G302=""),"",(SUMIF(A299:A$7000,A299,G299:G$7000)))</f>
        <v/>
      </c>
      <c r="I299" s="55" t="str">
        <f t="shared" si="30"/>
        <v/>
      </c>
      <c r="J299" s="61" t="str">
        <f t="shared" si="26"/>
        <v/>
      </c>
      <c r="K299" s="55">
        <f t="array" ref="K299">(MAX(IF($A299=InsertVoiceSwitchActivateLOG!A$1:A$7000,InsertVoiceSwitchActivateLOG!H$1:H$7000,0)))</f>
        <v>2.4000000000000002E-3</v>
      </c>
      <c r="L299" s="55" t="str">
        <f t="shared" si="31"/>
        <v/>
      </c>
      <c r="M299" s="55">
        <f t="shared" si="29"/>
        <v>21.799999999998931</v>
      </c>
      <c r="N299" s="59" t="str">
        <f t="shared" si="27"/>
        <v/>
      </c>
      <c r="O299" s="59" t="str">
        <f t="shared" si="28"/>
        <v/>
      </c>
    </row>
    <row r="300" spans="1:15" ht="12.5" customHeight="1" x14ac:dyDescent="0.35">
      <c r="A300" s="61">
        <v>6</v>
      </c>
      <c r="B300" s="61" t="s">
        <v>54</v>
      </c>
      <c r="C300" s="70">
        <v>20.538419999999999</v>
      </c>
      <c r="D300" s="59" t="s">
        <v>50</v>
      </c>
      <c r="E300" s="61" t="s">
        <v>44</v>
      </c>
      <c r="F300" s="61" t="s">
        <v>55</v>
      </c>
      <c r="G300" s="61"/>
      <c r="H300" s="61" t="str">
        <f>IF(OR(G300="",G301="",G302="",G303=""),"",(SUMIF(A300:A$7000,A300,G300:G$7000)))</f>
        <v/>
      </c>
      <c r="I300" s="61" t="str">
        <f t="shared" si="30"/>
        <v/>
      </c>
      <c r="J300" s="61" t="str">
        <f t="shared" si="26"/>
        <v/>
      </c>
      <c r="K300" s="61">
        <f t="array" ref="K300">(MAX(IF($A300=InsertVoiceSwitchActivateLOG!A$1:A$7000,InsertVoiceSwitchActivateLOG!H$1:H$7000,0)))</f>
        <v>2.4000000000000002E-3</v>
      </c>
      <c r="L300" s="61" t="str">
        <f t="shared" si="31"/>
        <v/>
      </c>
      <c r="M300" s="61">
        <f t="shared" si="29"/>
        <v>23.389999999999134</v>
      </c>
      <c r="N300" s="59" t="str">
        <f t="shared" si="27"/>
        <v/>
      </c>
      <c r="O300" s="59" t="str">
        <f t="shared" si="28"/>
        <v/>
      </c>
    </row>
    <row r="301" spans="1:15" ht="12.5" customHeight="1" x14ac:dyDescent="0.35">
      <c r="A301" s="2">
        <v>6</v>
      </c>
      <c r="B301" s="2" t="s">
        <v>54</v>
      </c>
      <c r="C301" s="69">
        <v>20.55874</v>
      </c>
      <c r="D301" t="s">
        <v>50</v>
      </c>
      <c r="E301" s="2" t="s">
        <v>44</v>
      </c>
      <c r="F301" s="2" t="s">
        <v>55</v>
      </c>
      <c r="G301" s="2"/>
      <c r="H301" s="2" t="str">
        <f>IF(OR(G301="",G302="",G303="",G304=""),"",(SUMIF(A301:A$7000,A301,G301:G$7000)))</f>
        <v/>
      </c>
      <c r="I301" s="55" t="str">
        <f t="shared" si="30"/>
        <v/>
      </c>
      <c r="J301" s="61" t="str">
        <f t="shared" si="26"/>
        <v/>
      </c>
      <c r="K301" s="55">
        <f t="array" ref="K301">(MAX(IF($A301=InsertVoiceSwitchActivateLOG!A$1:A$7000,InsertVoiceSwitchActivateLOG!H$1:H$7000,0)))</f>
        <v>2.4000000000000002E-3</v>
      </c>
      <c r="L301" s="55" t="str">
        <f t="shared" si="31"/>
        <v/>
      </c>
      <c r="M301" s="55">
        <f t="shared" si="29"/>
        <v>20.32000000000167</v>
      </c>
      <c r="N301" s="59" t="str">
        <f t="shared" si="27"/>
        <v/>
      </c>
      <c r="O301" s="59" t="str">
        <f t="shared" si="28"/>
        <v/>
      </c>
    </row>
    <row r="302" spans="1:15" ht="12.5" customHeight="1" x14ac:dyDescent="0.35">
      <c r="A302" s="61">
        <v>6</v>
      </c>
      <c r="B302" s="61" t="s">
        <v>54</v>
      </c>
      <c r="C302" s="70">
        <v>20.580549999999999</v>
      </c>
      <c r="D302" s="59" t="s">
        <v>50</v>
      </c>
      <c r="E302" s="61" t="s">
        <v>44</v>
      </c>
      <c r="F302" s="61" t="s">
        <v>55</v>
      </c>
      <c r="G302" s="61"/>
      <c r="H302" s="61" t="str">
        <f>IF(OR(G302="",G303="",G304="",G305=""),"",(SUMIF(A302:A$7000,A302,G302:G$7000)))</f>
        <v/>
      </c>
      <c r="I302" s="61" t="str">
        <f t="shared" si="30"/>
        <v/>
      </c>
      <c r="J302" s="61" t="str">
        <f t="shared" si="26"/>
        <v/>
      </c>
      <c r="K302" s="61">
        <f t="array" ref="K302">(MAX(IF($A302=InsertVoiceSwitchActivateLOG!A$1:A$7000,InsertVoiceSwitchActivateLOG!H$1:H$7000,0)))</f>
        <v>2.4000000000000002E-3</v>
      </c>
      <c r="L302" s="61" t="str">
        <f t="shared" si="31"/>
        <v/>
      </c>
      <c r="M302" s="61">
        <f t="shared" si="29"/>
        <v>21.809999999998553</v>
      </c>
      <c r="N302" s="59" t="str">
        <f t="shared" si="27"/>
        <v/>
      </c>
      <c r="O302" s="59" t="str">
        <f t="shared" si="28"/>
        <v/>
      </c>
    </row>
    <row r="303" spans="1:15" ht="12.5" customHeight="1" x14ac:dyDescent="0.35">
      <c r="A303" s="2">
        <v>6</v>
      </c>
      <c r="B303" s="2" t="s">
        <v>54</v>
      </c>
      <c r="C303" s="69">
        <v>20.615950000000002</v>
      </c>
      <c r="D303" t="s">
        <v>50</v>
      </c>
      <c r="E303" s="2" t="s">
        <v>44</v>
      </c>
      <c r="F303" s="2" t="s">
        <v>55</v>
      </c>
      <c r="G303" s="2"/>
      <c r="H303" s="2" t="str">
        <f>IF(OR(G303="",G304="",G305="",G306=""),"",(SUMIF(A303:A$7000,A303,G303:G$7000)))</f>
        <v/>
      </c>
      <c r="I303" s="55" t="str">
        <f t="shared" si="30"/>
        <v/>
      </c>
      <c r="J303" s="61" t="str">
        <f t="shared" si="26"/>
        <v/>
      </c>
      <c r="K303" s="55">
        <f t="array" ref="K303">(MAX(IF($A303=InsertVoiceSwitchActivateLOG!A$1:A$7000,InsertVoiceSwitchActivateLOG!H$1:H$7000,0)))</f>
        <v>2.4000000000000002E-3</v>
      </c>
      <c r="L303" s="55" t="str">
        <f t="shared" si="31"/>
        <v/>
      </c>
      <c r="M303" s="55">
        <f t="shared" si="29"/>
        <v>35.400000000002763</v>
      </c>
      <c r="N303" s="59" t="str">
        <f t="shared" si="27"/>
        <v/>
      </c>
      <c r="O303" s="59" t="str">
        <f t="shared" si="28"/>
        <v/>
      </c>
    </row>
    <row r="304" spans="1:15" ht="12.5" customHeight="1" x14ac:dyDescent="0.35">
      <c r="A304" s="61">
        <v>6</v>
      </c>
      <c r="B304" s="61" t="s">
        <v>54</v>
      </c>
      <c r="C304" s="70">
        <v>20.638190000000002</v>
      </c>
      <c r="D304" s="59" t="s">
        <v>50</v>
      </c>
      <c r="E304" s="61" t="s">
        <v>44</v>
      </c>
      <c r="F304" s="61" t="s">
        <v>55</v>
      </c>
      <c r="G304" s="61"/>
      <c r="H304" s="61" t="str">
        <f>IF(OR(G304="",G305="",G306="",G307=""),"",(SUMIF(A304:A$7000,A304,G304:G$7000)))</f>
        <v/>
      </c>
      <c r="I304" s="61" t="str">
        <f t="shared" si="30"/>
        <v/>
      </c>
      <c r="J304" s="61" t="str">
        <f t="shared" si="26"/>
        <v/>
      </c>
      <c r="K304" s="61">
        <f t="array" ref="K304">(MAX(IF($A304=InsertVoiceSwitchActivateLOG!A$1:A$7000,InsertVoiceSwitchActivateLOG!H$1:H$7000,0)))</f>
        <v>2.4000000000000002E-3</v>
      </c>
      <c r="L304" s="61" t="str">
        <f t="shared" si="31"/>
        <v/>
      </c>
      <c r="M304" s="61">
        <f t="shared" si="29"/>
        <v>22.240000000000038</v>
      </c>
      <c r="N304" s="59" t="str">
        <f t="shared" si="27"/>
        <v/>
      </c>
      <c r="O304" s="59" t="str">
        <f t="shared" si="28"/>
        <v/>
      </c>
    </row>
    <row r="305" spans="1:15" ht="12.5" customHeight="1" x14ac:dyDescent="0.35">
      <c r="A305" s="2">
        <v>6</v>
      </c>
      <c r="B305" s="2" t="s">
        <v>54</v>
      </c>
      <c r="C305" s="69">
        <v>20.670259999999999</v>
      </c>
      <c r="D305" t="s">
        <v>50</v>
      </c>
      <c r="E305" s="2" t="s">
        <v>44</v>
      </c>
      <c r="F305" s="2" t="s">
        <v>55</v>
      </c>
      <c r="G305" s="2"/>
      <c r="H305" s="2" t="str">
        <f>IF(OR(G305="",G306="",G307="",G308=""),"",(SUMIF(A305:A$7000,A305,G305:G$7000)))</f>
        <v/>
      </c>
      <c r="I305" s="55" t="str">
        <f t="shared" si="30"/>
        <v/>
      </c>
      <c r="J305" s="61" t="str">
        <f t="shared" si="26"/>
        <v/>
      </c>
      <c r="K305" s="55">
        <f t="array" ref="K305">(MAX(IF($A305=InsertVoiceSwitchActivateLOG!A$1:A$7000,InsertVoiceSwitchActivateLOG!H$1:H$7000,0)))</f>
        <v>2.4000000000000002E-3</v>
      </c>
      <c r="L305" s="55" t="str">
        <f t="shared" si="31"/>
        <v/>
      </c>
      <c r="M305" s="55">
        <f t="shared" si="29"/>
        <v>32.069999999997378</v>
      </c>
      <c r="N305" s="59" t="str">
        <f t="shared" si="27"/>
        <v/>
      </c>
      <c r="O305" s="59" t="str">
        <f t="shared" si="28"/>
        <v/>
      </c>
    </row>
    <row r="306" spans="1:15" ht="12.5" customHeight="1" x14ac:dyDescent="0.35">
      <c r="A306" s="61">
        <v>6</v>
      </c>
      <c r="B306" s="61" t="s">
        <v>54</v>
      </c>
      <c r="C306" s="70">
        <v>20.691770000000002</v>
      </c>
      <c r="D306" s="59" t="s">
        <v>50</v>
      </c>
      <c r="E306" s="61" t="s">
        <v>44</v>
      </c>
      <c r="F306" s="61" t="s">
        <v>55</v>
      </c>
      <c r="G306" s="61"/>
      <c r="H306" s="61" t="str">
        <f>IF(OR(G306="",G307="",G308="",G309=""),"",(SUMIF(A306:A$7000,A306,G306:G$7000)))</f>
        <v/>
      </c>
      <c r="I306" s="61" t="str">
        <f t="shared" si="30"/>
        <v/>
      </c>
      <c r="J306" s="61" t="str">
        <f t="shared" si="26"/>
        <v/>
      </c>
      <c r="K306" s="61">
        <f t="array" ref="K306">(MAX(IF($A306=InsertVoiceSwitchActivateLOG!A$1:A$7000,InsertVoiceSwitchActivateLOG!H$1:H$7000,0)))</f>
        <v>2.4000000000000002E-3</v>
      </c>
      <c r="L306" s="61" t="str">
        <f t="shared" si="31"/>
        <v/>
      </c>
      <c r="M306" s="61">
        <f t="shared" si="29"/>
        <v>21.510000000002805</v>
      </c>
      <c r="N306" s="59" t="str">
        <f t="shared" si="27"/>
        <v/>
      </c>
      <c r="O306" s="59" t="str">
        <f t="shared" si="28"/>
        <v/>
      </c>
    </row>
    <row r="307" spans="1:15" ht="12.5" customHeight="1" x14ac:dyDescent="0.35">
      <c r="A307" s="2">
        <v>6</v>
      </c>
      <c r="B307" s="2" t="s">
        <v>54</v>
      </c>
      <c r="C307" s="69">
        <v>20.725850000000001</v>
      </c>
      <c r="D307" t="s">
        <v>50</v>
      </c>
      <c r="E307" s="2" t="s">
        <v>44</v>
      </c>
      <c r="F307" s="2" t="s">
        <v>55</v>
      </c>
      <c r="G307" s="2"/>
      <c r="H307" s="2" t="str">
        <f>IF(OR(G307="",G308="",G309="",G310=""),"",(SUMIF(A307:A$7000,A307,G307:G$7000)))</f>
        <v/>
      </c>
      <c r="I307" s="55" t="str">
        <f t="shared" si="30"/>
        <v/>
      </c>
      <c r="J307" s="61" t="str">
        <f t="shared" si="26"/>
        <v/>
      </c>
      <c r="K307" s="55">
        <f t="array" ref="K307">(MAX(IF($A307=InsertVoiceSwitchActivateLOG!A$1:A$7000,InsertVoiceSwitchActivateLOG!H$1:H$7000,0)))</f>
        <v>2.4000000000000002E-3</v>
      </c>
      <c r="L307" s="55" t="str">
        <f t="shared" si="31"/>
        <v/>
      </c>
      <c r="M307" s="55">
        <f t="shared" si="29"/>
        <v>34.079999999999444</v>
      </c>
      <c r="N307" s="59" t="str">
        <f t="shared" si="27"/>
        <v/>
      </c>
      <c r="O307" s="59" t="str">
        <f t="shared" si="28"/>
        <v/>
      </c>
    </row>
    <row r="308" spans="1:15" ht="12.5" customHeight="1" x14ac:dyDescent="0.35">
      <c r="A308" s="61">
        <v>6</v>
      </c>
      <c r="B308" s="61" t="s">
        <v>54</v>
      </c>
      <c r="C308" s="70">
        <v>20.75461</v>
      </c>
      <c r="D308" s="59" t="s">
        <v>50</v>
      </c>
      <c r="E308" s="61" t="s">
        <v>44</v>
      </c>
      <c r="F308" s="61" t="s">
        <v>55</v>
      </c>
      <c r="G308" s="61"/>
      <c r="H308" s="61" t="str">
        <f>IF(OR(G308="",G309="",G310="",G311=""),"",(SUMIF(A308:A$7000,A308,G308:G$7000)))</f>
        <v/>
      </c>
      <c r="I308" s="61" t="str">
        <f t="shared" si="30"/>
        <v/>
      </c>
      <c r="J308" s="61" t="str">
        <f t="shared" si="26"/>
        <v/>
      </c>
      <c r="K308" s="61">
        <f t="array" ref="K308">(MAX(IF($A308=InsertVoiceSwitchActivateLOG!A$1:A$7000,InsertVoiceSwitchActivateLOG!H$1:H$7000,0)))</f>
        <v>2.4000000000000002E-3</v>
      </c>
      <c r="L308" s="61" t="str">
        <f t="shared" si="31"/>
        <v/>
      </c>
      <c r="M308" s="61">
        <f t="shared" si="29"/>
        <v>28.759999999998342</v>
      </c>
      <c r="N308" s="59" t="str">
        <f t="shared" si="27"/>
        <v/>
      </c>
      <c r="O308" s="59" t="str">
        <f t="shared" si="28"/>
        <v/>
      </c>
    </row>
    <row r="309" spans="1:15" ht="12.5" customHeight="1" x14ac:dyDescent="0.35">
      <c r="A309" s="2">
        <v>6</v>
      </c>
      <c r="B309" s="2" t="s">
        <v>54</v>
      </c>
      <c r="C309" s="69">
        <v>20.780339999999999</v>
      </c>
      <c r="D309" t="s">
        <v>50</v>
      </c>
      <c r="E309" s="2" t="s">
        <v>44</v>
      </c>
      <c r="F309" s="2" t="s">
        <v>55</v>
      </c>
      <c r="G309" s="2"/>
      <c r="H309" s="2" t="str">
        <f>IF(OR(G309="",G310="",G311="",G312=""),"",(SUMIF(A309:A$7000,A309,G309:G$7000)))</f>
        <v/>
      </c>
      <c r="I309" s="55" t="str">
        <f t="shared" si="30"/>
        <v/>
      </c>
      <c r="J309" s="61" t="str">
        <f t="shared" si="26"/>
        <v/>
      </c>
      <c r="K309" s="55">
        <f t="array" ref="K309">(MAX(IF($A309=InsertVoiceSwitchActivateLOG!A$1:A$7000,InsertVoiceSwitchActivateLOG!H$1:H$7000,0)))</f>
        <v>2.4000000000000002E-3</v>
      </c>
      <c r="L309" s="55" t="str">
        <f t="shared" si="31"/>
        <v/>
      </c>
      <c r="M309" s="55">
        <f t="shared" si="29"/>
        <v>25.729999999999364</v>
      </c>
      <c r="N309" s="59" t="str">
        <f t="shared" si="27"/>
        <v/>
      </c>
      <c r="O309" s="59" t="str">
        <f t="shared" si="28"/>
        <v/>
      </c>
    </row>
    <row r="310" spans="1:15" ht="12.5" customHeight="1" x14ac:dyDescent="0.35">
      <c r="A310" s="61">
        <v>6</v>
      </c>
      <c r="B310" s="61" t="s">
        <v>54</v>
      </c>
      <c r="C310" s="70">
        <v>20.86073</v>
      </c>
      <c r="D310" s="59" t="s">
        <v>50</v>
      </c>
      <c r="E310" s="61" t="s">
        <v>44</v>
      </c>
      <c r="F310" s="61" t="s">
        <v>55</v>
      </c>
      <c r="G310" s="61"/>
      <c r="H310" s="61" t="str">
        <f>IF(OR(G310="",G311="",G312="",G313=""),"",(SUMIF(A310:A$7000,A310,G310:G$7000)))</f>
        <v/>
      </c>
      <c r="I310" s="61" t="str">
        <f t="shared" si="30"/>
        <v/>
      </c>
      <c r="J310" s="61" t="str">
        <f t="shared" si="26"/>
        <v/>
      </c>
      <c r="K310" s="61">
        <f t="array" ref="K310">(MAX(IF($A310=InsertVoiceSwitchActivateLOG!A$1:A$7000,InsertVoiceSwitchActivateLOG!H$1:H$7000,0)))</f>
        <v>2.4000000000000002E-3</v>
      </c>
      <c r="L310" s="61" t="str">
        <f t="shared" si="31"/>
        <v/>
      </c>
      <c r="M310" s="61">
        <f t="shared" si="29"/>
        <v>80.390000000001294</v>
      </c>
      <c r="N310" s="59" t="str">
        <f t="shared" si="27"/>
        <v/>
      </c>
      <c r="O310" s="59" t="str">
        <f t="shared" si="28"/>
        <v/>
      </c>
    </row>
    <row r="311" spans="1:15" ht="12.5" customHeight="1" x14ac:dyDescent="0.35">
      <c r="A311" s="2">
        <v>6</v>
      </c>
      <c r="B311" s="2" t="s">
        <v>54</v>
      </c>
      <c r="C311" s="69">
        <v>20.884530000000002</v>
      </c>
      <c r="D311" t="s">
        <v>50</v>
      </c>
      <c r="E311" s="2" t="s">
        <v>44</v>
      </c>
      <c r="F311" s="2" t="s">
        <v>55</v>
      </c>
      <c r="G311" s="2"/>
      <c r="H311" s="2" t="str">
        <f>IF(OR(G311="",G312="",G313="",G314=""),"",(SUMIF(A311:A$7000,A311,G311:G$7000)))</f>
        <v/>
      </c>
      <c r="I311" s="55" t="str">
        <f t="shared" si="30"/>
        <v/>
      </c>
      <c r="J311" s="61" t="str">
        <f t="shared" si="26"/>
        <v/>
      </c>
      <c r="K311" s="55">
        <f t="array" ref="K311">(MAX(IF($A311=InsertVoiceSwitchActivateLOG!A$1:A$7000,InsertVoiceSwitchActivateLOG!H$1:H$7000,0)))</f>
        <v>2.4000000000000002E-3</v>
      </c>
      <c r="L311" s="55" t="str">
        <f t="shared" si="31"/>
        <v/>
      </c>
      <c r="M311" s="55">
        <f t="shared" si="29"/>
        <v>23.800000000001376</v>
      </c>
      <c r="N311" s="59" t="str">
        <f t="shared" si="27"/>
        <v/>
      </c>
      <c r="O311" s="59" t="str">
        <f t="shared" si="28"/>
        <v/>
      </c>
    </row>
    <row r="312" spans="1:15" ht="12.5" customHeight="1" x14ac:dyDescent="0.35">
      <c r="A312" s="61">
        <v>6</v>
      </c>
      <c r="B312" s="61" t="s">
        <v>54</v>
      </c>
      <c r="C312" s="70">
        <v>20.899539999999998</v>
      </c>
      <c r="D312" s="59" t="s">
        <v>50</v>
      </c>
      <c r="E312" s="61" t="s">
        <v>44</v>
      </c>
      <c r="F312" s="61" t="s">
        <v>55</v>
      </c>
      <c r="G312" s="61"/>
      <c r="H312" s="61" t="str">
        <f>IF(OR(G312="",G313="",G314="",G315=""),"",(SUMIF(A312:A$7000,A312,G312:G$7000)))</f>
        <v/>
      </c>
      <c r="I312" s="61" t="str">
        <f t="shared" si="30"/>
        <v/>
      </c>
      <c r="J312" s="61" t="str">
        <f t="shared" si="26"/>
        <v/>
      </c>
      <c r="K312" s="61">
        <f t="array" ref="K312">(MAX(IF($A312=InsertVoiceSwitchActivateLOG!A$1:A$7000,InsertVoiceSwitchActivateLOG!H$1:H$7000,0)))</f>
        <v>2.4000000000000002E-3</v>
      </c>
      <c r="L312" s="61" t="str">
        <f t="shared" si="31"/>
        <v/>
      </c>
      <c r="M312" s="61">
        <f t="shared" si="29"/>
        <v>15.009999999996637</v>
      </c>
      <c r="N312" s="59" t="str">
        <f t="shared" si="27"/>
        <v/>
      </c>
      <c r="O312" s="59" t="str">
        <f t="shared" si="28"/>
        <v/>
      </c>
    </row>
    <row r="313" spans="1:15" ht="12.5" customHeight="1" x14ac:dyDescent="0.35">
      <c r="A313" s="2">
        <v>6</v>
      </c>
      <c r="B313" s="2" t="s">
        <v>54</v>
      </c>
      <c r="C313" s="69">
        <v>20.91414</v>
      </c>
      <c r="D313" t="s">
        <v>50</v>
      </c>
      <c r="E313" s="2" t="s">
        <v>44</v>
      </c>
      <c r="F313" s="2" t="s">
        <v>55</v>
      </c>
      <c r="G313" s="2"/>
      <c r="H313" s="2" t="str">
        <f>IF(OR(G313="",G314="",G315="",G316=""),"",(SUMIF(A313:A$7000,A313,G313:G$7000)))</f>
        <v/>
      </c>
      <c r="I313" s="55" t="str">
        <f t="shared" si="30"/>
        <v/>
      </c>
      <c r="J313" s="61" t="str">
        <f t="shared" si="26"/>
        <v/>
      </c>
      <c r="K313" s="55">
        <f t="array" ref="K313">(MAX(IF($A313=InsertVoiceSwitchActivateLOG!A$1:A$7000,InsertVoiceSwitchActivateLOG!H$1:H$7000,0)))</f>
        <v>2.4000000000000002E-3</v>
      </c>
      <c r="L313" s="55" t="str">
        <f t="shared" si="31"/>
        <v/>
      </c>
      <c r="M313" s="55">
        <f t="shared" si="29"/>
        <v>14.600000000001501</v>
      </c>
      <c r="N313" s="59" t="str">
        <f t="shared" si="27"/>
        <v/>
      </c>
      <c r="O313" s="59" t="str">
        <f t="shared" si="28"/>
        <v/>
      </c>
    </row>
    <row r="314" spans="1:15" ht="12.5" customHeight="1" x14ac:dyDescent="0.35">
      <c r="A314" s="61">
        <v>6</v>
      </c>
      <c r="B314" s="61" t="s">
        <v>54</v>
      </c>
      <c r="C314" s="70">
        <v>20.933019999999999</v>
      </c>
      <c r="D314" s="59" t="s">
        <v>50</v>
      </c>
      <c r="E314" s="61" t="s">
        <v>44</v>
      </c>
      <c r="F314" s="61" t="s">
        <v>55</v>
      </c>
      <c r="G314" s="61"/>
      <c r="H314" s="61" t="str">
        <f>IF(OR(G314="",G315="",G316="",G317=""),"",(SUMIF(A314:A$7000,A314,G314:G$7000)))</f>
        <v/>
      </c>
      <c r="I314" s="61" t="str">
        <f t="shared" si="30"/>
        <v/>
      </c>
      <c r="J314" s="61" t="str">
        <f t="shared" si="26"/>
        <v/>
      </c>
      <c r="K314" s="61">
        <f t="array" ref="K314">(MAX(IF($A314=InsertVoiceSwitchActivateLOG!A$1:A$7000,InsertVoiceSwitchActivateLOG!H$1:H$7000,0)))</f>
        <v>2.4000000000000002E-3</v>
      </c>
      <c r="L314" s="61" t="str">
        <f t="shared" si="31"/>
        <v/>
      </c>
      <c r="M314" s="61">
        <f t="shared" si="29"/>
        <v>18.879999999999342</v>
      </c>
      <c r="N314" s="59" t="str">
        <f t="shared" si="27"/>
        <v/>
      </c>
      <c r="O314" s="59" t="str">
        <f t="shared" si="28"/>
        <v/>
      </c>
    </row>
    <row r="315" spans="1:15" ht="12.5" customHeight="1" x14ac:dyDescent="0.35">
      <c r="A315" s="2">
        <v>6</v>
      </c>
      <c r="B315" s="2" t="s">
        <v>54</v>
      </c>
      <c r="C315" s="69">
        <v>20.950900000000001</v>
      </c>
      <c r="D315" t="s">
        <v>50</v>
      </c>
      <c r="E315" s="2" t="s">
        <v>44</v>
      </c>
      <c r="F315" s="2" t="s">
        <v>55</v>
      </c>
      <c r="G315" s="2">
        <v>1E-4</v>
      </c>
      <c r="H315" s="2" t="str">
        <f>IF(OR(G315="",G316="",G317="",G318=""),"",(SUMIF(A315:A$7000,A315,G315:G$7000)))</f>
        <v/>
      </c>
      <c r="I315" s="55" t="str">
        <f t="shared" si="30"/>
        <v/>
      </c>
      <c r="J315" s="61" t="str">
        <f t="shared" si="26"/>
        <v/>
      </c>
      <c r="K315" s="55">
        <f t="array" ref="K315">(MAX(IF($A315=InsertVoiceSwitchActivateLOG!A$1:A$7000,InsertVoiceSwitchActivateLOG!H$1:H$7000,0)))</f>
        <v>2.4000000000000002E-3</v>
      </c>
      <c r="L315" s="55" t="str">
        <f t="shared" si="31"/>
        <v/>
      </c>
      <c r="M315" s="55">
        <f t="shared" si="29"/>
        <v>17.880000000001672</v>
      </c>
      <c r="N315" s="59" t="str">
        <f t="shared" si="27"/>
        <v/>
      </c>
      <c r="O315" s="59" t="str">
        <f t="shared" si="28"/>
        <v/>
      </c>
    </row>
    <row r="316" spans="1:15" ht="12.5" customHeight="1" x14ac:dyDescent="0.35">
      <c r="A316" s="61">
        <v>6</v>
      </c>
      <c r="B316" s="61" t="s">
        <v>54</v>
      </c>
      <c r="C316" s="70">
        <v>20.96566</v>
      </c>
      <c r="D316" s="59" t="s">
        <v>50</v>
      </c>
      <c r="E316" s="61" t="s">
        <v>44</v>
      </c>
      <c r="F316" s="61" t="s">
        <v>55</v>
      </c>
      <c r="G316" s="61"/>
      <c r="H316" s="61" t="str">
        <f>IF(OR(G316="",G317="",G318="",G319=""),"",(SUMIF(A316:A$7000,A316,G316:G$7000)))</f>
        <v/>
      </c>
      <c r="I316" s="61" t="str">
        <f t="shared" si="30"/>
        <v/>
      </c>
      <c r="J316" s="61" t="str">
        <f t="shared" si="26"/>
        <v/>
      </c>
      <c r="K316" s="61">
        <f t="array" ref="K316">(MAX(IF($A316=InsertVoiceSwitchActivateLOG!A$1:A$7000,InsertVoiceSwitchActivateLOG!H$1:H$7000,0)))</f>
        <v>2.4000000000000002E-3</v>
      </c>
      <c r="L316" s="61" t="str">
        <f t="shared" si="31"/>
        <v/>
      </c>
      <c r="M316" s="61">
        <f t="shared" si="29"/>
        <v>14.759999999998996</v>
      </c>
      <c r="N316" s="59" t="str">
        <f t="shared" si="27"/>
        <v/>
      </c>
      <c r="O316" s="59" t="str">
        <f t="shared" si="28"/>
        <v/>
      </c>
    </row>
    <row r="317" spans="1:15" ht="12.5" customHeight="1" x14ac:dyDescent="0.35">
      <c r="A317" s="2">
        <v>6</v>
      </c>
      <c r="B317" s="2" t="s">
        <v>54</v>
      </c>
      <c r="C317" s="69">
        <v>20.98047</v>
      </c>
      <c r="D317" t="s">
        <v>50</v>
      </c>
      <c r="E317" s="2" t="s">
        <v>44</v>
      </c>
      <c r="F317" s="2" t="s">
        <v>55</v>
      </c>
      <c r="G317" s="2"/>
      <c r="H317" s="2" t="str">
        <f>IF(OR(G317="",G318="",G319="",G320=""),"",(SUMIF(A317:A$7000,A317,G317:G$7000)))</f>
        <v/>
      </c>
      <c r="I317" s="55" t="str">
        <f t="shared" si="30"/>
        <v/>
      </c>
      <c r="J317" s="61" t="str">
        <f t="shared" si="26"/>
        <v/>
      </c>
      <c r="K317" s="55">
        <f t="array" ref="K317">(MAX(IF($A317=InsertVoiceSwitchActivateLOG!A$1:A$7000,InsertVoiceSwitchActivateLOG!H$1:H$7000,0)))</f>
        <v>2.4000000000000002E-3</v>
      </c>
      <c r="L317" s="55" t="str">
        <f t="shared" si="31"/>
        <v/>
      </c>
      <c r="M317" s="55">
        <f t="shared" si="29"/>
        <v>14.810000000000656</v>
      </c>
      <c r="N317" s="59" t="str">
        <f t="shared" si="27"/>
        <v/>
      </c>
      <c r="O317" s="59" t="str">
        <f t="shared" si="28"/>
        <v/>
      </c>
    </row>
    <row r="318" spans="1:15" ht="12.5" customHeight="1" x14ac:dyDescent="0.35">
      <c r="A318" s="61">
        <v>6</v>
      </c>
      <c r="B318" s="61" t="s">
        <v>54</v>
      </c>
      <c r="C318" s="70">
        <v>20.995470000000001</v>
      </c>
      <c r="D318" s="59" t="s">
        <v>50</v>
      </c>
      <c r="E318" s="61" t="s">
        <v>44</v>
      </c>
      <c r="F318" s="61" t="s">
        <v>55</v>
      </c>
      <c r="G318" s="61"/>
      <c r="H318" s="61" t="str">
        <f>IF(OR(G318="",G319="",G320="",G321=""),"",(SUMIF(A318:A$7000,A318,G318:G$7000)))</f>
        <v/>
      </c>
      <c r="I318" s="61" t="str">
        <f t="shared" si="30"/>
        <v/>
      </c>
      <c r="J318" s="61" t="str">
        <f t="shared" si="26"/>
        <v/>
      </c>
      <c r="K318" s="61">
        <f t="array" ref="K318">(MAX(IF($A318=InsertVoiceSwitchActivateLOG!A$1:A$7000,InsertVoiceSwitchActivateLOG!H$1:H$7000,0)))</f>
        <v>2.4000000000000002E-3</v>
      </c>
      <c r="L318" s="61" t="str">
        <f t="shared" si="31"/>
        <v/>
      </c>
      <c r="M318" s="61">
        <f t="shared" si="29"/>
        <v>15.000000000000568</v>
      </c>
      <c r="N318" s="59" t="str">
        <f t="shared" si="27"/>
        <v/>
      </c>
      <c r="O318" s="59" t="str">
        <f t="shared" si="28"/>
        <v/>
      </c>
    </row>
    <row r="319" spans="1:15" ht="12.5" customHeight="1" x14ac:dyDescent="0.35">
      <c r="A319" s="2">
        <v>6</v>
      </c>
      <c r="B319" s="2" t="s">
        <v>54</v>
      </c>
      <c r="C319" s="69">
        <v>21.009699999999999</v>
      </c>
      <c r="D319" t="s">
        <v>50</v>
      </c>
      <c r="E319" s="2" t="s">
        <v>44</v>
      </c>
      <c r="F319" s="2" t="s">
        <v>55</v>
      </c>
      <c r="G319" s="2"/>
      <c r="H319" s="2" t="str">
        <f>IF(OR(G319="",G320="",G321="",G322=""),"",(SUMIF(A319:A$7000,A319,G319:G$7000)))</f>
        <v/>
      </c>
      <c r="I319" s="55" t="str">
        <f t="shared" si="30"/>
        <v/>
      </c>
      <c r="J319" s="61" t="str">
        <f t="shared" si="26"/>
        <v/>
      </c>
      <c r="K319" s="55">
        <f t="array" ref="K319">(MAX(IF($A319=InsertVoiceSwitchActivateLOG!A$1:A$7000,InsertVoiceSwitchActivateLOG!H$1:H$7000,0)))</f>
        <v>2.4000000000000002E-3</v>
      </c>
      <c r="L319" s="55" t="str">
        <f t="shared" si="31"/>
        <v/>
      </c>
      <c r="M319" s="55">
        <f t="shared" si="29"/>
        <v>14.229999999997744</v>
      </c>
      <c r="N319" s="59" t="str">
        <f t="shared" si="27"/>
        <v/>
      </c>
      <c r="O319" s="59" t="str">
        <f t="shared" si="28"/>
        <v/>
      </c>
    </row>
    <row r="320" spans="1:15" ht="12.5" customHeight="1" x14ac:dyDescent="0.35">
      <c r="A320" s="61">
        <v>6</v>
      </c>
      <c r="B320" s="61" t="s">
        <v>54</v>
      </c>
      <c r="C320" s="70">
        <v>21.025960000000001</v>
      </c>
      <c r="D320" s="59" t="s">
        <v>50</v>
      </c>
      <c r="E320" s="61" t="s">
        <v>44</v>
      </c>
      <c r="F320" s="61" t="s">
        <v>55</v>
      </c>
      <c r="G320" s="61">
        <v>4.0000000000000002E-4</v>
      </c>
      <c r="H320" s="61">
        <f>IF(OR(G320="",G321="",G322="",G323=""),"",(SUMIF(A320:A$7000,A320,G320:G$7000)))</f>
        <v>2.4000000000000002E-3</v>
      </c>
      <c r="I320" s="61">
        <f t="shared" si="30"/>
        <v>6</v>
      </c>
      <c r="J320" s="61" t="str">
        <f t="shared" si="26"/>
        <v>TaskC</v>
      </c>
      <c r="K320" s="61">
        <f t="array" ref="K320">(MAX(IF($A320=InsertVoiceSwitchActivateLOG!A$1:A$7000,InsertVoiceSwitchActivateLOG!H$1:H$7000,0)))</f>
        <v>2.4000000000000002E-3</v>
      </c>
      <c r="L320" s="61">
        <f t="shared" si="31"/>
        <v>21.025960000000001</v>
      </c>
      <c r="M320" s="61">
        <f t="shared" si="29"/>
        <v>16.260000000002606</v>
      </c>
      <c r="N320" s="59" t="str">
        <f t="shared" si="27"/>
        <v/>
      </c>
      <c r="O320" s="59" t="str">
        <f t="shared" si="28"/>
        <v/>
      </c>
    </row>
    <row r="321" spans="1:15" ht="12.5" customHeight="1" x14ac:dyDescent="0.35">
      <c r="A321" s="2">
        <v>6</v>
      </c>
      <c r="B321" s="2" t="s">
        <v>54</v>
      </c>
      <c r="C321" s="69">
        <v>21.040420000000001</v>
      </c>
      <c r="D321" t="s">
        <v>50</v>
      </c>
      <c r="E321" s="2" t="s">
        <v>44</v>
      </c>
      <c r="F321" s="2" t="s">
        <v>55</v>
      </c>
      <c r="G321" s="2">
        <v>4.0000000000000002E-4</v>
      </c>
      <c r="H321" s="2" t="str">
        <f>IF(OR(G321="",G322="",G323="",G324=""),"",(SUMIF(A321:A$7000,A321,G321:G$7000)))</f>
        <v/>
      </c>
      <c r="I321" s="55" t="str">
        <f t="shared" si="30"/>
        <v/>
      </c>
      <c r="J321" s="61" t="str">
        <f t="shared" si="26"/>
        <v/>
      </c>
      <c r="K321" s="55">
        <f t="array" ref="K321">(MAX(IF($A321=InsertVoiceSwitchActivateLOG!A$1:A$7000,InsertVoiceSwitchActivateLOG!H$1:H$7000,0)))</f>
        <v>2.4000000000000002E-3</v>
      </c>
      <c r="L321" s="55" t="str">
        <f t="shared" si="31"/>
        <v/>
      </c>
      <c r="M321" s="55">
        <f t="shared" si="29"/>
        <v>14.459999999999695</v>
      </c>
      <c r="N321" s="59">
        <f t="shared" si="27"/>
        <v>6</v>
      </c>
      <c r="O321" s="59">
        <f t="shared" si="28"/>
        <v>1</v>
      </c>
    </row>
    <row r="322" spans="1:15" ht="12.5" customHeight="1" x14ac:dyDescent="0.35">
      <c r="A322" s="61">
        <v>6</v>
      </c>
      <c r="B322" s="61" t="s">
        <v>54</v>
      </c>
      <c r="C322" s="70">
        <v>21.055440000000001</v>
      </c>
      <c r="D322" s="59" t="s">
        <v>50</v>
      </c>
      <c r="E322" s="61" t="s">
        <v>44</v>
      </c>
      <c r="F322" s="61" t="s">
        <v>55</v>
      </c>
      <c r="G322" s="61">
        <v>4.0000000000000002E-4</v>
      </c>
      <c r="H322" s="61" t="str">
        <f>IF(OR(G322="",G323="",G324="",G325=""),"",(SUMIF(A322:A$7000,A322,G322:G$7000)))</f>
        <v/>
      </c>
      <c r="I322" s="61" t="str">
        <f t="shared" si="30"/>
        <v/>
      </c>
      <c r="J322" s="61" t="str">
        <f t="shared" si="26"/>
        <v/>
      </c>
      <c r="K322" s="61">
        <f t="array" ref="K322">(MAX(IF($A322=InsertVoiceSwitchActivateLOG!A$1:A$7000,InsertVoiceSwitchActivateLOG!H$1:H$7000,0)))</f>
        <v>2.4000000000000002E-3</v>
      </c>
      <c r="L322" s="61" t="str">
        <f t="shared" si="31"/>
        <v/>
      </c>
      <c r="M322" s="61">
        <f t="shared" si="29"/>
        <v>15.019999999999811</v>
      </c>
      <c r="N322" s="59">
        <f t="shared" si="27"/>
        <v>6</v>
      </c>
      <c r="O322" s="59">
        <f t="shared" si="28"/>
        <v>1</v>
      </c>
    </row>
    <row r="323" spans="1:15" ht="12.5" customHeight="1" x14ac:dyDescent="0.35">
      <c r="A323" s="2">
        <v>6</v>
      </c>
      <c r="B323" s="2" t="s">
        <v>56</v>
      </c>
      <c r="C323" s="69">
        <v>21.070879999999999</v>
      </c>
      <c r="D323" t="s">
        <v>50</v>
      </c>
      <c r="E323" s="2" t="s">
        <v>44</v>
      </c>
      <c r="F323" s="2" t="s">
        <v>55</v>
      </c>
      <c r="G323" s="2">
        <v>1.1999999999999999E-3</v>
      </c>
      <c r="H323" s="2" t="str">
        <f>IF(OR(G323="",G324="",G325="",G326=""),"",(SUMIF(A323:A$7000,A323,G323:G$7000)))</f>
        <v/>
      </c>
      <c r="I323" s="55" t="str">
        <f t="shared" si="30"/>
        <v/>
      </c>
      <c r="J323" s="61" t="str">
        <f t="shared" si="26"/>
        <v/>
      </c>
      <c r="K323" s="55">
        <f t="array" ref="K323">(MAX(IF($A323=InsertVoiceSwitchActivateLOG!A$1:A$7000,InsertVoiceSwitchActivateLOG!H$1:H$7000,0)))</f>
        <v>2.4000000000000002E-3</v>
      </c>
      <c r="L323" s="55" t="str">
        <f t="shared" si="31"/>
        <v/>
      </c>
      <c r="M323" s="55">
        <f t="shared" si="29"/>
        <v>15.439999999998122</v>
      </c>
      <c r="N323" s="59" t="str">
        <f t="shared" si="27"/>
        <v/>
      </c>
      <c r="O323" s="59" t="str">
        <f t="shared" si="28"/>
        <v/>
      </c>
    </row>
    <row r="324" spans="1:15" ht="12.5" customHeight="1" x14ac:dyDescent="0.35">
      <c r="A324" s="61">
        <v>7</v>
      </c>
      <c r="B324" s="61" t="s">
        <v>54</v>
      </c>
      <c r="C324" s="70">
        <v>22.095700000000001</v>
      </c>
      <c r="D324" s="59" t="s">
        <v>50</v>
      </c>
      <c r="E324" s="61" t="s">
        <v>44</v>
      </c>
      <c r="F324" s="61" t="s">
        <v>55</v>
      </c>
      <c r="G324" s="61"/>
      <c r="H324" s="61" t="str">
        <f>IF(OR(G324="",G325="",G326="",G327=""),"",(SUMIF(A324:A$7000,A324,G324:G$7000)))</f>
        <v/>
      </c>
      <c r="I324" s="61" t="str">
        <f t="shared" si="30"/>
        <v/>
      </c>
      <c r="J324" s="61" t="str">
        <f t="shared" si="26"/>
        <v/>
      </c>
      <c r="K324" s="61">
        <f t="array" ref="K324">(MAX(IF($A324=InsertVoiceSwitchActivateLOG!A$1:A$7000,InsertVoiceSwitchActivateLOG!H$1:H$7000,0)))</f>
        <v>7.7999999999999996E-3</v>
      </c>
      <c r="L324" s="61" t="str">
        <f t="shared" si="31"/>
        <v/>
      </c>
      <c r="M324" s="61">
        <f t="shared" si="29"/>
        <v>0</v>
      </c>
      <c r="N324" s="59" t="str">
        <f t="shared" si="27"/>
        <v/>
      </c>
      <c r="O324" s="59" t="str">
        <f t="shared" si="28"/>
        <v/>
      </c>
    </row>
    <row r="325" spans="1:15" ht="12.5" customHeight="1" x14ac:dyDescent="0.35">
      <c r="A325" s="2">
        <v>7</v>
      </c>
      <c r="B325" s="2" t="s">
        <v>54</v>
      </c>
      <c r="C325" s="69">
        <v>22.11103</v>
      </c>
      <c r="D325" t="s">
        <v>50</v>
      </c>
      <c r="E325" s="2" t="s">
        <v>44</v>
      </c>
      <c r="F325" s="2" t="s">
        <v>55</v>
      </c>
      <c r="G325" s="2"/>
      <c r="H325" s="2" t="str">
        <f>IF(OR(G325="",G326="",G327="",G328=""),"",(SUMIF(A325:A$7000,A325,G325:G$7000)))</f>
        <v/>
      </c>
      <c r="I325" s="55" t="str">
        <f t="shared" si="30"/>
        <v/>
      </c>
      <c r="J325" s="61" t="str">
        <f t="shared" si="26"/>
        <v/>
      </c>
      <c r="K325" s="55">
        <f t="array" ref="K325">(MAX(IF($A325=InsertVoiceSwitchActivateLOG!A$1:A$7000,InsertVoiceSwitchActivateLOG!H$1:H$7000,0)))</f>
        <v>7.7999999999999996E-3</v>
      </c>
      <c r="L325" s="55" t="str">
        <f t="shared" si="31"/>
        <v/>
      </c>
      <c r="M325" s="55">
        <f t="shared" si="29"/>
        <v>15.329999999998734</v>
      </c>
      <c r="N325" s="59" t="str">
        <f t="shared" si="27"/>
        <v/>
      </c>
      <c r="O325" s="59" t="str">
        <f t="shared" si="28"/>
        <v/>
      </c>
    </row>
    <row r="326" spans="1:15" ht="12.5" customHeight="1" x14ac:dyDescent="0.35">
      <c r="A326" s="61">
        <v>7</v>
      </c>
      <c r="B326" s="61" t="s">
        <v>54</v>
      </c>
      <c r="C326" s="70">
        <v>22.127459999999999</v>
      </c>
      <c r="D326" s="59" t="s">
        <v>50</v>
      </c>
      <c r="E326" s="61" t="s">
        <v>44</v>
      </c>
      <c r="F326" s="61" t="s">
        <v>55</v>
      </c>
      <c r="G326" s="61"/>
      <c r="H326" s="61" t="str">
        <f>IF(OR(G326="",G327="",G328="",G329=""),"",(SUMIF(A326:A$7000,A326,G326:G$7000)))</f>
        <v/>
      </c>
      <c r="I326" s="61" t="str">
        <f t="shared" si="30"/>
        <v/>
      </c>
      <c r="J326" s="61" t="str">
        <f t="shared" si="26"/>
        <v/>
      </c>
      <c r="K326" s="61">
        <f t="array" ref="K326">(MAX(IF($A326=InsertVoiceSwitchActivateLOG!A$1:A$7000,InsertVoiceSwitchActivateLOG!H$1:H$7000,0)))</f>
        <v>7.7999999999999996E-3</v>
      </c>
      <c r="L326" s="61" t="str">
        <f t="shared" si="31"/>
        <v/>
      </c>
      <c r="M326" s="61">
        <f t="shared" si="29"/>
        <v>16.429999999999723</v>
      </c>
      <c r="N326" s="59" t="str">
        <f t="shared" si="27"/>
        <v/>
      </c>
      <c r="O326" s="59" t="str">
        <f t="shared" si="28"/>
        <v/>
      </c>
    </row>
    <row r="327" spans="1:15" ht="12.5" customHeight="1" x14ac:dyDescent="0.35">
      <c r="A327" s="2">
        <v>7</v>
      </c>
      <c r="B327" s="2" t="s">
        <v>54</v>
      </c>
      <c r="C327" s="69">
        <v>22.149039999999999</v>
      </c>
      <c r="D327" t="s">
        <v>50</v>
      </c>
      <c r="E327" s="2" t="s">
        <v>44</v>
      </c>
      <c r="F327" s="2" t="s">
        <v>55</v>
      </c>
      <c r="G327" s="2"/>
      <c r="H327" s="2" t="str">
        <f>IF(OR(G327="",G328="",G329="",G330=""),"",(SUMIF(A327:A$7000,A327,G327:G$7000)))</f>
        <v/>
      </c>
      <c r="I327" s="55" t="str">
        <f t="shared" si="30"/>
        <v/>
      </c>
      <c r="J327" s="61" t="str">
        <f t="shared" si="26"/>
        <v/>
      </c>
      <c r="K327" s="55">
        <f t="array" ref="K327">(MAX(IF($A327=InsertVoiceSwitchActivateLOG!A$1:A$7000,InsertVoiceSwitchActivateLOG!H$1:H$7000,0)))</f>
        <v>7.7999999999999996E-3</v>
      </c>
      <c r="L327" s="55" t="str">
        <f t="shared" si="31"/>
        <v/>
      </c>
      <c r="M327" s="55">
        <f t="shared" si="29"/>
        <v>21.580000000000155</v>
      </c>
      <c r="N327" s="59" t="str">
        <f t="shared" si="27"/>
        <v/>
      </c>
      <c r="O327" s="59" t="str">
        <f t="shared" si="28"/>
        <v/>
      </c>
    </row>
    <row r="328" spans="1:15" ht="12.5" customHeight="1" x14ac:dyDescent="0.35">
      <c r="A328" s="61">
        <v>7</v>
      </c>
      <c r="B328" s="61" t="s">
        <v>54</v>
      </c>
      <c r="C328" s="70">
        <v>22.175879999999999</v>
      </c>
      <c r="D328" s="59" t="s">
        <v>50</v>
      </c>
      <c r="E328" s="61" t="s">
        <v>44</v>
      </c>
      <c r="F328" s="61" t="s">
        <v>55</v>
      </c>
      <c r="G328" s="61"/>
      <c r="H328" s="61" t="str">
        <f>IF(OR(G328="",G329="",G330="",G331=""),"",(SUMIF(A328:A$7000,A328,G328:G$7000)))</f>
        <v/>
      </c>
      <c r="I328" s="61" t="str">
        <f t="shared" si="30"/>
        <v/>
      </c>
      <c r="J328" s="61" t="str">
        <f t="shared" si="26"/>
        <v/>
      </c>
      <c r="K328" s="61">
        <f t="array" ref="K328">(MAX(IF($A328=InsertVoiceSwitchActivateLOG!A$1:A$7000,InsertVoiceSwitchActivateLOG!H$1:H$7000,0)))</f>
        <v>7.7999999999999996E-3</v>
      </c>
      <c r="L328" s="61" t="str">
        <f t="shared" si="31"/>
        <v/>
      </c>
      <c r="M328" s="61">
        <f t="shared" si="29"/>
        <v>26.839999999999975</v>
      </c>
      <c r="N328" s="59" t="str">
        <f t="shared" si="27"/>
        <v/>
      </c>
      <c r="O328" s="59" t="str">
        <f t="shared" si="28"/>
        <v/>
      </c>
    </row>
    <row r="329" spans="1:15" ht="12.5" customHeight="1" x14ac:dyDescent="0.35">
      <c r="A329" s="2">
        <v>7</v>
      </c>
      <c r="B329" s="2" t="s">
        <v>54</v>
      </c>
      <c r="C329" s="69">
        <v>22.191289999999999</v>
      </c>
      <c r="D329" t="s">
        <v>50</v>
      </c>
      <c r="E329" s="2" t="s">
        <v>44</v>
      </c>
      <c r="F329" s="2" t="s">
        <v>55</v>
      </c>
      <c r="G329" s="2"/>
      <c r="H329" s="2" t="str">
        <f>IF(OR(G329="",G330="",G331="",G332=""),"",(SUMIF(A329:A$7000,A329,G329:G$7000)))</f>
        <v/>
      </c>
      <c r="I329" s="55" t="str">
        <f t="shared" si="30"/>
        <v/>
      </c>
      <c r="J329" s="61" t="str">
        <f t="shared" si="26"/>
        <v/>
      </c>
      <c r="K329" s="55">
        <f t="array" ref="K329">(MAX(IF($A329=InsertVoiceSwitchActivateLOG!A$1:A$7000,InsertVoiceSwitchActivateLOG!H$1:H$7000,0)))</f>
        <v>7.7999999999999996E-3</v>
      </c>
      <c r="L329" s="55" t="str">
        <f t="shared" si="31"/>
        <v/>
      </c>
      <c r="M329" s="55">
        <f t="shared" si="29"/>
        <v>15.409999999999258</v>
      </c>
      <c r="N329" s="59" t="str">
        <f t="shared" si="27"/>
        <v/>
      </c>
      <c r="O329" s="59" t="str">
        <f t="shared" si="28"/>
        <v/>
      </c>
    </row>
    <row r="330" spans="1:15" ht="12.5" customHeight="1" x14ac:dyDescent="0.35">
      <c r="A330" s="61">
        <v>7</v>
      </c>
      <c r="B330" s="61" t="s">
        <v>54</v>
      </c>
      <c r="C330" s="70">
        <v>22.207039999999999</v>
      </c>
      <c r="D330" s="59" t="s">
        <v>50</v>
      </c>
      <c r="E330" s="61" t="s">
        <v>44</v>
      </c>
      <c r="F330" s="61" t="s">
        <v>55</v>
      </c>
      <c r="G330" s="61"/>
      <c r="H330" s="61" t="str">
        <f>IF(OR(G330="",G331="",G332="",G333=""),"",(SUMIF(A330:A$7000,A330,G330:G$7000)))</f>
        <v/>
      </c>
      <c r="I330" s="61" t="str">
        <f t="shared" si="30"/>
        <v/>
      </c>
      <c r="J330" s="61" t="str">
        <f t="shared" si="26"/>
        <v/>
      </c>
      <c r="K330" s="61">
        <f t="array" ref="K330">(MAX(IF($A330=InsertVoiceSwitchActivateLOG!A$1:A$7000,InsertVoiceSwitchActivateLOG!H$1:H$7000,0)))</f>
        <v>7.7999999999999996E-3</v>
      </c>
      <c r="L330" s="61" t="str">
        <f t="shared" si="31"/>
        <v/>
      </c>
      <c r="M330" s="61">
        <f t="shared" si="29"/>
        <v>15.750000000000597</v>
      </c>
      <c r="N330" s="59" t="str">
        <f t="shared" si="27"/>
        <v/>
      </c>
      <c r="O330" s="59" t="str">
        <f t="shared" si="28"/>
        <v/>
      </c>
    </row>
    <row r="331" spans="1:15" ht="12.5" customHeight="1" x14ac:dyDescent="0.35">
      <c r="A331" s="2">
        <v>7</v>
      </c>
      <c r="B331" s="2" t="s">
        <v>54</v>
      </c>
      <c r="C331" s="69">
        <v>22.221609999999998</v>
      </c>
      <c r="D331" t="s">
        <v>50</v>
      </c>
      <c r="E331" s="2" t="s">
        <v>44</v>
      </c>
      <c r="F331" s="2" t="s">
        <v>55</v>
      </c>
      <c r="G331" s="2"/>
      <c r="H331" s="2" t="str">
        <f>IF(OR(G331="",G332="",G333="",G334=""),"",(SUMIF(A331:A$7000,A331,G331:G$7000)))</f>
        <v/>
      </c>
      <c r="I331" s="55" t="str">
        <f t="shared" si="30"/>
        <v/>
      </c>
      <c r="J331" s="61" t="str">
        <f t="shared" si="26"/>
        <v/>
      </c>
      <c r="K331" s="55">
        <f t="array" ref="K331">(MAX(IF($A331=InsertVoiceSwitchActivateLOG!A$1:A$7000,InsertVoiceSwitchActivateLOG!H$1:H$7000,0)))</f>
        <v>7.7999999999999996E-3</v>
      </c>
      <c r="L331" s="55" t="str">
        <f t="shared" si="31"/>
        <v/>
      </c>
      <c r="M331" s="55">
        <f t="shared" si="29"/>
        <v>14.569999999999084</v>
      </c>
      <c r="N331" s="59" t="str">
        <f t="shared" si="27"/>
        <v/>
      </c>
      <c r="O331" s="59" t="str">
        <f t="shared" si="28"/>
        <v/>
      </c>
    </row>
    <row r="332" spans="1:15" ht="12.5" customHeight="1" x14ac:dyDescent="0.35">
      <c r="A332" s="61">
        <v>7</v>
      </c>
      <c r="B332" s="61" t="s">
        <v>54</v>
      </c>
      <c r="C332" s="70">
        <v>22.237010000000001</v>
      </c>
      <c r="D332" s="59" t="s">
        <v>50</v>
      </c>
      <c r="E332" s="61" t="s">
        <v>44</v>
      </c>
      <c r="F332" s="61" t="s">
        <v>55</v>
      </c>
      <c r="G332" s="61"/>
      <c r="H332" s="61" t="str">
        <f>IF(OR(G332="",G333="",G334="",G335=""),"",(SUMIF(A332:A$7000,A332,G332:G$7000)))</f>
        <v/>
      </c>
      <c r="I332" s="61" t="str">
        <f t="shared" si="30"/>
        <v/>
      </c>
      <c r="J332" s="61" t="str">
        <f t="shared" si="26"/>
        <v/>
      </c>
      <c r="K332" s="61">
        <f t="array" ref="K332">(MAX(IF($A332=InsertVoiceSwitchActivateLOG!A$1:A$7000,InsertVoiceSwitchActivateLOG!H$1:H$7000,0)))</f>
        <v>7.7999999999999996E-3</v>
      </c>
      <c r="L332" s="61" t="str">
        <f t="shared" si="31"/>
        <v/>
      </c>
      <c r="M332" s="61">
        <f t="shared" si="29"/>
        <v>15.400000000003189</v>
      </c>
      <c r="N332" s="59" t="str">
        <f t="shared" si="27"/>
        <v/>
      </c>
      <c r="O332" s="59" t="str">
        <f t="shared" si="28"/>
        <v/>
      </c>
    </row>
    <row r="333" spans="1:15" ht="12.5" customHeight="1" x14ac:dyDescent="0.35">
      <c r="A333" s="2">
        <v>7</v>
      </c>
      <c r="B333" s="2" t="s">
        <v>54</v>
      </c>
      <c r="C333" s="69">
        <v>22.25245</v>
      </c>
      <c r="D333" t="s">
        <v>50</v>
      </c>
      <c r="E333" s="2" t="s">
        <v>44</v>
      </c>
      <c r="F333" s="2" t="s">
        <v>55</v>
      </c>
      <c r="G333" s="2"/>
      <c r="H333" s="2" t="str">
        <f>IF(OR(G333="",G334="",G335="",G336=""),"",(SUMIF(A333:A$7000,A333,G333:G$7000)))</f>
        <v/>
      </c>
      <c r="I333" s="55" t="str">
        <f t="shared" si="30"/>
        <v/>
      </c>
      <c r="J333" s="61" t="str">
        <f t="shared" si="26"/>
        <v/>
      </c>
      <c r="K333" s="55">
        <f t="array" ref="K333">(MAX(IF($A333=InsertVoiceSwitchActivateLOG!A$1:A$7000,InsertVoiceSwitchActivateLOG!H$1:H$7000,0)))</f>
        <v>7.7999999999999996E-3</v>
      </c>
      <c r="L333" s="55" t="str">
        <f t="shared" si="31"/>
        <v/>
      </c>
      <c r="M333" s="55">
        <f t="shared" si="29"/>
        <v>15.439999999998122</v>
      </c>
      <c r="N333" s="59" t="str">
        <f t="shared" si="27"/>
        <v/>
      </c>
      <c r="O333" s="59" t="str">
        <f t="shared" si="28"/>
        <v/>
      </c>
    </row>
    <row r="334" spans="1:15" ht="12.5" customHeight="1" x14ac:dyDescent="0.35">
      <c r="A334" s="61">
        <v>7</v>
      </c>
      <c r="B334" s="61" t="s">
        <v>54</v>
      </c>
      <c r="C334" s="70">
        <v>22.267749999999999</v>
      </c>
      <c r="D334" s="59" t="s">
        <v>50</v>
      </c>
      <c r="E334" s="61" t="s">
        <v>44</v>
      </c>
      <c r="F334" s="61" t="s">
        <v>55</v>
      </c>
      <c r="G334" s="61"/>
      <c r="H334" s="61" t="str">
        <f>IF(OR(G334="",G335="",G336="",G337=""),"",(SUMIF(A334:A$7000,A334,G334:G$7000)))</f>
        <v/>
      </c>
      <c r="I334" s="61" t="str">
        <f t="shared" si="30"/>
        <v/>
      </c>
      <c r="J334" s="61" t="str">
        <f t="shared" si="26"/>
        <v/>
      </c>
      <c r="K334" s="61">
        <f t="array" ref="K334">(MAX(IF($A334=InsertVoiceSwitchActivateLOG!A$1:A$7000,InsertVoiceSwitchActivateLOG!H$1:H$7000,0)))</f>
        <v>7.7999999999999996E-3</v>
      </c>
      <c r="L334" s="61" t="str">
        <f t="shared" si="31"/>
        <v/>
      </c>
      <c r="M334" s="61">
        <f t="shared" si="29"/>
        <v>15.299999999999869</v>
      </c>
      <c r="N334" s="59" t="str">
        <f t="shared" si="27"/>
        <v/>
      </c>
      <c r="O334" s="59" t="str">
        <f t="shared" si="28"/>
        <v/>
      </c>
    </row>
    <row r="335" spans="1:15" ht="12.5" customHeight="1" x14ac:dyDescent="0.35">
      <c r="A335" s="2">
        <v>7</v>
      </c>
      <c r="B335" s="2" t="s">
        <v>54</v>
      </c>
      <c r="C335" s="69">
        <v>22.283660000000001</v>
      </c>
      <c r="D335" t="s">
        <v>50</v>
      </c>
      <c r="E335" s="2" t="s">
        <v>44</v>
      </c>
      <c r="F335" s="2" t="s">
        <v>55</v>
      </c>
      <c r="G335" s="2"/>
      <c r="H335" s="2" t="str">
        <f>IF(OR(G335="",G336="",G337="",G338=""),"",(SUMIF(A335:A$7000,A335,G335:G$7000)))</f>
        <v/>
      </c>
      <c r="I335" s="55" t="str">
        <f t="shared" si="30"/>
        <v/>
      </c>
      <c r="J335" s="61" t="str">
        <f t="shared" si="26"/>
        <v/>
      </c>
      <c r="K335" s="55">
        <f t="array" ref="K335">(MAX(IF($A335=InsertVoiceSwitchActivateLOG!A$1:A$7000,InsertVoiceSwitchActivateLOG!H$1:H$7000,0)))</f>
        <v>7.7999999999999996E-3</v>
      </c>
      <c r="L335" s="55" t="str">
        <f t="shared" si="31"/>
        <v/>
      </c>
      <c r="M335" s="55">
        <f t="shared" si="29"/>
        <v>15.910000000001645</v>
      </c>
      <c r="N335" s="59" t="str">
        <f t="shared" si="27"/>
        <v/>
      </c>
      <c r="O335" s="59" t="str">
        <f t="shared" si="28"/>
        <v/>
      </c>
    </row>
    <row r="336" spans="1:15" ht="12.5" customHeight="1" x14ac:dyDescent="0.35">
      <c r="A336" s="61">
        <v>7</v>
      </c>
      <c r="B336" s="61" t="s">
        <v>54</v>
      </c>
      <c r="C336" s="70">
        <v>22.29899</v>
      </c>
      <c r="D336" s="59" t="s">
        <v>50</v>
      </c>
      <c r="E336" s="61" t="s">
        <v>44</v>
      </c>
      <c r="F336" s="61" t="s">
        <v>55</v>
      </c>
      <c r="G336" s="61"/>
      <c r="H336" s="61" t="str">
        <f>IF(OR(G336="",G337="",G338="",G339=""),"",(SUMIF(A336:A$7000,A336,G336:G$7000)))</f>
        <v/>
      </c>
      <c r="I336" s="61" t="str">
        <f t="shared" si="30"/>
        <v/>
      </c>
      <c r="J336" s="61" t="str">
        <f t="shared" si="26"/>
        <v/>
      </c>
      <c r="K336" s="61">
        <f t="array" ref="K336">(MAX(IF($A336=InsertVoiceSwitchActivateLOG!A$1:A$7000,InsertVoiceSwitchActivateLOG!H$1:H$7000,0)))</f>
        <v>7.7999999999999996E-3</v>
      </c>
      <c r="L336" s="61" t="str">
        <f t="shared" si="31"/>
        <v/>
      </c>
      <c r="M336" s="61">
        <f t="shared" si="29"/>
        <v>15.329999999998734</v>
      </c>
      <c r="N336" s="59" t="str">
        <f t="shared" si="27"/>
        <v/>
      </c>
      <c r="O336" s="59" t="str">
        <f t="shared" si="28"/>
        <v/>
      </c>
    </row>
    <row r="337" spans="1:15" ht="12.5" customHeight="1" x14ac:dyDescent="0.35">
      <c r="A337" s="2">
        <v>7</v>
      </c>
      <c r="B337" s="2" t="s">
        <v>54</v>
      </c>
      <c r="C337" s="69">
        <v>22.313330000000001</v>
      </c>
      <c r="D337" t="s">
        <v>50</v>
      </c>
      <c r="E337" s="2" t="s">
        <v>44</v>
      </c>
      <c r="F337" s="2" t="s">
        <v>55</v>
      </c>
      <c r="G337" s="2"/>
      <c r="H337" s="2" t="str">
        <f>IF(OR(G337="",G338="",G339="",G340=""),"",(SUMIF(A337:A$7000,A337,G337:G$7000)))</f>
        <v/>
      </c>
      <c r="I337" s="55" t="str">
        <f t="shared" si="30"/>
        <v/>
      </c>
      <c r="J337" s="61" t="str">
        <f t="shared" ref="J337:J400" si="32">IF(L337="","",(VLOOKUP(A337,A337:E7321,5,FALSE)))</f>
        <v/>
      </c>
      <c r="K337" s="55">
        <f t="array" ref="K337">(MAX(IF($A337=InsertVoiceSwitchActivateLOG!A$1:A$7000,InsertVoiceSwitchActivateLOG!H$1:H$7000,0)))</f>
        <v>7.7999999999999996E-3</v>
      </c>
      <c r="L337" s="55" t="str">
        <f t="shared" si="31"/>
        <v/>
      </c>
      <c r="M337" s="55">
        <f t="shared" si="29"/>
        <v>14.340000000000686</v>
      </c>
      <c r="N337" s="59" t="str">
        <f t="shared" ref="N337:N400" si="33">IF(AND(G337&gt;0,G338&gt;0,G336&gt;0),A337,"")</f>
        <v/>
      </c>
      <c r="O337" s="59" t="str">
        <f t="shared" ref="O337:O400" si="34">IF(N337="","",(IF(G337&gt;G338,-1,1)))</f>
        <v/>
      </c>
    </row>
    <row r="338" spans="1:15" ht="12.5" customHeight="1" x14ac:dyDescent="0.35">
      <c r="A338" s="61">
        <v>7</v>
      </c>
      <c r="B338" s="61" t="s">
        <v>54</v>
      </c>
      <c r="C338" s="70">
        <v>22.328600000000002</v>
      </c>
      <c r="D338" s="59" t="s">
        <v>50</v>
      </c>
      <c r="E338" s="61" t="s">
        <v>44</v>
      </c>
      <c r="F338" s="61" t="s">
        <v>55</v>
      </c>
      <c r="G338" s="61"/>
      <c r="H338" s="61" t="str">
        <f>IF(OR(G338="",G339="",G340="",G341=""),"",(SUMIF(A338:A$7000,A338,G338:G$7000)))</f>
        <v/>
      </c>
      <c r="I338" s="61" t="str">
        <f t="shared" si="30"/>
        <v/>
      </c>
      <c r="J338" s="61" t="str">
        <f t="shared" si="32"/>
        <v/>
      </c>
      <c r="K338" s="61">
        <f t="array" ref="K338">(MAX(IF($A338=InsertVoiceSwitchActivateLOG!A$1:A$7000,InsertVoiceSwitchActivateLOG!H$1:H$7000,0)))</f>
        <v>7.7999999999999996E-3</v>
      </c>
      <c r="L338" s="61" t="str">
        <f t="shared" si="31"/>
        <v/>
      </c>
      <c r="M338" s="61">
        <f t="shared" ref="M338:M401" si="35">IF(A338=A337,ABS(C338-C337),0)*1000</f>
        <v>15.270000000001005</v>
      </c>
      <c r="N338" s="59" t="str">
        <f t="shared" si="33"/>
        <v/>
      </c>
      <c r="O338" s="59" t="str">
        <f t="shared" si="34"/>
        <v/>
      </c>
    </row>
    <row r="339" spans="1:15" ht="12.5" customHeight="1" x14ac:dyDescent="0.35">
      <c r="A339" s="2">
        <v>7</v>
      </c>
      <c r="B339" s="2" t="s">
        <v>54</v>
      </c>
      <c r="C339" s="69">
        <v>22.34666</v>
      </c>
      <c r="D339" t="s">
        <v>50</v>
      </c>
      <c r="E339" s="2" t="s">
        <v>44</v>
      </c>
      <c r="F339" s="2" t="s">
        <v>55</v>
      </c>
      <c r="G339" s="2"/>
      <c r="H339" s="2" t="str">
        <f>IF(OR(G339="",G340="",G341="",G342=""),"",(SUMIF(A339:A$7000,A339,G339:G$7000)))</f>
        <v/>
      </c>
      <c r="I339" s="55" t="str">
        <f t="shared" si="30"/>
        <v/>
      </c>
      <c r="J339" s="61" t="str">
        <f t="shared" si="32"/>
        <v/>
      </c>
      <c r="K339" s="55">
        <f t="array" ref="K339">(MAX(IF($A339=InsertVoiceSwitchActivateLOG!A$1:A$7000,InsertVoiceSwitchActivateLOG!H$1:H$7000,0)))</f>
        <v>7.7999999999999996E-3</v>
      </c>
      <c r="L339" s="55" t="str">
        <f t="shared" si="31"/>
        <v/>
      </c>
      <c r="M339" s="55">
        <f t="shared" si="35"/>
        <v>18.059999999998411</v>
      </c>
      <c r="N339" s="59" t="str">
        <f t="shared" si="33"/>
        <v/>
      </c>
      <c r="O339" s="59" t="str">
        <f t="shared" si="34"/>
        <v/>
      </c>
    </row>
    <row r="340" spans="1:15" ht="12.5" customHeight="1" x14ac:dyDescent="0.35">
      <c r="A340" s="61">
        <v>7</v>
      </c>
      <c r="B340" s="61" t="s">
        <v>54</v>
      </c>
      <c r="C340" s="70">
        <v>22.361190000000001</v>
      </c>
      <c r="D340" s="59" t="s">
        <v>50</v>
      </c>
      <c r="E340" s="61" t="s">
        <v>44</v>
      </c>
      <c r="F340" s="61" t="s">
        <v>55</v>
      </c>
      <c r="G340" s="61"/>
      <c r="H340" s="61" t="str">
        <f>IF(OR(G340="",G341="",G342="",G343=""),"",(SUMIF(A340:A$7000,A340,G340:G$7000)))</f>
        <v/>
      </c>
      <c r="I340" s="61" t="str">
        <f t="shared" si="30"/>
        <v/>
      </c>
      <c r="J340" s="61" t="str">
        <f t="shared" si="32"/>
        <v/>
      </c>
      <c r="K340" s="61">
        <f t="array" ref="K340">(MAX(IF($A340=InsertVoiceSwitchActivateLOG!A$1:A$7000,InsertVoiceSwitchActivateLOG!H$1:H$7000,0)))</f>
        <v>7.7999999999999996E-3</v>
      </c>
      <c r="L340" s="61" t="str">
        <f t="shared" si="31"/>
        <v/>
      </c>
      <c r="M340" s="61">
        <f t="shared" si="35"/>
        <v>14.530000000000598</v>
      </c>
      <c r="N340" s="59" t="str">
        <f t="shared" si="33"/>
        <v/>
      </c>
      <c r="O340" s="59" t="str">
        <f t="shared" si="34"/>
        <v/>
      </c>
    </row>
    <row r="341" spans="1:15" ht="12.5" customHeight="1" x14ac:dyDescent="0.35">
      <c r="A341" s="2">
        <v>7</v>
      </c>
      <c r="B341" s="2" t="s">
        <v>54</v>
      </c>
      <c r="C341" s="69">
        <v>22.376840000000001</v>
      </c>
      <c r="D341" t="s">
        <v>50</v>
      </c>
      <c r="E341" s="2" t="s">
        <v>44</v>
      </c>
      <c r="F341" s="2" t="s">
        <v>55</v>
      </c>
      <c r="G341" s="2"/>
      <c r="H341" s="2" t="str">
        <f>IF(OR(G341="",G342="",G343="",G344=""),"",(SUMIF(A341:A$7000,A341,G341:G$7000)))</f>
        <v/>
      </c>
      <c r="I341" s="55" t="str">
        <f t="shared" si="30"/>
        <v/>
      </c>
      <c r="J341" s="61" t="str">
        <f t="shared" si="32"/>
        <v/>
      </c>
      <c r="K341" s="55">
        <f t="array" ref="K341">(MAX(IF($A341=InsertVoiceSwitchActivateLOG!A$1:A$7000,InsertVoiceSwitchActivateLOG!H$1:H$7000,0)))</f>
        <v>7.7999999999999996E-3</v>
      </c>
      <c r="L341" s="55" t="str">
        <f t="shared" si="31"/>
        <v/>
      </c>
      <c r="M341" s="55">
        <f t="shared" si="35"/>
        <v>15.65000000000083</v>
      </c>
      <c r="N341" s="59" t="str">
        <f t="shared" si="33"/>
        <v/>
      </c>
      <c r="O341" s="59" t="str">
        <f t="shared" si="34"/>
        <v/>
      </c>
    </row>
    <row r="342" spans="1:15" ht="12.5" customHeight="1" x14ac:dyDescent="0.35">
      <c r="A342" s="61">
        <v>7</v>
      </c>
      <c r="B342" s="61" t="s">
        <v>54</v>
      </c>
      <c r="C342" s="70">
        <v>22.392150000000001</v>
      </c>
      <c r="D342" s="59" t="s">
        <v>50</v>
      </c>
      <c r="E342" s="61" t="s">
        <v>44</v>
      </c>
      <c r="F342" s="61" t="s">
        <v>55</v>
      </c>
      <c r="G342" s="61"/>
      <c r="H342" s="61" t="str">
        <f>IF(OR(G342="",G343="",G344="",G345=""),"",(SUMIF(A342:A$7000,A342,G342:G$7000)))</f>
        <v/>
      </c>
      <c r="I342" s="61" t="str">
        <f t="shared" si="30"/>
        <v/>
      </c>
      <c r="J342" s="61" t="str">
        <f t="shared" si="32"/>
        <v/>
      </c>
      <c r="K342" s="61">
        <f t="array" ref="K342">(MAX(IF($A342=InsertVoiceSwitchActivateLOG!A$1:A$7000,InsertVoiceSwitchActivateLOG!H$1:H$7000,0)))</f>
        <v>7.7999999999999996E-3</v>
      </c>
      <c r="L342" s="61" t="str">
        <f t="shared" si="31"/>
        <v/>
      </c>
      <c r="M342" s="61">
        <f t="shared" si="35"/>
        <v>15.309999999999491</v>
      </c>
      <c r="N342" s="59" t="str">
        <f t="shared" si="33"/>
        <v/>
      </c>
      <c r="O342" s="59" t="str">
        <f t="shared" si="34"/>
        <v/>
      </c>
    </row>
    <row r="343" spans="1:15" ht="12.5" customHeight="1" x14ac:dyDescent="0.35">
      <c r="A343" s="2">
        <v>7</v>
      </c>
      <c r="B343" s="2" t="s">
        <v>54</v>
      </c>
      <c r="C343" s="69">
        <v>22.40887</v>
      </c>
      <c r="D343" t="s">
        <v>50</v>
      </c>
      <c r="E343" s="2" t="s">
        <v>44</v>
      </c>
      <c r="F343" s="2" t="s">
        <v>55</v>
      </c>
      <c r="G343" s="2"/>
      <c r="H343" s="2" t="str">
        <f>IF(OR(G343="",G344="",G345="",G346=""),"",(SUMIF(A343:A$7000,A343,G343:G$7000)))</f>
        <v/>
      </c>
      <c r="I343" s="55" t="str">
        <f t="shared" si="30"/>
        <v/>
      </c>
      <c r="J343" s="61" t="str">
        <f t="shared" si="32"/>
        <v/>
      </c>
      <c r="K343" s="55">
        <f t="array" ref="K343">(MAX(IF($A343=InsertVoiceSwitchActivateLOG!A$1:A$7000,InsertVoiceSwitchActivateLOG!H$1:H$7000,0)))</f>
        <v>7.7999999999999996E-3</v>
      </c>
      <c r="L343" s="55" t="str">
        <f t="shared" si="31"/>
        <v/>
      </c>
      <c r="M343" s="55">
        <f t="shared" si="35"/>
        <v>16.719999999999402</v>
      </c>
      <c r="N343" s="59" t="str">
        <f t="shared" si="33"/>
        <v/>
      </c>
      <c r="O343" s="59" t="str">
        <f t="shared" si="34"/>
        <v/>
      </c>
    </row>
    <row r="344" spans="1:15" ht="12.5" customHeight="1" x14ac:dyDescent="0.35">
      <c r="A344" s="61">
        <v>7</v>
      </c>
      <c r="B344" s="61" t="s">
        <v>54</v>
      </c>
      <c r="C344" s="70">
        <v>22.428260000000002</v>
      </c>
      <c r="D344" s="59" t="s">
        <v>50</v>
      </c>
      <c r="E344" s="61" t="s">
        <v>44</v>
      </c>
      <c r="F344" s="61" t="s">
        <v>55</v>
      </c>
      <c r="G344" s="61"/>
      <c r="H344" s="61" t="str">
        <f>IF(OR(G344="",G345="",G346="",G347=""),"",(SUMIF(A344:A$7000,A344,G344:G$7000)))</f>
        <v/>
      </c>
      <c r="I344" s="61" t="str">
        <f t="shared" si="30"/>
        <v/>
      </c>
      <c r="J344" s="61" t="str">
        <f t="shared" si="32"/>
        <v/>
      </c>
      <c r="K344" s="61">
        <f t="array" ref="K344">(MAX(IF($A344=InsertVoiceSwitchActivateLOG!A$1:A$7000,InsertVoiceSwitchActivateLOG!H$1:H$7000,0)))</f>
        <v>7.7999999999999996E-3</v>
      </c>
      <c r="L344" s="61" t="str">
        <f t="shared" si="31"/>
        <v/>
      </c>
      <c r="M344" s="61">
        <f t="shared" si="35"/>
        <v>19.390000000001351</v>
      </c>
      <c r="N344" s="59" t="str">
        <f t="shared" si="33"/>
        <v/>
      </c>
      <c r="O344" s="59" t="str">
        <f t="shared" si="34"/>
        <v/>
      </c>
    </row>
    <row r="345" spans="1:15" ht="12.5" customHeight="1" x14ac:dyDescent="0.35">
      <c r="A345" s="2">
        <v>7</v>
      </c>
      <c r="B345" s="2" t="s">
        <v>54</v>
      </c>
      <c r="C345" s="69">
        <v>22.455439999999999</v>
      </c>
      <c r="D345" t="s">
        <v>50</v>
      </c>
      <c r="E345" s="2" t="s">
        <v>44</v>
      </c>
      <c r="F345" s="2" t="s">
        <v>55</v>
      </c>
      <c r="G345" s="2"/>
      <c r="H345" s="2" t="str">
        <f>IF(OR(G345="",G346="",G347="",G348=""),"",(SUMIF(A345:A$7000,A345,G345:G$7000)))</f>
        <v/>
      </c>
      <c r="I345" s="55" t="str">
        <f t="shared" si="30"/>
        <v/>
      </c>
      <c r="J345" s="61" t="str">
        <f t="shared" si="32"/>
        <v/>
      </c>
      <c r="K345" s="55">
        <f t="array" ref="K345">(MAX(IF($A345=InsertVoiceSwitchActivateLOG!A$1:A$7000,InsertVoiceSwitchActivateLOG!H$1:H$7000,0)))</f>
        <v>7.7999999999999996E-3</v>
      </c>
      <c r="L345" s="55" t="str">
        <f t="shared" si="31"/>
        <v/>
      </c>
      <c r="M345" s="55">
        <f t="shared" si="35"/>
        <v>27.179999999997762</v>
      </c>
      <c r="N345" s="59" t="str">
        <f t="shared" si="33"/>
        <v/>
      </c>
      <c r="O345" s="59" t="str">
        <f t="shared" si="34"/>
        <v/>
      </c>
    </row>
    <row r="346" spans="1:15" ht="12.5" customHeight="1" x14ac:dyDescent="0.35">
      <c r="A346" s="61">
        <v>7</v>
      </c>
      <c r="B346" s="61" t="s">
        <v>54</v>
      </c>
      <c r="C346" s="70">
        <v>22.47776</v>
      </c>
      <c r="D346" s="59" t="s">
        <v>50</v>
      </c>
      <c r="E346" s="61" t="s">
        <v>44</v>
      </c>
      <c r="F346" s="61" t="s">
        <v>55</v>
      </c>
      <c r="G346" s="61"/>
      <c r="H346" s="61" t="str">
        <f>IF(OR(G346="",G347="",G348="",G349=""),"",(SUMIF(A346:A$7000,A346,G346:G$7000)))</f>
        <v/>
      </c>
      <c r="I346" s="61" t="str">
        <f t="shared" ref="I346:I409" si="36">IF(L346="","",A346)</f>
        <v/>
      </c>
      <c r="J346" s="61" t="str">
        <f t="shared" si="32"/>
        <v/>
      </c>
      <c r="K346" s="61">
        <f t="array" ref="K346">(MAX(IF($A346=InsertVoiceSwitchActivateLOG!A$1:A$7000,InsertVoiceSwitchActivateLOG!H$1:H$7000,0)))</f>
        <v>7.7999999999999996E-3</v>
      </c>
      <c r="L346" s="61" t="str">
        <f t="shared" ref="L346:L409" si="37">IF(H346="","",IF(AND(H345="",H344="",H343=""),C346,""))</f>
        <v/>
      </c>
      <c r="M346" s="61">
        <f t="shared" si="35"/>
        <v>22.320000000000562</v>
      </c>
      <c r="N346" s="59" t="str">
        <f t="shared" si="33"/>
        <v/>
      </c>
      <c r="O346" s="59" t="str">
        <f t="shared" si="34"/>
        <v/>
      </c>
    </row>
    <row r="347" spans="1:15" ht="12.5" customHeight="1" x14ac:dyDescent="0.35">
      <c r="A347" s="2">
        <v>7</v>
      </c>
      <c r="B347" s="2" t="s">
        <v>54</v>
      </c>
      <c r="C347" s="69">
        <v>22.499199999999998</v>
      </c>
      <c r="D347" t="s">
        <v>50</v>
      </c>
      <c r="E347" s="2" t="s">
        <v>44</v>
      </c>
      <c r="F347" s="2" t="s">
        <v>55</v>
      </c>
      <c r="G347" s="2"/>
      <c r="H347" s="2" t="str">
        <f>IF(OR(G347="",G348="",G349="",G350=""),"",(SUMIF(A347:A$7000,A347,G347:G$7000)))</f>
        <v/>
      </c>
      <c r="I347" s="55" t="str">
        <f t="shared" si="36"/>
        <v/>
      </c>
      <c r="J347" s="61" t="str">
        <f t="shared" si="32"/>
        <v/>
      </c>
      <c r="K347" s="55">
        <f t="array" ref="K347">(MAX(IF($A347=InsertVoiceSwitchActivateLOG!A$1:A$7000,InsertVoiceSwitchActivateLOG!H$1:H$7000,0)))</f>
        <v>7.7999999999999996E-3</v>
      </c>
      <c r="L347" s="55" t="str">
        <f t="shared" si="37"/>
        <v/>
      </c>
      <c r="M347" s="55">
        <f t="shared" si="35"/>
        <v>21.439999999998349</v>
      </c>
      <c r="N347" s="59" t="str">
        <f t="shared" si="33"/>
        <v/>
      </c>
      <c r="O347" s="59" t="str">
        <f t="shared" si="34"/>
        <v/>
      </c>
    </row>
    <row r="348" spans="1:15" ht="12.5" customHeight="1" x14ac:dyDescent="0.35">
      <c r="A348" s="61">
        <v>7</v>
      </c>
      <c r="B348" s="61" t="s">
        <v>54</v>
      </c>
      <c r="C348" s="70">
        <v>22.521100000000001</v>
      </c>
      <c r="D348" s="59" t="s">
        <v>50</v>
      </c>
      <c r="E348" s="61" t="s">
        <v>44</v>
      </c>
      <c r="F348" s="61" t="s">
        <v>55</v>
      </c>
      <c r="G348" s="61"/>
      <c r="H348" s="61" t="str">
        <f>IF(OR(G348="",G349="",G350="",G351=""),"",(SUMIF(A348:A$7000,A348,G348:G$7000)))</f>
        <v/>
      </c>
      <c r="I348" s="61" t="str">
        <f t="shared" si="36"/>
        <v/>
      </c>
      <c r="J348" s="61" t="str">
        <f t="shared" si="32"/>
        <v/>
      </c>
      <c r="K348" s="61">
        <f t="array" ref="K348">(MAX(IF($A348=InsertVoiceSwitchActivateLOG!A$1:A$7000,InsertVoiceSwitchActivateLOG!H$1:H$7000,0)))</f>
        <v>7.7999999999999996E-3</v>
      </c>
      <c r="L348" s="61" t="str">
        <f t="shared" si="37"/>
        <v/>
      </c>
      <c r="M348" s="61">
        <f t="shared" si="35"/>
        <v>21.900000000002251</v>
      </c>
      <c r="N348" s="59" t="str">
        <f t="shared" si="33"/>
        <v/>
      </c>
      <c r="O348" s="59" t="str">
        <f t="shared" si="34"/>
        <v/>
      </c>
    </row>
    <row r="349" spans="1:15" ht="12.5" customHeight="1" x14ac:dyDescent="0.35">
      <c r="A349" s="2">
        <v>7</v>
      </c>
      <c r="B349" s="2" t="s">
        <v>54</v>
      </c>
      <c r="C349" s="69">
        <v>22.544139999999999</v>
      </c>
      <c r="D349" t="s">
        <v>50</v>
      </c>
      <c r="E349" s="2" t="s">
        <v>44</v>
      </c>
      <c r="F349" s="2" t="s">
        <v>55</v>
      </c>
      <c r="G349" s="2"/>
      <c r="H349" s="2" t="str">
        <f>IF(OR(G349="",G350="",G351="",G352=""),"",(SUMIF(A349:A$7000,A349,G349:G$7000)))</f>
        <v/>
      </c>
      <c r="I349" s="55" t="str">
        <f t="shared" si="36"/>
        <v/>
      </c>
      <c r="J349" s="61" t="str">
        <f t="shared" si="32"/>
        <v/>
      </c>
      <c r="K349" s="55">
        <f t="array" ref="K349">(MAX(IF($A349=InsertVoiceSwitchActivateLOG!A$1:A$7000,InsertVoiceSwitchActivateLOG!H$1:H$7000,0)))</f>
        <v>7.7999999999999996E-3</v>
      </c>
      <c r="L349" s="55" t="str">
        <f t="shared" si="37"/>
        <v/>
      </c>
      <c r="M349" s="55">
        <f t="shared" si="35"/>
        <v>23.039999999998173</v>
      </c>
      <c r="N349" s="59" t="str">
        <f t="shared" si="33"/>
        <v/>
      </c>
      <c r="O349" s="59" t="str">
        <f t="shared" si="34"/>
        <v/>
      </c>
    </row>
    <row r="350" spans="1:15" ht="12.5" customHeight="1" x14ac:dyDescent="0.35">
      <c r="A350" s="61">
        <v>7</v>
      </c>
      <c r="B350" s="61" t="s">
        <v>54</v>
      </c>
      <c r="C350" s="70">
        <v>22.562069999999999</v>
      </c>
      <c r="D350" s="59" t="s">
        <v>50</v>
      </c>
      <c r="E350" s="61" t="s">
        <v>44</v>
      </c>
      <c r="F350" s="61" t="s">
        <v>55</v>
      </c>
      <c r="G350" s="61"/>
      <c r="H350" s="61" t="str">
        <f>IF(OR(G350="",G351="",G352="",G353=""),"",(SUMIF(A350:A$7000,A350,G350:G$7000)))</f>
        <v/>
      </c>
      <c r="I350" s="61" t="str">
        <f t="shared" si="36"/>
        <v/>
      </c>
      <c r="J350" s="61" t="str">
        <f t="shared" si="32"/>
        <v/>
      </c>
      <c r="K350" s="61">
        <f t="array" ref="K350">(MAX(IF($A350=InsertVoiceSwitchActivateLOG!A$1:A$7000,InsertVoiceSwitchActivateLOG!H$1:H$7000,0)))</f>
        <v>7.7999999999999996E-3</v>
      </c>
      <c r="L350" s="61" t="str">
        <f t="shared" si="37"/>
        <v/>
      </c>
      <c r="M350" s="61">
        <f t="shared" si="35"/>
        <v>17.929999999999779</v>
      </c>
      <c r="N350" s="59" t="str">
        <f t="shared" si="33"/>
        <v/>
      </c>
      <c r="O350" s="59" t="str">
        <f t="shared" si="34"/>
        <v/>
      </c>
    </row>
    <row r="351" spans="1:15" ht="12.5" customHeight="1" x14ac:dyDescent="0.35">
      <c r="A351" s="2">
        <v>7</v>
      </c>
      <c r="B351" s="2" t="s">
        <v>54</v>
      </c>
      <c r="C351" s="69">
        <v>22.578749999999999</v>
      </c>
      <c r="D351" t="s">
        <v>50</v>
      </c>
      <c r="E351" s="2" t="s">
        <v>44</v>
      </c>
      <c r="F351" s="2" t="s">
        <v>55</v>
      </c>
      <c r="G351" s="2"/>
      <c r="H351" s="2" t="str">
        <f>IF(OR(G351="",G352="",G353="",G354=""),"",(SUMIF(A351:A$7000,A351,G351:G$7000)))</f>
        <v/>
      </c>
      <c r="I351" s="55" t="str">
        <f t="shared" si="36"/>
        <v/>
      </c>
      <c r="J351" s="61" t="str">
        <f t="shared" si="32"/>
        <v/>
      </c>
      <c r="K351" s="55">
        <f t="array" ref="K351">(MAX(IF($A351=InsertVoiceSwitchActivateLOG!A$1:A$7000,InsertVoiceSwitchActivateLOG!H$1:H$7000,0)))</f>
        <v>7.7999999999999996E-3</v>
      </c>
      <c r="L351" s="55" t="str">
        <f t="shared" si="37"/>
        <v/>
      </c>
      <c r="M351" s="55">
        <f t="shared" si="35"/>
        <v>16.680000000000916</v>
      </c>
      <c r="N351" s="59" t="str">
        <f t="shared" si="33"/>
        <v/>
      </c>
      <c r="O351" s="59" t="str">
        <f t="shared" si="34"/>
        <v/>
      </c>
    </row>
    <row r="352" spans="1:15" ht="12.5" customHeight="1" x14ac:dyDescent="0.35">
      <c r="A352" s="61">
        <v>7</v>
      </c>
      <c r="B352" s="61" t="s">
        <v>54</v>
      </c>
      <c r="C352" s="70">
        <v>22.599889999999998</v>
      </c>
      <c r="D352" s="59" t="s">
        <v>50</v>
      </c>
      <c r="E352" s="61" t="s">
        <v>44</v>
      </c>
      <c r="F352" s="61" t="s">
        <v>55</v>
      </c>
      <c r="G352" s="61">
        <v>2.0000000000000001E-4</v>
      </c>
      <c r="H352" s="61" t="str">
        <f>IF(OR(G352="",G353="",G354="",G355=""),"",(SUMIF(A352:A$7000,A352,G352:G$7000)))</f>
        <v/>
      </c>
      <c r="I352" s="61" t="str">
        <f t="shared" si="36"/>
        <v/>
      </c>
      <c r="J352" s="61" t="str">
        <f t="shared" si="32"/>
        <v/>
      </c>
      <c r="K352" s="61">
        <f t="array" ref="K352">(MAX(IF($A352=InsertVoiceSwitchActivateLOG!A$1:A$7000,InsertVoiceSwitchActivateLOG!H$1:H$7000,0)))</f>
        <v>7.7999999999999996E-3</v>
      </c>
      <c r="L352" s="61" t="str">
        <f t="shared" si="37"/>
        <v/>
      </c>
      <c r="M352" s="61">
        <f t="shared" si="35"/>
        <v>21.139999999999048</v>
      </c>
      <c r="N352" s="59" t="str">
        <f t="shared" si="33"/>
        <v/>
      </c>
      <c r="O352" s="59" t="str">
        <f t="shared" si="34"/>
        <v/>
      </c>
    </row>
    <row r="353" spans="1:15" ht="12.5" customHeight="1" x14ac:dyDescent="0.35">
      <c r="A353" s="2">
        <v>7</v>
      </c>
      <c r="B353" s="2" t="s">
        <v>54</v>
      </c>
      <c r="C353" s="69">
        <v>22.623570000000001</v>
      </c>
      <c r="D353" t="s">
        <v>50</v>
      </c>
      <c r="E353" s="2" t="s">
        <v>44</v>
      </c>
      <c r="F353" s="2" t="s">
        <v>55</v>
      </c>
      <c r="G353" s="2"/>
      <c r="H353" s="2" t="str">
        <f>IF(OR(G353="",G354="",G355="",G356=""),"",(SUMIF(A353:A$7000,A353,G353:G$7000)))</f>
        <v/>
      </c>
      <c r="I353" s="55" t="str">
        <f t="shared" si="36"/>
        <v/>
      </c>
      <c r="J353" s="61" t="str">
        <f t="shared" si="32"/>
        <v/>
      </c>
      <c r="K353" s="55">
        <f t="array" ref="K353">(MAX(IF($A353=InsertVoiceSwitchActivateLOG!A$1:A$7000,InsertVoiceSwitchActivateLOG!H$1:H$7000,0)))</f>
        <v>7.7999999999999996E-3</v>
      </c>
      <c r="L353" s="55" t="str">
        <f t="shared" si="37"/>
        <v/>
      </c>
      <c r="M353" s="55">
        <f t="shared" si="35"/>
        <v>23.680000000002366</v>
      </c>
      <c r="N353" s="59" t="str">
        <f t="shared" si="33"/>
        <v/>
      </c>
      <c r="O353" s="59" t="str">
        <f t="shared" si="34"/>
        <v/>
      </c>
    </row>
    <row r="354" spans="1:15" ht="12.5" customHeight="1" x14ac:dyDescent="0.35">
      <c r="A354" s="61">
        <v>7</v>
      </c>
      <c r="B354" s="61" t="s">
        <v>54</v>
      </c>
      <c r="C354" s="70">
        <v>22.638159999999999</v>
      </c>
      <c r="D354" s="59" t="s">
        <v>50</v>
      </c>
      <c r="E354" s="61" t="s">
        <v>44</v>
      </c>
      <c r="F354" s="61" t="s">
        <v>55</v>
      </c>
      <c r="G354" s="61"/>
      <c r="H354" s="61" t="str">
        <f>IF(OR(G354="",G355="",G356="",G357=""),"",(SUMIF(A354:A$7000,A354,G354:G$7000)))</f>
        <v/>
      </c>
      <c r="I354" s="61" t="str">
        <f t="shared" si="36"/>
        <v/>
      </c>
      <c r="J354" s="61" t="str">
        <f t="shared" si="32"/>
        <v/>
      </c>
      <c r="K354" s="61">
        <f t="array" ref="K354">(MAX(IF($A354=InsertVoiceSwitchActivateLOG!A$1:A$7000,InsertVoiceSwitchActivateLOG!H$1:H$7000,0)))</f>
        <v>7.7999999999999996E-3</v>
      </c>
      <c r="L354" s="61" t="str">
        <f t="shared" si="37"/>
        <v/>
      </c>
      <c r="M354" s="61">
        <f t="shared" si="35"/>
        <v>14.589999999998327</v>
      </c>
      <c r="N354" s="59" t="str">
        <f t="shared" si="33"/>
        <v/>
      </c>
      <c r="O354" s="59" t="str">
        <f t="shared" si="34"/>
        <v/>
      </c>
    </row>
    <row r="355" spans="1:15" ht="12.5" customHeight="1" x14ac:dyDescent="0.35">
      <c r="A355" s="2">
        <v>7</v>
      </c>
      <c r="B355" s="2" t="s">
        <v>54</v>
      </c>
      <c r="C355" s="69">
        <v>22.652439999999999</v>
      </c>
      <c r="D355" t="s">
        <v>50</v>
      </c>
      <c r="E355" s="2" t="s">
        <v>44</v>
      </c>
      <c r="F355" s="2" t="s">
        <v>55</v>
      </c>
      <c r="G355" s="2"/>
      <c r="H355" s="2" t="str">
        <f>IF(OR(G355="",G356="",G357="",G358=""),"",(SUMIF(A355:A$7000,A355,G355:G$7000)))</f>
        <v/>
      </c>
      <c r="I355" s="55" t="str">
        <f t="shared" si="36"/>
        <v/>
      </c>
      <c r="J355" s="61" t="str">
        <f t="shared" si="32"/>
        <v/>
      </c>
      <c r="K355" s="55">
        <f t="array" ref="K355">(MAX(IF($A355=InsertVoiceSwitchActivateLOG!A$1:A$7000,InsertVoiceSwitchActivateLOG!H$1:H$7000,0)))</f>
        <v>7.7999999999999996E-3</v>
      </c>
      <c r="L355" s="55" t="str">
        <f t="shared" si="37"/>
        <v/>
      </c>
      <c r="M355" s="55">
        <f t="shared" si="35"/>
        <v>14.279999999999404</v>
      </c>
      <c r="N355" s="59" t="str">
        <f t="shared" si="33"/>
        <v/>
      </c>
      <c r="O355" s="59" t="str">
        <f t="shared" si="34"/>
        <v/>
      </c>
    </row>
    <row r="356" spans="1:15" ht="12.5" customHeight="1" x14ac:dyDescent="0.35">
      <c r="A356" s="61">
        <v>7</v>
      </c>
      <c r="B356" s="61" t="s">
        <v>54</v>
      </c>
      <c r="C356" s="70">
        <v>22.669830000000001</v>
      </c>
      <c r="D356" s="59" t="s">
        <v>50</v>
      </c>
      <c r="E356" s="61" t="s">
        <v>44</v>
      </c>
      <c r="F356" s="61" t="s">
        <v>55</v>
      </c>
      <c r="G356" s="61"/>
      <c r="H356" s="61" t="str">
        <f>IF(OR(G356="",G357="",G358="",G359=""),"",(SUMIF(A356:A$7000,A356,G356:G$7000)))</f>
        <v/>
      </c>
      <c r="I356" s="61" t="str">
        <f t="shared" si="36"/>
        <v/>
      </c>
      <c r="J356" s="61" t="str">
        <f t="shared" si="32"/>
        <v/>
      </c>
      <c r="K356" s="61">
        <f t="array" ref="K356">(MAX(IF($A356=InsertVoiceSwitchActivateLOG!A$1:A$7000,InsertVoiceSwitchActivateLOG!H$1:H$7000,0)))</f>
        <v>7.7999999999999996E-3</v>
      </c>
      <c r="L356" s="61" t="str">
        <f t="shared" si="37"/>
        <v/>
      </c>
      <c r="M356" s="61">
        <f t="shared" si="35"/>
        <v>17.390000000002459</v>
      </c>
      <c r="N356" s="59" t="str">
        <f t="shared" si="33"/>
        <v/>
      </c>
      <c r="O356" s="59" t="str">
        <f t="shared" si="34"/>
        <v/>
      </c>
    </row>
    <row r="357" spans="1:15" ht="12.5" customHeight="1" x14ac:dyDescent="0.35">
      <c r="A357" s="2">
        <v>7</v>
      </c>
      <c r="B357" s="2" t="s">
        <v>54</v>
      </c>
      <c r="C357" s="69">
        <v>22.695830000000001</v>
      </c>
      <c r="D357" t="s">
        <v>50</v>
      </c>
      <c r="E357" s="2" t="s">
        <v>44</v>
      </c>
      <c r="F357" s="2" t="s">
        <v>55</v>
      </c>
      <c r="G357" s="2"/>
      <c r="H357" s="2" t="str">
        <f>IF(OR(G357="",G358="",G359="",G360=""),"",(SUMIF(A357:A$7000,A357,G357:G$7000)))</f>
        <v/>
      </c>
      <c r="I357" s="55" t="str">
        <f t="shared" si="36"/>
        <v/>
      </c>
      <c r="J357" s="61" t="str">
        <f t="shared" si="32"/>
        <v/>
      </c>
      <c r="K357" s="55">
        <f t="array" ref="K357">(MAX(IF($A357=InsertVoiceSwitchActivateLOG!A$1:A$7000,InsertVoiceSwitchActivateLOG!H$1:H$7000,0)))</f>
        <v>7.7999999999999996E-3</v>
      </c>
      <c r="L357" s="55" t="str">
        <f t="shared" si="37"/>
        <v/>
      </c>
      <c r="M357" s="55">
        <f t="shared" si="35"/>
        <v>25.999999999999801</v>
      </c>
      <c r="N357" s="59" t="str">
        <f t="shared" si="33"/>
        <v/>
      </c>
      <c r="O357" s="59" t="str">
        <f t="shared" si="34"/>
        <v/>
      </c>
    </row>
    <row r="358" spans="1:15" ht="12.5" customHeight="1" x14ac:dyDescent="0.35">
      <c r="A358" s="61">
        <v>7</v>
      </c>
      <c r="B358" s="61" t="s">
        <v>54</v>
      </c>
      <c r="C358" s="70">
        <v>22.71604</v>
      </c>
      <c r="D358" s="59" t="s">
        <v>50</v>
      </c>
      <c r="E358" s="61" t="s">
        <v>44</v>
      </c>
      <c r="F358" s="61" t="s">
        <v>55</v>
      </c>
      <c r="G358" s="61"/>
      <c r="H358" s="61" t="str">
        <f>IF(OR(G358="",G359="",G360="",G361=""),"",(SUMIF(A358:A$7000,A358,G358:G$7000)))</f>
        <v/>
      </c>
      <c r="I358" s="61" t="str">
        <f t="shared" si="36"/>
        <v/>
      </c>
      <c r="J358" s="61" t="str">
        <f t="shared" si="32"/>
        <v/>
      </c>
      <c r="K358" s="61">
        <f t="array" ref="K358">(MAX(IF($A358=InsertVoiceSwitchActivateLOG!A$1:A$7000,InsertVoiceSwitchActivateLOG!H$1:H$7000,0)))</f>
        <v>7.7999999999999996E-3</v>
      </c>
      <c r="L358" s="61" t="str">
        <f t="shared" si="37"/>
        <v/>
      </c>
      <c r="M358" s="61">
        <f t="shared" si="35"/>
        <v>20.209999999998729</v>
      </c>
      <c r="N358" s="59" t="str">
        <f t="shared" si="33"/>
        <v/>
      </c>
      <c r="O358" s="59" t="str">
        <f t="shared" si="34"/>
        <v/>
      </c>
    </row>
    <row r="359" spans="1:15" ht="12.5" customHeight="1" x14ac:dyDescent="0.35">
      <c r="A359" s="2">
        <v>7</v>
      </c>
      <c r="B359" s="2" t="s">
        <v>54</v>
      </c>
      <c r="C359" s="69">
        <v>22.734999999999999</v>
      </c>
      <c r="D359" t="s">
        <v>50</v>
      </c>
      <c r="E359" s="2" t="s">
        <v>44</v>
      </c>
      <c r="F359" s="2" t="s">
        <v>55</v>
      </c>
      <c r="G359" s="2"/>
      <c r="H359" s="2" t="str">
        <f>IF(OR(G359="",G360="",G361="",G362=""),"",(SUMIF(A359:A$7000,A359,G359:G$7000)))</f>
        <v/>
      </c>
      <c r="I359" s="55" t="str">
        <f t="shared" si="36"/>
        <v/>
      </c>
      <c r="J359" s="61" t="str">
        <f t="shared" si="32"/>
        <v/>
      </c>
      <c r="K359" s="55">
        <f t="array" ref="K359">(MAX(IF($A359=InsertVoiceSwitchActivateLOG!A$1:A$7000,InsertVoiceSwitchActivateLOG!H$1:H$7000,0)))</f>
        <v>7.7999999999999996E-3</v>
      </c>
      <c r="L359" s="55" t="str">
        <f t="shared" si="37"/>
        <v/>
      </c>
      <c r="M359" s="55">
        <f t="shared" si="35"/>
        <v>18.959999999999866</v>
      </c>
      <c r="N359" s="59" t="str">
        <f t="shared" si="33"/>
        <v/>
      </c>
      <c r="O359" s="59" t="str">
        <f t="shared" si="34"/>
        <v/>
      </c>
    </row>
    <row r="360" spans="1:15" ht="12.5" customHeight="1" x14ac:dyDescent="0.35">
      <c r="A360" s="61">
        <v>7</v>
      </c>
      <c r="B360" s="61" t="s">
        <v>54</v>
      </c>
      <c r="C360" s="70">
        <v>22.754909999999999</v>
      </c>
      <c r="D360" s="59" t="s">
        <v>50</v>
      </c>
      <c r="E360" s="61" t="s">
        <v>44</v>
      </c>
      <c r="F360" s="61" t="s">
        <v>55</v>
      </c>
      <c r="G360" s="61"/>
      <c r="H360" s="61" t="str">
        <f>IF(OR(G360="",G361="",G362="",G363=""),"",(SUMIF(A360:A$7000,A360,G360:G$7000)))</f>
        <v/>
      </c>
      <c r="I360" s="61" t="str">
        <f t="shared" si="36"/>
        <v/>
      </c>
      <c r="J360" s="61" t="str">
        <f t="shared" si="32"/>
        <v/>
      </c>
      <c r="K360" s="61">
        <f t="array" ref="K360">(MAX(IF($A360=InsertVoiceSwitchActivateLOG!A$1:A$7000,InsertVoiceSwitchActivateLOG!H$1:H$7000,0)))</f>
        <v>7.7999999999999996E-3</v>
      </c>
      <c r="L360" s="61" t="str">
        <f t="shared" si="37"/>
        <v/>
      </c>
      <c r="M360" s="61">
        <f t="shared" si="35"/>
        <v>19.909999999999428</v>
      </c>
      <c r="N360" s="59" t="str">
        <f t="shared" si="33"/>
        <v/>
      </c>
      <c r="O360" s="59" t="str">
        <f t="shared" si="34"/>
        <v/>
      </c>
    </row>
    <row r="361" spans="1:15" ht="12.5" customHeight="1" x14ac:dyDescent="0.35">
      <c r="A361" s="2">
        <v>7</v>
      </c>
      <c r="B361" s="2" t="s">
        <v>54</v>
      </c>
      <c r="C361" s="69">
        <v>22.77966</v>
      </c>
      <c r="D361" t="s">
        <v>50</v>
      </c>
      <c r="E361" s="2" t="s">
        <v>44</v>
      </c>
      <c r="F361" s="2" t="s">
        <v>55</v>
      </c>
      <c r="G361" s="2"/>
      <c r="H361" s="2" t="str">
        <f>IF(OR(G361="",G362="",G363="",G364=""),"",(SUMIF(A361:A$7000,A361,G361:G$7000)))</f>
        <v/>
      </c>
      <c r="I361" s="55" t="str">
        <f t="shared" si="36"/>
        <v/>
      </c>
      <c r="J361" s="61" t="str">
        <f t="shared" si="32"/>
        <v/>
      </c>
      <c r="K361" s="55">
        <f t="array" ref="K361">(MAX(IF($A361=InsertVoiceSwitchActivateLOG!A$1:A$7000,InsertVoiceSwitchActivateLOG!H$1:H$7000,0)))</f>
        <v>7.7999999999999996E-3</v>
      </c>
      <c r="L361" s="55" t="str">
        <f t="shared" si="37"/>
        <v/>
      </c>
      <c r="M361" s="55">
        <f t="shared" si="35"/>
        <v>24.750000000000938</v>
      </c>
      <c r="N361" s="59" t="str">
        <f t="shared" si="33"/>
        <v/>
      </c>
      <c r="O361" s="59" t="str">
        <f t="shared" si="34"/>
        <v/>
      </c>
    </row>
    <row r="362" spans="1:15" ht="12.5" customHeight="1" x14ac:dyDescent="0.35">
      <c r="A362" s="61">
        <v>7</v>
      </c>
      <c r="B362" s="61" t="s">
        <v>54</v>
      </c>
      <c r="C362" s="70">
        <v>22.803709999999999</v>
      </c>
      <c r="D362" s="59" t="s">
        <v>50</v>
      </c>
      <c r="E362" s="61" t="s">
        <v>44</v>
      </c>
      <c r="F362" s="61" t="s">
        <v>55</v>
      </c>
      <c r="G362" s="61"/>
      <c r="H362" s="61" t="str">
        <f>IF(OR(G362="",G363="",G364="",G365=""),"",(SUMIF(A362:A$7000,A362,G362:G$7000)))</f>
        <v/>
      </c>
      <c r="I362" s="61" t="str">
        <f t="shared" si="36"/>
        <v/>
      </c>
      <c r="J362" s="61" t="str">
        <f t="shared" si="32"/>
        <v/>
      </c>
      <c r="K362" s="61">
        <f t="array" ref="K362">(MAX(IF($A362=InsertVoiceSwitchActivateLOG!A$1:A$7000,InsertVoiceSwitchActivateLOG!H$1:H$7000,0)))</f>
        <v>7.7999999999999996E-3</v>
      </c>
      <c r="L362" s="61" t="str">
        <f t="shared" si="37"/>
        <v/>
      </c>
      <c r="M362" s="61">
        <f t="shared" si="35"/>
        <v>24.049999999999017</v>
      </c>
      <c r="N362" s="59" t="str">
        <f t="shared" si="33"/>
        <v/>
      </c>
      <c r="O362" s="59" t="str">
        <f t="shared" si="34"/>
        <v/>
      </c>
    </row>
    <row r="363" spans="1:15" ht="12.5" customHeight="1" x14ac:dyDescent="0.35">
      <c r="A363" s="2">
        <v>7</v>
      </c>
      <c r="B363" s="2" t="s">
        <v>54</v>
      </c>
      <c r="C363" s="69">
        <v>22.821709999999999</v>
      </c>
      <c r="D363" t="s">
        <v>50</v>
      </c>
      <c r="E363" s="2" t="s">
        <v>44</v>
      </c>
      <c r="F363" s="2" t="s">
        <v>55</v>
      </c>
      <c r="G363" s="2"/>
      <c r="H363" s="2" t="str">
        <f>IF(OR(G363="",G364="",G365="",G366=""),"",(SUMIF(A363:A$7000,A363,G363:G$7000)))</f>
        <v/>
      </c>
      <c r="I363" s="55" t="str">
        <f t="shared" si="36"/>
        <v/>
      </c>
      <c r="J363" s="61" t="str">
        <f t="shared" si="32"/>
        <v/>
      </c>
      <c r="K363" s="55">
        <f t="array" ref="K363">(MAX(IF($A363=InsertVoiceSwitchActivateLOG!A$1:A$7000,InsertVoiceSwitchActivateLOG!H$1:H$7000,0)))</f>
        <v>7.7999999999999996E-3</v>
      </c>
      <c r="L363" s="55" t="str">
        <f t="shared" si="37"/>
        <v/>
      </c>
      <c r="M363" s="55">
        <f t="shared" si="35"/>
        <v>18.000000000000682</v>
      </c>
      <c r="N363" s="59" t="str">
        <f t="shared" si="33"/>
        <v/>
      </c>
      <c r="O363" s="59" t="str">
        <f t="shared" si="34"/>
        <v/>
      </c>
    </row>
    <row r="364" spans="1:15" ht="12.5" customHeight="1" x14ac:dyDescent="0.35">
      <c r="A364" s="61">
        <v>7</v>
      </c>
      <c r="B364" s="61" t="s">
        <v>54</v>
      </c>
      <c r="C364" s="70">
        <v>22.837029999999999</v>
      </c>
      <c r="D364" s="59" t="s">
        <v>50</v>
      </c>
      <c r="E364" s="61" t="s">
        <v>44</v>
      </c>
      <c r="F364" s="61" t="s">
        <v>55</v>
      </c>
      <c r="G364" s="61"/>
      <c r="H364" s="61" t="str">
        <f>IF(OR(G364="",G365="",G366="",G367=""),"",(SUMIF(A364:A$7000,A364,G364:G$7000)))</f>
        <v/>
      </c>
      <c r="I364" s="61" t="str">
        <f t="shared" si="36"/>
        <v/>
      </c>
      <c r="J364" s="61" t="str">
        <f t="shared" si="32"/>
        <v/>
      </c>
      <c r="K364" s="61">
        <f t="array" ref="K364">(MAX(IF($A364=InsertVoiceSwitchActivateLOG!A$1:A$7000,InsertVoiceSwitchActivateLOG!H$1:H$7000,0)))</f>
        <v>7.7999999999999996E-3</v>
      </c>
      <c r="L364" s="61" t="str">
        <f t="shared" si="37"/>
        <v/>
      </c>
      <c r="M364" s="61">
        <f t="shared" si="35"/>
        <v>15.319999999999112</v>
      </c>
      <c r="N364" s="59" t="str">
        <f t="shared" si="33"/>
        <v/>
      </c>
      <c r="O364" s="59" t="str">
        <f t="shared" si="34"/>
        <v/>
      </c>
    </row>
    <row r="365" spans="1:15" ht="12.5" customHeight="1" x14ac:dyDescent="0.35">
      <c r="A365" s="2">
        <v>7</v>
      </c>
      <c r="B365" s="2" t="s">
        <v>54</v>
      </c>
      <c r="C365" s="69">
        <v>22.851659999999999</v>
      </c>
      <c r="D365" t="s">
        <v>50</v>
      </c>
      <c r="E365" s="2" t="s">
        <v>44</v>
      </c>
      <c r="F365" s="2" t="s">
        <v>55</v>
      </c>
      <c r="G365" s="2"/>
      <c r="H365" s="2" t="str">
        <f>IF(OR(G365="",G366="",G367="",G368=""),"",(SUMIF(A365:A$7000,A365,G365:G$7000)))</f>
        <v/>
      </c>
      <c r="I365" s="55" t="str">
        <f t="shared" si="36"/>
        <v/>
      </c>
      <c r="J365" s="61" t="str">
        <f t="shared" si="32"/>
        <v/>
      </c>
      <c r="K365" s="55">
        <f t="array" ref="K365">(MAX(IF($A365=InsertVoiceSwitchActivateLOG!A$1:A$7000,InsertVoiceSwitchActivateLOG!H$1:H$7000,0)))</f>
        <v>7.7999999999999996E-3</v>
      </c>
      <c r="L365" s="55" t="str">
        <f t="shared" si="37"/>
        <v/>
      </c>
      <c r="M365" s="55">
        <f t="shared" si="35"/>
        <v>14.630000000000365</v>
      </c>
      <c r="N365" s="59" t="str">
        <f t="shared" si="33"/>
        <v/>
      </c>
      <c r="O365" s="59" t="str">
        <f t="shared" si="34"/>
        <v/>
      </c>
    </row>
    <row r="366" spans="1:15" ht="12.5" customHeight="1" x14ac:dyDescent="0.35">
      <c r="A366" s="61">
        <v>7</v>
      </c>
      <c r="B366" s="61" t="s">
        <v>54</v>
      </c>
      <c r="C366" s="70">
        <v>22.866779999999999</v>
      </c>
      <c r="D366" s="59" t="s">
        <v>50</v>
      </c>
      <c r="E366" s="61" t="s">
        <v>44</v>
      </c>
      <c r="F366" s="61" t="s">
        <v>55</v>
      </c>
      <c r="G366" s="61"/>
      <c r="H366" s="61" t="str">
        <f>IF(OR(G366="",G367="",G368="",G369=""),"",(SUMIF(A366:A$7000,A366,G366:G$7000)))</f>
        <v/>
      </c>
      <c r="I366" s="61" t="str">
        <f t="shared" si="36"/>
        <v/>
      </c>
      <c r="J366" s="61" t="str">
        <f t="shared" si="32"/>
        <v/>
      </c>
      <c r="K366" s="61">
        <f t="array" ref="K366">(MAX(IF($A366=InsertVoiceSwitchActivateLOG!A$1:A$7000,InsertVoiceSwitchActivateLOG!H$1:H$7000,0)))</f>
        <v>7.7999999999999996E-3</v>
      </c>
      <c r="L366" s="61" t="str">
        <f t="shared" si="37"/>
        <v/>
      </c>
      <c r="M366" s="61">
        <f t="shared" si="35"/>
        <v>15.119999999999578</v>
      </c>
      <c r="N366" s="59" t="str">
        <f t="shared" si="33"/>
        <v/>
      </c>
      <c r="O366" s="59" t="str">
        <f t="shared" si="34"/>
        <v/>
      </c>
    </row>
    <row r="367" spans="1:15" ht="12.5" customHeight="1" x14ac:dyDescent="0.35">
      <c r="A367" s="2">
        <v>7</v>
      </c>
      <c r="B367" s="2" t="s">
        <v>54</v>
      </c>
      <c r="C367" s="69">
        <v>22.881150000000002</v>
      </c>
      <c r="D367" t="s">
        <v>50</v>
      </c>
      <c r="E367" s="2" t="s">
        <v>44</v>
      </c>
      <c r="F367" s="2" t="s">
        <v>55</v>
      </c>
      <c r="G367" s="2"/>
      <c r="H367" s="2" t="str">
        <f>IF(OR(G367="",G368="",G369="",G370=""),"",(SUMIF(A367:A$7000,A367,G367:G$7000)))</f>
        <v/>
      </c>
      <c r="I367" s="55" t="str">
        <f t="shared" si="36"/>
        <v/>
      </c>
      <c r="J367" s="61" t="str">
        <f t="shared" si="32"/>
        <v/>
      </c>
      <c r="K367" s="55">
        <f t="array" ref="K367">(MAX(IF($A367=InsertVoiceSwitchActivateLOG!A$1:A$7000,InsertVoiceSwitchActivateLOG!H$1:H$7000,0)))</f>
        <v>7.7999999999999996E-3</v>
      </c>
      <c r="L367" s="55" t="str">
        <f t="shared" si="37"/>
        <v/>
      </c>
      <c r="M367" s="55">
        <f t="shared" si="35"/>
        <v>14.370000000003103</v>
      </c>
      <c r="N367" s="59" t="str">
        <f t="shared" si="33"/>
        <v/>
      </c>
      <c r="O367" s="59" t="str">
        <f t="shared" si="34"/>
        <v/>
      </c>
    </row>
    <row r="368" spans="1:15" ht="12.5" customHeight="1" x14ac:dyDescent="0.35">
      <c r="A368" s="61">
        <v>7</v>
      </c>
      <c r="B368" s="61" t="s">
        <v>54</v>
      </c>
      <c r="C368" s="70">
        <v>22.896719999999998</v>
      </c>
      <c r="D368" s="59" t="s">
        <v>50</v>
      </c>
      <c r="E368" s="61" t="s">
        <v>44</v>
      </c>
      <c r="F368" s="61" t="s">
        <v>55</v>
      </c>
      <c r="G368" s="61"/>
      <c r="H368" s="61" t="str">
        <f>IF(OR(G368="",G369="",G370="",G371=""),"",(SUMIF(A368:A$7000,A368,G368:G$7000)))</f>
        <v/>
      </c>
      <c r="I368" s="61" t="str">
        <f t="shared" si="36"/>
        <v/>
      </c>
      <c r="J368" s="61" t="str">
        <f t="shared" si="32"/>
        <v/>
      </c>
      <c r="K368" s="61">
        <f t="array" ref="K368">(MAX(IF($A368=InsertVoiceSwitchActivateLOG!A$1:A$7000,InsertVoiceSwitchActivateLOG!H$1:H$7000,0)))</f>
        <v>7.7999999999999996E-3</v>
      </c>
      <c r="L368" s="61" t="str">
        <f t="shared" si="37"/>
        <v/>
      </c>
      <c r="M368" s="61">
        <f t="shared" si="35"/>
        <v>15.569999999996753</v>
      </c>
      <c r="N368" s="59" t="str">
        <f t="shared" si="33"/>
        <v/>
      </c>
      <c r="O368" s="59" t="str">
        <f t="shared" si="34"/>
        <v/>
      </c>
    </row>
    <row r="369" spans="1:15" ht="12.5" customHeight="1" x14ac:dyDescent="0.35">
      <c r="A369" s="2">
        <v>7</v>
      </c>
      <c r="B369" s="2" t="s">
        <v>54</v>
      </c>
      <c r="C369" s="69">
        <v>22.911439999999999</v>
      </c>
      <c r="D369" t="s">
        <v>50</v>
      </c>
      <c r="E369" s="2" t="s">
        <v>44</v>
      </c>
      <c r="F369" s="2" t="s">
        <v>55</v>
      </c>
      <c r="G369" s="2"/>
      <c r="H369" s="2" t="str">
        <f>IF(OR(G369="",G370="",G371="",G372=""),"",(SUMIF(A369:A$7000,A369,G369:G$7000)))</f>
        <v/>
      </c>
      <c r="I369" s="55" t="str">
        <f t="shared" si="36"/>
        <v/>
      </c>
      <c r="J369" s="61" t="str">
        <f t="shared" si="32"/>
        <v/>
      </c>
      <c r="K369" s="55">
        <f t="array" ref="K369">(MAX(IF($A369=InsertVoiceSwitchActivateLOG!A$1:A$7000,InsertVoiceSwitchActivateLOG!H$1:H$7000,0)))</f>
        <v>7.7999999999999996E-3</v>
      </c>
      <c r="L369" s="55" t="str">
        <f t="shared" si="37"/>
        <v/>
      </c>
      <c r="M369" s="55">
        <f t="shared" si="35"/>
        <v>14.72000000000051</v>
      </c>
      <c r="N369" s="59" t="str">
        <f t="shared" si="33"/>
        <v/>
      </c>
      <c r="O369" s="59" t="str">
        <f t="shared" si="34"/>
        <v/>
      </c>
    </row>
    <row r="370" spans="1:15" ht="12.5" customHeight="1" x14ac:dyDescent="0.35">
      <c r="A370" s="61">
        <v>7</v>
      </c>
      <c r="B370" s="61" t="s">
        <v>54</v>
      </c>
      <c r="C370" s="70">
        <v>22.926390000000001</v>
      </c>
      <c r="D370" s="59" t="s">
        <v>50</v>
      </c>
      <c r="E370" s="61" t="s">
        <v>44</v>
      </c>
      <c r="F370" s="61" t="s">
        <v>55</v>
      </c>
      <c r="G370" s="61"/>
      <c r="H370" s="61" t="str">
        <f>IF(OR(G370="",G371="",G372="",G373=""),"",(SUMIF(A370:A$7000,A370,G370:G$7000)))</f>
        <v/>
      </c>
      <c r="I370" s="61" t="str">
        <f t="shared" si="36"/>
        <v/>
      </c>
      <c r="J370" s="61" t="str">
        <f t="shared" si="32"/>
        <v/>
      </c>
      <c r="K370" s="61">
        <f t="array" ref="K370">(MAX(IF($A370=InsertVoiceSwitchActivateLOG!A$1:A$7000,InsertVoiceSwitchActivateLOG!H$1:H$7000,0)))</f>
        <v>7.7999999999999996E-3</v>
      </c>
      <c r="L370" s="61" t="str">
        <f t="shared" si="37"/>
        <v/>
      </c>
      <c r="M370" s="61">
        <f t="shared" si="35"/>
        <v>14.950000000002461</v>
      </c>
      <c r="N370" s="59" t="str">
        <f t="shared" si="33"/>
        <v/>
      </c>
      <c r="O370" s="59" t="str">
        <f t="shared" si="34"/>
        <v/>
      </c>
    </row>
    <row r="371" spans="1:15" ht="12.5" customHeight="1" x14ac:dyDescent="0.35">
      <c r="A371" s="2">
        <v>7</v>
      </c>
      <c r="B371" s="2" t="s">
        <v>54</v>
      </c>
      <c r="C371" s="69">
        <v>22.94181</v>
      </c>
      <c r="D371" t="s">
        <v>50</v>
      </c>
      <c r="E371" s="2" t="s">
        <v>44</v>
      </c>
      <c r="F371" s="2" t="s">
        <v>55</v>
      </c>
      <c r="G371" s="2"/>
      <c r="H371" s="2" t="str">
        <f>IF(OR(G371="",G372="",G373="",G374=""),"",(SUMIF(A371:A$7000,A371,G371:G$7000)))</f>
        <v/>
      </c>
      <c r="I371" s="55" t="str">
        <f t="shared" si="36"/>
        <v/>
      </c>
      <c r="J371" s="61" t="str">
        <f t="shared" si="32"/>
        <v/>
      </c>
      <c r="K371" s="55">
        <f t="array" ref="K371">(MAX(IF($A371=InsertVoiceSwitchActivateLOG!A$1:A$7000,InsertVoiceSwitchActivateLOG!H$1:H$7000,0)))</f>
        <v>7.7999999999999996E-3</v>
      </c>
      <c r="L371" s="55" t="str">
        <f t="shared" si="37"/>
        <v/>
      </c>
      <c r="M371" s="55">
        <f t="shared" si="35"/>
        <v>15.419999999998879</v>
      </c>
      <c r="N371" s="59" t="str">
        <f t="shared" si="33"/>
        <v/>
      </c>
      <c r="O371" s="59" t="str">
        <f t="shared" si="34"/>
        <v/>
      </c>
    </row>
    <row r="372" spans="1:15" ht="12.5" customHeight="1" x14ac:dyDescent="0.35">
      <c r="A372" s="61">
        <v>7</v>
      </c>
      <c r="B372" s="61" t="s">
        <v>54</v>
      </c>
      <c r="C372" s="70">
        <v>22.956949999999999</v>
      </c>
      <c r="D372" s="59" t="s">
        <v>50</v>
      </c>
      <c r="E372" s="61" t="s">
        <v>44</v>
      </c>
      <c r="F372" s="61" t="s">
        <v>55</v>
      </c>
      <c r="G372" s="61">
        <v>1E-4</v>
      </c>
      <c r="H372" s="61">
        <f>IF(OR(G372="",G373="",G374="",G375=""),"",(SUMIF(A372:A$7000,A372,G372:G$7000)))</f>
        <v>7.7999999999999996E-3</v>
      </c>
      <c r="I372" s="61">
        <f t="shared" si="36"/>
        <v>7</v>
      </c>
      <c r="J372" s="61" t="str">
        <f t="shared" si="32"/>
        <v>TaskC</v>
      </c>
      <c r="K372" s="61">
        <f t="array" ref="K372">(MAX(IF($A372=InsertVoiceSwitchActivateLOG!A$1:A$7000,InsertVoiceSwitchActivateLOG!H$1:H$7000,0)))</f>
        <v>7.7999999999999996E-3</v>
      </c>
      <c r="L372" s="61">
        <f t="shared" si="37"/>
        <v>22.956949999999999</v>
      </c>
      <c r="M372" s="61">
        <f t="shared" si="35"/>
        <v>15.139999999998821</v>
      </c>
      <c r="N372" s="59" t="str">
        <f t="shared" si="33"/>
        <v/>
      </c>
      <c r="O372" s="59" t="str">
        <f t="shared" si="34"/>
        <v/>
      </c>
    </row>
    <row r="373" spans="1:15" ht="12.5" customHeight="1" x14ac:dyDescent="0.35">
      <c r="A373" s="2">
        <v>7</v>
      </c>
      <c r="B373" s="2" t="s">
        <v>54</v>
      </c>
      <c r="C373" s="69">
        <v>22.972719999999999</v>
      </c>
      <c r="D373" t="s">
        <v>50</v>
      </c>
      <c r="E373" s="2" t="s">
        <v>44</v>
      </c>
      <c r="F373" s="2" t="s">
        <v>55</v>
      </c>
      <c r="G373" s="2">
        <v>1E-4</v>
      </c>
      <c r="H373" s="2">
        <f>IF(OR(G373="",G374="",G375="",G376=""),"",(SUMIF(A373:A$7000,A373,G373:G$7000)))</f>
        <v>7.7000000000000002E-3</v>
      </c>
      <c r="I373" s="55" t="str">
        <f t="shared" si="36"/>
        <v/>
      </c>
      <c r="J373" s="61" t="str">
        <f t="shared" si="32"/>
        <v/>
      </c>
      <c r="K373" s="55">
        <f t="array" ref="K373">(MAX(IF($A373=InsertVoiceSwitchActivateLOG!A$1:A$7000,InsertVoiceSwitchActivateLOG!H$1:H$7000,0)))</f>
        <v>7.7999999999999996E-3</v>
      </c>
      <c r="L373" s="55" t="str">
        <f t="shared" si="37"/>
        <v/>
      </c>
      <c r="M373" s="55">
        <f t="shared" si="35"/>
        <v>15.76999999999984</v>
      </c>
      <c r="N373" s="59">
        <f t="shared" si="33"/>
        <v>7</v>
      </c>
      <c r="O373" s="59">
        <f t="shared" si="34"/>
        <v>1</v>
      </c>
    </row>
    <row r="374" spans="1:15" ht="12.5" customHeight="1" x14ac:dyDescent="0.35">
      <c r="A374" s="61">
        <v>7</v>
      </c>
      <c r="B374" s="61" t="s">
        <v>54</v>
      </c>
      <c r="C374" s="70">
        <v>22.98818</v>
      </c>
      <c r="D374" s="59" t="s">
        <v>50</v>
      </c>
      <c r="E374" s="61" t="s">
        <v>44</v>
      </c>
      <c r="F374" s="61" t="s">
        <v>55</v>
      </c>
      <c r="G374" s="61">
        <v>5.9999999999999995E-4</v>
      </c>
      <c r="H374" s="61">
        <f>IF(OR(G374="",G375="",G376="",G377=""),"",(SUMIF(A374:A$7000,A374,G374:G$7000)))</f>
        <v>7.5999999999999991E-3</v>
      </c>
      <c r="I374" s="61" t="str">
        <f t="shared" si="36"/>
        <v/>
      </c>
      <c r="J374" s="61" t="str">
        <f t="shared" si="32"/>
        <v/>
      </c>
      <c r="K374" s="61">
        <f t="array" ref="K374">(MAX(IF($A374=InsertVoiceSwitchActivateLOG!A$1:A$7000,InsertVoiceSwitchActivateLOG!H$1:H$7000,0)))</f>
        <v>7.7999999999999996E-3</v>
      </c>
      <c r="L374" s="61" t="str">
        <f t="shared" si="37"/>
        <v/>
      </c>
      <c r="M374" s="61">
        <f t="shared" si="35"/>
        <v>15.460000000000917</v>
      </c>
      <c r="N374" s="59">
        <f t="shared" si="33"/>
        <v>7</v>
      </c>
      <c r="O374" s="59">
        <f t="shared" si="34"/>
        <v>1</v>
      </c>
    </row>
    <row r="375" spans="1:15" ht="12.5" customHeight="1" x14ac:dyDescent="0.35">
      <c r="A375" s="2">
        <v>7</v>
      </c>
      <c r="B375" s="2" t="s">
        <v>54</v>
      </c>
      <c r="C375" s="69">
        <v>23.00985</v>
      </c>
      <c r="D375" t="s">
        <v>50</v>
      </c>
      <c r="E375" s="2" t="s">
        <v>44</v>
      </c>
      <c r="F375" s="2" t="s">
        <v>55</v>
      </c>
      <c r="G375" s="2">
        <v>8.0000000000000004E-4</v>
      </c>
      <c r="H375" s="2">
        <f>IF(OR(G375="",G376="",G377="",G378=""),"",(SUMIF(A375:A$7000,A375,G375:G$7000)))</f>
        <v>6.9999999999999993E-3</v>
      </c>
      <c r="I375" s="55" t="str">
        <f t="shared" si="36"/>
        <v/>
      </c>
      <c r="J375" s="61" t="str">
        <f t="shared" si="32"/>
        <v/>
      </c>
      <c r="K375" s="55">
        <f t="array" ref="K375">(MAX(IF($A375=InsertVoiceSwitchActivateLOG!A$1:A$7000,InsertVoiceSwitchActivateLOG!H$1:H$7000,0)))</f>
        <v>7.7999999999999996E-3</v>
      </c>
      <c r="L375" s="55" t="str">
        <f t="shared" si="37"/>
        <v/>
      </c>
      <c r="M375" s="55">
        <f t="shared" si="35"/>
        <v>21.6700000000003</v>
      </c>
      <c r="N375" s="59">
        <f t="shared" si="33"/>
        <v>7</v>
      </c>
      <c r="O375" s="59">
        <f t="shared" si="34"/>
        <v>-1</v>
      </c>
    </row>
    <row r="376" spans="1:15" ht="12.5" customHeight="1" x14ac:dyDescent="0.35">
      <c r="A376" s="61">
        <v>7</v>
      </c>
      <c r="B376" s="61" t="s">
        <v>54</v>
      </c>
      <c r="C376" s="70">
        <v>23.02505</v>
      </c>
      <c r="D376" s="59" t="s">
        <v>50</v>
      </c>
      <c r="E376" s="61" t="s">
        <v>44</v>
      </c>
      <c r="F376" s="61" t="s">
        <v>55</v>
      </c>
      <c r="G376" s="61">
        <v>5.9999999999999995E-4</v>
      </c>
      <c r="H376" s="61">
        <f>IF(OR(G376="",G377="",G378="",G379=""),"",(SUMIF(A376:A$7000,A376,G376:G$7000)))</f>
        <v>6.1999999999999989E-3</v>
      </c>
      <c r="I376" s="61" t="str">
        <f t="shared" si="36"/>
        <v/>
      </c>
      <c r="J376" s="61" t="str">
        <f t="shared" si="32"/>
        <v/>
      </c>
      <c r="K376" s="61">
        <f t="array" ref="K376">(MAX(IF($A376=InsertVoiceSwitchActivateLOG!A$1:A$7000,InsertVoiceSwitchActivateLOG!H$1:H$7000,0)))</f>
        <v>7.7999999999999996E-3</v>
      </c>
      <c r="L376" s="61" t="str">
        <f t="shared" si="37"/>
        <v/>
      </c>
      <c r="M376" s="61">
        <f t="shared" si="35"/>
        <v>15.200000000000102</v>
      </c>
      <c r="N376" s="59">
        <f t="shared" si="33"/>
        <v>7</v>
      </c>
      <c r="O376" s="59">
        <f t="shared" si="34"/>
        <v>1</v>
      </c>
    </row>
    <row r="377" spans="1:15" ht="12.5" customHeight="1" x14ac:dyDescent="0.35">
      <c r="A377" s="2">
        <v>7</v>
      </c>
      <c r="B377" s="2" t="s">
        <v>54</v>
      </c>
      <c r="C377" s="69">
        <v>23.040379999999999</v>
      </c>
      <c r="D377" t="s">
        <v>50</v>
      </c>
      <c r="E377" s="2" t="s">
        <v>44</v>
      </c>
      <c r="F377" s="2" t="s">
        <v>55</v>
      </c>
      <c r="G377" s="2">
        <v>5.9999999999999995E-4</v>
      </c>
      <c r="H377" s="2">
        <f>IF(OR(G377="",G378="",G379="",G380=""),"",(SUMIF(A377:A$7000,A377,G377:G$7000)))</f>
        <v>5.5999999999999991E-3</v>
      </c>
      <c r="I377" s="55" t="str">
        <f t="shared" si="36"/>
        <v/>
      </c>
      <c r="J377" s="61" t="str">
        <f t="shared" si="32"/>
        <v/>
      </c>
      <c r="K377" s="55">
        <f t="array" ref="K377">(MAX(IF($A377=InsertVoiceSwitchActivateLOG!A$1:A$7000,InsertVoiceSwitchActivateLOG!H$1:H$7000,0)))</f>
        <v>7.7999999999999996E-3</v>
      </c>
      <c r="L377" s="55" t="str">
        <f t="shared" si="37"/>
        <v/>
      </c>
      <c r="M377" s="55">
        <f t="shared" si="35"/>
        <v>15.329999999998734</v>
      </c>
      <c r="N377" s="59">
        <f t="shared" si="33"/>
        <v>7</v>
      </c>
      <c r="O377" s="59">
        <f t="shared" si="34"/>
        <v>1</v>
      </c>
    </row>
    <row r="378" spans="1:15" ht="12.5" customHeight="1" x14ac:dyDescent="0.35">
      <c r="A378" s="61">
        <v>7</v>
      </c>
      <c r="B378" s="61" t="s">
        <v>56</v>
      </c>
      <c r="C378" s="70">
        <v>23.05538</v>
      </c>
      <c r="D378" s="59" t="s">
        <v>50</v>
      </c>
      <c r="E378" s="61" t="s">
        <v>44</v>
      </c>
      <c r="F378" s="61" t="s">
        <v>55</v>
      </c>
      <c r="G378" s="61">
        <v>1.2999999999999999E-3</v>
      </c>
      <c r="H378" s="61" t="str">
        <f>IF(OR(G378="",G379="",G380="",G381=""),"",(SUMIF(A378:A$7000,A378,G378:G$7000)))</f>
        <v/>
      </c>
      <c r="I378" s="61" t="str">
        <f t="shared" si="36"/>
        <v/>
      </c>
      <c r="J378" s="61" t="str">
        <f t="shared" si="32"/>
        <v/>
      </c>
      <c r="K378" s="61">
        <f t="array" ref="K378">(MAX(IF($A378=InsertVoiceSwitchActivateLOG!A$1:A$7000,InsertVoiceSwitchActivateLOG!H$1:H$7000,0)))</f>
        <v>7.7999999999999996E-3</v>
      </c>
      <c r="L378" s="61" t="str">
        <f t="shared" si="37"/>
        <v/>
      </c>
      <c r="M378" s="61">
        <f t="shared" si="35"/>
        <v>15.000000000000568</v>
      </c>
      <c r="N378" s="59">
        <f t="shared" si="33"/>
        <v>7</v>
      </c>
      <c r="O378" s="59">
        <f t="shared" si="34"/>
        <v>1</v>
      </c>
    </row>
    <row r="379" spans="1:15" ht="12.5" customHeight="1" x14ac:dyDescent="0.35">
      <c r="A379" s="2">
        <v>7</v>
      </c>
      <c r="B379" s="2" t="s">
        <v>56</v>
      </c>
      <c r="C379" s="69">
        <v>23.069680000000002</v>
      </c>
      <c r="D379" t="s">
        <v>50</v>
      </c>
      <c r="E379" s="2" t="s">
        <v>44</v>
      </c>
      <c r="F379" s="2" t="s">
        <v>55</v>
      </c>
      <c r="G379" s="2">
        <v>1.2999999999999999E-3</v>
      </c>
      <c r="H379" s="2" t="str">
        <f>IF(OR(G379="",G380="",G381="",G382=""),"",(SUMIF(A379:A$7000,A379,G379:G$7000)))</f>
        <v/>
      </c>
      <c r="I379" s="55" t="str">
        <f t="shared" si="36"/>
        <v/>
      </c>
      <c r="J379" s="61" t="str">
        <f t="shared" si="32"/>
        <v/>
      </c>
      <c r="K379" s="55">
        <f t="array" ref="K379">(MAX(IF($A379=InsertVoiceSwitchActivateLOG!A$1:A$7000,InsertVoiceSwitchActivateLOG!H$1:H$7000,0)))</f>
        <v>7.7999999999999996E-3</v>
      </c>
      <c r="L379" s="55" t="str">
        <f t="shared" si="37"/>
        <v/>
      </c>
      <c r="M379" s="55">
        <f t="shared" si="35"/>
        <v>14.3000000000022</v>
      </c>
      <c r="N379" s="59">
        <f t="shared" si="33"/>
        <v>7</v>
      </c>
      <c r="O379" s="59">
        <f t="shared" si="34"/>
        <v>1</v>
      </c>
    </row>
    <row r="380" spans="1:15" ht="12.5" customHeight="1" x14ac:dyDescent="0.35">
      <c r="A380" s="61">
        <v>7</v>
      </c>
      <c r="B380" s="61" t="s">
        <v>56</v>
      </c>
      <c r="C380" s="70">
        <v>23.084980000000002</v>
      </c>
      <c r="D380" s="59" t="s">
        <v>50</v>
      </c>
      <c r="E380" s="61" t="s">
        <v>44</v>
      </c>
      <c r="F380" s="61" t="s">
        <v>55</v>
      </c>
      <c r="G380" s="61">
        <v>2.3999999999999998E-3</v>
      </c>
      <c r="H380" s="61" t="str">
        <f>IF(OR(G380="",G381="",G382="",G383=""),"",(SUMIF(A380:A$7000,A380,G380:G$7000)))</f>
        <v/>
      </c>
      <c r="I380" s="61" t="str">
        <f t="shared" si="36"/>
        <v/>
      </c>
      <c r="J380" s="61" t="str">
        <f t="shared" si="32"/>
        <v/>
      </c>
      <c r="K380" s="61">
        <f t="array" ref="K380">(MAX(IF($A380=InsertVoiceSwitchActivateLOG!A$1:A$7000,InsertVoiceSwitchActivateLOG!H$1:H$7000,0)))</f>
        <v>7.7999999999999996E-3</v>
      </c>
      <c r="L380" s="61" t="str">
        <f t="shared" si="37"/>
        <v/>
      </c>
      <c r="M380" s="61">
        <f t="shared" si="35"/>
        <v>15.299999999999869</v>
      </c>
      <c r="N380" s="59" t="str">
        <f t="shared" si="33"/>
        <v/>
      </c>
      <c r="O380" s="59" t="str">
        <f t="shared" si="34"/>
        <v/>
      </c>
    </row>
    <row r="381" spans="1:15" ht="12.5" customHeight="1" x14ac:dyDescent="0.35">
      <c r="A381" s="2">
        <v>8</v>
      </c>
      <c r="B381" s="2" t="s">
        <v>54</v>
      </c>
      <c r="C381" s="69">
        <v>24.11178</v>
      </c>
      <c r="D381" t="s">
        <v>50</v>
      </c>
      <c r="E381" s="2" t="s">
        <v>41</v>
      </c>
      <c r="F381" s="2" t="s">
        <v>55</v>
      </c>
      <c r="G381" s="2"/>
      <c r="H381" s="2" t="str">
        <f>IF(OR(G381="",G382="",G383="",G384=""),"",(SUMIF(A381:A$7000,A381,G381:G$7000)))</f>
        <v/>
      </c>
      <c r="I381" s="55" t="str">
        <f t="shared" si="36"/>
        <v/>
      </c>
      <c r="J381" s="61" t="str">
        <f t="shared" si="32"/>
        <v/>
      </c>
      <c r="K381" s="55">
        <f t="array" ref="K381">(MAX(IF($A381=InsertVoiceSwitchActivateLOG!A$1:A$7000,InsertVoiceSwitchActivateLOG!H$1:H$7000,0)))</f>
        <v>9.4000000000000004E-3</v>
      </c>
      <c r="L381" s="55" t="str">
        <f t="shared" si="37"/>
        <v/>
      </c>
      <c r="M381" s="55">
        <f t="shared" si="35"/>
        <v>0</v>
      </c>
      <c r="N381" s="59" t="str">
        <f t="shared" si="33"/>
        <v/>
      </c>
      <c r="O381" s="59" t="str">
        <f t="shared" si="34"/>
        <v/>
      </c>
    </row>
    <row r="382" spans="1:15" ht="12.5" customHeight="1" x14ac:dyDescent="0.35">
      <c r="A382" s="61">
        <v>8</v>
      </c>
      <c r="B382" s="61" t="s">
        <v>54</v>
      </c>
      <c r="C382" s="70">
        <v>24.128229999999999</v>
      </c>
      <c r="D382" s="59" t="s">
        <v>50</v>
      </c>
      <c r="E382" s="61" t="s">
        <v>41</v>
      </c>
      <c r="F382" s="61" t="s">
        <v>55</v>
      </c>
      <c r="G382" s="61"/>
      <c r="H382" s="61" t="str">
        <f>IF(OR(G382="",G383="",G384="",G385=""),"",(SUMIF(A382:A$7000,A382,G382:G$7000)))</f>
        <v/>
      </c>
      <c r="I382" s="61" t="str">
        <f t="shared" si="36"/>
        <v/>
      </c>
      <c r="J382" s="61" t="str">
        <f t="shared" si="32"/>
        <v/>
      </c>
      <c r="K382" s="61">
        <f t="array" ref="K382">(MAX(IF($A382=InsertVoiceSwitchActivateLOG!A$1:A$7000,InsertVoiceSwitchActivateLOG!H$1:H$7000,0)))</f>
        <v>9.4000000000000004E-3</v>
      </c>
      <c r="L382" s="61" t="str">
        <f t="shared" si="37"/>
        <v/>
      </c>
      <c r="M382" s="61">
        <f t="shared" si="35"/>
        <v>16.449999999998965</v>
      </c>
      <c r="N382" s="59" t="str">
        <f t="shared" si="33"/>
        <v/>
      </c>
      <c r="O382" s="59" t="str">
        <f t="shared" si="34"/>
        <v/>
      </c>
    </row>
    <row r="383" spans="1:15" ht="12.5" customHeight="1" x14ac:dyDescent="0.35">
      <c r="A383" s="2">
        <v>8</v>
      </c>
      <c r="B383" s="2" t="s">
        <v>54</v>
      </c>
      <c r="C383" s="69">
        <v>24.143689999999999</v>
      </c>
      <c r="D383" t="s">
        <v>50</v>
      </c>
      <c r="E383" s="2" t="s">
        <v>41</v>
      </c>
      <c r="F383" s="2" t="s">
        <v>55</v>
      </c>
      <c r="G383" s="2"/>
      <c r="H383" s="2" t="str">
        <f>IF(OR(G383="",G384="",G385="",G386=""),"",(SUMIF(A383:A$7000,A383,G383:G$7000)))</f>
        <v/>
      </c>
      <c r="I383" s="55" t="str">
        <f t="shared" si="36"/>
        <v/>
      </c>
      <c r="J383" s="61" t="str">
        <f t="shared" si="32"/>
        <v/>
      </c>
      <c r="K383" s="55">
        <f t="array" ref="K383">(MAX(IF($A383=InsertVoiceSwitchActivateLOG!A$1:A$7000,InsertVoiceSwitchActivateLOG!H$1:H$7000,0)))</f>
        <v>9.4000000000000004E-3</v>
      </c>
      <c r="L383" s="55" t="str">
        <f t="shared" si="37"/>
        <v/>
      </c>
      <c r="M383" s="55">
        <f t="shared" si="35"/>
        <v>15.460000000000917</v>
      </c>
      <c r="N383" s="59" t="str">
        <f t="shared" si="33"/>
        <v/>
      </c>
      <c r="O383" s="59" t="str">
        <f t="shared" si="34"/>
        <v/>
      </c>
    </row>
    <row r="384" spans="1:15" ht="12.5" customHeight="1" x14ac:dyDescent="0.35">
      <c r="A384" s="61">
        <v>8</v>
      </c>
      <c r="B384" s="61" t="s">
        <v>54</v>
      </c>
      <c r="C384" s="70">
        <v>24.158989999999999</v>
      </c>
      <c r="D384" s="59" t="s">
        <v>50</v>
      </c>
      <c r="E384" s="61" t="s">
        <v>41</v>
      </c>
      <c r="F384" s="61" t="s">
        <v>55</v>
      </c>
      <c r="G384" s="61"/>
      <c r="H384" s="61" t="str">
        <f>IF(OR(G384="",G385="",G386="",G387=""),"",(SUMIF(A384:A$7000,A384,G384:G$7000)))</f>
        <v/>
      </c>
      <c r="I384" s="61" t="str">
        <f t="shared" si="36"/>
        <v/>
      </c>
      <c r="J384" s="61" t="str">
        <f t="shared" si="32"/>
        <v/>
      </c>
      <c r="K384" s="61">
        <f t="array" ref="K384">(MAX(IF($A384=InsertVoiceSwitchActivateLOG!A$1:A$7000,InsertVoiceSwitchActivateLOG!H$1:H$7000,0)))</f>
        <v>9.4000000000000004E-3</v>
      </c>
      <c r="L384" s="61" t="str">
        <f t="shared" si="37"/>
        <v/>
      </c>
      <c r="M384" s="61">
        <f t="shared" si="35"/>
        <v>15.299999999999869</v>
      </c>
      <c r="N384" s="59" t="str">
        <f t="shared" si="33"/>
        <v/>
      </c>
      <c r="O384" s="59" t="str">
        <f t="shared" si="34"/>
        <v/>
      </c>
    </row>
    <row r="385" spans="1:15" ht="12.5" customHeight="1" x14ac:dyDescent="0.35">
      <c r="A385" s="2">
        <v>8</v>
      </c>
      <c r="B385" s="2" t="s">
        <v>54</v>
      </c>
      <c r="C385" s="69">
        <v>24.173929999999999</v>
      </c>
      <c r="D385" t="s">
        <v>50</v>
      </c>
      <c r="E385" s="2" t="s">
        <v>41</v>
      </c>
      <c r="F385" s="2" t="s">
        <v>55</v>
      </c>
      <c r="G385" s="2"/>
      <c r="H385" s="2" t="str">
        <f>IF(OR(G385="",G386="",G387="",G388=""),"",(SUMIF(A385:A$7000,A385,G385:G$7000)))</f>
        <v/>
      </c>
      <c r="I385" s="55" t="str">
        <f t="shared" si="36"/>
        <v/>
      </c>
      <c r="J385" s="61" t="str">
        <f t="shared" si="32"/>
        <v/>
      </c>
      <c r="K385" s="55">
        <f t="array" ref="K385">(MAX(IF($A385=InsertVoiceSwitchActivateLOG!A$1:A$7000,InsertVoiceSwitchActivateLOG!H$1:H$7000,0)))</f>
        <v>9.4000000000000004E-3</v>
      </c>
      <c r="L385" s="55" t="str">
        <f t="shared" si="37"/>
        <v/>
      </c>
      <c r="M385" s="55">
        <f t="shared" si="35"/>
        <v>14.939999999999287</v>
      </c>
      <c r="N385" s="59" t="str">
        <f t="shared" si="33"/>
        <v/>
      </c>
      <c r="O385" s="59" t="str">
        <f t="shared" si="34"/>
        <v/>
      </c>
    </row>
    <row r="386" spans="1:15" ht="12.5" customHeight="1" x14ac:dyDescent="0.35">
      <c r="A386" s="61">
        <v>8</v>
      </c>
      <c r="B386" s="61" t="s">
        <v>54</v>
      </c>
      <c r="C386" s="70">
        <v>24.1951</v>
      </c>
      <c r="D386" s="59" t="s">
        <v>50</v>
      </c>
      <c r="E386" s="61" t="s">
        <v>41</v>
      </c>
      <c r="F386" s="61" t="s">
        <v>55</v>
      </c>
      <c r="G386" s="61"/>
      <c r="H386" s="61" t="str">
        <f>IF(OR(G386="",G387="",G388="",G389=""),"",(SUMIF(A386:A$7000,A386,G386:G$7000)))</f>
        <v/>
      </c>
      <c r="I386" s="61" t="str">
        <f t="shared" si="36"/>
        <v/>
      </c>
      <c r="J386" s="61" t="str">
        <f t="shared" si="32"/>
        <v/>
      </c>
      <c r="K386" s="61">
        <f t="array" ref="K386">(MAX(IF($A386=InsertVoiceSwitchActivateLOG!A$1:A$7000,InsertVoiceSwitchActivateLOG!H$1:H$7000,0)))</f>
        <v>9.4000000000000004E-3</v>
      </c>
      <c r="L386" s="61" t="str">
        <f t="shared" si="37"/>
        <v/>
      </c>
      <c r="M386" s="61">
        <f t="shared" si="35"/>
        <v>21.170000000001465</v>
      </c>
      <c r="N386" s="59" t="str">
        <f t="shared" si="33"/>
        <v/>
      </c>
      <c r="O386" s="59" t="str">
        <f t="shared" si="34"/>
        <v/>
      </c>
    </row>
    <row r="387" spans="1:15" ht="12.5" customHeight="1" x14ac:dyDescent="0.35">
      <c r="A387" s="2">
        <v>8</v>
      </c>
      <c r="B387" s="2" t="s">
        <v>54</v>
      </c>
      <c r="C387" s="69">
        <v>24.209969999999998</v>
      </c>
      <c r="D387" t="s">
        <v>50</v>
      </c>
      <c r="E387" s="2" t="s">
        <v>41</v>
      </c>
      <c r="F387" s="2" t="s">
        <v>55</v>
      </c>
      <c r="G387" s="2"/>
      <c r="H387" s="2" t="str">
        <f>IF(OR(G387="",G388="",G389="",G390=""),"",(SUMIF(A387:A$7000,A387,G387:G$7000)))</f>
        <v/>
      </c>
      <c r="I387" s="55" t="str">
        <f t="shared" si="36"/>
        <v/>
      </c>
      <c r="J387" s="61" t="str">
        <f t="shared" si="32"/>
        <v/>
      </c>
      <c r="K387" s="55">
        <f t="array" ref="K387">(MAX(IF($A387=InsertVoiceSwitchActivateLOG!A$1:A$7000,InsertVoiceSwitchActivateLOG!H$1:H$7000,0)))</f>
        <v>9.4000000000000004E-3</v>
      </c>
      <c r="L387" s="55" t="str">
        <f t="shared" si="37"/>
        <v/>
      </c>
      <c r="M387" s="55">
        <f t="shared" si="35"/>
        <v>14.869999999998385</v>
      </c>
      <c r="N387" s="59" t="str">
        <f t="shared" si="33"/>
        <v/>
      </c>
      <c r="O387" s="59" t="str">
        <f t="shared" si="34"/>
        <v/>
      </c>
    </row>
    <row r="388" spans="1:15" ht="12.5" customHeight="1" x14ac:dyDescent="0.35">
      <c r="A388" s="61">
        <v>8</v>
      </c>
      <c r="B388" s="61" t="s">
        <v>54</v>
      </c>
      <c r="C388" s="70">
        <v>24.225359999999998</v>
      </c>
      <c r="D388" s="59" t="s">
        <v>50</v>
      </c>
      <c r="E388" s="61" t="s">
        <v>41</v>
      </c>
      <c r="F388" s="61" t="s">
        <v>55</v>
      </c>
      <c r="G388" s="61"/>
      <c r="H388" s="61" t="str">
        <f>IF(OR(G388="",G389="",G390="",G391=""),"",(SUMIF(A388:A$7000,A388,G388:G$7000)))</f>
        <v/>
      </c>
      <c r="I388" s="61" t="str">
        <f t="shared" si="36"/>
        <v/>
      </c>
      <c r="J388" s="61" t="str">
        <f t="shared" si="32"/>
        <v/>
      </c>
      <c r="K388" s="61">
        <f t="array" ref="K388">(MAX(IF($A388=InsertVoiceSwitchActivateLOG!A$1:A$7000,InsertVoiceSwitchActivateLOG!H$1:H$7000,0)))</f>
        <v>9.4000000000000004E-3</v>
      </c>
      <c r="L388" s="61" t="str">
        <f t="shared" si="37"/>
        <v/>
      </c>
      <c r="M388" s="61">
        <f t="shared" si="35"/>
        <v>15.390000000000015</v>
      </c>
      <c r="N388" s="59" t="str">
        <f t="shared" si="33"/>
        <v/>
      </c>
      <c r="O388" s="59" t="str">
        <f t="shared" si="34"/>
        <v/>
      </c>
    </row>
    <row r="389" spans="1:15" ht="12.5" customHeight="1" x14ac:dyDescent="0.35">
      <c r="A389" s="2">
        <v>8</v>
      </c>
      <c r="B389" s="2" t="s">
        <v>54</v>
      </c>
      <c r="C389" s="69">
        <v>24.246300000000002</v>
      </c>
      <c r="D389" t="s">
        <v>50</v>
      </c>
      <c r="E389" s="2" t="s">
        <v>41</v>
      </c>
      <c r="F389" s="2" t="s">
        <v>55</v>
      </c>
      <c r="G389" s="2"/>
      <c r="H389" s="2" t="str">
        <f>IF(OR(G389="",G390="",G391="",G392=""),"",(SUMIF(A389:A$7000,A389,G389:G$7000)))</f>
        <v/>
      </c>
      <c r="I389" s="55" t="str">
        <f t="shared" si="36"/>
        <v/>
      </c>
      <c r="J389" s="61" t="str">
        <f t="shared" si="32"/>
        <v/>
      </c>
      <c r="K389" s="55">
        <f t="array" ref="K389">(MAX(IF($A389=InsertVoiceSwitchActivateLOG!A$1:A$7000,InsertVoiceSwitchActivateLOG!H$1:H$7000,0)))</f>
        <v>9.4000000000000004E-3</v>
      </c>
      <c r="L389" s="55" t="str">
        <f t="shared" si="37"/>
        <v/>
      </c>
      <c r="M389" s="55">
        <f t="shared" si="35"/>
        <v>20.940000000003067</v>
      </c>
      <c r="N389" s="59" t="str">
        <f t="shared" si="33"/>
        <v/>
      </c>
      <c r="O389" s="59" t="str">
        <f t="shared" si="34"/>
        <v/>
      </c>
    </row>
    <row r="390" spans="1:15" ht="12.5" customHeight="1" x14ac:dyDescent="0.35">
      <c r="A390" s="61">
        <v>8</v>
      </c>
      <c r="B390" s="61" t="s">
        <v>54</v>
      </c>
      <c r="C390" s="70">
        <v>24.271640000000001</v>
      </c>
      <c r="D390" s="59" t="s">
        <v>50</v>
      </c>
      <c r="E390" s="61" t="s">
        <v>41</v>
      </c>
      <c r="F390" s="61" t="s">
        <v>55</v>
      </c>
      <c r="G390" s="61"/>
      <c r="H390" s="61" t="str">
        <f>IF(OR(G390="",G391="",G392="",G393=""),"",(SUMIF(A390:A$7000,A390,G390:G$7000)))</f>
        <v/>
      </c>
      <c r="I390" s="61" t="str">
        <f t="shared" si="36"/>
        <v/>
      </c>
      <c r="J390" s="61" t="str">
        <f t="shared" si="32"/>
        <v/>
      </c>
      <c r="K390" s="61">
        <f t="array" ref="K390">(MAX(IF($A390=InsertVoiceSwitchActivateLOG!A$1:A$7000,InsertVoiceSwitchActivateLOG!H$1:H$7000,0)))</f>
        <v>9.4000000000000004E-3</v>
      </c>
      <c r="L390" s="61" t="str">
        <f t="shared" si="37"/>
        <v/>
      </c>
      <c r="M390" s="61">
        <f t="shared" si="35"/>
        <v>25.339999999999918</v>
      </c>
      <c r="N390" s="59" t="str">
        <f t="shared" si="33"/>
        <v/>
      </c>
      <c r="O390" s="59" t="str">
        <f t="shared" si="34"/>
        <v/>
      </c>
    </row>
    <row r="391" spans="1:15" ht="12.5" customHeight="1" x14ac:dyDescent="0.35">
      <c r="A391" s="2">
        <v>8</v>
      </c>
      <c r="B391" s="2" t="s">
        <v>54</v>
      </c>
      <c r="C391" s="69">
        <v>24.286729999999999</v>
      </c>
      <c r="D391" t="s">
        <v>50</v>
      </c>
      <c r="E391" s="2" t="s">
        <v>41</v>
      </c>
      <c r="F391" s="2" t="s">
        <v>55</v>
      </c>
      <c r="G391" s="2"/>
      <c r="H391" s="2" t="str">
        <f>IF(OR(G391="",G392="",G393="",G394=""),"",(SUMIF(A391:A$7000,A391,G391:G$7000)))</f>
        <v/>
      </c>
      <c r="I391" s="55" t="str">
        <f t="shared" si="36"/>
        <v/>
      </c>
      <c r="J391" s="61" t="str">
        <f t="shared" si="32"/>
        <v/>
      </c>
      <c r="K391" s="55">
        <f t="array" ref="K391">(MAX(IF($A391=InsertVoiceSwitchActivateLOG!A$1:A$7000,InsertVoiceSwitchActivateLOG!H$1:H$7000,0)))</f>
        <v>9.4000000000000004E-3</v>
      </c>
      <c r="L391" s="55" t="str">
        <f t="shared" si="37"/>
        <v/>
      </c>
      <c r="M391" s="55">
        <f t="shared" si="35"/>
        <v>15.089999999997161</v>
      </c>
      <c r="N391" s="59" t="str">
        <f t="shared" si="33"/>
        <v/>
      </c>
      <c r="O391" s="59" t="str">
        <f t="shared" si="34"/>
        <v/>
      </c>
    </row>
    <row r="392" spans="1:15" ht="12.5" customHeight="1" x14ac:dyDescent="0.35">
      <c r="A392" s="61">
        <v>8</v>
      </c>
      <c r="B392" s="61" t="s">
        <v>54</v>
      </c>
      <c r="C392" s="70">
        <v>24.3019</v>
      </c>
      <c r="D392" s="59" t="s">
        <v>50</v>
      </c>
      <c r="E392" s="61" t="s">
        <v>41</v>
      </c>
      <c r="F392" s="61" t="s">
        <v>55</v>
      </c>
      <c r="G392" s="61"/>
      <c r="H392" s="61" t="str">
        <f>IF(OR(G392="",G393="",G394="",G395=""),"",(SUMIF(A392:A$7000,A392,G392:G$7000)))</f>
        <v/>
      </c>
      <c r="I392" s="61" t="str">
        <f t="shared" si="36"/>
        <v/>
      </c>
      <c r="J392" s="61" t="str">
        <f t="shared" si="32"/>
        <v/>
      </c>
      <c r="K392" s="61">
        <f t="array" ref="K392">(MAX(IF($A392=InsertVoiceSwitchActivateLOG!A$1:A$7000,InsertVoiceSwitchActivateLOG!H$1:H$7000,0)))</f>
        <v>9.4000000000000004E-3</v>
      </c>
      <c r="L392" s="61" t="str">
        <f t="shared" si="37"/>
        <v/>
      </c>
      <c r="M392" s="61">
        <f t="shared" si="35"/>
        <v>15.170000000001238</v>
      </c>
      <c r="N392" s="59" t="str">
        <f t="shared" si="33"/>
        <v/>
      </c>
      <c r="O392" s="59" t="str">
        <f t="shared" si="34"/>
        <v/>
      </c>
    </row>
    <row r="393" spans="1:15" ht="12.5" customHeight="1" x14ac:dyDescent="0.35">
      <c r="A393" s="2">
        <v>8</v>
      </c>
      <c r="B393" s="2" t="s">
        <v>54</v>
      </c>
      <c r="C393" s="69">
        <v>24.317869999999999</v>
      </c>
      <c r="D393" t="s">
        <v>50</v>
      </c>
      <c r="E393" s="2" t="s">
        <v>41</v>
      </c>
      <c r="F393" s="2" t="s">
        <v>55</v>
      </c>
      <c r="G393" s="2"/>
      <c r="H393" s="2" t="str">
        <f>IF(OR(G393="",G394="",G395="",G396=""),"",(SUMIF(A393:A$7000,A393,G393:G$7000)))</f>
        <v/>
      </c>
      <c r="I393" s="55" t="str">
        <f t="shared" si="36"/>
        <v/>
      </c>
      <c r="J393" s="61" t="str">
        <f t="shared" si="32"/>
        <v/>
      </c>
      <c r="K393" s="55">
        <f t="array" ref="K393">(MAX(IF($A393=InsertVoiceSwitchActivateLOG!A$1:A$7000,InsertVoiceSwitchActivateLOG!H$1:H$7000,0)))</f>
        <v>9.4000000000000004E-3</v>
      </c>
      <c r="L393" s="55" t="str">
        <f t="shared" si="37"/>
        <v/>
      </c>
      <c r="M393" s="55">
        <f t="shared" si="35"/>
        <v>15.969999999999374</v>
      </c>
      <c r="N393" s="59" t="str">
        <f t="shared" si="33"/>
        <v/>
      </c>
      <c r="O393" s="59" t="str">
        <f t="shared" si="34"/>
        <v/>
      </c>
    </row>
    <row r="394" spans="1:15" ht="12.5" customHeight="1" x14ac:dyDescent="0.35">
      <c r="A394" s="61">
        <v>8</v>
      </c>
      <c r="B394" s="61" t="s">
        <v>54</v>
      </c>
      <c r="C394" s="70">
        <v>24.331949999999999</v>
      </c>
      <c r="D394" s="59" t="s">
        <v>50</v>
      </c>
      <c r="E394" s="61" t="s">
        <v>41</v>
      </c>
      <c r="F394" s="61" t="s">
        <v>55</v>
      </c>
      <c r="G394" s="61"/>
      <c r="H394" s="61" t="str">
        <f>IF(OR(G394="",G395="",G396="",G397=""),"",(SUMIF(A394:A$7000,A394,G394:G$7000)))</f>
        <v/>
      </c>
      <c r="I394" s="61" t="str">
        <f t="shared" si="36"/>
        <v/>
      </c>
      <c r="J394" s="61" t="str">
        <f t="shared" si="32"/>
        <v/>
      </c>
      <c r="K394" s="61">
        <f t="array" ref="K394">(MAX(IF($A394=InsertVoiceSwitchActivateLOG!A$1:A$7000,InsertVoiceSwitchActivateLOG!H$1:H$7000,0)))</f>
        <v>9.4000000000000004E-3</v>
      </c>
      <c r="L394" s="61" t="str">
        <f t="shared" si="37"/>
        <v/>
      </c>
      <c r="M394" s="61">
        <f t="shared" si="35"/>
        <v>14.07999999999987</v>
      </c>
      <c r="N394" s="59" t="str">
        <f t="shared" si="33"/>
        <v/>
      </c>
      <c r="O394" s="59" t="str">
        <f t="shared" si="34"/>
        <v/>
      </c>
    </row>
    <row r="395" spans="1:15" ht="12.5" customHeight="1" x14ac:dyDescent="0.35">
      <c r="A395" s="2">
        <v>8</v>
      </c>
      <c r="B395" s="2" t="s">
        <v>54</v>
      </c>
      <c r="C395" s="69">
        <v>24.348109999999998</v>
      </c>
      <c r="D395" t="s">
        <v>50</v>
      </c>
      <c r="E395" s="2" t="s">
        <v>41</v>
      </c>
      <c r="F395" s="2" t="s">
        <v>55</v>
      </c>
      <c r="G395" s="2"/>
      <c r="H395" s="2" t="str">
        <f>IF(OR(G395="",G396="",G397="",G398=""),"",(SUMIF(A395:A$7000,A395,G395:G$7000)))</f>
        <v/>
      </c>
      <c r="I395" s="55" t="str">
        <f t="shared" si="36"/>
        <v/>
      </c>
      <c r="J395" s="61" t="str">
        <f t="shared" si="32"/>
        <v/>
      </c>
      <c r="K395" s="55">
        <f t="array" ref="K395">(MAX(IF($A395=InsertVoiceSwitchActivateLOG!A$1:A$7000,InsertVoiceSwitchActivateLOG!H$1:H$7000,0)))</f>
        <v>9.4000000000000004E-3</v>
      </c>
      <c r="L395" s="55" t="str">
        <f t="shared" si="37"/>
        <v/>
      </c>
      <c r="M395" s="55">
        <f t="shared" si="35"/>
        <v>16.159999999999286</v>
      </c>
      <c r="N395" s="59" t="str">
        <f t="shared" si="33"/>
        <v/>
      </c>
      <c r="O395" s="59" t="str">
        <f t="shared" si="34"/>
        <v/>
      </c>
    </row>
    <row r="396" spans="1:15" ht="12.5" customHeight="1" x14ac:dyDescent="0.35">
      <c r="A396" s="61">
        <v>8</v>
      </c>
      <c r="B396" s="61" t="s">
        <v>54</v>
      </c>
      <c r="C396" s="70">
        <v>24.36318</v>
      </c>
      <c r="D396" s="59" t="s">
        <v>50</v>
      </c>
      <c r="E396" s="61" t="s">
        <v>41</v>
      </c>
      <c r="F396" s="61" t="s">
        <v>55</v>
      </c>
      <c r="G396" s="61"/>
      <c r="H396" s="61" t="str">
        <f>IF(OR(G396="",G397="",G398="",G399=""),"",(SUMIF(A396:A$7000,A396,G396:G$7000)))</f>
        <v/>
      </c>
      <c r="I396" s="61" t="str">
        <f t="shared" si="36"/>
        <v/>
      </c>
      <c r="J396" s="61" t="str">
        <f t="shared" si="32"/>
        <v/>
      </c>
      <c r="K396" s="61">
        <f t="array" ref="K396">(MAX(IF($A396=InsertVoiceSwitchActivateLOG!A$1:A$7000,InsertVoiceSwitchActivateLOG!H$1:H$7000,0)))</f>
        <v>9.4000000000000004E-3</v>
      </c>
      <c r="L396" s="61" t="str">
        <f t="shared" si="37"/>
        <v/>
      </c>
      <c r="M396" s="61">
        <f t="shared" si="35"/>
        <v>15.070000000001471</v>
      </c>
      <c r="N396" s="59" t="str">
        <f t="shared" si="33"/>
        <v/>
      </c>
      <c r="O396" s="59" t="str">
        <f t="shared" si="34"/>
        <v/>
      </c>
    </row>
    <row r="397" spans="1:15" ht="12.5" customHeight="1" x14ac:dyDescent="0.35">
      <c r="A397" s="2">
        <v>8</v>
      </c>
      <c r="B397" s="2" t="s">
        <v>54</v>
      </c>
      <c r="C397" s="69">
        <v>24.378509999999999</v>
      </c>
      <c r="D397" t="s">
        <v>50</v>
      </c>
      <c r="E397" s="2" t="s">
        <v>41</v>
      </c>
      <c r="F397" s="2" t="s">
        <v>55</v>
      </c>
      <c r="G397" s="2"/>
      <c r="H397" s="2" t="str">
        <f>IF(OR(G397="",G398="",G399="",G400=""),"",(SUMIF(A397:A$7000,A397,G397:G$7000)))</f>
        <v/>
      </c>
      <c r="I397" s="55" t="str">
        <f t="shared" si="36"/>
        <v/>
      </c>
      <c r="J397" s="61" t="str">
        <f t="shared" si="32"/>
        <v/>
      </c>
      <c r="K397" s="55">
        <f t="array" ref="K397">(MAX(IF($A397=InsertVoiceSwitchActivateLOG!A$1:A$7000,InsertVoiceSwitchActivateLOG!H$1:H$7000,0)))</f>
        <v>9.4000000000000004E-3</v>
      </c>
      <c r="L397" s="55" t="str">
        <f t="shared" si="37"/>
        <v/>
      </c>
      <c r="M397" s="55">
        <f t="shared" si="35"/>
        <v>15.329999999998734</v>
      </c>
      <c r="N397" s="59" t="str">
        <f t="shared" si="33"/>
        <v/>
      </c>
      <c r="O397" s="59" t="str">
        <f t="shared" si="34"/>
        <v/>
      </c>
    </row>
    <row r="398" spans="1:15" ht="12.5" customHeight="1" x14ac:dyDescent="0.35">
      <c r="A398" s="61">
        <v>8</v>
      </c>
      <c r="B398" s="61" t="s">
        <v>54</v>
      </c>
      <c r="C398" s="70">
        <v>24.395050000000001</v>
      </c>
      <c r="D398" s="59" t="s">
        <v>50</v>
      </c>
      <c r="E398" s="61" t="s">
        <v>41</v>
      </c>
      <c r="F398" s="61" t="s">
        <v>55</v>
      </c>
      <c r="G398" s="61"/>
      <c r="H398" s="61" t="str">
        <f>IF(OR(G398="",G399="",G400="",G401=""),"",(SUMIF(A398:A$7000,A398,G398:G$7000)))</f>
        <v/>
      </c>
      <c r="I398" s="61" t="str">
        <f t="shared" si="36"/>
        <v/>
      </c>
      <c r="J398" s="61" t="str">
        <f t="shared" si="32"/>
        <v/>
      </c>
      <c r="K398" s="61">
        <f t="array" ref="K398">(MAX(IF($A398=InsertVoiceSwitchActivateLOG!A$1:A$7000,InsertVoiceSwitchActivateLOG!H$1:H$7000,0)))</f>
        <v>9.4000000000000004E-3</v>
      </c>
      <c r="L398" s="61" t="str">
        <f t="shared" si="37"/>
        <v/>
      </c>
      <c r="M398" s="61">
        <f t="shared" si="35"/>
        <v>16.540000000002664</v>
      </c>
      <c r="N398" s="59" t="str">
        <f t="shared" si="33"/>
        <v/>
      </c>
      <c r="O398" s="59" t="str">
        <f t="shared" si="34"/>
        <v/>
      </c>
    </row>
    <row r="399" spans="1:15" ht="12.5" customHeight="1" x14ac:dyDescent="0.35">
      <c r="A399" s="2">
        <v>8</v>
      </c>
      <c r="B399" s="2" t="s">
        <v>54</v>
      </c>
      <c r="C399" s="69">
        <v>24.411940000000001</v>
      </c>
      <c r="D399" t="s">
        <v>50</v>
      </c>
      <c r="E399" s="2" t="s">
        <v>41</v>
      </c>
      <c r="F399" s="2" t="s">
        <v>55</v>
      </c>
      <c r="G399" s="2"/>
      <c r="H399" s="2" t="str">
        <f>IF(OR(G399="",G400="",G401="",G402=""),"",(SUMIF(A399:A$7000,A399,G399:G$7000)))</f>
        <v/>
      </c>
      <c r="I399" s="55" t="str">
        <f t="shared" si="36"/>
        <v/>
      </c>
      <c r="J399" s="61" t="str">
        <f t="shared" si="32"/>
        <v/>
      </c>
      <c r="K399" s="55">
        <f t="array" ref="K399">(MAX(IF($A399=InsertVoiceSwitchActivateLOG!A$1:A$7000,InsertVoiceSwitchActivateLOG!H$1:H$7000,0)))</f>
        <v>9.4000000000000004E-3</v>
      </c>
      <c r="L399" s="55" t="str">
        <f t="shared" si="37"/>
        <v/>
      </c>
      <c r="M399" s="55">
        <f t="shared" si="35"/>
        <v>16.890000000000072</v>
      </c>
      <c r="N399" s="59" t="str">
        <f t="shared" si="33"/>
        <v/>
      </c>
      <c r="O399" s="59" t="str">
        <f t="shared" si="34"/>
        <v/>
      </c>
    </row>
    <row r="400" spans="1:15" ht="12.5" customHeight="1" x14ac:dyDescent="0.35">
      <c r="A400" s="61">
        <v>8</v>
      </c>
      <c r="B400" s="61" t="s">
        <v>54</v>
      </c>
      <c r="C400" s="70">
        <v>24.430759999999999</v>
      </c>
      <c r="D400" s="59" t="s">
        <v>50</v>
      </c>
      <c r="E400" s="61" t="s">
        <v>41</v>
      </c>
      <c r="F400" s="61" t="s">
        <v>55</v>
      </c>
      <c r="G400" s="61"/>
      <c r="H400" s="61" t="str">
        <f>IF(OR(G400="",G401="",G402="",G403=""),"",(SUMIF(A400:A$7000,A400,G400:G$7000)))</f>
        <v/>
      </c>
      <c r="I400" s="61" t="str">
        <f t="shared" si="36"/>
        <v/>
      </c>
      <c r="J400" s="61" t="str">
        <f t="shared" si="32"/>
        <v/>
      </c>
      <c r="K400" s="61">
        <f t="array" ref="K400">(MAX(IF($A400=InsertVoiceSwitchActivateLOG!A$1:A$7000,InsertVoiceSwitchActivateLOG!H$1:H$7000,0)))</f>
        <v>9.4000000000000004E-3</v>
      </c>
      <c r="L400" s="61" t="str">
        <f t="shared" si="37"/>
        <v/>
      </c>
      <c r="M400" s="61">
        <f t="shared" si="35"/>
        <v>18.819999999998061</v>
      </c>
      <c r="N400" s="59" t="str">
        <f t="shared" si="33"/>
        <v/>
      </c>
      <c r="O400" s="59" t="str">
        <f t="shared" si="34"/>
        <v/>
      </c>
    </row>
    <row r="401" spans="1:15" ht="12.5" customHeight="1" x14ac:dyDescent="0.35">
      <c r="A401" s="2">
        <v>8</v>
      </c>
      <c r="B401" s="2" t="s">
        <v>54</v>
      </c>
      <c r="C401" s="69">
        <v>24.449359999999999</v>
      </c>
      <c r="D401" t="s">
        <v>50</v>
      </c>
      <c r="E401" s="2" t="s">
        <v>41</v>
      </c>
      <c r="F401" s="2" t="s">
        <v>55</v>
      </c>
      <c r="G401" s="2"/>
      <c r="H401" s="2" t="str">
        <f>IF(OR(G401="",G402="",G403="",G404=""),"",(SUMIF(A401:A$7000,A401,G401:G$7000)))</f>
        <v/>
      </c>
      <c r="I401" s="55" t="str">
        <f t="shared" si="36"/>
        <v/>
      </c>
      <c r="J401" s="61" t="str">
        <f t="shared" ref="J401:J464" si="38">IF(L401="","",(VLOOKUP(A401,A401:E7385,5,FALSE)))</f>
        <v/>
      </c>
      <c r="K401" s="55">
        <f t="array" ref="K401">(MAX(IF($A401=InsertVoiceSwitchActivateLOG!A$1:A$7000,InsertVoiceSwitchActivateLOG!H$1:H$7000,0)))</f>
        <v>9.4000000000000004E-3</v>
      </c>
      <c r="L401" s="55" t="str">
        <f t="shared" si="37"/>
        <v/>
      </c>
      <c r="M401" s="55">
        <f t="shared" si="35"/>
        <v>18.599999999999284</v>
      </c>
      <c r="N401" s="59" t="str">
        <f t="shared" ref="N401:N464" si="39">IF(AND(G401&gt;0,G402&gt;0,G400&gt;0),A401,"")</f>
        <v/>
      </c>
      <c r="O401" s="59" t="str">
        <f t="shared" ref="O401:O464" si="40">IF(N401="","",(IF(G401&gt;G402,-1,1)))</f>
        <v/>
      </c>
    </row>
    <row r="402" spans="1:15" ht="12.5" customHeight="1" x14ac:dyDescent="0.35">
      <c r="A402" s="61">
        <v>8</v>
      </c>
      <c r="B402" s="61" t="s">
        <v>54</v>
      </c>
      <c r="C402" s="70">
        <v>24.470040000000001</v>
      </c>
      <c r="D402" s="59" t="s">
        <v>50</v>
      </c>
      <c r="E402" s="61" t="s">
        <v>41</v>
      </c>
      <c r="F402" s="61" t="s">
        <v>55</v>
      </c>
      <c r="G402" s="61"/>
      <c r="H402" s="61" t="str">
        <f>IF(OR(G402="",G403="",G404="",G405=""),"",(SUMIF(A402:A$7000,A402,G402:G$7000)))</f>
        <v/>
      </c>
      <c r="I402" s="61" t="str">
        <f t="shared" si="36"/>
        <v/>
      </c>
      <c r="J402" s="61" t="str">
        <f t="shared" si="38"/>
        <v/>
      </c>
      <c r="K402" s="61">
        <f t="array" ref="K402">(MAX(IF($A402=InsertVoiceSwitchActivateLOG!A$1:A$7000,InsertVoiceSwitchActivateLOG!H$1:H$7000,0)))</f>
        <v>9.4000000000000004E-3</v>
      </c>
      <c r="L402" s="61" t="str">
        <f t="shared" si="37"/>
        <v/>
      </c>
      <c r="M402" s="61">
        <f t="shared" ref="M402:M465" si="41">IF(A402=A401,ABS(C402-C401),0)*1000</f>
        <v>20.680000000002252</v>
      </c>
      <c r="N402" s="59" t="str">
        <f t="shared" si="39"/>
        <v/>
      </c>
      <c r="O402" s="59" t="str">
        <f t="shared" si="40"/>
        <v/>
      </c>
    </row>
    <row r="403" spans="1:15" ht="12.5" customHeight="1" x14ac:dyDescent="0.35">
      <c r="A403" s="2">
        <v>8</v>
      </c>
      <c r="B403" s="2" t="s">
        <v>54</v>
      </c>
      <c r="C403" s="69">
        <v>24.487359999999999</v>
      </c>
      <c r="D403" t="s">
        <v>50</v>
      </c>
      <c r="E403" s="2" t="s">
        <v>41</v>
      </c>
      <c r="F403" s="2" t="s">
        <v>55</v>
      </c>
      <c r="G403" s="2"/>
      <c r="H403" s="2" t="str">
        <f>IF(OR(G403="",G404="",G405="",G406=""),"",(SUMIF(A403:A$7000,A403,G403:G$7000)))</f>
        <v/>
      </c>
      <c r="I403" s="55" t="str">
        <f t="shared" si="36"/>
        <v/>
      </c>
      <c r="J403" s="61" t="str">
        <f t="shared" si="38"/>
        <v/>
      </c>
      <c r="K403" s="55">
        <f t="array" ref="K403">(MAX(IF($A403=InsertVoiceSwitchActivateLOG!A$1:A$7000,InsertVoiceSwitchActivateLOG!H$1:H$7000,0)))</f>
        <v>9.4000000000000004E-3</v>
      </c>
      <c r="L403" s="55" t="str">
        <f t="shared" si="37"/>
        <v/>
      </c>
      <c r="M403" s="55">
        <f t="shared" si="41"/>
        <v>17.319999999998004</v>
      </c>
      <c r="N403" s="59" t="str">
        <f t="shared" si="39"/>
        <v/>
      </c>
      <c r="O403" s="59" t="str">
        <f t="shared" si="40"/>
        <v/>
      </c>
    </row>
    <row r="404" spans="1:15" ht="12.5" customHeight="1" x14ac:dyDescent="0.35">
      <c r="A404" s="61">
        <v>8</v>
      </c>
      <c r="B404" s="61" t="s">
        <v>54</v>
      </c>
      <c r="C404" s="70">
        <v>24.50488</v>
      </c>
      <c r="D404" s="59" t="s">
        <v>50</v>
      </c>
      <c r="E404" s="61" t="s">
        <v>41</v>
      </c>
      <c r="F404" s="61" t="s">
        <v>55</v>
      </c>
      <c r="G404" s="61"/>
      <c r="H404" s="61" t="str">
        <f>IF(OR(G404="",G405="",G406="",G407=""),"",(SUMIF(A404:A$7000,A404,G404:G$7000)))</f>
        <v/>
      </c>
      <c r="I404" s="61" t="str">
        <f t="shared" si="36"/>
        <v/>
      </c>
      <c r="J404" s="61" t="str">
        <f t="shared" si="38"/>
        <v/>
      </c>
      <c r="K404" s="61">
        <f t="array" ref="K404">(MAX(IF($A404=InsertVoiceSwitchActivateLOG!A$1:A$7000,InsertVoiceSwitchActivateLOG!H$1:H$7000,0)))</f>
        <v>9.4000000000000004E-3</v>
      </c>
      <c r="L404" s="61" t="str">
        <f t="shared" si="37"/>
        <v/>
      </c>
      <c r="M404" s="61">
        <f t="shared" si="41"/>
        <v>17.52000000000109</v>
      </c>
      <c r="N404" s="59" t="str">
        <f t="shared" si="39"/>
        <v/>
      </c>
      <c r="O404" s="59" t="str">
        <f t="shared" si="40"/>
        <v/>
      </c>
    </row>
    <row r="405" spans="1:15" ht="12.5" customHeight="1" x14ac:dyDescent="0.35">
      <c r="A405" s="2">
        <v>8</v>
      </c>
      <c r="B405" s="2" t="s">
        <v>54</v>
      </c>
      <c r="C405" s="69">
        <v>24.52233</v>
      </c>
      <c r="D405" t="s">
        <v>50</v>
      </c>
      <c r="E405" s="2" t="s">
        <v>41</v>
      </c>
      <c r="F405" s="2" t="s">
        <v>55</v>
      </c>
      <c r="G405" s="2"/>
      <c r="H405" s="2" t="str">
        <f>IF(OR(G405="",G406="",G407="",G408=""),"",(SUMIF(A405:A$7000,A405,G405:G$7000)))</f>
        <v/>
      </c>
      <c r="I405" s="55" t="str">
        <f t="shared" si="36"/>
        <v/>
      </c>
      <c r="J405" s="61" t="str">
        <f t="shared" si="38"/>
        <v/>
      </c>
      <c r="K405" s="55">
        <f t="array" ref="K405">(MAX(IF($A405=InsertVoiceSwitchActivateLOG!A$1:A$7000,InsertVoiceSwitchActivateLOG!H$1:H$7000,0)))</f>
        <v>9.4000000000000004E-3</v>
      </c>
      <c r="L405" s="55" t="str">
        <f t="shared" si="37"/>
        <v/>
      </c>
      <c r="M405" s="55">
        <f t="shared" si="41"/>
        <v>17.450000000000188</v>
      </c>
      <c r="N405" s="59" t="str">
        <f t="shared" si="39"/>
        <v/>
      </c>
      <c r="O405" s="59" t="str">
        <f t="shared" si="40"/>
        <v/>
      </c>
    </row>
    <row r="406" spans="1:15" ht="12.5" customHeight="1" x14ac:dyDescent="0.35">
      <c r="A406" s="61">
        <v>8</v>
      </c>
      <c r="B406" s="61" t="s">
        <v>54</v>
      </c>
      <c r="C406" s="70">
        <v>24.541499999999999</v>
      </c>
      <c r="D406" s="59" t="s">
        <v>50</v>
      </c>
      <c r="E406" s="61" t="s">
        <v>41</v>
      </c>
      <c r="F406" s="61" t="s">
        <v>55</v>
      </c>
      <c r="G406" s="61"/>
      <c r="H406" s="61" t="str">
        <f>IF(OR(G406="",G407="",G408="",G409=""),"",(SUMIF(A406:A$7000,A406,G406:G$7000)))</f>
        <v/>
      </c>
      <c r="I406" s="61" t="str">
        <f t="shared" si="36"/>
        <v/>
      </c>
      <c r="J406" s="61" t="str">
        <f t="shared" si="38"/>
        <v/>
      </c>
      <c r="K406" s="61">
        <f t="array" ref="K406">(MAX(IF($A406=InsertVoiceSwitchActivateLOG!A$1:A$7000,InsertVoiceSwitchActivateLOG!H$1:H$7000,0)))</f>
        <v>9.4000000000000004E-3</v>
      </c>
      <c r="L406" s="61" t="str">
        <f t="shared" si="37"/>
        <v/>
      </c>
      <c r="M406" s="61">
        <f t="shared" si="41"/>
        <v>19.169999999999021</v>
      </c>
      <c r="N406" s="59" t="str">
        <f t="shared" si="39"/>
        <v/>
      </c>
      <c r="O406" s="59" t="str">
        <f t="shared" si="40"/>
        <v/>
      </c>
    </row>
    <row r="407" spans="1:15" ht="12.5" customHeight="1" x14ac:dyDescent="0.35">
      <c r="A407" s="2">
        <v>8</v>
      </c>
      <c r="B407" s="2" t="s">
        <v>54</v>
      </c>
      <c r="C407" s="69">
        <v>24.556139999999999</v>
      </c>
      <c r="D407" t="s">
        <v>50</v>
      </c>
      <c r="E407" s="2" t="s">
        <v>41</v>
      </c>
      <c r="F407" s="2" t="s">
        <v>55</v>
      </c>
      <c r="G407" s="2"/>
      <c r="H407" s="2" t="str">
        <f>IF(OR(G407="",G408="",G409="",G410=""),"",(SUMIF(A407:A$7000,A407,G407:G$7000)))</f>
        <v/>
      </c>
      <c r="I407" s="55" t="str">
        <f t="shared" si="36"/>
        <v/>
      </c>
      <c r="J407" s="61" t="str">
        <f t="shared" si="38"/>
        <v/>
      </c>
      <c r="K407" s="55">
        <f t="array" ref="K407">(MAX(IF($A407=InsertVoiceSwitchActivateLOG!A$1:A$7000,InsertVoiceSwitchActivateLOG!H$1:H$7000,0)))</f>
        <v>9.4000000000000004E-3</v>
      </c>
      <c r="L407" s="55" t="str">
        <f t="shared" si="37"/>
        <v/>
      </c>
      <c r="M407" s="55">
        <f t="shared" si="41"/>
        <v>14.639999999999986</v>
      </c>
      <c r="N407" s="59" t="str">
        <f t="shared" si="39"/>
        <v/>
      </c>
      <c r="O407" s="59" t="str">
        <f t="shared" si="40"/>
        <v/>
      </c>
    </row>
    <row r="408" spans="1:15" ht="12.5" customHeight="1" x14ac:dyDescent="0.35">
      <c r="A408" s="61">
        <v>8</v>
      </c>
      <c r="B408" s="61" t="s">
        <v>54</v>
      </c>
      <c r="C408" s="70">
        <v>24.577120000000001</v>
      </c>
      <c r="D408" s="59" t="s">
        <v>50</v>
      </c>
      <c r="E408" s="61" t="s">
        <v>41</v>
      </c>
      <c r="F408" s="61" t="s">
        <v>55</v>
      </c>
      <c r="G408" s="61"/>
      <c r="H408" s="61" t="str">
        <f>IF(OR(G408="",G409="",G410="",G411=""),"",(SUMIF(A408:A$7000,A408,G408:G$7000)))</f>
        <v/>
      </c>
      <c r="I408" s="61" t="str">
        <f t="shared" si="36"/>
        <v/>
      </c>
      <c r="J408" s="61" t="str">
        <f t="shared" si="38"/>
        <v/>
      </c>
      <c r="K408" s="61">
        <f t="array" ref="K408">(MAX(IF($A408=InsertVoiceSwitchActivateLOG!A$1:A$7000,InsertVoiceSwitchActivateLOG!H$1:H$7000,0)))</f>
        <v>9.4000000000000004E-3</v>
      </c>
      <c r="L408" s="61" t="str">
        <f t="shared" si="37"/>
        <v/>
      </c>
      <c r="M408" s="61">
        <f t="shared" si="41"/>
        <v>20.980000000001553</v>
      </c>
      <c r="N408" s="59" t="str">
        <f t="shared" si="39"/>
        <v/>
      </c>
      <c r="O408" s="59" t="str">
        <f t="shared" si="40"/>
        <v/>
      </c>
    </row>
    <row r="409" spans="1:15" ht="12.5" customHeight="1" x14ac:dyDescent="0.35">
      <c r="A409" s="2">
        <v>8</v>
      </c>
      <c r="B409" s="2" t="s">
        <v>54</v>
      </c>
      <c r="C409" s="69">
        <v>24.6035</v>
      </c>
      <c r="D409" t="s">
        <v>50</v>
      </c>
      <c r="E409" s="2" t="s">
        <v>41</v>
      </c>
      <c r="F409" s="2" t="s">
        <v>55</v>
      </c>
      <c r="G409" s="2"/>
      <c r="H409" s="2" t="str">
        <f>IF(OR(G409="",G410="",G411="",G412=""),"",(SUMIF(A409:A$7000,A409,G409:G$7000)))</f>
        <v/>
      </c>
      <c r="I409" s="55" t="str">
        <f t="shared" si="36"/>
        <v/>
      </c>
      <c r="J409" s="61" t="str">
        <f t="shared" si="38"/>
        <v/>
      </c>
      <c r="K409" s="55">
        <f t="array" ref="K409">(MAX(IF($A409=InsertVoiceSwitchActivateLOG!A$1:A$7000,InsertVoiceSwitchActivateLOG!H$1:H$7000,0)))</f>
        <v>9.4000000000000004E-3</v>
      </c>
      <c r="L409" s="55" t="str">
        <f t="shared" si="37"/>
        <v/>
      </c>
      <c r="M409" s="55">
        <f t="shared" si="41"/>
        <v>26.379999999999626</v>
      </c>
      <c r="N409" s="59" t="str">
        <f t="shared" si="39"/>
        <v/>
      </c>
      <c r="O409" s="59" t="str">
        <f t="shared" si="40"/>
        <v/>
      </c>
    </row>
    <row r="410" spans="1:15" ht="12.5" customHeight="1" x14ac:dyDescent="0.35">
      <c r="A410" s="61">
        <v>8</v>
      </c>
      <c r="B410" s="61" t="s">
        <v>54</v>
      </c>
      <c r="C410" s="70">
        <v>24.63007</v>
      </c>
      <c r="D410" s="59" t="s">
        <v>50</v>
      </c>
      <c r="E410" s="61" t="s">
        <v>41</v>
      </c>
      <c r="F410" s="61" t="s">
        <v>55</v>
      </c>
      <c r="G410" s="61"/>
      <c r="H410" s="61" t="str">
        <f>IF(OR(G410="",G411="",G412="",G413=""),"",(SUMIF(A410:A$7000,A410,G410:G$7000)))</f>
        <v/>
      </c>
      <c r="I410" s="61" t="str">
        <f t="shared" ref="I410:I473" si="42">IF(L410="","",A410)</f>
        <v/>
      </c>
      <c r="J410" s="61" t="str">
        <f t="shared" si="38"/>
        <v/>
      </c>
      <c r="K410" s="61">
        <f t="array" ref="K410">(MAX(IF($A410=InsertVoiceSwitchActivateLOG!A$1:A$7000,InsertVoiceSwitchActivateLOG!H$1:H$7000,0)))</f>
        <v>9.4000000000000004E-3</v>
      </c>
      <c r="L410" s="61" t="str">
        <f t="shared" ref="L410:L473" si="43">IF(H410="","",IF(AND(H409="",H408="",H407=""),C410,""))</f>
        <v/>
      </c>
      <c r="M410" s="61">
        <f t="shared" si="41"/>
        <v>26.569999999999538</v>
      </c>
      <c r="N410" s="59" t="str">
        <f t="shared" si="39"/>
        <v/>
      </c>
      <c r="O410" s="59" t="str">
        <f t="shared" si="40"/>
        <v/>
      </c>
    </row>
    <row r="411" spans="1:15" ht="12.5" customHeight="1" x14ac:dyDescent="0.35">
      <c r="A411" s="2">
        <v>8</v>
      </c>
      <c r="B411" s="2" t="s">
        <v>54</v>
      </c>
      <c r="C411" s="69">
        <v>24.64771</v>
      </c>
      <c r="D411" t="s">
        <v>50</v>
      </c>
      <c r="E411" s="2" t="s">
        <v>41</v>
      </c>
      <c r="F411" s="2" t="s">
        <v>55</v>
      </c>
      <c r="G411" s="2"/>
      <c r="H411" s="2" t="str">
        <f>IF(OR(G411="",G412="",G413="",G414=""),"",(SUMIF(A411:A$7000,A411,G411:G$7000)))</f>
        <v/>
      </c>
      <c r="I411" s="55" t="str">
        <f t="shared" si="42"/>
        <v/>
      </c>
      <c r="J411" s="61" t="str">
        <f t="shared" si="38"/>
        <v/>
      </c>
      <c r="K411" s="55">
        <f t="array" ref="K411">(MAX(IF($A411=InsertVoiceSwitchActivateLOG!A$1:A$7000,InsertVoiceSwitchActivateLOG!H$1:H$7000,0)))</f>
        <v>9.4000000000000004E-3</v>
      </c>
      <c r="L411" s="55" t="str">
        <f t="shared" si="43"/>
        <v/>
      </c>
      <c r="M411" s="55">
        <f t="shared" si="41"/>
        <v>17.6400000000001</v>
      </c>
      <c r="N411" s="59" t="str">
        <f t="shared" si="39"/>
        <v/>
      </c>
      <c r="O411" s="59" t="str">
        <f t="shared" si="40"/>
        <v/>
      </c>
    </row>
    <row r="412" spans="1:15" ht="12.5" customHeight="1" x14ac:dyDescent="0.35">
      <c r="A412" s="61">
        <v>8</v>
      </c>
      <c r="B412" s="61" t="s">
        <v>54</v>
      </c>
      <c r="C412" s="70">
        <v>24.668769999999999</v>
      </c>
      <c r="D412" s="59" t="s">
        <v>50</v>
      </c>
      <c r="E412" s="61" t="s">
        <v>41</v>
      </c>
      <c r="F412" s="61" t="s">
        <v>55</v>
      </c>
      <c r="G412" s="61"/>
      <c r="H412" s="61" t="str">
        <f>IF(OR(G412="",G413="",G414="",G415=""),"",(SUMIF(A412:A$7000,A412,G412:G$7000)))</f>
        <v/>
      </c>
      <c r="I412" s="61" t="str">
        <f t="shared" si="42"/>
        <v/>
      </c>
      <c r="J412" s="61" t="str">
        <f t="shared" si="38"/>
        <v/>
      </c>
      <c r="K412" s="61">
        <f t="array" ref="K412">(MAX(IF($A412=InsertVoiceSwitchActivateLOG!A$1:A$7000,InsertVoiceSwitchActivateLOG!H$1:H$7000,0)))</f>
        <v>9.4000000000000004E-3</v>
      </c>
      <c r="L412" s="61" t="str">
        <f t="shared" si="43"/>
        <v/>
      </c>
      <c r="M412" s="61">
        <f t="shared" si="41"/>
        <v>21.059999999998524</v>
      </c>
      <c r="N412" s="59" t="str">
        <f t="shared" si="39"/>
        <v/>
      </c>
      <c r="O412" s="59" t="str">
        <f t="shared" si="40"/>
        <v/>
      </c>
    </row>
    <row r="413" spans="1:15" ht="12.5" customHeight="1" x14ac:dyDescent="0.35">
      <c r="A413" s="2">
        <v>8</v>
      </c>
      <c r="B413" s="2" t="s">
        <v>54</v>
      </c>
      <c r="C413" s="69">
        <v>24.68779</v>
      </c>
      <c r="D413" t="s">
        <v>50</v>
      </c>
      <c r="E413" s="2" t="s">
        <v>41</v>
      </c>
      <c r="F413" s="2" t="s">
        <v>55</v>
      </c>
      <c r="G413" s="2"/>
      <c r="H413" s="2" t="str">
        <f>IF(OR(G413="",G414="",G415="",G416=""),"",(SUMIF(A413:A$7000,A413,G413:G$7000)))</f>
        <v/>
      </c>
      <c r="I413" s="55" t="str">
        <f t="shared" si="42"/>
        <v/>
      </c>
      <c r="J413" s="61" t="str">
        <f t="shared" si="38"/>
        <v/>
      </c>
      <c r="K413" s="55">
        <f t="array" ref="K413">(MAX(IF($A413=InsertVoiceSwitchActivateLOG!A$1:A$7000,InsertVoiceSwitchActivateLOG!H$1:H$7000,0)))</f>
        <v>9.4000000000000004E-3</v>
      </c>
      <c r="L413" s="55" t="str">
        <f t="shared" si="43"/>
        <v/>
      </c>
      <c r="M413" s="55">
        <f t="shared" si="41"/>
        <v>19.020000000001147</v>
      </c>
      <c r="N413" s="59" t="str">
        <f t="shared" si="39"/>
        <v/>
      </c>
      <c r="O413" s="59" t="str">
        <f t="shared" si="40"/>
        <v/>
      </c>
    </row>
    <row r="414" spans="1:15" ht="12.5" customHeight="1" x14ac:dyDescent="0.35">
      <c r="A414" s="61">
        <v>8</v>
      </c>
      <c r="B414" s="61" t="s">
        <v>54</v>
      </c>
      <c r="C414" s="70">
        <v>24.70711</v>
      </c>
      <c r="D414" s="59" t="s">
        <v>50</v>
      </c>
      <c r="E414" s="61" t="s">
        <v>41</v>
      </c>
      <c r="F414" s="61" t="s">
        <v>55</v>
      </c>
      <c r="G414" s="61"/>
      <c r="H414" s="61" t="str">
        <f>IF(OR(G414="",G415="",G416="",G417=""),"",(SUMIF(A414:A$7000,A414,G414:G$7000)))</f>
        <v/>
      </c>
      <c r="I414" s="61" t="str">
        <f t="shared" si="42"/>
        <v/>
      </c>
      <c r="J414" s="61" t="str">
        <f t="shared" si="38"/>
        <v/>
      </c>
      <c r="K414" s="61">
        <f t="array" ref="K414">(MAX(IF($A414=InsertVoiceSwitchActivateLOG!A$1:A$7000,InsertVoiceSwitchActivateLOG!H$1:H$7000,0)))</f>
        <v>9.4000000000000004E-3</v>
      </c>
      <c r="L414" s="61" t="str">
        <f t="shared" si="43"/>
        <v/>
      </c>
      <c r="M414" s="61">
        <f t="shared" si="41"/>
        <v>19.320000000000448</v>
      </c>
      <c r="N414" s="59" t="str">
        <f t="shared" si="39"/>
        <v/>
      </c>
      <c r="O414" s="59" t="str">
        <f t="shared" si="40"/>
        <v/>
      </c>
    </row>
    <row r="415" spans="1:15" ht="12.5" customHeight="1" x14ac:dyDescent="0.35">
      <c r="A415" s="2">
        <v>8</v>
      </c>
      <c r="B415" s="2" t="s">
        <v>54</v>
      </c>
      <c r="C415" s="69">
        <v>24.72193</v>
      </c>
      <c r="D415" t="s">
        <v>50</v>
      </c>
      <c r="E415" s="2" t="s">
        <v>41</v>
      </c>
      <c r="F415" s="2" t="s">
        <v>55</v>
      </c>
      <c r="G415" s="2"/>
      <c r="H415" s="2" t="str">
        <f>IF(OR(G415="",G416="",G417="",G418=""),"",(SUMIF(A415:A$7000,A415,G415:G$7000)))</f>
        <v/>
      </c>
      <c r="I415" s="55" t="str">
        <f t="shared" si="42"/>
        <v/>
      </c>
      <c r="J415" s="61" t="str">
        <f t="shared" si="38"/>
        <v/>
      </c>
      <c r="K415" s="55">
        <f t="array" ref="K415">(MAX(IF($A415=InsertVoiceSwitchActivateLOG!A$1:A$7000,InsertVoiceSwitchActivateLOG!H$1:H$7000,0)))</f>
        <v>9.4000000000000004E-3</v>
      </c>
      <c r="L415" s="55" t="str">
        <f t="shared" si="43"/>
        <v/>
      </c>
      <c r="M415" s="55">
        <f t="shared" si="41"/>
        <v>14.820000000000277</v>
      </c>
      <c r="N415" s="59" t="str">
        <f t="shared" si="39"/>
        <v/>
      </c>
      <c r="O415" s="59" t="str">
        <f t="shared" si="40"/>
        <v/>
      </c>
    </row>
    <row r="416" spans="1:15" ht="12.5" customHeight="1" x14ac:dyDescent="0.35">
      <c r="A416" s="61">
        <v>8</v>
      </c>
      <c r="B416" s="61" t="s">
        <v>54</v>
      </c>
      <c r="C416" s="70">
        <v>24.742850000000001</v>
      </c>
      <c r="D416" s="59" t="s">
        <v>50</v>
      </c>
      <c r="E416" s="61" t="s">
        <v>41</v>
      </c>
      <c r="F416" s="61" t="s">
        <v>55</v>
      </c>
      <c r="G416" s="61"/>
      <c r="H416" s="61" t="str">
        <f>IF(OR(G416="",G417="",G418="",G419=""),"",(SUMIF(A416:A$7000,A416,G416:G$7000)))</f>
        <v/>
      </c>
      <c r="I416" s="61" t="str">
        <f t="shared" si="42"/>
        <v/>
      </c>
      <c r="J416" s="61" t="str">
        <f t="shared" si="38"/>
        <v/>
      </c>
      <c r="K416" s="61">
        <f t="array" ref="K416">(MAX(IF($A416=InsertVoiceSwitchActivateLOG!A$1:A$7000,InsertVoiceSwitchActivateLOG!H$1:H$7000,0)))</f>
        <v>9.4000000000000004E-3</v>
      </c>
      <c r="L416" s="61" t="str">
        <f t="shared" si="43"/>
        <v/>
      </c>
      <c r="M416" s="61">
        <f t="shared" si="41"/>
        <v>20.920000000000272</v>
      </c>
      <c r="N416" s="59" t="str">
        <f t="shared" si="39"/>
        <v/>
      </c>
      <c r="O416" s="59" t="str">
        <f t="shared" si="40"/>
        <v/>
      </c>
    </row>
    <row r="417" spans="1:15" ht="12.5" customHeight="1" x14ac:dyDescent="0.35">
      <c r="A417" s="2">
        <v>8</v>
      </c>
      <c r="B417" s="2" t="s">
        <v>54</v>
      </c>
      <c r="C417" s="69">
        <v>24.762339999999998</v>
      </c>
      <c r="D417" t="s">
        <v>50</v>
      </c>
      <c r="E417" s="2" t="s">
        <v>41</v>
      </c>
      <c r="F417" s="2" t="s">
        <v>55</v>
      </c>
      <c r="G417" s="2"/>
      <c r="H417" s="2" t="str">
        <f>IF(OR(G417="",G418="",G419="",G420=""),"",(SUMIF(A417:A$7000,A417,G417:G$7000)))</f>
        <v/>
      </c>
      <c r="I417" s="55" t="str">
        <f t="shared" si="42"/>
        <v/>
      </c>
      <c r="J417" s="61" t="str">
        <f t="shared" si="38"/>
        <v/>
      </c>
      <c r="K417" s="55">
        <f t="array" ref="K417">(MAX(IF($A417=InsertVoiceSwitchActivateLOG!A$1:A$7000,InsertVoiceSwitchActivateLOG!H$1:H$7000,0)))</f>
        <v>9.4000000000000004E-3</v>
      </c>
      <c r="L417" s="55" t="str">
        <f t="shared" si="43"/>
        <v/>
      </c>
      <c r="M417" s="55">
        <f t="shared" si="41"/>
        <v>19.489999999997565</v>
      </c>
      <c r="N417" s="59" t="str">
        <f t="shared" si="39"/>
        <v/>
      </c>
      <c r="O417" s="59" t="str">
        <f t="shared" si="40"/>
        <v/>
      </c>
    </row>
    <row r="418" spans="1:15" ht="12.5" customHeight="1" x14ac:dyDescent="0.35">
      <c r="A418" s="61">
        <v>8</v>
      </c>
      <c r="B418" s="61" t="s">
        <v>54</v>
      </c>
      <c r="C418" s="70">
        <v>24.780149999999999</v>
      </c>
      <c r="D418" s="59" t="s">
        <v>50</v>
      </c>
      <c r="E418" s="61" t="s">
        <v>41</v>
      </c>
      <c r="F418" s="61" t="s">
        <v>55</v>
      </c>
      <c r="G418" s="61"/>
      <c r="H418" s="61" t="str">
        <f>IF(OR(G418="",G419="",G420="",G421=""),"",(SUMIF(A418:A$7000,A418,G418:G$7000)))</f>
        <v/>
      </c>
      <c r="I418" s="61" t="str">
        <f t="shared" si="42"/>
        <v/>
      </c>
      <c r="J418" s="61" t="str">
        <f t="shared" si="38"/>
        <v/>
      </c>
      <c r="K418" s="61">
        <f t="array" ref="K418">(MAX(IF($A418=InsertVoiceSwitchActivateLOG!A$1:A$7000,InsertVoiceSwitchActivateLOG!H$1:H$7000,0)))</f>
        <v>9.4000000000000004E-3</v>
      </c>
      <c r="L418" s="61" t="str">
        <f t="shared" si="43"/>
        <v/>
      </c>
      <c r="M418" s="61">
        <f t="shared" si="41"/>
        <v>17.81000000000077</v>
      </c>
      <c r="N418" s="59" t="str">
        <f t="shared" si="39"/>
        <v/>
      </c>
      <c r="O418" s="59" t="str">
        <f t="shared" si="40"/>
        <v/>
      </c>
    </row>
    <row r="419" spans="1:15" ht="12.5" customHeight="1" x14ac:dyDescent="0.35">
      <c r="A419" s="2">
        <v>8</v>
      </c>
      <c r="B419" s="2" t="s">
        <v>54</v>
      </c>
      <c r="C419" s="69">
        <v>24.797999999999998</v>
      </c>
      <c r="D419" t="s">
        <v>50</v>
      </c>
      <c r="E419" s="2" t="s">
        <v>41</v>
      </c>
      <c r="F419" s="2" t="s">
        <v>55</v>
      </c>
      <c r="G419" s="2"/>
      <c r="H419" s="2" t="str">
        <f>IF(OR(G419="",G420="",G421="",G422=""),"",(SUMIF(A419:A$7000,A419,G419:G$7000)))</f>
        <v/>
      </c>
      <c r="I419" s="55" t="str">
        <f t="shared" si="42"/>
        <v/>
      </c>
      <c r="J419" s="61" t="str">
        <f t="shared" si="38"/>
        <v/>
      </c>
      <c r="K419" s="55">
        <f t="array" ref="K419">(MAX(IF($A419=InsertVoiceSwitchActivateLOG!A$1:A$7000,InsertVoiceSwitchActivateLOG!H$1:H$7000,0)))</f>
        <v>9.4000000000000004E-3</v>
      </c>
      <c r="L419" s="55" t="str">
        <f t="shared" si="43"/>
        <v/>
      </c>
      <c r="M419" s="55">
        <f t="shared" si="41"/>
        <v>17.849999999999255</v>
      </c>
      <c r="N419" s="59" t="str">
        <f t="shared" si="39"/>
        <v/>
      </c>
      <c r="O419" s="59" t="str">
        <f t="shared" si="40"/>
        <v/>
      </c>
    </row>
    <row r="420" spans="1:15" ht="12.5" customHeight="1" x14ac:dyDescent="0.35">
      <c r="A420" s="61">
        <v>8</v>
      </c>
      <c r="B420" s="61" t="s">
        <v>54</v>
      </c>
      <c r="C420" s="70">
        <v>24.815809999999999</v>
      </c>
      <c r="D420" s="59" t="s">
        <v>50</v>
      </c>
      <c r="E420" s="61" t="s">
        <v>41</v>
      </c>
      <c r="F420" s="61" t="s">
        <v>55</v>
      </c>
      <c r="G420" s="61"/>
      <c r="H420" s="61" t="str">
        <f>IF(OR(G420="",G421="",G422="",G423=""),"",(SUMIF(A420:A$7000,A420,G420:G$7000)))</f>
        <v/>
      </c>
      <c r="I420" s="61" t="str">
        <f t="shared" si="42"/>
        <v/>
      </c>
      <c r="J420" s="61" t="str">
        <f t="shared" si="38"/>
        <v/>
      </c>
      <c r="K420" s="61">
        <f t="array" ref="K420">(MAX(IF($A420=InsertVoiceSwitchActivateLOG!A$1:A$7000,InsertVoiceSwitchActivateLOG!H$1:H$7000,0)))</f>
        <v>9.4000000000000004E-3</v>
      </c>
      <c r="L420" s="61" t="str">
        <f t="shared" si="43"/>
        <v/>
      </c>
      <c r="M420" s="61">
        <f t="shared" si="41"/>
        <v>17.81000000000077</v>
      </c>
      <c r="N420" s="59" t="str">
        <f t="shared" si="39"/>
        <v/>
      </c>
      <c r="O420" s="59" t="str">
        <f t="shared" si="40"/>
        <v/>
      </c>
    </row>
    <row r="421" spans="1:15" ht="12.5" customHeight="1" x14ac:dyDescent="0.35">
      <c r="A421" s="2">
        <v>8</v>
      </c>
      <c r="B421" s="2" t="s">
        <v>54</v>
      </c>
      <c r="C421" s="69">
        <v>24.83109</v>
      </c>
      <c r="D421" t="s">
        <v>50</v>
      </c>
      <c r="E421" s="2" t="s">
        <v>41</v>
      </c>
      <c r="F421" s="2" t="s">
        <v>55</v>
      </c>
      <c r="G421" s="2"/>
      <c r="H421" s="2" t="str">
        <f>IF(OR(G421="",G422="",G423="",G424=""),"",(SUMIF(A421:A$7000,A421,G421:G$7000)))</f>
        <v/>
      </c>
      <c r="I421" s="55" t="str">
        <f t="shared" si="42"/>
        <v/>
      </c>
      <c r="J421" s="61" t="str">
        <f t="shared" si="38"/>
        <v/>
      </c>
      <c r="K421" s="55">
        <f t="array" ref="K421">(MAX(IF($A421=InsertVoiceSwitchActivateLOG!A$1:A$7000,InsertVoiceSwitchActivateLOG!H$1:H$7000,0)))</f>
        <v>9.4000000000000004E-3</v>
      </c>
      <c r="L421" s="55" t="str">
        <f t="shared" si="43"/>
        <v/>
      </c>
      <c r="M421" s="55">
        <f t="shared" si="41"/>
        <v>15.280000000000626</v>
      </c>
      <c r="N421" s="59" t="str">
        <f t="shared" si="39"/>
        <v/>
      </c>
      <c r="O421" s="59" t="str">
        <f t="shared" si="40"/>
        <v/>
      </c>
    </row>
    <row r="422" spans="1:15" ht="12.5" customHeight="1" x14ac:dyDescent="0.35">
      <c r="A422" s="61">
        <v>8</v>
      </c>
      <c r="B422" s="61" t="s">
        <v>54</v>
      </c>
      <c r="C422" s="70">
        <v>24.846109999999999</v>
      </c>
      <c r="D422" s="59" t="s">
        <v>50</v>
      </c>
      <c r="E422" s="61" t="s">
        <v>41</v>
      </c>
      <c r="F422" s="61" t="s">
        <v>55</v>
      </c>
      <c r="G422" s="61"/>
      <c r="H422" s="61" t="str">
        <f>IF(OR(G422="",G423="",G424="",G425=""),"",(SUMIF(A422:A$7000,A422,G422:G$7000)))</f>
        <v/>
      </c>
      <c r="I422" s="61" t="str">
        <f t="shared" si="42"/>
        <v/>
      </c>
      <c r="J422" s="61" t="str">
        <f t="shared" si="38"/>
        <v/>
      </c>
      <c r="K422" s="61">
        <f t="array" ref="K422">(MAX(IF($A422=InsertVoiceSwitchActivateLOG!A$1:A$7000,InsertVoiceSwitchActivateLOG!H$1:H$7000,0)))</f>
        <v>9.4000000000000004E-3</v>
      </c>
      <c r="L422" s="61" t="str">
        <f t="shared" si="43"/>
        <v/>
      </c>
      <c r="M422" s="61">
        <f t="shared" si="41"/>
        <v>15.019999999999811</v>
      </c>
      <c r="N422" s="59" t="str">
        <f t="shared" si="39"/>
        <v/>
      </c>
      <c r="O422" s="59" t="str">
        <f t="shared" si="40"/>
        <v/>
      </c>
    </row>
    <row r="423" spans="1:15" ht="12.5" customHeight="1" x14ac:dyDescent="0.35">
      <c r="A423" s="2">
        <v>8</v>
      </c>
      <c r="B423" s="2" t="s">
        <v>54</v>
      </c>
      <c r="C423" s="69">
        <v>24.861239999999999</v>
      </c>
      <c r="D423" t="s">
        <v>50</v>
      </c>
      <c r="E423" s="2" t="s">
        <v>41</v>
      </c>
      <c r="F423" s="2" t="s">
        <v>55</v>
      </c>
      <c r="G423" s="2"/>
      <c r="H423" s="2" t="str">
        <f>IF(OR(G423="",G424="",G425="",G426=""),"",(SUMIF(A423:A$7000,A423,G423:G$7000)))</f>
        <v/>
      </c>
      <c r="I423" s="55" t="str">
        <f t="shared" si="42"/>
        <v/>
      </c>
      <c r="J423" s="61" t="str">
        <f t="shared" si="38"/>
        <v/>
      </c>
      <c r="K423" s="55">
        <f t="array" ref="K423">(MAX(IF($A423=InsertVoiceSwitchActivateLOG!A$1:A$7000,InsertVoiceSwitchActivateLOG!H$1:H$7000,0)))</f>
        <v>9.4000000000000004E-3</v>
      </c>
      <c r="L423" s="55" t="str">
        <f t="shared" si="43"/>
        <v/>
      </c>
      <c r="M423" s="55">
        <f t="shared" si="41"/>
        <v>15.1299999999992</v>
      </c>
      <c r="N423" s="59" t="str">
        <f t="shared" si="39"/>
        <v/>
      </c>
      <c r="O423" s="59" t="str">
        <f t="shared" si="40"/>
        <v/>
      </c>
    </row>
    <row r="424" spans="1:15" ht="12.5" customHeight="1" x14ac:dyDescent="0.35">
      <c r="A424" s="61">
        <v>8</v>
      </c>
      <c r="B424" s="61" t="s">
        <v>54</v>
      </c>
      <c r="C424" s="70">
        <v>24.876760000000001</v>
      </c>
      <c r="D424" s="59" t="s">
        <v>50</v>
      </c>
      <c r="E424" s="61" t="s">
        <v>41</v>
      </c>
      <c r="F424" s="61" t="s">
        <v>55</v>
      </c>
      <c r="G424" s="61"/>
      <c r="H424" s="61" t="str">
        <f>IF(OR(G424="",G425="",G426="",G427=""),"",(SUMIF(A424:A$7000,A424,G424:G$7000)))</f>
        <v/>
      </c>
      <c r="I424" s="61" t="str">
        <f t="shared" si="42"/>
        <v/>
      </c>
      <c r="J424" s="61" t="str">
        <f t="shared" si="38"/>
        <v/>
      </c>
      <c r="K424" s="61">
        <f t="array" ref="K424">(MAX(IF($A424=InsertVoiceSwitchActivateLOG!A$1:A$7000,InsertVoiceSwitchActivateLOG!H$1:H$7000,0)))</f>
        <v>9.4000000000000004E-3</v>
      </c>
      <c r="L424" s="61" t="str">
        <f t="shared" si="43"/>
        <v/>
      </c>
      <c r="M424" s="61">
        <f t="shared" si="41"/>
        <v>15.520000000002199</v>
      </c>
      <c r="N424" s="59" t="str">
        <f t="shared" si="39"/>
        <v/>
      </c>
      <c r="O424" s="59" t="str">
        <f t="shared" si="40"/>
        <v/>
      </c>
    </row>
    <row r="425" spans="1:15" ht="12.5" customHeight="1" x14ac:dyDescent="0.35">
      <c r="A425" s="2">
        <v>8</v>
      </c>
      <c r="B425" s="2" t="s">
        <v>54</v>
      </c>
      <c r="C425" s="69">
        <v>24.89218</v>
      </c>
      <c r="D425" t="s">
        <v>50</v>
      </c>
      <c r="E425" s="2" t="s">
        <v>41</v>
      </c>
      <c r="F425" s="2" t="s">
        <v>55</v>
      </c>
      <c r="G425" s="2"/>
      <c r="H425" s="2" t="str">
        <f>IF(OR(G425="",G426="",G427="",G428=""),"",(SUMIF(A425:A$7000,A425,G425:G$7000)))</f>
        <v/>
      </c>
      <c r="I425" s="55" t="str">
        <f t="shared" si="42"/>
        <v/>
      </c>
      <c r="J425" s="61" t="str">
        <f t="shared" si="38"/>
        <v/>
      </c>
      <c r="K425" s="55">
        <f t="array" ref="K425">(MAX(IF($A425=InsertVoiceSwitchActivateLOG!A$1:A$7000,InsertVoiceSwitchActivateLOG!H$1:H$7000,0)))</f>
        <v>9.4000000000000004E-3</v>
      </c>
      <c r="L425" s="55" t="str">
        <f t="shared" si="43"/>
        <v/>
      </c>
      <c r="M425" s="55">
        <f t="shared" si="41"/>
        <v>15.419999999998879</v>
      </c>
      <c r="N425" s="59" t="str">
        <f t="shared" si="39"/>
        <v/>
      </c>
      <c r="O425" s="59" t="str">
        <f t="shared" si="40"/>
        <v/>
      </c>
    </row>
    <row r="426" spans="1:15" ht="12.5" customHeight="1" x14ac:dyDescent="0.35">
      <c r="A426" s="61">
        <v>8</v>
      </c>
      <c r="B426" s="61" t="s">
        <v>54</v>
      </c>
      <c r="C426" s="70">
        <v>24.906880000000001</v>
      </c>
      <c r="D426" s="59" t="s">
        <v>50</v>
      </c>
      <c r="E426" s="61" t="s">
        <v>41</v>
      </c>
      <c r="F426" s="61" t="s">
        <v>55</v>
      </c>
      <c r="G426" s="61"/>
      <c r="H426" s="61" t="str">
        <f>IF(OR(G426="",G427="",G428="",G429=""),"",(SUMIF(A426:A$7000,A426,G426:G$7000)))</f>
        <v/>
      </c>
      <c r="I426" s="61" t="str">
        <f t="shared" si="42"/>
        <v/>
      </c>
      <c r="J426" s="61" t="str">
        <f t="shared" si="38"/>
        <v/>
      </c>
      <c r="K426" s="61">
        <f t="array" ref="K426">(MAX(IF($A426=InsertVoiceSwitchActivateLOG!A$1:A$7000,InsertVoiceSwitchActivateLOG!H$1:H$7000,0)))</f>
        <v>9.4000000000000004E-3</v>
      </c>
      <c r="L426" s="61" t="str">
        <f t="shared" si="43"/>
        <v/>
      </c>
      <c r="M426" s="61">
        <f t="shared" si="41"/>
        <v>14.700000000001268</v>
      </c>
      <c r="N426" s="59" t="str">
        <f t="shared" si="39"/>
        <v/>
      </c>
      <c r="O426" s="59" t="str">
        <f t="shared" si="40"/>
        <v/>
      </c>
    </row>
    <row r="427" spans="1:15" ht="12.5" customHeight="1" x14ac:dyDescent="0.35">
      <c r="A427" s="2">
        <v>8</v>
      </c>
      <c r="B427" s="2" t="s">
        <v>54</v>
      </c>
      <c r="C427" s="69">
        <v>24.92089</v>
      </c>
      <c r="D427" t="s">
        <v>50</v>
      </c>
      <c r="E427" s="2" t="s">
        <v>41</v>
      </c>
      <c r="F427" s="2" t="s">
        <v>55</v>
      </c>
      <c r="G427" s="2"/>
      <c r="H427" s="2" t="str">
        <f>IF(OR(G427="",G428="",G429="",G430=""),"",(SUMIF(A427:A$7000,A427,G427:G$7000)))</f>
        <v/>
      </c>
      <c r="I427" s="55" t="str">
        <f t="shared" si="42"/>
        <v/>
      </c>
      <c r="J427" s="61" t="str">
        <f t="shared" si="38"/>
        <v/>
      </c>
      <c r="K427" s="55">
        <f t="array" ref="K427">(MAX(IF($A427=InsertVoiceSwitchActivateLOG!A$1:A$7000,InsertVoiceSwitchActivateLOG!H$1:H$7000,0)))</f>
        <v>9.4000000000000004E-3</v>
      </c>
      <c r="L427" s="55" t="str">
        <f t="shared" si="43"/>
        <v/>
      </c>
      <c r="M427" s="55">
        <f t="shared" si="41"/>
        <v>14.009999999998968</v>
      </c>
      <c r="N427" s="59" t="str">
        <f t="shared" si="39"/>
        <v/>
      </c>
      <c r="O427" s="59" t="str">
        <f t="shared" si="40"/>
        <v/>
      </c>
    </row>
    <row r="428" spans="1:15" ht="12.5" customHeight="1" x14ac:dyDescent="0.35">
      <c r="A428" s="61">
        <v>8</v>
      </c>
      <c r="B428" s="61" t="s">
        <v>54</v>
      </c>
      <c r="C428" s="70">
        <v>24.93609</v>
      </c>
      <c r="D428" s="59" t="s">
        <v>50</v>
      </c>
      <c r="E428" s="61" t="s">
        <v>41</v>
      </c>
      <c r="F428" s="61" t="s">
        <v>55</v>
      </c>
      <c r="G428" s="61"/>
      <c r="H428" s="61" t="str">
        <f>IF(OR(G428="",G429="",G430="",G431=""),"",(SUMIF(A428:A$7000,A428,G428:G$7000)))</f>
        <v/>
      </c>
      <c r="I428" s="61" t="str">
        <f t="shared" si="42"/>
        <v/>
      </c>
      <c r="J428" s="61" t="str">
        <f t="shared" si="38"/>
        <v/>
      </c>
      <c r="K428" s="61">
        <f t="array" ref="K428">(MAX(IF($A428=InsertVoiceSwitchActivateLOG!A$1:A$7000,InsertVoiceSwitchActivateLOG!H$1:H$7000,0)))</f>
        <v>9.4000000000000004E-3</v>
      </c>
      <c r="L428" s="61" t="str">
        <f t="shared" si="43"/>
        <v/>
      </c>
      <c r="M428" s="61">
        <f t="shared" si="41"/>
        <v>15.200000000000102</v>
      </c>
      <c r="N428" s="59" t="str">
        <f t="shared" si="39"/>
        <v/>
      </c>
      <c r="O428" s="59" t="str">
        <f t="shared" si="40"/>
        <v/>
      </c>
    </row>
    <row r="429" spans="1:15" ht="12.5" customHeight="1" x14ac:dyDescent="0.35">
      <c r="A429" s="2">
        <v>8</v>
      </c>
      <c r="B429" s="2" t="s">
        <v>54</v>
      </c>
      <c r="C429" s="69">
        <v>24.95363</v>
      </c>
      <c r="D429" t="s">
        <v>50</v>
      </c>
      <c r="E429" s="2" t="s">
        <v>41</v>
      </c>
      <c r="F429" s="2" t="s">
        <v>55</v>
      </c>
      <c r="G429" s="2"/>
      <c r="H429" s="2" t="str">
        <f>IF(OR(G429="",G430="",G431="",G432=""),"",(SUMIF(A429:A$7000,A429,G429:G$7000)))</f>
        <v/>
      </c>
      <c r="I429" s="55" t="str">
        <f t="shared" si="42"/>
        <v/>
      </c>
      <c r="J429" s="61" t="str">
        <f t="shared" si="38"/>
        <v/>
      </c>
      <c r="K429" s="55">
        <f t="array" ref="K429">(MAX(IF($A429=InsertVoiceSwitchActivateLOG!A$1:A$7000,InsertVoiceSwitchActivateLOG!H$1:H$7000,0)))</f>
        <v>9.4000000000000004E-3</v>
      </c>
      <c r="L429" s="55" t="str">
        <f t="shared" si="43"/>
        <v/>
      </c>
      <c r="M429" s="55">
        <f t="shared" si="41"/>
        <v>17.540000000000333</v>
      </c>
      <c r="N429" s="59" t="str">
        <f t="shared" si="39"/>
        <v/>
      </c>
      <c r="O429" s="59" t="str">
        <f t="shared" si="40"/>
        <v/>
      </c>
    </row>
    <row r="430" spans="1:15" ht="12.5" customHeight="1" x14ac:dyDescent="0.35">
      <c r="A430" s="61">
        <v>8</v>
      </c>
      <c r="B430" s="61" t="s">
        <v>54</v>
      </c>
      <c r="C430" s="70">
        <v>24.974080000000001</v>
      </c>
      <c r="D430" s="59" t="s">
        <v>50</v>
      </c>
      <c r="E430" s="61" t="s">
        <v>41</v>
      </c>
      <c r="F430" s="61" t="s">
        <v>55</v>
      </c>
      <c r="G430" s="61"/>
      <c r="H430" s="61" t="str">
        <f>IF(OR(G430="",G431="",G432="",G433=""),"",(SUMIF(A430:A$7000,A430,G430:G$7000)))</f>
        <v/>
      </c>
      <c r="I430" s="61" t="str">
        <f t="shared" si="42"/>
        <v/>
      </c>
      <c r="J430" s="61" t="str">
        <f t="shared" si="38"/>
        <v/>
      </c>
      <c r="K430" s="61">
        <f t="array" ref="K430">(MAX(IF($A430=InsertVoiceSwitchActivateLOG!A$1:A$7000,InsertVoiceSwitchActivateLOG!H$1:H$7000,0)))</f>
        <v>9.4000000000000004E-3</v>
      </c>
      <c r="L430" s="61" t="str">
        <f t="shared" si="43"/>
        <v/>
      </c>
      <c r="M430" s="61">
        <f t="shared" si="41"/>
        <v>20.450000000000301</v>
      </c>
      <c r="N430" s="59" t="str">
        <f t="shared" si="39"/>
        <v/>
      </c>
      <c r="O430" s="59" t="str">
        <f t="shared" si="40"/>
        <v/>
      </c>
    </row>
    <row r="431" spans="1:15" ht="12.5" customHeight="1" x14ac:dyDescent="0.35">
      <c r="A431" s="2">
        <v>8</v>
      </c>
      <c r="B431" s="2" t="s">
        <v>54</v>
      </c>
      <c r="C431" s="69">
        <v>24.99372</v>
      </c>
      <c r="D431" t="s">
        <v>50</v>
      </c>
      <c r="E431" s="2" t="s">
        <v>41</v>
      </c>
      <c r="F431" s="2" t="s">
        <v>55</v>
      </c>
      <c r="G431" s="2"/>
      <c r="H431" s="2" t="str">
        <f>IF(OR(G431="",G432="",G433="",G434=""),"",(SUMIF(A431:A$7000,A431,G431:G$7000)))</f>
        <v/>
      </c>
      <c r="I431" s="55" t="str">
        <f t="shared" si="42"/>
        <v/>
      </c>
      <c r="J431" s="61" t="str">
        <f t="shared" si="38"/>
        <v/>
      </c>
      <c r="K431" s="55">
        <f t="array" ref="K431">(MAX(IF($A431=InsertVoiceSwitchActivateLOG!A$1:A$7000,InsertVoiceSwitchActivateLOG!H$1:H$7000,0)))</f>
        <v>9.4000000000000004E-3</v>
      </c>
      <c r="L431" s="55" t="str">
        <f t="shared" si="43"/>
        <v/>
      </c>
      <c r="M431" s="55">
        <f t="shared" si="41"/>
        <v>19.639999999998992</v>
      </c>
      <c r="N431" s="59" t="str">
        <f t="shared" si="39"/>
        <v/>
      </c>
      <c r="O431" s="59" t="str">
        <f t="shared" si="40"/>
        <v/>
      </c>
    </row>
    <row r="432" spans="1:15" ht="12.5" customHeight="1" x14ac:dyDescent="0.35">
      <c r="A432" s="61">
        <v>8</v>
      </c>
      <c r="B432" s="61" t="s">
        <v>54</v>
      </c>
      <c r="C432" s="70">
        <v>25.009530000000002</v>
      </c>
      <c r="D432" s="59" t="s">
        <v>50</v>
      </c>
      <c r="E432" s="61" t="s">
        <v>41</v>
      </c>
      <c r="F432" s="61" t="s">
        <v>55</v>
      </c>
      <c r="G432" s="61"/>
      <c r="H432" s="61" t="str">
        <f>IF(OR(G432="",G433="",G434="",G435=""),"",(SUMIF(A432:A$7000,A432,G432:G$7000)))</f>
        <v/>
      </c>
      <c r="I432" s="61" t="str">
        <f t="shared" si="42"/>
        <v/>
      </c>
      <c r="J432" s="61" t="str">
        <f t="shared" si="38"/>
        <v/>
      </c>
      <c r="K432" s="61">
        <f t="array" ref="K432">(MAX(IF($A432=InsertVoiceSwitchActivateLOG!A$1:A$7000,InsertVoiceSwitchActivateLOG!H$1:H$7000,0)))</f>
        <v>9.4000000000000004E-3</v>
      </c>
      <c r="L432" s="61" t="str">
        <f t="shared" si="43"/>
        <v/>
      </c>
      <c r="M432" s="61">
        <f t="shared" si="41"/>
        <v>15.810000000001878</v>
      </c>
      <c r="N432" s="59" t="str">
        <f t="shared" si="39"/>
        <v/>
      </c>
      <c r="O432" s="59" t="str">
        <f t="shared" si="40"/>
        <v/>
      </c>
    </row>
    <row r="433" spans="1:15" ht="12.5" customHeight="1" x14ac:dyDescent="0.35">
      <c r="A433" s="2">
        <v>8</v>
      </c>
      <c r="B433" s="2" t="s">
        <v>54</v>
      </c>
      <c r="C433" s="69">
        <v>25.025310000000001</v>
      </c>
      <c r="D433" t="s">
        <v>50</v>
      </c>
      <c r="E433" s="2" t="s">
        <v>41</v>
      </c>
      <c r="F433" s="2" t="s">
        <v>55</v>
      </c>
      <c r="G433" s="2">
        <v>2.0000000000000001E-4</v>
      </c>
      <c r="H433" s="2">
        <f>IF(OR(G433="",G434="",G435="",G436=""),"",(SUMIF(A433:A$7000,A433,G433:G$7000)))</f>
        <v>9.4000000000000004E-3</v>
      </c>
      <c r="I433" s="55">
        <f t="shared" si="42"/>
        <v>8</v>
      </c>
      <c r="J433" s="61" t="str">
        <f t="shared" si="38"/>
        <v>TaskD</v>
      </c>
      <c r="K433" s="55">
        <f t="array" ref="K433">(MAX(IF($A433=InsertVoiceSwitchActivateLOG!A$1:A$7000,InsertVoiceSwitchActivateLOG!H$1:H$7000,0)))</f>
        <v>9.4000000000000004E-3</v>
      </c>
      <c r="L433" s="55">
        <f t="shared" si="43"/>
        <v>25.025310000000001</v>
      </c>
      <c r="M433" s="55">
        <f t="shared" si="41"/>
        <v>15.779999999999461</v>
      </c>
      <c r="N433" s="59" t="str">
        <f t="shared" si="39"/>
        <v/>
      </c>
      <c r="O433" s="59" t="str">
        <f t="shared" si="40"/>
        <v/>
      </c>
    </row>
    <row r="434" spans="1:15" ht="12.5" customHeight="1" x14ac:dyDescent="0.35">
      <c r="A434" s="61">
        <v>8</v>
      </c>
      <c r="B434" s="61" t="s">
        <v>54</v>
      </c>
      <c r="C434" s="70">
        <v>25.042249999999999</v>
      </c>
      <c r="D434" s="59" t="s">
        <v>50</v>
      </c>
      <c r="E434" s="61" t="s">
        <v>41</v>
      </c>
      <c r="F434" s="61" t="s">
        <v>55</v>
      </c>
      <c r="G434" s="61">
        <v>2.9999999999999997E-4</v>
      </c>
      <c r="H434" s="61">
        <f>IF(OR(G434="",G435="",G436="",G437=""),"",(SUMIF(A434:A$7000,A434,G434:G$7000)))</f>
        <v>9.1999999999999998E-3</v>
      </c>
      <c r="I434" s="61" t="str">
        <f t="shared" si="42"/>
        <v/>
      </c>
      <c r="J434" s="61" t="str">
        <f t="shared" si="38"/>
        <v/>
      </c>
      <c r="K434" s="61">
        <f t="array" ref="K434">(MAX(IF($A434=InsertVoiceSwitchActivateLOG!A$1:A$7000,InsertVoiceSwitchActivateLOG!H$1:H$7000,0)))</f>
        <v>9.4000000000000004E-3</v>
      </c>
      <c r="L434" s="61" t="str">
        <f t="shared" si="43"/>
        <v/>
      </c>
      <c r="M434" s="61">
        <f t="shared" si="41"/>
        <v>16.939999999998179</v>
      </c>
      <c r="N434" s="59">
        <f t="shared" si="39"/>
        <v>8</v>
      </c>
      <c r="O434" s="59">
        <f t="shared" si="40"/>
        <v>1</v>
      </c>
    </row>
    <row r="435" spans="1:15" ht="12.5" customHeight="1" x14ac:dyDescent="0.35">
      <c r="A435" s="2">
        <v>8</v>
      </c>
      <c r="B435" s="2" t="s">
        <v>54</v>
      </c>
      <c r="C435" s="69">
        <v>25.067959999999999</v>
      </c>
      <c r="D435" t="s">
        <v>50</v>
      </c>
      <c r="E435" s="2" t="s">
        <v>41</v>
      </c>
      <c r="F435" s="2" t="s">
        <v>55</v>
      </c>
      <c r="G435" s="2">
        <v>2.9999999999999997E-4</v>
      </c>
      <c r="H435" s="2" t="str">
        <f>IF(OR(G435="",G436="",G437="",G438=""),"",(SUMIF(A435:A$7000,A435,G435:G$7000)))</f>
        <v/>
      </c>
      <c r="I435" s="55" t="str">
        <f t="shared" si="42"/>
        <v/>
      </c>
      <c r="J435" s="61" t="str">
        <f t="shared" si="38"/>
        <v/>
      </c>
      <c r="K435" s="55">
        <f t="array" ref="K435">(MAX(IF($A435=InsertVoiceSwitchActivateLOG!A$1:A$7000,InsertVoiceSwitchActivateLOG!H$1:H$7000,0)))</f>
        <v>9.4000000000000004E-3</v>
      </c>
      <c r="L435" s="55" t="str">
        <f t="shared" si="43"/>
        <v/>
      </c>
      <c r="M435" s="55">
        <f t="shared" si="41"/>
        <v>25.710000000000122</v>
      </c>
      <c r="N435" s="59">
        <f t="shared" si="39"/>
        <v>8</v>
      </c>
      <c r="O435" s="59">
        <f t="shared" si="40"/>
        <v>1</v>
      </c>
    </row>
    <row r="436" spans="1:15" ht="12.5" customHeight="1" x14ac:dyDescent="0.35">
      <c r="A436" s="61">
        <v>8</v>
      </c>
      <c r="B436" s="61" t="s">
        <v>56</v>
      </c>
      <c r="C436" s="70">
        <v>25.085899999999999</v>
      </c>
      <c r="D436" s="59" t="s">
        <v>50</v>
      </c>
      <c r="E436" s="61" t="s">
        <v>41</v>
      </c>
      <c r="F436" s="61" t="s">
        <v>55</v>
      </c>
      <c r="G436" s="61">
        <v>4.3E-3</v>
      </c>
      <c r="H436" s="61" t="str">
        <f>IF(OR(G436="",G437="",G438="",G439=""),"",(SUMIF(A436:A$7000,A436,G436:G$7000)))</f>
        <v/>
      </c>
      <c r="I436" s="61" t="str">
        <f t="shared" si="42"/>
        <v/>
      </c>
      <c r="J436" s="61" t="str">
        <f t="shared" si="38"/>
        <v/>
      </c>
      <c r="K436" s="61">
        <f t="array" ref="K436">(MAX(IF($A436=InsertVoiceSwitchActivateLOG!A$1:A$7000,InsertVoiceSwitchActivateLOG!H$1:H$7000,0)))</f>
        <v>9.4000000000000004E-3</v>
      </c>
      <c r="L436" s="61" t="str">
        <f t="shared" si="43"/>
        <v/>
      </c>
      <c r="M436" s="61">
        <f t="shared" si="41"/>
        <v>17.939999999999401</v>
      </c>
      <c r="N436" s="59">
        <f t="shared" si="39"/>
        <v>8</v>
      </c>
      <c r="O436" s="59">
        <f t="shared" si="40"/>
        <v>1</v>
      </c>
    </row>
    <row r="437" spans="1:15" ht="12.5" customHeight="1" x14ac:dyDescent="0.35">
      <c r="A437" s="2">
        <v>8</v>
      </c>
      <c r="B437" s="2" t="s">
        <v>56</v>
      </c>
      <c r="C437" s="69">
        <v>25.105219999999999</v>
      </c>
      <c r="D437" t="s">
        <v>50</v>
      </c>
      <c r="E437" s="2" t="s">
        <v>41</v>
      </c>
      <c r="F437" s="2" t="s">
        <v>55</v>
      </c>
      <c r="G437" s="2">
        <v>4.3E-3</v>
      </c>
      <c r="H437" s="2" t="str">
        <f>IF(OR(G437="",G438="",G439="",G440=""),"",(SUMIF(A437:A$7000,A437,G437:G$7000)))</f>
        <v/>
      </c>
      <c r="I437" s="55" t="str">
        <f t="shared" si="42"/>
        <v/>
      </c>
      <c r="J437" s="61" t="str">
        <f t="shared" si="38"/>
        <v/>
      </c>
      <c r="K437" s="55">
        <f t="array" ref="K437">(MAX(IF($A437=InsertVoiceSwitchActivateLOG!A$1:A$7000,InsertVoiceSwitchActivateLOG!H$1:H$7000,0)))</f>
        <v>9.4000000000000004E-3</v>
      </c>
      <c r="L437" s="55" t="str">
        <f t="shared" si="43"/>
        <v/>
      </c>
      <c r="M437" s="55">
        <f t="shared" si="41"/>
        <v>19.320000000000448</v>
      </c>
      <c r="N437" s="59" t="str">
        <f t="shared" si="39"/>
        <v/>
      </c>
      <c r="O437" s="59" t="str">
        <f t="shared" si="40"/>
        <v/>
      </c>
    </row>
    <row r="438" spans="1:15" ht="12.5" customHeight="1" x14ac:dyDescent="0.35">
      <c r="A438" s="61">
        <v>9</v>
      </c>
      <c r="B438" s="61" t="s">
        <v>54</v>
      </c>
      <c r="C438" s="70">
        <v>26.135819999999999</v>
      </c>
      <c r="D438" s="59" t="s">
        <v>50</v>
      </c>
      <c r="E438" s="61" t="s">
        <v>42</v>
      </c>
      <c r="F438" s="61" t="s">
        <v>55</v>
      </c>
      <c r="G438" s="61"/>
      <c r="H438" s="61" t="str">
        <f>IF(OR(G438="",G439="",G440="",G441=""),"",(SUMIF(A438:A$7000,A438,G438:G$7000)))</f>
        <v/>
      </c>
      <c r="I438" s="61" t="str">
        <f t="shared" si="42"/>
        <v/>
      </c>
      <c r="J438" s="61" t="str">
        <f t="shared" si="38"/>
        <v/>
      </c>
      <c r="K438" s="61">
        <f t="array" ref="K438">(MAX(IF($A438=InsertVoiceSwitchActivateLOG!A$1:A$7000,InsertVoiceSwitchActivateLOG!H$1:H$7000,0)))</f>
        <v>8.6E-3</v>
      </c>
      <c r="L438" s="61" t="str">
        <f t="shared" si="43"/>
        <v/>
      </c>
      <c r="M438" s="61">
        <f t="shared" si="41"/>
        <v>0</v>
      </c>
      <c r="N438" s="59" t="str">
        <f t="shared" si="39"/>
        <v/>
      </c>
      <c r="O438" s="59" t="str">
        <f t="shared" si="40"/>
        <v/>
      </c>
    </row>
    <row r="439" spans="1:15" ht="12.5" customHeight="1" x14ac:dyDescent="0.35">
      <c r="A439" s="2">
        <v>9</v>
      </c>
      <c r="B439" s="2" t="s">
        <v>54</v>
      </c>
      <c r="C439" s="69">
        <v>26.154029999999999</v>
      </c>
      <c r="D439" t="s">
        <v>50</v>
      </c>
      <c r="E439" s="2" t="s">
        <v>42</v>
      </c>
      <c r="F439" s="2" t="s">
        <v>55</v>
      </c>
      <c r="G439" s="2"/>
      <c r="H439" s="2" t="str">
        <f>IF(OR(G439="",G440="",G441="",G442=""),"",(SUMIF(A439:A$7000,A439,G439:G$7000)))</f>
        <v/>
      </c>
      <c r="I439" s="55" t="str">
        <f t="shared" si="42"/>
        <v/>
      </c>
      <c r="J439" s="61" t="str">
        <f t="shared" si="38"/>
        <v/>
      </c>
      <c r="K439" s="55">
        <f t="array" ref="K439">(MAX(IF($A439=InsertVoiceSwitchActivateLOG!A$1:A$7000,InsertVoiceSwitchActivateLOG!H$1:H$7000,0)))</f>
        <v>8.6E-3</v>
      </c>
      <c r="L439" s="55" t="str">
        <f t="shared" si="43"/>
        <v/>
      </c>
      <c r="M439" s="55">
        <f t="shared" si="41"/>
        <v>18.209999999999837</v>
      </c>
      <c r="N439" s="59" t="str">
        <f t="shared" si="39"/>
        <v/>
      </c>
      <c r="O439" s="59" t="str">
        <f t="shared" si="40"/>
        <v/>
      </c>
    </row>
    <row r="440" spans="1:15" ht="12.5" customHeight="1" x14ac:dyDescent="0.35">
      <c r="A440" s="61">
        <v>9</v>
      </c>
      <c r="B440" s="61" t="s">
        <v>54</v>
      </c>
      <c r="C440" s="70">
        <v>26.168980000000001</v>
      </c>
      <c r="D440" s="59" t="s">
        <v>50</v>
      </c>
      <c r="E440" s="61" t="s">
        <v>42</v>
      </c>
      <c r="F440" s="61" t="s">
        <v>55</v>
      </c>
      <c r="G440" s="61"/>
      <c r="H440" s="61" t="str">
        <f>IF(OR(G440="",G441="",G442="",G443=""),"",(SUMIF(A440:A$7000,A440,G440:G$7000)))</f>
        <v/>
      </c>
      <c r="I440" s="61" t="str">
        <f t="shared" si="42"/>
        <v/>
      </c>
      <c r="J440" s="61" t="str">
        <f t="shared" si="38"/>
        <v/>
      </c>
      <c r="K440" s="61">
        <f t="array" ref="K440">(MAX(IF($A440=InsertVoiceSwitchActivateLOG!A$1:A$7000,InsertVoiceSwitchActivateLOG!H$1:H$7000,0)))</f>
        <v>8.6E-3</v>
      </c>
      <c r="L440" s="61" t="str">
        <f t="shared" si="43"/>
        <v/>
      </c>
      <c r="M440" s="61">
        <f t="shared" si="41"/>
        <v>14.950000000002461</v>
      </c>
      <c r="N440" s="59" t="str">
        <f t="shared" si="39"/>
        <v/>
      </c>
      <c r="O440" s="59" t="str">
        <f t="shared" si="40"/>
        <v/>
      </c>
    </row>
    <row r="441" spans="1:15" ht="12.5" customHeight="1" x14ac:dyDescent="0.35">
      <c r="A441" s="2">
        <v>9</v>
      </c>
      <c r="B441" s="2" t="s">
        <v>54</v>
      </c>
      <c r="C441" s="69">
        <v>26.185099999999998</v>
      </c>
      <c r="D441" t="s">
        <v>50</v>
      </c>
      <c r="E441" s="2" t="s">
        <v>42</v>
      </c>
      <c r="F441" s="2" t="s">
        <v>55</v>
      </c>
      <c r="G441" s="2"/>
      <c r="H441" s="2" t="str">
        <f>IF(OR(G441="",G442="",G443="",G444=""),"",(SUMIF(A441:A$7000,A441,G441:G$7000)))</f>
        <v/>
      </c>
      <c r="I441" s="55" t="str">
        <f t="shared" si="42"/>
        <v/>
      </c>
      <c r="J441" s="61" t="str">
        <f t="shared" si="38"/>
        <v/>
      </c>
      <c r="K441" s="55">
        <f t="array" ref="K441">(MAX(IF($A441=InsertVoiceSwitchActivateLOG!A$1:A$7000,InsertVoiceSwitchActivateLOG!H$1:H$7000,0)))</f>
        <v>8.6E-3</v>
      </c>
      <c r="L441" s="55" t="str">
        <f t="shared" si="43"/>
        <v/>
      </c>
      <c r="M441" s="55">
        <f t="shared" si="41"/>
        <v>16.119999999997248</v>
      </c>
      <c r="N441" s="59" t="str">
        <f t="shared" si="39"/>
        <v/>
      </c>
      <c r="O441" s="59" t="str">
        <f t="shared" si="40"/>
        <v/>
      </c>
    </row>
    <row r="442" spans="1:15" ht="12.5" customHeight="1" x14ac:dyDescent="0.35">
      <c r="A442" s="61">
        <v>9</v>
      </c>
      <c r="B442" s="61" t="s">
        <v>54</v>
      </c>
      <c r="C442" s="70">
        <v>26.202999999999999</v>
      </c>
      <c r="D442" s="59" t="s">
        <v>50</v>
      </c>
      <c r="E442" s="61" t="s">
        <v>42</v>
      </c>
      <c r="F442" s="61" t="s">
        <v>55</v>
      </c>
      <c r="G442" s="61"/>
      <c r="H442" s="61" t="str">
        <f>IF(OR(G442="",G443="",G444="",G445=""),"",(SUMIF(A442:A$7000,A442,G442:G$7000)))</f>
        <v/>
      </c>
      <c r="I442" s="61" t="str">
        <f t="shared" si="42"/>
        <v/>
      </c>
      <c r="J442" s="61" t="str">
        <f t="shared" si="38"/>
        <v/>
      </c>
      <c r="K442" s="61">
        <f t="array" ref="K442">(MAX(IF($A442=InsertVoiceSwitchActivateLOG!A$1:A$7000,InsertVoiceSwitchActivateLOG!H$1:H$7000,0)))</f>
        <v>8.6E-3</v>
      </c>
      <c r="L442" s="61" t="str">
        <f t="shared" si="43"/>
        <v/>
      </c>
      <c r="M442" s="61">
        <f t="shared" si="41"/>
        <v>17.900000000000915</v>
      </c>
      <c r="N442" s="59" t="str">
        <f t="shared" si="39"/>
        <v/>
      </c>
      <c r="O442" s="59" t="str">
        <f t="shared" si="40"/>
        <v/>
      </c>
    </row>
    <row r="443" spans="1:15" ht="12.5" customHeight="1" x14ac:dyDescent="0.35">
      <c r="A443" s="2">
        <v>9</v>
      </c>
      <c r="B443" s="2" t="s">
        <v>54</v>
      </c>
      <c r="C443" s="69">
        <v>26.217639999999999</v>
      </c>
      <c r="D443" t="s">
        <v>50</v>
      </c>
      <c r="E443" s="2" t="s">
        <v>42</v>
      </c>
      <c r="F443" s="2" t="s">
        <v>55</v>
      </c>
      <c r="G443" s="2"/>
      <c r="H443" s="2" t="str">
        <f>IF(OR(G443="",G444="",G445="",G446=""),"",(SUMIF(A443:A$7000,A443,G443:G$7000)))</f>
        <v/>
      </c>
      <c r="I443" s="55" t="str">
        <f t="shared" si="42"/>
        <v/>
      </c>
      <c r="J443" s="61" t="str">
        <f t="shared" si="38"/>
        <v/>
      </c>
      <c r="K443" s="55">
        <f t="array" ref="K443">(MAX(IF($A443=InsertVoiceSwitchActivateLOG!A$1:A$7000,InsertVoiceSwitchActivateLOG!H$1:H$7000,0)))</f>
        <v>8.6E-3</v>
      </c>
      <c r="L443" s="55" t="str">
        <f t="shared" si="43"/>
        <v/>
      </c>
      <c r="M443" s="55">
        <f t="shared" si="41"/>
        <v>14.639999999999986</v>
      </c>
      <c r="N443" s="59" t="str">
        <f t="shared" si="39"/>
        <v/>
      </c>
      <c r="O443" s="59" t="str">
        <f t="shared" si="40"/>
        <v/>
      </c>
    </row>
    <row r="444" spans="1:15" ht="12.5" customHeight="1" x14ac:dyDescent="0.35">
      <c r="A444" s="61">
        <v>9</v>
      </c>
      <c r="B444" s="61" t="s">
        <v>54</v>
      </c>
      <c r="C444" s="70">
        <v>26.233039999999999</v>
      </c>
      <c r="D444" s="59" t="s">
        <v>50</v>
      </c>
      <c r="E444" s="61" t="s">
        <v>42</v>
      </c>
      <c r="F444" s="61" t="s">
        <v>55</v>
      </c>
      <c r="G444" s="61"/>
      <c r="H444" s="61" t="str">
        <f>IF(OR(G444="",G445="",G446="",G447=""),"",(SUMIF(A444:A$7000,A444,G444:G$7000)))</f>
        <v/>
      </c>
      <c r="I444" s="61" t="str">
        <f t="shared" si="42"/>
        <v/>
      </c>
      <c r="J444" s="61" t="str">
        <f t="shared" si="38"/>
        <v/>
      </c>
      <c r="K444" s="61">
        <f t="array" ref="K444">(MAX(IF($A444=InsertVoiceSwitchActivateLOG!A$1:A$7000,InsertVoiceSwitchActivateLOG!H$1:H$7000,0)))</f>
        <v>8.6E-3</v>
      </c>
      <c r="L444" s="61" t="str">
        <f t="shared" si="43"/>
        <v/>
      </c>
      <c r="M444" s="61">
        <f t="shared" si="41"/>
        <v>15.399999999999636</v>
      </c>
      <c r="N444" s="59" t="str">
        <f t="shared" si="39"/>
        <v/>
      </c>
      <c r="O444" s="59" t="str">
        <f t="shared" si="40"/>
        <v/>
      </c>
    </row>
    <row r="445" spans="1:15" ht="12.5" customHeight="1" x14ac:dyDescent="0.35">
      <c r="A445" s="2">
        <v>9</v>
      </c>
      <c r="B445" s="2" t="s">
        <v>54</v>
      </c>
      <c r="C445" s="69">
        <v>26.24746</v>
      </c>
      <c r="D445" t="s">
        <v>50</v>
      </c>
      <c r="E445" s="2" t="s">
        <v>42</v>
      </c>
      <c r="F445" s="2" t="s">
        <v>55</v>
      </c>
      <c r="G445" s="2"/>
      <c r="H445" s="2" t="str">
        <f>IF(OR(G445="",G446="",G447="",G448=""),"",(SUMIF(A445:A$7000,A445,G445:G$7000)))</f>
        <v/>
      </c>
      <c r="I445" s="55" t="str">
        <f t="shared" si="42"/>
        <v/>
      </c>
      <c r="J445" s="61" t="str">
        <f t="shared" si="38"/>
        <v/>
      </c>
      <c r="K445" s="55">
        <f t="array" ref="K445">(MAX(IF($A445=InsertVoiceSwitchActivateLOG!A$1:A$7000,InsertVoiceSwitchActivateLOG!H$1:H$7000,0)))</f>
        <v>8.6E-3</v>
      </c>
      <c r="L445" s="55" t="str">
        <f t="shared" si="43"/>
        <v/>
      </c>
      <c r="M445" s="55">
        <f t="shared" si="41"/>
        <v>14.42000000000121</v>
      </c>
      <c r="N445" s="59" t="str">
        <f t="shared" si="39"/>
        <v/>
      </c>
      <c r="O445" s="59" t="str">
        <f t="shared" si="40"/>
        <v/>
      </c>
    </row>
    <row r="446" spans="1:15" ht="12.5" customHeight="1" x14ac:dyDescent="0.35">
      <c r="A446" s="61">
        <v>9</v>
      </c>
      <c r="B446" s="61" t="s">
        <v>54</v>
      </c>
      <c r="C446" s="70">
        <v>26.263549999999999</v>
      </c>
      <c r="D446" s="59" t="s">
        <v>50</v>
      </c>
      <c r="E446" s="61" t="s">
        <v>42</v>
      </c>
      <c r="F446" s="61" t="s">
        <v>55</v>
      </c>
      <c r="G446" s="61"/>
      <c r="H446" s="61" t="str">
        <f>IF(OR(G446="",G447="",G448="",G449=""),"",(SUMIF(A446:A$7000,A446,G446:G$7000)))</f>
        <v/>
      </c>
      <c r="I446" s="61" t="str">
        <f t="shared" si="42"/>
        <v/>
      </c>
      <c r="J446" s="61" t="str">
        <f t="shared" si="38"/>
        <v/>
      </c>
      <c r="K446" s="61">
        <f t="array" ref="K446">(MAX(IF($A446=InsertVoiceSwitchActivateLOG!A$1:A$7000,InsertVoiceSwitchActivateLOG!H$1:H$7000,0)))</f>
        <v>8.6E-3</v>
      </c>
      <c r="L446" s="61" t="str">
        <f t="shared" si="43"/>
        <v/>
      </c>
      <c r="M446" s="61">
        <f t="shared" si="41"/>
        <v>16.089999999998383</v>
      </c>
      <c r="N446" s="59" t="str">
        <f t="shared" si="39"/>
        <v/>
      </c>
      <c r="O446" s="59" t="str">
        <f t="shared" si="40"/>
        <v/>
      </c>
    </row>
    <row r="447" spans="1:15" ht="12.5" customHeight="1" x14ac:dyDescent="0.35">
      <c r="A447" s="2">
        <v>9</v>
      </c>
      <c r="B447" s="2" t="s">
        <v>54</v>
      </c>
      <c r="C447" s="69">
        <v>26.280349999999999</v>
      </c>
      <c r="D447" t="s">
        <v>50</v>
      </c>
      <c r="E447" s="2" t="s">
        <v>42</v>
      </c>
      <c r="F447" s="2" t="s">
        <v>55</v>
      </c>
      <c r="G447" s="2"/>
      <c r="H447" s="2" t="str">
        <f>IF(OR(G447="",G448="",G449="",G450=""),"",(SUMIF(A447:A$7000,A447,G447:G$7000)))</f>
        <v/>
      </c>
      <c r="I447" s="55" t="str">
        <f t="shared" si="42"/>
        <v/>
      </c>
      <c r="J447" s="61" t="str">
        <f t="shared" si="38"/>
        <v/>
      </c>
      <c r="K447" s="55">
        <f t="array" ref="K447">(MAX(IF($A447=InsertVoiceSwitchActivateLOG!A$1:A$7000,InsertVoiceSwitchActivateLOG!H$1:H$7000,0)))</f>
        <v>8.6E-3</v>
      </c>
      <c r="L447" s="55" t="str">
        <f t="shared" si="43"/>
        <v/>
      </c>
      <c r="M447" s="55">
        <f t="shared" si="41"/>
        <v>16.799999999999926</v>
      </c>
      <c r="N447" s="59" t="str">
        <f t="shared" si="39"/>
        <v/>
      </c>
      <c r="O447" s="59" t="str">
        <f t="shared" si="40"/>
        <v/>
      </c>
    </row>
    <row r="448" spans="1:15" ht="12.5" customHeight="1" x14ac:dyDescent="0.35">
      <c r="A448" s="61">
        <v>9</v>
      </c>
      <c r="B448" s="61" t="s">
        <v>54</v>
      </c>
      <c r="C448" s="70">
        <v>26.301670000000001</v>
      </c>
      <c r="D448" s="59" t="s">
        <v>50</v>
      </c>
      <c r="E448" s="61" t="s">
        <v>42</v>
      </c>
      <c r="F448" s="61" t="s">
        <v>55</v>
      </c>
      <c r="G448" s="61"/>
      <c r="H448" s="61" t="str">
        <f>IF(OR(G448="",G449="",G450="",G451=""),"",(SUMIF(A448:A$7000,A448,G448:G$7000)))</f>
        <v/>
      </c>
      <c r="I448" s="61" t="str">
        <f t="shared" si="42"/>
        <v/>
      </c>
      <c r="J448" s="61" t="str">
        <f t="shared" si="38"/>
        <v/>
      </c>
      <c r="K448" s="61">
        <f t="array" ref="K448">(MAX(IF($A448=InsertVoiceSwitchActivateLOG!A$1:A$7000,InsertVoiceSwitchActivateLOG!H$1:H$7000,0)))</f>
        <v>8.6E-3</v>
      </c>
      <c r="L448" s="61" t="str">
        <f t="shared" si="43"/>
        <v/>
      </c>
      <c r="M448" s="61">
        <f t="shared" si="41"/>
        <v>21.320000000002892</v>
      </c>
      <c r="N448" s="59" t="str">
        <f t="shared" si="39"/>
        <v/>
      </c>
      <c r="O448" s="59" t="str">
        <f t="shared" si="40"/>
        <v/>
      </c>
    </row>
    <row r="449" spans="1:15" ht="12.5" customHeight="1" x14ac:dyDescent="0.35">
      <c r="A449" s="2">
        <v>9</v>
      </c>
      <c r="B449" s="2" t="s">
        <v>54</v>
      </c>
      <c r="C449" s="69">
        <v>26.324269999999999</v>
      </c>
      <c r="D449" t="s">
        <v>50</v>
      </c>
      <c r="E449" s="2" t="s">
        <v>42</v>
      </c>
      <c r="F449" s="2" t="s">
        <v>55</v>
      </c>
      <c r="G449" s="2"/>
      <c r="H449" s="2" t="str">
        <f>IF(OR(G449="",G450="",G451="",G452=""),"",(SUMIF(A449:A$7000,A449,G449:G$7000)))</f>
        <v/>
      </c>
      <c r="I449" s="55" t="str">
        <f t="shared" si="42"/>
        <v/>
      </c>
      <c r="J449" s="61" t="str">
        <f t="shared" si="38"/>
        <v/>
      </c>
      <c r="K449" s="55">
        <f t="array" ref="K449">(MAX(IF($A449=InsertVoiceSwitchActivateLOG!A$1:A$7000,InsertVoiceSwitchActivateLOG!H$1:H$7000,0)))</f>
        <v>8.6E-3</v>
      </c>
      <c r="L449" s="55" t="str">
        <f t="shared" si="43"/>
        <v/>
      </c>
      <c r="M449" s="55">
        <f t="shared" si="41"/>
        <v>22.599999999997067</v>
      </c>
      <c r="N449" s="59" t="str">
        <f t="shared" si="39"/>
        <v/>
      </c>
      <c r="O449" s="59" t="str">
        <f t="shared" si="40"/>
        <v/>
      </c>
    </row>
    <row r="450" spans="1:15" ht="12.5" customHeight="1" x14ac:dyDescent="0.35">
      <c r="A450" s="61">
        <v>9</v>
      </c>
      <c r="B450" s="61" t="s">
        <v>54</v>
      </c>
      <c r="C450" s="70">
        <v>26.340119999999999</v>
      </c>
      <c r="D450" s="59" t="s">
        <v>50</v>
      </c>
      <c r="E450" s="61" t="s">
        <v>42</v>
      </c>
      <c r="F450" s="61" t="s">
        <v>55</v>
      </c>
      <c r="G450" s="61"/>
      <c r="H450" s="61" t="str">
        <f>IF(OR(G450="",G451="",G452="",G453=""),"",(SUMIF(A450:A$7000,A450,G450:G$7000)))</f>
        <v/>
      </c>
      <c r="I450" s="61" t="str">
        <f t="shared" si="42"/>
        <v/>
      </c>
      <c r="J450" s="61" t="str">
        <f t="shared" si="38"/>
        <v/>
      </c>
      <c r="K450" s="61">
        <f t="array" ref="K450">(MAX(IF($A450=InsertVoiceSwitchActivateLOG!A$1:A$7000,InsertVoiceSwitchActivateLOG!H$1:H$7000,0)))</f>
        <v>8.6E-3</v>
      </c>
      <c r="L450" s="61" t="str">
        <f t="shared" si="43"/>
        <v/>
      </c>
      <c r="M450" s="61">
        <f t="shared" si="41"/>
        <v>15.850000000000364</v>
      </c>
      <c r="N450" s="59" t="str">
        <f t="shared" si="39"/>
        <v/>
      </c>
      <c r="O450" s="59" t="str">
        <f t="shared" si="40"/>
        <v/>
      </c>
    </row>
    <row r="451" spans="1:15" ht="12.5" customHeight="1" x14ac:dyDescent="0.35">
      <c r="A451" s="2">
        <v>9</v>
      </c>
      <c r="B451" s="2" t="s">
        <v>54</v>
      </c>
      <c r="C451" s="69">
        <v>26.358699999999999</v>
      </c>
      <c r="D451" t="s">
        <v>50</v>
      </c>
      <c r="E451" s="2" t="s">
        <v>42</v>
      </c>
      <c r="F451" s="2" t="s">
        <v>55</v>
      </c>
      <c r="G451" s="2"/>
      <c r="H451" s="2" t="str">
        <f>IF(OR(G451="",G452="",G453="",G454=""),"",(SUMIF(A451:A$7000,A451,G451:G$7000)))</f>
        <v/>
      </c>
      <c r="I451" s="55" t="str">
        <f t="shared" si="42"/>
        <v/>
      </c>
      <c r="J451" s="61" t="str">
        <f t="shared" si="38"/>
        <v/>
      </c>
      <c r="K451" s="55">
        <f t="array" ref="K451">(MAX(IF($A451=InsertVoiceSwitchActivateLOG!A$1:A$7000,InsertVoiceSwitchActivateLOG!H$1:H$7000,0)))</f>
        <v>8.6E-3</v>
      </c>
      <c r="L451" s="55" t="str">
        <f t="shared" si="43"/>
        <v/>
      </c>
      <c r="M451" s="55">
        <f t="shared" si="41"/>
        <v>18.580000000000041</v>
      </c>
      <c r="N451" s="59" t="str">
        <f t="shared" si="39"/>
        <v/>
      </c>
      <c r="O451" s="59" t="str">
        <f t="shared" si="40"/>
        <v/>
      </c>
    </row>
    <row r="452" spans="1:15" ht="12.5" customHeight="1" x14ac:dyDescent="0.35">
      <c r="A452" s="61">
        <v>9</v>
      </c>
      <c r="B452" s="61" t="s">
        <v>54</v>
      </c>
      <c r="C452" s="70">
        <v>26.376110000000001</v>
      </c>
      <c r="D452" s="59" t="s">
        <v>50</v>
      </c>
      <c r="E452" s="61" t="s">
        <v>42</v>
      </c>
      <c r="F452" s="61" t="s">
        <v>55</v>
      </c>
      <c r="G452" s="61"/>
      <c r="H452" s="61" t="str">
        <f>IF(OR(G452="",G453="",G454="",G455=""),"",(SUMIF(A452:A$7000,A452,G452:G$7000)))</f>
        <v/>
      </c>
      <c r="I452" s="61" t="str">
        <f t="shared" si="42"/>
        <v/>
      </c>
      <c r="J452" s="61" t="str">
        <f t="shared" si="38"/>
        <v/>
      </c>
      <c r="K452" s="61">
        <f t="array" ref="K452">(MAX(IF($A452=InsertVoiceSwitchActivateLOG!A$1:A$7000,InsertVoiceSwitchActivateLOG!H$1:H$7000,0)))</f>
        <v>8.6E-3</v>
      </c>
      <c r="L452" s="61" t="str">
        <f t="shared" si="43"/>
        <v/>
      </c>
      <c r="M452" s="61">
        <f t="shared" si="41"/>
        <v>17.410000000001702</v>
      </c>
      <c r="N452" s="59" t="str">
        <f t="shared" si="39"/>
        <v/>
      </c>
      <c r="O452" s="59" t="str">
        <f t="shared" si="40"/>
        <v/>
      </c>
    </row>
    <row r="453" spans="1:15" ht="12.5" customHeight="1" x14ac:dyDescent="0.35">
      <c r="A453" s="2">
        <v>9</v>
      </c>
      <c r="B453" s="2" t="s">
        <v>54</v>
      </c>
      <c r="C453" s="69">
        <v>26.398309999999999</v>
      </c>
      <c r="D453" t="s">
        <v>50</v>
      </c>
      <c r="E453" s="2" t="s">
        <v>42</v>
      </c>
      <c r="F453" s="2" t="s">
        <v>55</v>
      </c>
      <c r="G453" s="2"/>
      <c r="H453" s="2" t="str">
        <f>IF(OR(G453="",G454="",G455="",G456=""),"",(SUMIF(A453:A$7000,A453,G453:G$7000)))</f>
        <v/>
      </c>
      <c r="I453" s="55" t="str">
        <f t="shared" si="42"/>
        <v/>
      </c>
      <c r="J453" s="61" t="str">
        <f t="shared" si="38"/>
        <v/>
      </c>
      <c r="K453" s="55">
        <f t="array" ref="K453">(MAX(IF($A453=InsertVoiceSwitchActivateLOG!A$1:A$7000,InsertVoiceSwitchActivateLOG!H$1:H$7000,0)))</f>
        <v>8.6E-3</v>
      </c>
      <c r="L453" s="55" t="str">
        <f t="shared" si="43"/>
        <v/>
      </c>
      <c r="M453" s="55">
        <f t="shared" si="41"/>
        <v>22.199999999997999</v>
      </c>
      <c r="N453" s="59" t="str">
        <f t="shared" si="39"/>
        <v/>
      </c>
      <c r="O453" s="59" t="str">
        <f t="shared" si="40"/>
        <v/>
      </c>
    </row>
    <row r="454" spans="1:15" ht="12.5" customHeight="1" x14ac:dyDescent="0.35">
      <c r="A454" s="61">
        <v>9</v>
      </c>
      <c r="B454" s="61" t="s">
        <v>54</v>
      </c>
      <c r="C454" s="70">
        <v>26.42118</v>
      </c>
      <c r="D454" s="59" t="s">
        <v>50</v>
      </c>
      <c r="E454" s="61" t="s">
        <v>42</v>
      </c>
      <c r="F454" s="61" t="s">
        <v>55</v>
      </c>
      <c r="G454" s="61"/>
      <c r="H454" s="61" t="str">
        <f>IF(OR(G454="",G455="",G456="",G457=""),"",(SUMIF(A454:A$7000,A454,G454:G$7000)))</f>
        <v/>
      </c>
      <c r="I454" s="61" t="str">
        <f t="shared" si="42"/>
        <v/>
      </c>
      <c r="J454" s="61" t="str">
        <f t="shared" si="38"/>
        <v/>
      </c>
      <c r="K454" s="61">
        <f t="array" ref="K454">(MAX(IF($A454=InsertVoiceSwitchActivateLOG!A$1:A$7000,InsertVoiceSwitchActivateLOG!H$1:H$7000,0)))</f>
        <v>8.6E-3</v>
      </c>
      <c r="L454" s="61" t="str">
        <f t="shared" si="43"/>
        <v/>
      </c>
      <c r="M454" s="61">
        <f t="shared" si="41"/>
        <v>22.870000000001056</v>
      </c>
      <c r="N454" s="59" t="str">
        <f t="shared" si="39"/>
        <v/>
      </c>
      <c r="O454" s="59" t="str">
        <f t="shared" si="40"/>
        <v/>
      </c>
    </row>
    <row r="455" spans="1:15" ht="12.5" customHeight="1" x14ac:dyDescent="0.35">
      <c r="A455" s="2">
        <v>9</v>
      </c>
      <c r="B455" s="2" t="s">
        <v>54</v>
      </c>
      <c r="C455" s="69">
        <v>26.4513</v>
      </c>
      <c r="D455" t="s">
        <v>50</v>
      </c>
      <c r="E455" s="2" t="s">
        <v>42</v>
      </c>
      <c r="F455" s="2" t="s">
        <v>55</v>
      </c>
      <c r="G455" s="2"/>
      <c r="H455" s="2" t="str">
        <f>IF(OR(G455="",G456="",G457="",G458=""),"",(SUMIF(A455:A$7000,A455,G455:G$7000)))</f>
        <v/>
      </c>
      <c r="I455" s="55" t="str">
        <f t="shared" si="42"/>
        <v/>
      </c>
      <c r="J455" s="61" t="str">
        <f t="shared" si="38"/>
        <v/>
      </c>
      <c r="K455" s="55">
        <f t="array" ref="K455">(MAX(IF($A455=InsertVoiceSwitchActivateLOG!A$1:A$7000,InsertVoiceSwitchActivateLOG!H$1:H$7000,0)))</f>
        <v>8.6E-3</v>
      </c>
      <c r="L455" s="55" t="str">
        <f t="shared" si="43"/>
        <v/>
      </c>
      <c r="M455" s="55">
        <f t="shared" si="41"/>
        <v>30.120000000000147</v>
      </c>
      <c r="N455" s="59" t="str">
        <f t="shared" si="39"/>
        <v/>
      </c>
      <c r="O455" s="59" t="str">
        <f t="shared" si="40"/>
        <v/>
      </c>
    </row>
    <row r="456" spans="1:15" ht="12.5" customHeight="1" x14ac:dyDescent="0.35">
      <c r="A456" s="61">
        <v>9</v>
      </c>
      <c r="B456" s="61" t="s">
        <v>54</v>
      </c>
      <c r="C456" s="70">
        <v>26.47053</v>
      </c>
      <c r="D456" s="59" t="s">
        <v>50</v>
      </c>
      <c r="E456" s="61" t="s">
        <v>42</v>
      </c>
      <c r="F456" s="61" t="s">
        <v>55</v>
      </c>
      <c r="G456" s="61"/>
      <c r="H456" s="61" t="str">
        <f>IF(OR(G456="",G457="",G458="",G459=""),"",(SUMIF(A456:A$7000,A456,G456:G$7000)))</f>
        <v/>
      </c>
      <c r="I456" s="61" t="str">
        <f t="shared" si="42"/>
        <v/>
      </c>
      <c r="J456" s="61" t="str">
        <f t="shared" si="38"/>
        <v/>
      </c>
      <c r="K456" s="61">
        <f t="array" ref="K456">(MAX(IF($A456=InsertVoiceSwitchActivateLOG!A$1:A$7000,InsertVoiceSwitchActivateLOG!H$1:H$7000,0)))</f>
        <v>8.6E-3</v>
      </c>
      <c r="L456" s="61" t="str">
        <f t="shared" si="43"/>
        <v/>
      </c>
      <c r="M456" s="61">
        <f t="shared" si="41"/>
        <v>19.230000000000302</v>
      </c>
      <c r="N456" s="59" t="str">
        <f t="shared" si="39"/>
        <v/>
      </c>
      <c r="O456" s="59" t="str">
        <f t="shared" si="40"/>
        <v/>
      </c>
    </row>
    <row r="457" spans="1:15" ht="12.5" customHeight="1" x14ac:dyDescent="0.35">
      <c r="A457" s="2">
        <v>9</v>
      </c>
      <c r="B457" s="2" t="s">
        <v>54</v>
      </c>
      <c r="C457" s="69">
        <v>26.487649999999999</v>
      </c>
      <c r="D457" t="s">
        <v>50</v>
      </c>
      <c r="E457" s="2" t="s">
        <v>42</v>
      </c>
      <c r="F457" s="2" t="s">
        <v>55</v>
      </c>
      <c r="G457" s="2"/>
      <c r="H457" s="2" t="str">
        <f>IF(OR(G457="",G458="",G459="",G460=""),"",(SUMIF(A457:A$7000,A457,G457:G$7000)))</f>
        <v/>
      </c>
      <c r="I457" s="55" t="str">
        <f t="shared" si="42"/>
        <v/>
      </c>
      <c r="J457" s="61" t="str">
        <f t="shared" si="38"/>
        <v/>
      </c>
      <c r="K457" s="55">
        <f t="array" ref="K457">(MAX(IF($A457=InsertVoiceSwitchActivateLOG!A$1:A$7000,InsertVoiceSwitchActivateLOG!H$1:H$7000,0)))</f>
        <v>8.6E-3</v>
      </c>
      <c r="L457" s="55" t="str">
        <f t="shared" si="43"/>
        <v/>
      </c>
      <c r="M457" s="55">
        <f t="shared" si="41"/>
        <v>17.11999999999847</v>
      </c>
      <c r="N457" s="59" t="str">
        <f t="shared" si="39"/>
        <v/>
      </c>
      <c r="O457" s="59" t="str">
        <f t="shared" si="40"/>
        <v/>
      </c>
    </row>
    <row r="458" spans="1:15" ht="12.5" customHeight="1" x14ac:dyDescent="0.35">
      <c r="A458" s="61">
        <v>9</v>
      </c>
      <c r="B458" s="61" t="s">
        <v>54</v>
      </c>
      <c r="C458" s="70">
        <v>26.510760000000001</v>
      </c>
      <c r="D458" s="59" t="s">
        <v>50</v>
      </c>
      <c r="E458" s="61" t="s">
        <v>42</v>
      </c>
      <c r="F458" s="61" t="s">
        <v>55</v>
      </c>
      <c r="G458" s="61"/>
      <c r="H458" s="61" t="str">
        <f>IF(OR(G458="",G459="",G460="",G461=""),"",(SUMIF(A458:A$7000,A458,G458:G$7000)))</f>
        <v/>
      </c>
      <c r="I458" s="61" t="str">
        <f t="shared" si="42"/>
        <v/>
      </c>
      <c r="J458" s="61" t="str">
        <f t="shared" si="38"/>
        <v/>
      </c>
      <c r="K458" s="61">
        <f t="array" ref="K458">(MAX(IF($A458=InsertVoiceSwitchActivateLOG!A$1:A$7000,InsertVoiceSwitchActivateLOG!H$1:H$7000,0)))</f>
        <v>8.6E-3</v>
      </c>
      <c r="L458" s="61" t="str">
        <f t="shared" si="43"/>
        <v/>
      </c>
      <c r="M458" s="61">
        <f t="shared" si="41"/>
        <v>23.110000000002628</v>
      </c>
      <c r="N458" s="59" t="str">
        <f t="shared" si="39"/>
        <v/>
      </c>
      <c r="O458" s="59" t="str">
        <f t="shared" si="40"/>
        <v/>
      </c>
    </row>
    <row r="459" spans="1:15" ht="12.5" customHeight="1" x14ac:dyDescent="0.35">
      <c r="A459" s="2">
        <v>9</v>
      </c>
      <c r="B459" s="2" t="s">
        <v>54</v>
      </c>
      <c r="C459" s="69">
        <v>26.53004</v>
      </c>
      <c r="D459" t="s">
        <v>50</v>
      </c>
      <c r="E459" s="2" t="s">
        <v>42</v>
      </c>
      <c r="F459" s="2" t="s">
        <v>55</v>
      </c>
      <c r="G459" s="2"/>
      <c r="H459" s="2" t="str">
        <f>IF(OR(G459="",G460="",G461="",G462=""),"",(SUMIF(A459:A$7000,A459,G459:G$7000)))</f>
        <v/>
      </c>
      <c r="I459" s="55" t="str">
        <f t="shared" si="42"/>
        <v/>
      </c>
      <c r="J459" s="61" t="str">
        <f t="shared" si="38"/>
        <v/>
      </c>
      <c r="K459" s="55">
        <f t="array" ref="K459">(MAX(IF($A459=InsertVoiceSwitchActivateLOG!A$1:A$7000,InsertVoiceSwitchActivateLOG!H$1:H$7000,0)))</f>
        <v>8.6E-3</v>
      </c>
      <c r="L459" s="55" t="str">
        <f t="shared" si="43"/>
        <v/>
      </c>
      <c r="M459" s="55">
        <f t="shared" si="41"/>
        <v>19.27999999999841</v>
      </c>
      <c r="N459" s="59" t="str">
        <f t="shared" si="39"/>
        <v/>
      </c>
      <c r="O459" s="59" t="str">
        <f t="shared" si="40"/>
        <v/>
      </c>
    </row>
    <row r="460" spans="1:15" ht="12.5" customHeight="1" x14ac:dyDescent="0.35">
      <c r="A460" s="61">
        <v>9</v>
      </c>
      <c r="B460" s="61" t="s">
        <v>54</v>
      </c>
      <c r="C460" s="70">
        <v>26.548069999999999</v>
      </c>
      <c r="D460" s="59" t="s">
        <v>50</v>
      </c>
      <c r="E460" s="61" t="s">
        <v>42</v>
      </c>
      <c r="F460" s="61" t="s">
        <v>55</v>
      </c>
      <c r="G460" s="61"/>
      <c r="H460" s="61" t="str">
        <f>IF(OR(G460="",G461="",G462="",G463=""),"",(SUMIF(A460:A$7000,A460,G460:G$7000)))</f>
        <v/>
      </c>
      <c r="I460" s="61" t="str">
        <f t="shared" si="42"/>
        <v/>
      </c>
      <c r="J460" s="61" t="str">
        <f t="shared" si="38"/>
        <v/>
      </c>
      <c r="K460" s="61">
        <f t="array" ref="K460">(MAX(IF($A460=InsertVoiceSwitchActivateLOG!A$1:A$7000,InsertVoiceSwitchActivateLOG!H$1:H$7000,0)))</f>
        <v>8.6E-3</v>
      </c>
      <c r="L460" s="61" t="str">
        <f t="shared" si="43"/>
        <v/>
      </c>
      <c r="M460" s="61">
        <f t="shared" si="41"/>
        <v>18.029999999999546</v>
      </c>
      <c r="N460" s="59" t="str">
        <f t="shared" si="39"/>
        <v/>
      </c>
      <c r="O460" s="59" t="str">
        <f t="shared" si="40"/>
        <v/>
      </c>
    </row>
    <row r="461" spans="1:15" ht="12.5" customHeight="1" x14ac:dyDescent="0.35">
      <c r="A461" s="2">
        <v>9</v>
      </c>
      <c r="B461" s="2" t="s">
        <v>54</v>
      </c>
      <c r="C461" s="69">
        <v>26.56362</v>
      </c>
      <c r="D461" t="s">
        <v>50</v>
      </c>
      <c r="E461" s="2" t="s">
        <v>42</v>
      </c>
      <c r="F461" s="2" t="s">
        <v>55</v>
      </c>
      <c r="G461" s="2"/>
      <c r="H461" s="2" t="str">
        <f>IF(OR(G461="",G462="",G463="",G464=""),"",(SUMIF(A461:A$7000,A461,G461:G$7000)))</f>
        <v/>
      </c>
      <c r="I461" s="55" t="str">
        <f t="shared" si="42"/>
        <v/>
      </c>
      <c r="J461" s="61" t="str">
        <f t="shared" si="38"/>
        <v/>
      </c>
      <c r="K461" s="55">
        <f t="array" ref="K461">(MAX(IF($A461=InsertVoiceSwitchActivateLOG!A$1:A$7000,InsertVoiceSwitchActivateLOG!H$1:H$7000,0)))</f>
        <v>8.6E-3</v>
      </c>
      <c r="L461" s="55" t="str">
        <f t="shared" si="43"/>
        <v/>
      </c>
      <c r="M461" s="55">
        <f t="shared" si="41"/>
        <v>15.550000000001063</v>
      </c>
      <c r="N461" s="59" t="str">
        <f t="shared" si="39"/>
        <v/>
      </c>
      <c r="O461" s="59" t="str">
        <f t="shared" si="40"/>
        <v/>
      </c>
    </row>
    <row r="462" spans="1:15" ht="12.5" customHeight="1" x14ac:dyDescent="0.35">
      <c r="A462" s="61">
        <v>9</v>
      </c>
      <c r="B462" s="61" t="s">
        <v>54</v>
      </c>
      <c r="C462" s="70">
        <v>26.578620000000001</v>
      </c>
      <c r="D462" s="59" t="s">
        <v>50</v>
      </c>
      <c r="E462" s="61" t="s">
        <v>42</v>
      </c>
      <c r="F462" s="61" t="s">
        <v>55</v>
      </c>
      <c r="G462" s="61"/>
      <c r="H462" s="61" t="str">
        <f>IF(OR(G462="",G463="",G464="",G465=""),"",(SUMIF(A462:A$7000,A462,G462:G$7000)))</f>
        <v/>
      </c>
      <c r="I462" s="61" t="str">
        <f t="shared" si="42"/>
        <v/>
      </c>
      <c r="J462" s="61" t="str">
        <f t="shared" si="38"/>
        <v/>
      </c>
      <c r="K462" s="61">
        <f t="array" ref="K462">(MAX(IF($A462=InsertVoiceSwitchActivateLOG!A$1:A$7000,InsertVoiceSwitchActivateLOG!H$1:H$7000,0)))</f>
        <v>8.6E-3</v>
      </c>
      <c r="L462" s="61" t="str">
        <f t="shared" si="43"/>
        <v/>
      </c>
      <c r="M462" s="61">
        <f t="shared" si="41"/>
        <v>15.000000000000568</v>
      </c>
      <c r="N462" s="59" t="str">
        <f t="shared" si="39"/>
        <v/>
      </c>
      <c r="O462" s="59" t="str">
        <f t="shared" si="40"/>
        <v/>
      </c>
    </row>
    <row r="463" spans="1:15" ht="12.5" customHeight="1" x14ac:dyDescent="0.35">
      <c r="A463" s="2">
        <v>9</v>
      </c>
      <c r="B463" s="2" t="s">
        <v>54</v>
      </c>
      <c r="C463" s="69">
        <v>26.59723</v>
      </c>
      <c r="D463" t="s">
        <v>50</v>
      </c>
      <c r="E463" s="2" t="s">
        <v>42</v>
      </c>
      <c r="F463" s="2" t="s">
        <v>55</v>
      </c>
      <c r="G463" s="2"/>
      <c r="H463" s="2" t="str">
        <f>IF(OR(G463="",G464="",G465="",G466=""),"",(SUMIF(A463:A$7000,A463,G463:G$7000)))</f>
        <v/>
      </c>
      <c r="I463" s="55" t="str">
        <f t="shared" si="42"/>
        <v/>
      </c>
      <c r="J463" s="61" t="str">
        <f t="shared" si="38"/>
        <v/>
      </c>
      <c r="K463" s="55">
        <f t="array" ref="K463">(MAX(IF($A463=InsertVoiceSwitchActivateLOG!A$1:A$7000,InsertVoiceSwitchActivateLOG!H$1:H$7000,0)))</f>
        <v>8.6E-3</v>
      </c>
      <c r="L463" s="55" t="str">
        <f t="shared" si="43"/>
        <v/>
      </c>
      <c r="M463" s="55">
        <f t="shared" si="41"/>
        <v>18.609999999998905</v>
      </c>
      <c r="N463" s="59" t="str">
        <f t="shared" si="39"/>
        <v/>
      </c>
      <c r="O463" s="59" t="str">
        <f t="shared" si="40"/>
        <v/>
      </c>
    </row>
    <row r="464" spans="1:15" ht="12.5" customHeight="1" x14ac:dyDescent="0.35">
      <c r="A464" s="61">
        <v>9</v>
      </c>
      <c r="B464" s="61" t="s">
        <v>54</v>
      </c>
      <c r="C464" s="70">
        <v>26.62021</v>
      </c>
      <c r="D464" s="59" t="s">
        <v>50</v>
      </c>
      <c r="E464" s="61" t="s">
        <v>42</v>
      </c>
      <c r="F464" s="61" t="s">
        <v>55</v>
      </c>
      <c r="G464" s="61"/>
      <c r="H464" s="61" t="str">
        <f>IF(OR(G464="",G465="",G466="",G467=""),"",(SUMIF(A464:A$7000,A464,G464:G$7000)))</f>
        <v/>
      </c>
      <c r="I464" s="61" t="str">
        <f t="shared" si="42"/>
        <v/>
      </c>
      <c r="J464" s="61" t="str">
        <f t="shared" si="38"/>
        <v/>
      </c>
      <c r="K464" s="61">
        <f t="array" ref="K464">(MAX(IF($A464=InsertVoiceSwitchActivateLOG!A$1:A$7000,InsertVoiceSwitchActivateLOG!H$1:H$7000,0)))</f>
        <v>8.6E-3</v>
      </c>
      <c r="L464" s="61" t="str">
        <f t="shared" si="43"/>
        <v/>
      </c>
      <c r="M464" s="61">
        <f t="shared" si="41"/>
        <v>22.980000000000445</v>
      </c>
      <c r="N464" s="59" t="str">
        <f t="shared" si="39"/>
        <v/>
      </c>
      <c r="O464" s="59" t="str">
        <f t="shared" si="40"/>
        <v/>
      </c>
    </row>
    <row r="465" spans="1:15" ht="12.5" customHeight="1" x14ac:dyDescent="0.35">
      <c r="A465" s="2">
        <v>9</v>
      </c>
      <c r="B465" s="2" t="s">
        <v>54</v>
      </c>
      <c r="C465" s="69">
        <v>26.639710000000001</v>
      </c>
      <c r="D465" t="s">
        <v>50</v>
      </c>
      <c r="E465" s="2" t="s">
        <v>42</v>
      </c>
      <c r="F465" s="2" t="s">
        <v>55</v>
      </c>
      <c r="G465" s="2"/>
      <c r="H465" s="2" t="str">
        <f>IF(OR(G465="",G466="",G467="",G468=""),"",(SUMIF(A465:A$7000,A465,G465:G$7000)))</f>
        <v/>
      </c>
      <c r="I465" s="55" t="str">
        <f t="shared" si="42"/>
        <v/>
      </c>
      <c r="J465" s="61" t="str">
        <f t="shared" ref="J465:J528" si="44">IF(L465="","",(VLOOKUP(A465,A465:E7449,5,FALSE)))</f>
        <v/>
      </c>
      <c r="K465" s="55">
        <f t="array" ref="K465">(MAX(IF($A465=InsertVoiceSwitchActivateLOG!A$1:A$7000,InsertVoiceSwitchActivateLOG!H$1:H$7000,0)))</f>
        <v>8.6E-3</v>
      </c>
      <c r="L465" s="55" t="str">
        <f t="shared" si="43"/>
        <v/>
      </c>
      <c r="M465" s="55">
        <f t="shared" si="41"/>
        <v>19.500000000000739</v>
      </c>
      <c r="N465" s="59" t="str">
        <f t="shared" ref="N465:N528" si="45">IF(AND(G465&gt;0,G466&gt;0,G464&gt;0),A465,"")</f>
        <v/>
      </c>
      <c r="O465" s="59" t="str">
        <f t="shared" ref="O465:O528" si="46">IF(N465="","",(IF(G465&gt;G466,-1,1)))</f>
        <v/>
      </c>
    </row>
    <row r="466" spans="1:15" ht="12.5" customHeight="1" x14ac:dyDescent="0.35">
      <c r="A466" s="61">
        <v>9</v>
      </c>
      <c r="B466" s="61" t="s">
        <v>54</v>
      </c>
      <c r="C466" s="70">
        <v>26.657779999999999</v>
      </c>
      <c r="D466" s="59" t="s">
        <v>50</v>
      </c>
      <c r="E466" s="61" t="s">
        <v>42</v>
      </c>
      <c r="F466" s="61" t="s">
        <v>55</v>
      </c>
      <c r="G466" s="61"/>
      <c r="H466" s="61" t="str">
        <f>IF(OR(G466="",G467="",G468="",G469=""),"",(SUMIF(A466:A$7000,A466,G466:G$7000)))</f>
        <v/>
      </c>
      <c r="I466" s="61" t="str">
        <f t="shared" si="42"/>
        <v/>
      </c>
      <c r="J466" s="61" t="str">
        <f t="shared" si="44"/>
        <v/>
      </c>
      <c r="K466" s="61">
        <f t="array" ref="K466">(MAX(IF($A466=InsertVoiceSwitchActivateLOG!A$1:A$7000,InsertVoiceSwitchActivateLOG!H$1:H$7000,0)))</f>
        <v>8.6E-3</v>
      </c>
      <c r="L466" s="61" t="str">
        <f t="shared" si="43"/>
        <v/>
      </c>
      <c r="M466" s="61">
        <f t="shared" ref="M466:M529" si="47">IF(A466=A465,ABS(C466-C465),0)*1000</f>
        <v>18.069999999998032</v>
      </c>
      <c r="N466" s="59" t="str">
        <f t="shared" si="45"/>
        <v/>
      </c>
      <c r="O466" s="59" t="str">
        <f t="shared" si="46"/>
        <v/>
      </c>
    </row>
    <row r="467" spans="1:15" ht="12.5" customHeight="1" x14ac:dyDescent="0.35">
      <c r="A467" s="2">
        <v>9</v>
      </c>
      <c r="B467" s="2" t="s">
        <v>54</v>
      </c>
      <c r="C467" s="69">
        <v>26.678039999999999</v>
      </c>
      <c r="D467" t="s">
        <v>50</v>
      </c>
      <c r="E467" s="2" t="s">
        <v>42</v>
      </c>
      <c r="F467" s="2" t="s">
        <v>55</v>
      </c>
      <c r="G467" s="2"/>
      <c r="H467" s="2" t="str">
        <f>IF(OR(G467="",G468="",G469="",G470=""),"",(SUMIF(A467:A$7000,A467,G467:G$7000)))</f>
        <v/>
      </c>
      <c r="I467" s="55" t="str">
        <f t="shared" si="42"/>
        <v/>
      </c>
      <c r="J467" s="61" t="str">
        <f t="shared" si="44"/>
        <v/>
      </c>
      <c r="K467" s="55">
        <f t="array" ref="K467">(MAX(IF($A467=InsertVoiceSwitchActivateLOG!A$1:A$7000,InsertVoiceSwitchActivateLOG!H$1:H$7000,0)))</f>
        <v>8.6E-3</v>
      </c>
      <c r="L467" s="55" t="str">
        <f t="shared" si="43"/>
        <v/>
      </c>
      <c r="M467" s="55">
        <f t="shared" si="47"/>
        <v>20.260000000000389</v>
      </c>
      <c r="N467" s="59" t="str">
        <f t="shared" si="45"/>
        <v/>
      </c>
      <c r="O467" s="59" t="str">
        <f t="shared" si="46"/>
        <v/>
      </c>
    </row>
    <row r="468" spans="1:15" ht="12.5" customHeight="1" x14ac:dyDescent="0.35">
      <c r="A468" s="61">
        <v>9</v>
      </c>
      <c r="B468" s="61" t="s">
        <v>54</v>
      </c>
      <c r="C468" s="70">
        <v>26.6981</v>
      </c>
      <c r="D468" s="59" t="s">
        <v>50</v>
      </c>
      <c r="E468" s="61" t="s">
        <v>42</v>
      </c>
      <c r="F468" s="61" t="s">
        <v>55</v>
      </c>
      <c r="G468" s="61"/>
      <c r="H468" s="61" t="str">
        <f>IF(OR(G468="",G469="",G470="",G471=""),"",(SUMIF(A468:A$7000,A468,G468:G$7000)))</f>
        <v/>
      </c>
      <c r="I468" s="61" t="str">
        <f t="shared" si="42"/>
        <v/>
      </c>
      <c r="J468" s="61" t="str">
        <f t="shared" si="44"/>
        <v/>
      </c>
      <c r="K468" s="61">
        <f t="array" ref="K468">(MAX(IF($A468=InsertVoiceSwitchActivateLOG!A$1:A$7000,InsertVoiceSwitchActivateLOG!H$1:H$7000,0)))</f>
        <v>8.6E-3</v>
      </c>
      <c r="L468" s="61" t="str">
        <f t="shared" si="43"/>
        <v/>
      </c>
      <c r="M468" s="61">
        <f t="shared" si="47"/>
        <v>20.060000000000855</v>
      </c>
      <c r="N468" s="59" t="str">
        <f t="shared" si="45"/>
        <v/>
      </c>
      <c r="O468" s="59" t="str">
        <f t="shared" si="46"/>
        <v/>
      </c>
    </row>
    <row r="469" spans="1:15" ht="12.5" customHeight="1" x14ac:dyDescent="0.35">
      <c r="A469" s="2">
        <v>9</v>
      </c>
      <c r="B469" s="2" t="s">
        <v>54</v>
      </c>
      <c r="C469" s="69">
        <v>26.717359999999999</v>
      </c>
      <c r="D469" t="s">
        <v>50</v>
      </c>
      <c r="E469" s="2" t="s">
        <v>42</v>
      </c>
      <c r="F469" s="2" t="s">
        <v>55</v>
      </c>
      <c r="G469" s="2"/>
      <c r="H469" s="2" t="str">
        <f>IF(OR(G469="",G470="",G471="",G472=""),"",(SUMIF(A469:A$7000,A469,G469:G$7000)))</f>
        <v/>
      </c>
      <c r="I469" s="55" t="str">
        <f t="shared" si="42"/>
        <v/>
      </c>
      <c r="J469" s="61" t="str">
        <f t="shared" si="44"/>
        <v/>
      </c>
      <c r="K469" s="55">
        <f t="array" ref="K469">(MAX(IF($A469=InsertVoiceSwitchActivateLOG!A$1:A$7000,InsertVoiceSwitchActivateLOG!H$1:H$7000,0)))</f>
        <v>8.6E-3</v>
      </c>
      <c r="L469" s="55" t="str">
        <f t="shared" si="43"/>
        <v/>
      </c>
      <c r="M469" s="55">
        <f t="shared" si="47"/>
        <v>19.259999999999167</v>
      </c>
      <c r="N469" s="59" t="str">
        <f t="shared" si="45"/>
        <v/>
      </c>
      <c r="O469" s="59" t="str">
        <f t="shared" si="46"/>
        <v/>
      </c>
    </row>
    <row r="470" spans="1:15" ht="12.5" customHeight="1" x14ac:dyDescent="0.35">
      <c r="A470" s="61">
        <v>9</v>
      </c>
      <c r="B470" s="61" t="s">
        <v>54</v>
      </c>
      <c r="C470" s="70">
        <v>26.740159999999999</v>
      </c>
      <c r="D470" s="59" t="s">
        <v>50</v>
      </c>
      <c r="E470" s="61" t="s">
        <v>42</v>
      </c>
      <c r="F470" s="61" t="s">
        <v>55</v>
      </c>
      <c r="G470" s="61"/>
      <c r="H470" s="61" t="str">
        <f>IF(OR(G470="",G471="",G472="",G473=""),"",(SUMIF(A470:A$7000,A470,G470:G$7000)))</f>
        <v/>
      </c>
      <c r="I470" s="61" t="str">
        <f t="shared" si="42"/>
        <v/>
      </c>
      <c r="J470" s="61" t="str">
        <f t="shared" si="44"/>
        <v/>
      </c>
      <c r="K470" s="61">
        <f t="array" ref="K470">(MAX(IF($A470=InsertVoiceSwitchActivateLOG!A$1:A$7000,InsertVoiceSwitchActivateLOG!H$1:H$7000,0)))</f>
        <v>8.6E-3</v>
      </c>
      <c r="L470" s="61" t="str">
        <f t="shared" si="43"/>
        <v/>
      </c>
      <c r="M470" s="61">
        <f t="shared" si="47"/>
        <v>22.800000000000153</v>
      </c>
      <c r="N470" s="59" t="str">
        <f t="shared" si="45"/>
        <v/>
      </c>
      <c r="O470" s="59" t="str">
        <f t="shared" si="46"/>
        <v/>
      </c>
    </row>
    <row r="471" spans="1:15" ht="12.5" customHeight="1" x14ac:dyDescent="0.35">
      <c r="A471" s="2">
        <v>9</v>
      </c>
      <c r="B471" s="2" t="s">
        <v>54</v>
      </c>
      <c r="C471" s="69">
        <v>26.762029999999999</v>
      </c>
      <c r="D471" t="s">
        <v>50</v>
      </c>
      <c r="E471" s="2" t="s">
        <v>42</v>
      </c>
      <c r="F471" s="2" t="s">
        <v>55</v>
      </c>
      <c r="G471" s="2"/>
      <c r="H471" s="2" t="str">
        <f>IF(OR(G471="",G472="",G473="",G474=""),"",(SUMIF(A471:A$7000,A471,G471:G$7000)))</f>
        <v/>
      </c>
      <c r="I471" s="55" t="str">
        <f t="shared" si="42"/>
        <v/>
      </c>
      <c r="J471" s="61" t="str">
        <f t="shared" si="44"/>
        <v/>
      </c>
      <c r="K471" s="55">
        <f t="array" ref="K471">(MAX(IF($A471=InsertVoiceSwitchActivateLOG!A$1:A$7000,InsertVoiceSwitchActivateLOG!H$1:H$7000,0)))</f>
        <v>8.6E-3</v>
      </c>
      <c r="L471" s="55" t="str">
        <f t="shared" si="43"/>
        <v/>
      </c>
      <c r="M471" s="55">
        <f t="shared" si="47"/>
        <v>21.869999999999834</v>
      </c>
      <c r="N471" s="59" t="str">
        <f t="shared" si="45"/>
        <v/>
      </c>
      <c r="O471" s="59" t="str">
        <f t="shared" si="46"/>
        <v/>
      </c>
    </row>
    <row r="472" spans="1:15" ht="12.5" customHeight="1" x14ac:dyDescent="0.35">
      <c r="A472" s="61">
        <v>9</v>
      </c>
      <c r="B472" s="61" t="s">
        <v>54</v>
      </c>
      <c r="C472" s="70">
        <v>26.777909999999999</v>
      </c>
      <c r="D472" s="59" t="s">
        <v>50</v>
      </c>
      <c r="E472" s="61" t="s">
        <v>42</v>
      </c>
      <c r="F472" s="61" t="s">
        <v>55</v>
      </c>
      <c r="G472" s="61"/>
      <c r="H472" s="61" t="str">
        <f>IF(OR(G472="",G473="",G474="",G475=""),"",(SUMIF(A472:A$7000,A472,G472:G$7000)))</f>
        <v/>
      </c>
      <c r="I472" s="61" t="str">
        <f t="shared" si="42"/>
        <v/>
      </c>
      <c r="J472" s="61" t="str">
        <f t="shared" si="44"/>
        <v/>
      </c>
      <c r="K472" s="61">
        <f t="array" ref="K472">(MAX(IF($A472=InsertVoiceSwitchActivateLOG!A$1:A$7000,InsertVoiceSwitchActivateLOG!H$1:H$7000,0)))</f>
        <v>8.6E-3</v>
      </c>
      <c r="L472" s="61" t="str">
        <f t="shared" si="43"/>
        <v/>
      </c>
      <c r="M472" s="61">
        <f t="shared" si="47"/>
        <v>15.879999999999228</v>
      </c>
      <c r="N472" s="59" t="str">
        <f t="shared" si="45"/>
        <v/>
      </c>
      <c r="O472" s="59" t="str">
        <f t="shared" si="46"/>
        <v/>
      </c>
    </row>
    <row r="473" spans="1:15" ht="12.5" customHeight="1" x14ac:dyDescent="0.35">
      <c r="A473" s="2">
        <v>9</v>
      </c>
      <c r="B473" s="2" t="s">
        <v>54</v>
      </c>
      <c r="C473" s="69">
        <v>26.79241</v>
      </c>
      <c r="D473" t="s">
        <v>50</v>
      </c>
      <c r="E473" s="2" t="s">
        <v>42</v>
      </c>
      <c r="F473" s="2" t="s">
        <v>55</v>
      </c>
      <c r="G473" s="2"/>
      <c r="H473" s="2" t="str">
        <f>IF(OR(G473="",G474="",G475="",G476=""),"",(SUMIF(A473:A$7000,A473,G473:G$7000)))</f>
        <v/>
      </c>
      <c r="I473" s="55" t="str">
        <f t="shared" si="42"/>
        <v/>
      </c>
      <c r="J473" s="61" t="str">
        <f t="shared" si="44"/>
        <v/>
      </c>
      <c r="K473" s="55">
        <f t="array" ref="K473">(MAX(IF($A473=InsertVoiceSwitchActivateLOG!A$1:A$7000,InsertVoiceSwitchActivateLOG!H$1:H$7000,0)))</f>
        <v>8.6E-3</v>
      </c>
      <c r="L473" s="55" t="str">
        <f t="shared" si="43"/>
        <v/>
      </c>
      <c r="M473" s="55">
        <f t="shared" si="47"/>
        <v>14.500000000001734</v>
      </c>
      <c r="N473" s="59" t="str">
        <f t="shared" si="45"/>
        <v/>
      </c>
      <c r="O473" s="59" t="str">
        <f t="shared" si="46"/>
        <v/>
      </c>
    </row>
    <row r="474" spans="1:15" ht="12.5" customHeight="1" x14ac:dyDescent="0.35">
      <c r="A474" s="61">
        <v>9</v>
      </c>
      <c r="B474" s="61" t="s">
        <v>54</v>
      </c>
      <c r="C474" s="70">
        <v>26.807410000000001</v>
      </c>
      <c r="D474" s="59" t="s">
        <v>50</v>
      </c>
      <c r="E474" s="61" t="s">
        <v>42</v>
      </c>
      <c r="F474" s="61" t="s">
        <v>55</v>
      </c>
      <c r="G474" s="61"/>
      <c r="H474" s="61" t="str">
        <f>IF(OR(G474="",G475="",G476="",G477=""),"",(SUMIF(A474:A$7000,A474,G474:G$7000)))</f>
        <v/>
      </c>
      <c r="I474" s="61" t="str">
        <f t="shared" ref="I474:I537" si="48">IF(L474="","",A474)</f>
        <v/>
      </c>
      <c r="J474" s="61" t="str">
        <f t="shared" si="44"/>
        <v/>
      </c>
      <c r="K474" s="61">
        <f t="array" ref="K474">(MAX(IF($A474=InsertVoiceSwitchActivateLOG!A$1:A$7000,InsertVoiceSwitchActivateLOG!H$1:H$7000,0)))</f>
        <v>8.6E-3</v>
      </c>
      <c r="L474" s="61" t="str">
        <f t="shared" ref="L474:L537" si="49">IF(H474="","",IF(AND(H473="",H472="",H471=""),C474,""))</f>
        <v/>
      </c>
      <c r="M474" s="61">
        <f t="shared" si="47"/>
        <v>15.000000000000568</v>
      </c>
      <c r="N474" s="59" t="str">
        <f t="shared" si="45"/>
        <v/>
      </c>
      <c r="O474" s="59" t="str">
        <f t="shared" si="46"/>
        <v/>
      </c>
    </row>
    <row r="475" spans="1:15" ht="12.5" customHeight="1" x14ac:dyDescent="0.35">
      <c r="A475" s="2">
        <v>9</v>
      </c>
      <c r="B475" s="2" t="s">
        <v>54</v>
      </c>
      <c r="C475" s="69">
        <v>26.82198</v>
      </c>
      <c r="D475" t="s">
        <v>50</v>
      </c>
      <c r="E475" s="2" t="s">
        <v>42</v>
      </c>
      <c r="F475" s="2" t="s">
        <v>55</v>
      </c>
      <c r="G475" s="2"/>
      <c r="H475" s="2" t="str">
        <f>IF(OR(G475="",G476="",G477="",G478=""),"",(SUMIF(A475:A$7000,A475,G475:G$7000)))</f>
        <v/>
      </c>
      <c r="I475" s="55" t="str">
        <f t="shared" si="48"/>
        <v/>
      </c>
      <c r="J475" s="61" t="str">
        <f t="shared" si="44"/>
        <v/>
      </c>
      <c r="K475" s="55">
        <f t="array" ref="K475">(MAX(IF($A475=InsertVoiceSwitchActivateLOG!A$1:A$7000,InsertVoiceSwitchActivateLOG!H$1:H$7000,0)))</f>
        <v>8.6E-3</v>
      </c>
      <c r="L475" s="55" t="str">
        <f t="shared" si="49"/>
        <v/>
      </c>
      <c r="M475" s="55">
        <f t="shared" si="47"/>
        <v>14.569999999999084</v>
      </c>
      <c r="N475" s="59" t="str">
        <f t="shared" si="45"/>
        <v/>
      </c>
      <c r="O475" s="59" t="str">
        <f t="shared" si="46"/>
        <v/>
      </c>
    </row>
    <row r="476" spans="1:15" ht="12.5" customHeight="1" x14ac:dyDescent="0.35">
      <c r="A476" s="61">
        <v>9</v>
      </c>
      <c r="B476" s="61" t="s">
        <v>54</v>
      </c>
      <c r="C476" s="70">
        <v>26.837430000000001</v>
      </c>
      <c r="D476" s="59" t="s">
        <v>50</v>
      </c>
      <c r="E476" s="61" t="s">
        <v>42</v>
      </c>
      <c r="F476" s="61" t="s">
        <v>55</v>
      </c>
      <c r="G476" s="61"/>
      <c r="H476" s="61" t="str">
        <f>IF(OR(G476="",G477="",G478="",G479=""),"",(SUMIF(A476:A$7000,A476,G476:G$7000)))</f>
        <v/>
      </c>
      <c r="I476" s="61" t="str">
        <f t="shared" si="48"/>
        <v/>
      </c>
      <c r="J476" s="61" t="str">
        <f t="shared" si="44"/>
        <v/>
      </c>
      <c r="K476" s="61">
        <f t="array" ref="K476">(MAX(IF($A476=InsertVoiceSwitchActivateLOG!A$1:A$7000,InsertVoiceSwitchActivateLOG!H$1:H$7000,0)))</f>
        <v>8.6E-3</v>
      </c>
      <c r="L476" s="61" t="str">
        <f t="shared" si="49"/>
        <v/>
      </c>
      <c r="M476" s="61">
        <f t="shared" si="47"/>
        <v>15.450000000001296</v>
      </c>
      <c r="N476" s="59" t="str">
        <f t="shared" si="45"/>
        <v/>
      </c>
      <c r="O476" s="59" t="str">
        <f t="shared" si="46"/>
        <v/>
      </c>
    </row>
    <row r="477" spans="1:15" ht="12.5" customHeight="1" x14ac:dyDescent="0.35">
      <c r="A477" s="2">
        <v>9</v>
      </c>
      <c r="B477" s="2" t="s">
        <v>54</v>
      </c>
      <c r="C477" s="69">
        <v>26.851510000000001</v>
      </c>
      <c r="D477" t="s">
        <v>50</v>
      </c>
      <c r="E477" s="2" t="s">
        <v>42</v>
      </c>
      <c r="F477" s="2" t="s">
        <v>55</v>
      </c>
      <c r="G477" s="2"/>
      <c r="H477" s="2" t="str">
        <f>IF(OR(G477="",G478="",G479="",G480=""),"",(SUMIF(A477:A$7000,A477,G477:G$7000)))</f>
        <v/>
      </c>
      <c r="I477" s="55" t="str">
        <f t="shared" si="48"/>
        <v/>
      </c>
      <c r="J477" s="61" t="str">
        <f t="shared" si="44"/>
        <v/>
      </c>
      <c r="K477" s="55">
        <f t="array" ref="K477">(MAX(IF($A477=InsertVoiceSwitchActivateLOG!A$1:A$7000,InsertVoiceSwitchActivateLOG!H$1:H$7000,0)))</f>
        <v>8.6E-3</v>
      </c>
      <c r="L477" s="55" t="str">
        <f t="shared" si="49"/>
        <v/>
      </c>
      <c r="M477" s="55">
        <f t="shared" si="47"/>
        <v>14.07999999999987</v>
      </c>
      <c r="N477" s="59" t="str">
        <f t="shared" si="45"/>
        <v/>
      </c>
      <c r="O477" s="59" t="str">
        <f t="shared" si="46"/>
        <v/>
      </c>
    </row>
    <row r="478" spans="1:15" ht="12.5" customHeight="1" x14ac:dyDescent="0.35">
      <c r="A478" s="61">
        <v>9</v>
      </c>
      <c r="B478" s="61" t="s">
        <v>54</v>
      </c>
      <c r="C478" s="70">
        <v>26.869579999999999</v>
      </c>
      <c r="D478" s="59" t="s">
        <v>50</v>
      </c>
      <c r="E478" s="61" t="s">
        <v>42</v>
      </c>
      <c r="F478" s="61" t="s">
        <v>55</v>
      </c>
      <c r="G478" s="61"/>
      <c r="H478" s="61" t="str">
        <f>IF(OR(G478="",G479="",G480="",G481=""),"",(SUMIF(A478:A$7000,A478,G478:G$7000)))</f>
        <v/>
      </c>
      <c r="I478" s="61" t="str">
        <f t="shared" si="48"/>
        <v/>
      </c>
      <c r="J478" s="61" t="str">
        <f t="shared" si="44"/>
        <v/>
      </c>
      <c r="K478" s="61">
        <f t="array" ref="K478">(MAX(IF($A478=InsertVoiceSwitchActivateLOG!A$1:A$7000,InsertVoiceSwitchActivateLOG!H$1:H$7000,0)))</f>
        <v>8.6E-3</v>
      </c>
      <c r="L478" s="61" t="str">
        <f t="shared" si="49"/>
        <v/>
      </c>
      <c r="M478" s="61">
        <f t="shared" si="47"/>
        <v>18.069999999998032</v>
      </c>
      <c r="N478" s="59" t="str">
        <f t="shared" si="45"/>
        <v/>
      </c>
      <c r="O478" s="59" t="str">
        <f t="shared" si="46"/>
        <v/>
      </c>
    </row>
    <row r="479" spans="1:15" ht="12.5" customHeight="1" x14ac:dyDescent="0.35">
      <c r="A479" s="2">
        <v>9</v>
      </c>
      <c r="B479" s="2" t="s">
        <v>54</v>
      </c>
      <c r="C479" s="69">
        <v>26.887650000000001</v>
      </c>
      <c r="D479" t="s">
        <v>50</v>
      </c>
      <c r="E479" s="2" t="s">
        <v>42</v>
      </c>
      <c r="F479" s="2" t="s">
        <v>55</v>
      </c>
      <c r="G479" s="2">
        <v>1E-4</v>
      </c>
      <c r="H479" s="2" t="str">
        <f>IF(OR(G479="",G480="",G481="",G482=""),"",(SUMIF(A479:A$7000,A479,G479:G$7000)))</f>
        <v/>
      </c>
      <c r="I479" s="55" t="str">
        <f t="shared" si="48"/>
        <v/>
      </c>
      <c r="J479" s="61" t="str">
        <f t="shared" si="44"/>
        <v/>
      </c>
      <c r="K479" s="55">
        <f t="array" ref="K479">(MAX(IF($A479=InsertVoiceSwitchActivateLOG!A$1:A$7000,InsertVoiceSwitchActivateLOG!H$1:H$7000,0)))</f>
        <v>8.6E-3</v>
      </c>
      <c r="L479" s="55" t="str">
        <f t="shared" si="49"/>
        <v/>
      </c>
      <c r="M479" s="55">
        <f t="shared" si="47"/>
        <v>18.070000000001585</v>
      </c>
      <c r="N479" s="59" t="str">
        <f t="shared" si="45"/>
        <v/>
      </c>
      <c r="O479" s="59" t="str">
        <f t="shared" si="46"/>
        <v/>
      </c>
    </row>
    <row r="480" spans="1:15" ht="12.5" customHeight="1" x14ac:dyDescent="0.35">
      <c r="A480" s="61">
        <v>9</v>
      </c>
      <c r="B480" s="61" t="s">
        <v>54</v>
      </c>
      <c r="C480" s="70">
        <v>26.902930000000001</v>
      </c>
      <c r="D480" s="59" t="s">
        <v>50</v>
      </c>
      <c r="E480" s="61" t="s">
        <v>42</v>
      </c>
      <c r="F480" s="61" t="s">
        <v>55</v>
      </c>
      <c r="G480" s="61"/>
      <c r="H480" s="61" t="str">
        <f>IF(OR(G480="",G481="",G482="",G483=""),"",(SUMIF(A480:A$7000,A480,G480:G$7000)))</f>
        <v/>
      </c>
      <c r="I480" s="61" t="str">
        <f t="shared" si="48"/>
        <v/>
      </c>
      <c r="J480" s="61" t="str">
        <f t="shared" si="44"/>
        <v/>
      </c>
      <c r="K480" s="61">
        <f t="array" ref="K480">(MAX(IF($A480=InsertVoiceSwitchActivateLOG!A$1:A$7000,InsertVoiceSwitchActivateLOG!H$1:H$7000,0)))</f>
        <v>8.6E-3</v>
      </c>
      <c r="L480" s="61" t="str">
        <f t="shared" si="49"/>
        <v/>
      </c>
      <c r="M480" s="61">
        <f t="shared" si="47"/>
        <v>15.280000000000626</v>
      </c>
      <c r="N480" s="59" t="str">
        <f t="shared" si="45"/>
        <v/>
      </c>
      <c r="O480" s="59" t="str">
        <f t="shared" si="46"/>
        <v/>
      </c>
    </row>
    <row r="481" spans="1:15" ht="12.5" customHeight="1" x14ac:dyDescent="0.35">
      <c r="A481" s="2">
        <v>9</v>
      </c>
      <c r="B481" s="2" t="s">
        <v>54</v>
      </c>
      <c r="C481" s="69">
        <v>26.918279999999999</v>
      </c>
      <c r="D481" t="s">
        <v>50</v>
      </c>
      <c r="E481" s="2" t="s">
        <v>42</v>
      </c>
      <c r="F481" s="2" t="s">
        <v>55</v>
      </c>
      <c r="G481" s="2"/>
      <c r="H481" s="2" t="str">
        <f>IF(OR(G481="",G482="",G483="",G484=""),"",(SUMIF(A481:A$7000,A481,G481:G$7000)))</f>
        <v/>
      </c>
      <c r="I481" s="55" t="str">
        <f t="shared" si="48"/>
        <v/>
      </c>
      <c r="J481" s="61" t="str">
        <f t="shared" si="44"/>
        <v/>
      </c>
      <c r="K481" s="55">
        <f t="array" ref="K481">(MAX(IF($A481=InsertVoiceSwitchActivateLOG!A$1:A$7000,InsertVoiceSwitchActivateLOG!H$1:H$7000,0)))</f>
        <v>8.6E-3</v>
      </c>
      <c r="L481" s="55" t="str">
        <f t="shared" si="49"/>
        <v/>
      </c>
      <c r="M481" s="55">
        <f t="shared" si="47"/>
        <v>15.349999999997976</v>
      </c>
      <c r="N481" s="59" t="str">
        <f t="shared" si="45"/>
        <v/>
      </c>
      <c r="O481" s="59" t="str">
        <f t="shared" si="46"/>
        <v/>
      </c>
    </row>
    <row r="482" spans="1:15" ht="12.5" customHeight="1" x14ac:dyDescent="0.35">
      <c r="A482" s="61">
        <v>9</v>
      </c>
      <c r="B482" s="61" t="s">
        <v>54</v>
      </c>
      <c r="C482" s="70">
        <v>26.933330000000002</v>
      </c>
      <c r="D482" s="59" t="s">
        <v>50</v>
      </c>
      <c r="E482" s="61" t="s">
        <v>42</v>
      </c>
      <c r="F482" s="61" t="s">
        <v>55</v>
      </c>
      <c r="G482" s="61"/>
      <c r="H482" s="61" t="str">
        <f>IF(OR(G482="",G483="",G484="",G485=""),"",(SUMIF(A482:A$7000,A482,G482:G$7000)))</f>
        <v/>
      </c>
      <c r="I482" s="61" t="str">
        <f t="shared" si="48"/>
        <v/>
      </c>
      <c r="J482" s="61" t="str">
        <f t="shared" si="44"/>
        <v/>
      </c>
      <c r="K482" s="61">
        <f t="array" ref="K482">(MAX(IF($A482=InsertVoiceSwitchActivateLOG!A$1:A$7000,InsertVoiceSwitchActivateLOG!H$1:H$7000,0)))</f>
        <v>8.6E-3</v>
      </c>
      <c r="L482" s="61" t="str">
        <f t="shared" si="49"/>
        <v/>
      </c>
      <c r="M482" s="61">
        <f t="shared" si="47"/>
        <v>15.050000000002228</v>
      </c>
      <c r="N482" s="59" t="str">
        <f t="shared" si="45"/>
        <v/>
      </c>
      <c r="O482" s="59" t="str">
        <f t="shared" si="46"/>
        <v/>
      </c>
    </row>
    <row r="483" spans="1:15" ht="12.5" customHeight="1" x14ac:dyDescent="0.35">
      <c r="A483" s="2">
        <v>9</v>
      </c>
      <c r="B483" s="2" t="s">
        <v>54</v>
      </c>
      <c r="C483" s="69">
        <v>26.948989999999998</v>
      </c>
      <c r="D483" t="s">
        <v>50</v>
      </c>
      <c r="E483" s="2" t="s">
        <v>42</v>
      </c>
      <c r="F483" s="2" t="s">
        <v>55</v>
      </c>
      <c r="G483" s="2"/>
      <c r="H483" s="2" t="str">
        <f>IF(OR(G483="",G484="",G485="",G486=""),"",(SUMIF(A483:A$7000,A483,G483:G$7000)))</f>
        <v/>
      </c>
      <c r="I483" s="55" t="str">
        <f t="shared" si="48"/>
        <v/>
      </c>
      <c r="J483" s="61" t="str">
        <f t="shared" si="44"/>
        <v/>
      </c>
      <c r="K483" s="55">
        <f t="array" ref="K483">(MAX(IF($A483=InsertVoiceSwitchActivateLOG!A$1:A$7000,InsertVoiceSwitchActivateLOG!H$1:H$7000,0)))</f>
        <v>8.6E-3</v>
      </c>
      <c r="L483" s="55" t="str">
        <f t="shared" si="49"/>
        <v/>
      </c>
      <c r="M483" s="55">
        <f t="shared" si="47"/>
        <v>15.659999999996899</v>
      </c>
      <c r="N483" s="59" t="str">
        <f t="shared" si="45"/>
        <v/>
      </c>
      <c r="O483" s="59" t="str">
        <f t="shared" si="46"/>
        <v/>
      </c>
    </row>
    <row r="484" spans="1:15" ht="12.5" customHeight="1" x14ac:dyDescent="0.35">
      <c r="A484" s="61">
        <v>9</v>
      </c>
      <c r="B484" s="61" t="s">
        <v>54</v>
      </c>
      <c r="C484" s="70">
        <v>26.96322</v>
      </c>
      <c r="D484" s="59" t="s">
        <v>50</v>
      </c>
      <c r="E484" s="61" t="s">
        <v>42</v>
      </c>
      <c r="F484" s="61" t="s">
        <v>55</v>
      </c>
      <c r="G484" s="61"/>
      <c r="H484" s="61" t="str">
        <f>IF(OR(G484="",G485="",G486="",G487=""),"",(SUMIF(A484:A$7000,A484,G484:G$7000)))</f>
        <v/>
      </c>
      <c r="I484" s="61" t="str">
        <f t="shared" si="48"/>
        <v/>
      </c>
      <c r="J484" s="61" t="str">
        <f t="shared" si="44"/>
        <v/>
      </c>
      <c r="K484" s="61">
        <f t="array" ref="K484">(MAX(IF($A484=InsertVoiceSwitchActivateLOG!A$1:A$7000,InsertVoiceSwitchActivateLOG!H$1:H$7000,0)))</f>
        <v>8.6E-3</v>
      </c>
      <c r="L484" s="61" t="str">
        <f t="shared" si="49"/>
        <v/>
      </c>
      <c r="M484" s="61">
        <f t="shared" si="47"/>
        <v>14.230000000001297</v>
      </c>
      <c r="N484" s="59" t="str">
        <f t="shared" si="45"/>
        <v/>
      </c>
      <c r="O484" s="59" t="str">
        <f t="shared" si="46"/>
        <v/>
      </c>
    </row>
    <row r="485" spans="1:15" ht="12.5" customHeight="1" x14ac:dyDescent="0.35">
      <c r="A485" s="2">
        <v>9</v>
      </c>
      <c r="B485" s="2" t="s">
        <v>54</v>
      </c>
      <c r="C485" s="69">
        <v>26.979240000000001</v>
      </c>
      <c r="D485" t="s">
        <v>50</v>
      </c>
      <c r="E485" s="2" t="s">
        <v>42</v>
      </c>
      <c r="F485" s="2" t="s">
        <v>55</v>
      </c>
      <c r="G485" s="2"/>
      <c r="H485" s="2" t="str">
        <f>IF(OR(G485="",G486="",G487="",G488=""),"",(SUMIF(A485:A$7000,A485,G485:G$7000)))</f>
        <v/>
      </c>
      <c r="I485" s="55" t="str">
        <f t="shared" si="48"/>
        <v/>
      </c>
      <c r="J485" s="61" t="str">
        <f t="shared" si="44"/>
        <v/>
      </c>
      <c r="K485" s="55">
        <f t="array" ref="K485">(MAX(IF($A485=InsertVoiceSwitchActivateLOG!A$1:A$7000,InsertVoiceSwitchActivateLOG!H$1:H$7000,0)))</f>
        <v>8.6E-3</v>
      </c>
      <c r="L485" s="55" t="str">
        <f t="shared" si="49"/>
        <v/>
      </c>
      <c r="M485" s="55">
        <f t="shared" si="47"/>
        <v>16.020000000001033</v>
      </c>
      <c r="N485" s="59" t="str">
        <f t="shared" si="45"/>
        <v/>
      </c>
      <c r="O485" s="59" t="str">
        <f t="shared" si="46"/>
        <v/>
      </c>
    </row>
    <row r="486" spans="1:15" ht="12.5" customHeight="1" x14ac:dyDescent="0.35">
      <c r="A486" s="61">
        <v>9</v>
      </c>
      <c r="B486" s="61" t="s">
        <v>54</v>
      </c>
      <c r="C486" s="70">
        <v>27.000419999999998</v>
      </c>
      <c r="D486" s="59" t="s">
        <v>50</v>
      </c>
      <c r="E486" s="61" t="s">
        <v>42</v>
      </c>
      <c r="F486" s="61" t="s">
        <v>55</v>
      </c>
      <c r="G486" s="61"/>
      <c r="H486" s="61" t="str">
        <f>IF(OR(G486="",G487="",G488="",G489=""),"",(SUMIF(A486:A$7000,A486,G486:G$7000)))</f>
        <v/>
      </c>
      <c r="I486" s="61" t="str">
        <f t="shared" si="48"/>
        <v/>
      </c>
      <c r="J486" s="61" t="str">
        <f t="shared" si="44"/>
        <v/>
      </c>
      <c r="K486" s="61">
        <f t="array" ref="K486">(MAX(IF($A486=InsertVoiceSwitchActivateLOG!A$1:A$7000,InsertVoiceSwitchActivateLOG!H$1:H$7000,0)))</f>
        <v>8.6E-3</v>
      </c>
      <c r="L486" s="61" t="str">
        <f t="shared" si="49"/>
        <v/>
      </c>
      <c r="M486" s="61">
        <f t="shared" si="47"/>
        <v>21.179999999997534</v>
      </c>
      <c r="N486" s="59" t="str">
        <f t="shared" si="45"/>
        <v/>
      </c>
      <c r="O486" s="59" t="str">
        <f t="shared" si="46"/>
        <v/>
      </c>
    </row>
    <row r="487" spans="1:15" ht="12.5" customHeight="1" x14ac:dyDescent="0.35">
      <c r="A487" s="2">
        <v>9</v>
      </c>
      <c r="B487" s="2" t="s">
        <v>54</v>
      </c>
      <c r="C487" s="69">
        <v>27.016369999999998</v>
      </c>
      <c r="D487" t="s">
        <v>50</v>
      </c>
      <c r="E487" s="2" t="s">
        <v>42</v>
      </c>
      <c r="F487" s="2" t="s">
        <v>55</v>
      </c>
      <c r="G487" s="2">
        <v>8.0000000000000004E-4</v>
      </c>
      <c r="H487" s="2">
        <f>IF(OR(G487="",G488="",G489="",G490=""),"",(SUMIF(A487:A$7000,A487,G487:G$7000)))</f>
        <v>8.6E-3</v>
      </c>
      <c r="I487" s="55">
        <f t="shared" si="48"/>
        <v>9</v>
      </c>
      <c r="J487" s="61" t="str">
        <f t="shared" si="44"/>
        <v>TaskA</v>
      </c>
      <c r="K487" s="55">
        <f t="array" ref="K487">(MAX(IF($A487=InsertVoiceSwitchActivateLOG!A$1:A$7000,InsertVoiceSwitchActivateLOG!H$1:H$7000,0)))</f>
        <v>8.6E-3</v>
      </c>
      <c r="L487" s="55">
        <f t="shared" si="49"/>
        <v>27.016369999999998</v>
      </c>
      <c r="M487" s="55">
        <f t="shared" si="47"/>
        <v>15.950000000000131</v>
      </c>
      <c r="N487" s="59" t="str">
        <f t="shared" si="45"/>
        <v/>
      </c>
      <c r="O487" s="59" t="str">
        <f t="shared" si="46"/>
        <v/>
      </c>
    </row>
    <row r="488" spans="1:15" ht="12.5" customHeight="1" x14ac:dyDescent="0.35">
      <c r="A488" s="61">
        <v>9</v>
      </c>
      <c r="B488" s="61" t="s">
        <v>54</v>
      </c>
      <c r="C488" s="70">
        <v>27.030570000000001</v>
      </c>
      <c r="D488" s="59" t="s">
        <v>50</v>
      </c>
      <c r="E488" s="61" t="s">
        <v>42</v>
      </c>
      <c r="F488" s="61" t="s">
        <v>55</v>
      </c>
      <c r="G488" s="61">
        <v>6.9999999999999999E-4</v>
      </c>
      <c r="H488" s="61">
        <f>IF(OR(G488="",G489="",G490="",G491=""),"",(SUMIF(A488:A$7000,A488,G488:G$7000)))</f>
        <v>7.7999999999999996E-3</v>
      </c>
      <c r="I488" s="61" t="str">
        <f t="shared" si="48"/>
        <v/>
      </c>
      <c r="J488" s="61" t="str">
        <f t="shared" si="44"/>
        <v/>
      </c>
      <c r="K488" s="61">
        <f t="array" ref="K488">(MAX(IF($A488=InsertVoiceSwitchActivateLOG!A$1:A$7000,InsertVoiceSwitchActivateLOG!H$1:H$7000,0)))</f>
        <v>8.6E-3</v>
      </c>
      <c r="L488" s="61" t="str">
        <f t="shared" si="49"/>
        <v/>
      </c>
      <c r="M488" s="61">
        <f t="shared" si="47"/>
        <v>14.200000000002433</v>
      </c>
      <c r="N488" s="59">
        <f t="shared" si="45"/>
        <v>9</v>
      </c>
      <c r="O488" s="59">
        <f t="shared" si="46"/>
        <v>1</v>
      </c>
    </row>
    <row r="489" spans="1:15" ht="12.5" customHeight="1" x14ac:dyDescent="0.35">
      <c r="A489" s="2">
        <v>9</v>
      </c>
      <c r="B489" s="2" t="s">
        <v>56</v>
      </c>
      <c r="C489" s="69">
        <v>27.04805</v>
      </c>
      <c r="D489" t="s">
        <v>50</v>
      </c>
      <c r="E489" s="2" t="s">
        <v>42</v>
      </c>
      <c r="F489" s="2" t="s">
        <v>55</v>
      </c>
      <c r="G489" s="2">
        <v>1E-3</v>
      </c>
      <c r="H489" s="2">
        <f>IF(OR(G489="",G490="",G491="",G492=""),"",(SUMIF(A489:A$7000,A489,G489:G$7000)))</f>
        <v>7.0999999999999987E-3</v>
      </c>
      <c r="I489" s="55" t="str">
        <f t="shared" si="48"/>
        <v/>
      </c>
      <c r="J489" s="61" t="str">
        <f t="shared" si="44"/>
        <v/>
      </c>
      <c r="K489" s="55">
        <f t="array" ref="K489">(MAX(IF($A489=InsertVoiceSwitchActivateLOG!A$1:A$7000,InsertVoiceSwitchActivateLOG!H$1:H$7000,0)))</f>
        <v>8.6E-3</v>
      </c>
      <c r="L489" s="55" t="str">
        <f t="shared" si="49"/>
        <v/>
      </c>
      <c r="M489" s="55">
        <f t="shared" si="47"/>
        <v>17.479999999999052</v>
      </c>
      <c r="N489" s="59">
        <f t="shared" si="45"/>
        <v>9</v>
      </c>
      <c r="O489" s="59">
        <f t="shared" si="46"/>
        <v>-1</v>
      </c>
    </row>
    <row r="490" spans="1:15" ht="12.5" customHeight="1" x14ac:dyDescent="0.35">
      <c r="A490" s="61">
        <v>9</v>
      </c>
      <c r="B490" s="61" t="s">
        <v>54</v>
      </c>
      <c r="C490" s="70">
        <v>27.066759999999999</v>
      </c>
      <c r="D490" s="59" t="s">
        <v>50</v>
      </c>
      <c r="E490" s="61" t="s">
        <v>42</v>
      </c>
      <c r="F490" s="61" t="s">
        <v>55</v>
      </c>
      <c r="G490" s="61">
        <v>5.9999999999999995E-4</v>
      </c>
      <c r="H490" s="61">
        <f>IF(OR(G490="",G491="",G492="",G493=""),"",(SUMIF(A490:A$7000,A490,G490:G$7000)))</f>
        <v>6.0999999999999995E-3</v>
      </c>
      <c r="I490" s="61" t="str">
        <f t="shared" si="48"/>
        <v/>
      </c>
      <c r="J490" s="61" t="str">
        <f t="shared" si="44"/>
        <v/>
      </c>
      <c r="K490" s="61">
        <f t="array" ref="K490">(MAX(IF($A490=InsertVoiceSwitchActivateLOG!A$1:A$7000,InsertVoiceSwitchActivateLOG!H$1:H$7000,0)))</f>
        <v>8.6E-3</v>
      </c>
      <c r="L490" s="61" t="str">
        <f t="shared" si="49"/>
        <v/>
      </c>
      <c r="M490" s="61">
        <f t="shared" si="47"/>
        <v>18.709999999998672</v>
      </c>
      <c r="N490" s="59">
        <f t="shared" si="45"/>
        <v>9</v>
      </c>
      <c r="O490" s="59">
        <f t="shared" si="46"/>
        <v>1</v>
      </c>
    </row>
    <row r="491" spans="1:15" ht="12.5" customHeight="1" x14ac:dyDescent="0.35">
      <c r="A491" s="2">
        <v>9</v>
      </c>
      <c r="B491" s="2" t="s">
        <v>54</v>
      </c>
      <c r="C491" s="69">
        <v>27.08456</v>
      </c>
      <c r="D491" t="s">
        <v>50</v>
      </c>
      <c r="E491" s="2" t="s">
        <v>42</v>
      </c>
      <c r="F491" s="2" t="s">
        <v>55</v>
      </c>
      <c r="G491" s="2">
        <v>5.9999999999999995E-4</v>
      </c>
      <c r="H491" s="2" t="str">
        <f>IF(OR(G491="",G492="",G493="",G494=""),"",(SUMIF(A491:A$7000,A491,G491:G$7000)))</f>
        <v/>
      </c>
      <c r="I491" s="55" t="str">
        <f t="shared" si="48"/>
        <v/>
      </c>
      <c r="J491" s="61" t="str">
        <f t="shared" si="44"/>
        <v/>
      </c>
      <c r="K491" s="55">
        <f t="array" ref="K491">(MAX(IF($A491=InsertVoiceSwitchActivateLOG!A$1:A$7000,InsertVoiceSwitchActivateLOG!H$1:H$7000,0)))</f>
        <v>8.6E-3</v>
      </c>
      <c r="L491" s="55" t="str">
        <f t="shared" si="49"/>
        <v/>
      </c>
      <c r="M491" s="55">
        <f t="shared" si="47"/>
        <v>17.800000000001148</v>
      </c>
      <c r="N491" s="59">
        <f t="shared" si="45"/>
        <v>9</v>
      </c>
      <c r="O491" s="59">
        <f t="shared" si="46"/>
        <v>1</v>
      </c>
    </row>
    <row r="492" spans="1:15" ht="12.5" customHeight="1" x14ac:dyDescent="0.35">
      <c r="A492" s="61">
        <v>9</v>
      </c>
      <c r="B492" s="61" t="s">
        <v>56</v>
      </c>
      <c r="C492" s="70">
        <v>27.10248</v>
      </c>
      <c r="D492" s="59" t="s">
        <v>50</v>
      </c>
      <c r="E492" s="61" t="s">
        <v>42</v>
      </c>
      <c r="F492" s="61" t="s">
        <v>55</v>
      </c>
      <c r="G492" s="61">
        <v>2.5000000000000001E-3</v>
      </c>
      <c r="H492" s="61" t="str">
        <f>IF(OR(G492="",G493="",G494="",G495=""),"",(SUMIF(A492:A$7000,A492,G492:G$7000)))</f>
        <v/>
      </c>
      <c r="I492" s="61" t="str">
        <f t="shared" si="48"/>
        <v/>
      </c>
      <c r="J492" s="61" t="str">
        <f t="shared" si="44"/>
        <v/>
      </c>
      <c r="K492" s="61">
        <f t="array" ref="K492">(MAX(IF($A492=InsertVoiceSwitchActivateLOG!A$1:A$7000,InsertVoiceSwitchActivateLOG!H$1:H$7000,0)))</f>
        <v>8.6E-3</v>
      </c>
      <c r="L492" s="61" t="str">
        <f t="shared" si="49"/>
        <v/>
      </c>
      <c r="M492" s="61">
        <f t="shared" si="47"/>
        <v>17.920000000000158</v>
      </c>
      <c r="N492" s="59">
        <f t="shared" si="45"/>
        <v>9</v>
      </c>
      <c r="O492" s="59">
        <f t="shared" si="46"/>
        <v>-1</v>
      </c>
    </row>
    <row r="493" spans="1:15" ht="12.5" customHeight="1" x14ac:dyDescent="0.35">
      <c r="A493" s="2">
        <v>9</v>
      </c>
      <c r="B493" s="2" t="s">
        <v>56</v>
      </c>
      <c r="C493" s="69">
        <v>27.12388</v>
      </c>
      <c r="D493" t="s">
        <v>50</v>
      </c>
      <c r="E493" s="2" t="s">
        <v>42</v>
      </c>
      <c r="F493" s="2" t="s">
        <v>55</v>
      </c>
      <c r="G493" s="2">
        <v>2.3999999999999998E-3</v>
      </c>
      <c r="H493" s="2" t="str">
        <f>IF(OR(G493="",G494="",G495="",G496=""),"",(SUMIF(A493:A$7000,A493,G493:G$7000)))</f>
        <v/>
      </c>
      <c r="I493" s="55" t="str">
        <f t="shared" si="48"/>
        <v/>
      </c>
      <c r="J493" s="61" t="str">
        <f t="shared" si="44"/>
        <v/>
      </c>
      <c r="K493" s="55">
        <f t="array" ref="K493">(MAX(IF($A493=InsertVoiceSwitchActivateLOG!A$1:A$7000,InsertVoiceSwitchActivateLOG!H$1:H$7000,0)))</f>
        <v>8.6E-3</v>
      </c>
      <c r="L493" s="55" t="str">
        <f t="shared" si="49"/>
        <v/>
      </c>
      <c r="M493" s="55">
        <f t="shared" si="47"/>
        <v>21.399999999999864</v>
      </c>
      <c r="N493" s="59" t="str">
        <f t="shared" si="45"/>
        <v/>
      </c>
      <c r="O493" s="59" t="str">
        <f t="shared" si="46"/>
        <v/>
      </c>
    </row>
    <row r="494" spans="1:15" ht="12.5" customHeight="1" x14ac:dyDescent="0.35">
      <c r="A494" s="61">
        <v>10</v>
      </c>
      <c r="B494" s="61" t="s">
        <v>54</v>
      </c>
      <c r="C494" s="70">
        <v>28.159980000000001</v>
      </c>
      <c r="D494" s="59" t="s">
        <v>50</v>
      </c>
      <c r="E494" s="61" t="s">
        <v>43</v>
      </c>
      <c r="F494" s="61" t="s">
        <v>55</v>
      </c>
      <c r="G494" s="61"/>
      <c r="H494" s="61" t="str">
        <f>IF(OR(G494="",G495="",G496="",G497=""),"",(SUMIF(A494:A$7000,A494,G494:G$7000)))</f>
        <v/>
      </c>
      <c r="I494" s="61" t="str">
        <f t="shared" si="48"/>
        <v/>
      </c>
      <c r="J494" s="61" t="str">
        <f t="shared" si="44"/>
        <v/>
      </c>
      <c r="K494" s="61">
        <f t="array" ref="K494">(MAX(IF($A494=InsertVoiceSwitchActivateLOG!A$1:A$7000,InsertVoiceSwitchActivateLOG!H$1:H$7000,0)))</f>
        <v>1.1300000000000001E-2</v>
      </c>
      <c r="L494" s="61" t="str">
        <f t="shared" si="49"/>
        <v/>
      </c>
      <c r="M494" s="61">
        <f t="shared" si="47"/>
        <v>0</v>
      </c>
      <c r="N494" s="59" t="str">
        <f t="shared" si="45"/>
        <v/>
      </c>
      <c r="O494" s="59" t="str">
        <f t="shared" si="46"/>
        <v/>
      </c>
    </row>
    <row r="495" spans="1:15" ht="12.5" customHeight="1" x14ac:dyDescent="0.35">
      <c r="A495" s="2">
        <v>10</v>
      </c>
      <c r="B495" s="2" t="s">
        <v>54</v>
      </c>
      <c r="C495" s="69">
        <v>28.17698</v>
      </c>
      <c r="D495" t="s">
        <v>50</v>
      </c>
      <c r="E495" s="2" t="s">
        <v>43</v>
      </c>
      <c r="F495" s="2" t="s">
        <v>55</v>
      </c>
      <c r="G495" s="2"/>
      <c r="H495" s="2" t="str">
        <f>IF(OR(G495="",G496="",G497="",G498=""),"",(SUMIF(A495:A$7000,A495,G495:G$7000)))</f>
        <v/>
      </c>
      <c r="I495" s="55" t="str">
        <f t="shared" si="48"/>
        <v/>
      </c>
      <c r="J495" s="61" t="str">
        <f t="shared" si="44"/>
        <v/>
      </c>
      <c r="K495" s="55">
        <f t="array" ref="K495">(MAX(IF($A495=InsertVoiceSwitchActivateLOG!A$1:A$7000,InsertVoiceSwitchActivateLOG!H$1:H$7000,0)))</f>
        <v>1.1300000000000001E-2</v>
      </c>
      <c r="L495" s="55" t="str">
        <f t="shared" si="49"/>
        <v/>
      </c>
      <c r="M495" s="55">
        <f t="shared" si="47"/>
        <v>16.99999999999946</v>
      </c>
      <c r="N495" s="59" t="str">
        <f t="shared" si="45"/>
        <v/>
      </c>
      <c r="O495" s="59" t="str">
        <f t="shared" si="46"/>
        <v/>
      </c>
    </row>
    <row r="496" spans="1:15" ht="12.5" customHeight="1" x14ac:dyDescent="0.35">
      <c r="A496" s="61">
        <v>10</v>
      </c>
      <c r="B496" s="61" t="s">
        <v>54</v>
      </c>
      <c r="C496" s="70">
        <v>28.19408</v>
      </c>
      <c r="D496" s="59" t="s">
        <v>50</v>
      </c>
      <c r="E496" s="61" t="s">
        <v>43</v>
      </c>
      <c r="F496" s="61" t="s">
        <v>55</v>
      </c>
      <c r="G496" s="61"/>
      <c r="H496" s="61" t="str">
        <f>IF(OR(G496="",G497="",G498="",G499=""),"",(SUMIF(A496:A$7000,A496,G496:G$7000)))</f>
        <v/>
      </c>
      <c r="I496" s="61" t="str">
        <f t="shared" si="48"/>
        <v/>
      </c>
      <c r="J496" s="61" t="str">
        <f t="shared" si="44"/>
        <v/>
      </c>
      <c r="K496" s="61">
        <f t="array" ref="K496">(MAX(IF($A496=InsertVoiceSwitchActivateLOG!A$1:A$7000,InsertVoiceSwitchActivateLOG!H$1:H$7000,0)))</f>
        <v>1.1300000000000001E-2</v>
      </c>
      <c r="L496" s="61" t="str">
        <f t="shared" si="49"/>
        <v/>
      </c>
      <c r="M496" s="61">
        <f t="shared" si="47"/>
        <v>17.099999999999227</v>
      </c>
      <c r="N496" s="59" t="str">
        <f t="shared" si="45"/>
        <v/>
      </c>
      <c r="O496" s="59" t="str">
        <f t="shared" si="46"/>
        <v/>
      </c>
    </row>
    <row r="497" spans="1:15" ht="12.5" customHeight="1" x14ac:dyDescent="0.35">
      <c r="A497" s="2">
        <v>10</v>
      </c>
      <c r="B497" s="2" t="s">
        <v>54</v>
      </c>
      <c r="C497" s="69">
        <v>28.209350000000001</v>
      </c>
      <c r="D497" t="s">
        <v>50</v>
      </c>
      <c r="E497" s="2" t="s">
        <v>43</v>
      </c>
      <c r="F497" s="2" t="s">
        <v>55</v>
      </c>
      <c r="G497" s="2"/>
      <c r="H497" s="2" t="str">
        <f>IF(OR(G497="",G498="",G499="",G500=""),"",(SUMIF(A497:A$7000,A497,G497:G$7000)))</f>
        <v/>
      </c>
      <c r="I497" s="55" t="str">
        <f t="shared" si="48"/>
        <v/>
      </c>
      <c r="J497" s="61" t="str">
        <f t="shared" si="44"/>
        <v/>
      </c>
      <c r="K497" s="55">
        <f t="array" ref="K497">(MAX(IF($A497=InsertVoiceSwitchActivateLOG!A$1:A$7000,InsertVoiceSwitchActivateLOG!H$1:H$7000,0)))</f>
        <v>1.1300000000000001E-2</v>
      </c>
      <c r="L497" s="55" t="str">
        <f t="shared" si="49"/>
        <v/>
      </c>
      <c r="M497" s="55">
        <f t="shared" si="47"/>
        <v>15.270000000001005</v>
      </c>
      <c r="N497" s="59" t="str">
        <f t="shared" si="45"/>
        <v/>
      </c>
      <c r="O497" s="59" t="str">
        <f t="shared" si="46"/>
        <v/>
      </c>
    </row>
    <row r="498" spans="1:15" ht="12.5" customHeight="1" x14ac:dyDescent="0.35">
      <c r="A498" s="61">
        <v>10</v>
      </c>
      <c r="B498" s="61" t="s">
        <v>54</v>
      </c>
      <c r="C498" s="70">
        <v>28.23386</v>
      </c>
      <c r="D498" s="59" t="s">
        <v>50</v>
      </c>
      <c r="E498" s="61" t="s">
        <v>43</v>
      </c>
      <c r="F498" s="61" t="s">
        <v>55</v>
      </c>
      <c r="G498" s="61"/>
      <c r="H498" s="61" t="str">
        <f>IF(OR(G498="",G499="",G500="",G501=""),"",(SUMIF(A498:A$7000,A498,G498:G$7000)))</f>
        <v/>
      </c>
      <c r="I498" s="61" t="str">
        <f t="shared" si="48"/>
        <v/>
      </c>
      <c r="J498" s="61" t="str">
        <f t="shared" si="44"/>
        <v/>
      </c>
      <c r="K498" s="61">
        <f t="array" ref="K498">(MAX(IF($A498=InsertVoiceSwitchActivateLOG!A$1:A$7000,InsertVoiceSwitchActivateLOG!H$1:H$7000,0)))</f>
        <v>1.1300000000000001E-2</v>
      </c>
      <c r="L498" s="61" t="str">
        <f t="shared" si="49"/>
        <v/>
      </c>
      <c r="M498" s="61">
        <f t="shared" si="47"/>
        <v>24.509999999999366</v>
      </c>
      <c r="N498" s="59" t="str">
        <f t="shared" si="45"/>
        <v/>
      </c>
      <c r="O498" s="59" t="str">
        <f t="shared" si="46"/>
        <v/>
      </c>
    </row>
    <row r="499" spans="1:15" ht="12.5" customHeight="1" x14ac:dyDescent="0.35">
      <c r="A499" s="2">
        <v>10</v>
      </c>
      <c r="B499" s="2" t="s">
        <v>54</v>
      </c>
      <c r="C499" s="69">
        <v>28.26511</v>
      </c>
      <c r="D499" t="s">
        <v>50</v>
      </c>
      <c r="E499" s="2" t="s">
        <v>43</v>
      </c>
      <c r="F499" s="2" t="s">
        <v>55</v>
      </c>
      <c r="G499" s="2"/>
      <c r="H499" s="2" t="str">
        <f>IF(OR(G499="",G500="",G501="",G502=""),"",(SUMIF(A499:A$7000,A499,G499:G$7000)))</f>
        <v/>
      </c>
      <c r="I499" s="55" t="str">
        <f t="shared" si="48"/>
        <v/>
      </c>
      <c r="J499" s="61" t="str">
        <f t="shared" si="44"/>
        <v/>
      </c>
      <c r="K499" s="55">
        <f t="array" ref="K499">(MAX(IF($A499=InsertVoiceSwitchActivateLOG!A$1:A$7000,InsertVoiceSwitchActivateLOG!H$1:H$7000,0)))</f>
        <v>1.1300000000000001E-2</v>
      </c>
      <c r="L499" s="55" t="str">
        <f t="shared" si="49"/>
        <v/>
      </c>
      <c r="M499" s="55">
        <f t="shared" si="47"/>
        <v>31.25</v>
      </c>
      <c r="N499" s="59" t="str">
        <f t="shared" si="45"/>
        <v/>
      </c>
      <c r="O499" s="59" t="str">
        <f t="shared" si="46"/>
        <v/>
      </c>
    </row>
    <row r="500" spans="1:15" ht="12.5" customHeight="1" x14ac:dyDescent="0.35">
      <c r="A500" s="61">
        <v>10</v>
      </c>
      <c r="B500" s="61" t="s">
        <v>54</v>
      </c>
      <c r="C500" s="70">
        <v>28.280200000000001</v>
      </c>
      <c r="D500" s="59" t="s">
        <v>50</v>
      </c>
      <c r="E500" s="61" t="s">
        <v>43</v>
      </c>
      <c r="F500" s="61" t="s">
        <v>55</v>
      </c>
      <c r="G500" s="61"/>
      <c r="H500" s="61" t="str">
        <f>IF(OR(G500="",G501="",G502="",G503=""),"",(SUMIF(A500:A$7000,A500,G500:G$7000)))</f>
        <v/>
      </c>
      <c r="I500" s="61" t="str">
        <f t="shared" si="48"/>
        <v/>
      </c>
      <c r="J500" s="61" t="str">
        <f t="shared" si="44"/>
        <v/>
      </c>
      <c r="K500" s="61">
        <f t="array" ref="K500">(MAX(IF($A500=InsertVoiceSwitchActivateLOG!A$1:A$7000,InsertVoiceSwitchActivateLOG!H$1:H$7000,0)))</f>
        <v>1.1300000000000001E-2</v>
      </c>
      <c r="L500" s="61" t="str">
        <f t="shared" si="49"/>
        <v/>
      </c>
      <c r="M500" s="61">
        <f t="shared" si="47"/>
        <v>15.090000000000714</v>
      </c>
      <c r="N500" s="59" t="str">
        <f t="shared" si="45"/>
        <v/>
      </c>
      <c r="O500" s="59" t="str">
        <f t="shared" si="46"/>
        <v/>
      </c>
    </row>
    <row r="501" spans="1:15" ht="12.5" customHeight="1" x14ac:dyDescent="0.35">
      <c r="A501" s="2">
        <v>10</v>
      </c>
      <c r="B501" s="2" t="s">
        <v>54</v>
      </c>
      <c r="C501" s="69">
        <v>28.29561</v>
      </c>
      <c r="D501" t="s">
        <v>50</v>
      </c>
      <c r="E501" s="2" t="s">
        <v>43</v>
      </c>
      <c r="F501" s="2" t="s">
        <v>55</v>
      </c>
      <c r="G501" s="2"/>
      <c r="H501" s="2" t="str">
        <f>IF(OR(G501="",G502="",G503="",G504=""),"",(SUMIF(A501:A$7000,A501,G501:G$7000)))</f>
        <v/>
      </c>
      <c r="I501" s="55" t="str">
        <f t="shared" si="48"/>
        <v/>
      </c>
      <c r="J501" s="61" t="str">
        <f t="shared" si="44"/>
        <v/>
      </c>
      <c r="K501" s="55">
        <f t="array" ref="K501">(MAX(IF($A501=InsertVoiceSwitchActivateLOG!A$1:A$7000,InsertVoiceSwitchActivateLOG!H$1:H$7000,0)))</f>
        <v>1.1300000000000001E-2</v>
      </c>
      <c r="L501" s="55" t="str">
        <f t="shared" si="49"/>
        <v/>
      </c>
      <c r="M501" s="55">
        <f t="shared" si="47"/>
        <v>15.409999999999258</v>
      </c>
      <c r="N501" s="59" t="str">
        <f t="shared" si="45"/>
        <v/>
      </c>
      <c r="O501" s="59" t="str">
        <f t="shared" si="46"/>
        <v/>
      </c>
    </row>
    <row r="502" spans="1:15" ht="12.5" customHeight="1" x14ac:dyDescent="0.35">
      <c r="A502" s="61">
        <v>10</v>
      </c>
      <c r="B502" s="61" t="s">
        <v>54</v>
      </c>
      <c r="C502" s="70">
        <v>28.31006</v>
      </c>
      <c r="D502" s="59" t="s">
        <v>50</v>
      </c>
      <c r="E502" s="61" t="s">
        <v>43</v>
      </c>
      <c r="F502" s="61" t="s">
        <v>55</v>
      </c>
      <c r="G502" s="61"/>
      <c r="H502" s="61" t="str">
        <f>IF(OR(G502="",G503="",G504="",G505=""),"",(SUMIF(A502:A$7000,A502,G502:G$7000)))</f>
        <v/>
      </c>
      <c r="I502" s="61" t="str">
        <f t="shared" si="48"/>
        <v/>
      </c>
      <c r="J502" s="61" t="str">
        <f t="shared" si="44"/>
        <v/>
      </c>
      <c r="K502" s="61">
        <f t="array" ref="K502">(MAX(IF($A502=InsertVoiceSwitchActivateLOG!A$1:A$7000,InsertVoiceSwitchActivateLOG!H$1:H$7000,0)))</f>
        <v>1.1300000000000001E-2</v>
      </c>
      <c r="L502" s="61" t="str">
        <f t="shared" si="49"/>
        <v/>
      </c>
      <c r="M502" s="61">
        <f t="shared" si="47"/>
        <v>14.450000000000074</v>
      </c>
      <c r="N502" s="59" t="str">
        <f t="shared" si="45"/>
        <v/>
      </c>
      <c r="O502" s="59" t="str">
        <f t="shared" si="46"/>
        <v/>
      </c>
    </row>
    <row r="503" spans="1:15" ht="12.5" customHeight="1" x14ac:dyDescent="0.35">
      <c r="A503" s="2">
        <v>10</v>
      </c>
      <c r="B503" s="2" t="s">
        <v>54</v>
      </c>
      <c r="C503" s="69">
        <v>28.325500000000002</v>
      </c>
      <c r="D503" t="s">
        <v>50</v>
      </c>
      <c r="E503" s="2" t="s">
        <v>43</v>
      </c>
      <c r="F503" s="2" t="s">
        <v>55</v>
      </c>
      <c r="G503" s="2"/>
      <c r="H503" s="2" t="str">
        <f>IF(OR(G503="",G504="",G505="",G506=""),"",(SUMIF(A503:A$7000,A503,G503:G$7000)))</f>
        <v/>
      </c>
      <c r="I503" s="55" t="str">
        <f t="shared" si="48"/>
        <v/>
      </c>
      <c r="J503" s="61" t="str">
        <f t="shared" si="44"/>
        <v/>
      </c>
      <c r="K503" s="55">
        <f t="array" ref="K503">(MAX(IF($A503=InsertVoiceSwitchActivateLOG!A$1:A$7000,InsertVoiceSwitchActivateLOG!H$1:H$7000,0)))</f>
        <v>1.1300000000000001E-2</v>
      </c>
      <c r="L503" s="55" t="str">
        <f t="shared" si="49"/>
        <v/>
      </c>
      <c r="M503" s="55">
        <f t="shared" si="47"/>
        <v>15.440000000001675</v>
      </c>
      <c r="N503" s="59" t="str">
        <f t="shared" si="45"/>
        <v/>
      </c>
      <c r="O503" s="59" t="str">
        <f t="shared" si="46"/>
        <v/>
      </c>
    </row>
    <row r="504" spans="1:15" ht="12.5" customHeight="1" x14ac:dyDescent="0.35">
      <c r="A504" s="61">
        <v>10</v>
      </c>
      <c r="B504" s="61" t="s">
        <v>54</v>
      </c>
      <c r="C504" s="70">
        <v>28.339970000000001</v>
      </c>
      <c r="D504" s="59" t="s">
        <v>50</v>
      </c>
      <c r="E504" s="61" t="s">
        <v>43</v>
      </c>
      <c r="F504" s="61" t="s">
        <v>55</v>
      </c>
      <c r="G504" s="61"/>
      <c r="H504" s="61" t="str">
        <f>IF(OR(G504="",G505="",G506="",G507=""),"",(SUMIF(A504:A$7000,A504,G504:G$7000)))</f>
        <v/>
      </c>
      <c r="I504" s="61" t="str">
        <f t="shared" si="48"/>
        <v/>
      </c>
      <c r="J504" s="61" t="str">
        <f t="shared" si="44"/>
        <v/>
      </c>
      <c r="K504" s="61">
        <f t="array" ref="K504">(MAX(IF($A504=InsertVoiceSwitchActivateLOG!A$1:A$7000,InsertVoiceSwitchActivateLOG!H$1:H$7000,0)))</f>
        <v>1.1300000000000001E-2</v>
      </c>
      <c r="L504" s="61" t="str">
        <f t="shared" si="49"/>
        <v/>
      </c>
      <c r="M504" s="61">
        <f t="shared" si="47"/>
        <v>14.469999999999317</v>
      </c>
      <c r="N504" s="59" t="str">
        <f t="shared" si="45"/>
        <v/>
      </c>
      <c r="O504" s="59" t="str">
        <f t="shared" si="46"/>
        <v/>
      </c>
    </row>
    <row r="505" spans="1:15" ht="12.5" customHeight="1" x14ac:dyDescent="0.35">
      <c r="A505" s="2">
        <v>10</v>
      </c>
      <c r="B505" s="2" t="s">
        <v>54</v>
      </c>
      <c r="C505" s="69">
        <v>28.357469999999999</v>
      </c>
      <c r="D505" t="s">
        <v>50</v>
      </c>
      <c r="E505" s="2" t="s">
        <v>43</v>
      </c>
      <c r="F505" s="2" t="s">
        <v>55</v>
      </c>
      <c r="G505" s="2"/>
      <c r="H505" s="2" t="str">
        <f>IF(OR(G505="",G506="",G507="",G508=""),"",(SUMIF(A505:A$7000,A505,G505:G$7000)))</f>
        <v/>
      </c>
      <c r="I505" s="55" t="str">
        <f t="shared" si="48"/>
        <v/>
      </c>
      <c r="J505" s="61" t="str">
        <f t="shared" si="44"/>
        <v/>
      </c>
      <c r="K505" s="55">
        <f t="array" ref="K505">(MAX(IF($A505=InsertVoiceSwitchActivateLOG!A$1:A$7000,InsertVoiceSwitchActivateLOG!H$1:H$7000,0)))</f>
        <v>1.1300000000000001E-2</v>
      </c>
      <c r="L505" s="55" t="str">
        <f t="shared" si="49"/>
        <v/>
      </c>
      <c r="M505" s="55">
        <f t="shared" si="47"/>
        <v>17.499999999998295</v>
      </c>
      <c r="N505" s="59" t="str">
        <f t="shared" si="45"/>
        <v/>
      </c>
      <c r="O505" s="59" t="str">
        <f t="shared" si="46"/>
        <v/>
      </c>
    </row>
    <row r="506" spans="1:15" ht="12.5" customHeight="1" x14ac:dyDescent="0.35">
      <c r="A506" s="61">
        <v>10</v>
      </c>
      <c r="B506" s="61" t="s">
        <v>54</v>
      </c>
      <c r="C506" s="70">
        <v>28.376799999999999</v>
      </c>
      <c r="D506" s="59" t="s">
        <v>50</v>
      </c>
      <c r="E506" s="61" t="s">
        <v>43</v>
      </c>
      <c r="F506" s="61" t="s">
        <v>55</v>
      </c>
      <c r="G506" s="61"/>
      <c r="H506" s="61" t="str">
        <f>IF(OR(G506="",G507="",G508="",G509=""),"",(SUMIF(A506:A$7000,A506,G506:G$7000)))</f>
        <v/>
      </c>
      <c r="I506" s="61" t="str">
        <f t="shared" si="48"/>
        <v/>
      </c>
      <c r="J506" s="61" t="str">
        <f t="shared" si="44"/>
        <v/>
      </c>
      <c r="K506" s="61">
        <f t="array" ref="K506">(MAX(IF($A506=InsertVoiceSwitchActivateLOG!A$1:A$7000,InsertVoiceSwitchActivateLOG!H$1:H$7000,0)))</f>
        <v>1.1300000000000001E-2</v>
      </c>
      <c r="L506" s="61" t="str">
        <f t="shared" si="49"/>
        <v/>
      </c>
      <c r="M506" s="61">
        <f t="shared" si="47"/>
        <v>19.330000000000069</v>
      </c>
      <c r="N506" s="59" t="str">
        <f t="shared" si="45"/>
        <v/>
      </c>
      <c r="O506" s="59" t="str">
        <f t="shared" si="46"/>
        <v/>
      </c>
    </row>
    <row r="507" spans="1:15" ht="12.5" customHeight="1" x14ac:dyDescent="0.35">
      <c r="A507" s="2">
        <v>10</v>
      </c>
      <c r="B507" s="2" t="s">
        <v>54</v>
      </c>
      <c r="C507" s="69">
        <v>28.394490000000001</v>
      </c>
      <c r="D507" t="s">
        <v>50</v>
      </c>
      <c r="E507" s="2" t="s">
        <v>43</v>
      </c>
      <c r="F507" s="2" t="s">
        <v>55</v>
      </c>
      <c r="G507" s="2"/>
      <c r="H507" s="2" t="str">
        <f>IF(OR(G507="",G508="",G509="",G510=""),"",(SUMIF(A507:A$7000,A507,G507:G$7000)))</f>
        <v/>
      </c>
      <c r="I507" s="55" t="str">
        <f t="shared" si="48"/>
        <v/>
      </c>
      <c r="J507" s="61" t="str">
        <f t="shared" si="44"/>
        <v/>
      </c>
      <c r="K507" s="55">
        <f t="array" ref="K507">(MAX(IF($A507=InsertVoiceSwitchActivateLOG!A$1:A$7000,InsertVoiceSwitchActivateLOG!H$1:H$7000,0)))</f>
        <v>1.1300000000000001E-2</v>
      </c>
      <c r="L507" s="55" t="str">
        <f t="shared" si="49"/>
        <v/>
      </c>
      <c r="M507" s="55">
        <f t="shared" si="47"/>
        <v>17.69000000000176</v>
      </c>
      <c r="N507" s="59" t="str">
        <f t="shared" si="45"/>
        <v/>
      </c>
      <c r="O507" s="59" t="str">
        <f t="shared" si="46"/>
        <v/>
      </c>
    </row>
    <row r="508" spans="1:15" ht="12.5" customHeight="1" x14ac:dyDescent="0.35">
      <c r="A508" s="61">
        <v>10</v>
      </c>
      <c r="B508" s="61" t="s">
        <v>54</v>
      </c>
      <c r="C508" s="70">
        <v>28.415620000000001</v>
      </c>
      <c r="D508" s="59" t="s">
        <v>50</v>
      </c>
      <c r="E508" s="61" t="s">
        <v>43</v>
      </c>
      <c r="F508" s="61" t="s">
        <v>55</v>
      </c>
      <c r="G508" s="61"/>
      <c r="H508" s="61" t="str">
        <f>IF(OR(G508="",G509="",G510="",G511=""),"",(SUMIF(A508:A$7000,A508,G508:G$7000)))</f>
        <v/>
      </c>
      <c r="I508" s="61" t="str">
        <f t="shared" si="48"/>
        <v/>
      </c>
      <c r="J508" s="61" t="str">
        <f t="shared" si="44"/>
        <v/>
      </c>
      <c r="K508" s="61">
        <f t="array" ref="K508">(MAX(IF($A508=InsertVoiceSwitchActivateLOG!A$1:A$7000,InsertVoiceSwitchActivateLOG!H$1:H$7000,0)))</f>
        <v>1.1300000000000001E-2</v>
      </c>
      <c r="L508" s="61" t="str">
        <f t="shared" si="49"/>
        <v/>
      </c>
      <c r="M508" s="61">
        <f t="shared" si="47"/>
        <v>21.129999999999427</v>
      </c>
      <c r="N508" s="59" t="str">
        <f t="shared" si="45"/>
        <v/>
      </c>
      <c r="O508" s="59" t="str">
        <f t="shared" si="46"/>
        <v/>
      </c>
    </row>
    <row r="509" spans="1:15" ht="12.5" customHeight="1" x14ac:dyDescent="0.35">
      <c r="A509" s="2">
        <v>10</v>
      </c>
      <c r="B509" s="2" t="s">
        <v>54</v>
      </c>
      <c r="C509" s="69">
        <v>28.432189999999999</v>
      </c>
      <c r="D509" t="s">
        <v>50</v>
      </c>
      <c r="E509" s="2" t="s">
        <v>43</v>
      </c>
      <c r="F509" s="2" t="s">
        <v>55</v>
      </c>
      <c r="G509" s="2"/>
      <c r="H509" s="2" t="str">
        <f>IF(OR(G509="",G510="",G511="",G512=""),"",(SUMIF(A509:A$7000,A509,G509:G$7000)))</f>
        <v/>
      </c>
      <c r="I509" s="55" t="str">
        <f t="shared" si="48"/>
        <v/>
      </c>
      <c r="J509" s="61" t="str">
        <f t="shared" si="44"/>
        <v/>
      </c>
      <c r="K509" s="55">
        <f t="array" ref="K509">(MAX(IF($A509=InsertVoiceSwitchActivateLOG!A$1:A$7000,InsertVoiceSwitchActivateLOG!H$1:H$7000,0)))</f>
        <v>1.1300000000000001E-2</v>
      </c>
      <c r="L509" s="55" t="str">
        <f t="shared" si="49"/>
        <v/>
      </c>
      <c r="M509" s="55">
        <f t="shared" si="47"/>
        <v>16.569999999997975</v>
      </c>
      <c r="N509" s="59" t="str">
        <f t="shared" si="45"/>
        <v/>
      </c>
      <c r="O509" s="59" t="str">
        <f t="shared" si="46"/>
        <v/>
      </c>
    </row>
    <row r="510" spans="1:15" ht="12.5" customHeight="1" x14ac:dyDescent="0.35">
      <c r="A510" s="61">
        <v>10</v>
      </c>
      <c r="B510" s="61" t="s">
        <v>54</v>
      </c>
      <c r="C510" s="70">
        <v>28.45101</v>
      </c>
      <c r="D510" s="59" t="s">
        <v>50</v>
      </c>
      <c r="E510" s="61" t="s">
        <v>43</v>
      </c>
      <c r="F510" s="61" t="s">
        <v>55</v>
      </c>
      <c r="G510" s="61"/>
      <c r="H510" s="61" t="str">
        <f>IF(OR(G510="",G511="",G512="",G513=""),"",(SUMIF(A510:A$7000,A510,G510:G$7000)))</f>
        <v/>
      </c>
      <c r="I510" s="61" t="str">
        <f t="shared" si="48"/>
        <v/>
      </c>
      <c r="J510" s="61" t="str">
        <f t="shared" si="44"/>
        <v/>
      </c>
      <c r="K510" s="61">
        <f t="array" ref="K510">(MAX(IF($A510=InsertVoiceSwitchActivateLOG!A$1:A$7000,InsertVoiceSwitchActivateLOG!H$1:H$7000,0)))</f>
        <v>1.1300000000000001E-2</v>
      </c>
      <c r="L510" s="61" t="str">
        <f t="shared" si="49"/>
        <v/>
      </c>
      <c r="M510" s="61">
        <f t="shared" si="47"/>
        <v>18.820000000001613</v>
      </c>
      <c r="N510" s="59" t="str">
        <f t="shared" si="45"/>
        <v/>
      </c>
      <c r="O510" s="59" t="str">
        <f t="shared" si="46"/>
        <v/>
      </c>
    </row>
    <row r="511" spans="1:15" ht="12.5" customHeight="1" x14ac:dyDescent="0.35">
      <c r="A511" s="2">
        <v>10</v>
      </c>
      <c r="B511" s="2" t="s">
        <v>54</v>
      </c>
      <c r="C511" s="69">
        <v>28.470389999999998</v>
      </c>
      <c r="D511" t="s">
        <v>50</v>
      </c>
      <c r="E511" s="2" t="s">
        <v>43</v>
      </c>
      <c r="F511" s="2" t="s">
        <v>55</v>
      </c>
      <c r="G511" s="2"/>
      <c r="H511" s="2" t="str">
        <f>IF(OR(G511="",G512="",G513="",G514=""),"",(SUMIF(A511:A$7000,A511,G511:G$7000)))</f>
        <v/>
      </c>
      <c r="I511" s="55" t="str">
        <f t="shared" si="48"/>
        <v/>
      </c>
      <c r="J511" s="61" t="str">
        <f t="shared" si="44"/>
        <v/>
      </c>
      <c r="K511" s="55">
        <f t="array" ref="K511">(MAX(IF($A511=InsertVoiceSwitchActivateLOG!A$1:A$7000,InsertVoiceSwitchActivateLOG!H$1:H$7000,0)))</f>
        <v>1.1300000000000001E-2</v>
      </c>
      <c r="L511" s="55" t="str">
        <f t="shared" si="49"/>
        <v/>
      </c>
      <c r="M511" s="55">
        <f t="shared" si="47"/>
        <v>19.379999999998176</v>
      </c>
      <c r="N511" s="59" t="str">
        <f t="shared" si="45"/>
        <v/>
      </c>
      <c r="O511" s="59" t="str">
        <f t="shared" si="46"/>
        <v/>
      </c>
    </row>
    <row r="512" spans="1:15" ht="12.5" customHeight="1" x14ac:dyDescent="0.35">
      <c r="A512" s="61">
        <v>10</v>
      </c>
      <c r="B512" s="61" t="s">
        <v>54</v>
      </c>
      <c r="C512" s="70">
        <v>28.48808</v>
      </c>
      <c r="D512" s="59" t="s">
        <v>50</v>
      </c>
      <c r="E512" s="61" t="s">
        <v>43</v>
      </c>
      <c r="F512" s="61" t="s">
        <v>55</v>
      </c>
      <c r="G512" s="61"/>
      <c r="H512" s="61" t="str">
        <f>IF(OR(G512="",G513="",G514="",G515=""),"",(SUMIF(A512:A$7000,A512,G512:G$7000)))</f>
        <v/>
      </c>
      <c r="I512" s="61" t="str">
        <f t="shared" si="48"/>
        <v/>
      </c>
      <c r="J512" s="61" t="str">
        <f t="shared" si="44"/>
        <v/>
      </c>
      <c r="K512" s="61">
        <f t="array" ref="K512">(MAX(IF($A512=InsertVoiceSwitchActivateLOG!A$1:A$7000,InsertVoiceSwitchActivateLOG!H$1:H$7000,0)))</f>
        <v>1.1300000000000001E-2</v>
      </c>
      <c r="L512" s="61" t="str">
        <f t="shared" si="49"/>
        <v/>
      </c>
      <c r="M512" s="61">
        <f t="shared" si="47"/>
        <v>17.69000000000176</v>
      </c>
      <c r="N512" s="59" t="str">
        <f t="shared" si="45"/>
        <v/>
      </c>
      <c r="O512" s="59" t="str">
        <f t="shared" si="46"/>
        <v/>
      </c>
    </row>
    <row r="513" spans="1:15" ht="12.5" customHeight="1" x14ac:dyDescent="0.35">
      <c r="A513" s="2">
        <v>10</v>
      </c>
      <c r="B513" s="2" t="s">
        <v>54</v>
      </c>
      <c r="C513" s="69">
        <v>28.506910000000001</v>
      </c>
      <c r="D513" t="s">
        <v>50</v>
      </c>
      <c r="E513" s="2" t="s">
        <v>43</v>
      </c>
      <c r="F513" s="2" t="s">
        <v>55</v>
      </c>
      <c r="G513" s="2"/>
      <c r="H513" s="2" t="str">
        <f>IF(OR(G513="",G514="",G515="",G516=""),"",(SUMIF(A513:A$7000,A513,G513:G$7000)))</f>
        <v/>
      </c>
      <c r="I513" s="55" t="str">
        <f t="shared" si="48"/>
        <v/>
      </c>
      <c r="J513" s="61" t="str">
        <f t="shared" si="44"/>
        <v/>
      </c>
      <c r="K513" s="55">
        <f t="array" ref="K513">(MAX(IF($A513=InsertVoiceSwitchActivateLOG!A$1:A$7000,InsertVoiceSwitchActivateLOG!H$1:H$7000,0)))</f>
        <v>1.1300000000000001E-2</v>
      </c>
      <c r="L513" s="55" t="str">
        <f t="shared" si="49"/>
        <v/>
      </c>
      <c r="M513" s="55">
        <f t="shared" si="47"/>
        <v>18.830000000001235</v>
      </c>
      <c r="N513" s="59" t="str">
        <f t="shared" si="45"/>
        <v/>
      </c>
      <c r="O513" s="59" t="str">
        <f t="shared" si="46"/>
        <v/>
      </c>
    </row>
    <row r="514" spans="1:15" ht="12.5" customHeight="1" x14ac:dyDescent="0.35">
      <c r="A514" s="61">
        <v>10</v>
      </c>
      <c r="B514" s="61" t="s">
        <v>54</v>
      </c>
      <c r="C514" s="70">
        <v>28.522469999999998</v>
      </c>
      <c r="D514" s="59" t="s">
        <v>50</v>
      </c>
      <c r="E514" s="61" t="s">
        <v>43</v>
      </c>
      <c r="F514" s="61" t="s">
        <v>55</v>
      </c>
      <c r="G514" s="61"/>
      <c r="H514" s="61" t="str">
        <f>IF(OR(G514="",G515="",G516="",G517=""),"",(SUMIF(A514:A$7000,A514,G514:G$7000)))</f>
        <v/>
      </c>
      <c r="I514" s="61" t="str">
        <f t="shared" si="48"/>
        <v/>
      </c>
      <c r="J514" s="61" t="str">
        <f t="shared" si="44"/>
        <v/>
      </c>
      <c r="K514" s="61">
        <f t="array" ref="K514">(MAX(IF($A514=InsertVoiceSwitchActivateLOG!A$1:A$7000,InsertVoiceSwitchActivateLOG!H$1:H$7000,0)))</f>
        <v>1.1300000000000001E-2</v>
      </c>
      <c r="L514" s="61" t="str">
        <f t="shared" si="49"/>
        <v/>
      </c>
      <c r="M514" s="61">
        <f t="shared" si="47"/>
        <v>15.559999999997132</v>
      </c>
      <c r="N514" s="59" t="str">
        <f t="shared" si="45"/>
        <v/>
      </c>
      <c r="O514" s="59" t="str">
        <f t="shared" si="46"/>
        <v/>
      </c>
    </row>
    <row r="515" spans="1:15" ht="12.5" customHeight="1" x14ac:dyDescent="0.35">
      <c r="A515" s="2">
        <v>10</v>
      </c>
      <c r="B515" s="2" t="s">
        <v>54</v>
      </c>
      <c r="C515" s="69">
        <v>28.537559999999999</v>
      </c>
      <c r="D515" t="s">
        <v>50</v>
      </c>
      <c r="E515" s="2" t="s">
        <v>43</v>
      </c>
      <c r="F515" s="2" t="s">
        <v>55</v>
      </c>
      <c r="G515" s="2"/>
      <c r="H515" s="2" t="str">
        <f>IF(OR(G515="",G516="",G517="",G518=""),"",(SUMIF(A515:A$7000,A515,G515:G$7000)))</f>
        <v/>
      </c>
      <c r="I515" s="55" t="str">
        <f t="shared" si="48"/>
        <v/>
      </c>
      <c r="J515" s="61" t="str">
        <f t="shared" si="44"/>
        <v/>
      </c>
      <c r="K515" s="55">
        <f t="array" ref="K515">(MAX(IF($A515=InsertVoiceSwitchActivateLOG!A$1:A$7000,InsertVoiceSwitchActivateLOG!H$1:H$7000,0)))</f>
        <v>1.1300000000000001E-2</v>
      </c>
      <c r="L515" s="55" t="str">
        <f t="shared" si="49"/>
        <v/>
      </c>
      <c r="M515" s="55">
        <f t="shared" si="47"/>
        <v>15.090000000000714</v>
      </c>
      <c r="N515" s="59" t="str">
        <f t="shared" si="45"/>
        <v/>
      </c>
      <c r="O515" s="59" t="str">
        <f t="shared" si="46"/>
        <v/>
      </c>
    </row>
    <row r="516" spans="1:15" ht="12.5" customHeight="1" x14ac:dyDescent="0.35">
      <c r="A516" s="61">
        <v>10</v>
      </c>
      <c r="B516" s="61" t="s">
        <v>54</v>
      </c>
      <c r="C516" s="70">
        <v>28.552530000000001</v>
      </c>
      <c r="D516" s="59" t="s">
        <v>50</v>
      </c>
      <c r="E516" s="61" t="s">
        <v>43</v>
      </c>
      <c r="F516" s="61" t="s">
        <v>55</v>
      </c>
      <c r="G516" s="61"/>
      <c r="H516" s="61" t="str">
        <f>IF(OR(G516="",G517="",G518="",G519=""),"",(SUMIF(A516:A$7000,A516,G516:G$7000)))</f>
        <v/>
      </c>
      <c r="I516" s="61" t="str">
        <f t="shared" si="48"/>
        <v/>
      </c>
      <c r="J516" s="61" t="str">
        <f t="shared" si="44"/>
        <v/>
      </c>
      <c r="K516" s="61">
        <f t="array" ref="K516">(MAX(IF($A516=InsertVoiceSwitchActivateLOG!A$1:A$7000,InsertVoiceSwitchActivateLOG!H$1:H$7000,0)))</f>
        <v>1.1300000000000001E-2</v>
      </c>
      <c r="L516" s="61" t="str">
        <f t="shared" si="49"/>
        <v/>
      </c>
      <c r="M516" s="61">
        <f t="shared" si="47"/>
        <v>14.970000000001704</v>
      </c>
      <c r="N516" s="59" t="str">
        <f t="shared" si="45"/>
        <v/>
      </c>
      <c r="O516" s="59" t="str">
        <f t="shared" si="46"/>
        <v/>
      </c>
    </row>
    <row r="517" spans="1:15" ht="12.5" customHeight="1" x14ac:dyDescent="0.35">
      <c r="A517" s="2">
        <v>10</v>
      </c>
      <c r="B517" s="2" t="s">
        <v>54</v>
      </c>
      <c r="C517" s="69">
        <v>28.568809999999999</v>
      </c>
      <c r="D517" t="s">
        <v>50</v>
      </c>
      <c r="E517" s="2" t="s">
        <v>43</v>
      </c>
      <c r="F517" s="2" t="s">
        <v>55</v>
      </c>
      <c r="G517" s="2"/>
      <c r="H517" s="2" t="str">
        <f>IF(OR(G517="",G518="",G519="",G520=""),"",(SUMIF(A517:A$7000,A517,G517:G$7000)))</f>
        <v/>
      </c>
      <c r="I517" s="55" t="str">
        <f t="shared" si="48"/>
        <v/>
      </c>
      <c r="J517" s="61" t="str">
        <f t="shared" si="44"/>
        <v/>
      </c>
      <c r="K517" s="55">
        <f t="array" ref="K517">(MAX(IF($A517=InsertVoiceSwitchActivateLOG!A$1:A$7000,InsertVoiceSwitchActivateLOG!H$1:H$7000,0)))</f>
        <v>1.1300000000000001E-2</v>
      </c>
      <c r="L517" s="55" t="str">
        <f t="shared" si="49"/>
        <v/>
      </c>
      <c r="M517" s="55">
        <f t="shared" si="47"/>
        <v>16.279999999998296</v>
      </c>
      <c r="N517" s="59" t="str">
        <f t="shared" si="45"/>
        <v/>
      </c>
      <c r="O517" s="59" t="str">
        <f t="shared" si="46"/>
        <v/>
      </c>
    </row>
    <row r="518" spans="1:15" ht="12.5" customHeight="1" x14ac:dyDescent="0.35">
      <c r="A518" s="61">
        <v>10</v>
      </c>
      <c r="B518" s="61" t="s">
        <v>54</v>
      </c>
      <c r="C518" s="70">
        <v>28.592949999999998</v>
      </c>
      <c r="D518" s="59" t="s">
        <v>50</v>
      </c>
      <c r="E518" s="61" t="s">
        <v>43</v>
      </c>
      <c r="F518" s="61" t="s">
        <v>55</v>
      </c>
      <c r="G518" s="61"/>
      <c r="H518" s="61" t="str">
        <f>IF(OR(G518="",G519="",G520="",G521=""),"",(SUMIF(A518:A$7000,A518,G518:G$7000)))</f>
        <v/>
      </c>
      <c r="I518" s="61" t="str">
        <f t="shared" si="48"/>
        <v/>
      </c>
      <c r="J518" s="61" t="str">
        <f t="shared" si="44"/>
        <v/>
      </c>
      <c r="K518" s="61">
        <f t="array" ref="K518">(MAX(IF($A518=InsertVoiceSwitchActivateLOG!A$1:A$7000,InsertVoiceSwitchActivateLOG!H$1:H$7000,0)))</f>
        <v>1.1300000000000001E-2</v>
      </c>
      <c r="L518" s="61" t="str">
        <f t="shared" si="49"/>
        <v/>
      </c>
      <c r="M518" s="61">
        <f t="shared" si="47"/>
        <v>24.139999999999162</v>
      </c>
      <c r="N518" s="59" t="str">
        <f t="shared" si="45"/>
        <v/>
      </c>
      <c r="O518" s="59" t="str">
        <f t="shared" si="46"/>
        <v/>
      </c>
    </row>
    <row r="519" spans="1:15" ht="12.5" customHeight="1" x14ac:dyDescent="0.35">
      <c r="A519" s="2">
        <v>10</v>
      </c>
      <c r="B519" s="2" t="s">
        <v>54</v>
      </c>
      <c r="C519" s="69">
        <v>28.613900000000001</v>
      </c>
      <c r="D519" t="s">
        <v>50</v>
      </c>
      <c r="E519" s="2" t="s">
        <v>43</v>
      </c>
      <c r="F519" s="2" t="s">
        <v>55</v>
      </c>
      <c r="G519" s="2"/>
      <c r="H519" s="2" t="str">
        <f>IF(OR(G519="",G520="",G521="",G522=""),"",(SUMIF(A519:A$7000,A519,G519:G$7000)))</f>
        <v/>
      </c>
      <c r="I519" s="55" t="str">
        <f t="shared" si="48"/>
        <v/>
      </c>
      <c r="J519" s="61" t="str">
        <f t="shared" si="44"/>
        <v/>
      </c>
      <c r="K519" s="55">
        <f t="array" ref="K519">(MAX(IF($A519=InsertVoiceSwitchActivateLOG!A$1:A$7000,InsertVoiceSwitchActivateLOG!H$1:H$7000,0)))</f>
        <v>1.1300000000000001E-2</v>
      </c>
      <c r="L519" s="55" t="str">
        <f t="shared" si="49"/>
        <v/>
      </c>
      <c r="M519" s="55">
        <f t="shared" si="47"/>
        <v>20.950000000002689</v>
      </c>
      <c r="N519" s="59" t="str">
        <f t="shared" si="45"/>
        <v/>
      </c>
      <c r="O519" s="59" t="str">
        <f t="shared" si="46"/>
        <v/>
      </c>
    </row>
    <row r="520" spans="1:15" ht="12.5" customHeight="1" x14ac:dyDescent="0.35">
      <c r="A520" s="61">
        <v>10</v>
      </c>
      <c r="B520" s="61" t="s">
        <v>54</v>
      </c>
      <c r="C520" s="70">
        <v>28.634740000000001</v>
      </c>
      <c r="D520" s="59" t="s">
        <v>50</v>
      </c>
      <c r="E520" s="61" t="s">
        <v>43</v>
      </c>
      <c r="F520" s="61" t="s">
        <v>55</v>
      </c>
      <c r="G520" s="61"/>
      <c r="H520" s="61" t="str">
        <f>IF(OR(G520="",G521="",G522="",G523=""),"",(SUMIF(A520:A$7000,A520,G520:G$7000)))</f>
        <v/>
      </c>
      <c r="I520" s="61" t="str">
        <f t="shared" si="48"/>
        <v/>
      </c>
      <c r="J520" s="61" t="str">
        <f t="shared" si="44"/>
        <v/>
      </c>
      <c r="K520" s="61">
        <f t="array" ref="K520">(MAX(IF($A520=InsertVoiceSwitchActivateLOG!A$1:A$7000,InsertVoiceSwitchActivateLOG!H$1:H$7000,0)))</f>
        <v>1.1300000000000001E-2</v>
      </c>
      <c r="L520" s="61" t="str">
        <f t="shared" si="49"/>
        <v/>
      </c>
      <c r="M520" s="61">
        <f t="shared" si="47"/>
        <v>20.839999999999748</v>
      </c>
      <c r="N520" s="59" t="str">
        <f t="shared" si="45"/>
        <v/>
      </c>
      <c r="O520" s="59" t="str">
        <f t="shared" si="46"/>
        <v/>
      </c>
    </row>
    <row r="521" spans="1:15" ht="12.5" customHeight="1" x14ac:dyDescent="0.35">
      <c r="A521" s="2">
        <v>10</v>
      </c>
      <c r="B521" s="2" t="s">
        <v>54</v>
      </c>
      <c r="C521" s="69">
        <v>28.653230000000001</v>
      </c>
      <c r="D521" t="s">
        <v>50</v>
      </c>
      <c r="E521" s="2" t="s">
        <v>43</v>
      </c>
      <c r="F521" s="2" t="s">
        <v>55</v>
      </c>
      <c r="G521" s="2"/>
      <c r="H521" s="2" t="str">
        <f>IF(OR(G521="",G522="",G523="",G524=""),"",(SUMIF(A521:A$7000,A521,G521:G$7000)))</f>
        <v/>
      </c>
      <c r="I521" s="55" t="str">
        <f t="shared" si="48"/>
        <v/>
      </c>
      <c r="J521" s="61" t="str">
        <f t="shared" si="44"/>
        <v/>
      </c>
      <c r="K521" s="55">
        <f t="array" ref="K521">(MAX(IF($A521=InsertVoiceSwitchActivateLOG!A$1:A$7000,InsertVoiceSwitchActivateLOG!H$1:H$7000,0)))</f>
        <v>1.1300000000000001E-2</v>
      </c>
      <c r="L521" s="55" t="str">
        <f t="shared" si="49"/>
        <v/>
      </c>
      <c r="M521" s="55">
        <f t="shared" si="47"/>
        <v>18.489999999999895</v>
      </c>
      <c r="N521" s="59" t="str">
        <f t="shared" si="45"/>
        <v/>
      </c>
      <c r="O521" s="59" t="str">
        <f t="shared" si="46"/>
        <v/>
      </c>
    </row>
    <row r="522" spans="1:15" ht="12.5" customHeight="1" x14ac:dyDescent="0.35">
      <c r="A522" s="61">
        <v>10</v>
      </c>
      <c r="B522" s="61" t="s">
        <v>54</v>
      </c>
      <c r="C522" s="70">
        <v>28.67266</v>
      </c>
      <c r="D522" s="59" t="s">
        <v>50</v>
      </c>
      <c r="E522" s="61" t="s">
        <v>43</v>
      </c>
      <c r="F522" s="61" t="s">
        <v>55</v>
      </c>
      <c r="G522" s="61"/>
      <c r="H522" s="61" t="str">
        <f>IF(OR(G522="",G523="",G524="",G525=""),"",(SUMIF(A522:A$7000,A522,G522:G$7000)))</f>
        <v/>
      </c>
      <c r="I522" s="61" t="str">
        <f t="shared" si="48"/>
        <v/>
      </c>
      <c r="J522" s="61" t="str">
        <f t="shared" si="44"/>
        <v/>
      </c>
      <c r="K522" s="61">
        <f t="array" ref="K522">(MAX(IF($A522=InsertVoiceSwitchActivateLOG!A$1:A$7000,InsertVoiceSwitchActivateLOG!H$1:H$7000,0)))</f>
        <v>1.1300000000000001E-2</v>
      </c>
      <c r="L522" s="61" t="str">
        <f t="shared" si="49"/>
        <v/>
      </c>
      <c r="M522" s="61">
        <f t="shared" si="47"/>
        <v>19.429999999999836</v>
      </c>
      <c r="N522" s="59" t="str">
        <f t="shared" si="45"/>
        <v/>
      </c>
      <c r="O522" s="59" t="str">
        <f t="shared" si="46"/>
        <v/>
      </c>
    </row>
    <row r="523" spans="1:15" ht="12.5" customHeight="1" x14ac:dyDescent="0.35">
      <c r="A523" s="2">
        <v>10</v>
      </c>
      <c r="B523" s="2" t="s">
        <v>54</v>
      </c>
      <c r="C523" s="69">
        <v>28.691659999999999</v>
      </c>
      <c r="D523" t="s">
        <v>50</v>
      </c>
      <c r="E523" s="2" t="s">
        <v>43</v>
      </c>
      <c r="F523" s="2" t="s">
        <v>55</v>
      </c>
      <c r="G523" s="2"/>
      <c r="H523" s="2" t="str">
        <f>IF(OR(G523="",G524="",G525="",G526=""),"",(SUMIF(A523:A$7000,A523,G523:G$7000)))</f>
        <v/>
      </c>
      <c r="I523" s="55" t="str">
        <f t="shared" si="48"/>
        <v/>
      </c>
      <c r="J523" s="61" t="str">
        <f t="shared" si="44"/>
        <v/>
      </c>
      <c r="K523" s="55">
        <f t="array" ref="K523">(MAX(IF($A523=InsertVoiceSwitchActivateLOG!A$1:A$7000,InsertVoiceSwitchActivateLOG!H$1:H$7000,0)))</f>
        <v>1.1300000000000001E-2</v>
      </c>
      <c r="L523" s="55" t="str">
        <f t="shared" si="49"/>
        <v/>
      </c>
      <c r="M523" s="55">
        <f t="shared" si="47"/>
        <v>18.999999999998352</v>
      </c>
      <c r="N523" s="59" t="str">
        <f t="shared" si="45"/>
        <v/>
      </c>
      <c r="O523" s="59" t="str">
        <f t="shared" si="46"/>
        <v/>
      </c>
    </row>
    <row r="524" spans="1:15" ht="12.5" customHeight="1" x14ac:dyDescent="0.35">
      <c r="A524" s="61">
        <v>10</v>
      </c>
      <c r="B524" s="61" t="s">
        <v>54</v>
      </c>
      <c r="C524" s="70">
        <v>28.714639999999999</v>
      </c>
      <c r="D524" s="59" t="s">
        <v>50</v>
      </c>
      <c r="E524" s="61" t="s">
        <v>43</v>
      </c>
      <c r="F524" s="61" t="s">
        <v>55</v>
      </c>
      <c r="G524" s="61"/>
      <c r="H524" s="61" t="str">
        <f>IF(OR(G524="",G525="",G526="",G527=""),"",(SUMIF(A524:A$7000,A524,G524:G$7000)))</f>
        <v/>
      </c>
      <c r="I524" s="61" t="str">
        <f t="shared" si="48"/>
        <v/>
      </c>
      <c r="J524" s="61" t="str">
        <f t="shared" si="44"/>
        <v/>
      </c>
      <c r="K524" s="61">
        <f t="array" ref="K524">(MAX(IF($A524=InsertVoiceSwitchActivateLOG!A$1:A$7000,InsertVoiceSwitchActivateLOG!H$1:H$7000,0)))</f>
        <v>1.1300000000000001E-2</v>
      </c>
      <c r="L524" s="61" t="str">
        <f t="shared" si="49"/>
        <v/>
      </c>
      <c r="M524" s="61">
        <f t="shared" si="47"/>
        <v>22.980000000000445</v>
      </c>
      <c r="N524" s="59" t="str">
        <f t="shared" si="45"/>
        <v/>
      </c>
      <c r="O524" s="59" t="str">
        <f t="shared" si="46"/>
        <v/>
      </c>
    </row>
    <row r="525" spans="1:15" ht="12.5" customHeight="1" x14ac:dyDescent="0.35">
      <c r="A525" s="2">
        <v>10</v>
      </c>
      <c r="B525" s="2" t="s">
        <v>54</v>
      </c>
      <c r="C525" s="69">
        <v>28.736070000000002</v>
      </c>
      <c r="D525" t="s">
        <v>50</v>
      </c>
      <c r="E525" s="2" t="s">
        <v>43</v>
      </c>
      <c r="F525" s="2" t="s">
        <v>55</v>
      </c>
      <c r="G525" s="2"/>
      <c r="H525" s="2" t="str">
        <f>IF(OR(G525="",G526="",G527="",G528=""),"",(SUMIF(A525:A$7000,A525,G525:G$7000)))</f>
        <v/>
      </c>
      <c r="I525" s="55" t="str">
        <f t="shared" si="48"/>
        <v/>
      </c>
      <c r="J525" s="61" t="str">
        <f t="shared" si="44"/>
        <v/>
      </c>
      <c r="K525" s="55">
        <f t="array" ref="K525">(MAX(IF($A525=InsertVoiceSwitchActivateLOG!A$1:A$7000,InsertVoiceSwitchActivateLOG!H$1:H$7000,0)))</f>
        <v>1.1300000000000001E-2</v>
      </c>
      <c r="L525" s="55" t="str">
        <f t="shared" si="49"/>
        <v/>
      </c>
      <c r="M525" s="55">
        <f t="shared" si="47"/>
        <v>21.430000000002281</v>
      </c>
      <c r="N525" s="59" t="str">
        <f t="shared" si="45"/>
        <v/>
      </c>
      <c r="O525" s="59" t="str">
        <f t="shared" si="46"/>
        <v/>
      </c>
    </row>
    <row r="526" spans="1:15" ht="12.5" customHeight="1" x14ac:dyDescent="0.35">
      <c r="A526" s="61">
        <v>10</v>
      </c>
      <c r="B526" s="61" t="s">
        <v>54</v>
      </c>
      <c r="C526" s="70">
        <v>28.75104</v>
      </c>
      <c r="D526" s="59" t="s">
        <v>50</v>
      </c>
      <c r="E526" s="61" t="s">
        <v>43</v>
      </c>
      <c r="F526" s="61" t="s">
        <v>55</v>
      </c>
      <c r="G526" s="61"/>
      <c r="H526" s="61" t="str">
        <f>IF(OR(G526="",G527="",G528="",G529=""),"",(SUMIF(A526:A$7000,A526,G526:G$7000)))</f>
        <v/>
      </c>
      <c r="I526" s="61" t="str">
        <f t="shared" si="48"/>
        <v/>
      </c>
      <c r="J526" s="61" t="str">
        <f t="shared" si="44"/>
        <v/>
      </c>
      <c r="K526" s="61">
        <f t="array" ref="K526">(MAX(IF($A526=InsertVoiceSwitchActivateLOG!A$1:A$7000,InsertVoiceSwitchActivateLOG!H$1:H$7000,0)))</f>
        <v>1.1300000000000001E-2</v>
      </c>
      <c r="L526" s="61" t="str">
        <f t="shared" si="49"/>
        <v/>
      </c>
      <c r="M526" s="61">
        <f t="shared" si="47"/>
        <v>14.969999999998151</v>
      </c>
      <c r="N526" s="59" t="str">
        <f t="shared" si="45"/>
        <v/>
      </c>
      <c r="O526" s="59" t="str">
        <f t="shared" si="46"/>
        <v/>
      </c>
    </row>
    <row r="527" spans="1:15" ht="12.5" customHeight="1" x14ac:dyDescent="0.35">
      <c r="A527" s="2">
        <v>10</v>
      </c>
      <c r="B527" s="2" t="s">
        <v>54</v>
      </c>
      <c r="C527" s="69">
        <v>28.76699</v>
      </c>
      <c r="D527" t="s">
        <v>50</v>
      </c>
      <c r="E527" s="2" t="s">
        <v>43</v>
      </c>
      <c r="F527" s="2" t="s">
        <v>55</v>
      </c>
      <c r="G527" s="2"/>
      <c r="H527" s="2" t="str">
        <f>IF(OR(G527="",G528="",G529="",G530=""),"",(SUMIF(A527:A$7000,A527,G527:G$7000)))</f>
        <v/>
      </c>
      <c r="I527" s="55" t="str">
        <f t="shared" si="48"/>
        <v/>
      </c>
      <c r="J527" s="61" t="str">
        <f t="shared" si="44"/>
        <v/>
      </c>
      <c r="K527" s="55">
        <f t="array" ref="K527">(MAX(IF($A527=InsertVoiceSwitchActivateLOG!A$1:A$7000,InsertVoiceSwitchActivateLOG!H$1:H$7000,0)))</f>
        <v>1.1300000000000001E-2</v>
      </c>
      <c r="L527" s="55" t="str">
        <f t="shared" si="49"/>
        <v/>
      </c>
      <c r="M527" s="55">
        <f t="shared" si="47"/>
        <v>15.950000000000131</v>
      </c>
      <c r="N527" s="59" t="str">
        <f t="shared" si="45"/>
        <v/>
      </c>
      <c r="O527" s="59" t="str">
        <f t="shared" si="46"/>
        <v/>
      </c>
    </row>
    <row r="528" spans="1:15" ht="12.5" customHeight="1" x14ac:dyDescent="0.35">
      <c r="A528" s="61">
        <v>10</v>
      </c>
      <c r="B528" s="61" t="s">
        <v>54</v>
      </c>
      <c r="C528" s="70">
        <v>28.782530000000001</v>
      </c>
      <c r="D528" s="59" t="s">
        <v>50</v>
      </c>
      <c r="E528" s="61" t="s">
        <v>43</v>
      </c>
      <c r="F528" s="61" t="s">
        <v>55</v>
      </c>
      <c r="G528" s="61"/>
      <c r="H528" s="61" t="str">
        <f>IF(OR(G528="",G529="",G530="",G531=""),"",(SUMIF(A528:A$7000,A528,G528:G$7000)))</f>
        <v/>
      </c>
      <c r="I528" s="61" t="str">
        <f t="shared" si="48"/>
        <v/>
      </c>
      <c r="J528" s="61" t="str">
        <f t="shared" si="44"/>
        <v/>
      </c>
      <c r="K528" s="61">
        <f t="array" ref="K528">(MAX(IF($A528=InsertVoiceSwitchActivateLOG!A$1:A$7000,InsertVoiceSwitchActivateLOG!H$1:H$7000,0)))</f>
        <v>1.1300000000000001E-2</v>
      </c>
      <c r="L528" s="61" t="str">
        <f t="shared" si="49"/>
        <v/>
      </c>
      <c r="M528" s="61">
        <f t="shared" si="47"/>
        <v>15.540000000001442</v>
      </c>
      <c r="N528" s="59" t="str">
        <f t="shared" si="45"/>
        <v/>
      </c>
      <c r="O528" s="59" t="str">
        <f t="shared" si="46"/>
        <v/>
      </c>
    </row>
    <row r="529" spans="1:15" ht="12.5" customHeight="1" x14ac:dyDescent="0.35">
      <c r="A529" s="2">
        <v>10</v>
      </c>
      <c r="B529" s="2" t="s">
        <v>54</v>
      </c>
      <c r="C529" s="69">
        <v>28.803170000000001</v>
      </c>
      <c r="D529" t="s">
        <v>50</v>
      </c>
      <c r="E529" s="2" t="s">
        <v>43</v>
      </c>
      <c r="F529" s="2" t="s">
        <v>55</v>
      </c>
      <c r="G529" s="2"/>
      <c r="H529" s="2" t="str">
        <f>IF(OR(G529="",G530="",G531="",G532=""),"",(SUMIF(A529:A$7000,A529,G529:G$7000)))</f>
        <v/>
      </c>
      <c r="I529" s="55" t="str">
        <f t="shared" si="48"/>
        <v/>
      </c>
      <c r="J529" s="61" t="str">
        <f t="shared" ref="J529:J592" si="50">IF(L529="","",(VLOOKUP(A529,A529:E7513,5,FALSE)))</f>
        <v/>
      </c>
      <c r="K529" s="55">
        <f t="array" ref="K529">(MAX(IF($A529=InsertVoiceSwitchActivateLOG!A$1:A$7000,InsertVoiceSwitchActivateLOG!H$1:H$7000,0)))</f>
        <v>1.1300000000000001E-2</v>
      </c>
      <c r="L529" s="55" t="str">
        <f t="shared" si="49"/>
        <v/>
      </c>
      <c r="M529" s="55">
        <f t="shared" si="47"/>
        <v>20.640000000000214</v>
      </c>
      <c r="N529" s="59" t="str">
        <f t="shared" ref="N529:N592" si="51">IF(AND(G529&gt;0,G530&gt;0,G528&gt;0),A529,"")</f>
        <v/>
      </c>
      <c r="O529" s="59" t="str">
        <f t="shared" ref="O529:O592" si="52">IF(N529="","",(IF(G529&gt;G530,-1,1)))</f>
        <v/>
      </c>
    </row>
    <row r="530" spans="1:15" ht="12.5" customHeight="1" x14ac:dyDescent="0.35">
      <c r="A530" s="61">
        <v>10</v>
      </c>
      <c r="B530" s="61" t="s">
        <v>54</v>
      </c>
      <c r="C530" s="70">
        <v>28.818049999999999</v>
      </c>
      <c r="D530" s="59" t="s">
        <v>50</v>
      </c>
      <c r="E530" s="61" t="s">
        <v>43</v>
      </c>
      <c r="F530" s="61" t="s">
        <v>55</v>
      </c>
      <c r="G530" s="61"/>
      <c r="H530" s="61" t="str">
        <f>IF(OR(G530="",G531="",G532="",G533=""),"",(SUMIF(A530:A$7000,A530,G530:G$7000)))</f>
        <v/>
      </c>
      <c r="I530" s="61" t="str">
        <f t="shared" si="48"/>
        <v/>
      </c>
      <c r="J530" s="61" t="str">
        <f t="shared" si="50"/>
        <v/>
      </c>
      <c r="K530" s="61">
        <f t="array" ref="K530">(MAX(IF($A530=InsertVoiceSwitchActivateLOG!A$1:A$7000,InsertVoiceSwitchActivateLOG!H$1:H$7000,0)))</f>
        <v>1.1300000000000001E-2</v>
      </c>
      <c r="L530" s="61" t="str">
        <f t="shared" si="49"/>
        <v/>
      </c>
      <c r="M530" s="61">
        <f t="shared" ref="M530:M593" si="53">IF(A530=A529,ABS(C530-C529),0)*1000</f>
        <v>14.879999999998006</v>
      </c>
      <c r="N530" s="59" t="str">
        <f t="shared" si="51"/>
        <v/>
      </c>
      <c r="O530" s="59" t="str">
        <f t="shared" si="52"/>
        <v/>
      </c>
    </row>
    <row r="531" spans="1:15" ht="12.5" customHeight="1" x14ac:dyDescent="0.35">
      <c r="A531" s="2">
        <v>10</v>
      </c>
      <c r="B531" s="2" t="s">
        <v>54</v>
      </c>
      <c r="C531" s="69">
        <v>28.834720000000001</v>
      </c>
      <c r="D531" t="s">
        <v>50</v>
      </c>
      <c r="E531" s="2" t="s">
        <v>43</v>
      </c>
      <c r="F531" s="2" t="s">
        <v>55</v>
      </c>
      <c r="G531" s="2"/>
      <c r="H531" s="2" t="str">
        <f>IF(OR(G531="",G532="",G533="",G534=""),"",(SUMIF(A531:A$7000,A531,G531:G$7000)))</f>
        <v/>
      </c>
      <c r="I531" s="55" t="str">
        <f t="shared" si="48"/>
        <v/>
      </c>
      <c r="J531" s="61" t="str">
        <f t="shared" si="50"/>
        <v/>
      </c>
      <c r="K531" s="55">
        <f t="array" ref="K531">(MAX(IF($A531=InsertVoiceSwitchActivateLOG!A$1:A$7000,InsertVoiceSwitchActivateLOG!H$1:H$7000,0)))</f>
        <v>1.1300000000000001E-2</v>
      </c>
      <c r="L531" s="55" t="str">
        <f t="shared" si="49"/>
        <v/>
      </c>
      <c r="M531" s="55">
        <f t="shared" si="53"/>
        <v>16.670000000001295</v>
      </c>
      <c r="N531" s="59" t="str">
        <f t="shared" si="51"/>
        <v/>
      </c>
      <c r="O531" s="59" t="str">
        <f t="shared" si="52"/>
        <v/>
      </c>
    </row>
    <row r="532" spans="1:15" ht="12.5" customHeight="1" x14ac:dyDescent="0.35">
      <c r="A532" s="61">
        <v>10</v>
      </c>
      <c r="B532" s="61" t="s">
        <v>54</v>
      </c>
      <c r="C532" s="70">
        <v>28.849869999999999</v>
      </c>
      <c r="D532" s="59" t="s">
        <v>50</v>
      </c>
      <c r="E532" s="61" t="s">
        <v>43</v>
      </c>
      <c r="F532" s="61" t="s">
        <v>55</v>
      </c>
      <c r="G532" s="61"/>
      <c r="H532" s="61" t="str">
        <f>IF(OR(G532="",G533="",G534="",G535=""),"",(SUMIF(A532:A$7000,A532,G532:G$7000)))</f>
        <v/>
      </c>
      <c r="I532" s="61" t="str">
        <f t="shared" si="48"/>
        <v/>
      </c>
      <c r="J532" s="61" t="str">
        <f t="shared" si="50"/>
        <v/>
      </c>
      <c r="K532" s="61">
        <f t="array" ref="K532">(MAX(IF($A532=InsertVoiceSwitchActivateLOG!A$1:A$7000,InsertVoiceSwitchActivateLOG!H$1:H$7000,0)))</f>
        <v>1.1300000000000001E-2</v>
      </c>
      <c r="L532" s="61" t="str">
        <f t="shared" si="49"/>
        <v/>
      </c>
      <c r="M532" s="61">
        <f t="shared" si="53"/>
        <v>15.149999999998442</v>
      </c>
      <c r="N532" s="59" t="str">
        <f t="shared" si="51"/>
        <v/>
      </c>
      <c r="O532" s="59" t="str">
        <f t="shared" si="52"/>
        <v/>
      </c>
    </row>
    <row r="533" spans="1:15" ht="12.5" customHeight="1" x14ac:dyDescent="0.35">
      <c r="A533" s="2">
        <v>10</v>
      </c>
      <c r="B533" s="2" t="s">
        <v>54</v>
      </c>
      <c r="C533" s="69">
        <v>28.868220000000001</v>
      </c>
      <c r="D533" t="s">
        <v>50</v>
      </c>
      <c r="E533" s="2" t="s">
        <v>43</v>
      </c>
      <c r="F533" s="2" t="s">
        <v>55</v>
      </c>
      <c r="G533" s="2"/>
      <c r="H533" s="2" t="str">
        <f>IF(OR(G533="",G534="",G535="",G536=""),"",(SUMIF(A533:A$7000,A533,G533:G$7000)))</f>
        <v/>
      </c>
      <c r="I533" s="55" t="str">
        <f t="shared" si="48"/>
        <v/>
      </c>
      <c r="J533" s="61" t="str">
        <f t="shared" si="50"/>
        <v/>
      </c>
      <c r="K533" s="55">
        <f t="array" ref="K533">(MAX(IF($A533=InsertVoiceSwitchActivateLOG!A$1:A$7000,InsertVoiceSwitchActivateLOG!H$1:H$7000,0)))</f>
        <v>1.1300000000000001E-2</v>
      </c>
      <c r="L533" s="55" t="str">
        <f t="shared" si="49"/>
        <v/>
      </c>
      <c r="M533" s="55">
        <f t="shared" si="53"/>
        <v>18.350000000001643</v>
      </c>
      <c r="N533" s="59" t="str">
        <f t="shared" si="51"/>
        <v/>
      </c>
      <c r="O533" s="59" t="str">
        <f t="shared" si="52"/>
        <v/>
      </c>
    </row>
    <row r="534" spans="1:15" ht="12.5" customHeight="1" x14ac:dyDescent="0.35">
      <c r="A534" s="61">
        <v>10</v>
      </c>
      <c r="B534" s="61" t="s">
        <v>54</v>
      </c>
      <c r="C534" s="70">
        <v>28.885179999999998</v>
      </c>
      <c r="D534" s="59" t="s">
        <v>50</v>
      </c>
      <c r="E534" s="61" t="s">
        <v>43</v>
      </c>
      <c r="F534" s="61" t="s">
        <v>55</v>
      </c>
      <c r="G534" s="61"/>
      <c r="H534" s="61" t="str">
        <f>IF(OR(G534="",G535="",G536="",G537=""),"",(SUMIF(A534:A$7000,A534,G534:G$7000)))</f>
        <v/>
      </c>
      <c r="I534" s="61" t="str">
        <f t="shared" si="48"/>
        <v/>
      </c>
      <c r="J534" s="61" t="str">
        <f t="shared" si="50"/>
        <v/>
      </c>
      <c r="K534" s="61">
        <f t="array" ref="K534">(MAX(IF($A534=InsertVoiceSwitchActivateLOG!A$1:A$7000,InsertVoiceSwitchActivateLOG!H$1:H$7000,0)))</f>
        <v>1.1300000000000001E-2</v>
      </c>
      <c r="L534" s="61" t="str">
        <f t="shared" si="49"/>
        <v/>
      </c>
      <c r="M534" s="61">
        <f t="shared" si="53"/>
        <v>16.959999999997422</v>
      </c>
      <c r="N534" s="59" t="str">
        <f t="shared" si="51"/>
        <v/>
      </c>
      <c r="O534" s="59" t="str">
        <f t="shared" si="52"/>
        <v/>
      </c>
    </row>
    <row r="535" spans="1:15" ht="12.5" customHeight="1" x14ac:dyDescent="0.35">
      <c r="A535" s="2">
        <v>10</v>
      </c>
      <c r="B535" s="2" t="s">
        <v>54</v>
      </c>
      <c r="C535" s="69">
        <v>28.90035</v>
      </c>
      <c r="D535" t="s">
        <v>50</v>
      </c>
      <c r="E535" s="2" t="s">
        <v>43</v>
      </c>
      <c r="F535" s="2" t="s">
        <v>55</v>
      </c>
      <c r="G535" s="2"/>
      <c r="H535" s="2" t="str">
        <f>IF(OR(G535="",G536="",G537="",G538=""),"",(SUMIF(A535:A$7000,A535,G535:G$7000)))</f>
        <v/>
      </c>
      <c r="I535" s="55" t="str">
        <f t="shared" si="48"/>
        <v/>
      </c>
      <c r="J535" s="61" t="str">
        <f t="shared" si="50"/>
        <v/>
      </c>
      <c r="K535" s="55">
        <f t="array" ref="K535">(MAX(IF($A535=InsertVoiceSwitchActivateLOG!A$1:A$7000,InsertVoiceSwitchActivateLOG!H$1:H$7000,0)))</f>
        <v>1.1300000000000001E-2</v>
      </c>
      <c r="L535" s="55" t="str">
        <f t="shared" si="49"/>
        <v/>
      </c>
      <c r="M535" s="55">
        <f t="shared" si="53"/>
        <v>15.170000000001238</v>
      </c>
      <c r="N535" s="59" t="str">
        <f t="shared" si="51"/>
        <v/>
      </c>
      <c r="O535" s="59" t="str">
        <f t="shared" si="52"/>
        <v/>
      </c>
    </row>
    <row r="536" spans="1:15" ht="12.5" customHeight="1" x14ac:dyDescent="0.35">
      <c r="A536" s="61">
        <v>10</v>
      </c>
      <c r="B536" s="61" t="s">
        <v>54</v>
      </c>
      <c r="C536" s="70">
        <v>28.915980000000001</v>
      </c>
      <c r="D536" s="59" t="s">
        <v>50</v>
      </c>
      <c r="E536" s="61" t="s">
        <v>43</v>
      </c>
      <c r="F536" s="61" t="s">
        <v>55</v>
      </c>
      <c r="G536" s="61"/>
      <c r="H536" s="61" t="str">
        <f>IF(OR(G536="",G537="",G538="",G539=""),"",(SUMIF(A536:A$7000,A536,G536:G$7000)))</f>
        <v/>
      </c>
      <c r="I536" s="61" t="str">
        <f t="shared" si="48"/>
        <v/>
      </c>
      <c r="J536" s="61" t="str">
        <f t="shared" si="50"/>
        <v/>
      </c>
      <c r="K536" s="61">
        <f t="array" ref="K536">(MAX(IF($A536=InsertVoiceSwitchActivateLOG!A$1:A$7000,InsertVoiceSwitchActivateLOG!H$1:H$7000,0)))</f>
        <v>1.1300000000000001E-2</v>
      </c>
      <c r="L536" s="61" t="str">
        <f t="shared" si="49"/>
        <v/>
      </c>
      <c r="M536" s="61">
        <f t="shared" si="53"/>
        <v>15.630000000001587</v>
      </c>
      <c r="N536" s="59" t="str">
        <f t="shared" si="51"/>
        <v/>
      </c>
      <c r="O536" s="59" t="str">
        <f t="shared" si="52"/>
        <v/>
      </c>
    </row>
    <row r="537" spans="1:15" ht="12.5" customHeight="1" x14ac:dyDescent="0.35">
      <c r="A537" s="2">
        <v>10</v>
      </c>
      <c r="B537" s="2" t="s">
        <v>54</v>
      </c>
      <c r="C537" s="69">
        <v>28.931180000000001</v>
      </c>
      <c r="D537" t="s">
        <v>50</v>
      </c>
      <c r="E537" s="2" t="s">
        <v>43</v>
      </c>
      <c r="F537" s="2" t="s">
        <v>55</v>
      </c>
      <c r="G537" s="2"/>
      <c r="H537" s="2" t="str">
        <f>IF(OR(G537="",G538="",G539="",G540=""),"",(SUMIF(A537:A$7000,A537,G537:G$7000)))</f>
        <v/>
      </c>
      <c r="I537" s="55" t="str">
        <f t="shared" si="48"/>
        <v/>
      </c>
      <c r="J537" s="61" t="str">
        <f t="shared" si="50"/>
        <v/>
      </c>
      <c r="K537" s="55">
        <f t="array" ref="K537">(MAX(IF($A537=InsertVoiceSwitchActivateLOG!A$1:A$7000,InsertVoiceSwitchActivateLOG!H$1:H$7000,0)))</f>
        <v>1.1300000000000001E-2</v>
      </c>
      <c r="L537" s="55" t="str">
        <f t="shared" si="49"/>
        <v/>
      </c>
      <c r="M537" s="55">
        <f t="shared" si="53"/>
        <v>15.200000000000102</v>
      </c>
      <c r="N537" s="59" t="str">
        <f t="shared" si="51"/>
        <v/>
      </c>
      <c r="O537" s="59" t="str">
        <f t="shared" si="52"/>
        <v/>
      </c>
    </row>
    <row r="538" spans="1:15" ht="12.5" customHeight="1" x14ac:dyDescent="0.35">
      <c r="A538" s="61">
        <v>10</v>
      </c>
      <c r="B538" s="61" t="s">
        <v>54</v>
      </c>
      <c r="C538" s="70">
        <v>28.948139999999999</v>
      </c>
      <c r="D538" s="59" t="s">
        <v>50</v>
      </c>
      <c r="E538" s="61" t="s">
        <v>43</v>
      </c>
      <c r="F538" s="61" t="s">
        <v>55</v>
      </c>
      <c r="G538" s="61"/>
      <c r="H538" s="61" t="str">
        <f>IF(OR(G538="",G539="",G540="",G541=""),"",(SUMIF(A538:A$7000,A538,G538:G$7000)))</f>
        <v/>
      </c>
      <c r="I538" s="61" t="str">
        <f t="shared" ref="I538:I601" si="54">IF(L538="","",A538)</f>
        <v/>
      </c>
      <c r="J538" s="61" t="str">
        <f t="shared" si="50"/>
        <v/>
      </c>
      <c r="K538" s="61">
        <f t="array" ref="K538">(MAX(IF($A538=InsertVoiceSwitchActivateLOG!A$1:A$7000,InsertVoiceSwitchActivateLOG!H$1:H$7000,0)))</f>
        <v>1.1300000000000001E-2</v>
      </c>
      <c r="L538" s="61" t="str">
        <f t="shared" ref="L538:L601" si="55">IF(H538="","",IF(AND(H537="",H536="",H535=""),C538,""))</f>
        <v/>
      </c>
      <c r="M538" s="61">
        <f t="shared" si="53"/>
        <v>16.959999999997422</v>
      </c>
      <c r="N538" s="59" t="str">
        <f t="shared" si="51"/>
        <v/>
      </c>
      <c r="O538" s="59" t="str">
        <f t="shared" si="52"/>
        <v/>
      </c>
    </row>
    <row r="539" spans="1:15" ht="12.5" customHeight="1" x14ac:dyDescent="0.35">
      <c r="A539" s="2">
        <v>10</v>
      </c>
      <c r="B539" s="2" t="s">
        <v>54</v>
      </c>
      <c r="C539" s="69">
        <v>28.962820000000001</v>
      </c>
      <c r="D539" t="s">
        <v>50</v>
      </c>
      <c r="E539" s="2" t="s">
        <v>43</v>
      </c>
      <c r="F539" s="2" t="s">
        <v>55</v>
      </c>
      <c r="G539" s="2"/>
      <c r="H539" s="2" t="str">
        <f>IF(OR(G539="",G540="",G541="",G542=""),"",(SUMIF(A539:A$7000,A539,G539:G$7000)))</f>
        <v/>
      </c>
      <c r="I539" s="55" t="str">
        <f t="shared" si="54"/>
        <v/>
      </c>
      <c r="J539" s="61" t="str">
        <f t="shared" si="50"/>
        <v/>
      </c>
      <c r="K539" s="55">
        <f t="array" ref="K539">(MAX(IF($A539=InsertVoiceSwitchActivateLOG!A$1:A$7000,InsertVoiceSwitchActivateLOG!H$1:H$7000,0)))</f>
        <v>1.1300000000000001E-2</v>
      </c>
      <c r="L539" s="55" t="str">
        <f t="shared" si="55"/>
        <v/>
      </c>
      <c r="M539" s="55">
        <f t="shared" si="53"/>
        <v>14.680000000002025</v>
      </c>
      <c r="N539" s="59" t="str">
        <f t="shared" si="51"/>
        <v/>
      </c>
      <c r="O539" s="59" t="str">
        <f t="shared" si="52"/>
        <v/>
      </c>
    </row>
    <row r="540" spans="1:15" ht="12.5" customHeight="1" x14ac:dyDescent="0.35">
      <c r="A540" s="61">
        <v>10</v>
      </c>
      <c r="B540" s="61" t="s">
        <v>54</v>
      </c>
      <c r="C540" s="70">
        <v>28.97803</v>
      </c>
      <c r="D540" s="59" t="s">
        <v>50</v>
      </c>
      <c r="E540" s="61" t="s">
        <v>43</v>
      </c>
      <c r="F540" s="61" t="s">
        <v>55</v>
      </c>
      <c r="G540" s="61"/>
      <c r="H540" s="61" t="str">
        <f>IF(OR(G540="",G541="",G542="",G543=""),"",(SUMIF(A540:A$7000,A540,G540:G$7000)))</f>
        <v/>
      </c>
      <c r="I540" s="61" t="str">
        <f t="shared" si="54"/>
        <v/>
      </c>
      <c r="J540" s="61" t="str">
        <f t="shared" si="50"/>
        <v/>
      </c>
      <c r="K540" s="61">
        <f t="array" ref="K540">(MAX(IF($A540=InsertVoiceSwitchActivateLOG!A$1:A$7000,InsertVoiceSwitchActivateLOG!H$1:H$7000,0)))</f>
        <v>1.1300000000000001E-2</v>
      </c>
      <c r="L540" s="61" t="str">
        <f t="shared" si="55"/>
        <v/>
      </c>
      <c r="M540" s="61">
        <f t="shared" si="53"/>
        <v>15.209999999999724</v>
      </c>
      <c r="N540" s="59" t="str">
        <f t="shared" si="51"/>
        <v/>
      </c>
      <c r="O540" s="59" t="str">
        <f t="shared" si="52"/>
        <v/>
      </c>
    </row>
    <row r="541" spans="1:15" ht="12.5" customHeight="1" x14ac:dyDescent="0.35">
      <c r="A541" s="2">
        <v>10</v>
      </c>
      <c r="B541" s="2" t="s">
        <v>54</v>
      </c>
      <c r="C541" s="69">
        <v>28.994420000000002</v>
      </c>
      <c r="D541" t="s">
        <v>50</v>
      </c>
      <c r="E541" s="2" t="s">
        <v>43</v>
      </c>
      <c r="F541" s="2" t="s">
        <v>55</v>
      </c>
      <c r="G541" s="2"/>
      <c r="H541" s="2" t="str">
        <f>IF(OR(G541="",G542="",G543="",G544=""),"",(SUMIF(A541:A$7000,A541,G541:G$7000)))</f>
        <v/>
      </c>
      <c r="I541" s="55" t="str">
        <f t="shared" si="54"/>
        <v/>
      </c>
      <c r="J541" s="61" t="str">
        <f t="shared" si="50"/>
        <v/>
      </c>
      <c r="K541" s="55">
        <f t="array" ref="K541">(MAX(IF($A541=InsertVoiceSwitchActivateLOG!A$1:A$7000,InsertVoiceSwitchActivateLOG!H$1:H$7000,0)))</f>
        <v>1.1300000000000001E-2</v>
      </c>
      <c r="L541" s="55" t="str">
        <f t="shared" si="55"/>
        <v/>
      </c>
      <c r="M541" s="55">
        <f t="shared" si="53"/>
        <v>16.390000000001237</v>
      </c>
      <c r="N541" s="59" t="str">
        <f t="shared" si="51"/>
        <v/>
      </c>
      <c r="O541" s="59" t="str">
        <f t="shared" si="52"/>
        <v/>
      </c>
    </row>
    <row r="542" spans="1:15" ht="12.5" customHeight="1" x14ac:dyDescent="0.35">
      <c r="A542" s="61">
        <v>10</v>
      </c>
      <c r="B542" s="61" t="s">
        <v>54</v>
      </c>
      <c r="C542" s="70">
        <v>29.012869999999999</v>
      </c>
      <c r="D542" s="59" t="s">
        <v>50</v>
      </c>
      <c r="E542" s="61" t="s">
        <v>43</v>
      </c>
      <c r="F542" s="61" t="s">
        <v>55</v>
      </c>
      <c r="G542" s="61"/>
      <c r="H542" s="61" t="str">
        <f>IF(OR(G542="",G543="",G544="",G545=""),"",(SUMIF(A542:A$7000,A542,G542:G$7000)))</f>
        <v/>
      </c>
      <c r="I542" s="61" t="str">
        <f t="shared" si="54"/>
        <v/>
      </c>
      <c r="J542" s="61" t="str">
        <f t="shared" si="50"/>
        <v/>
      </c>
      <c r="K542" s="61">
        <f t="array" ref="K542">(MAX(IF($A542=InsertVoiceSwitchActivateLOG!A$1:A$7000,InsertVoiceSwitchActivateLOG!H$1:H$7000,0)))</f>
        <v>1.1300000000000001E-2</v>
      </c>
      <c r="L542" s="61" t="str">
        <f t="shared" si="55"/>
        <v/>
      </c>
      <c r="M542" s="61">
        <f t="shared" si="53"/>
        <v>18.449999999997857</v>
      </c>
      <c r="N542" s="59" t="str">
        <f t="shared" si="51"/>
        <v/>
      </c>
      <c r="O542" s="59" t="str">
        <f t="shared" si="52"/>
        <v/>
      </c>
    </row>
    <row r="543" spans="1:15" ht="12.5" customHeight="1" x14ac:dyDescent="0.35">
      <c r="A543" s="2">
        <v>10</v>
      </c>
      <c r="B543" s="2" t="s">
        <v>54</v>
      </c>
      <c r="C543" s="69">
        <v>29.030010000000001</v>
      </c>
      <c r="D543" t="s">
        <v>50</v>
      </c>
      <c r="E543" s="2" t="s">
        <v>43</v>
      </c>
      <c r="F543" s="2" t="s">
        <v>55</v>
      </c>
      <c r="G543" s="2">
        <v>1E-4</v>
      </c>
      <c r="H543" s="2">
        <f>IF(OR(G543="",G544="",G545="",G546=""),"",(SUMIF(A543:A$7000,A543,G543:G$7000)))</f>
        <v>1.1300000000000001E-2</v>
      </c>
      <c r="I543" s="55">
        <f t="shared" si="54"/>
        <v>10</v>
      </c>
      <c r="J543" s="61" t="str">
        <f t="shared" si="50"/>
        <v>TaskB</v>
      </c>
      <c r="K543" s="55">
        <f t="array" ref="K543">(MAX(IF($A543=InsertVoiceSwitchActivateLOG!A$1:A$7000,InsertVoiceSwitchActivateLOG!H$1:H$7000,0)))</f>
        <v>1.1300000000000001E-2</v>
      </c>
      <c r="L543" s="55">
        <f t="shared" si="55"/>
        <v>29.030010000000001</v>
      </c>
      <c r="M543" s="55">
        <f t="shared" si="53"/>
        <v>17.140000000001265</v>
      </c>
      <c r="N543" s="59" t="str">
        <f t="shared" si="51"/>
        <v/>
      </c>
      <c r="O543" s="59" t="str">
        <f t="shared" si="52"/>
        <v/>
      </c>
    </row>
    <row r="544" spans="1:15" ht="12.5" customHeight="1" x14ac:dyDescent="0.35">
      <c r="A544" s="61">
        <v>10</v>
      </c>
      <c r="B544" s="61" t="s">
        <v>54</v>
      </c>
      <c r="C544" s="70">
        <v>29.055540000000001</v>
      </c>
      <c r="D544" s="59" t="s">
        <v>50</v>
      </c>
      <c r="E544" s="61" t="s">
        <v>43</v>
      </c>
      <c r="F544" s="61" t="s">
        <v>55</v>
      </c>
      <c r="G544" s="61">
        <v>1E-4</v>
      </c>
      <c r="H544" s="61">
        <f>IF(OR(G544="",G545="",G546="",G547=""),"",(SUMIF(A544:A$7000,A544,G544:G$7000)))</f>
        <v>1.1200000000000002E-2</v>
      </c>
      <c r="I544" s="61" t="str">
        <f t="shared" si="54"/>
        <v/>
      </c>
      <c r="J544" s="61" t="str">
        <f t="shared" si="50"/>
        <v/>
      </c>
      <c r="K544" s="61">
        <f t="array" ref="K544">(MAX(IF($A544=InsertVoiceSwitchActivateLOG!A$1:A$7000,InsertVoiceSwitchActivateLOG!H$1:H$7000,0)))</f>
        <v>1.1300000000000001E-2</v>
      </c>
      <c r="L544" s="61" t="str">
        <f t="shared" si="55"/>
        <v/>
      </c>
      <c r="M544" s="61">
        <f t="shared" si="53"/>
        <v>25.529999999999831</v>
      </c>
      <c r="N544" s="59">
        <f t="shared" si="51"/>
        <v>10</v>
      </c>
      <c r="O544" s="59">
        <f t="shared" si="52"/>
        <v>1</v>
      </c>
    </row>
    <row r="545" spans="1:15" ht="12.5" customHeight="1" x14ac:dyDescent="0.35">
      <c r="A545" s="2">
        <v>10</v>
      </c>
      <c r="B545" s="2" t="s">
        <v>54</v>
      </c>
      <c r="C545" s="69">
        <v>29.0778</v>
      </c>
      <c r="D545" t="s">
        <v>50</v>
      </c>
      <c r="E545" s="2" t="s">
        <v>43</v>
      </c>
      <c r="F545" s="2" t="s">
        <v>55</v>
      </c>
      <c r="G545" s="2">
        <v>8.0000000000000004E-4</v>
      </c>
      <c r="H545" s="2">
        <f>IF(OR(G545="",G546="",G547="",G548=""),"",(SUMIF(A545:A$7000,A545,G545:G$7000)))</f>
        <v>1.1099999999999999E-2</v>
      </c>
      <c r="I545" s="55" t="str">
        <f t="shared" si="54"/>
        <v/>
      </c>
      <c r="J545" s="61" t="str">
        <f t="shared" si="50"/>
        <v/>
      </c>
      <c r="K545" s="55">
        <f t="array" ref="K545">(MAX(IF($A545=InsertVoiceSwitchActivateLOG!A$1:A$7000,InsertVoiceSwitchActivateLOG!H$1:H$7000,0)))</f>
        <v>1.1300000000000001E-2</v>
      </c>
      <c r="L545" s="55" t="str">
        <f t="shared" si="55"/>
        <v/>
      </c>
      <c r="M545" s="55">
        <f t="shared" si="53"/>
        <v>22.25999999999928</v>
      </c>
      <c r="N545" s="59">
        <f t="shared" si="51"/>
        <v>10</v>
      </c>
      <c r="O545" s="59">
        <f t="shared" si="52"/>
        <v>1</v>
      </c>
    </row>
    <row r="546" spans="1:15" ht="12.5" customHeight="1" x14ac:dyDescent="0.35">
      <c r="A546" s="61">
        <v>10</v>
      </c>
      <c r="B546" s="61" t="s">
        <v>56</v>
      </c>
      <c r="C546" s="70">
        <v>29.097460000000002</v>
      </c>
      <c r="D546" s="59" t="s">
        <v>50</v>
      </c>
      <c r="E546" s="61" t="s">
        <v>43</v>
      </c>
      <c r="F546" s="61" t="s">
        <v>55</v>
      </c>
      <c r="G546" s="61">
        <v>2.5000000000000001E-3</v>
      </c>
      <c r="H546" s="61">
        <f>IF(OR(G546="",G547="",G548="",G549=""),"",(SUMIF(A546:A$7000,A546,G546:G$7000)))</f>
        <v>1.03E-2</v>
      </c>
      <c r="I546" s="61" t="str">
        <f t="shared" si="54"/>
        <v/>
      </c>
      <c r="J546" s="61" t="str">
        <f t="shared" si="50"/>
        <v/>
      </c>
      <c r="K546" s="61">
        <f t="array" ref="K546">(MAX(IF($A546=InsertVoiceSwitchActivateLOG!A$1:A$7000,InsertVoiceSwitchActivateLOG!H$1:H$7000,0)))</f>
        <v>1.1300000000000001E-2</v>
      </c>
      <c r="L546" s="61" t="str">
        <f t="shared" si="55"/>
        <v/>
      </c>
      <c r="M546" s="61">
        <f t="shared" si="53"/>
        <v>19.660000000001787</v>
      </c>
      <c r="N546" s="59">
        <f t="shared" si="51"/>
        <v>10</v>
      </c>
      <c r="O546" s="59">
        <f t="shared" si="52"/>
        <v>1</v>
      </c>
    </row>
    <row r="547" spans="1:15" ht="12.5" customHeight="1" x14ac:dyDescent="0.35">
      <c r="A547" s="2">
        <v>10</v>
      </c>
      <c r="B547" s="2" t="s">
        <v>56</v>
      </c>
      <c r="C547" s="69">
        <v>29.115010000000002</v>
      </c>
      <c r="D547" t="s">
        <v>50</v>
      </c>
      <c r="E547" s="2" t="s">
        <v>43</v>
      </c>
      <c r="F547" s="2" t="s">
        <v>55</v>
      </c>
      <c r="G547" s="2">
        <v>2.5000000000000001E-3</v>
      </c>
      <c r="H547" s="2" t="str">
        <f>IF(OR(G547="",G548="",G549="",G550=""),"",(SUMIF(A547:A$7000,A547,G547:G$7000)))</f>
        <v/>
      </c>
      <c r="I547" s="55" t="str">
        <f t="shared" si="54"/>
        <v/>
      </c>
      <c r="J547" s="61" t="str">
        <f t="shared" si="50"/>
        <v/>
      </c>
      <c r="K547" s="55">
        <f t="array" ref="K547">(MAX(IF($A547=InsertVoiceSwitchActivateLOG!A$1:A$7000,InsertVoiceSwitchActivateLOG!H$1:H$7000,0)))</f>
        <v>1.1300000000000001E-2</v>
      </c>
      <c r="L547" s="55" t="str">
        <f t="shared" si="55"/>
        <v/>
      </c>
      <c r="M547" s="55">
        <f t="shared" si="53"/>
        <v>17.549999999999955</v>
      </c>
      <c r="N547" s="59">
        <f t="shared" si="51"/>
        <v>10</v>
      </c>
      <c r="O547" s="59">
        <f t="shared" si="52"/>
        <v>1</v>
      </c>
    </row>
    <row r="548" spans="1:15" ht="12.5" customHeight="1" x14ac:dyDescent="0.35">
      <c r="A548" s="61">
        <v>10</v>
      </c>
      <c r="B548" s="61" t="s">
        <v>56</v>
      </c>
      <c r="C548" s="70">
        <v>29.134239999999998</v>
      </c>
      <c r="D548" s="59" t="s">
        <v>50</v>
      </c>
      <c r="E548" s="61" t="s">
        <v>43</v>
      </c>
      <c r="F548" s="61" t="s">
        <v>55</v>
      </c>
      <c r="G548" s="61">
        <v>3.5999999999999999E-3</v>
      </c>
      <c r="H548" s="61" t="str">
        <f>IF(OR(G548="",G549="",G550="",G551=""),"",(SUMIF(A548:A$7000,A548,G548:G$7000)))</f>
        <v/>
      </c>
      <c r="I548" s="61" t="str">
        <f t="shared" si="54"/>
        <v/>
      </c>
      <c r="J548" s="61" t="str">
        <f t="shared" si="50"/>
        <v/>
      </c>
      <c r="K548" s="61">
        <f t="array" ref="K548">(MAX(IF($A548=InsertVoiceSwitchActivateLOG!A$1:A$7000,InsertVoiceSwitchActivateLOG!H$1:H$7000,0)))</f>
        <v>1.1300000000000001E-2</v>
      </c>
      <c r="L548" s="61" t="str">
        <f t="shared" si="55"/>
        <v/>
      </c>
      <c r="M548" s="61">
        <f t="shared" si="53"/>
        <v>19.22999999999675</v>
      </c>
      <c r="N548" s="59">
        <f t="shared" si="51"/>
        <v>10</v>
      </c>
      <c r="O548" s="59">
        <f t="shared" si="52"/>
        <v>-1</v>
      </c>
    </row>
    <row r="549" spans="1:15" ht="12.5" customHeight="1" x14ac:dyDescent="0.35">
      <c r="A549" s="2">
        <v>10</v>
      </c>
      <c r="B549" s="2" t="s">
        <v>56</v>
      </c>
      <c r="C549" s="69">
        <v>29.15305</v>
      </c>
      <c r="D549" t="s">
        <v>50</v>
      </c>
      <c r="E549" s="2" t="s">
        <v>43</v>
      </c>
      <c r="F549" s="2" t="s">
        <v>55</v>
      </c>
      <c r="G549" s="2">
        <v>1.6999999999999999E-3</v>
      </c>
      <c r="H549" s="2" t="str">
        <f>IF(OR(G549="",G550="",G551="",G552=""),"",(SUMIF(A549:A$7000,A549,G549:G$7000)))</f>
        <v/>
      </c>
      <c r="I549" s="55" t="str">
        <f t="shared" si="54"/>
        <v/>
      </c>
      <c r="J549" s="61" t="str">
        <f t="shared" si="50"/>
        <v/>
      </c>
      <c r="K549" s="55">
        <f t="array" ref="K549">(MAX(IF($A549=InsertVoiceSwitchActivateLOG!A$1:A$7000,InsertVoiceSwitchActivateLOG!H$1:H$7000,0)))</f>
        <v>1.1300000000000001E-2</v>
      </c>
      <c r="L549" s="55" t="str">
        <f t="shared" si="55"/>
        <v/>
      </c>
      <c r="M549" s="55">
        <f t="shared" si="53"/>
        <v>18.810000000001992</v>
      </c>
      <c r="N549" s="59" t="str">
        <f t="shared" si="51"/>
        <v/>
      </c>
      <c r="O549" s="59" t="str">
        <f t="shared" si="52"/>
        <v/>
      </c>
    </row>
    <row r="550" spans="1:15" ht="12.5" customHeight="1" x14ac:dyDescent="0.35">
      <c r="A550" s="61">
        <v>11</v>
      </c>
      <c r="B550" s="61" t="s">
        <v>54</v>
      </c>
      <c r="C550" s="70">
        <v>30.181909999999998</v>
      </c>
      <c r="D550" s="59" t="s">
        <v>50</v>
      </c>
      <c r="E550" s="61" t="s">
        <v>44</v>
      </c>
      <c r="F550" s="61" t="s">
        <v>55</v>
      </c>
      <c r="G550" s="61"/>
      <c r="H550" s="61" t="str">
        <f>IF(OR(G550="",G551="",G552="",G553=""),"",(SUMIF(A550:A$7000,A550,G550:G$7000)))</f>
        <v/>
      </c>
      <c r="I550" s="61" t="str">
        <f t="shared" si="54"/>
        <v/>
      </c>
      <c r="J550" s="61" t="str">
        <f t="shared" si="50"/>
        <v/>
      </c>
      <c r="K550" s="61">
        <f t="array" ref="K550">(MAX(IF($A550=InsertVoiceSwitchActivateLOG!A$1:A$7000,InsertVoiceSwitchActivateLOG!H$1:H$7000,0)))</f>
        <v>1.35E-2</v>
      </c>
      <c r="L550" s="61" t="str">
        <f t="shared" si="55"/>
        <v/>
      </c>
      <c r="M550" s="61">
        <f t="shared" si="53"/>
        <v>0</v>
      </c>
      <c r="N550" s="59" t="str">
        <f t="shared" si="51"/>
        <v/>
      </c>
      <c r="O550" s="59" t="str">
        <f t="shared" si="52"/>
        <v/>
      </c>
    </row>
    <row r="551" spans="1:15" ht="12.5" customHeight="1" x14ac:dyDescent="0.35">
      <c r="A551" s="2">
        <v>11</v>
      </c>
      <c r="B551" s="2" t="s">
        <v>54</v>
      </c>
      <c r="C551" s="69">
        <v>30.20307</v>
      </c>
      <c r="D551" t="s">
        <v>50</v>
      </c>
      <c r="E551" s="2" t="s">
        <v>44</v>
      </c>
      <c r="F551" s="2" t="s">
        <v>55</v>
      </c>
      <c r="G551" s="2"/>
      <c r="H551" s="2" t="str">
        <f>IF(OR(G551="",G552="",G553="",G554=""),"",(SUMIF(A551:A$7000,A551,G551:G$7000)))</f>
        <v/>
      </c>
      <c r="I551" s="55" t="str">
        <f t="shared" si="54"/>
        <v/>
      </c>
      <c r="J551" s="61" t="str">
        <f t="shared" si="50"/>
        <v/>
      </c>
      <c r="K551" s="55">
        <f t="array" ref="K551">(MAX(IF($A551=InsertVoiceSwitchActivateLOG!A$1:A$7000,InsertVoiceSwitchActivateLOG!H$1:H$7000,0)))</f>
        <v>1.35E-2</v>
      </c>
      <c r="L551" s="55" t="str">
        <f t="shared" si="55"/>
        <v/>
      </c>
      <c r="M551" s="55">
        <f t="shared" si="53"/>
        <v>21.160000000001844</v>
      </c>
      <c r="N551" s="59" t="str">
        <f t="shared" si="51"/>
        <v/>
      </c>
      <c r="O551" s="59" t="str">
        <f t="shared" si="52"/>
        <v/>
      </c>
    </row>
    <row r="552" spans="1:15" ht="12.5" customHeight="1" x14ac:dyDescent="0.35">
      <c r="A552" s="61">
        <v>11</v>
      </c>
      <c r="B552" s="61" t="s">
        <v>54</v>
      </c>
      <c r="C552" s="70">
        <v>30.222729999999999</v>
      </c>
      <c r="D552" s="59" t="s">
        <v>50</v>
      </c>
      <c r="E552" s="61" t="s">
        <v>44</v>
      </c>
      <c r="F552" s="61" t="s">
        <v>55</v>
      </c>
      <c r="G552" s="61"/>
      <c r="H552" s="61" t="str">
        <f>IF(OR(G552="",G553="",G554="",G555=""),"",(SUMIF(A552:A$7000,A552,G552:G$7000)))</f>
        <v/>
      </c>
      <c r="I552" s="61" t="str">
        <f t="shared" si="54"/>
        <v/>
      </c>
      <c r="J552" s="61" t="str">
        <f t="shared" si="50"/>
        <v/>
      </c>
      <c r="K552" s="61">
        <f t="array" ref="K552">(MAX(IF($A552=InsertVoiceSwitchActivateLOG!A$1:A$7000,InsertVoiceSwitchActivateLOG!H$1:H$7000,0)))</f>
        <v>1.35E-2</v>
      </c>
      <c r="L552" s="61" t="str">
        <f t="shared" si="55"/>
        <v/>
      </c>
      <c r="M552" s="61">
        <f t="shared" si="53"/>
        <v>19.659999999998234</v>
      </c>
      <c r="N552" s="59" t="str">
        <f t="shared" si="51"/>
        <v/>
      </c>
      <c r="O552" s="59" t="str">
        <f t="shared" si="52"/>
        <v/>
      </c>
    </row>
    <row r="553" spans="1:15" ht="12.5" customHeight="1" x14ac:dyDescent="0.35">
      <c r="A553" s="2">
        <v>11</v>
      </c>
      <c r="B553" s="2" t="s">
        <v>54</v>
      </c>
      <c r="C553" s="69">
        <v>30.24616</v>
      </c>
      <c r="D553" t="s">
        <v>50</v>
      </c>
      <c r="E553" s="2" t="s">
        <v>44</v>
      </c>
      <c r="F553" s="2" t="s">
        <v>55</v>
      </c>
      <c r="G553" s="2"/>
      <c r="H553" s="2" t="str">
        <f>IF(OR(G553="",G554="",G555="",G556=""),"",(SUMIF(A553:A$7000,A553,G553:G$7000)))</f>
        <v/>
      </c>
      <c r="I553" s="55" t="str">
        <f t="shared" si="54"/>
        <v/>
      </c>
      <c r="J553" s="61" t="str">
        <f t="shared" si="50"/>
        <v/>
      </c>
      <c r="K553" s="55">
        <f t="array" ref="K553">(MAX(IF($A553=InsertVoiceSwitchActivateLOG!A$1:A$7000,InsertVoiceSwitchActivateLOG!H$1:H$7000,0)))</f>
        <v>1.35E-2</v>
      </c>
      <c r="L553" s="55" t="str">
        <f t="shared" si="55"/>
        <v/>
      </c>
      <c r="M553" s="55">
        <f t="shared" si="53"/>
        <v>23.430000000001172</v>
      </c>
      <c r="N553" s="59" t="str">
        <f t="shared" si="51"/>
        <v/>
      </c>
      <c r="O553" s="59" t="str">
        <f t="shared" si="52"/>
        <v/>
      </c>
    </row>
    <row r="554" spans="1:15" ht="12.5" customHeight="1" x14ac:dyDescent="0.35">
      <c r="A554" s="61">
        <v>11</v>
      </c>
      <c r="B554" s="61" t="s">
        <v>54</v>
      </c>
      <c r="C554" s="70">
        <v>30.268830000000001</v>
      </c>
      <c r="D554" s="59" t="s">
        <v>50</v>
      </c>
      <c r="E554" s="61" t="s">
        <v>44</v>
      </c>
      <c r="F554" s="61" t="s">
        <v>55</v>
      </c>
      <c r="G554" s="61"/>
      <c r="H554" s="61" t="str">
        <f>IF(OR(G554="",G555="",G556="",G557=""),"",(SUMIF(A554:A$7000,A554,G554:G$7000)))</f>
        <v/>
      </c>
      <c r="I554" s="61" t="str">
        <f t="shared" si="54"/>
        <v/>
      </c>
      <c r="J554" s="61" t="str">
        <f t="shared" si="50"/>
        <v/>
      </c>
      <c r="K554" s="61">
        <f t="array" ref="K554">(MAX(IF($A554=InsertVoiceSwitchActivateLOG!A$1:A$7000,InsertVoiceSwitchActivateLOG!H$1:H$7000,0)))</f>
        <v>1.35E-2</v>
      </c>
      <c r="L554" s="61" t="str">
        <f t="shared" si="55"/>
        <v/>
      </c>
      <c r="M554" s="61">
        <f t="shared" si="53"/>
        <v>22.670000000001522</v>
      </c>
      <c r="N554" s="59" t="str">
        <f t="shared" si="51"/>
        <v/>
      </c>
      <c r="O554" s="59" t="str">
        <f t="shared" si="52"/>
        <v/>
      </c>
    </row>
    <row r="555" spans="1:15" ht="12.5" customHeight="1" x14ac:dyDescent="0.35">
      <c r="A555" s="2">
        <v>11</v>
      </c>
      <c r="B555" s="2" t="s">
        <v>54</v>
      </c>
      <c r="C555" s="69">
        <v>30.288239999999998</v>
      </c>
      <c r="D555" t="s">
        <v>50</v>
      </c>
      <c r="E555" s="2" t="s">
        <v>44</v>
      </c>
      <c r="F555" s="2" t="s">
        <v>55</v>
      </c>
      <c r="G555" s="2"/>
      <c r="H555" s="2" t="str">
        <f>IF(OR(G555="",G556="",G557="",G558=""),"",(SUMIF(A555:A$7000,A555,G555:G$7000)))</f>
        <v/>
      </c>
      <c r="I555" s="55" t="str">
        <f t="shared" si="54"/>
        <v/>
      </c>
      <c r="J555" s="61" t="str">
        <f t="shared" si="50"/>
        <v/>
      </c>
      <c r="K555" s="55">
        <f t="array" ref="K555">(MAX(IF($A555=InsertVoiceSwitchActivateLOG!A$1:A$7000,InsertVoiceSwitchActivateLOG!H$1:H$7000,0)))</f>
        <v>1.35E-2</v>
      </c>
      <c r="L555" s="55" t="str">
        <f t="shared" si="55"/>
        <v/>
      </c>
      <c r="M555" s="55">
        <f t="shared" si="53"/>
        <v>19.409999999997041</v>
      </c>
      <c r="N555" s="59" t="str">
        <f t="shared" si="51"/>
        <v/>
      </c>
      <c r="O555" s="59" t="str">
        <f t="shared" si="52"/>
        <v/>
      </c>
    </row>
    <row r="556" spans="1:15" ht="12.5" customHeight="1" x14ac:dyDescent="0.35">
      <c r="A556" s="61">
        <v>11</v>
      </c>
      <c r="B556" s="61" t="s">
        <v>54</v>
      </c>
      <c r="C556" s="70">
        <v>30.314800000000002</v>
      </c>
      <c r="D556" s="59" t="s">
        <v>50</v>
      </c>
      <c r="E556" s="61" t="s">
        <v>44</v>
      </c>
      <c r="F556" s="61" t="s">
        <v>55</v>
      </c>
      <c r="G556" s="61"/>
      <c r="H556" s="61" t="str">
        <f>IF(OR(G556="",G557="",G558="",G559=""),"",(SUMIF(A556:A$7000,A556,G556:G$7000)))</f>
        <v/>
      </c>
      <c r="I556" s="61" t="str">
        <f t="shared" si="54"/>
        <v/>
      </c>
      <c r="J556" s="61" t="str">
        <f t="shared" si="50"/>
        <v/>
      </c>
      <c r="K556" s="61">
        <f t="array" ref="K556">(MAX(IF($A556=InsertVoiceSwitchActivateLOG!A$1:A$7000,InsertVoiceSwitchActivateLOG!H$1:H$7000,0)))</f>
        <v>1.35E-2</v>
      </c>
      <c r="L556" s="61" t="str">
        <f t="shared" si="55"/>
        <v/>
      </c>
      <c r="M556" s="61">
        <f t="shared" si="53"/>
        <v>26.56000000000347</v>
      </c>
      <c r="N556" s="59" t="str">
        <f t="shared" si="51"/>
        <v/>
      </c>
      <c r="O556" s="59" t="str">
        <f t="shared" si="52"/>
        <v/>
      </c>
    </row>
    <row r="557" spans="1:15" ht="12.5" customHeight="1" x14ac:dyDescent="0.35">
      <c r="A557" s="2">
        <v>11</v>
      </c>
      <c r="B557" s="2" t="s">
        <v>54</v>
      </c>
      <c r="C557" s="69">
        <v>30.355219999999999</v>
      </c>
      <c r="D557" t="s">
        <v>50</v>
      </c>
      <c r="E557" s="2" t="s">
        <v>44</v>
      </c>
      <c r="F557" s="2" t="s">
        <v>55</v>
      </c>
      <c r="G557" s="2"/>
      <c r="H557" s="2" t="str">
        <f>IF(OR(G557="",G558="",G559="",G560=""),"",(SUMIF(A557:A$7000,A557,G557:G$7000)))</f>
        <v/>
      </c>
      <c r="I557" s="55" t="str">
        <f t="shared" si="54"/>
        <v/>
      </c>
      <c r="J557" s="61" t="str">
        <f t="shared" si="50"/>
        <v/>
      </c>
      <c r="K557" s="55">
        <f t="array" ref="K557">(MAX(IF($A557=InsertVoiceSwitchActivateLOG!A$1:A$7000,InsertVoiceSwitchActivateLOG!H$1:H$7000,0)))</f>
        <v>1.35E-2</v>
      </c>
      <c r="L557" s="55" t="str">
        <f t="shared" si="55"/>
        <v/>
      </c>
      <c r="M557" s="55">
        <f t="shared" si="53"/>
        <v>40.419999999997458</v>
      </c>
      <c r="N557" s="59" t="str">
        <f t="shared" si="51"/>
        <v/>
      </c>
      <c r="O557" s="59" t="str">
        <f t="shared" si="52"/>
        <v/>
      </c>
    </row>
    <row r="558" spans="1:15" ht="12.5" customHeight="1" x14ac:dyDescent="0.35">
      <c r="A558" s="61">
        <v>11</v>
      </c>
      <c r="B558" s="61" t="s">
        <v>54</v>
      </c>
      <c r="C558" s="70">
        <v>30.41187</v>
      </c>
      <c r="D558" s="59" t="s">
        <v>50</v>
      </c>
      <c r="E558" s="61" t="s">
        <v>44</v>
      </c>
      <c r="F558" s="61" t="s">
        <v>55</v>
      </c>
      <c r="G558" s="61"/>
      <c r="H558" s="61" t="str">
        <f>IF(OR(G558="",G559="",G560="",G561=""),"",(SUMIF(A558:A$7000,A558,G558:G$7000)))</f>
        <v/>
      </c>
      <c r="I558" s="61" t="str">
        <f t="shared" si="54"/>
        <v/>
      </c>
      <c r="J558" s="61" t="str">
        <f t="shared" si="50"/>
        <v/>
      </c>
      <c r="K558" s="61">
        <f t="array" ref="K558">(MAX(IF($A558=InsertVoiceSwitchActivateLOG!A$1:A$7000,InsertVoiceSwitchActivateLOG!H$1:H$7000,0)))</f>
        <v>1.35E-2</v>
      </c>
      <c r="L558" s="61" t="str">
        <f t="shared" si="55"/>
        <v/>
      </c>
      <c r="M558" s="61">
        <f t="shared" si="53"/>
        <v>56.650000000001199</v>
      </c>
      <c r="N558" s="59" t="str">
        <f t="shared" si="51"/>
        <v/>
      </c>
      <c r="O558" s="59" t="str">
        <f t="shared" si="52"/>
        <v/>
      </c>
    </row>
    <row r="559" spans="1:15" ht="12.5" customHeight="1" x14ac:dyDescent="0.35">
      <c r="A559" s="2">
        <v>11</v>
      </c>
      <c r="B559" s="2" t="s">
        <v>54</v>
      </c>
      <c r="C559" s="69">
        <v>30.450089999999999</v>
      </c>
      <c r="D559" t="s">
        <v>50</v>
      </c>
      <c r="E559" s="2" t="s">
        <v>44</v>
      </c>
      <c r="F559" s="2" t="s">
        <v>55</v>
      </c>
      <c r="G559" s="2"/>
      <c r="H559" s="2" t="str">
        <f>IF(OR(G559="",G560="",G561="",G562=""),"",(SUMIF(A559:A$7000,A559,G559:G$7000)))</f>
        <v/>
      </c>
      <c r="I559" s="55" t="str">
        <f t="shared" si="54"/>
        <v/>
      </c>
      <c r="J559" s="61" t="str">
        <f t="shared" si="50"/>
        <v/>
      </c>
      <c r="K559" s="55">
        <f t="array" ref="K559">(MAX(IF($A559=InsertVoiceSwitchActivateLOG!A$1:A$7000,InsertVoiceSwitchActivateLOG!H$1:H$7000,0)))</f>
        <v>1.35E-2</v>
      </c>
      <c r="L559" s="55" t="str">
        <f t="shared" si="55"/>
        <v/>
      </c>
      <c r="M559" s="55">
        <f t="shared" si="53"/>
        <v>38.219999999999033</v>
      </c>
      <c r="N559" s="59" t="str">
        <f t="shared" si="51"/>
        <v/>
      </c>
      <c r="O559" s="59" t="str">
        <f t="shared" si="52"/>
        <v/>
      </c>
    </row>
    <row r="560" spans="1:15" ht="12.5" customHeight="1" x14ac:dyDescent="0.35">
      <c r="A560" s="61">
        <v>11</v>
      </c>
      <c r="B560" s="61" t="s">
        <v>54</v>
      </c>
      <c r="C560" s="70">
        <v>30.482309999999998</v>
      </c>
      <c r="D560" s="59" t="s">
        <v>50</v>
      </c>
      <c r="E560" s="61" t="s">
        <v>44</v>
      </c>
      <c r="F560" s="61" t="s">
        <v>55</v>
      </c>
      <c r="G560" s="61"/>
      <c r="H560" s="61" t="str">
        <f>IF(OR(G560="",G561="",G562="",G563=""),"",(SUMIF(A560:A$7000,A560,G560:G$7000)))</f>
        <v/>
      </c>
      <c r="I560" s="61" t="str">
        <f t="shared" si="54"/>
        <v/>
      </c>
      <c r="J560" s="61" t="str">
        <f t="shared" si="50"/>
        <v/>
      </c>
      <c r="K560" s="61">
        <f t="array" ref="K560">(MAX(IF($A560=InsertVoiceSwitchActivateLOG!A$1:A$7000,InsertVoiceSwitchActivateLOG!H$1:H$7000,0)))</f>
        <v>1.35E-2</v>
      </c>
      <c r="L560" s="61" t="str">
        <f t="shared" si="55"/>
        <v/>
      </c>
      <c r="M560" s="61">
        <f t="shared" si="53"/>
        <v>32.219999999998805</v>
      </c>
      <c r="N560" s="59" t="str">
        <f t="shared" si="51"/>
        <v/>
      </c>
      <c r="O560" s="59" t="str">
        <f t="shared" si="52"/>
        <v/>
      </c>
    </row>
    <row r="561" spans="1:15" ht="12.5" customHeight="1" x14ac:dyDescent="0.35">
      <c r="A561" s="2">
        <v>11</v>
      </c>
      <c r="B561" s="2" t="s">
        <v>54</v>
      </c>
      <c r="C561" s="69">
        <v>30.506180000000001</v>
      </c>
      <c r="D561" t="s">
        <v>50</v>
      </c>
      <c r="E561" s="2" t="s">
        <v>44</v>
      </c>
      <c r="F561" s="2" t="s">
        <v>55</v>
      </c>
      <c r="G561" s="2"/>
      <c r="H561" s="2" t="str">
        <f>IF(OR(G561="",G562="",G563="",G564=""),"",(SUMIF(A561:A$7000,A561,G561:G$7000)))</f>
        <v/>
      </c>
      <c r="I561" s="55" t="str">
        <f t="shared" si="54"/>
        <v/>
      </c>
      <c r="J561" s="61" t="str">
        <f t="shared" si="50"/>
        <v/>
      </c>
      <c r="K561" s="55">
        <f t="array" ref="K561">(MAX(IF($A561=InsertVoiceSwitchActivateLOG!A$1:A$7000,InsertVoiceSwitchActivateLOG!H$1:H$7000,0)))</f>
        <v>1.35E-2</v>
      </c>
      <c r="L561" s="55" t="str">
        <f t="shared" si="55"/>
        <v/>
      </c>
      <c r="M561" s="55">
        <f t="shared" si="53"/>
        <v>23.870000000002278</v>
      </c>
      <c r="N561" s="59" t="str">
        <f t="shared" si="51"/>
        <v/>
      </c>
      <c r="O561" s="59" t="str">
        <f t="shared" si="52"/>
        <v/>
      </c>
    </row>
    <row r="562" spans="1:15" ht="12.5" customHeight="1" x14ac:dyDescent="0.35">
      <c r="A562" s="61">
        <v>11</v>
      </c>
      <c r="B562" s="61" t="s">
        <v>54</v>
      </c>
      <c r="C562" s="70">
        <v>30.534220000000001</v>
      </c>
      <c r="D562" s="59" t="s">
        <v>50</v>
      </c>
      <c r="E562" s="61" t="s">
        <v>44</v>
      </c>
      <c r="F562" s="61" t="s">
        <v>55</v>
      </c>
      <c r="G562" s="61"/>
      <c r="H562" s="61" t="str">
        <f>IF(OR(G562="",G563="",G564="",G565=""),"",(SUMIF(A562:A$7000,A562,G562:G$7000)))</f>
        <v/>
      </c>
      <c r="I562" s="61" t="str">
        <f t="shared" si="54"/>
        <v/>
      </c>
      <c r="J562" s="61" t="str">
        <f t="shared" si="50"/>
        <v/>
      </c>
      <c r="K562" s="61">
        <f t="array" ref="K562">(MAX(IF($A562=InsertVoiceSwitchActivateLOG!A$1:A$7000,InsertVoiceSwitchActivateLOG!H$1:H$7000,0)))</f>
        <v>1.35E-2</v>
      </c>
      <c r="L562" s="61" t="str">
        <f t="shared" si="55"/>
        <v/>
      </c>
      <c r="M562" s="61">
        <f t="shared" si="53"/>
        <v>28.040000000000731</v>
      </c>
      <c r="N562" s="59" t="str">
        <f t="shared" si="51"/>
        <v/>
      </c>
      <c r="O562" s="59" t="str">
        <f t="shared" si="52"/>
        <v/>
      </c>
    </row>
    <row r="563" spans="1:15" ht="12.5" customHeight="1" x14ac:dyDescent="0.35">
      <c r="A563" s="2">
        <v>11</v>
      </c>
      <c r="B563" s="2" t="s">
        <v>54</v>
      </c>
      <c r="C563" s="69">
        <v>30.56521</v>
      </c>
      <c r="D563" t="s">
        <v>50</v>
      </c>
      <c r="E563" s="2" t="s">
        <v>44</v>
      </c>
      <c r="F563" s="2" t="s">
        <v>55</v>
      </c>
      <c r="G563" s="2"/>
      <c r="H563" s="2" t="str">
        <f>IF(OR(G563="",G564="",G565="",G566=""),"",(SUMIF(A563:A$7000,A563,G563:G$7000)))</f>
        <v/>
      </c>
      <c r="I563" s="55" t="str">
        <f t="shared" si="54"/>
        <v/>
      </c>
      <c r="J563" s="61" t="str">
        <f t="shared" si="50"/>
        <v/>
      </c>
      <c r="K563" s="55">
        <f t="array" ref="K563">(MAX(IF($A563=InsertVoiceSwitchActivateLOG!A$1:A$7000,InsertVoiceSwitchActivateLOG!H$1:H$7000,0)))</f>
        <v>1.35E-2</v>
      </c>
      <c r="L563" s="55" t="str">
        <f t="shared" si="55"/>
        <v/>
      </c>
      <c r="M563" s="55">
        <f t="shared" si="53"/>
        <v>30.989999999999185</v>
      </c>
      <c r="N563" s="59" t="str">
        <f t="shared" si="51"/>
        <v/>
      </c>
      <c r="O563" s="59" t="str">
        <f t="shared" si="52"/>
        <v/>
      </c>
    </row>
    <row r="564" spans="1:15" ht="12.5" customHeight="1" x14ac:dyDescent="0.35">
      <c r="A564" s="61">
        <v>11</v>
      </c>
      <c r="B564" s="61" t="s">
        <v>54</v>
      </c>
      <c r="C564" s="70">
        <v>30.590060000000001</v>
      </c>
      <c r="D564" s="59" t="s">
        <v>50</v>
      </c>
      <c r="E564" s="61" t="s">
        <v>44</v>
      </c>
      <c r="F564" s="61" t="s">
        <v>55</v>
      </c>
      <c r="G564" s="61"/>
      <c r="H564" s="61" t="str">
        <f>IF(OR(G564="",G565="",G566="",G567=""),"",(SUMIF(A564:A$7000,A564,G564:G$7000)))</f>
        <v/>
      </c>
      <c r="I564" s="61" t="str">
        <f t="shared" si="54"/>
        <v/>
      </c>
      <c r="J564" s="61" t="str">
        <f t="shared" si="50"/>
        <v/>
      </c>
      <c r="K564" s="61">
        <f t="array" ref="K564">(MAX(IF($A564=InsertVoiceSwitchActivateLOG!A$1:A$7000,InsertVoiceSwitchActivateLOG!H$1:H$7000,0)))</f>
        <v>1.35E-2</v>
      </c>
      <c r="L564" s="61" t="str">
        <f t="shared" si="55"/>
        <v/>
      </c>
      <c r="M564" s="61">
        <f t="shared" si="53"/>
        <v>24.850000000000705</v>
      </c>
      <c r="N564" s="59" t="str">
        <f t="shared" si="51"/>
        <v/>
      </c>
      <c r="O564" s="59" t="str">
        <f t="shared" si="52"/>
        <v/>
      </c>
    </row>
    <row r="565" spans="1:15" ht="12.5" customHeight="1" x14ac:dyDescent="0.35">
      <c r="A565" s="2">
        <v>11</v>
      </c>
      <c r="B565" s="2" t="s">
        <v>54</v>
      </c>
      <c r="C565" s="69">
        <v>30.612590000000001</v>
      </c>
      <c r="D565" t="s">
        <v>50</v>
      </c>
      <c r="E565" s="2" t="s">
        <v>44</v>
      </c>
      <c r="F565" s="2" t="s">
        <v>55</v>
      </c>
      <c r="G565" s="2"/>
      <c r="H565" s="2" t="str">
        <f>IF(OR(G565="",G566="",G567="",G568=""),"",(SUMIF(A565:A$7000,A565,G565:G$7000)))</f>
        <v/>
      </c>
      <c r="I565" s="55" t="str">
        <f t="shared" si="54"/>
        <v/>
      </c>
      <c r="J565" s="61" t="str">
        <f t="shared" si="50"/>
        <v/>
      </c>
      <c r="K565" s="55">
        <f t="array" ref="K565">(MAX(IF($A565=InsertVoiceSwitchActivateLOG!A$1:A$7000,InsertVoiceSwitchActivateLOG!H$1:H$7000,0)))</f>
        <v>1.35E-2</v>
      </c>
      <c r="L565" s="55" t="str">
        <f t="shared" si="55"/>
        <v/>
      </c>
      <c r="M565" s="55">
        <f t="shared" si="53"/>
        <v>22.529999999999717</v>
      </c>
      <c r="N565" s="59" t="str">
        <f t="shared" si="51"/>
        <v/>
      </c>
      <c r="O565" s="59" t="str">
        <f t="shared" si="52"/>
        <v/>
      </c>
    </row>
    <row r="566" spans="1:15" ht="12.5" customHeight="1" x14ac:dyDescent="0.35">
      <c r="A566" s="61">
        <v>11</v>
      </c>
      <c r="B566" s="61" t="s">
        <v>54</v>
      </c>
      <c r="C566" s="70">
        <v>30.637509999999999</v>
      </c>
      <c r="D566" s="59" t="s">
        <v>50</v>
      </c>
      <c r="E566" s="61" t="s">
        <v>44</v>
      </c>
      <c r="F566" s="61" t="s">
        <v>55</v>
      </c>
      <c r="G566" s="61"/>
      <c r="H566" s="61" t="str">
        <f>IF(OR(G566="",G567="",G568="",G569=""),"",(SUMIF(A566:A$7000,A566,G566:G$7000)))</f>
        <v/>
      </c>
      <c r="I566" s="61" t="str">
        <f t="shared" si="54"/>
        <v/>
      </c>
      <c r="J566" s="61" t="str">
        <f t="shared" si="50"/>
        <v/>
      </c>
      <c r="K566" s="61">
        <f t="array" ref="K566">(MAX(IF($A566=InsertVoiceSwitchActivateLOG!A$1:A$7000,InsertVoiceSwitchActivateLOG!H$1:H$7000,0)))</f>
        <v>1.35E-2</v>
      </c>
      <c r="L566" s="61" t="str">
        <f t="shared" si="55"/>
        <v/>
      </c>
      <c r="M566" s="61">
        <f t="shared" si="53"/>
        <v>24.919999999998055</v>
      </c>
      <c r="N566" s="59" t="str">
        <f t="shared" si="51"/>
        <v/>
      </c>
      <c r="O566" s="59" t="str">
        <f t="shared" si="52"/>
        <v/>
      </c>
    </row>
    <row r="567" spans="1:15" ht="12.5" customHeight="1" x14ac:dyDescent="0.35">
      <c r="A567" s="2">
        <v>11</v>
      </c>
      <c r="B567" s="2" t="s">
        <v>54</v>
      </c>
      <c r="C567" s="69">
        <v>30.689520000000002</v>
      </c>
      <c r="D567" t="s">
        <v>50</v>
      </c>
      <c r="E567" s="2" t="s">
        <v>44</v>
      </c>
      <c r="F567" s="2" t="s">
        <v>55</v>
      </c>
      <c r="G567" s="2"/>
      <c r="H567" s="2" t="str">
        <f>IF(OR(G567="",G568="",G569="",G570=""),"",(SUMIF(A567:A$7000,A567,G567:G$7000)))</f>
        <v/>
      </c>
      <c r="I567" s="55" t="str">
        <f t="shared" si="54"/>
        <v/>
      </c>
      <c r="J567" s="61" t="str">
        <f t="shared" si="50"/>
        <v/>
      </c>
      <c r="K567" s="55">
        <f t="array" ref="K567">(MAX(IF($A567=InsertVoiceSwitchActivateLOG!A$1:A$7000,InsertVoiceSwitchActivateLOG!H$1:H$7000,0)))</f>
        <v>1.35E-2</v>
      </c>
      <c r="L567" s="55" t="str">
        <f t="shared" si="55"/>
        <v/>
      </c>
      <c r="M567" s="55">
        <f t="shared" si="53"/>
        <v>52.010000000002776</v>
      </c>
      <c r="N567" s="59" t="str">
        <f t="shared" si="51"/>
        <v/>
      </c>
      <c r="O567" s="59" t="str">
        <f t="shared" si="52"/>
        <v/>
      </c>
    </row>
    <row r="568" spans="1:15" ht="12.5" customHeight="1" x14ac:dyDescent="0.35">
      <c r="A568" s="61">
        <v>11</v>
      </c>
      <c r="B568" s="61" t="s">
        <v>54</v>
      </c>
      <c r="C568" s="70">
        <v>30.719100000000001</v>
      </c>
      <c r="D568" s="59" t="s">
        <v>50</v>
      </c>
      <c r="E568" s="61" t="s">
        <v>44</v>
      </c>
      <c r="F568" s="61" t="s">
        <v>55</v>
      </c>
      <c r="G568" s="61"/>
      <c r="H568" s="61" t="str">
        <f>IF(OR(G568="",G569="",G570="",G571=""),"",(SUMIF(A568:A$7000,A568,G568:G$7000)))</f>
        <v/>
      </c>
      <c r="I568" s="61" t="str">
        <f t="shared" si="54"/>
        <v/>
      </c>
      <c r="J568" s="61" t="str">
        <f t="shared" si="50"/>
        <v/>
      </c>
      <c r="K568" s="61">
        <f t="array" ref="K568">(MAX(IF($A568=InsertVoiceSwitchActivateLOG!A$1:A$7000,InsertVoiceSwitchActivateLOG!H$1:H$7000,0)))</f>
        <v>1.35E-2</v>
      </c>
      <c r="L568" s="61" t="str">
        <f t="shared" si="55"/>
        <v/>
      </c>
      <c r="M568" s="61">
        <f t="shared" si="53"/>
        <v>29.579999999999274</v>
      </c>
      <c r="N568" s="59" t="str">
        <f t="shared" si="51"/>
        <v/>
      </c>
      <c r="O568" s="59" t="str">
        <f t="shared" si="52"/>
        <v/>
      </c>
    </row>
    <row r="569" spans="1:15" ht="12.5" customHeight="1" x14ac:dyDescent="0.35">
      <c r="A569" s="2">
        <v>11</v>
      </c>
      <c r="B569" s="2" t="s">
        <v>54</v>
      </c>
      <c r="C569" s="69">
        <v>30.75572</v>
      </c>
      <c r="D569" t="s">
        <v>50</v>
      </c>
      <c r="E569" s="2" t="s">
        <v>44</v>
      </c>
      <c r="F569" s="2" t="s">
        <v>55</v>
      </c>
      <c r="G569" s="2"/>
      <c r="H569" s="2" t="str">
        <f>IF(OR(G569="",G570="",G571="",G572=""),"",(SUMIF(A569:A$7000,A569,G569:G$7000)))</f>
        <v/>
      </c>
      <c r="I569" s="55" t="str">
        <f t="shared" si="54"/>
        <v/>
      </c>
      <c r="J569" s="61" t="str">
        <f t="shared" si="50"/>
        <v/>
      </c>
      <c r="K569" s="55">
        <f t="array" ref="K569">(MAX(IF($A569=InsertVoiceSwitchActivateLOG!A$1:A$7000,InsertVoiceSwitchActivateLOG!H$1:H$7000,0)))</f>
        <v>1.35E-2</v>
      </c>
      <c r="L569" s="55" t="str">
        <f t="shared" si="55"/>
        <v/>
      </c>
      <c r="M569" s="55">
        <f t="shared" si="53"/>
        <v>36.619999999999209</v>
      </c>
      <c r="N569" s="59" t="str">
        <f t="shared" si="51"/>
        <v/>
      </c>
      <c r="O569" s="59" t="str">
        <f t="shared" si="52"/>
        <v/>
      </c>
    </row>
    <row r="570" spans="1:15" ht="12.5" customHeight="1" x14ac:dyDescent="0.35">
      <c r="A570" s="61">
        <v>11</v>
      </c>
      <c r="B570" s="61" t="s">
        <v>54</v>
      </c>
      <c r="C570" s="70">
        <v>30.787669999999999</v>
      </c>
      <c r="D570" s="59" t="s">
        <v>50</v>
      </c>
      <c r="E570" s="61" t="s">
        <v>44</v>
      </c>
      <c r="F570" s="61" t="s">
        <v>55</v>
      </c>
      <c r="G570" s="61"/>
      <c r="H570" s="61" t="str">
        <f>IF(OR(G570="",G571="",G572="",G573=""),"",(SUMIF(A570:A$7000,A570,G570:G$7000)))</f>
        <v/>
      </c>
      <c r="I570" s="61" t="str">
        <f t="shared" si="54"/>
        <v/>
      </c>
      <c r="J570" s="61" t="str">
        <f t="shared" si="50"/>
        <v/>
      </c>
      <c r="K570" s="61">
        <f t="array" ref="K570">(MAX(IF($A570=InsertVoiceSwitchActivateLOG!A$1:A$7000,InsertVoiceSwitchActivateLOG!H$1:H$7000,0)))</f>
        <v>1.35E-2</v>
      </c>
      <c r="L570" s="61" t="str">
        <f t="shared" si="55"/>
        <v/>
      </c>
      <c r="M570" s="61">
        <f t="shared" si="53"/>
        <v>31.949999999998369</v>
      </c>
      <c r="N570" s="59" t="str">
        <f t="shared" si="51"/>
        <v/>
      </c>
      <c r="O570" s="59" t="str">
        <f t="shared" si="52"/>
        <v/>
      </c>
    </row>
    <row r="571" spans="1:15" ht="12.5" customHeight="1" x14ac:dyDescent="0.35">
      <c r="A571" s="2">
        <v>11</v>
      </c>
      <c r="B571" s="2" t="s">
        <v>54</v>
      </c>
      <c r="C571" s="69">
        <v>30.81157</v>
      </c>
      <c r="D571" t="s">
        <v>50</v>
      </c>
      <c r="E571" s="2" t="s">
        <v>44</v>
      </c>
      <c r="F571" s="2" t="s">
        <v>55</v>
      </c>
      <c r="G571" s="2"/>
      <c r="H571" s="2" t="str">
        <f>IF(OR(G571="",G572="",G573="",G574=""),"",(SUMIF(A571:A$7000,A571,G571:G$7000)))</f>
        <v/>
      </c>
      <c r="I571" s="55" t="str">
        <f t="shared" si="54"/>
        <v/>
      </c>
      <c r="J571" s="61" t="str">
        <f t="shared" si="50"/>
        <v/>
      </c>
      <c r="K571" s="55">
        <f t="array" ref="K571">(MAX(IF($A571=InsertVoiceSwitchActivateLOG!A$1:A$7000,InsertVoiceSwitchActivateLOG!H$1:H$7000,0)))</f>
        <v>1.35E-2</v>
      </c>
      <c r="L571" s="55" t="str">
        <f t="shared" si="55"/>
        <v/>
      </c>
      <c r="M571" s="55">
        <f t="shared" si="53"/>
        <v>23.900000000001143</v>
      </c>
      <c r="N571" s="59" t="str">
        <f t="shared" si="51"/>
        <v/>
      </c>
      <c r="O571" s="59" t="str">
        <f t="shared" si="52"/>
        <v/>
      </c>
    </row>
    <row r="572" spans="1:15" ht="12.5" customHeight="1" x14ac:dyDescent="0.35">
      <c r="A572" s="61">
        <v>11</v>
      </c>
      <c r="B572" s="61" t="s">
        <v>54</v>
      </c>
      <c r="C572" s="70">
        <v>30.841470000000001</v>
      </c>
      <c r="D572" s="59" t="s">
        <v>50</v>
      </c>
      <c r="E572" s="61" t="s">
        <v>44</v>
      </c>
      <c r="F572" s="61" t="s">
        <v>55</v>
      </c>
      <c r="G572" s="61"/>
      <c r="H572" s="61" t="str">
        <f>IF(OR(G572="",G573="",G574="",G575=""),"",(SUMIF(A572:A$7000,A572,G572:G$7000)))</f>
        <v/>
      </c>
      <c r="I572" s="61" t="str">
        <f t="shared" si="54"/>
        <v/>
      </c>
      <c r="J572" s="61" t="str">
        <f t="shared" si="50"/>
        <v/>
      </c>
      <c r="K572" s="61">
        <f t="array" ref="K572">(MAX(IF($A572=InsertVoiceSwitchActivateLOG!A$1:A$7000,InsertVoiceSwitchActivateLOG!H$1:H$7000,0)))</f>
        <v>1.35E-2</v>
      </c>
      <c r="L572" s="61" t="str">
        <f t="shared" si="55"/>
        <v/>
      </c>
      <c r="M572" s="61">
        <f t="shared" si="53"/>
        <v>29.90000000000137</v>
      </c>
      <c r="N572" s="59" t="str">
        <f t="shared" si="51"/>
        <v/>
      </c>
      <c r="O572" s="59" t="str">
        <f t="shared" si="52"/>
        <v/>
      </c>
    </row>
    <row r="573" spans="1:15" ht="12.5" customHeight="1" x14ac:dyDescent="0.35">
      <c r="A573" s="2">
        <v>11</v>
      </c>
      <c r="B573" s="2" t="s">
        <v>54</v>
      </c>
      <c r="C573" s="69">
        <v>30.87</v>
      </c>
      <c r="D573" t="s">
        <v>50</v>
      </c>
      <c r="E573" s="2" t="s">
        <v>44</v>
      </c>
      <c r="F573" s="2" t="s">
        <v>55</v>
      </c>
      <c r="G573" s="2"/>
      <c r="H573" s="2" t="str">
        <f>IF(OR(G573="",G574="",G575="",G576=""),"",(SUMIF(A573:A$7000,A573,G573:G$7000)))</f>
        <v/>
      </c>
      <c r="I573" s="55" t="str">
        <f t="shared" si="54"/>
        <v/>
      </c>
      <c r="J573" s="61" t="str">
        <f t="shared" si="50"/>
        <v/>
      </c>
      <c r="K573" s="55">
        <f t="array" ref="K573">(MAX(IF($A573=InsertVoiceSwitchActivateLOG!A$1:A$7000,InsertVoiceSwitchActivateLOG!H$1:H$7000,0)))</f>
        <v>1.35E-2</v>
      </c>
      <c r="L573" s="55" t="str">
        <f t="shared" si="55"/>
        <v/>
      </c>
      <c r="M573" s="55">
        <f t="shared" si="53"/>
        <v>28.529999999999944</v>
      </c>
      <c r="N573" s="59" t="str">
        <f t="shared" si="51"/>
        <v/>
      </c>
      <c r="O573" s="59" t="str">
        <f t="shared" si="52"/>
        <v/>
      </c>
    </row>
    <row r="574" spans="1:15" ht="12.5" customHeight="1" x14ac:dyDescent="0.35">
      <c r="A574" s="61">
        <v>11</v>
      </c>
      <c r="B574" s="61" t="s">
        <v>54</v>
      </c>
      <c r="C574" s="70">
        <v>30.895420000000001</v>
      </c>
      <c r="D574" s="59" t="s">
        <v>50</v>
      </c>
      <c r="E574" s="61" t="s">
        <v>44</v>
      </c>
      <c r="F574" s="61" t="s">
        <v>55</v>
      </c>
      <c r="G574" s="61"/>
      <c r="H574" s="61" t="str">
        <f>IF(OR(G574="",G575="",G576="",G577=""),"",(SUMIF(A574:A$7000,A574,G574:G$7000)))</f>
        <v/>
      </c>
      <c r="I574" s="61" t="str">
        <f t="shared" si="54"/>
        <v/>
      </c>
      <c r="J574" s="61" t="str">
        <f t="shared" si="50"/>
        <v/>
      </c>
      <c r="K574" s="61">
        <f t="array" ref="K574">(MAX(IF($A574=InsertVoiceSwitchActivateLOG!A$1:A$7000,InsertVoiceSwitchActivateLOG!H$1:H$7000,0)))</f>
        <v>1.35E-2</v>
      </c>
      <c r="L574" s="61" t="str">
        <f t="shared" si="55"/>
        <v/>
      </c>
      <c r="M574" s="61">
        <f t="shared" si="53"/>
        <v>25.420000000000442</v>
      </c>
      <c r="N574" s="59" t="str">
        <f t="shared" si="51"/>
        <v/>
      </c>
      <c r="O574" s="59" t="str">
        <f t="shared" si="52"/>
        <v/>
      </c>
    </row>
    <row r="575" spans="1:15" ht="12.5" customHeight="1" x14ac:dyDescent="0.35">
      <c r="A575" s="2">
        <v>11</v>
      </c>
      <c r="B575" s="2" t="s">
        <v>54</v>
      </c>
      <c r="C575" s="69">
        <v>30.920089999999998</v>
      </c>
      <c r="D575" t="s">
        <v>50</v>
      </c>
      <c r="E575" s="2" t="s">
        <v>44</v>
      </c>
      <c r="F575" s="2" t="s">
        <v>55</v>
      </c>
      <c r="G575" s="2"/>
      <c r="H575" s="2" t="str">
        <f>IF(OR(G575="",G576="",G577="",G578=""),"",(SUMIF(A575:A$7000,A575,G575:G$7000)))</f>
        <v/>
      </c>
      <c r="I575" s="55" t="str">
        <f t="shared" si="54"/>
        <v/>
      </c>
      <c r="J575" s="61" t="str">
        <f t="shared" si="50"/>
        <v/>
      </c>
      <c r="K575" s="55">
        <f t="array" ref="K575">(MAX(IF($A575=InsertVoiceSwitchActivateLOG!A$1:A$7000,InsertVoiceSwitchActivateLOG!H$1:H$7000,0)))</f>
        <v>1.35E-2</v>
      </c>
      <c r="L575" s="55" t="str">
        <f t="shared" si="55"/>
        <v/>
      </c>
      <c r="M575" s="55">
        <f t="shared" si="53"/>
        <v>24.669999999996861</v>
      </c>
      <c r="N575" s="59" t="str">
        <f t="shared" si="51"/>
        <v/>
      </c>
      <c r="O575" s="59" t="str">
        <f t="shared" si="52"/>
        <v/>
      </c>
    </row>
    <row r="576" spans="1:15" ht="12.5" customHeight="1" x14ac:dyDescent="0.35">
      <c r="A576" s="61">
        <v>11</v>
      </c>
      <c r="B576" s="61" t="s">
        <v>54</v>
      </c>
      <c r="C576" s="70">
        <v>30.944179999999999</v>
      </c>
      <c r="D576" s="59" t="s">
        <v>50</v>
      </c>
      <c r="E576" s="61" t="s">
        <v>44</v>
      </c>
      <c r="F576" s="61" t="s">
        <v>55</v>
      </c>
      <c r="G576" s="61"/>
      <c r="H576" s="61" t="str">
        <f>IF(OR(G576="",G577="",G578="",G579=""),"",(SUMIF(A576:A$7000,A576,G576:G$7000)))</f>
        <v/>
      </c>
      <c r="I576" s="61" t="str">
        <f t="shared" si="54"/>
        <v/>
      </c>
      <c r="J576" s="61" t="str">
        <f t="shared" si="50"/>
        <v/>
      </c>
      <c r="K576" s="61">
        <f t="array" ref="K576">(MAX(IF($A576=InsertVoiceSwitchActivateLOG!A$1:A$7000,InsertVoiceSwitchActivateLOG!H$1:H$7000,0)))</f>
        <v>1.35E-2</v>
      </c>
      <c r="L576" s="61" t="str">
        <f t="shared" si="55"/>
        <v/>
      </c>
      <c r="M576" s="61">
        <f t="shared" si="53"/>
        <v>24.090000000001055</v>
      </c>
      <c r="N576" s="59" t="str">
        <f t="shared" si="51"/>
        <v/>
      </c>
      <c r="O576" s="59" t="str">
        <f t="shared" si="52"/>
        <v/>
      </c>
    </row>
    <row r="577" spans="1:15" ht="12.5" customHeight="1" x14ac:dyDescent="0.35">
      <c r="A577" s="2">
        <v>11</v>
      </c>
      <c r="B577" s="2" t="s">
        <v>54</v>
      </c>
      <c r="C577" s="69">
        <v>30.966740000000001</v>
      </c>
      <c r="D577" t="s">
        <v>50</v>
      </c>
      <c r="E577" s="2" t="s">
        <v>44</v>
      </c>
      <c r="F577" s="2" t="s">
        <v>55</v>
      </c>
      <c r="G577" s="2">
        <v>1E-4</v>
      </c>
      <c r="H577" s="2">
        <f>IF(OR(G577="",G578="",G579="",G580=""),"",(SUMIF(A577:A$7000,A577,G577:G$7000)))</f>
        <v>1.35E-2</v>
      </c>
      <c r="I577" s="55">
        <f t="shared" si="54"/>
        <v>11</v>
      </c>
      <c r="J577" s="61" t="str">
        <f t="shared" si="50"/>
        <v>TaskC</v>
      </c>
      <c r="K577" s="55">
        <f t="array" ref="K577">(MAX(IF($A577=InsertVoiceSwitchActivateLOG!A$1:A$7000,InsertVoiceSwitchActivateLOG!H$1:H$7000,0)))</f>
        <v>1.35E-2</v>
      </c>
      <c r="L577" s="55">
        <f t="shared" si="55"/>
        <v>30.966740000000001</v>
      </c>
      <c r="M577" s="55">
        <f t="shared" si="53"/>
        <v>22.560000000002134</v>
      </c>
      <c r="N577" s="59" t="str">
        <f t="shared" si="51"/>
        <v/>
      </c>
      <c r="O577" s="59" t="str">
        <f t="shared" si="52"/>
        <v/>
      </c>
    </row>
    <row r="578" spans="1:15" ht="12.5" customHeight="1" x14ac:dyDescent="0.35">
      <c r="A578" s="61">
        <v>11</v>
      </c>
      <c r="B578" s="61" t="s">
        <v>54</v>
      </c>
      <c r="C578" s="70">
        <v>30.98732</v>
      </c>
      <c r="D578" s="59" t="s">
        <v>50</v>
      </c>
      <c r="E578" s="61" t="s">
        <v>44</v>
      </c>
      <c r="F578" s="61" t="s">
        <v>55</v>
      </c>
      <c r="G578" s="61">
        <v>8.9999999999999998E-4</v>
      </c>
      <c r="H578" s="61">
        <f>IF(OR(G578="",G579="",G580="",G581=""),"",(SUMIF(A578:A$7000,A578,G578:G$7000)))</f>
        <v>1.34E-2</v>
      </c>
      <c r="I578" s="61" t="str">
        <f t="shared" si="54"/>
        <v/>
      </c>
      <c r="J578" s="61" t="str">
        <f t="shared" si="50"/>
        <v/>
      </c>
      <c r="K578" s="61">
        <f t="array" ref="K578">(MAX(IF($A578=InsertVoiceSwitchActivateLOG!A$1:A$7000,InsertVoiceSwitchActivateLOG!H$1:H$7000,0)))</f>
        <v>1.35E-2</v>
      </c>
      <c r="L578" s="61" t="str">
        <f t="shared" si="55"/>
        <v/>
      </c>
      <c r="M578" s="61">
        <f t="shared" si="53"/>
        <v>20.579999999998932</v>
      </c>
      <c r="N578" s="59">
        <f t="shared" si="51"/>
        <v>11</v>
      </c>
      <c r="O578" s="59">
        <f t="shared" si="52"/>
        <v>1</v>
      </c>
    </row>
    <row r="579" spans="1:15" ht="12.5" customHeight="1" x14ac:dyDescent="0.35">
      <c r="A579" s="2">
        <v>11</v>
      </c>
      <c r="B579" s="2" t="s">
        <v>54</v>
      </c>
      <c r="C579" s="69">
        <v>31.018470000000001</v>
      </c>
      <c r="D579" t="s">
        <v>50</v>
      </c>
      <c r="E579" s="2" t="s">
        <v>44</v>
      </c>
      <c r="F579" s="2" t="s">
        <v>55</v>
      </c>
      <c r="G579" s="2">
        <v>8.9999999999999998E-4</v>
      </c>
      <c r="H579" s="2">
        <f>IF(OR(G579="",G580="",G581="",G582=""),"",(SUMIF(A579:A$7000,A579,G579:G$7000)))</f>
        <v>1.2500000000000001E-2</v>
      </c>
      <c r="I579" s="55" t="str">
        <f t="shared" si="54"/>
        <v/>
      </c>
      <c r="J579" s="61" t="str">
        <f t="shared" si="50"/>
        <v/>
      </c>
      <c r="K579" s="55">
        <f t="array" ref="K579">(MAX(IF($A579=InsertVoiceSwitchActivateLOG!A$1:A$7000,InsertVoiceSwitchActivateLOG!H$1:H$7000,0)))</f>
        <v>1.35E-2</v>
      </c>
      <c r="L579" s="55" t="str">
        <f t="shared" si="55"/>
        <v/>
      </c>
      <c r="M579" s="55">
        <f t="shared" si="53"/>
        <v>31.150000000000233</v>
      </c>
      <c r="N579" s="59">
        <f t="shared" si="51"/>
        <v>11</v>
      </c>
      <c r="O579" s="59">
        <f t="shared" si="52"/>
        <v>1</v>
      </c>
    </row>
    <row r="580" spans="1:15" ht="12.5" customHeight="1" x14ac:dyDescent="0.35">
      <c r="A580" s="61">
        <v>11</v>
      </c>
      <c r="B580" s="61" t="s">
        <v>56</v>
      </c>
      <c r="C580" s="70">
        <v>31.04007</v>
      </c>
      <c r="D580" s="59" t="s">
        <v>50</v>
      </c>
      <c r="E580" s="61" t="s">
        <v>44</v>
      </c>
      <c r="F580" s="61" t="s">
        <v>55</v>
      </c>
      <c r="G580" s="61">
        <v>1E-3</v>
      </c>
      <c r="H580" s="61">
        <f>IF(OR(G580="",G581="",G582="",G583=""),"",(SUMIF(A580:A$7000,A580,G580:G$7000)))</f>
        <v>1.1600000000000001E-2</v>
      </c>
      <c r="I580" s="61" t="str">
        <f t="shared" si="54"/>
        <v/>
      </c>
      <c r="J580" s="61" t="str">
        <f t="shared" si="50"/>
        <v/>
      </c>
      <c r="K580" s="61">
        <f t="array" ref="K580">(MAX(IF($A580=InsertVoiceSwitchActivateLOG!A$1:A$7000,InsertVoiceSwitchActivateLOG!H$1:H$7000,0)))</f>
        <v>1.35E-2</v>
      </c>
      <c r="L580" s="61" t="str">
        <f t="shared" si="55"/>
        <v/>
      </c>
      <c r="M580" s="61">
        <f t="shared" si="53"/>
        <v>21.599999999999397</v>
      </c>
      <c r="N580" s="59">
        <f t="shared" si="51"/>
        <v>11</v>
      </c>
      <c r="O580" s="59">
        <f t="shared" si="52"/>
        <v>1</v>
      </c>
    </row>
    <row r="581" spans="1:15" ht="12.5" customHeight="1" x14ac:dyDescent="0.35">
      <c r="A581" s="2">
        <v>11</v>
      </c>
      <c r="B581" s="2" t="s">
        <v>56</v>
      </c>
      <c r="C581" s="69">
        <v>31.06353</v>
      </c>
      <c r="D581" t="s">
        <v>50</v>
      </c>
      <c r="E581" s="2" t="s">
        <v>44</v>
      </c>
      <c r="F581" s="2" t="s">
        <v>55</v>
      </c>
      <c r="G581" s="2">
        <v>2E-3</v>
      </c>
      <c r="H581" s="2">
        <f>IF(OR(G581="",G582="",G583="",G584=""),"",(SUMIF(A581:A$7000,A581,G581:G$7000)))</f>
        <v>1.06E-2</v>
      </c>
      <c r="I581" s="55" t="str">
        <f t="shared" si="54"/>
        <v/>
      </c>
      <c r="J581" s="61" t="str">
        <f t="shared" si="50"/>
        <v/>
      </c>
      <c r="K581" s="55">
        <f t="array" ref="K581">(MAX(IF($A581=InsertVoiceSwitchActivateLOG!A$1:A$7000,InsertVoiceSwitchActivateLOG!H$1:H$7000,0)))</f>
        <v>1.35E-2</v>
      </c>
      <c r="L581" s="55" t="str">
        <f t="shared" si="55"/>
        <v/>
      </c>
      <c r="M581" s="55">
        <f t="shared" si="53"/>
        <v>23.460000000000036</v>
      </c>
      <c r="N581" s="59">
        <f t="shared" si="51"/>
        <v>11</v>
      </c>
      <c r="O581" s="59">
        <f t="shared" si="52"/>
        <v>1</v>
      </c>
    </row>
    <row r="582" spans="1:15" ht="12.5" customHeight="1" x14ac:dyDescent="0.35">
      <c r="A582" s="61">
        <v>11</v>
      </c>
      <c r="B582" s="61" t="s">
        <v>56</v>
      </c>
      <c r="C582" s="70">
        <v>31.0854</v>
      </c>
      <c r="D582" s="59" t="s">
        <v>50</v>
      </c>
      <c r="E582" s="61" t="s">
        <v>44</v>
      </c>
      <c r="F582" s="61" t="s">
        <v>55</v>
      </c>
      <c r="G582" s="61">
        <v>2E-3</v>
      </c>
      <c r="H582" s="61">
        <f>IF(OR(G582="",G583="",G584="",G585=""),"",(SUMIF(A582:A$7000,A582,G582:G$7000)))</f>
        <v>8.6E-3</v>
      </c>
      <c r="I582" s="61" t="str">
        <f t="shared" si="54"/>
        <v/>
      </c>
      <c r="J582" s="61" t="str">
        <f t="shared" si="50"/>
        <v/>
      </c>
      <c r="K582" s="61">
        <f t="array" ref="K582">(MAX(IF($A582=InsertVoiceSwitchActivateLOG!A$1:A$7000,InsertVoiceSwitchActivateLOG!H$1:H$7000,0)))</f>
        <v>1.35E-2</v>
      </c>
      <c r="L582" s="61" t="str">
        <f t="shared" si="55"/>
        <v/>
      </c>
      <c r="M582" s="61">
        <f t="shared" si="53"/>
        <v>21.869999999999834</v>
      </c>
      <c r="N582" s="59">
        <f t="shared" si="51"/>
        <v>11</v>
      </c>
      <c r="O582" s="59">
        <f t="shared" si="52"/>
        <v>-1</v>
      </c>
    </row>
    <row r="583" spans="1:15" ht="12.5" customHeight="1" x14ac:dyDescent="0.35">
      <c r="A583" s="2">
        <v>11</v>
      </c>
      <c r="B583" s="2" t="s">
        <v>56</v>
      </c>
      <c r="C583" s="69">
        <v>31.108619999999998</v>
      </c>
      <c r="D583" t="s">
        <v>50</v>
      </c>
      <c r="E583" s="2" t="s">
        <v>44</v>
      </c>
      <c r="F583" s="2" t="s">
        <v>55</v>
      </c>
      <c r="G583" s="2">
        <v>1.6999999999999999E-3</v>
      </c>
      <c r="H583" s="2">
        <f>IF(OR(G583="",G584="",G585="",G586=""),"",(SUMIF(A583:A$7000,A583,G583:G$7000)))</f>
        <v>6.5999999999999991E-3</v>
      </c>
      <c r="I583" s="55" t="str">
        <f t="shared" si="54"/>
        <v/>
      </c>
      <c r="J583" s="61" t="str">
        <f t="shared" si="50"/>
        <v/>
      </c>
      <c r="K583" s="55">
        <f t="array" ref="K583">(MAX(IF($A583=InsertVoiceSwitchActivateLOG!A$1:A$7000,InsertVoiceSwitchActivateLOG!H$1:H$7000,0)))</f>
        <v>1.35E-2</v>
      </c>
      <c r="L583" s="55" t="str">
        <f t="shared" si="55"/>
        <v/>
      </c>
      <c r="M583" s="55">
        <f t="shared" si="53"/>
        <v>23.219999999998464</v>
      </c>
      <c r="N583" s="59">
        <f t="shared" si="51"/>
        <v>11</v>
      </c>
      <c r="O583" s="59">
        <f t="shared" si="52"/>
        <v>-1</v>
      </c>
    </row>
    <row r="584" spans="1:15" ht="12.5" customHeight="1" x14ac:dyDescent="0.35">
      <c r="A584" s="61">
        <v>11</v>
      </c>
      <c r="B584" s="61" t="s">
        <v>56</v>
      </c>
      <c r="C584" s="70">
        <v>31.130269999999999</v>
      </c>
      <c r="D584" s="59" t="s">
        <v>50</v>
      </c>
      <c r="E584" s="61" t="s">
        <v>44</v>
      </c>
      <c r="F584" s="61" t="s">
        <v>55</v>
      </c>
      <c r="G584" s="61">
        <v>1.5E-3</v>
      </c>
      <c r="H584" s="61" t="str">
        <f>IF(OR(G584="",G585="",G586="",G587=""),"",(SUMIF(A584:A$7000,A584,G584:G$7000)))</f>
        <v/>
      </c>
      <c r="I584" s="61" t="str">
        <f t="shared" si="54"/>
        <v/>
      </c>
      <c r="J584" s="61" t="str">
        <f t="shared" si="50"/>
        <v/>
      </c>
      <c r="K584" s="61">
        <f t="array" ref="K584">(MAX(IF($A584=InsertVoiceSwitchActivateLOG!A$1:A$7000,InsertVoiceSwitchActivateLOG!H$1:H$7000,0)))</f>
        <v>1.35E-2</v>
      </c>
      <c r="L584" s="61" t="str">
        <f t="shared" si="55"/>
        <v/>
      </c>
      <c r="M584" s="61">
        <f t="shared" si="53"/>
        <v>21.650000000001057</v>
      </c>
      <c r="N584" s="59">
        <f t="shared" si="51"/>
        <v>11</v>
      </c>
      <c r="O584" s="59">
        <f t="shared" si="52"/>
        <v>1</v>
      </c>
    </row>
    <row r="585" spans="1:15" ht="12.5" customHeight="1" x14ac:dyDescent="0.35">
      <c r="A585" s="2">
        <v>11</v>
      </c>
      <c r="B585" s="2" t="s">
        <v>56</v>
      </c>
      <c r="C585" s="69">
        <v>31.156510000000001</v>
      </c>
      <c r="D585" t="s">
        <v>50</v>
      </c>
      <c r="E585" s="2" t="s">
        <v>44</v>
      </c>
      <c r="F585" s="2" t="s">
        <v>55</v>
      </c>
      <c r="G585" s="2">
        <v>1.5E-3</v>
      </c>
      <c r="H585" s="2" t="str">
        <f>IF(OR(G585="",G586="",G587="",G588=""),"",(SUMIF(A585:A$7000,A585,G585:G$7000)))</f>
        <v/>
      </c>
      <c r="I585" s="55" t="str">
        <f t="shared" si="54"/>
        <v/>
      </c>
      <c r="J585" s="61" t="str">
        <f t="shared" si="50"/>
        <v/>
      </c>
      <c r="K585" s="55">
        <f t="array" ref="K585">(MAX(IF($A585=InsertVoiceSwitchActivateLOG!A$1:A$7000,InsertVoiceSwitchActivateLOG!H$1:H$7000,0)))</f>
        <v>1.35E-2</v>
      </c>
      <c r="L585" s="55" t="str">
        <f t="shared" si="55"/>
        <v/>
      </c>
      <c r="M585" s="55">
        <f t="shared" si="53"/>
        <v>26.240000000001373</v>
      </c>
      <c r="N585" s="59">
        <f t="shared" si="51"/>
        <v>11</v>
      </c>
      <c r="O585" s="59">
        <f t="shared" si="52"/>
        <v>1</v>
      </c>
    </row>
    <row r="586" spans="1:15" ht="12.5" customHeight="1" x14ac:dyDescent="0.35">
      <c r="A586" s="61">
        <v>11</v>
      </c>
      <c r="B586" s="61" t="s">
        <v>56</v>
      </c>
      <c r="C586" s="70">
        <v>31.175930000000001</v>
      </c>
      <c r="D586" s="59" t="s">
        <v>50</v>
      </c>
      <c r="E586" s="61" t="s">
        <v>44</v>
      </c>
      <c r="F586" s="61" t="s">
        <v>55</v>
      </c>
      <c r="G586" s="61">
        <v>1.9E-3</v>
      </c>
      <c r="H586" s="61" t="str">
        <f>IF(OR(G586="",G587="",G588="",G589=""),"",(SUMIF(A586:A$7000,A586,G586:G$7000)))</f>
        <v/>
      </c>
      <c r="I586" s="61" t="str">
        <f t="shared" si="54"/>
        <v/>
      </c>
      <c r="J586" s="61" t="str">
        <f t="shared" si="50"/>
        <v/>
      </c>
      <c r="K586" s="61">
        <f t="array" ref="K586">(MAX(IF($A586=InsertVoiceSwitchActivateLOG!A$1:A$7000,InsertVoiceSwitchActivateLOG!H$1:H$7000,0)))</f>
        <v>1.35E-2</v>
      </c>
      <c r="L586" s="61" t="str">
        <f t="shared" si="55"/>
        <v/>
      </c>
      <c r="M586" s="61">
        <f t="shared" si="53"/>
        <v>19.420000000000215</v>
      </c>
      <c r="N586" s="59" t="str">
        <f t="shared" si="51"/>
        <v/>
      </c>
      <c r="O586" s="59" t="str">
        <f t="shared" si="52"/>
        <v/>
      </c>
    </row>
    <row r="587" spans="1:15" ht="12.5" customHeight="1" x14ac:dyDescent="0.35">
      <c r="A587" s="2">
        <v>12</v>
      </c>
      <c r="B587" s="2" t="s">
        <v>54</v>
      </c>
      <c r="C587" s="69">
        <v>32.195720000000001</v>
      </c>
      <c r="D587" t="s">
        <v>50</v>
      </c>
      <c r="E587" s="2" t="s">
        <v>44</v>
      </c>
      <c r="F587" s="2" t="s">
        <v>55</v>
      </c>
      <c r="G587" s="2"/>
      <c r="H587" s="2" t="str">
        <f>IF(OR(G587="",G588="",G589="",G590=""),"",(SUMIF(A587:A$7000,A587,G587:G$7000)))</f>
        <v/>
      </c>
      <c r="I587" s="55" t="str">
        <f t="shared" si="54"/>
        <v/>
      </c>
      <c r="J587" s="61" t="str">
        <f t="shared" si="50"/>
        <v/>
      </c>
      <c r="K587" s="55">
        <f t="array" ref="K587">(MAX(IF($A587=InsertVoiceSwitchActivateLOG!A$1:A$7000,InsertVoiceSwitchActivateLOG!H$1:H$7000,0)))</f>
        <v>2.8899999999999999E-2</v>
      </c>
      <c r="L587" s="55" t="str">
        <f t="shared" si="55"/>
        <v/>
      </c>
      <c r="M587" s="55">
        <f t="shared" si="53"/>
        <v>0</v>
      </c>
      <c r="N587" s="59" t="str">
        <f t="shared" si="51"/>
        <v/>
      </c>
      <c r="O587" s="59" t="str">
        <f t="shared" si="52"/>
        <v/>
      </c>
    </row>
    <row r="588" spans="1:15" ht="12.5" customHeight="1" x14ac:dyDescent="0.35">
      <c r="A588" s="61">
        <v>12</v>
      </c>
      <c r="B588" s="61" t="s">
        <v>54</v>
      </c>
      <c r="C588" s="70">
        <v>32.212809999999998</v>
      </c>
      <c r="D588" s="59" t="s">
        <v>50</v>
      </c>
      <c r="E588" s="61" t="s">
        <v>44</v>
      </c>
      <c r="F588" s="61" t="s">
        <v>55</v>
      </c>
      <c r="G588" s="61"/>
      <c r="H588" s="61" t="str">
        <f>IF(OR(G588="",G589="",G590="",G591=""),"",(SUMIF(A588:A$7000,A588,G588:G$7000)))</f>
        <v/>
      </c>
      <c r="I588" s="61" t="str">
        <f t="shared" si="54"/>
        <v/>
      </c>
      <c r="J588" s="61" t="str">
        <f t="shared" si="50"/>
        <v/>
      </c>
      <c r="K588" s="61">
        <f t="array" ref="K588">(MAX(IF($A588=InsertVoiceSwitchActivateLOG!A$1:A$7000,InsertVoiceSwitchActivateLOG!H$1:H$7000,0)))</f>
        <v>2.8899999999999999E-2</v>
      </c>
      <c r="L588" s="61" t="str">
        <f t="shared" si="55"/>
        <v/>
      </c>
      <c r="M588" s="61">
        <f t="shared" si="53"/>
        <v>17.089999999996053</v>
      </c>
      <c r="N588" s="59" t="str">
        <f t="shared" si="51"/>
        <v/>
      </c>
      <c r="O588" s="59" t="str">
        <f t="shared" si="52"/>
        <v/>
      </c>
    </row>
    <row r="589" spans="1:15" ht="12.5" customHeight="1" x14ac:dyDescent="0.35">
      <c r="A589" s="2">
        <v>12</v>
      </c>
      <c r="B589" s="2" t="s">
        <v>54</v>
      </c>
      <c r="C589" s="69">
        <v>32.237220000000001</v>
      </c>
      <c r="D589" t="s">
        <v>50</v>
      </c>
      <c r="E589" s="2" t="s">
        <v>44</v>
      </c>
      <c r="F589" s="2" t="s">
        <v>55</v>
      </c>
      <c r="G589" s="2"/>
      <c r="H589" s="2" t="str">
        <f>IF(OR(G589="",G590="",G591="",G592=""),"",(SUMIF(A589:A$7000,A589,G589:G$7000)))</f>
        <v/>
      </c>
      <c r="I589" s="55" t="str">
        <f t="shared" si="54"/>
        <v/>
      </c>
      <c r="J589" s="61" t="str">
        <f t="shared" si="50"/>
        <v/>
      </c>
      <c r="K589" s="55">
        <f t="array" ref="K589">(MAX(IF($A589=InsertVoiceSwitchActivateLOG!A$1:A$7000,InsertVoiceSwitchActivateLOG!H$1:H$7000,0)))</f>
        <v>2.8899999999999999E-2</v>
      </c>
      <c r="L589" s="55" t="str">
        <f t="shared" si="55"/>
        <v/>
      </c>
      <c r="M589" s="55">
        <f t="shared" si="53"/>
        <v>24.410000000003151</v>
      </c>
      <c r="N589" s="59" t="str">
        <f t="shared" si="51"/>
        <v/>
      </c>
      <c r="O589" s="59" t="str">
        <f t="shared" si="52"/>
        <v/>
      </c>
    </row>
    <row r="590" spans="1:15" ht="12.5" customHeight="1" x14ac:dyDescent="0.35">
      <c r="A590" s="61">
        <v>12</v>
      </c>
      <c r="B590" s="61" t="s">
        <v>54</v>
      </c>
      <c r="C590" s="70">
        <v>32.260280000000002</v>
      </c>
      <c r="D590" s="59" t="s">
        <v>50</v>
      </c>
      <c r="E590" s="61" t="s">
        <v>44</v>
      </c>
      <c r="F590" s="61" t="s">
        <v>55</v>
      </c>
      <c r="G590" s="61"/>
      <c r="H590" s="61" t="str">
        <f>IF(OR(G590="",G591="",G592="",G593=""),"",(SUMIF(A590:A$7000,A590,G590:G$7000)))</f>
        <v/>
      </c>
      <c r="I590" s="61" t="str">
        <f t="shared" si="54"/>
        <v/>
      </c>
      <c r="J590" s="61" t="str">
        <f t="shared" si="50"/>
        <v/>
      </c>
      <c r="K590" s="61">
        <f t="array" ref="K590">(MAX(IF($A590=InsertVoiceSwitchActivateLOG!A$1:A$7000,InsertVoiceSwitchActivateLOG!H$1:H$7000,0)))</f>
        <v>2.8899999999999999E-2</v>
      </c>
      <c r="L590" s="61" t="str">
        <f t="shared" si="55"/>
        <v/>
      </c>
      <c r="M590" s="61">
        <f t="shared" si="53"/>
        <v>23.060000000000969</v>
      </c>
      <c r="N590" s="59" t="str">
        <f t="shared" si="51"/>
        <v/>
      </c>
      <c r="O590" s="59" t="str">
        <f t="shared" si="52"/>
        <v/>
      </c>
    </row>
    <row r="591" spans="1:15" ht="12.5" customHeight="1" x14ac:dyDescent="0.35">
      <c r="A591" s="2">
        <v>12</v>
      </c>
      <c r="B591" s="2" t="s">
        <v>54</v>
      </c>
      <c r="C591" s="69">
        <v>32.277410000000003</v>
      </c>
      <c r="D591" t="s">
        <v>50</v>
      </c>
      <c r="E591" s="2" t="s">
        <v>44</v>
      </c>
      <c r="F591" s="2" t="s">
        <v>55</v>
      </c>
      <c r="G591" s="2"/>
      <c r="H591" s="2" t="str">
        <f>IF(OR(G591="",G592="",G593="",G594=""),"",(SUMIF(A591:A$7000,A591,G591:G$7000)))</f>
        <v/>
      </c>
      <c r="I591" s="55" t="str">
        <f t="shared" si="54"/>
        <v/>
      </c>
      <c r="J591" s="61" t="str">
        <f t="shared" si="50"/>
        <v/>
      </c>
      <c r="K591" s="55">
        <f t="array" ref="K591">(MAX(IF($A591=InsertVoiceSwitchActivateLOG!A$1:A$7000,InsertVoiceSwitchActivateLOG!H$1:H$7000,0)))</f>
        <v>2.8899999999999999E-2</v>
      </c>
      <c r="L591" s="55" t="str">
        <f t="shared" si="55"/>
        <v/>
      </c>
      <c r="M591" s="55">
        <f t="shared" si="53"/>
        <v>17.130000000001644</v>
      </c>
      <c r="N591" s="59" t="str">
        <f t="shared" si="51"/>
        <v/>
      </c>
      <c r="O591" s="59" t="str">
        <f t="shared" si="52"/>
        <v/>
      </c>
    </row>
    <row r="592" spans="1:15" ht="12.5" customHeight="1" x14ac:dyDescent="0.35">
      <c r="A592" s="61">
        <v>12</v>
      </c>
      <c r="B592" s="61" t="s">
        <v>54</v>
      </c>
      <c r="C592" s="70">
        <v>32.291840000000001</v>
      </c>
      <c r="D592" s="59" t="s">
        <v>50</v>
      </c>
      <c r="E592" s="61" t="s">
        <v>44</v>
      </c>
      <c r="F592" s="61" t="s">
        <v>55</v>
      </c>
      <c r="G592" s="61"/>
      <c r="H592" s="61" t="str">
        <f>IF(OR(G592="",G593="",G594="",G595=""),"",(SUMIF(A592:A$7000,A592,G592:G$7000)))</f>
        <v/>
      </c>
      <c r="I592" s="61" t="str">
        <f t="shared" si="54"/>
        <v/>
      </c>
      <c r="J592" s="61" t="str">
        <f t="shared" si="50"/>
        <v/>
      </c>
      <c r="K592" s="61">
        <f t="array" ref="K592">(MAX(IF($A592=InsertVoiceSwitchActivateLOG!A$1:A$7000,InsertVoiceSwitchActivateLOG!H$1:H$7000,0)))</f>
        <v>2.8899999999999999E-2</v>
      </c>
      <c r="L592" s="61" t="str">
        <f t="shared" si="55"/>
        <v/>
      </c>
      <c r="M592" s="61">
        <f t="shared" si="53"/>
        <v>14.429999999997278</v>
      </c>
      <c r="N592" s="59" t="str">
        <f t="shared" si="51"/>
        <v/>
      </c>
      <c r="O592" s="59" t="str">
        <f t="shared" si="52"/>
        <v/>
      </c>
    </row>
    <row r="593" spans="1:15" ht="12.5" customHeight="1" x14ac:dyDescent="0.35">
      <c r="A593" s="2">
        <v>12</v>
      </c>
      <c r="B593" s="2" t="s">
        <v>54</v>
      </c>
      <c r="C593" s="69">
        <v>32.307450000000003</v>
      </c>
      <c r="D593" t="s">
        <v>50</v>
      </c>
      <c r="E593" s="2" t="s">
        <v>44</v>
      </c>
      <c r="F593" s="2" t="s">
        <v>55</v>
      </c>
      <c r="G593" s="2"/>
      <c r="H593" s="2" t="str">
        <f>IF(OR(G593="",G594="",G595="",G596=""),"",(SUMIF(A593:A$7000,A593,G593:G$7000)))</f>
        <v/>
      </c>
      <c r="I593" s="55" t="str">
        <f t="shared" si="54"/>
        <v/>
      </c>
      <c r="J593" s="61" t="str">
        <f t="shared" ref="J593:J656" si="56">IF(L593="","",(VLOOKUP(A593,A593:E7577,5,FALSE)))</f>
        <v/>
      </c>
      <c r="K593" s="55">
        <f t="array" ref="K593">(MAX(IF($A593=InsertVoiceSwitchActivateLOG!A$1:A$7000,InsertVoiceSwitchActivateLOG!H$1:H$7000,0)))</f>
        <v>2.8899999999999999E-2</v>
      </c>
      <c r="L593" s="55" t="str">
        <f t="shared" si="55"/>
        <v/>
      </c>
      <c r="M593" s="55">
        <f t="shared" si="53"/>
        <v>15.610000000002344</v>
      </c>
      <c r="N593" s="59" t="str">
        <f t="shared" ref="N593:N656" si="57">IF(AND(G593&gt;0,G594&gt;0,G592&gt;0),A593,"")</f>
        <v/>
      </c>
      <c r="O593" s="59" t="str">
        <f t="shared" ref="O593:O656" si="58">IF(N593="","",(IF(G593&gt;G594,-1,1)))</f>
        <v/>
      </c>
    </row>
    <row r="594" spans="1:15" ht="12.5" customHeight="1" x14ac:dyDescent="0.35">
      <c r="A594" s="61">
        <v>12</v>
      </c>
      <c r="B594" s="61" t="s">
        <v>54</v>
      </c>
      <c r="C594" s="70">
        <v>32.322000000000003</v>
      </c>
      <c r="D594" s="59" t="s">
        <v>50</v>
      </c>
      <c r="E594" s="61" t="s">
        <v>44</v>
      </c>
      <c r="F594" s="61" t="s">
        <v>55</v>
      </c>
      <c r="G594" s="61"/>
      <c r="H594" s="61" t="str">
        <f>IF(OR(G594="",G595="",G596="",G597=""),"",(SUMIF(A594:A$7000,A594,G594:G$7000)))</f>
        <v/>
      </c>
      <c r="I594" s="61" t="str">
        <f t="shared" si="54"/>
        <v/>
      </c>
      <c r="J594" s="61" t="str">
        <f t="shared" si="56"/>
        <v/>
      </c>
      <c r="K594" s="61">
        <f t="array" ref="K594">(MAX(IF($A594=InsertVoiceSwitchActivateLOG!A$1:A$7000,InsertVoiceSwitchActivateLOG!H$1:H$7000,0)))</f>
        <v>2.8899999999999999E-2</v>
      </c>
      <c r="L594" s="61" t="str">
        <f t="shared" si="55"/>
        <v/>
      </c>
      <c r="M594" s="61">
        <f t="shared" ref="M594:M657" si="59">IF(A594=A593,ABS(C594-C593),0)*1000</f>
        <v>14.549999999999841</v>
      </c>
      <c r="N594" s="59" t="str">
        <f t="shared" si="57"/>
        <v/>
      </c>
      <c r="O594" s="59" t="str">
        <f t="shared" si="58"/>
        <v/>
      </c>
    </row>
    <row r="595" spans="1:15" ht="12.5" customHeight="1" x14ac:dyDescent="0.35">
      <c r="A595" s="2">
        <v>12</v>
      </c>
      <c r="B595" s="2" t="s">
        <v>54</v>
      </c>
      <c r="C595" s="69">
        <v>32.339619999999996</v>
      </c>
      <c r="D595" t="s">
        <v>50</v>
      </c>
      <c r="E595" s="2" t="s">
        <v>44</v>
      </c>
      <c r="F595" s="2" t="s">
        <v>55</v>
      </c>
      <c r="G595" s="2"/>
      <c r="H595" s="2" t="str">
        <f>IF(OR(G595="",G596="",G597="",G598=""),"",(SUMIF(A595:A$7000,A595,G595:G$7000)))</f>
        <v/>
      </c>
      <c r="I595" s="55" t="str">
        <f t="shared" si="54"/>
        <v/>
      </c>
      <c r="J595" s="61" t="str">
        <f t="shared" si="56"/>
        <v/>
      </c>
      <c r="K595" s="55">
        <f t="array" ref="K595">(MAX(IF($A595=InsertVoiceSwitchActivateLOG!A$1:A$7000,InsertVoiceSwitchActivateLOG!H$1:H$7000,0)))</f>
        <v>2.8899999999999999E-2</v>
      </c>
      <c r="L595" s="55" t="str">
        <f t="shared" si="55"/>
        <v/>
      </c>
      <c r="M595" s="55">
        <f t="shared" si="59"/>
        <v>17.619999999993752</v>
      </c>
      <c r="N595" s="59" t="str">
        <f t="shared" si="57"/>
        <v/>
      </c>
      <c r="O595" s="59" t="str">
        <f t="shared" si="58"/>
        <v/>
      </c>
    </row>
    <row r="596" spans="1:15" ht="12.5" customHeight="1" x14ac:dyDescent="0.35">
      <c r="A596" s="61">
        <v>12</v>
      </c>
      <c r="B596" s="61" t="s">
        <v>54</v>
      </c>
      <c r="C596" s="70">
        <v>32.358199999999997</v>
      </c>
      <c r="D596" s="59" t="s">
        <v>50</v>
      </c>
      <c r="E596" s="61" t="s">
        <v>44</v>
      </c>
      <c r="F596" s="61" t="s">
        <v>55</v>
      </c>
      <c r="G596" s="61"/>
      <c r="H596" s="61" t="str">
        <f>IF(OR(G596="",G597="",G598="",G599=""),"",(SUMIF(A596:A$7000,A596,G596:G$7000)))</f>
        <v/>
      </c>
      <c r="I596" s="61" t="str">
        <f t="shared" si="54"/>
        <v/>
      </c>
      <c r="J596" s="61" t="str">
        <f t="shared" si="56"/>
        <v/>
      </c>
      <c r="K596" s="61">
        <f t="array" ref="K596">(MAX(IF($A596=InsertVoiceSwitchActivateLOG!A$1:A$7000,InsertVoiceSwitchActivateLOG!H$1:H$7000,0)))</f>
        <v>2.8899999999999999E-2</v>
      </c>
      <c r="L596" s="61" t="str">
        <f t="shared" si="55"/>
        <v/>
      </c>
      <c r="M596" s="61">
        <f t="shared" si="59"/>
        <v>18.580000000000041</v>
      </c>
      <c r="N596" s="59" t="str">
        <f t="shared" si="57"/>
        <v/>
      </c>
      <c r="O596" s="59" t="str">
        <f t="shared" si="58"/>
        <v/>
      </c>
    </row>
    <row r="597" spans="1:15" ht="12.5" customHeight="1" x14ac:dyDescent="0.35">
      <c r="A597" s="2">
        <v>12</v>
      </c>
      <c r="B597" s="2" t="s">
        <v>54</v>
      </c>
      <c r="C597" s="69">
        <v>32.380420000000001</v>
      </c>
      <c r="D597" t="s">
        <v>50</v>
      </c>
      <c r="E597" s="2" t="s">
        <v>44</v>
      </c>
      <c r="F597" s="2" t="s">
        <v>55</v>
      </c>
      <c r="G597" s="2"/>
      <c r="H597" s="2" t="str">
        <f>IF(OR(G597="",G598="",G599="",G600=""),"",(SUMIF(A597:A$7000,A597,G597:G$7000)))</f>
        <v/>
      </c>
      <c r="I597" s="55" t="str">
        <f t="shared" si="54"/>
        <v/>
      </c>
      <c r="J597" s="61" t="str">
        <f t="shared" si="56"/>
        <v/>
      </c>
      <c r="K597" s="55">
        <f t="array" ref="K597">(MAX(IF($A597=InsertVoiceSwitchActivateLOG!A$1:A$7000,InsertVoiceSwitchActivateLOG!H$1:H$7000,0)))</f>
        <v>2.8899999999999999E-2</v>
      </c>
      <c r="L597" s="55" t="str">
        <f t="shared" si="55"/>
        <v/>
      </c>
      <c r="M597" s="55">
        <f t="shared" si="59"/>
        <v>22.220000000004347</v>
      </c>
      <c r="N597" s="59" t="str">
        <f t="shared" si="57"/>
        <v/>
      </c>
      <c r="O597" s="59" t="str">
        <f t="shared" si="58"/>
        <v/>
      </c>
    </row>
    <row r="598" spans="1:15" ht="12.5" customHeight="1" x14ac:dyDescent="0.35">
      <c r="A598" s="61">
        <v>12</v>
      </c>
      <c r="B598" s="61" t="s">
        <v>54</v>
      </c>
      <c r="C598" s="70">
        <v>32.406300000000002</v>
      </c>
      <c r="D598" s="59" t="s">
        <v>50</v>
      </c>
      <c r="E598" s="61" t="s">
        <v>44</v>
      </c>
      <c r="F598" s="61" t="s">
        <v>55</v>
      </c>
      <c r="G598" s="61"/>
      <c r="H598" s="61" t="str">
        <f>IF(OR(G598="",G599="",G600="",G601=""),"",(SUMIF(A598:A$7000,A598,G598:G$7000)))</f>
        <v/>
      </c>
      <c r="I598" s="61" t="str">
        <f t="shared" si="54"/>
        <v/>
      </c>
      <c r="J598" s="61" t="str">
        <f t="shared" si="56"/>
        <v/>
      </c>
      <c r="K598" s="61">
        <f t="array" ref="K598">(MAX(IF($A598=InsertVoiceSwitchActivateLOG!A$1:A$7000,InsertVoiceSwitchActivateLOG!H$1:H$7000,0)))</f>
        <v>2.8899999999999999E-2</v>
      </c>
      <c r="L598" s="61" t="str">
        <f t="shared" si="55"/>
        <v/>
      </c>
      <c r="M598" s="61">
        <f t="shared" si="59"/>
        <v>25.880000000000791</v>
      </c>
      <c r="N598" s="59" t="str">
        <f t="shared" si="57"/>
        <v/>
      </c>
      <c r="O598" s="59" t="str">
        <f t="shared" si="58"/>
        <v/>
      </c>
    </row>
    <row r="599" spans="1:15" ht="12.5" customHeight="1" x14ac:dyDescent="0.35">
      <c r="A599" s="2">
        <v>12</v>
      </c>
      <c r="B599" s="2" t="s">
        <v>54</v>
      </c>
      <c r="C599" s="69">
        <v>32.433990000000001</v>
      </c>
      <c r="D599" t="s">
        <v>50</v>
      </c>
      <c r="E599" s="2" t="s">
        <v>44</v>
      </c>
      <c r="F599" s="2" t="s">
        <v>55</v>
      </c>
      <c r="G599" s="2"/>
      <c r="H599" s="2" t="str">
        <f>IF(OR(G599="",G600="",G601="",G602=""),"",(SUMIF(A599:A$7000,A599,G599:G$7000)))</f>
        <v/>
      </c>
      <c r="I599" s="55" t="str">
        <f t="shared" si="54"/>
        <v/>
      </c>
      <c r="J599" s="61" t="str">
        <f t="shared" si="56"/>
        <v/>
      </c>
      <c r="K599" s="55">
        <f t="array" ref="K599">(MAX(IF($A599=InsertVoiceSwitchActivateLOG!A$1:A$7000,InsertVoiceSwitchActivateLOG!H$1:H$7000,0)))</f>
        <v>2.8899999999999999E-2</v>
      </c>
      <c r="L599" s="55" t="str">
        <f t="shared" si="55"/>
        <v/>
      </c>
      <c r="M599" s="55">
        <f t="shared" si="59"/>
        <v>27.68999999999977</v>
      </c>
      <c r="N599" s="59" t="str">
        <f t="shared" si="57"/>
        <v/>
      </c>
      <c r="O599" s="59" t="str">
        <f t="shared" si="58"/>
        <v/>
      </c>
    </row>
    <row r="600" spans="1:15" ht="12.5" customHeight="1" x14ac:dyDescent="0.35">
      <c r="A600" s="61">
        <v>12</v>
      </c>
      <c r="B600" s="61" t="s">
        <v>54</v>
      </c>
      <c r="C600" s="70">
        <v>32.452590000000001</v>
      </c>
      <c r="D600" s="59" t="s">
        <v>50</v>
      </c>
      <c r="E600" s="61" t="s">
        <v>44</v>
      </c>
      <c r="F600" s="61" t="s">
        <v>55</v>
      </c>
      <c r="G600" s="61"/>
      <c r="H600" s="61" t="str">
        <f>IF(OR(G600="",G601="",G602="",G603=""),"",(SUMIF(A600:A$7000,A600,G600:G$7000)))</f>
        <v/>
      </c>
      <c r="I600" s="61" t="str">
        <f t="shared" si="54"/>
        <v/>
      </c>
      <c r="J600" s="61" t="str">
        <f t="shared" si="56"/>
        <v/>
      </c>
      <c r="K600" s="61">
        <f t="array" ref="K600">(MAX(IF($A600=InsertVoiceSwitchActivateLOG!A$1:A$7000,InsertVoiceSwitchActivateLOG!H$1:H$7000,0)))</f>
        <v>2.8899999999999999E-2</v>
      </c>
      <c r="L600" s="61" t="str">
        <f t="shared" si="55"/>
        <v/>
      </c>
      <c r="M600" s="61">
        <f t="shared" si="59"/>
        <v>18.599999999999284</v>
      </c>
      <c r="N600" s="59" t="str">
        <f t="shared" si="57"/>
        <v/>
      </c>
      <c r="O600" s="59" t="str">
        <f t="shared" si="58"/>
        <v/>
      </c>
    </row>
    <row r="601" spans="1:15" ht="12.5" customHeight="1" x14ac:dyDescent="0.35">
      <c r="A601" s="2">
        <v>12</v>
      </c>
      <c r="B601" s="2" t="s">
        <v>54</v>
      </c>
      <c r="C601" s="69">
        <v>32.470689999999998</v>
      </c>
      <c r="D601" t="s">
        <v>50</v>
      </c>
      <c r="E601" s="2" t="s">
        <v>44</v>
      </c>
      <c r="F601" s="2" t="s">
        <v>55</v>
      </c>
      <c r="G601" s="2"/>
      <c r="H601" s="2" t="str">
        <f>IF(OR(G601="",G602="",G603="",G604=""),"",(SUMIF(A601:A$7000,A601,G601:G$7000)))</f>
        <v/>
      </c>
      <c r="I601" s="55" t="str">
        <f t="shared" si="54"/>
        <v/>
      </c>
      <c r="J601" s="61" t="str">
        <f t="shared" si="56"/>
        <v/>
      </c>
      <c r="K601" s="55">
        <f t="array" ref="K601">(MAX(IF($A601=InsertVoiceSwitchActivateLOG!A$1:A$7000,InsertVoiceSwitchActivateLOG!H$1:H$7000,0)))</f>
        <v>2.8899999999999999E-2</v>
      </c>
      <c r="L601" s="55" t="str">
        <f t="shared" si="55"/>
        <v/>
      </c>
      <c r="M601" s="55">
        <f t="shared" si="59"/>
        <v>18.099999999996896</v>
      </c>
      <c r="N601" s="59" t="str">
        <f t="shared" si="57"/>
        <v/>
      </c>
      <c r="O601" s="59" t="str">
        <f t="shared" si="58"/>
        <v/>
      </c>
    </row>
    <row r="602" spans="1:15" ht="12.5" customHeight="1" x14ac:dyDescent="0.35">
      <c r="A602" s="61">
        <v>12</v>
      </c>
      <c r="B602" s="61" t="s">
        <v>54</v>
      </c>
      <c r="C602" s="70">
        <v>32.488379999999999</v>
      </c>
      <c r="D602" s="59" t="s">
        <v>50</v>
      </c>
      <c r="E602" s="61" t="s">
        <v>44</v>
      </c>
      <c r="F602" s="61" t="s">
        <v>55</v>
      </c>
      <c r="G602" s="61"/>
      <c r="H602" s="61" t="str">
        <f>IF(OR(G602="",G603="",G604="",G605=""),"",(SUMIF(A602:A$7000,A602,G602:G$7000)))</f>
        <v/>
      </c>
      <c r="I602" s="61" t="str">
        <f t="shared" ref="I602:I665" si="60">IF(L602="","",A602)</f>
        <v/>
      </c>
      <c r="J602" s="61" t="str">
        <f t="shared" si="56"/>
        <v/>
      </c>
      <c r="K602" s="61">
        <f t="array" ref="K602">(MAX(IF($A602=InsertVoiceSwitchActivateLOG!A$1:A$7000,InsertVoiceSwitchActivateLOG!H$1:H$7000,0)))</f>
        <v>2.8899999999999999E-2</v>
      </c>
      <c r="L602" s="61" t="str">
        <f t="shared" ref="L602:L665" si="61">IF(H602="","",IF(AND(H601="",H600="",H599=""),C602,""))</f>
        <v/>
      </c>
      <c r="M602" s="61">
        <f t="shared" si="59"/>
        <v>17.69000000000176</v>
      </c>
      <c r="N602" s="59" t="str">
        <f t="shared" si="57"/>
        <v/>
      </c>
      <c r="O602" s="59" t="str">
        <f t="shared" si="58"/>
        <v/>
      </c>
    </row>
    <row r="603" spans="1:15" ht="12.5" customHeight="1" x14ac:dyDescent="0.35">
      <c r="A603" s="2">
        <v>12</v>
      </c>
      <c r="B603" s="2" t="s">
        <v>54</v>
      </c>
      <c r="C603" s="69">
        <v>32.51052</v>
      </c>
      <c r="D603" t="s">
        <v>50</v>
      </c>
      <c r="E603" s="2" t="s">
        <v>44</v>
      </c>
      <c r="F603" s="2" t="s">
        <v>55</v>
      </c>
      <c r="G603" s="2"/>
      <c r="H603" s="2" t="str">
        <f>IF(OR(G603="",G604="",G605="",G606=""),"",(SUMIF(A603:A$7000,A603,G603:G$7000)))</f>
        <v/>
      </c>
      <c r="I603" s="55" t="str">
        <f t="shared" si="60"/>
        <v/>
      </c>
      <c r="J603" s="61" t="str">
        <f t="shared" si="56"/>
        <v/>
      </c>
      <c r="K603" s="55">
        <f t="array" ref="K603">(MAX(IF($A603=InsertVoiceSwitchActivateLOG!A$1:A$7000,InsertVoiceSwitchActivateLOG!H$1:H$7000,0)))</f>
        <v>2.8899999999999999E-2</v>
      </c>
      <c r="L603" s="55" t="str">
        <f t="shared" si="61"/>
        <v/>
      </c>
      <c r="M603" s="55">
        <f t="shared" si="59"/>
        <v>22.140000000000271</v>
      </c>
      <c r="N603" s="59" t="str">
        <f t="shared" si="57"/>
        <v/>
      </c>
      <c r="O603" s="59" t="str">
        <f t="shared" si="58"/>
        <v/>
      </c>
    </row>
    <row r="604" spans="1:15" ht="12.5" customHeight="1" x14ac:dyDescent="0.35">
      <c r="A604" s="61">
        <v>12</v>
      </c>
      <c r="B604" s="61" t="s">
        <v>54</v>
      </c>
      <c r="C604" s="70">
        <v>32.525779999999997</v>
      </c>
      <c r="D604" s="59" t="s">
        <v>50</v>
      </c>
      <c r="E604" s="61" t="s">
        <v>44</v>
      </c>
      <c r="F604" s="61" t="s">
        <v>55</v>
      </c>
      <c r="G604" s="61"/>
      <c r="H604" s="61" t="str">
        <f>IF(OR(G604="",G605="",G606="",G607=""),"",(SUMIF(A604:A$7000,A604,G604:G$7000)))</f>
        <v/>
      </c>
      <c r="I604" s="61" t="str">
        <f t="shared" si="60"/>
        <v/>
      </c>
      <c r="J604" s="61" t="str">
        <f t="shared" si="56"/>
        <v/>
      </c>
      <c r="K604" s="61">
        <f t="array" ref="K604">(MAX(IF($A604=InsertVoiceSwitchActivateLOG!A$1:A$7000,InsertVoiceSwitchActivateLOG!H$1:H$7000,0)))</f>
        <v>2.8899999999999999E-2</v>
      </c>
      <c r="L604" s="61" t="str">
        <f t="shared" si="61"/>
        <v/>
      </c>
      <c r="M604" s="61">
        <f t="shared" si="59"/>
        <v>15.259999999997831</v>
      </c>
      <c r="N604" s="59" t="str">
        <f t="shared" si="57"/>
        <v/>
      </c>
      <c r="O604" s="59" t="str">
        <f t="shared" si="58"/>
        <v/>
      </c>
    </row>
    <row r="605" spans="1:15" ht="12.5" customHeight="1" x14ac:dyDescent="0.35">
      <c r="A605" s="2">
        <v>12</v>
      </c>
      <c r="B605" s="2" t="s">
        <v>54</v>
      </c>
      <c r="C605" s="69">
        <v>32.540939999999999</v>
      </c>
      <c r="D605" t="s">
        <v>50</v>
      </c>
      <c r="E605" s="2" t="s">
        <v>44</v>
      </c>
      <c r="F605" s="2" t="s">
        <v>55</v>
      </c>
      <c r="G605" s="2"/>
      <c r="H605" s="2" t="str">
        <f>IF(OR(G605="",G606="",G607="",G608=""),"",(SUMIF(A605:A$7000,A605,G605:G$7000)))</f>
        <v/>
      </c>
      <c r="I605" s="55" t="str">
        <f t="shared" si="60"/>
        <v/>
      </c>
      <c r="J605" s="61" t="str">
        <f t="shared" si="56"/>
        <v/>
      </c>
      <c r="K605" s="55">
        <f t="array" ref="K605">(MAX(IF($A605=InsertVoiceSwitchActivateLOG!A$1:A$7000,InsertVoiceSwitchActivateLOG!H$1:H$7000,0)))</f>
        <v>2.8899999999999999E-2</v>
      </c>
      <c r="L605" s="55" t="str">
        <f t="shared" si="61"/>
        <v/>
      </c>
      <c r="M605" s="55">
        <f t="shared" si="59"/>
        <v>15.160000000001617</v>
      </c>
      <c r="N605" s="59" t="str">
        <f t="shared" si="57"/>
        <v/>
      </c>
      <c r="O605" s="59" t="str">
        <f t="shared" si="58"/>
        <v/>
      </c>
    </row>
    <row r="606" spans="1:15" ht="12.5" customHeight="1" x14ac:dyDescent="0.35">
      <c r="A606" s="61">
        <v>12</v>
      </c>
      <c r="B606" s="61" t="s">
        <v>54</v>
      </c>
      <c r="C606" s="70">
        <v>32.558419999999998</v>
      </c>
      <c r="D606" s="59" t="s">
        <v>50</v>
      </c>
      <c r="E606" s="61" t="s">
        <v>44</v>
      </c>
      <c r="F606" s="61" t="s">
        <v>55</v>
      </c>
      <c r="G606" s="61"/>
      <c r="H606" s="61" t="str">
        <f>IF(OR(G606="",G607="",G608="",G609=""),"",(SUMIF(A606:A$7000,A606,G606:G$7000)))</f>
        <v/>
      </c>
      <c r="I606" s="61" t="str">
        <f t="shared" si="60"/>
        <v/>
      </c>
      <c r="J606" s="61" t="str">
        <f t="shared" si="56"/>
        <v/>
      </c>
      <c r="K606" s="61">
        <f t="array" ref="K606">(MAX(IF($A606=InsertVoiceSwitchActivateLOG!A$1:A$7000,InsertVoiceSwitchActivateLOG!H$1:H$7000,0)))</f>
        <v>2.8899999999999999E-2</v>
      </c>
      <c r="L606" s="61" t="str">
        <f t="shared" si="61"/>
        <v/>
      </c>
      <c r="M606" s="61">
        <f t="shared" si="59"/>
        <v>17.479999999999052</v>
      </c>
      <c r="N606" s="59" t="str">
        <f t="shared" si="57"/>
        <v/>
      </c>
      <c r="O606" s="59" t="str">
        <f t="shared" si="58"/>
        <v/>
      </c>
    </row>
    <row r="607" spans="1:15" ht="12.5" customHeight="1" x14ac:dyDescent="0.35">
      <c r="A607" s="2">
        <v>12</v>
      </c>
      <c r="B607" s="2" t="s">
        <v>54</v>
      </c>
      <c r="C607" s="69">
        <v>32.585320000000003</v>
      </c>
      <c r="D607" t="s">
        <v>50</v>
      </c>
      <c r="E607" s="2" t="s">
        <v>44</v>
      </c>
      <c r="F607" s="2" t="s">
        <v>55</v>
      </c>
      <c r="G607" s="2"/>
      <c r="H607" s="2" t="str">
        <f>IF(OR(G607="",G608="",G609="",G610=""),"",(SUMIF(A607:A$7000,A607,G607:G$7000)))</f>
        <v/>
      </c>
      <c r="I607" s="55" t="str">
        <f t="shared" si="60"/>
        <v/>
      </c>
      <c r="J607" s="61" t="str">
        <f t="shared" si="56"/>
        <v/>
      </c>
      <c r="K607" s="55">
        <f t="array" ref="K607">(MAX(IF($A607=InsertVoiceSwitchActivateLOG!A$1:A$7000,InsertVoiceSwitchActivateLOG!H$1:H$7000,0)))</f>
        <v>2.8899999999999999E-2</v>
      </c>
      <c r="L607" s="55" t="str">
        <f t="shared" si="61"/>
        <v/>
      </c>
      <c r="M607" s="55">
        <f t="shared" si="59"/>
        <v>26.900000000004809</v>
      </c>
      <c r="N607" s="59" t="str">
        <f t="shared" si="57"/>
        <v/>
      </c>
      <c r="O607" s="59" t="str">
        <f t="shared" si="58"/>
        <v/>
      </c>
    </row>
    <row r="608" spans="1:15" ht="12.5" customHeight="1" x14ac:dyDescent="0.35">
      <c r="A608" s="61">
        <v>12</v>
      </c>
      <c r="B608" s="61" t="s">
        <v>54</v>
      </c>
      <c r="C608" s="70">
        <v>32.614539999999998</v>
      </c>
      <c r="D608" s="59" t="s">
        <v>50</v>
      </c>
      <c r="E608" s="61" t="s">
        <v>44</v>
      </c>
      <c r="F608" s="61" t="s">
        <v>55</v>
      </c>
      <c r="G608" s="61"/>
      <c r="H608" s="61" t="str">
        <f>IF(OR(G608="",G609="",G610="",G611=""),"",(SUMIF(A608:A$7000,A608,G608:G$7000)))</f>
        <v/>
      </c>
      <c r="I608" s="61" t="str">
        <f t="shared" si="60"/>
        <v/>
      </c>
      <c r="J608" s="61" t="str">
        <f t="shared" si="56"/>
        <v/>
      </c>
      <c r="K608" s="61">
        <f t="array" ref="K608">(MAX(IF($A608=InsertVoiceSwitchActivateLOG!A$1:A$7000,InsertVoiceSwitchActivateLOG!H$1:H$7000,0)))</f>
        <v>2.8899999999999999E-2</v>
      </c>
      <c r="L608" s="61" t="str">
        <f t="shared" si="61"/>
        <v/>
      </c>
      <c r="M608" s="61">
        <f t="shared" si="59"/>
        <v>29.219999999995139</v>
      </c>
      <c r="N608" s="59" t="str">
        <f t="shared" si="57"/>
        <v/>
      </c>
      <c r="O608" s="59" t="str">
        <f t="shared" si="58"/>
        <v/>
      </c>
    </row>
    <row r="609" spans="1:15" ht="12.5" customHeight="1" x14ac:dyDescent="0.35">
      <c r="A609" s="2">
        <v>12</v>
      </c>
      <c r="B609" s="2" t="s">
        <v>54</v>
      </c>
      <c r="C609" s="69">
        <v>32.633789999999998</v>
      </c>
      <c r="D609" t="s">
        <v>50</v>
      </c>
      <c r="E609" s="2" t="s">
        <v>44</v>
      </c>
      <c r="F609" s="2" t="s">
        <v>55</v>
      </c>
      <c r="G609" s="2"/>
      <c r="H609" s="2" t="str">
        <f>IF(OR(G609="",G610="",G611="",G612=""),"",(SUMIF(A609:A$7000,A609,G609:G$7000)))</f>
        <v/>
      </c>
      <c r="I609" s="55" t="str">
        <f t="shared" si="60"/>
        <v/>
      </c>
      <c r="J609" s="61" t="str">
        <f t="shared" si="56"/>
        <v/>
      </c>
      <c r="K609" s="55">
        <f t="array" ref="K609">(MAX(IF($A609=InsertVoiceSwitchActivateLOG!A$1:A$7000,InsertVoiceSwitchActivateLOG!H$1:H$7000,0)))</f>
        <v>2.8899999999999999E-2</v>
      </c>
      <c r="L609" s="55" t="str">
        <f t="shared" si="61"/>
        <v/>
      </c>
      <c r="M609" s="55">
        <f t="shared" si="59"/>
        <v>19.249999999999545</v>
      </c>
      <c r="N609" s="59" t="str">
        <f t="shared" si="57"/>
        <v/>
      </c>
      <c r="O609" s="59" t="str">
        <f t="shared" si="58"/>
        <v/>
      </c>
    </row>
    <row r="610" spans="1:15" ht="12.5" customHeight="1" x14ac:dyDescent="0.35">
      <c r="A610" s="61">
        <v>12</v>
      </c>
      <c r="B610" s="61" t="s">
        <v>54</v>
      </c>
      <c r="C610" s="70">
        <v>32.65878</v>
      </c>
      <c r="D610" s="59" t="s">
        <v>50</v>
      </c>
      <c r="E610" s="61" t="s">
        <v>44</v>
      </c>
      <c r="F610" s="61" t="s">
        <v>55</v>
      </c>
      <c r="G610" s="61"/>
      <c r="H610" s="61" t="str">
        <f>IF(OR(G610="",G611="",G612="",G613=""),"",(SUMIF(A610:A$7000,A610,G610:G$7000)))</f>
        <v/>
      </c>
      <c r="I610" s="61" t="str">
        <f t="shared" si="60"/>
        <v/>
      </c>
      <c r="J610" s="61" t="str">
        <f t="shared" si="56"/>
        <v/>
      </c>
      <c r="K610" s="61">
        <f t="array" ref="K610">(MAX(IF($A610=InsertVoiceSwitchActivateLOG!A$1:A$7000,InsertVoiceSwitchActivateLOG!H$1:H$7000,0)))</f>
        <v>2.8899999999999999E-2</v>
      </c>
      <c r="L610" s="61" t="str">
        <f t="shared" si="61"/>
        <v/>
      </c>
      <c r="M610" s="61">
        <f t="shared" si="59"/>
        <v>24.99000000000251</v>
      </c>
      <c r="N610" s="59" t="str">
        <f t="shared" si="57"/>
        <v/>
      </c>
      <c r="O610" s="59" t="str">
        <f t="shared" si="58"/>
        <v/>
      </c>
    </row>
    <row r="611" spans="1:15" ht="12.5" customHeight="1" x14ac:dyDescent="0.35">
      <c r="A611" s="2">
        <v>12</v>
      </c>
      <c r="B611" s="2" t="s">
        <v>54</v>
      </c>
      <c r="C611" s="69">
        <v>32.683</v>
      </c>
      <c r="D611" t="s">
        <v>50</v>
      </c>
      <c r="E611" s="2" t="s">
        <v>44</v>
      </c>
      <c r="F611" s="2" t="s">
        <v>55</v>
      </c>
      <c r="G611" s="2"/>
      <c r="H611" s="2" t="str">
        <f>IF(OR(G611="",G612="",G613="",G614=""),"",(SUMIF(A611:A$7000,A611,G611:G$7000)))</f>
        <v/>
      </c>
      <c r="I611" s="55" t="str">
        <f t="shared" si="60"/>
        <v/>
      </c>
      <c r="J611" s="61" t="str">
        <f t="shared" si="56"/>
        <v/>
      </c>
      <c r="K611" s="55">
        <f t="array" ref="K611">(MAX(IF($A611=InsertVoiceSwitchActivateLOG!A$1:A$7000,InsertVoiceSwitchActivateLOG!H$1:H$7000,0)))</f>
        <v>2.8899999999999999E-2</v>
      </c>
      <c r="L611" s="55" t="str">
        <f t="shared" si="61"/>
        <v/>
      </c>
      <c r="M611" s="55">
        <f t="shared" si="59"/>
        <v>24.219999999999686</v>
      </c>
      <c r="N611" s="59" t="str">
        <f t="shared" si="57"/>
        <v/>
      </c>
      <c r="O611" s="59" t="str">
        <f t="shared" si="58"/>
        <v/>
      </c>
    </row>
    <row r="612" spans="1:15" ht="12.5" customHeight="1" x14ac:dyDescent="0.35">
      <c r="A612" s="61">
        <v>12</v>
      </c>
      <c r="B612" s="61" t="s">
        <v>54</v>
      </c>
      <c r="C612" s="70">
        <v>32.702710000000003</v>
      </c>
      <c r="D612" s="59" t="s">
        <v>50</v>
      </c>
      <c r="E612" s="61" t="s">
        <v>44</v>
      </c>
      <c r="F612" s="61" t="s">
        <v>55</v>
      </c>
      <c r="G612" s="61">
        <v>1E-4</v>
      </c>
      <c r="H612" s="61" t="str">
        <f>IF(OR(G612="",G613="",G614="",G615=""),"",(SUMIF(A612:A$7000,A612,G612:G$7000)))</f>
        <v/>
      </c>
      <c r="I612" s="61" t="str">
        <f t="shared" si="60"/>
        <v/>
      </c>
      <c r="J612" s="61" t="str">
        <f t="shared" si="56"/>
        <v/>
      </c>
      <c r="K612" s="61">
        <f t="array" ref="K612">(MAX(IF($A612=InsertVoiceSwitchActivateLOG!A$1:A$7000,InsertVoiceSwitchActivateLOG!H$1:H$7000,0)))</f>
        <v>2.8899999999999999E-2</v>
      </c>
      <c r="L612" s="61" t="str">
        <f t="shared" si="61"/>
        <v/>
      </c>
      <c r="M612" s="61">
        <f t="shared" si="59"/>
        <v>19.710000000003447</v>
      </c>
      <c r="N612" s="59" t="str">
        <f t="shared" si="57"/>
        <v/>
      </c>
      <c r="O612" s="59" t="str">
        <f t="shared" si="58"/>
        <v/>
      </c>
    </row>
    <row r="613" spans="1:15" ht="12.5" customHeight="1" x14ac:dyDescent="0.35">
      <c r="A613" s="2">
        <v>12</v>
      </c>
      <c r="B613" s="2" t="s">
        <v>54</v>
      </c>
      <c r="C613" s="69">
        <v>32.728610000000003</v>
      </c>
      <c r="D613" t="s">
        <v>50</v>
      </c>
      <c r="E613" s="2" t="s">
        <v>44</v>
      </c>
      <c r="F613" s="2" t="s">
        <v>55</v>
      </c>
      <c r="G613" s="2"/>
      <c r="H613" s="2" t="str">
        <f>IF(OR(G613="",G614="",G615="",G616=""),"",(SUMIF(A613:A$7000,A613,G613:G$7000)))</f>
        <v/>
      </c>
      <c r="I613" s="55" t="str">
        <f t="shared" si="60"/>
        <v/>
      </c>
      <c r="J613" s="61" t="str">
        <f t="shared" si="56"/>
        <v/>
      </c>
      <c r="K613" s="55">
        <f t="array" ref="K613">(MAX(IF($A613=InsertVoiceSwitchActivateLOG!A$1:A$7000,InsertVoiceSwitchActivateLOG!H$1:H$7000,0)))</f>
        <v>2.8899999999999999E-2</v>
      </c>
      <c r="L613" s="55" t="str">
        <f t="shared" si="61"/>
        <v/>
      </c>
      <c r="M613" s="55">
        <f t="shared" si="59"/>
        <v>25.900000000000034</v>
      </c>
      <c r="N613" s="59" t="str">
        <f t="shared" si="57"/>
        <v/>
      </c>
      <c r="O613" s="59" t="str">
        <f t="shared" si="58"/>
        <v/>
      </c>
    </row>
    <row r="614" spans="1:15" ht="12.5" customHeight="1" x14ac:dyDescent="0.35">
      <c r="A614" s="61">
        <v>12</v>
      </c>
      <c r="B614" s="61" t="s">
        <v>54</v>
      </c>
      <c r="C614" s="70">
        <v>32.743499999999997</v>
      </c>
      <c r="D614" s="59" t="s">
        <v>50</v>
      </c>
      <c r="E614" s="61" t="s">
        <v>44</v>
      </c>
      <c r="F614" s="61" t="s">
        <v>55</v>
      </c>
      <c r="G614" s="61"/>
      <c r="H614" s="61" t="str">
        <f>IF(OR(G614="",G615="",G616="",G617=""),"",(SUMIF(A614:A$7000,A614,G614:G$7000)))</f>
        <v/>
      </c>
      <c r="I614" s="61" t="str">
        <f t="shared" si="60"/>
        <v/>
      </c>
      <c r="J614" s="61" t="str">
        <f t="shared" si="56"/>
        <v/>
      </c>
      <c r="K614" s="61">
        <f t="array" ref="K614">(MAX(IF($A614=InsertVoiceSwitchActivateLOG!A$1:A$7000,InsertVoiceSwitchActivateLOG!H$1:H$7000,0)))</f>
        <v>2.8899999999999999E-2</v>
      </c>
      <c r="L614" s="61" t="str">
        <f t="shared" si="61"/>
        <v/>
      </c>
      <c r="M614" s="61">
        <f t="shared" si="59"/>
        <v>14.889999999994075</v>
      </c>
      <c r="N614" s="59" t="str">
        <f t="shared" si="57"/>
        <v/>
      </c>
      <c r="O614" s="59" t="str">
        <f t="shared" si="58"/>
        <v/>
      </c>
    </row>
    <row r="615" spans="1:15" ht="12.5" customHeight="1" x14ac:dyDescent="0.35">
      <c r="A615" s="2">
        <v>12</v>
      </c>
      <c r="B615" s="2" t="s">
        <v>54</v>
      </c>
      <c r="C615" s="69">
        <v>32.762779999999999</v>
      </c>
      <c r="D615" t="s">
        <v>50</v>
      </c>
      <c r="E615" s="2" t="s">
        <v>44</v>
      </c>
      <c r="F615" s="2" t="s">
        <v>55</v>
      </c>
      <c r="G615" s="2"/>
      <c r="H615" s="2" t="str">
        <f>IF(OR(G615="",G616="",G617="",G618=""),"",(SUMIF(A615:A$7000,A615,G615:G$7000)))</f>
        <v/>
      </c>
      <c r="I615" s="55" t="str">
        <f t="shared" si="60"/>
        <v/>
      </c>
      <c r="J615" s="61" t="str">
        <f t="shared" si="56"/>
        <v/>
      </c>
      <c r="K615" s="55">
        <f t="array" ref="K615">(MAX(IF($A615=InsertVoiceSwitchActivateLOG!A$1:A$7000,InsertVoiceSwitchActivateLOG!H$1:H$7000,0)))</f>
        <v>2.8899999999999999E-2</v>
      </c>
      <c r="L615" s="55" t="str">
        <f t="shared" si="61"/>
        <v/>
      </c>
      <c r="M615" s="55">
        <f t="shared" si="59"/>
        <v>19.280000000001962</v>
      </c>
      <c r="N615" s="59" t="str">
        <f t="shared" si="57"/>
        <v/>
      </c>
      <c r="O615" s="59" t="str">
        <f t="shared" si="58"/>
        <v/>
      </c>
    </row>
    <row r="616" spans="1:15" ht="12.5" customHeight="1" x14ac:dyDescent="0.35">
      <c r="A616" s="61">
        <v>12</v>
      </c>
      <c r="B616" s="61" t="s">
        <v>54</v>
      </c>
      <c r="C616" s="70">
        <v>32.785899999999998</v>
      </c>
      <c r="D616" s="59" t="s">
        <v>50</v>
      </c>
      <c r="E616" s="61" t="s">
        <v>44</v>
      </c>
      <c r="F616" s="61" t="s">
        <v>55</v>
      </c>
      <c r="G616" s="61"/>
      <c r="H616" s="61" t="str">
        <f>IF(OR(G616="",G617="",G618="",G619=""),"",(SUMIF(A616:A$7000,A616,G616:G$7000)))</f>
        <v/>
      </c>
      <c r="I616" s="61" t="str">
        <f t="shared" si="60"/>
        <v/>
      </c>
      <c r="J616" s="61" t="str">
        <f t="shared" si="56"/>
        <v/>
      </c>
      <c r="K616" s="61">
        <f t="array" ref="K616">(MAX(IF($A616=InsertVoiceSwitchActivateLOG!A$1:A$7000,InsertVoiceSwitchActivateLOG!H$1:H$7000,0)))</f>
        <v>2.8899999999999999E-2</v>
      </c>
      <c r="L616" s="61" t="str">
        <f t="shared" si="61"/>
        <v/>
      </c>
      <c r="M616" s="61">
        <f t="shared" si="59"/>
        <v>23.119999999998697</v>
      </c>
      <c r="N616" s="59" t="str">
        <f t="shared" si="57"/>
        <v/>
      </c>
      <c r="O616" s="59" t="str">
        <f t="shared" si="58"/>
        <v/>
      </c>
    </row>
    <row r="617" spans="1:15" ht="12.5" customHeight="1" x14ac:dyDescent="0.35">
      <c r="A617" s="2">
        <v>12</v>
      </c>
      <c r="B617" s="2" t="s">
        <v>54</v>
      </c>
      <c r="C617" s="69">
        <v>32.803460000000001</v>
      </c>
      <c r="D617" t="s">
        <v>50</v>
      </c>
      <c r="E617" s="2" t="s">
        <v>44</v>
      </c>
      <c r="F617" s="2" t="s">
        <v>55</v>
      </c>
      <c r="G617" s="2"/>
      <c r="H617" s="2" t="str">
        <f>IF(OR(G617="",G618="",G619="",G620=""),"",(SUMIF(A617:A$7000,A617,G617:G$7000)))</f>
        <v/>
      </c>
      <c r="I617" s="55" t="str">
        <f t="shared" si="60"/>
        <v/>
      </c>
      <c r="J617" s="61" t="str">
        <f t="shared" si="56"/>
        <v/>
      </c>
      <c r="K617" s="55">
        <f t="array" ref="K617">(MAX(IF($A617=InsertVoiceSwitchActivateLOG!A$1:A$7000,InsertVoiceSwitchActivateLOG!H$1:H$7000,0)))</f>
        <v>2.8899999999999999E-2</v>
      </c>
      <c r="L617" s="55" t="str">
        <f t="shared" si="61"/>
        <v/>
      </c>
      <c r="M617" s="55">
        <f t="shared" si="59"/>
        <v>17.560000000003129</v>
      </c>
      <c r="N617" s="59" t="str">
        <f t="shared" si="57"/>
        <v/>
      </c>
      <c r="O617" s="59" t="str">
        <f t="shared" si="58"/>
        <v/>
      </c>
    </row>
    <row r="618" spans="1:15" ht="12.5" customHeight="1" x14ac:dyDescent="0.35">
      <c r="A618" s="61">
        <v>12</v>
      </c>
      <c r="B618" s="61" t="s">
        <v>54</v>
      </c>
      <c r="C618" s="70">
        <v>32.820059999999998</v>
      </c>
      <c r="D618" s="59" t="s">
        <v>50</v>
      </c>
      <c r="E618" s="61" t="s">
        <v>44</v>
      </c>
      <c r="F618" s="61" t="s">
        <v>55</v>
      </c>
      <c r="G618" s="61"/>
      <c r="H618" s="61" t="str">
        <f>IF(OR(G618="",G619="",G620="",G621=""),"",(SUMIF(A618:A$7000,A618,G618:G$7000)))</f>
        <v/>
      </c>
      <c r="I618" s="61" t="str">
        <f t="shared" si="60"/>
        <v/>
      </c>
      <c r="J618" s="61" t="str">
        <f t="shared" si="56"/>
        <v/>
      </c>
      <c r="K618" s="61">
        <f t="array" ref="K618">(MAX(IF($A618=InsertVoiceSwitchActivateLOG!A$1:A$7000,InsertVoiceSwitchActivateLOG!H$1:H$7000,0)))</f>
        <v>2.8899999999999999E-2</v>
      </c>
      <c r="L618" s="61" t="str">
        <f t="shared" si="61"/>
        <v/>
      </c>
      <c r="M618" s="61">
        <f t="shared" si="59"/>
        <v>16.59999999999684</v>
      </c>
      <c r="N618" s="59" t="str">
        <f t="shared" si="57"/>
        <v/>
      </c>
      <c r="O618" s="59" t="str">
        <f t="shared" si="58"/>
        <v/>
      </c>
    </row>
    <row r="619" spans="1:15" ht="12.5" customHeight="1" x14ac:dyDescent="0.35">
      <c r="A619" s="2">
        <v>12</v>
      </c>
      <c r="B619" s="2" t="s">
        <v>54</v>
      </c>
      <c r="C619" s="69">
        <v>32.836019999999998</v>
      </c>
      <c r="D619" t="s">
        <v>50</v>
      </c>
      <c r="E619" s="2" t="s">
        <v>44</v>
      </c>
      <c r="F619" s="2" t="s">
        <v>55</v>
      </c>
      <c r="G619" s="2"/>
      <c r="H619" s="2" t="str">
        <f>IF(OR(G619="",G620="",G621="",G622=""),"",(SUMIF(A619:A$7000,A619,G619:G$7000)))</f>
        <v/>
      </c>
      <c r="I619" s="55" t="str">
        <f t="shared" si="60"/>
        <v/>
      </c>
      <c r="J619" s="61" t="str">
        <f t="shared" si="56"/>
        <v/>
      </c>
      <c r="K619" s="55">
        <f t="array" ref="K619">(MAX(IF($A619=InsertVoiceSwitchActivateLOG!A$1:A$7000,InsertVoiceSwitchActivateLOG!H$1:H$7000,0)))</f>
        <v>2.8899999999999999E-2</v>
      </c>
      <c r="L619" s="55" t="str">
        <f t="shared" si="61"/>
        <v/>
      </c>
      <c r="M619" s="55">
        <f t="shared" si="59"/>
        <v>15.959999999999752</v>
      </c>
      <c r="N619" s="59" t="str">
        <f t="shared" si="57"/>
        <v/>
      </c>
      <c r="O619" s="59" t="str">
        <f t="shared" si="58"/>
        <v/>
      </c>
    </row>
    <row r="620" spans="1:15" ht="12.5" customHeight="1" x14ac:dyDescent="0.35">
      <c r="A620" s="61">
        <v>12</v>
      </c>
      <c r="B620" s="61" t="s">
        <v>54</v>
      </c>
      <c r="C620" s="70">
        <v>32.85087</v>
      </c>
      <c r="D620" s="59" t="s">
        <v>50</v>
      </c>
      <c r="E620" s="61" t="s">
        <v>44</v>
      </c>
      <c r="F620" s="61" t="s">
        <v>55</v>
      </c>
      <c r="G620" s="61"/>
      <c r="H620" s="61" t="str">
        <f>IF(OR(G620="",G621="",G622="",G623=""),"",(SUMIF(A620:A$7000,A620,G620:G$7000)))</f>
        <v/>
      </c>
      <c r="I620" s="61" t="str">
        <f t="shared" si="60"/>
        <v/>
      </c>
      <c r="J620" s="61" t="str">
        <f t="shared" si="56"/>
        <v/>
      </c>
      <c r="K620" s="61">
        <f t="array" ref="K620">(MAX(IF($A620=InsertVoiceSwitchActivateLOG!A$1:A$7000,InsertVoiceSwitchActivateLOG!H$1:H$7000,0)))</f>
        <v>2.8899999999999999E-2</v>
      </c>
      <c r="L620" s="61" t="str">
        <f t="shared" si="61"/>
        <v/>
      </c>
      <c r="M620" s="61">
        <f t="shared" si="59"/>
        <v>14.850000000002694</v>
      </c>
      <c r="N620" s="59" t="str">
        <f t="shared" si="57"/>
        <v/>
      </c>
      <c r="O620" s="59" t="str">
        <f t="shared" si="58"/>
        <v/>
      </c>
    </row>
    <row r="621" spans="1:15" ht="12.5" customHeight="1" x14ac:dyDescent="0.35">
      <c r="A621" s="2">
        <v>12</v>
      </c>
      <c r="B621" s="2" t="s">
        <v>54</v>
      </c>
      <c r="C621" s="69">
        <v>32.86786</v>
      </c>
      <c r="D621" t="s">
        <v>50</v>
      </c>
      <c r="E621" s="2" t="s">
        <v>44</v>
      </c>
      <c r="F621" s="2" t="s">
        <v>55</v>
      </c>
      <c r="G621" s="2"/>
      <c r="H621" s="2" t="str">
        <f>IF(OR(G621="",G622="",G623="",G624=""),"",(SUMIF(A621:A$7000,A621,G621:G$7000)))</f>
        <v/>
      </c>
      <c r="I621" s="55" t="str">
        <f t="shared" si="60"/>
        <v/>
      </c>
      <c r="J621" s="61" t="str">
        <f t="shared" si="56"/>
        <v/>
      </c>
      <c r="K621" s="55">
        <f t="array" ref="K621">(MAX(IF($A621=InsertVoiceSwitchActivateLOG!A$1:A$7000,InsertVoiceSwitchActivateLOG!H$1:H$7000,0)))</f>
        <v>2.8899999999999999E-2</v>
      </c>
      <c r="L621" s="55" t="str">
        <f t="shared" si="61"/>
        <v/>
      </c>
      <c r="M621" s="55">
        <f t="shared" si="59"/>
        <v>16.989999999999839</v>
      </c>
      <c r="N621" s="59" t="str">
        <f t="shared" si="57"/>
        <v/>
      </c>
      <c r="O621" s="59" t="str">
        <f t="shared" si="58"/>
        <v/>
      </c>
    </row>
    <row r="622" spans="1:15" ht="12.5" customHeight="1" x14ac:dyDescent="0.35">
      <c r="A622" s="61">
        <v>12</v>
      </c>
      <c r="B622" s="61" t="s">
        <v>54</v>
      </c>
      <c r="C622" s="70">
        <v>32.883029999999998</v>
      </c>
      <c r="D622" s="59" t="s">
        <v>50</v>
      </c>
      <c r="E622" s="61" t="s">
        <v>44</v>
      </c>
      <c r="F622" s="61" t="s">
        <v>55</v>
      </c>
      <c r="G622" s="61"/>
      <c r="H622" s="61" t="str">
        <f>IF(OR(G622="",G623="",G624="",G625=""),"",(SUMIF(A622:A$7000,A622,G622:G$7000)))</f>
        <v/>
      </c>
      <c r="I622" s="61" t="str">
        <f t="shared" si="60"/>
        <v/>
      </c>
      <c r="J622" s="61" t="str">
        <f t="shared" si="56"/>
        <v/>
      </c>
      <c r="K622" s="61">
        <f t="array" ref="K622">(MAX(IF($A622=InsertVoiceSwitchActivateLOG!A$1:A$7000,InsertVoiceSwitchActivateLOG!H$1:H$7000,0)))</f>
        <v>2.8899999999999999E-2</v>
      </c>
      <c r="L622" s="61" t="str">
        <f t="shared" si="61"/>
        <v/>
      </c>
      <c r="M622" s="61">
        <f t="shared" si="59"/>
        <v>15.169999999997685</v>
      </c>
      <c r="N622" s="59" t="str">
        <f t="shared" si="57"/>
        <v/>
      </c>
      <c r="O622" s="59" t="str">
        <f t="shared" si="58"/>
        <v/>
      </c>
    </row>
    <row r="623" spans="1:15" ht="12.5" customHeight="1" x14ac:dyDescent="0.35">
      <c r="A623" s="2">
        <v>12</v>
      </c>
      <c r="B623" s="2" t="s">
        <v>54</v>
      </c>
      <c r="C623" s="69">
        <v>32.898139999999998</v>
      </c>
      <c r="D623" t="s">
        <v>50</v>
      </c>
      <c r="E623" s="2" t="s">
        <v>44</v>
      </c>
      <c r="F623" s="2" t="s">
        <v>55</v>
      </c>
      <c r="G623" s="2"/>
      <c r="H623" s="2" t="str">
        <f>IF(OR(G623="",G624="",G625="",G626=""),"",(SUMIF(A623:A$7000,A623,G623:G$7000)))</f>
        <v/>
      </c>
      <c r="I623" s="55" t="str">
        <f t="shared" si="60"/>
        <v/>
      </c>
      <c r="J623" s="61" t="str">
        <f t="shared" si="56"/>
        <v/>
      </c>
      <c r="K623" s="55">
        <f t="array" ref="K623">(MAX(IF($A623=InsertVoiceSwitchActivateLOG!A$1:A$7000,InsertVoiceSwitchActivateLOG!H$1:H$7000,0)))</f>
        <v>2.8899999999999999E-2</v>
      </c>
      <c r="L623" s="55" t="str">
        <f t="shared" si="61"/>
        <v/>
      </c>
      <c r="M623" s="55">
        <f t="shared" si="59"/>
        <v>15.109999999999957</v>
      </c>
      <c r="N623" s="59" t="str">
        <f t="shared" si="57"/>
        <v/>
      </c>
      <c r="O623" s="59" t="str">
        <f t="shared" si="58"/>
        <v/>
      </c>
    </row>
    <row r="624" spans="1:15" ht="12.5" customHeight="1" x14ac:dyDescent="0.35">
      <c r="A624" s="61">
        <v>12</v>
      </c>
      <c r="B624" s="61" t="s">
        <v>54</v>
      </c>
      <c r="C624" s="70">
        <v>32.913559999999997</v>
      </c>
      <c r="D624" s="59" t="s">
        <v>50</v>
      </c>
      <c r="E624" s="61" t="s">
        <v>44</v>
      </c>
      <c r="F624" s="61" t="s">
        <v>55</v>
      </c>
      <c r="G624" s="61"/>
      <c r="H624" s="61" t="str">
        <f>IF(OR(G624="",G625="",G626="",G627=""),"",(SUMIF(A624:A$7000,A624,G624:G$7000)))</f>
        <v/>
      </c>
      <c r="I624" s="61" t="str">
        <f t="shared" si="60"/>
        <v/>
      </c>
      <c r="J624" s="61" t="str">
        <f t="shared" si="56"/>
        <v/>
      </c>
      <c r="K624" s="61">
        <f t="array" ref="K624">(MAX(IF($A624=InsertVoiceSwitchActivateLOG!A$1:A$7000,InsertVoiceSwitchActivateLOG!H$1:H$7000,0)))</f>
        <v>2.8899999999999999E-2</v>
      </c>
      <c r="L624" s="61" t="str">
        <f t="shared" si="61"/>
        <v/>
      </c>
      <c r="M624" s="61">
        <f t="shared" si="59"/>
        <v>15.419999999998879</v>
      </c>
      <c r="N624" s="59" t="str">
        <f t="shared" si="57"/>
        <v/>
      </c>
      <c r="O624" s="59" t="str">
        <f t="shared" si="58"/>
        <v/>
      </c>
    </row>
    <row r="625" spans="1:15" ht="12.5" customHeight="1" x14ac:dyDescent="0.35">
      <c r="A625" s="2">
        <v>12</v>
      </c>
      <c r="B625" s="2" t="s">
        <v>54</v>
      </c>
      <c r="C625" s="69">
        <v>32.928800000000003</v>
      </c>
      <c r="D625" t="s">
        <v>50</v>
      </c>
      <c r="E625" s="2" t="s">
        <v>44</v>
      </c>
      <c r="F625" s="2" t="s">
        <v>55</v>
      </c>
      <c r="G625" s="2"/>
      <c r="H625" s="2" t="str">
        <f>IF(OR(G625="",G626="",G627="",G628=""),"",(SUMIF(A625:A$7000,A625,G625:G$7000)))</f>
        <v/>
      </c>
      <c r="I625" s="55" t="str">
        <f t="shared" si="60"/>
        <v/>
      </c>
      <c r="J625" s="61" t="str">
        <f t="shared" si="56"/>
        <v/>
      </c>
      <c r="K625" s="55">
        <f t="array" ref="K625">(MAX(IF($A625=InsertVoiceSwitchActivateLOG!A$1:A$7000,InsertVoiceSwitchActivateLOG!H$1:H$7000,0)))</f>
        <v>2.8899999999999999E-2</v>
      </c>
      <c r="L625" s="55" t="str">
        <f t="shared" si="61"/>
        <v/>
      </c>
      <c r="M625" s="55">
        <f t="shared" si="59"/>
        <v>15.240000000005693</v>
      </c>
      <c r="N625" s="59" t="str">
        <f t="shared" si="57"/>
        <v/>
      </c>
      <c r="O625" s="59" t="str">
        <f t="shared" si="58"/>
        <v/>
      </c>
    </row>
    <row r="626" spans="1:15" ht="12.5" customHeight="1" x14ac:dyDescent="0.35">
      <c r="A626" s="61">
        <v>12</v>
      </c>
      <c r="B626" s="61" t="s">
        <v>54</v>
      </c>
      <c r="C626" s="70">
        <v>32.943890000000003</v>
      </c>
      <c r="D626" s="59" t="s">
        <v>50</v>
      </c>
      <c r="E626" s="61" t="s">
        <v>44</v>
      </c>
      <c r="F626" s="61" t="s">
        <v>55</v>
      </c>
      <c r="G626" s="61"/>
      <c r="H626" s="61" t="str">
        <f>IF(OR(G626="",G627="",G628="",G629=""),"",(SUMIF(A626:A$7000,A626,G626:G$7000)))</f>
        <v/>
      </c>
      <c r="I626" s="61" t="str">
        <f t="shared" si="60"/>
        <v/>
      </c>
      <c r="J626" s="61" t="str">
        <f t="shared" si="56"/>
        <v/>
      </c>
      <c r="K626" s="61">
        <f t="array" ref="K626">(MAX(IF($A626=InsertVoiceSwitchActivateLOG!A$1:A$7000,InsertVoiceSwitchActivateLOG!H$1:H$7000,0)))</f>
        <v>2.8899999999999999E-2</v>
      </c>
      <c r="L626" s="61" t="str">
        <f t="shared" si="61"/>
        <v/>
      </c>
      <c r="M626" s="61">
        <f t="shared" si="59"/>
        <v>15.090000000000714</v>
      </c>
      <c r="N626" s="59" t="str">
        <f t="shared" si="57"/>
        <v/>
      </c>
      <c r="O626" s="59" t="str">
        <f t="shared" si="58"/>
        <v/>
      </c>
    </row>
    <row r="627" spans="1:15" ht="12.5" customHeight="1" x14ac:dyDescent="0.35">
      <c r="A627" s="2">
        <v>12</v>
      </c>
      <c r="B627" s="2" t="s">
        <v>54</v>
      </c>
      <c r="C627" s="69">
        <v>32.959290000000003</v>
      </c>
      <c r="D627" t="s">
        <v>50</v>
      </c>
      <c r="E627" s="2" t="s">
        <v>44</v>
      </c>
      <c r="F627" s="2" t="s">
        <v>55</v>
      </c>
      <c r="G627" s="2">
        <v>1E-4</v>
      </c>
      <c r="H627" s="2">
        <f>IF(OR(G627="",G628="",G629="",G630=""),"",(SUMIF(A627:A$7000,A627,G627:G$7000)))</f>
        <v>2.8899999999999999E-2</v>
      </c>
      <c r="I627" s="55">
        <f t="shared" si="60"/>
        <v>12</v>
      </c>
      <c r="J627" s="61" t="str">
        <f t="shared" si="56"/>
        <v>TaskC</v>
      </c>
      <c r="K627" s="55">
        <f t="array" ref="K627">(MAX(IF($A627=InsertVoiceSwitchActivateLOG!A$1:A$7000,InsertVoiceSwitchActivateLOG!H$1:H$7000,0)))</f>
        <v>2.8899999999999999E-2</v>
      </c>
      <c r="L627" s="55">
        <f t="shared" si="61"/>
        <v>32.959290000000003</v>
      </c>
      <c r="M627" s="55">
        <f t="shared" si="59"/>
        <v>15.399999999999636</v>
      </c>
      <c r="N627" s="59" t="str">
        <f t="shared" si="57"/>
        <v/>
      </c>
      <c r="O627" s="59" t="str">
        <f t="shared" si="58"/>
        <v/>
      </c>
    </row>
    <row r="628" spans="1:15" ht="12.5" customHeight="1" x14ac:dyDescent="0.35">
      <c r="A628" s="61">
        <v>12</v>
      </c>
      <c r="B628" s="61" t="s">
        <v>54</v>
      </c>
      <c r="C628" s="70">
        <v>32.974589999999999</v>
      </c>
      <c r="D628" s="59" t="s">
        <v>50</v>
      </c>
      <c r="E628" s="61" t="s">
        <v>44</v>
      </c>
      <c r="F628" s="61" t="s">
        <v>55</v>
      </c>
      <c r="G628" s="61">
        <v>2.0000000000000001E-4</v>
      </c>
      <c r="H628" s="61">
        <f>IF(OR(G628="",G629="",G630="",G631=""),"",(SUMIF(A628:A$7000,A628,G628:G$7000)))</f>
        <v>2.8799999999999999E-2</v>
      </c>
      <c r="I628" s="61" t="str">
        <f t="shared" si="60"/>
        <v/>
      </c>
      <c r="J628" s="61" t="str">
        <f t="shared" si="56"/>
        <v/>
      </c>
      <c r="K628" s="61">
        <f t="array" ref="K628">(MAX(IF($A628=InsertVoiceSwitchActivateLOG!A$1:A$7000,InsertVoiceSwitchActivateLOG!H$1:H$7000,0)))</f>
        <v>2.8899999999999999E-2</v>
      </c>
      <c r="L628" s="61" t="str">
        <f t="shared" si="61"/>
        <v/>
      </c>
      <c r="M628" s="61">
        <f t="shared" si="59"/>
        <v>15.299999999996317</v>
      </c>
      <c r="N628" s="59">
        <f t="shared" si="57"/>
        <v>12</v>
      </c>
      <c r="O628" s="59">
        <f t="shared" si="58"/>
        <v>1</v>
      </c>
    </row>
    <row r="629" spans="1:15" ht="12.5" customHeight="1" x14ac:dyDescent="0.35">
      <c r="A629" s="2">
        <v>12</v>
      </c>
      <c r="B629" s="2" t="s">
        <v>54</v>
      </c>
      <c r="C629" s="69">
        <v>32.991700000000002</v>
      </c>
      <c r="D629" t="s">
        <v>50</v>
      </c>
      <c r="E629" s="2" t="s">
        <v>44</v>
      </c>
      <c r="F629" s="2" t="s">
        <v>55</v>
      </c>
      <c r="G629" s="2">
        <v>2.0000000000000001E-4</v>
      </c>
      <c r="H629" s="2">
        <f>IF(OR(G629="",G630="",G631="",G632=""),"",(SUMIF(A629:A$7000,A629,G629:G$7000)))</f>
        <v>2.86E-2</v>
      </c>
      <c r="I629" s="55" t="str">
        <f t="shared" si="60"/>
        <v/>
      </c>
      <c r="J629" s="61" t="str">
        <f t="shared" si="56"/>
        <v/>
      </c>
      <c r="K629" s="55">
        <f t="array" ref="K629">(MAX(IF($A629=InsertVoiceSwitchActivateLOG!A$1:A$7000,InsertVoiceSwitchActivateLOG!H$1:H$7000,0)))</f>
        <v>2.8899999999999999E-2</v>
      </c>
      <c r="L629" s="55" t="str">
        <f t="shared" si="61"/>
        <v/>
      </c>
      <c r="M629" s="55">
        <f t="shared" si="59"/>
        <v>17.110000000002401</v>
      </c>
      <c r="N629" s="59">
        <f t="shared" si="57"/>
        <v>12</v>
      </c>
      <c r="O629" s="59">
        <f t="shared" si="58"/>
        <v>1</v>
      </c>
    </row>
    <row r="630" spans="1:15" ht="12.5" customHeight="1" x14ac:dyDescent="0.35">
      <c r="A630" s="61">
        <v>12</v>
      </c>
      <c r="B630" s="61" t="s">
        <v>56</v>
      </c>
      <c r="C630" s="70">
        <v>33.007869999999997</v>
      </c>
      <c r="D630" s="59" t="s">
        <v>50</v>
      </c>
      <c r="E630" s="61" t="s">
        <v>44</v>
      </c>
      <c r="F630" s="61" t="s">
        <v>55</v>
      </c>
      <c r="G630" s="61">
        <v>2.8E-3</v>
      </c>
      <c r="H630" s="61">
        <f>IF(OR(G630="",G631="",G632="",G633=""),"",(SUMIF(A630:A$7000,A630,G630:G$7000)))</f>
        <v>2.8399999999999998E-2</v>
      </c>
      <c r="I630" s="61" t="str">
        <f t="shared" si="60"/>
        <v/>
      </c>
      <c r="J630" s="61" t="str">
        <f t="shared" si="56"/>
        <v/>
      </c>
      <c r="K630" s="61">
        <f t="array" ref="K630">(MAX(IF($A630=InsertVoiceSwitchActivateLOG!A$1:A$7000,InsertVoiceSwitchActivateLOG!H$1:H$7000,0)))</f>
        <v>2.8899999999999999E-2</v>
      </c>
      <c r="L630" s="61" t="str">
        <f t="shared" si="61"/>
        <v/>
      </c>
      <c r="M630" s="61">
        <f t="shared" si="59"/>
        <v>16.169999999995355</v>
      </c>
      <c r="N630" s="59">
        <f t="shared" si="57"/>
        <v>12</v>
      </c>
      <c r="O630" s="59">
        <f t="shared" si="58"/>
        <v>-1</v>
      </c>
    </row>
    <row r="631" spans="1:15" ht="12.5" customHeight="1" x14ac:dyDescent="0.35">
      <c r="A631" s="2">
        <v>12</v>
      </c>
      <c r="B631" s="2" t="s">
        <v>56</v>
      </c>
      <c r="C631" s="69">
        <v>33.026969999999999</v>
      </c>
      <c r="D631" t="s">
        <v>50</v>
      </c>
      <c r="E631" s="2" t="s">
        <v>44</v>
      </c>
      <c r="F631" s="2" t="s">
        <v>55</v>
      </c>
      <c r="G631" s="2">
        <v>1.4E-3</v>
      </c>
      <c r="H631" s="2">
        <f>IF(OR(G631="",G632="",G633="",G634=""),"",(SUMIF(A631:A$7000,A631,G631:G$7000)))</f>
        <v>2.5600000000000001E-2</v>
      </c>
      <c r="I631" s="55" t="str">
        <f t="shared" si="60"/>
        <v/>
      </c>
      <c r="J631" s="61" t="str">
        <f t="shared" si="56"/>
        <v/>
      </c>
      <c r="K631" s="55">
        <f t="array" ref="K631">(MAX(IF($A631=InsertVoiceSwitchActivateLOG!A$1:A$7000,InsertVoiceSwitchActivateLOG!H$1:H$7000,0)))</f>
        <v>2.8899999999999999E-2</v>
      </c>
      <c r="L631" s="55" t="str">
        <f t="shared" si="61"/>
        <v/>
      </c>
      <c r="M631" s="55">
        <f t="shared" si="59"/>
        <v>19.100000000001671</v>
      </c>
      <c r="N631" s="59">
        <f t="shared" si="57"/>
        <v>12</v>
      </c>
      <c r="O631" s="59">
        <f t="shared" si="58"/>
        <v>1</v>
      </c>
    </row>
    <row r="632" spans="1:15" ht="12.5" customHeight="1" x14ac:dyDescent="0.35">
      <c r="A632" s="61">
        <v>12</v>
      </c>
      <c r="B632" s="61" t="s">
        <v>56</v>
      </c>
      <c r="C632" s="70">
        <v>33.046280000000003</v>
      </c>
      <c r="D632" s="59" t="s">
        <v>50</v>
      </c>
      <c r="E632" s="61" t="s">
        <v>44</v>
      </c>
      <c r="F632" s="61" t="s">
        <v>55</v>
      </c>
      <c r="G632" s="61">
        <v>1.9E-3</v>
      </c>
      <c r="H632" s="61">
        <f>IF(OR(G632="",G633="",G634="",G635=""),"",(SUMIF(A632:A$7000,A632,G632:G$7000)))</f>
        <v>2.4199999999999999E-2</v>
      </c>
      <c r="I632" s="61" t="str">
        <f t="shared" si="60"/>
        <v/>
      </c>
      <c r="J632" s="61" t="str">
        <f t="shared" si="56"/>
        <v/>
      </c>
      <c r="K632" s="61">
        <f t="array" ref="K632">(MAX(IF($A632=InsertVoiceSwitchActivateLOG!A$1:A$7000,InsertVoiceSwitchActivateLOG!H$1:H$7000,0)))</f>
        <v>2.8899999999999999E-2</v>
      </c>
      <c r="L632" s="61" t="str">
        <f t="shared" si="61"/>
        <v/>
      </c>
      <c r="M632" s="61">
        <f t="shared" si="59"/>
        <v>19.310000000004379</v>
      </c>
      <c r="N632" s="59">
        <f t="shared" si="57"/>
        <v>12</v>
      </c>
      <c r="O632" s="59">
        <f t="shared" si="58"/>
        <v>1</v>
      </c>
    </row>
    <row r="633" spans="1:15" ht="12.5" customHeight="1" x14ac:dyDescent="0.35">
      <c r="A633" s="2">
        <v>12</v>
      </c>
      <c r="B633" s="2" t="s">
        <v>56</v>
      </c>
      <c r="C633" s="69">
        <v>33.063830000000003</v>
      </c>
      <c r="D633" t="s">
        <v>50</v>
      </c>
      <c r="E633" s="2" t="s">
        <v>44</v>
      </c>
      <c r="F633" s="2" t="s">
        <v>55</v>
      </c>
      <c r="G633" s="2">
        <v>1.9E-3</v>
      </c>
      <c r="H633" s="2">
        <f>IF(OR(G633="",G634="",G635="",G636=""),"",(SUMIF(A633:A$7000,A633,G633:G$7000)))</f>
        <v>2.2300000000000004E-2</v>
      </c>
      <c r="I633" s="55" t="str">
        <f t="shared" si="60"/>
        <v/>
      </c>
      <c r="J633" s="61" t="str">
        <f t="shared" si="56"/>
        <v/>
      </c>
      <c r="K633" s="55">
        <f t="array" ref="K633">(MAX(IF($A633=InsertVoiceSwitchActivateLOG!A$1:A$7000,InsertVoiceSwitchActivateLOG!H$1:H$7000,0)))</f>
        <v>2.8899999999999999E-2</v>
      </c>
      <c r="L633" s="55" t="str">
        <f t="shared" si="61"/>
        <v/>
      </c>
      <c r="M633" s="55">
        <f t="shared" si="59"/>
        <v>17.549999999999955</v>
      </c>
      <c r="N633" s="59">
        <f t="shared" si="57"/>
        <v>12</v>
      </c>
      <c r="O633" s="59">
        <f t="shared" si="58"/>
        <v>1</v>
      </c>
    </row>
    <row r="634" spans="1:15" ht="12.5" customHeight="1" x14ac:dyDescent="0.35">
      <c r="A634" s="61">
        <v>12</v>
      </c>
      <c r="B634" s="61" t="s">
        <v>56</v>
      </c>
      <c r="C634" s="70">
        <v>33.081940000000003</v>
      </c>
      <c r="D634" s="59" t="s">
        <v>50</v>
      </c>
      <c r="E634" s="61" t="s">
        <v>44</v>
      </c>
      <c r="F634" s="61" t="s">
        <v>55</v>
      </c>
      <c r="G634" s="61">
        <v>8.3999999999999995E-3</v>
      </c>
      <c r="H634" s="61">
        <f>IF(OR(G634="",G635="",G636="",G637=""),"",(SUMIF(A634:A$7000,A634,G634:G$7000)))</f>
        <v>2.0400000000000001E-2</v>
      </c>
      <c r="I634" s="61" t="str">
        <f t="shared" si="60"/>
        <v/>
      </c>
      <c r="J634" s="61" t="str">
        <f t="shared" si="56"/>
        <v/>
      </c>
      <c r="K634" s="61">
        <f t="array" ref="K634">(MAX(IF($A634=InsertVoiceSwitchActivateLOG!A$1:A$7000,InsertVoiceSwitchActivateLOG!H$1:H$7000,0)))</f>
        <v>2.8899999999999999E-2</v>
      </c>
      <c r="L634" s="61" t="str">
        <f t="shared" si="61"/>
        <v/>
      </c>
      <c r="M634" s="61">
        <f t="shared" si="59"/>
        <v>18.11000000000007</v>
      </c>
      <c r="N634" s="59">
        <f t="shared" si="57"/>
        <v>12</v>
      </c>
      <c r="O634" s="59">
        <f t="shared" si="58"/>
        <v>-1</v>
      </c>
    </row>
    <row r="635" spans="1:15" ht="12.5" customHeight="1" x14ac:dyDescent="0.35">
      <c r="A635" s="2">
        <v>12</v>
      </c>
      <c r="B635" s="2" t="s">
        <v>56</v>
      </c>
      <c r="C635" s="69">
        <v>33.100940000000001</v>
      </c>
      <c r="D635" t="s">
        <v>50</v>
      </c>
      <c r="E635" s="2" t="s">
        <v>44</v>
      </c>
      <c r="F635" s="2" t="s">
        <v>55</v>
      </c>
      <c r="G635" s="2">
        <v>1.9E-3</v>
      </c>
      <c r="H635" s="2">
        <f>IF(OR(G635="",G636="",G637="",G638=""),"",(SUMIF(A635:A$7000,A635,G635:G$7000)))</f>
        <v>1.1999999999999999E-2</v>
      </c>
      <c r="I635" s="55" t="str">
        <f t="shared" si="60"/>
        <v/>
      </c>
      <c r="J635" s="61" t="str">
        <f t="shared" si="56"/>
        <v/>
      </c>
      <c r="K635" s="55">
        <f t="array" ref="K635">(MAX(IF($A635=InsertVoiceSwitchActivateLOG!A$1:A$7000,InsertVoiceSwitchActivateLOG!H$1:H$7000,0)))</f>
        <v>2.8899999999999999E-2</v>
      </c>
      <c r="L635" s="55" t="str">
        <f t="shared" si="61"/>
        <v/>
      </c>
      <c r="M635" s="55">
        <f t="shared" si="59"/>
        <v>18.999999999998352</v>
      </c>
      <c r="N635" s="59">
        <f t="shared" si="57"/>
        <v>12</v>
      </c>
      <c r="O635" s="59">
        <f t="shared" si="58"/>
        <v>1</v>
      </c>
    </row>
    <row r="636" spans="1:15" ht="12.5" customHeight="1" x14ac:dyDescent="0.35">
      <c r="A636" s="61">
        <v>12</v>
      </c>
      <c r="B636" s="61" t="s">
        <v>56</v>
      </c>
      <c r="C636" s="70">
        <v>33.119779999999999</v>
      </c>
      <c r="D636" s="59" t="s">
        <v>50</v>
      </c>
      <c r="E636" s="61" t="s">
        <v>44</v>
      </c>
      <c r="F636" s="61" t="s">
        <v>55</v>
      </c>
      <c r="G636" s="61">
        <v>2.8E-3</v>
      </c>
      <c r="H636" s="61">
        <f>IF(OR(G636="",G637="",G638="",G639=""),"",(SUMIF(A636:A$7000,A636,G636:G$7000)))</f>
        <v>1.01E-2</v>
      </c>
      <c r="I636" s="61" t="str">
        <f t="shared" si="60"/>
        <v/>
      </c>
      <c r="J636" s="61" t="str">
        <f t="shared" si="56"/>
        <v/>
      </c>
      <c r="K636" s="61">
        <f t="array" ref="K636">(MAX(IF($A636=InsertVoiceSwitchActivateLOG!A$1:A$7000,InsertVoiceSwitchActivateLOG!H$1:H$7000,0)))</f>
        <v>2.8899999999999999E-2</v>
      </c>
      <c r="L636" s="61" t="str">
        <f t="shared" si="61"/>
        <v/>
      </c>
      <c r="M636" s="61">
        <f t="shared" si="59"/>
        <v>18.839999999997303</v>
      </c>
      <c r="N636" s="59">
        <f t="shared" si="57"/>
        <v>12</v>
      </c>
      <c r="O636" s="59">
        <f t="shared" si="58"/>
        <v>-1</v>
      </c>
    </row>
    <row r="637" spans="1:15" ht="12.5" customHeight="1" x14ac:dyDescent="0.35">
      <c r="A637" s="2">
        <v>12</v>
      </c>
      <c r="B637" s="2" t="s">
        <v>56</v>
      </c>
      <c r="C637" s="69">
        <v>33.136940000000003</v>
      </c>
      <c r="D637" t="s">
        <v>50</v>
      </c>
      <c r="E637" s="2" t="s">
        <v>44</v>
      </c>
      <c r="F637" s="2" t="s">
        <v>55</v>
      </c>
      <c r="G637" s="2">
        <v>2.3E-3</v>
      </c>
      <c r="H637" s="2">
        <f>IF(OR(G637="",G638="",G639="",G640=""),"",(SUMIF(A637:A$7000,A637,G637:G$7000)))</f>
        <v>7.2999999999999992E-3</v>
      </c>
      <c r="I637" s="55" t="str">
        <f t="shared" si="60"/>
        <v/>
      </c>
      <c r="J637" s="61" t="str">
        <f t="shared" si="56"/>
        <v/>
      </c>
      <c r="K637" s="55">
        <f t="array" ref="K637">(MAX(IF($A637=InsertVoiceSwitchActivateLOG!A$1:A$7000,InsertVoiceSwitchActivateLOG!H$1:H$7000,0)))</f>
        <v>2.8899999999999999E-2</v>
      </c>
      <c r="L637" s="55" t="str">
        <f t="shared" si="61"/>
        <v/>
      </c>
      <c r="M637" s="55">
        <f t="shared" si="59"/>
        <v>17.160000000004061</v>
      </c>
      <c r="N637" s="59">
        <f t="shared" si="57"/>
        <v>12</v>
      </c>
      <c r="O637" s="59">
        <f t="shared" si="58"/>
        <v>1</v>
      </c>
    </row>
    <row r="638" spans="1:15" ht="12.5" customHeight="1" x14ac:dyDescent="0.35">
      <c r="A638" s="61">
        <v>12</v>
      </c>
      <c r="B638" s="61" t="s">
        <v>56</v>
      </c>
      <c r="C638" s="70">
        <v>33.155000000000001</v>
      </c>
      <c r="D638" s="59" t="s">
        <v>50</v>
      </c>
      <c r="E638" s="61" t="s">
        <v>44</v>
      </c>
      <c r="F638" s="61" t="s">
        <v>55</v>
      </c>
      <c r="G638" s="61">
        <v>2.3E-3</v>
      </c>
      <c r="H638" s="61" t="str">
        <f>IF(OR(G638="",G639="",G640="",G641=""),"",(SUMIF(A638:A$7000,A638,G638:G$7000)))</f>
        <v/>
      </c>
      <c r="I638" s="61" t="str">
        <f t="shared" si="60"/>
        <v/>
      </c>
      <c r="J638" s="61" t="str">
        <f t="shared" si="56"/>
        <v/>
      </c>
      <c r="K638" s="61">
        <f t="array" ref="K638">(MAX(IF($A638=InsertVoiceSwitchActivateLOG!A$1:A$7000,InsertVoiceSwitchActivateLOG!H$1:H$7000,0)))</f>
        <v>2.8899999999999999E-2</v>
      </c>
      <c r="L638" s="61" t="str">
        <f t="shared" si="61"/>
        <v/>
      </c>
      <c r="M638" s="61">
        <f t="shared" si="59"/>
        <v>18.059999999998411</v>
      </c>
      <c r="N638" s="59">
        <f t="shared" si="57"/>
        <v>12</v>
      </c>
      <c r="O638" s="59">
        <f t="shared" si="58"/>
        <v>-1</v>
      </c>
    </row>
    <row r="639" spans="1:15" ht="12.5" customHeight="1" x14ac:dyDescent="0.35">
      <c r="A639" s="2">
        <v>12</v>
      </c>
      <c r="B639" s="2" t="s">
        <v>56</v>
      </c>
      <c r="C639" s="69">
        <v>33.174399999999999</v>
      </c>
      <c r="D639" t="s">
        <v>50</v>
      </c>
      <c r="E639" s="2" t="s">
        <v>44</v>
      </c>
      <c r="F639" s="2" t="s">
        <v>55</v>
      </c>
      <c r="G639" s="2">
        <v>1.1999999999999999E-3</v>
      </c>
      <c r="H639" s="2" t="str">
        <f>IF(OR(G639="",G640="",G641="",G642=""),"",(SUMIF(A639:A$7000,A639,G639:G$7000)))</f>
        <v/>
      </c>
      <c r="I639" s="55" t="str">
        <f t="shared" si="60"/>
        <v/>
      </c>
      <c r="J639" s="61" t="str">
        <f t="shared" si="56"/>
        <v/>
      </c>
      <c r="K639" s="55">
        <f t="array" ref="K639">(MAX(IF($A639=InsertVoiceSwitchActivateLOG!A$1:A$7000,InsertVoiceSwitchActivateLOG!H$1:H$7000,0)))</f>
        <v>2.8899999999999999E-2</v>
      </c>
      <c r="L639" s="55" t="str">
        <f t="shared" si="61"/>
        <v/>
      </c>
      <c r="M639" s="55">
        <f t="shared" si="59"/>
        <v>19.399999999997419</v>
      </c>
      <c r="N639" s="59">
        <f t="shared" si="57"/>
        <v>12</v>
      </c>
      <c r="O639" s="59">
        <f t="shared" si="58"/>
        <v>1</v>
      </c>
    </row>
    <row r="640" spans="1:15" ht="12.5" customHeight="1" x14ac:dyDescent="0.35">
      <c r="A640" s="61">
        <v>12</v>
      </c>
      <c r="B640" s="61" t="s">
        <v>56</v>
      </c>
      <c r="C640" s="70">
        <v>33.190330000000003</v>
      </c>
      <c r="D640" s="59" t="s">
        <v>50</v>
      </c>
      <c r="E640" s="61" t="s">
        <v>44</v>
      </c>
      <c r="F640" s="61" t="s">
        <v>55</v>
      </c>
      <c r="G640" s="61">
        <v>1.5E-3</v>
      </c>
      <c r="H640" s="61" t="str">
        <f>IF(OR(G640="",G641="",G642="",G643=""),"",(SUMIF(A640:A$7000,A640,G640:G$7000)))</f>
        <v/>
      </c>
      <c r="I640" s="61" t="str">
        <f t="shared" si="60"/>
        <v/>
      </c>
      <c r="J640" s="61" t="str">
        <f t="shared" si="56"/>
        <v/>
      </c>
      <c r="K640" s="61">
        <f t="array" ref="K640">(MAX(IF($A640=InsertVoiceSwitchActivateLOG!A$1:A$7000,InsertVoiceSwitchActivateLOG!H$1:H$7000,0)))</f>
        <v>2.8899999999999999E-2</v>
      </c>
      <c r="L640" s="61" t="str">
        <f t="shared" si="61"/>
        <v/>
      </c>
      <c r="M640" s="61">
        <f t="shared" si="59"/>
        <v>15.930000000004441</v>
      </c>
      <c r="N640" s="59" t="str">
        <f t="shared" si="57"/>
        <v/>
      </c>
      <c r="O640" s="59" t="str">
        <f t="shared" si="58"/>
        <v/>
      </c>
    </row>
    <row r="641" spans="1:15" ht="12.5" customHeight="1" x14ac:dyDescent="0.35">
      <c r="A641" s="2">
        <v>13</v>
      </c>
      <c r="B641" s="2" t="s">
        <v>54</v>
      </c>
      <c r="C641" s="69">
        <v>34.212620000000001</v>
      </c>
      <c r="D641" t="s">
        <v>50</v>
      </c>
      <c r="E641" s="2" t="s">
        <v>41</v>
      </c>
      <c r="F641" s="2" t="s">
        <v>55</v>
      </c>
      <c r="G641" s="2"/>
      <c r="H641" s="2" t="str">
        <f>IF(OR(G641="",G642="",G643="",G644=""),"",(SUMIF(A641:A$7000,A641,G641:G$7000)))</f>
        <v/>
      </c>
      <c r="I641" s="55" t="str">
        <f t="shared" si="60"/>
        <v/>
      </c>
      <c r="J641" s="61" t="str">
        <f t="shared" si="56"/>
        <v/>
      </c>
      <c r="K641" s="55">
        <f t="array" ref="K641">(MAX(IF($A641=InsertVoiceSwitchActivateLOG!A$1:A$7000,InsertVoiceSwitchActivateLOG!H$1:H$7000,0)))</f>
        <v>3.0299999999999997E-2</v>
      </c>
      <c r="L641" s="55" t="str">
        <f t="shared" si="61"/>
        <v/>
      </c>
      <c r="M641" s="55">
        <f t="shared" si="59"/>
        <v>0</v>
      </c>
      <c r="N641" s="59" t="str">
        <f t="shared" si="57"/>
        <v/>
      </c>
      <c r="O641" s="59" t="str">
        <f t="shared" si="58"/>
        <v/>
      </c>
    </row>
    <row r="642" spans="1:15" ht="12.5" customHeight="1" x14ac:dyDescent="0.35">
      <c r="A642" s="61">
        <v>13</v>
      </c>
      <c r="B642" s="61" t="s">
        <v>54</v>
      </c>
      <c r="C642" s="70">
        <v>34.22927</v>
      </c>
      <c r="D642" s="59" t="s">
        <v>50</v>
      </c>
      <c r="E642" s="61" t="s">
        <v>41</v>
      </c>
      <c r="F642" s="61" t="s">
        <v>55</v>
      </c>
      <c r="G642" s="61"/>
      <c r="H642" s="61" t="str">
        <f>IF(OR(G642="",G643="",G644="",G645=""),"",(SUMIF(A642:A$7000,A642,G642:G$7000)))</f>
        <v/>
      </c>
      <c r="I642" s="61" t="str">
        <f t="shared" si="60"/>
        <v/>
      </c>
      <c r="J642" s="61" t="str">
        <f t="shared" si="56"/>
        <v/>
      </c>
      <c r="K642" s="61">
        <f t="array" ref="K642">(MAX(IF($A642=InsertVoiceSwitchActivateLOG!A$1:A$7000,InsertVoiceSwitchActivateLOG!H$1:H$7000,0)))</f>
        <v>3.0299999999999997E-2</v>
      </c>
      <c r="L642" s="61" t="str">
        <f t="shared" si="61"/>
        <v/>
      </c>
      <c r="M642" s="61">
        <f t="shared" si="59"/>
        <v>16.649999999998499</v>
      </c>
      <c r="N642" s="59" t="str">
        <f t="shared" si="57"/>
        <v/>
      </c>
      <c r="O642" s="59" t="str">
        <f t="shared" si="58"/>
        <v/>
      </c>
    </row>
    <row r="643" spans="1:15" ht="12.5" customHeight="1" x14ac:dyDescent="0.35">
      <c r="A643" s="2">
        <v>13</v>
      </c>
      <c r="B643" s="2" t="s">
        <v>54</v>
      </c>
      <c r="C643" s="69">
        <v>34.247450000000001</v>
      </c>
      <c r="D643" t="s">
        <v>50</v>
      </c>
      <c r="E643" s="2" t="s">
        <v>41</v>
      </c>
      <c r="F643" s="2" t="s">
        <v>55</v>
      </c>
      <c r="G643" s="2"/>
      <c r="H643" s="2" t="str">
        <f>IF(OR(G643="",G644="",G645="",G646=""),"",(SUMIF(A643:A$7000,A643,G643:G$7000)))</f>
        <v/>
      </c>
      <c r="I643" s="55" t="str">
        <f t="shared" si="60"/>
        <v/>
      </c>
      <c r="J643" s="61" t="str">
        <f t="shared" si="56"/>
        <v/>
      </c>
      <c r="K643" s="55">
        <f t="array" ref="K643">(MAX(IF($A643=InsertVoiceSwitchActivateLOG!A$1:A$7000,InsertVoiceSwitchActivateLOG!H$1:H$7000,0)))</f>
        <v>3.0299999999999997E-2</v>
      </c>
      <c r="L643" s="55" t="str">
        <f t="shared" si="61"/>
        <v/>
      </c>
      <c r="M643" s="55">
        <f t="shared" si="59"/>
        <v>18.180000000000973</v>
      </c>
      <c r="N643" s="59" t="str">
        <f t="shared" si="57"/>
        <v/>
      </c>
      <c r="O643" s="59" t="str">
        <f t="shared" si="58"/>
        <v/>
      </c>
    </row>
    <row r="644" spans="1:15" ht="12.5" customHeight="1" x14ac:dyDescent="0.35">
      <c r="A644" s="61">
        <v>13</v>
      </c>
      <c r="B644" s="61" t="s">
        <v>54</v>
      </c>
      <c r="C644" s="70">
        <v>34.264380000000003</v>
      </c>
      <c r="D644" s="59" t="s">
        <v>50</v>
      </c>
      <c r="E644" s="61" t="s">
        <v>41</v>
      </c>
      <c r="F644" s="61" t="s">
        <v>55</v>
      </c>
      <c r="G644" s="61"/>
      <c r="H644" s="61" t="str">
        <f>IF(OR(G644="",G645="",G646="",G647=""),"",(SUMIF(A644:A$7000,A644,G644:G$7000)))</f>
        <v/>
      </c>
      <c r="I644" s="61" t="str">
        <f t="shared" si="60"/>
        <v/>
      </c>
      <c r="J644" s="61" t="str">
        <f t="shared" si="56"/>
        <v/>
      </c>
      <c r="K644" s="61">
        <f t="array" ref="K644">(MAX(IF($A644=InsertVoiceSwitchActivateLOG!A$1:A$7000,InsertVoiceSwitchActivateLOG!H$1:H$7000,0)))</f>
        <v>3.0299999999999997E-2</v>
      </c>
      <c r="L644" s="61" t="str">
        <f t="shared" si="61"/>
        <v/>
      </c>
      <c r="M644" s="61">
        <f t="shared" si="59"/>
        <v>16.93000000000211</v>
      </c>
      <c r="N644" s="59" t="str">
        <f t="shared" si="57"/>
        <v/>
      </c>
      <c r="O644" s="59" t="str">
        <f t="shared" si="58"/>
        <v/>
      </c>
    </row>
    <row r="645" spans="1:15" ht="12.5" customHeight="1" x14ac:dyDescent="0.35">
      <c r="A645" s="2">
        <v>13</v>
      </c>
      <c r="B645" s="2" t="s">
        <v>54</v>
      </c>
      <c r="C645" s="69">
        <v>34.281350000000003</v>
      </c>
      <c r="D645" t="s">
        <v>50</v>
      </c>
      <c r="E645" s="2" t="s">
        <v>41</v>
      </c>
      <c r="F645" s="2" t="s">
        <v>55</v>
      </c>
      <c r="G645" s="2"/>
      <c r="H645" s="2" t="str">
        <f>IF(OR(G645="",G646="",G647="",G648=""),"",(SUMIF(A645:A$7000,A645,G645:G$7000)))</f>
        <v/>
      </c>
      <c r="I645" s="55" t="str">
        <f t="shared" si="60"/>
        <v/>
      </c>
      <c r="J645" s="61" t="str">
        <f t="shared" si="56"/>
        <v/>
      </c>
      <c r="K645" s="55">
        <f t="array" ref="K645">(MAX(IF($A645=InsertVoiceSwitchActivateLOG!A$1:A$7000,InsertVoiceSwitchActivateLOG!H$1:H$7000,0)))</f>
        <v>3.0299999999999997E-2</v>
      </c>
      <c r="L645" s="55" t="str">
        <f t="shared" si="61"/>
        <v/>
      </c>
      <c r="M645" s="55">
        <f t="shared" si="59"/>
        <v>16.970000000000596</v>
      </c>
      <c r="N645" s="59" t="str">
        <f t="shared" si="57"/>
        <v/>
      </c>
      <c r="O645" s="59" t="str">
        <f t="shared" si="58"/>
        <v/>
      </c>
    </row>
    <row r="646" spans="1:15" ht="12.5" customHeight="1" x14ac:dyDescent="0.35">
      <c r="A646" s="61">
        <v>13</v>
      </c>
      <c r="B646" s="61" t="s">
        <v>54</v>
      </c>
      <c r="C646" s="70">
        <v>34.296579999999999</v>
      </c>
      <c r="D646" s="59" t="s">
        <v>50</v>
      </c>
      <c r="E646" s="61" t="s">
        <v>41</v>
      </c>
      <c r="F646" s="61" t="s">
        <v>55</v>
      </c>
      <c r="G646" s="61"/>
      <c r="H646" s="61" t="str">
        <f>IF(OR(G646="",G647="",G648="",G649=""),"",(SUMIF(A646:A$7000,A646,G646:G$7000)))</f>
        <v/>
      </c>
      <c r="I646" s="61" t="str">
        <f t="shared" si="60"/>
        <v/>
      </c>
      <c r="J646" s="61" t="str">
        <f t="shared" si="56"/>
        <v/>
      </c>
      <c r="K646" s="61">
        <f t="array" ref="K646">(MAX(IF($A646=InsertVoiceSwitchActivateLOG!A$1:A$7000,InsertVoiceSwitchActivateLOG!H$1:H$7000,0)))</f>
        <v>3.0299999999999997E-2</v>
      </c>
      <c r="L646" s="61" t="str">
        <f t="shared" si="61"/>
        <v/>
      </c>
      <c r="M646" s="61">
        <f t="shared" si="59"/>
        <v>15.229999999995414</v>
      </c>
      <c r="N646" s="59" t="str">
        <f t="shared" si="57"/>
        <v/>
      </c>
      <c r="O646" s="59" t="str">
        <f t="shared" si="58"/>
        <v/>
      </c>
    </row>
    <row r="647" spans="1:15" ht="12.5" customHeight="1" x14ac:dyDescent="0.35">
      <c r="A647" s="2">
        <v>13</v>
      </c>
      <c r="B647" s="2" t="s">
        <v>54</v>
      </c>
      <c r="C647" s="69">
        <v>34.312829999999998</v>
      </c>
      <c r="D647" t="s">
        <v>50</v>
      </c>
      <c r="E647" s="2" t="s">
        <v>41</v>
      </c>
      <c r="F647" s="2" t="s">
        <v>55</v>
      </c>
      <c r="G647" s="2"/>
      <c r="H647" s="2" t="str">
        <f>IF(OR(G647="",G648="",G649="",G650=""),"",(SUMIF(A647:A$7000,A647,G647:G$7000)))</f>
        <v/>
      </c>
      <c r="I647" s="55" t="str">
        <f t="shared" si="60"/>
        <v/>
      </c>
      <c r="J647" s="61" t="str">
        <f t="shared" si="56"/>
        <v/>
      </c>
      <c r="K647" s="55">
        <f t="array" ref="K647">(MAX(IF($A647=InsertVoiceSwitchActivateLOG!A$1:A$7000,InsertVoiceSwitchActivateLOG!H$1:H$7000,0)))</f>
        <v>3.0299999999999997E-2</v>
      </c>
      <c r="L647" s="55" t="str">
        <f t="shared" si="61"/>
        <v/>
      </c>
      <c r="M647" s="55">
        <f t="shared" si="59"/>
        <v>16.249999999999432</v>
      </c>
      <c r="N647" s="59" t="str">
        <f t="shared" si="57"/>
        <v/>
      </c>
      <c r="O647" s="59" t="str">
        <f t="shared" si="58"/>
        <v/>
      </c>
    </row>
    <row r="648" spans="1:15" ht="12.5" customHeight="1" x14ac:dyDescent="0.35">
      <c r="A648" s="61">
        <v>13</v>
      </c>
      <c r="B648" s="61" t="s">
        <v>54</v>
      </c>
      <c r="C648" s="70">
        <v>34.328760000000003</v>
      </c>
      <c r="D648" s="59" t="s">
        <v>50</v>
      </c>
      <c r="E648" s="61" t="s">
        <v>41</v>
      </c>
      <c r="F648" s="61" t="s">
        <v>55</v>
      </c>
      <c r="G648" s="61"/>
      <c r="H648" s="61" t="str">
        <f>IF(OR(G648="",G649="",G650="",G651=""),"",(SUMIF(A648:A$7000,A648,G648:G$7000)))</f>
        <v/>
      </c>
      <c r="I648" s="61" t="str">
        <f t="shared" si="60"/>
        <v/>
      </c>
      <c r="J648" s="61" t="str">
        <f t="shared" si="56"/>
        <v/>
      </c>
      <c r="K648" s="61">
        <f t="array" ref="K648">(MAX(IF($A648=InsertVoiceSwitchActivateLOG!A$1:A$7000,InsertVoiceSwitchActivateLOG!H$1:H$7000,0)))</f>
        <v>3.0299999999999997E-2</v>
      </c>
      <c r="L648" s="61" t="str">
        <f t="shared" si="61"/>
        <v/>
      </c>
      <c r="M648" s="61">
        <f t="shared" si="59"/>
        <v>15.930000000004441</v>
      </c>
      <c r="N648" s="59" t="str">
        <f t="shared" si="57"/>
        <v/>
      </c>
      <c r="O648" s="59" t="str">
        <f t="shared" si="58"/>
        <v/>
      </c>
    </row>
    <row r="649" spans="1:15" ht="12.5" customHeight="1" x14ac:dyDescent="0.35">
      <c r="A649" s="2">
        <v>13</v>
      </c>
      <c r="B649" s="2" t="s">
        <v>54</v>
      </c>
      <c r="C649" s="69">
        <v>34.35257</v>
      </c>
      <c r="D649" t="s">
        <v>50</v>
      </c>
      <c r="E649" s="2" t="s">
        <v>41</v>
      </c>
      <c r="F649" s="2" t="s">
        <v>55</v>
      </c>
      <c r="G649" s="2"/>
      <c r="H649" s="2" t="str">
        <f>IF(OR(G649="",G650="",G651="",G652=""),"",(SUMIF(A649:A$7000,A649,G649:G$7000)))</f>
        <v/>
      </c>
      <c r="I649" s="55" t="str">
        <f t="shared" si="60"/>
        <v/>
      </c>
      <c r="J649" s="61" t="str">
        <f t="shared" si="56"/>
        <v/>
      </c>
      <c r="K649" s="55">
        <f t="array" ref="K649">(MAX(IF($A649=InsertVoiceSwitchActivateLOG!A$1:A$7000,InsertVoiceSwitchActivateLOG!H$1:H$7000,0)))</f>
        <v>3.0299999999999997E-2</v>
      </c>
      <c r="L649" s="55" t="str">
        <f t="shared" si="61"/>
        <v/>
      </c>
      <c r="M649" s="55">
        <f t="shared" si="59"/>
        <v>23.809999999997444</v>
      </c>
      <c r="N649" s="59" t="str">
        <f t="shared" si="57"/>
        <v/>
      </c>
      <c r="O649" s="59" t="str">
        <f t="shared" si="58"/>
        <v/>
      </c>
    </row>
    <row r="650" spans="1:15" ht="12.5" customHeight="1" x14ac:dyDescent="0.35">
      <c r="A650" s="61">
        <v>13</v>
      </c>
      <c r="B650" s="61" t="s">
        <v>54</v>
      </c>
      <c r="C650" s="70">
        <v>34.379829999999998</v>
      </c>
      <c r="D650" s="59" t="s">
        <v>50</v>
      </c>
      <c r="E650" s="61" t="s">
        <v>41</v>
      </c>
      <c r="F650" s="61" t="s">
        <v>55</v>
      </c>
      <c r="G650" s="61"/>
      <c r="H650" s="61" t="str">
        <f>IF(OR(G650="",G651="",G652="",G653=""),"",(SUMIF(A650:A$7000,A650,G650:G$7000)))</f>
        <v/>
      </c>
      <c r="I650" s="61" t="str">
        <f t="shared" si="60"/>
        <v/>
      </c>
      <c r="J650" s="61" t="str">
        <f t="shared" si="56"/>
        <v/>
      </c>
      <c r="K650" s="61">
        <f t="array" ref="K650">(MAX(IF($A650=InsertVoiceSwitchActivateLOG!A$1:A$7000,InsertVoiceSwitchActivateLOG!H$1:H$7000,0)))</f>
        <v>3.0299999999999997E-2</v>
      </c>
      <c r="L650" s="61" t="str">
        <f t="shared" si="61"/>
        <v/>
      </c>
      <c r="M650" s="61">
        <f t="shared" si="59"/>
        <v>27.259999999998286</v>
      </c>
      <c r="N650" s="59" t="str">
        <f t="shared" si="57"/>
        <v/>
      </c>
      <c r="O650" s="59" t="str">
        <f t="shared" si="58"/>
        <v/>
      </c>
    </row>
    <row r="651" spans="1:15" ht="12.5" customHeight="1" x14ac:dyDescent="0.35">
      <c r="A651" s="2">
        <v>13</v>
      </c>
      <c r="B651" s="2" t="s">
        <v>54</v>
      </c>
      <c r="C651" s="69">
        <v>34.401890000000002</v>
      </c>
      <c r="D651" t="s">
        <v>50</v>
      </c>
      <c r="E651" s="2" t="s">
        <v>41</v>
      </c>
      <c r="F651" s="2" t="s">
        <v>55</v>
      </c>
      <c r="G651" s="2"/>
      <c r="H651" s="2" t="str">
        <f>IF(OR(G651="",G652="",G653="",G654=""),"",(SUMIF(A651:A$7000,A651,G651:G$7000)))</f>
        <v/>
      </c>
      <c r="I651" s="55" t="str">
        <f t="shared" si="60"/>
        <v/>
      </c>
      <c r="J651" s="61" t="str">
        <f t="shared" si="56"/>
        <v/>
      </c>
      <c r="K651" s="55">
        <f t="array" ref="K651">(MAX(IF($A651=InsertVoiceSwitchActivateLOG!A$1:A$7000,InsertVoiceSwitchActivateLOG!H$1:H$7000,0)))</f>
        <v>3.0299999999999997E-2</v>
      </c>
      <c r="L651" s="55" t="str">
        <f t="shared" si="61"/>
        <v/>
      </c>
      <c r="M651" s="55">
        <f t="shared" si="59"/>
        <v>22.060000000003299</v>
      </c>
      <c r="N651" s="59" t="str">
        <f t="shared" si="57"/>
        <v/>
      </c>
      <c r="O651" s="59" t="str">
        <f t="shared" si="58"/>
        <v/>
      </c>
    </row>
    <row r="652" spans="1:15" ht="12.5" customHeight="1" x14ac:dyDescent="0.35">
      <c r="A652" s="61">
        <v>13</v>
      </c>
      <c r="B652" s="61" t="s">
        <v>54</v>
      </c>
      <c r="C652" s="70">
        <v>34.423409999999997</v>
      </c>
      <c r="D652" s="59" t="s">
        <v>50</v>
      </c>
      <c r="E652" s="61" t="s">
        <v>41</v>
      </c>
      <c r="F652" s="61" t="s">
        <v>55</v>
      </c>
      <c r="G652" s="61"/>
      <c r="H652" s="61" t="str">
        <f>IF(OR(G652="",G653="",G654="",G655=""),"",(SUMIF(A652:A$7000,A652,G652:G$7000)))</f>
        <v/>
      </c>
      <c r="I652" s="61" t="str">
        <f t="shared" si="60"/>
        <v/>
      </c>
      <c r="J652" s="61" t="str">
        <f t="shared" si="56"/>
        <v/>
      </c>
      <c r="K652" s="61">
        <f t="array" ref="K652">(MAX(IF($A652=InsertVoiceSwitchActivateLOG!A$1:A$7000,InsertVoiceSwitchActivateLOG!H$1:H$7000,0)))</f>
        <v>3.0299999999999997E-2</v>
      </c>
      <c r="L652" s="61" t="str">
        <f t="shared" si="61"/>
        <v/>
      </c>
      <c r="M652" s="61">
        <f t="shared" si="59"/>
        <v>21.519999999995321</v>
      </c>
      <c r="N652" s="59" t="str">
        <f t="shared" si="57"/>
        <v/>
      </c>
      <c r="O652" s="59" t="str">
        <f t="shared" si="58"/>
        <v/>
      </c>
    </row>
    <row r="653" spans="1:15" ht="12.5" customHeight="1" x14ac:dyDescent="0.35">
      <c r="A653" s="2">
        <v>13</v>
      </c>
      <c r="B653" s="2" t="s">
        <v>54</v>
      </c>
      <c r="C653" s="69">
        <v>34.442810000000001</v>
      </c>
      <c r="D653" t="s">
        <v>50</v>
      </c>
      <c r="E653" s="2" t="s">
        <v>41</v>
      </c>
      <c r="F653" s="2" t="s">
        <v>55</v>
      </c>
      <c r="G653" s="2"/>
      <c r="H653" s="2" t="str">
        <f>IF(OR(G653="",G654="",G655="",G656=""),"",(SUMIF(A653:A$7000,A653,G653:G$7000)))</f>
        <v/>
      </c>
      <c r="I653" s="55" t="str">
        <f t="shared" si="60"/>
        <v/>
      </c>
      <c r="J653" s="61" t="str">
        <f t="shared" si="56"/>
        <v/>
      </c>
      <c r="K653" s="55">
        <f t="array" ref="K653">(MAX(IF($A653=InsertVoiceSwitchActivateLOG!A$1:A$7000,InsertVoiceSwitchActivateLOG!H$1:H$7000,0)))</f>
        <v>3.0299999999999997E-2</v>
      </c>
      <c r="L653" s="55" t="str">
        <f t="shared" si="61"/>
        <v/>
      </c>
      <c r="M653" s="55">
        <f t="shared" si="59"/>
        <v>19.400000000004525</v>
      </c>
      <c r="N653" s="59" t="str">
        <f t="shared" si="57"/>
        <v/>
      </c>
      <c r="O653" s="59" t="str">
        <f t="shared" si="58"/>
        <v/>
      </c>
    </row>
    <row r="654" spans="1:15" ht="12.5" customHeight="1" x14ac:dyDescent="0.35">
      <c r="A654" s="61">
        <v>13</v>
      </c>
      <c r="B654" s="61" t="s">
        <v>54</v>
      </c>
      <c r="C654" s="70">
        <v>34.46808</v>
      </c>
      <c r="D654" s="59" t="s">
        <v>50</v>
      </c>
      <c r="E654" s="61" t="s">
        <v>41</v>
      </c>
      <c r="F654" s="61" t="s">
        <v>55</v>
      </c>
      <c r="G654" s="61"/>
      <c r="H654" s="61" t="str">
        <f>IF(OR(G654="",G655="",G656="",G657=""),"",(SUMIF(A654:A$7000,A654,G654:G$7000)))</f>
        <v/>
      </c>
      <c r="I654" s="61" t="str">
        <f t="shared" si="60"/>
        <v/>
      </c>
      <c r="J654" s="61" t="str">
        <f t="shared" si="56"/>
        <v/>
      </c>
      <c r="K654" s="61">
        <f t="array" ref="K654">(MAX(IF($A654=InsertVoiceSwitchActivateLOG!A$1:A$7000,InsertVoiceSwitchActivateLOG!H$1:H$7000,0)))</f>
        <v>3.0299999999999997E-2</v>
      </c>
      <c r="L654" s="61" t="str">
        <f t="shared" si="61"/>
        <v/>
      </c>
      <c r="M654" s="61">
        <f t="shared" si="59"/>
        <v>25.269999999999015</v>
      </c>
      <c r="N654" s="59" t="str">
        <f t="shared" si="57"/>
        <v/>
      </c>
      <c r="O654" s="59" t="str">
        <f t="shared" si="58"/>
        <v/>
      </c>
    </row>
    <row r="655" spans="1:15" ht="12.5" customHeight="1" x14ac:dyDescent="0.35">
      <c r="A655" s="2">
        <v>13</v>
      </c>
      <c r="B655" s="2" t="s">
        <v>54</v>
      </c>
      <c r="C655" s="69">
        <v>34.486220000000003</v>
      </c>
      <c r="D655" t="s">
        <v>50</v>
      </c>
      <c r="E655" s="2" t="s">
        <v>41</v>
      </c>
      <c r="F655" s="2" t="s">
        <v>55</v>
      </c>
      <c r="G655" s="2"/>
      <c r="H655" s="2" t="str">
        <f>IF(OR(G655="",G656="",G657="",G658=""),"",(SUMIF(A655:A$7000,A655,G655:G$7000)))</f>
        <v/>
      </c>
      <c r="I655" s="55" t="str">
        <f t="shared" si="60"/>
        <v/>
      </c>
      <c r="J655" s="61" t="str">
        <f t="shared" si="56"/>
        <v/>
      </c>
      <c r="K655" s="55">
        <f t="array" ref="K655">(MAX(IF($A655=InsertVoiceSwitchActivateLOG!A$1:A$7000,InsertVoiceSwitchActivateLOG!H$1:H$7000,0)))</f>
        <v>3.0299999999999997E-2</v>
      </c>
      <c r="L655" s="55" t="str">
        <f t="shared" si="61"/>
        <v/>
      </c>
      <c r="M655" s="55">
        <f t="shared" si="59"/>
        <v>18.140000000002487</v>
      </c>
      <c r="N655" s="59" t="str">
        <f t="shared" si="57"/>
        <v/>
      </c>
      <c r="O655" s="59" t="str">
        <f t="shared" si="58"/>
        <v/>
      </c>
    </row>
    <row r="656" spans="1:15" ht="12.5" customHeight="1" x14ac:dyDescent="0.35">
      <c r="A656" s="61">
        <v>13</v>
      </c>
      <c r="B656" s="61" t="s">
        <v>54</v>
      </c>
      <c r="C656" s="70">
        <v>34.504399999999997</v>
      </c>
      <c r="D656" s="59" t="s">
        <v>50</v>
      </c>
      <c r="E656" s="61" t="s">
        <v>41</v>
      </c>
      <c r="F656" s="61" t="s">
        <v>55</v>
      </c>
      <c r="G656" s="61"/>
      <c r="H656" s="61" t="str">
        <f>IF(OR(G656="",G657="",G658="",G659=""),"",(SUMIF(A656:A$7000,A656,G656:G$7000)))</f>
        <v/>
      </c>
      <c r="I656" s="61" t="str">
        <f t="shared" si="60"/>
        <v/>
      </c>
      <c r="J656" s="61" t="str">
        <f t="shared" si="56"/>
        <v/>
      </c>
      <c r="K656" s="61">
        <f t="array" ref="K656">(MAX(IF($A656=InsertVoiceSwitchActivateLOG!A$1:A$7000,InsertVoiceSwitchActivateLOG!H$1:H$7000,0)))</f>
        <v>3.0299999999999997E-2</v>
      </c>
      <c r="L656" s="61" t="str">
        <f t="shared" si="61"/>
        <v/>
      </c>
      <c r="M656" s="61">
        <f t="shared" si="59"/>
        <v>18.179999999993868</v>
      </c>
      <c r="N656" s="59" t="str">
        <f t="shared" si="57"/>
        <v/>
      </c>
      <c r="O656" s="59" t="str">
        <f t="shared" si="58"/>
        <v/>
      </c>
    </row>
    <row r="657" spans="1:15" ht="12.5" customHeight="1" x14ac:dyDescent="0.35">
      <c r="A657" s="2">
        <v>13</v>
      </c>
      <c r="B657" s="2" t="s">
        <v>54</v>
      </c>
      <c r="C657" s="69">
        <v>34.52608</v>
      </c>
      <c r="D657" t="s">
        <v>50</v>
      </c>
      <c r="E657" s="2" t="s">
        <v>41</v>
      </c>
      <c r="F657" s="2" t="s">
        <v>55</v>
      </c>
      <c r="G657" s="2"/>
      <c r="H657" s="2" t="str">
        <f>IF(OR(G657="",G658="",G659="",G660=""),"",(SUMIF(A657:A$7000,A657,G657:G$7000)))</f>
        <v/>
      </c>
      <c r="I657" s="55" t="str">
        <f t="shared" si="60"/>
        <v/>
      </c>
      <c r="J657" s="61" t="str">
        <f t="shared" ref="J657:J720" si="62">IF(L657="","",(VLOOKUP(A657,A657:E7641,5,FALSE)))</f>
        <v/>
      </c>
      <c r="K657" s="55">
        <f t="array" ref="K657">(MAX(IF($A657=InsertVoiceSwitchActivateLOG!A$1:A$7000,InsertVoiceSwitchActivateLOG!H$1:H$7000,0)))</f>
        <v>3.0299999999999997E-2</v>
      </c>
      <c r="L657" s="55" t="str">
        <f t="shared" si="61"/>
        <v/>
      </c>
      <c r="M657" s="55">
        <f t="shared" si="59"/>
        <v>21.680000000003474</v>
      </c>
      <c r="N657" s="59" t="str">
        <f t="shared" ref="N657:N720" si="63">IF(AND(G657&gt;0,G658&gt;0,G656&gt;0),A657,"")</f>
        <v/>
      </c>
      <c r="O657" s="59" t="str">
        <f t="shared" ref="O657:O720" si="64">IF(N657="","",(IF(G657&gt;G658,-1,1)))</f>
        <v/>
      </c>
    </row>
    <row r="658" spans="1:15" ht="12.5" customHeight="1" x14ac:dyDescent="0.35">
      <c r="A658" s="61">
        <v>13</v>
      </c>
      <c r="B658" s="61" t="s">
        <v>54</v>
      </c>
      <c r="C658" s="70">
        <v>34.54034</v>
      </c>
      <c r="D658" s="59" t="s">
        <v>50</v>
      </c>
      <c r="E658" s="61" t="s">
        <v>41</v>
      </c>
      <c r="F658" s="61" t="s">
        <v>55</v>
      </c>
      <c r="G658" s="61"/>
      <c r="H658" s="61" t="str">
        <f>IF(OR(G658="",G659="",G660="",G661=""),"",(SUMIF(A658:A$7000,A658,G658:G$7000)))</f>
        <v/>
      </c>
      <c r="I658" s="61" t="str">
        <f t="shared" si="60"/>
        <v/>
      </c>
      <c r="J658" s="61" t="str">
        <f t="shared" si="62"/>
        <v/>
      </c>
      <c r="K658" s="61">
        <f t="array" ref="K658">(MAX(IF($A658=InsertVoiceSwitchActivateLOG!A$1:A$7000,InsertVoiceSwitchActivateLOG!H$1:H$7000,0)))</f>
        <v>3.0299999999999997E-2</v>
      </c>
      <c r="L658" s="61" t="str">
        <f t="shared" si="61"/>
        <v/>
      </c>
      <c r="M658" s="61">
        <f t="shared" ref="M658:M721" si="65">IF(A658=A657,ABS(C658-C657),0)*1000</f>
        <v>14.260000000000161</v>
      </c>
      <c r="N658" s="59" t="str">
        <f t="shared" si="63"/>
        <v/>
      </c>
      <c r="O658" s="59" t="str">
        <f t="shared" si="64"/>
        <v/>
      </c>
    </row>
    <row r="659" spans="1:15" ht="12.5" customHeight="1" x14ac:dyDescent="0.35">
      <c r="A659" s="2">
        <v>13</v>
      </c>
      <c r="B659" s="2" t="s">
        <v>54</v>
      </c>
      <c r="C659" s="69">
        <v>34.559190000000001</v>
      </c>
      <c r="D659" t="s">
        <v>50</v>
      </c>
      <c r="E659" s="2" t="s">
        <v>41</v>
      </c>
      <c r="F659" s="2" t="s">
        <v>55</v>
      </c>
      <c r="G659" s="2"/>
      <c r="H659" s="2" t="str">
        <f>IF(OR(G659="",G660="",G661="",G662=""),"",(SUMIF(A659:A$7000,A659,G659:G$7000)))</f>
        <v/>
      </c>
      <c r="I659" s="55" t="str">
        <f t="shared" si="60"/>
        <v/>
      </c>
      <c r="J659" s="61" t="str">
        <f t="shared" si="62"/>
        <v/>
      </c>
      <c r="K659" s="55">
        <f t="array" ref="K659">(MAX(IF($A659=InsertVoiceSwitchActivateLOG!A$1:A$7000,InsertVoiceSwitchActivateLOG!H$1:H$7000,0)))</f>
        <v>3.0299999999999997E-2</v>
      </c>
      <c r="L659" s="55" t="str">
        <f t="shared" si="61"/>
        <v/>
      </c>
      <c r="M659" s="55">
        <f t="shared" si="65"/>
        <v>18.850000000000477</v>
      </c>
      <c r="N659" s="59" t="str">
        <f t="shared" si="63"/>
        <v/>
      </c>
      <c r="O659" s="59" t="str">
        <f t="shared" si="64"/>
        <v/>
      </c>
    </row>
    <row r="660" spans="1:15" ht="12.5" customHeight="1" x14ac:dyDescent="0.35">
      <c r="A660" s="61">
        <v>13</v>
      </c>
      <c r="B660" s="61" t="s">
        <v>54</v>
      </c>
      <c r="C660" s="70">
        <v>34.589210000000001</v>
      </c>
      <c r="D660" s="59" t="s">
        <v>50</v>
      </c>
      <c r="E660" s="61" t="s">
        <v>41</v>
      </c>
      <c r="F660" s="61" t="s">
        <v>55</v>
      </c>
      <c r="G660" s="61"/>
      <c r="H660" s="61" t="str">
        <f>IF(OR(G660="",G661="",G662="",G663=""),"",(SUMIF(A660:A$7000,A660,G660:G$7000)))</f>
        <v/>
      </c>
      <c r="I660" s="61" t="str">
        <f t="shared" si="60"/>
        <v/>
      </c>
      <c r="J660" s="61" t="str">
        <f t="shared" si="62"/>
        <v/>
      </c>
      <c r="K660" s="61">
        <f t="array" ref="K660">(MAX(IF($A660=InsertVoiceSwitchActivateLOG!A$1:A$7000,InsertVoiceSwitchActivateLOG!H$1:H$7000,0)))</f>
        <v>3.0299999999999997E-2</v>
      </c>
      <c r="L660" s="61" t="str">
        <f t="shared" si="61"/>
        <v/>
      </c>
      <c r="M660" s="61">
        <f t="shared" si="65"/>
        <v>30.02000000000038</v>
      </c>
      <c r="N660" s="59" t="str">
        <f t="shared" si="63"/>
        <v/>
      </c>
      <c r="O660" s="59" t="str">
        <f t="shared" si="64"/>
        <v/>
      </c>
    </row>
    <row r="661" spans="1:15" ht="12.5" customHeight="1" x14ac:dyDescent="0.35">
      <c r="A661" s="2">
        <v>13</v>
      </c>
      <c r="B661" s="2" t="s">
        <v>54</v>
      </c>
      <c r="C661" s="69">
        <v>34.615859999999998</v>
      </c>
      <c r="D661" t="s">
        <v>50</v>
      </c>
      <c r="E661" s="2" t="s">
        <v>41</v>
      </c>
      <c r="F661" s="2" t="s">
        <v>55</v>
      </c>
      <c r="G661" s="2"/>
      <c r="H661" s="2" t="str">
        <f>IF(OR(G661="",G662="",G663="",G664=""),"",(SUMIF(A661:A$7000,A661,G661:G$7000)))</f>
        <v/>
      </c>
      <c r="I661" s="55" t="str">
        <f t="shared" si="60"/>
        <v/>
      </c>
      <c r="J661" s="61" t="str">
        <f t="shared" si="62"/>
        <v/>
      </c>
      <c r="K661" s="55">
        <f t="array" ref="K661">(MAX(IF($A661=InsertVoiceSwitchActivateLOG!A$1:A$7000,InsertVoiceSwitchActivateLOG!H$1:H$7000,0)))</f>
        <v>3.0299999999999997E-2</v>
      </c>
      <c r="L661" s="55" t="str">
        <f t="shared" si="61"/>
        <v/>
      </c>
      <c r="M661" s="55">
        <f t="shared" si="65"/>
        <v>26.64999999999651</v>
      </c>
      <c r="N661" s="59" t="str">
        <f t="shared" si="63"/>
        <v/>
      </c>
      <c r="O661" s="59" t="str">
        <f t="shared" si="64"/>
        <v/>
      </c>
    </row>
    <row r="662" spans="1:15" ht="12.5" customHeight="1" x14ac:dyDescent="0.35">
      <c r="A662" s="61">
        <v>13</v>
      </c>
      <c r="B662" s="61" t="s">
        <v>54</v>
      </c>
      <c r="C662" s="70">
        <v>34.63409</v>
      </c>
      <c r="D662" s="59" t="s">
        <v>50</v>
      </c>
      <c r="E662" s="61" t="s">
        <v>41</v>
      </c>
      <c r="F662" s="61" t="s">
        <v>55</v>
      </c>
      <c r="G662" s="61"/>
      <c r="H662" s="61" t="str">
        <f>IF(OR(G662="",G663="",G664="",G665=""),"",(SUMIF(A662:A$7000,A662,G662:G$7000)))</f>
        <v/>
      </c>
      <c r="I662" s="61" t="str">
        <f t="shared" si="60"/>
        <v/>
      </c>
      <c r="J662" s="61" t="str">
        <f t="shared" si="62"/>
        <v/>
      </c>
      <c r="K662" s="61">
        <f t="array" ref="K662">(MAX(IF($A662=InsertVoiceSwitchActivateLOG!A$1:A$7000,InsertVoiceSwitchActivateLOG!H$1:H$7000,0)))</f>
        <v>3.0299999999999997E-2</v>
      </c>
      <c r="L662" s="61" t="str">
        <f t="shared" si="61"/>
        <v/>
      </c>
      <c r="M662" s="61">
        <f t="shared" si="65"/>
        <v>18.230000000002633</v>
      </c>
      <c r="N662" s="59" t="str">
        <f t="shared" si="63"/>
        <v/>
      </c>
      <c r="O662" s="59" t="str">
        <f t="shared" si="64"/>
        <v/>
      </c>
    </row>
    <row r="663" spans="1:15" ht="12.5" customHeight="1" x14ac:dyDescent="0.35">
      <c r="A663" s="2">
        <v>13</v>
      </c>
      <c r="B663" s="2" t="s">
        <v>54</v>
      </c>
      <c r="C663" s="69">
        <v>34.653599999999997</v>
      </c>
      <c r="D663" t="s">
        <v>50</v>
      </c>
      <c r="E663" s="2" t="s">
        <v>41</v>
      </c>
      <c r="F663" s="2" t="s">
        <v>55</v>
      </c>
      <c r="G663" s="2"/>
      <c r="H663" s="2" t="str">
        <f>IF(OR(G663="",G664="",G665="",G666=""),"",(SUMIF(A663:A$7000,A663,G663:G$7000)))</f>
        <v/>
      </c>
      <c r="I663" s="55" t="str">
        <f t="shared" si="60"/>
        <v/>
      </c>
      <c r="J663" s="61" t="str">
        <f t="shared" si="62"/>
        <v/>
      </c>
      <c r="K663" s="55">
        <f t="array" ref="K663">(MAX(IF($A663=InsertVoiceSwitchActivateLOG!A$1:A$7000,InsertVoiceSwitchActivateLOG!H$1:H$7000,0)))</f>
        <v>3.0299999999999997E-2</v>
      </c>
      <c r="L663" s="55" t="str">
        <f t="shared" si="61"/>
        <v/>
      </c>
      <c r="M663" s="55">
        <f t="shared" si="65"/>
        <v>19.509999999996808</v>
      </c>
      <c r="N663" s="59" t="str">
        <f t="shared" si="63"/>
        <v/>
      </c>
      <c r="O663" s="59" t="str">
        <f t="shared" si="64"/>
        <v/>
      </c>
    </row>
    <row r="664" spans="1:15" ht="12.5" customHeight="1" x14ac:dyDescent="0.35">
      <c r="A664" s="61">
        <v>13</v>
      </c>
      <c r="B664" s="61" t="s">
        <v>54</v>
      </c>
      <c r="C664" s="70">
        <v>34.675640000000001</v>
      </c>
      <c r="D664" s="59" t="s">
        <v>50</v>
      </c>
      <c r="E664" s="61" t="s">
        <v>41</v>
      </c>
      <c r="F664" s="61" t="s">
        <v>55</v>
      </c>
      <c r="G664" s="61"/>
      <c r="H664" s="61" t="str">
        <f>IF(OR(G664="",G665="",G666="",G667=""),"",(SUMIF(A664:A$7000,A664,G664:G$7000)))</f>
        <v/>
      </c>
      <c r="I664" s="61" t="str">
        <f t="shared" si="60"/>
        <v/>
      </c>
      <c r="J664" s="61" t="str">
        <f t="shared" si="62"/>
        <v/>
      </c>
      <c r="K664" s="61">
        <f t="array" ref="K664">(MAX(IF($A664=InsertVoiceSwitchActivateLOG!A$1:A$7000,InsertVoiceSwitchActivateLOG!H$1:H$7000,0)))</f>
        <v>3.0299999999999997E-2</v>
      </c>
      <c r="L664" s="61" t="str">
        <f t="shared" si="61"/>
        <v/>
      </c>
      <c r="M664" s="61">
        <f t="shared" si="65"/>
        <v>22.040000000004056</v>
      </c>
      <c r="N664" s="59" t="str">
        <f t="shared" si="63"/>
        <v/>
      </c>
      <c r="O664" s="59" t="str">
        <f t="shared" si="64"/>
        <v/>
      </c>
    </row>
    <row r="665" spans="1:15" ht="12.5" customHeight="1" x14ac:dyDescent="0.35">
      <c r="A665" s="2">
        <v>13</v>
      </c>
      <c r="B665" s="2" t="s">
        <v>54</v>
      </c>
      <c r="C665" s="69">
        <v>34.693210000000001</v>
      </c>
      <c r="D665" t="s">
        <v>50</v>
      </c>
      <c r="E665" s="2" t="s">
        <v>41</v>
      </c>
      <c r="F665" s="2" t="s">
        <v>55</v>
      </c>
      <c r="G665" s="2"/>
      <c r="H665" s="2" t="str">
        <f>IF(OR(G665="",G666="",G667="",G668=""),"",(SUMIF(A665:A$7000,A665,G665:G$7000)))</f>
        <v/>
      </c>
      <c r="I665" s="55" t="str">
        <f t="shared" si="60"/>
        <v/>
      </c>
      <c r="J665" s="61" t="str">
        <f t="shared" si="62"/>
        <v/>
      </c>
      <c r="K665" s="55">
        <f t="array" ref="K665">(MAX(IF($A665=InsertVoiceSwitchActivateLOG!A$1:A$7000,InsertVoiceSwitchActivateLOG!H$1:H$7000,0)))</f>
        <v>3.0299999999999997E-2</v>
      </c>
      <c r="L665" s="55" t="str">
        <f t="shared" si="61"/>
        <v/>
      </c>
      <c r="M665" s="55">
        <f t="shared" si="65"/>
        <v>17.569999999999197</v>
      </c>
      <c r="N665" s="59" t="str">
        <f t="shared" si="63"/>
        <v/>
      </c>
      <c r="O665" s="59" t="str">
        <f t="shared" si="64"/>
        <v/>
      </c>
    </row>
    <row r="666" spans="1:15" ht="12.5" customHeight="1" x14ac:dyDescent="0.35">
      <c r="A666" s="61">
        <v>13</v>
      </c>
      <c r="B666" s="61" t="s">
        <v>54</v>
      </c>
      <c r="C666" s="70">
        <v>34.708179999999999</v>
      </c>
      <c r="D666" s="59" t="s">
        <v>50</v>
      </c>
      <c r="E666" s="61" t="s">
        <v>41</v>
      </c>
      <c r="F666" s="61" t="s">
        <v>55</v>
      </c>
      <c r="G666" s="61"/>
      <c r="H666" s="61" t="str">
        <f>IF(OR(G666="",G667="",G668="",G669=""),"",(SUMIF(A666:A$7000,A666,G666:G$7000)))</f>
        <v/>
      </c>
      <c r="I666" s="61" t="str">
        <f t="shared" ref="I666:I729" si="66">IF(L666="","",A666)</f>
        <v/>
      </c>
      <c r="J666" s="61" t="str">
        <f t="shared" si="62"/>
        <v/>
      </c>
      <c r="K666" s="61">
        <f t="array" ref="K666">(MAX(IF($A666=InsertVoiceSwitchActivateLOG!A$1:A$7000,InsertVoiceSwitchActivateLOG!H$1:H$7000,0)))</f>
        <v>3.0299999999999997E-2</v>
      </c>
      <c r="L666" s="61" t="str">
        <f t="shared" ref="L666:L729" si="67">IF(H666="","",IF(AND(H665="",H664="",H663=""),C666,""))</f>
        <v/>
      </c>
      <c r="M666" s="61">
        <f t="shared" si="65"/>
        <v>14.969999999998151</v>
      </c>
      <c r="N666" s="59" t="str">
        <f t="shared" si="63"/>
        <v/>
      </c>
      <c r="O666" s="59" t="str">
        <f t="shared" si="64"/>
        <v/>
      </c>
    </row>
    <row r="667" spans="1:15" ht="12.5" customHeight="1" x14ac:dyDescent="0.35">
      <c r="A667" s="2">
        <v>13</v>
      </c>
      <c r="B667" s="2" t="s">
        <v>54</v>
      </c>
      <c r="C667" s="69">
        <v>34.723619999999997</v>
      </c>
      <c r="D667" t="s">
        <v>50</v>
      </c>
      <c r="E667" s="2" t="s">
        <v>41</v>
      </c>
      <c r="F667" s="2" t="s">
        <v>55</v>
      </c>
      <c r="G667" s="2"/>
      <c r="H667" s="2" t="str">
        <f>IF(OR(G667="",G668="",G669="",G670=""),"",(SUMIF(A667:A$7000,A667,G667:G$7000)))</f>
        <v/>
      </c>
      <c r="I667" s="55" t="str">
        <f t="shared" si="66"/>
        <v/>
      </c>
      <c r="J667" s="61" t="str">
        <f t="shared" si="62"/>
        <v/>
      </c>
      <c r="K667" s="55">
        <f t="array" ref="K667">(MAX(IF($A667=InsertVoiceSwitchActivateLOG!A$1:A$7000,InsertVoiceSwitchActivateLOG!H$1:H$7000,0)))</f>
        <v>3.0299999999999997E-2</v>
      </c>
      <c r="L667" s="55" t="str">
        <f t="shared" si="67"/>
        <v/>
      </c>
      <c r="M667" s="55">
        <f t="shared" si="65"/>
        <v>15.439999999998122</v>
      </c>
      <c r="N667" s="59" t="str">
        <f t="shared" si="63"/>
        <v/>
      </c>
      <c r="O667" s="59" t="str">
        <f t="shared" si="64"/>
        <v/>
      </c>
    </row>
    <row r="668" spans="1:15" ht="12.5" customHeight="1" x14ac:dyDescent="0.35">
      <c r="A668" s="61">
        <v>13</v>
      </c>
      <c r="B668" s="61" t="s">
        <v>54</v>
      </c>
      <c r="C668" s="70">
        <v>34.738990000000001</v>
      </c>
      <c r="D668" s="59" t="s">
        <v>50</v>
      </c>
      <c r="E668" s="61" t="s">
        <v>41</v>
      </c>
      <c r="F668" s="61" t="s">
        <v>55</v>
      </c>
      <c r="G668" s="61"/>
      <c r="H668" s="61" t="str">
        <f>IF(OR(G668="",G669="",G670="",G671=""),"",(SUMIF(A668:A$7000,A668,G668:G$7000)))</f>
        <v/>
      </c>
      <c r="I668" s="61" t="str">
        <f t="shared" si="66"/>
        <v/>
      </c>
      <c r="J668" s="61" t="str">
        <f t="shared" si="62"/>
        <v/>
      </c>
      <c r="K668" s="61">
        <f t="array" ref="K668">(MAX(IF($A668=InsertVoiceSwitchActivateLOG!A$1:A$7000,InsertVoiceSwitchActivateLOG!H$1:H$7000,0)))</f>
        <v>3.0299999999999997E-2</v>
      </c>
      <c r="L668" s="61" t="str">
        <f t="shared" si="67"/>
        <v/>
      </c>
      <c r="M668" s="61">
        <f t="shared" si="65"/>
        <v>15.370000000004325</v>
      </c>
      <c r="N668" s="59" t="str">
        <f t="shared" si="63"/>
        <v/>
      </c>
      <c r="O668" s="59" t="str">
        <f t="shared" si="64"/>
        <v/>
      </c>
    </row>
    <row r="669" spans="1:15" ht="12.5" customHeight="1" x14ac:dyDescent="0.35">
      <c r="A669" s="2">
        <v>13</v>
      </c>
      <c r="B669" s="2" t="s">
        <v>54</v>
      </c>
      <c r="C669" s="69">
        <v>34.753540000000001</v>
      </c>
      <c r="D669" t="s">
        <v>50</v>
      </c>
      <c r="E669" s="2" t="s">
        <v>41</v>
      </c>
      <c r="F669" s="2" t="s">
        <v>55</v>
      </c>
      <c r="G669" s="2"/>
      <c r="H669" s="2" t="str">
        <f>IF(OR(G669="",G670="",G671="",G672=""),"",(SUMIF(A669:A$7000,A669,G669:G$7000)))</f>
        <v/>
      </c>
      <c r="I669" s="55" t="str">
        <f t="shared" si="66"/>
        <v/>
      </c>
      <c r="J669" s="61" t="str">
        <f t="shared" si="62"/>
        <v/>
      </c>
      <c r="K669" s="55">
        <f t="array" ref="K669">(MAX(IF($A669=InsertVoiceSwitchActivateLOG!A$1:A$7000,InsertVoiceSwitchActivateLOG!H$1:H$7000,0)))</f>
        <v>3.0299999999999997E-2</v>
      </c>
      <c r="L669" s="55" t="str">
        <f t="shared" si="67"/>
        <v/>
      </c>
      <c r="M669" s="55">
        <f t="shared" si="65"/>
        <v>14.549999999999841</v>
      </c>
      <c r="N669" s="59" t="str">
        <f t="shared" si="63"/>
        <v/>
      </c>
      <c r="O669" s="59" t="str">
        <f t="shared" si="64"/>
        <v/>
      </c>
    </row>
    <row r="670" spans="1:15" ht="12.5" customHeight="1" x14ac:dyDescent="0.35">
      <c r="A670" s="61">
        <v>13</v>
      </c>
      <c r="B670" s="61" t="s">
        <v>54</v>
      </c>
      <c r="C670" s="70">
        <v>34.771880000000003</v>
      </c>
      <c r="D670" s="59" t="s">
        <v>50</v>
      </c>
      <c r="E670" s="61" t="s">
        <v>41</v>
      </c>
      <c r="F670" s="61" t="s">
        <v>55</v>
      </c>
      <c r="G670" s="61"/>
      <c r="H670" s="61" t="str">
        <f>IF(OR(G670="",G671="",G672="",G673=""),"",(SUMIF(A670:A$7000,A670,G670:G$7000)))</f>
        <v/>
      </c>
      <c r="I670" s="61" t="str">
        <f t="shared" si="66"/>
        <v/>
      </c>
      <c r="J670" s="61" t="str">
        <f t="shared" si="62"/>
        <v/>
      </c>
      <c r="K670" s="61">
        <f t="array" ref="K670">(MAX(IF($A670=InsertVoiceSwitchActivateLOG!A$1:A$7000,InsertVoiceSwitchActivateLOG!H$1:H$7000,0)))</f>
        <v>3.0299999999999997E-2</v>
      </c>
      <c r="L670" s="61" t="str">
        <f t="shared" si="67"/>
        <v/>
      </c>
      <c r="M670" s="61">
        <f t="shared" si="65"/>
        <v>18.340000000002021</v>
      </c>
      <c r="N670" s="59" t="str">
        <f t="shared" si="63"/>
        <v/>
      </c>
      <c r="O670" s="59" t="str">
        <f t="shared" si="64"/>
        <v/>
      </c>
    </row>
    <row r="671" spans="1:15" ht="12.5" customHeight="1" x14ac:dyDescent="0.35">
      <c r="A671" s="2">
        <v>13</v>
      </c>
      <c r="B671" s="2" t="s">
        <v>54</v>
      </c>
      <c r="C671" s="69">
        <v>34.789409999999997</v>
      </c>
      <c r="D671" t="s">
        <v>50</v>
      </c>
      <c r="E671" s="2" t="s">
        <v>41</v>
      </c>
      <c r="F671" s="2" t="s">
        <v>55</v>
      </c>
      <c r="G671" s="2"/>
      <c r="H671" s="2" t="str">
        <f>IF(OR(G671="",G672="",G673="",G674=""),"",(SUMIF(A671:A$7000,A671,G671:G$7000)))</f>
        <v/>
      </c>
      <c r="I671" s="55" t="str">
        <f t="shared" si="66"/>
        <v/>
      </c>
      <c r="J671" s="61" t="str">
        <f t="shared" si="62"/>
        <v/>
      </c>
      <c r="K671" s="55">
        <f t="array" ref="K671">(MAX(IF($A671=InsertVoiceSwitchActivateLOG!A$1:A$7000,InsertVoiceSwitchActivateLOG!H$1:H$7000,0)))</f>
        <v>3.0299999999999997E-2</v>
      </c>
      <c r="L671" s="55" t="str">
        <f t="shared" si="67"/>
        <v/>
      </c>
      <c r="M671" s="55">
        <f t="shared" si="65"/>
        <v>17.529999999993606</v>
      </c>
      <c r="N671" s="59" t="str">
        <f t="shared" si="63"/>
        <v/>
      </c>
      <c r="O671" s="59" t="str">
        <f t="shared" si="64"/>
        <v/>
      </c>
    </row>
    <row r="672" spans="1:15" ht="12.5" customHeight="1" x14ac:dyDescent="0.35">
      <c r="A672" s="61">
        <v>13</v>
      </c>
      <c r="B672" s="61" t="s">
        <v>54</v>
      </c>
      <c r="C672" s="70">
        <v>34.805520000000001</v>
      </c>
      <c r="D672" s="59" t="s">
        <v>50</v>
      </c>
      <c r="E672" s="61" t="s">
        <v>41</v>
      </c>
      <c r="F672" s="61" t="s">
        <v>55</v>
      </c>
      <c r="G672" s="61"/>
      <c r="H672" s="61" t="str">
        <f>IF(OR(G672="",G673="",G674="",G675=""),"",(SUMIF(A672:A$7000,A672,G672:G$7000)))</f>
        <v/>
      </c>
      <c r="I672" s="61" t="str">
        <f t="shared" si="66"/>
        <v/>
      </c>
      <c r="J672" s="61" t="str">
        <f t="shared" si="62"/>
        <v/>
      </c>
      <c r="K672" s="61">
        <f t="array" ref="K672">(MAX(IF($A672=InsertVoiceSwitchActivateLOG!A$1:A$7000,InsertVoiceSwitchActivateLOG!H$1:H$7000,0)))</f>
        <v>3.0299999999999997E-2</v>
      </c>
      <c r="L672" s="61" t="str">
        <f t="shared" si="67"/>
        <v/>
      </c>
      <c r="M672" s="61">
        <f t="shared" si="65"/>
        <v>16.110000000004732</v>
      </c>
      <c r="N672" s="59" t="str">
        <f t="shared" si="63"/>
        <v/>
      </c>
      <c r="O672" s="59" t="str">
        <f t="shared" si="64"/>
        <v/>
      </c>
    </row>
    <row r="673" spans="1:15" ht="12.5" customHeight="1" x14ac:dyDescent="0.35">
      <c r="A673" s="2">
        <v>13</v>
      </c>
      <c r="B673" s="2" t="s">
        <v>54</v>
      </c>
      <c r="C673" s="69">
        <v>34.82038</v>
      </c>
      <c r="D673" t="s">
        <v>50</v>
      </c>
      <c r="E673" s="2" t="s">
        <v>41</v>
      </c>
      <c r="F673" s="2" t="s">
        <v>55</v>
      </c>
      <c r="G673" s="2"/>
      <c r="H673" s="2" t="str">
        <f>IF(OR(G673="",G674="",G675="",G676=""),"",(SUMIF(A673:A$7000,A673,G673:G$7000)))</f>
        <v/>
      </c>
      <c r="I673" s="55" t="str">
        <f t="shared" si="66"/>
        <v/>
      </c>
      <c r="J673" s="61" t="str">
        <f t="shared" si="62"/>
        <v/>
      </c>
      <c r="K673" s="55">
        <f t="array" ref="K673">(MAX(IF($A673=InsertVoiceSwitchActivateLOG!A$1:A$7000,InsertVoiceSwitchActivateLOG!H$1:H$7000,0)))</f>
        <v>3.0299999999999997E-2</v>
      </c>
      <c r="L673" s="55" t="str">
        <f t="shared" si="67"/>
        <v/>
      </c>
      <c r="M673" s="55">
        <f t="shared" si="65"/>
        <v>14.859999999998763</v>
      </c>
      <c r="N673" s="59" t="str">
        <f t="shared" si="63"/>
        <v/>
      </c>
      <c r="O673" s="59" t="str">
        <f t="shared" si="64"/>
        <v/>
      </c>
    </row>
    <row r="674" spans="1:15" ht="12.5" customHeight="1" x14ac:dyDescent="0.35">
      <c r="A674" s="61">
        <v>13</v>
      </c>
      <c r="B674" s="61" t="s">
        <v>54</v>
      </c>
      <c r="C674" s="70">
        <v>34.835430000000002</v>
      </c>
      <c r="D674" s="59" t="s">
        <v>50</v>
      </c>
      <c r="E674" s="61" t="s">
        <v>41</v>
      </c>
      <c r="F674" s="61" t="s">
        <v>55</v>
      </c>
      <c r="G674" s="61"/>
      <c r="H674" s="61" t="str">
        <f>IF(OR(G674="",G675="",G676="",G677=""),"",(SUMIF(A674:A$7000,A674,G674:G$7000)))</f>
        <v/>
      </c>
      <c r="I674" s="61" t="str">
        <f t="shared" si="66"/>
        <v/>
      </c>
      <c r="J674" s="61" t="str">
        <f t="shared" si="62"/>
        <v/>
      </c>
      <c r="K674" s="61">
        <f t="array" ref="K674">(MAX(IF($A674=InsertVoiceSwitchActivateLOG!A$1:A$7000,InsertVoiceSwitchActivateLOG!H$1:H$7000,0)))</f>
        <v>3.0299999999999997E-2</v>
      </c>
      <c r="L674" s="61" t="str">
        <f t="shared" si="67"/>
        <v/>
      </c>
      <c r="M674" s="61">
        <f t="shared" si="65"/>
        <v>15.050000000002228</v>
      </c>
      <c r="N674" s="59" t="str">
        <f t="shared" si="63"/>
        <v/>
      </c>
      <c r="O674" s="59" t="str">
        <f t="shared" si="64"/>
        <v/>
      </c>
    </row>
    <row r="675" spans="1:15" ht="12.5" customHeight="1" x14ac:dyDescent="0.35">
      <c r="A675" s="2">
        <v>13</v>
      </c>
      <c r="B675" s="2" t="s">
        <v>54</v>
      </c>
      <c r="C675" s="69">
        <v>34.85004</v>
      </c>
      <c r="D675" t="s">
        <v>50</v>
      </c>
      <c r="E675" s="2" t="s">
        <v>41</v>
      </c>
      <c r="F675" s="2" t="s">
        <v>55</v>
      </c>
      <c r="G675" s="2"/>
      <c r="H675" s="2" t="str">
        <f>IF(OR(G675="",G676="",G677="",G678=""),"",(SUMIF(A675:A$7000,A675,G675:G$7000)))</f>
        <v/>
      </c>
      <c r="I675" s="55" t="str">
        <f t="shared" si="66"/>
        <v/>
      </c>
      <c r="J675" s="61" t="str">
        <f t="shared" si="62"/>
        <v/>
      </c>
      <c r="K675" s="55">
        <f t="array" ref="K675">(MAX(IF($A675=InsertVoiceSwitchActivateLOG!A$1:A$7000,InsertVoiceSwitchActivateLOG!H$1:H$7000,0)))</f>
        <v>3.0299999999999997E-2</v>
      </c>
      <c r="L675" s="55" t="str">
        <f t="shared" si="67"/>
        <v/>
      </c>
      <c r="M675" s="55">
        <f t="shared" si="65"/>
        <v>14.609999999997569</v>
      </c>
      <c r="N675" s="59" t="str">
        <f t="shared" si="63"/>
        <v/>
      </c>
      <c r="O675" s="59" t="str">
        <f t="shared" si="64"/>
        <v/>
      </c>
    </row>
    <row r="676" spans="1:15" ht="12.5" customHeight="1" x14ac:dyDescent="0.35">
      <c r="A676" s="61">
        <v>13</v>
      </c>
      <c r="B676" s="61" t="s">
        <v>54</v>
      </c>
      <c r="C676" s="70">
        <v>34.866019999999999</v>
      </c>
      <c r="D676" s="59" t="s">
        <v>50</v>
      </c>
      <c r="E676" s="61" t="s">
        <v>41</v>
      </c>
      <c r="F676" s="61" t="s">
        <v>55</v>
      </c>
      <c r="G676" s="61"/>
      <c r="H676" s="61" t="str">
        <f>IF(OR(G676="",G677="",G678="",G679=""),"",(SUMIF(A676:A$7000,A676,G676:G$7000)))</f>
        <v/>
      </c>
      <c r="I676" s="61" t="str">
        <f t="shared" si="66"/>
        <v/>
      </c>
      <c r="J676" s="61" t="str">
        <f t="shared" si="62"/>
        <v/>
      </c>
      <c r="K676" s="61">
        <f t="array" ref="K676">(MAX(IF($A676=InsertVoiceSwitchActivateLOG!A$1:A$7000,InsertVoiceSwitchActivateLOG!H$1:H$7000,0)))</f>
        <v>3.0299999999999997E-2</v>
      </c>
      <c r="L676" s="61" t="str">
        <f t="shared" si="67"/>
        <v/>
      </c>
      <c r="M676" s="61">
        <f t="shared" si="65"/>
        <v>15.979999999998995</v>
      </c>
      <c r="N676" s="59" t="str">
        <f t="shared" si="63"/>
        <v/>
      </c>
      <c r="O676" s="59" t="str">
        <f t="shared" si="64"/>
        <v/>
      </c>
    </row>
    <row r="677" spans="1:15" ht="12.5" customHeight="1" x14ac:dyDescent="0.35">
      <c r="A677" s="2">
        <v>13</v>
      </c>
      <c r="B677" s="2" t="s">
        <v>54</v>
      </c>
      <c r="C677" s="69">
        <v>34.88232</v>
      </c>
      <c r="D677" t="s">
        <v>50</v>
      </c>
      <c r="E677" s="2" t="s">
        <v>41</v>
      </c>
      <c r="F677" s="2" t="s">
        <v>55</v>
      </c>
      <c r="G677" s="2"/>
      <c r="H677" s="2" t="str">
        <f>IF(OR(G677="",G678="",G679="",G680=""),"",(SUMIF(A677:A$7000,A677,G677:G$7000)))</f>
        <v/>
      </c>
      <c r="I677" s="55" t="str">
        <f t="shared" si="66"/>
        <v/>
      </c>
      <c r="J677" s="61" t="str">
        <f t="shared" si="62"/>
        <v/>
      </c>
      <c r="K677" s="55">
        <f t="array" ref="K677">(MAX(IF($A677=InsertVoiceSwitchActivateLOG!A$1:A$7000,InsertVoiceSwitchActivateLOG!H$1:H$7000,0)))</f>
        <v>3.0299999999999997E-2</v>
      </c>
      <c r="L677" s="55" t="str">
        <f t="shared" si="67"/>
        <v/>
      </c>
      <c r="M677" s="55">
        <f t="shared" si="65"/>
        <v>16.300000000001091</v>
      </c>
      <c r="N677" s="59" t="str">
        <f t="shared" si="63"/>
        <v/>
      </c>
      <c r="O677" s="59" t="str">
        <f t="shared" si="64"/>
        <v/>
      </c>
    </row>
    <row r="678" spans="1:15" ht="12.5" customHeight="1" x14ac:dyDescent="0.35">
      <c r="A678" s="61">
        <v>13</v>
      </c>
      <c r="B678" s="61" t="s">
        <v>54</v>
      </c>
      <c r="C678" s="70">
        <v>34.898000000000003</v>
      </c>
      <c r="D678" s="59" t="s">
        <v>50</v>
      </c>
      <c r="E678" s="61" t="s">
        <v>41</v>
      </c>
      <c r="F678" s="61" t="s">
        <v>55</v>
      </c>
      <c r="G678" s="61"/>
      <c r="H678" s="61" t="str">
        <f>IF(OR(G678="",G679="",G680="",G681=""),"",(SUMIF(A678:A$7000,A678,G678:G$7000)))</f>
        <v/>
      </c>
      <c r="I678" s="61" t="str">
        <f t="shared" si="66"/>
        <v/>
      </c>
      <c r="J678" s="61" t="str">
        <f t="shared" si="62"/>
        <v/>
      </c>
      <c r="K678" s="61">
        <f t="array" ref="K678">(MAX(IF($A678=InsertVoiceSwitchActivateLOG!A$1:A$7000,InsertVoiceSwitchActivateLOG!H$1:H$7000,0)))</f>
        <v>3.0299999999999997E-2</v>
      </c>
      <c r="L678" s="61" t="str">
        <f t="shared" si="67"/>
        <v/>
      </c>
      <c r="M678" s="61">
        <f t="shared" si="65"/>
        <v>15.680000000003247</v>
      </c>
      <c r="N678" s="59" t="str">
        <f t="shared" si="63"/>
        <v/>
      </c>
      <c r="O678" s="59" t="str">
        <f t="shared" si="64"/>
        <v/>
      </c>
    </row>
    <row r="679" spans="1:15" ht="12.5" customHeight="1" x14ac:dyDescent="0.35">
      <c r="A679" s="2">
        <v>13</v>
      </c>
      <c r="B679" s="2" t="s">
        <v>54</v>
      </c>
      <c r="C679" s="69">
        <v>34.913170000000001</v>
      </c>
      <c r="D679" t="s">
        <v>50</v>
      </c>
      <c r="E679" s="2" t="s">
        <v>41</v>
      </c>
      <c r="F679" s="2" t="s">
        <v>55</v>
      </c>
      <c r="G679" s="2"/>
      <c r="H679" s="2" t="str">
        <f>IF(OR(G679="",G680="",G681="",G682=""),"",(SUMIF(A679:A$7000,A679,G679:G$7000)))</f>
        <v/>
      </c>
      <c r="I679" s="55" t="str">
        <f t="shared" si="66"/>
        <v/>
      </c>
      <c r="J679" s="61" t="str">
        <f t="shared" si="62"/>
        <v/>
      </c>
      <c r="K679" s="55">
        <f t="array" ref="K679">(MAX(IF($A679=InsertVoiceSwitchActivateLOG!A$1:A$7000,InsertVoiceSwitchActivateLOG!H$1:H$7000,0)))</f>
        <v>3.0299999999999997E-2</v>
      </c>
      <c r="L679" s="55" t="str">
        <f t="shared" si="67"/>
        <v/>
      </c>
      <c r="M679" s="55">
        <f t="shared" si="65"/>
        <v>15.169999999997685</v>
      </c>
      <c r="N679" s="59" t="str">
        <f t="shared" si="63"/>
        <v/>
      </c>
      <c r="O679" s="59" t="str">
        <f t="shared" si="64"/>
        <v/>
      </c>
    </row>
    <row r="680" spans="1:15" ht="12.5" customHeight="1" x14ac:dyDescent="0.35">
      <c r="A680" s="61">
        <v>13</v>
      </c>
      <c r="B680" s="61" t="s">
        <v>54</v>
      </c>
      <c r="C680" s="70">
        <v>34.928699999999999</v>
      </c>
      <c r="D680" s="59" t="s">
        <v>50</v>
      </c>
      <c r="E680" s="61" t="s">
        <v>41</v>
      </c>
      <c r="F680" s="61" t="s">
        <v>55</v>
      </c>
      <c r="G680" s="61"/>
      <c r="H680" s="61" t="str">
        <f>IF(OR(G680="",G681="",G682="",G683=""),"",(SUMIF(A680:A$7000,A680,G680:G$7000)))</f>
        <v/>
      </c>
      <c r="I680" s="61" t="str">
        <f t="shared" si="66"/>
        <v/>
      </c>
      <c r="J680" s="61" t="str">
        <f t="shared" si="62"/>
        <v/>
      </c>
      <c r="K680" s="61">
        <f t="array" ref="K680">(MAX(IF($A680=InsertVoiceSwitchActivateLOG!A$1:A$7000,InsertVoiceSwitchActivateLOG!H$1:H$7000,0)))</f>
        <v>3.0299999999999997E-2</v>
      </c>
      <c r="L680" s="61" t="str">
        <f t="shared" si="67"/>
        <v/>
      </c>
      <c r="M680" s="61">
        <f t="shared" si="65"/>
        <v>15.529999999998267</v>
      </c>
      <c r="N680" s="59" t="str">
        <f t="shared" si="63"/>
        <v/>
      </c>
      <c r="O680" s="59" t="str">
        <f t="shared" si="64"/>
        <v/>
      </c>
    </row>
    <row r="681" spans="1:15" ht="12.5" customHeight="1" x14ac:dyDescent="0.35">
      <c r="A681" s="2">
        <v>13</v>
      </c>
      <c r="B681" s="2" t="s">
        <v>54</v>
      </c>
      <c r="C681" s="69">
        <v>34.943719999999999</v>
      </c>
      <c r="D681" t="s">
        <v>50</v>
      </c>
      <c r="E681" s="2" t="s">
        <v>41</v>
      </c>
      <c r="F681" s="2" t="s">
        <v>55</v>
      </c>
      <c r="G681" s="2">
        <v>2.9999999999999997E-4</v>
      </c>
      <c r="H681" s="2">
        <f>IF(OR(G681="",G682="",G683="",G684=""),"",(SUMIF(A681:A$7000,A681,G681:G$7000)))</f>
        <v>3.0299999999999997E-2</v>
      </c>
      <c r="I681" s="55">
        <f t="shared" si="66"/>
        <v>13</v>
      </c>
      <c r="J681" s="61" t="str">
        <f t="shared" si="62"/>
        <v>TaskD</v>
      </c>
      <c r="K681" s="55">
        <f t="array" ref="K681">(MAX(IF($A681=InsertVoiceSwitchActivateLOG!A$1:A$7000,InsertVoiceSwitchActivateLOG!H$1:H$7000,0)))</f>
        <v>3.0299999999999997E-2</v>
      </c>
      <c r="L681" s="55">
        <f t="shared" si="67"/>
        <v>34.943719999999999</v>
      </c>
      <c r="M681" s="55">
        <f t="shared" si="65"/>
        <v>15.019999999999811</v>
      </c>
      <c r="N681" s="59" t="str">
        <f t="shared" si="63"/>
        <v/>
      </c>
      <c r="O681" s="59" t="str">
        <f t="shared" si="64"/>
        <v/>
      </c>
    </row>
    <row r="682" spans="1:15" ht="12.5" customHeight="1" x14ac:dyDescent="0.35">
      <c r="A682" s="61">
        <v>13</v>
      </c>
      <c r="B682" s="61" t="s">
        <v>54</v>
      </c>
      <c r="C682" s="70">
        <v>34.959690000000002</v>
      </c>
      <c r="D682" s="59" t="s">
        <v>50</v>
      </c>
      <c r="E682" s="61" t="s">
        <v>41</v>
      </c>
      <c r="F682" s="61" t="s">
        <v>55</v>
      </c>
      <c r="G682" s="61">
        <v>2.9999999999999997E-4</v>
      </c>
      <c r="H682" s="61">
        <f>IF(OR(G682="",G683="",G684="",G685=""),"",(SUMIF(A682:A$7000,A682,G682:G$7000)))</f>
        <v>0.03</v>
      </c>
      <c r="I682" s="61" t="str">
        <f t="shared" si="66"/>
        <v/>
      </c>
      <c r="J682" s="61" t="str">
        <f t="shared" si="62"/>
        <v/>
      </c>
      <c r="K682" s="61">
        <f t="array" ref="K682">(MAX(IF($A682=InsertVoiceSwitchActivateLOG!A$1:A$7000,InsertVoiceSwitchActivateLOG!H$1:H$7000,0)))</f>
        <v>3.0299999999999997E-2</v>
      </c>
      <c r="L682" s="61" t="str">
        <f t="shared" si="67"/>
        <v/>
      </c>
      <c r="M682" s="61">
        <f t="shared" si="65"/>
        <v>15.970000000002926</v>
      </c>
      <c r="N682" s="59">
        <f t="shared" si="63"/>
        <v>13</v>
      </c>
      <c r="O682" s="59">
        <f t="shared" si="64"/>
        <v>1</v>
      </c>
    </row>
    <row r="683" spans="1:15" ht="12.5" customHeight="1" x14ac:dyDescent="0.35">
      <c r="A683" s="2">
        <v>13</v>
      </c>
      <c r="B683" s="2" t="s">
        <v>54</v>
      </c>
      <c r="C683" s="69">
        <v>34.974600000000002</v>
      </c>
      <c r="D683" t="s">
        <v>50</v>
      </c>
      <c r="E683" s="2" t="s">
        <v>41</v>
      </c>
      <c r="F683" s="2" t="s">
        <v>55</v>
      </c>
      <c r="G683" s="2">
        <v>5.9999999999999995E-4</v>
      </c>
      <c r="H683" s="2">
        <f>IF(OR(G683="",G684="",G685="",G686=""),"",(SUMIF(A683:A$7000,A683,G683:G$7000)))</f>
        <v>2.9699999999999997E-2</v>
      </c>
      <c r="I683" s="55" t="str">
        <f t="shared" si="66"/>
        <v/>
      </c>
      <c r="J683" s="61" t="str">
        <f t="shared" si="62"/>
        <v/>
      </c>
      <c r="K683" s="55">
        <f t="array" ref="K683">(MAX(IF($A683=InsertVoiceSwitchActivateLOG!A$1:A$7000,InsertVoiceSwitchActivateLOG!H$1:H$7000,0)))</f>
        <v>3.0299999999999997E-2</v>
      </c>
      <c r="L683" s="55" t="str">
        <f t="shared" si="67"/>
        <v/>
      </c>
      <c r="M683" s="55">
        <f t="shared" si="65"/>
        <v>14.910000000000423</v>
      </c>
      <c r="N683" s="59">
        <f t="shared" si="63"/>
        <v>13</v>
      </c>
      <c r="O683" s="59">
        <f t="shared" si="64"/>
        <v>1</v>
      </c>
    </row>
    <row r="684" spans="1:15" ht="12.5" customHeight="1" x14ac:dyDescent="0.35">
      <c r="A684" s="61">
        <v>13</v>
      </c>
      <c r="B684" s="61" t="s">
        <v>54</v>
      </c>
      <c r="C684" s="70">
        <v>34.996639999999999</v>
      </c>
      <c r="D684" s="59" t="s">
        <v>50</v>
      </c>
      <c r="E684" s="61" t="s">
        <v>41</v>
      </c>
      <c r="F684" s="61" t="s">
        <v>55</v>
      </c>
      <c r="G684" s="61">
        <v>5.9999999999999995E-4</v>
      </c>
      <c r="H684" s="61">
        <f>IF(OR(G684="",G685="",G686="",G687=""),"",(SUMIF(A684:A$7000,A684,G684:G$7000)))</f>
        <v>2.9100000000000001E-2</v>
      </c>
      <c r="I684" s="61" t="str">
        <f t="shared" si="66"/>
        <v/>
      </c>
      <c r="J684" s="61" t="str">
        <f t="shared" si="62"/>
        <v/>
      </c>
      <c r="K684" s="61">
        <f t="array" ref="K684">(MAX(IF($A684=InsertVoiceSwitchActivateLOG!A$1:A$7000,InsertVoiceSwitchActivateLOG!H$1:H$7000,0)))</f>
        <v>3.0299999999999997E-2</v>
      </c>
      <c r="L684" s="61" t="str">
        <f t="shared" si="67"/>
        <v/>
      </c>
      <c r="M684" s="61">
        <f t="shared" si="65"/>
        <v>22.039999999996951</v>
      </c>
      <c r="N684" s="59">
        <f t="shared" si="63"/>
        <v>13</v>
      </c>
      <c r="O684" s="59">
        <f t="shared" si="64"/>
        <v>1</v>
      </c>
    </row>
    <row r="685" spans="1:15" ht="12.5" customHeight="1" x14ac:dyDescent="0.35">
      <c r="A685" s="2">
        <v>13</v>
      </c>
      <c r="B685" s="2" t="s">
        <v>56</v>
      </c>
      <c r="C685" s="69">
        <v>35.010800000000003</v>
      </c>
      <c r="D685" t="s">
        <v>50</v>
      </c>
      <c r="E685" s="2" t="s">
        <v>41</v>
      </c>
      <c r="F685" s="2" t="s">
        <v>55</v>
      </c>
      <c r="G685" s="2">
        <v>2.3E-3</v>
      </c>
      <c r="H685" s="2">
        <f>IF(OR(G685="",G686="",G687="",G688=""),"",(SUMIF(A685:A$7000,A685,G685:G$7000)))</f>
        <v>2.8500000000000001E-2</v>
      </c>
      <c r="I685" s="55" t="str">
        <f t="shared" si="66"/>
        <v/>
      </c>
      <c r="J685" s="61" t="str">
        <f t="shared" si="62"/>
        <v/>
      </c>
      <c r="K685" s="55">
        <f t="array" ref="K685">(MAX(IF($A685=InsertVoiceSwitchActivateLOG!A$1:A$7000,InsertVoiceSwitchActivateLOG!H$1:H$7000,0)))</f>
        <v>3.0299999999999997E-2</v>
      </c>
      <c r="L685" s="55" t="str">
        <f t="shared" si="67"/>
        <v/>
      </c>
      <c r="M685" s="55">
        <f t="shared" si="65"/>
        <v>14.160000000003947</v>
      </c>
      <c r="N685" s="59">
        <f t="shared" si="63"/>
        <v>13</v>
      </c>
      <c r="O685" s="59">
        <f t="shared" si="64"/>
        <v>-1</v>
      </c>
    </row>
    <row r="686" spans="1:15" ht="12.5" customHeight="1" x14ac:dyDescent="0.35">
      <c r="A686" s="61">
        <v>13</v>
      </c>
      <c r="B686" s="61" t="s">
        <v>56</v>
      </c>
      <c r="C686" s="70">
        <v>35.029319999999998</v>
      </c>
      <c r="D686" s="59" t="s">
        <v>50</v>
      </c>
      <c r="E686" s="61" t="s">
        <v>41</v>
      </c>
      <c r="F686" s="61" t="s">
        <v>55</v>
      </c>
      <c r="G686" s="61">
        <v>1.6000000000000001E-3</v>
      </c>
      <c r="H686" s="61">
        <f>IF(OR(G686="",G687="",G688="",G689=""),"",(SUMIF(A686:A$7000,A686,G686:G$7000)))</f>
        <v>2.6200000000000001E-2</v>
      </c>
      <c r="I686" s="61" t="str">
        <f t="shared" si="66"/>
        <v/>
      </c>
      <c r="J686" s="61" t="str">
        <f t="shared" si="62"/>
        <v/>
      </c>
      <c r="K686" s="61">
        <f t="array" ref="K686">(MAX(IF($A686=InsertVoiceSwitchActivateLOG!A$1:A$7000,InsertVoiceSwitchActivateLOG!H$1:H$7000,0)))</f>
        <v>3.0299999999999997E-2</v>
      </c>
      <c r="L686" s="61" t="str">
        <f t="shared" si="67"/>
        <v/>
      </c>
      <c r="M686" s="61">
        <f t="shared" si="65"/>
        <v>18.519999999995207</v>
      </c>
      <c r="N686" s="59">
        <f t="shared" si="63"/>
        <v>13</v>
      </c>
      <c r="O686" s="59">
        <f t="shared" si="64"/>
        <v>1</v>
      </c>
    </row>
    <row r="687" spans="1:15" ht="12.5" customHeight="1" x14ac:dyDescent="0.35">
      <c r="A687" s="2">
        <v>13</v>
      </c>
      <c r="B687" s="2" t="s">
        <v>56</v>
      </c>
      <c r="C687" s="69">
        <v>35.048369999999998</v>
      </c>
      <c r="D687" t="s">
        <v>50</v>
      </c>
      <c r="E687" s="2" t="s">
        <v>41</v>
      </c>
      <c r="F687" s="2" t="s">
        <v>55</v>
      </c>
      <c r="G687" s="2">
        <v>1.6999999999999999E-3</v>
      </c>
      <c r="H687" s="2">
        <f>IF(OR(G687="",G688="",G689="",G690=""),"",(SUMIF(A687:A$7000,A687,G687:G$7000)))</f>
        <v>2.46E-2</v>
      </c>
      <c r="I687" s="55" t="str">
        <f t="shared" si="66"/>
        <v/>
      </c>
      <c r="J687" s="61" t="str">
        <f t="shared" si="62"/>
        <v/>
      </c>
      <c r="K687" s="55">
        <f t="array" ref="K687">(MAX(IF($A687=InsertVoiceSwitchActivateLOG!A$1:A$7000,InsertVoiceSwitchActivateLOG!H$1:H$7000,0)))</f>
        <v>3.0299999999999997E-2</v>
      </c>
      <c r="L687" s="55" t="str">
        <f t="shared" si="67"/>
        <v/>
      </c>
      <c r="M687" s="55">
        <f t="shared" si="65"/>
        <v>19.050000000000011</v>
      </c>
      <c r="N687" s="59">
        <f t="shared" si="63"/>
        <v>13</v>
      </c>
      <c r="O687" s="59">
        <f t="shared" si="64"/>
        <v>-1</v>
      </c>
    </row>
    <row r="688" spans="1:15" ht="12.5" customHeight="1" x14ac:dyDescent="0.35">
      <c r="A688" s="61">
        <v>13</v>
      </c>
      <c r="B688" s="61" t="s">
        <v>56</v>
      </c>
      <c r="C688" s="70">
        <v>35.067</v>
      </c>
      <c r="D688" s="59" t="s">
        <v>50</v>
      </c>
      <c r="E688" s="61" t="s">
        <v>41</v>
      </c>
      <c r="F688" s="61" t="s">
        <v>55</v>
      </c>
      <c r="G688" s="61">
        <v>1.4E-3</v>
      </c>
      <c r="H688" s="61">
        <f>IF(OR(G688="",G689="",G690="",G691=""),"",(SUMIF(A688:A$7000,A688,G688:G$7000)))</f>
        <v>2.29E-2</v>
      </c>
      <c r="I688" s="61" t="str">
        <f t="shared" si="66"/>
        <v/>
      </c>
      <c r="J688" s="61" t="str">
        <f t="shared" si="62"/>
        <v/>
      </c>
      <c r="K688" s="61">
        <f t="array" ref="K688">(MAX(IF($A688=InsertVoiceSwitchActivateLOG!A$1:A$7000,InsertVoiceSwitchActivateLOG!H$1:H$7000,0)))</f>
        <v>3.0299999999999997E-2</v>
      </c>
      <c r="L688" s="61" t="str">
        <f t="shared" si="67"/>
        <v/>
      </c>
      <c r="M688" s="61">
        <f t="shared" si="65"/>
        <v>18.630000000001701</v>
      </c>
      <c r="N688" s="59">
        <f t="shared" si="63"/>
        <v>13</v>
      </c>
      <c r="O688" s="59">
        <f t="shared" si="64"/>
        <v>1</v>
      </c>
    </row>
    <row r="689" spans="1:15" ht="12.5" customHeight="1" x14ac:dyDescent="0.35">
      <c r="A689" s="2">
        <v>13</v>
      </c>
      <c r="B689" s="2" t="s">
        <v>56</v>
      </c>
      <c r="C689" s="69">
        <v>35.087470000000003</v>
      </c>
      <c r="D689" t="s">
        <v>50</v>
      </c>
      <c r="E689" s="2" t="s">
        <v>41</v>
      </c>
      <c r="F689" s="2" t="s">
        <v>55</v>
      </c>
      <c r="G689" s="2">
        <v>4.1999999999999997E-3</v>
      </c>
      <c r="H689" s="2">
        <f>IF(OR(G689="",G690="",G691="",G692=""),"",(SUMIF(A689:A$7000,A689,G689:G$7000)))</f>
        <v>2.1499999999999998E-2</v>
      </c>
      <c r="I689" s="55" t="str">
        <f t="shared" si="66"/>
        <v/>
      </c>
      <c r="J689" s="61" t="str">
        <f t="shared" si="62"/>
        <v/>
      </c>
      <c r="K689" s="55">
        <f t="array" ref="K689">(MAX(IF($A689=InsertVoiceSwitchActivateLOG!A$1:A$7000,InsertVoiceSwitchActivateLOG!H$1:H$7000,0)))</f>
        <v>3.0299999999999997E-2</v>
      </c>
      <c r="L689" s="55" t="str">
        <f t="shared" si="67"/>
        <v/>
      </c>
      <c r="M689" s="55">
        <f t="shared" si="65"/>
        <v>20.470000000003097</v>
      </c>
      <c r="N689" s="59">
        <f t="shared" si="63"/>
        <v>13</v>
      </c>
      <c r="O689" s="59">
        <f t="shared" si="64"/>
        <v>1</v>
      </c>
    </row>
    <row r="690" spans="1:15" ht="12.5" customHeight="1" x14ac:dyDescent="0.35">
      <c r="A690" s="61">
        <v>13</v>
      </c>
      <c r="B690" s="61" t="s">
        <v>56</v>
      </c>
      <c r="C690" s="70">
        <v>35.105449999999998</v>
      </c>
      <c r="D690" s="59" t="s">
        <v>50</v>
      </c>
      <c r="E690" s="61" t="s">
        <v>41</v>
      </c>
      <c r="F690" s="61" t="s">
        <v>55</v>
      </c>
      <c r="G690" s="61">
        <v>4.1999999999999997E-3</v>
      </c>
      <c r="H690" s="61">
        <f>IF(OR(G690="",G691="",G692="",G693=""),"",(SUMIF(A690:A$7000,A690,G690:G$7000)))</f>
        <v>1.7299999999999999E-2</v>
      </c>
      <c r="I690" s="61" t="str">
        <f t="shared" si="66"/>
        <v/>
      </c>
      <c r="J690" s="61" t="str">
        <f t="shared" si="62"/>
        <v/>
      </c>
      <c r="K690" s="61">
        <f t="array" ref="K690">(MAX(IF($A690=InsertVoiceSwitchActivateLOG!A$1:A$7000,InsertVoiceSwitchActivateLOG!H$1:H$7000,0)))</f>
        <v>3.0299999999999997E-2</v>
      </c>
      <c r="L690" s="61" t="str">
        <f t="shared" si="67"/>
        <v/>
      </c>
      <c r="M690" s="61">
        <f t="shared" si="65"/>
        <v>17.979999999994334</v>
      </c>
      <c r="N690" s="59">
        <f t="shared" si="63"/>
        <v>13</v>
      </c>
      <c r="O690" s="59">
        <f t="shared" si="64"/>
        <v>-1</v>
      </c>
    </row>
    <row r="691" spans="1:15" ht="12.5" customHeight="1" x14ac:dyDescent="0.35">
      <c r="A691" s="2">
        <v>13</v>
      </c>
      <c r="B691" s="2" t="s">
        <v>56</v>
      </c>
      <c r="C691" s="69">
        <v>35.124980000000001</v>
      </c>
      <c r="D691" t="s">
        <v>50</v>
      </c>
      <c r="E691" s="2" t="s">
        <v>41</v>
      </c>
      <c r="F691" s="2" t="s">
        <v>55</v>
      </c>
      <c r="G691" s="2">
        <v>3.8999999999999998E-3</v>
      </c>
      <c r="H691" s="2">
        <f>IF(OR(G691="",G692="",G693="",G694=""),"",(SUMIF(A691:A$7000,A691,G691:G$7000)))</f>
        <v>1.3100000000000001E-2</v>
      </c>
      <c r="I691" s="55" t="str">
        <f t="shared" si="66"/>
        <v/>
      </c>
      <c r="J691" s="61" t="str">
        <f t="shared" si="62"/>
        <v/>
      </c>
      <c r="K691" s="55">
        <f t="array" ref="K691">(MAX(IF($A691=InsertVoiceSwitchActivateLOG!A$1:A$7000,InsertVoiceSwitchActivateLOG!H$1:H$7000,0)))</f>
        <v>3.0299999999999997E-2</v>
      </c>
      <c r="L691" s="55" t="str">
        <f t="shared" si="67"/>
        <v/>
      </c>
      <c r="M691" s="55">
        <f t="shared" si="65"/>
        <v>19.530000000003156</v>
      </c>
      <c r="N691" s="59">
        <f t="shared" si="63"/>
        <v>13</v>
      </c>
      <c r="O691" s="59">
        <f t="shared" si="64"/>
        <v>1</v>
      </c>
    </row>
    <row r="692" spans="1:15" ht="12.5" customHeight="1" x14ac:dyDescent="0.35">
      <c r="A692" s="61">
        <v>13</v>
      </c>
      <c r="B692" s="61" t="s">
        <v>56</v>
      </c>
      <c r="C692" s="70">
        <v>35.142879999999998</v>
      </c>
      <c r="D692" s="59" t="s">
        <v>50</v>
      </c>
      <c r="E692" s="61" t="s">
        <v>41</v>
      </c>
      <c r="F692" s="61" t="s">
        <v>55</v>
      </c>
      <c r="G692" s="61">
        <v>3.8999999999999998E-3</v>
      </c>
      <c r="H692" s="61">
        <f>IF(OR(G692="",G693="",G694="",G695=""),"",(SUMIF(A692:A$7000,A692,G692:G$7000)))</f>
        <v>9.1999999999999998E-3</v>
      </c>
      <c r="I692" s="61" t="str">
        <f t="shared" si="66"/>
        <v/>
      </c>
      <c r="J692" s="61" t="str">
        <f t="shared" si="62"/>
        <v/>
      </c>
      <c r="K692" s="61">
        <f t="array" ref="K692">(MAX(IF($A692=InsertVoiceSwitchActivateLOG!A$1:A$7000,InsertVoiceSwitchActivateLOG!H$1:H$7000,0)))</f>
        <v>3.0299999999999997E-2</v>
      </c>
      <c r="L692" s="61" t="str">
        <f t="shared" si="67"/>
        <v/>
      </c>
      <c r="M692" s="61">
        <f t="shared" si="65"/>
        <v>17.899999999997362</v>
      </c>
      <c r="N692" s="59">
        <f t="shared" si="63"/>
        <v>13</v>
      </c>
      <c r="O692" s="59">
        <f t="shared" si="64"/>
        <v>-1</v>
      </c>
    </row>
    <row r="693" spans="1:15" ht="12.5" customHeight="1" x14ac:dyDescent="0.35">
      <c r="A693" s="2">
        <v>13</v>
      </c>
      <c r="B693" s="2" t="s">
        <v>56</v>
      </c>
      <c r="C693" s="69">
        <v>35.161949999999997</v>
      </c>
      <c r="D693" t="s">
        <v>50</v>
      </c>
      <c r="E693" s="2" t="s">
        <v>41</v>
      </c>
      <c r="F693" s="2" t="s">
        <v>55</v>
      </c>
      <c r="G693" s="2">
        <v>1.5E-3</v>
      </c>
      <c r="H693" s="2" t="str">
        <f>IF(OR(G693="",G694="",G695="",G696=""),"",(SUMIF(A693:A$7000,A693,G693:G$7000)))</f>
        <v/>
      </c>
      <c r="I693" s="55" t="str">
        <f t="shared" si="66"/>
        <v/>
      </c>
      <c r="J693" s="61" t="str">
        <f t="shared" si="62"/>
        <v/>
      </c>
      <c r="K693" s="55">
        <f t="array" ref="K693">(MAX(IF($A693=InsertVoiceSwitchActivateLOG!A$1:A$7000,InsertVoiceSwitchActivateLOG!H$1:H$7000,0)))</f>
        <v>3.0299999999999997E-2</v>
      </c>
      <c r="L693" s="55" t="str">
        <f t="shared" si="67"/>
        <v/>
      </c>
      <c r="M693" s="55">
        <f t="shared" si="65"/>
        <v>19.069999999999254</v>
      </c>
      <c r="N693" s="59">
        <f t="shared" si="63"/>
        <v>13</v>
      </c>
      <c r="O693" s="59">
        <f t="shared" si="64"/>
        <v>1</v>
      </c>
    </row>
    <row r="694" spans="1:15" ht="12.5" customHeight="1" x14ac:dyDescent="0.35">
      <c r="A694" s="61">
        <v>13</v>
      </c>
      <c r="B694" s="61" t="s">
        <v>56</v>
      </c>
      <c r="C694" s="70">
        <v>35.181040000000003</v>
      </c>
      <c r="D694" s="59" t="s">
        <v>50</v>
      </c>
      <c r="E694" s="61" t="s">
        <v>41</v>
      </c>
      <c r="F694" s="61" t="s">
        <v>55</v>
      </c>
      <c r="G694" s="61">
        <v>2.5000000000000001E-3</v>
      </c>
      <c r="H694" s="61" t="str">
        <f>IF(OR(G694="",G695="",G696="",G697=""),"",(SUMIF(A694:A$7000,A694,G694:G$7000)))</f>
        <v/>
      </c>
      <c r="I694" s="61" t="str">
        <f t="shared" si="66"/>
        <v/>
      </c>
      <c r="J694" s="61" t="str">
        <f t="shared" si="62"/>
        <v/>
      </c>
      <c r="K694" s="61">
        <f t="array" ref="K694">(MAX(IF($A694=InsertVoiceSwitchActivateLOG!A$1:A$7000,InsertVoiceSwitchActivateLOG!H$1:H$7000,0)))</f>
        <v>3.0299999999999997E-2</v>
      </c>
      <c r="L694" s="61" t="str">
        <f t="shared" si="67"/>
        <v/>
      </c>
      <c r="M694" s="61">
        <f t="shared" si="65"/>
        <v>19.090000000005602</v>
      </c>
      <c r="N694" s="59">
        <f t="shared" si="63"/>
        <v>13</v>
      </c>
      <c r="O694" s="59">
        <f t="shared" si="64"/>
        <v>-1</v>
      </c>
    </row>
    <row r="695" spans="1:15" ht="12.5" customHeight="1" x14ac:dyDescent="0.35">
      <c r="A695" s="2">
        <v>13</v>
      </c>
      <c r="B695" s="2" t="s">
        <v>56</v>
      </c>
      <c r="C695" s="69">
        <v>35.200310000000002</v>
      </c>
      <c r="D695" t="s">
        <v>50</v>
      </c>
      <c r="E695" s="2" t="s">
        <v>41</v>
      </c>
      <c r="F695" s="2" t="s">
        <v>55</v>
      </c>
      <c r="G695" s="2">
        <v>1.2999999999999999E-3</v>
      </c>
      <c r="H695" s="2" t="str">
        <f>IF(OR(G695="",G696="",G697="",G698=""),"",(SUMIF(A695:A$7000,A695,G695:G$7000)))</f>
        <v/>
      </c>
      <c r="I695" s="55" t="str">
        <f t="shared" si="66"/>
        <v/>
      </c>
      <c r="J695" s="61" t="str">
        <f t="shared" si="62"/>
        <v/>
      </c>
      <c r="K695" s="55">
        <f t="array" ref="K695">(MAX(IF($A695=InsertVoiceSwitchActivateLOG!A$1:A$7000,InsertVoiceSwitchActivateLOG!H$1:H$7000,0)))</f>
        <v>3.0299999999999997E-2</v>
      </c>
      <c r="L695" s="55" t="str">
        <f t="shared" si="67"/>
        <v/>
      </c>
      <c r="M695" s="55">
        <f t="shared" si="65"/>
        <v>19.269999999998788</v>
      </c>
      <c r="N695" s="59" t="str">
        <f t="shared" si="63"/>
        <v/>
      </c>
      <c r="O695" s="59" t="str">
        <f t="shared" si="64"/>
        <v/>
      </c>
    </row>
    <row r="696" spans="1:15" ht="12.5" customHeight="1" x14ac:dyDescent="0.35">
      <c r="A696" s="61">
        <v>14</v>
      </c>
      <c r="B696" s="61" t="s">
        <v>54</v>
      </c>
      <c r="C696" s="70">
        <v>36.220120000000001</v>
      </c>
      <c r="D696" s="59" t="s">
        <v>50</v>
      </c>
      <c r="E696" s="61" t="s">
        <v>44</v>
      </c>
      <c r="F696" s="61" t="s">
        <v>55</v>
      </c>
      <c r="G696" s="61"/>
      <c r="H696" s="61" t="str">
        <f>IF(OR(G696="",G697="",G698="",G699=""),"",(SUMIF(A696:A$7000,A696,G696:G$7000)))</f>
        <v/>
      </c>
      <c r="I696" s="61" t="str">
        <f t="shared" si="66"/>
        <v/>
      </c>
      <c r="J696" s="61" t="str">
        <f t="shared" si="62"/>
        <v/>
      </c>
      <c r="K696" s="61">
        <f t="array" ref="K696">(MAX(IF($A696=InsertVoiceSwitchActivateLOG!A$1:A$7000,InsertVoiceSwitchActivateLOG!H$1:H$7000,0)))</f>
        <v>3.5900000000000001E-2</v>
      </c>
      <c r="L696" s="61" t="str">
        <f t="shared" si="67"/>
        <v/>
      </c>
      <c r="M696" s="61">
        <f t="shared" si="65"/>
        <v>0</v>
      </c>
      <c r="N696" s="59" t="str">
        <f t="shared" si="63"/>
        <v/>
      </c>
      <c r="O696" s="59" t="str">
        <f t="shared" si="64"/>
        <v/>
      </c>
    </row>
    <row r="697" spans="1:15" ht="12.5" customHeight="1" x14ac:dyDescent="0.35">
      <c r="A697" s="2">
        <v>14</v>
      </c>
      <c r="B697" s="2" t="s">
        <v>54</v>
      </c>
      <c r="C697" s="69">
        <v>36.244190000000003</v>
      </c>
      <c r="D697" t="s">
        <v>50</v>
      </c>
      <c r="E697" s="2" t="s">
        <v>44</v>
      </c>
      <c r="F697" s="2" t="s">
        <v>55</v>
      </c>
      <c r="G697" s="2"/>
      <c r="H697" s="2" t="str">
        <f>IF(OR(G697="",G698="",G699="",G700=""),"",(SUMIF(A697:A$7000,A697,G697:G$7000)))</f>
        <v/>
      </c>
      <c r="I697" s="55" t="str">
        <f t="shared" si="66"/>
        <v/>
      </c>
      <c r="J697" s="61" t="str">
        <f t="shared" si="62"/>
        <v/>
      </c>
      <c r="K697" s="55">
        <f t="array" ref="K697">(MAX(IF($A697=InsertVoiceSwitchActivateLOG!A$1:A$7000,InsertVoiceSwitchActivateLOG!H$1:H$7000,0)))</f>
        <v>3.5900000000000001E-2</v>
      </c>
      <c r="L697" s="55" t="str">
        <f t="shared" si="67"/>
        <v/>
      </c>
      <c r="M697" s="55">
        <f t="shared" si="65"/>
        <v>24.070000000001812</v>
      </c>
      <c r="N697" s="59" t="str">
        <f t="shared" si="63"/>
        <v/>
      </c>
      <c r="O697" s="59" t="str">
        <f t="shared" si="64"/>
        <v/>
      </c>
    </row>
    <row r="698" spans="1:15" ht="12.5" customHeight="1" x14ac:dyDescent="0.35">
      <c r="A698" s="61">
        <v>14</v>
      </c>
      <c r="B698" s="61" t="s">
        <v>54</v>
      </c>
      <c r="C698" s="70">
        <v>36.261429999999997</v>
      </c>
      <c r="D698" s="59" t="s">
        <v>50</v>
      </c>
      <c r="E698" s="61" t="s">
        <v>44</v>
      </c>
      <c r="F698" s="61" t="s">
        <v>55</v>
      </c>
      <c r="G698" s="61"/>
      <c r="H698" s="61" t="str">
        <f>IF(OR(G698="",G699="",G700="",G701=""),"",(SUMIF(A698:A$7000,A698,G698:G$7000)))</f>
        <v/>
      </c>
      <c r="I698" s="61" t="str">
        <f t="shared" si="66"/>
        <v/>
      </c>
      <c r="J698" s="61" t="str">
        <f t="shared" si="62"/>
        <v/>
      </c>
      <c r="K698" s="61">
        <f t="array" ref="K698">(MAX(IF($A698=InsertVoiceSwitchActivateLOG!A$1:A$7000,InsertVoiceSwitchActivateLOG!H$1:H$7000,0)))</f>
        <v>3.5900000000000001E-2</v>
      </c>
      <c r="L698" s="61" t="str">
        <f t="shared" si="67"/>
        <v/>
      </c>
      <c r="M698" s="61">
        <f t="shared" si="65"/>
        <v>17.239999999993927</v>
      </c>
      <c r="N698" s="59" t="str">
        <f t="shared" si="63"/>
        <v/>
      </c>
      <c r="O698" s="59" t="str">
        <f t="shared" si="64"/>
        <v/>
      </c>
    </row>
    <row r="699" spans="1:15" ht="12.5" customHeight="1" x14ac:dyDescent="0.35">
      <c r="A699" s="2">
        <v>14</v>
      </c>
      <c r="B699" s="2" t="s">
        <v>54</v>
      </c>
      <c r="C699" s="69">
        <v>36.285539999999997</v>
      </c>
      <c r="D699" t="s">
        <v>50</v>
      </c>
      <c r="E699" s="2" t="s">
        <v>44</v>
      </c>
      <c r="F699" s="2" t="s">
        <v>55</v>
      </c>
      <c r="G699" s="2"/>
      <c r="H699" s="2" t="str">
        <f>IF(OR(G699="",G700="",G701="",G702=""),"",(SUMIF(A699:A$7000,A699,G699:G$7000)))</f>
        <v/>
      </c>
      <c r="I699" s="55" t="str">
        <f t="shared" si="66"/>
        <v/>
      </c>
      <c r="J699" s="61" t="str">
        <f t="shared" si="62"/>
        <v/>
      </c>
      <c r="K699" s="55">
        <f t="array" ref="K699">(MAX(IF($A699=InsertVoiceSwitchActivateLOG!A$1:A$7000,InsertVoiceSwitchActivateLOG!H$1:H$7000,0)))</f>
        <v>3.5900000000000001E-2</v>
      </c>
      <c r="L699" s="55" t="str">
        <f t="shared" si="67"/>
        <v/>
      </c>
      <c r="M699" s="55">
        <f t="shared" si="65"/>
        <v>24.110000000000298</v>
      </c>
      <c r="N699" s="59" t="str">
        <f t="shared" si="63"/>
        <v/>
      </c>
      <c r="O699" s="59" t="str">
        <f t="shared" si="64"/>
        <v/>
      </c>
    </row>
    <row r="700" spans="1:15" ht="12.5" customHeight="1" x14ac:dyDescent="0.35">
      <c r="A700" s="61">
        <v>14</v>
      </c>
      <c r="B700" s="61" t="s">
        <v>54</v>
      </c>
      <c r="C700" s="70">
        <v>36.309579999999997</v>
      </c>
      <c r="D700" s="59" t="s">
        <v>50</v>
      </c>
      <c r="E700" s="61" t="s">
        <v>44</v>
      </c>
      <c r="F700" s="61" t="s">
        <v>55</v>
      </c>
      <c r="G700" s="61"/>
      <c r="H700" s="61" t="str">
        <f>IF(OR(G700="",G701="",G702="",G703=""),"",(SUMIF(A700:A$7000,A700,G700:G$7000)))</f>
        <v/>
      </c>
      <c r="I700" s="61" t="str">
        <f t="shared" si="66"/>
        <v/>
      </c>
      <c r="J700" s="61" t="str">
        <f t="shared" si="62"/>
        <v/>
      </c>
      <c r="K700" s="61">
        <f t="array" ref="K700">(MAX(IF($A700=InsertVoiceSwitchActivateLOG!A$1:A$7000,InsertVoiceSwitchActivateLOG!H$1:H$7000,0)))</f>
        <v>3.5900000000000001E-2</v>
      </c>
      <c r="L700" s="61" t="str">
        <f t="shared" si="67"/>
        <v/>
      </c>
      <c r="M700" s="61">
        <f t="shared" si="65"/>
        <v>24.039999999999395</v>
      </c>
      <c r="N700" s="59" t="str">
        <f t="shared" si="63"/>
        <v/>
      </c>
      <c r="O700" s="59" t="str">
        <f t="shared" si="64"/>
        <v/>
      </c>
    </row>
    <row r="701" spans="1:15" ht="12.5" customHeight="1" x14ac:dyDescent="0.35">
      <c r="A701" s="2">
        <v>14</v>
      </c>
      <c r="B701" s="2" t="s">
        <v>54</v>
      </c>
      <c r="C701" s="69">
        <v>36.324390000000001</v>
      </c>
      <c r="D701" t="s">
        <v>50</v>
      </c>
      <c r="E701" s="2" t="s">
        <v>44</v>
      </c>
      <c r="F701" s="2" t="s">
        <v>55</v>
      </c>
      <c r="G701" s="2"/>
      <c r="H701" s="2" t="str">
        <f>IF(OR(G701="",G702="",G703="",G704=""),"",(SUMIF(A701:A$7000,A701,G701:G$7000)))</f>
        <v/>
      </c>
      <c r="I701" s="55" t="str">
        <f t="shared" si="66"/>
        <v/>
      </c>
      <c r="J701" s="61" t="str">
        <f t="shared" si="62"/>
        <v/>
      </c>
      <c r="K701" s="55">
        <f t="array" ref="K701">(MAX(IF($A701=InsertVoiceSwitchActivateLOG!A$1:A$7000,InsertVoiceSwitchActivateLOG!H$1:H$7000,0)))</f>
        <v>3.5900000000000001E-2</v>
      </c>
      <c r="L701" s="55" t="str">
        <f t="shared" si="67"/>
        <v/>
      </c>
      <c r="M701" s="55">
        <f t="shared" si="65"/>
        <v>14.810000000004209</v>
      </c>
      <c r="N701" s="59" t="str">
        <f t="shared" si="63"/>
        <v/>
      </c>
      <c r="O701" s="59" t="str">
        <f t="shared" si="64"/>
        <v/>
      </c>
    </row>
    <row r="702" spans="1:15" ht="12.5" customHeight="1" x14ac:dyDescent="0.35">
      <c r="A702" s="61">
        <v>14</v>
      </c>
      <c r="B702" s="61" t="s">
        <v>54</v>
      </c>
      <c r="C702" s="70">
        <v>36.34057</v>
      </c>
      <c r="D702" s="59" t="s">
        <v>50</v>
      </c>
      <c r="E702" s="61" t="s">
        <v>44</v>
      </c>
      <c r="F702" s="61" t="s">
        <v>55</v>
      </c>
      <c r="G702" s="61"/>
      <c r="H702" s="61" t="str">
        <f>IF(OR(G702="",G703="",G704="",G705=""),"",(SUMIF(A702:A$7000,A702,G702:G$7000)))</f>
        <v/>
      </c>
      <c r="I702" s="61" t="str">
        <f t="shared" si="66"/>
        <v/>
      </c>
      <c r="J702" s="61" t="str">
        <f t="shared" si="62"/>
        <v/>
      </c>
      <c r="K702" s="61">
        <f t="array" ref="K702">(MAX(IF($A702=InsertVoiceSwitchActivateLOG!A$1:A$7000,InsertVoiceSwitchActivateLOG!H$1:H$7000,0)))</f>
        <v>3.5900000000000001E-2</v>
      </c>
      <c r="L702" s="61" t="str">
        <f t="shared" si="67"/>
        <v/>
      </c>
      <c r="M702" s="61">
        <f t="shared" si="65"/>
        <v>16.179999999998529</v>
      </c>
      <c r="N702" s="59" t="str">
        <f t="shared" si="63"/>
        <v/>
      </c>
      <c r="O702" s="59" t="str">
        <f t="shared" si="64"/>
        <v/>
      </c>
    </row>
    <row r="703" spans="1:15" ht="12.5" customHeight="1" x14ac:dyDescent="0.35">
      <c r="A703" s="2">
        <v>14</v>
      </c>
      <c r="B703" s="2" t="s">
        <v>54</v>
      </c>
      <c r="C703" s="69">
        <v>36.36</v>
      </c>
      <c r="D703" t="s">
        <v>50</v>
      </c>
      <c r="E703" s="2" t="s">
        <v>44</v>
      </c>
      <c r="F703" s="2" t="s">
        <v>55</v>
      </c>
      <c r="G703" s="2"/>
      <c r="H703" s="2" t="str">
        <f>IF(OR(G703="",G704="",G705="",G706=""),"",(SUMIF(A703:A$7000,A703,G703:G$7000)))</f>
        <v/>
      </c>
      <c r="I703" s="55" t="str">
        <f t="shared" si="66"/>
        <v/>
      </c>
      <c r="J703" s="61" t="str">
        <f t="shared" si="62"/>
        <v/>
      </c>
      <c r="K703" s="55">
        <f t="array" ref="K703">(MAX(IF($A703=InsertVoiceSwitchActivateLOG!A$1:A$7000,InsertVoiceSwitchActivateLOG!H$1:H$7000,0)))</f>
        <v>3.5900000000000001E-2</v>
      </c>
      <c r="L703" s="55" t="str">
        <f t="shared" si="67"/>
        <v/>
      </c>
      <c r="M703" s="55">
        <f t="shared" si="65"/>
        <v>19.429999999999836</v>
      </c>
      <c r="N703" s="59" t="str">
        <f t="shared" si="63"/>
        <v/>
      </c>
      <c r="O703" s="59" t="str">
        <f t="shared" si="64"/>
        <v/>
      </c>
    </row>
    <row r="704" spans="1:15" ht="12.5" customHeight="1" x14ac:dyDescent="0.35">
      <c r="A704" s="61">
        <v>14</v>
      </c>
      <c r="B704" s="61" t="s">
        <v>54</v>
      </c>
      <c r="C704" s="70">
        <v>36.379109999999997</v>
      </c>
      <c r="D704" s="59" t="s">
        <v>50</v>
      </c>
      <c r="E704" s="61" t="s">
        <v>44</v>
      </c>
      <c r="F704" s="61" t="s">
        <v>55</v>
      </c>
      <c r="G704" s="61"/>
      <c r="H704" s="61" t="str">
        <f>IF(OR(G704="",G705="",G706="",G707=""),"",(SUMIF(A704:A$7000,A704,G704:G$7000)))</f>
        <v/>
      </c>
      <c r="I704" s="61" t="str">
        <f t="shared" si="66"/>
        <v/>
      </c>
      <c r="J704" s="61" t="str">
        <f t="shared" si="62"/>
        <v/>
      </c>
      <c r="K704" s="61">
        <f t="array" ref="K704">(MAX(IF($A704=InsertVoiceSwitchActivateLOG!A$1:A$7000,InsertVoiceSwitchActivateLOG!H$1:H$7000,0)))</f>
        <v>3.5900000000000001E-2</v>
      </c>
      <c r="L704" s="61" t="str">
        <f t="shared" si="67"/>
        <v/>
      </c>
      <c r="M704" s="61">
        <f t="shared" si="65"/>
        <v>19.10999999999774</v>
      </c>
      <c r="N704" s="59" t="str">
        <f t="shared" si="63"/>
        <v/>
      </c>
      <c r="O704" s="59" t="str">
        <f t="shared" si="64"/>
        <v/>
      </c>
    </row>
    <row r="705" spans="1:15" ht="12.5" customHeight="1" x14ac:dyDescent="0.35">
      <c r="A705" s="2">
        <v>14</v>
      </c>
      <c r="B705" s="2" t="s">
        <v>54</v>
      </c>
      <c r="C705" s="69">
        <v>36.396979999999999</v>
      </c>
      <c r="D705" t="s">
        <v>50</v>
      </c>
      <c r="E705" s="2" t="s">
        <v>44</v>
      </c>
      <c r="F705" s="2" t="s">
        <v>55</v>
      </c>
      <c r="G705" s="2"/>
      <c r="H705" s="2" t="str">
        <f>IF(OR(G705="",G706="",G707="",G708=""),"",(SUMIF(A705:A$7000,A705,G705:G$7000)))</f>
        <v/>
      </c>
      <c r="I705" s="55" t="str">
        <f t="shared" si="66"/>
        <v/>
      </c>
      <c r="J705" s="61" t="str">
        <f t="shared" si="62"/>
        <v/>
      </c>
      <c r="K705" s="55">
        <f t="array" ref="K705">(MAX(IF($A705=InsertVoiceSwitchActivateLOG!A$1:A$7000,InsertVoiceSwitchActivateLOG!H$1:H$7000,0)))</f>
        <v>3.5900000000000001E-2</v>
      </c>
      <c r="L705" s="55" t="str">
        <f t="shared" si="67"/>
        <v/>
      </c>
      <c r="M705" s="55">
        <f t="shared" si="65"/>
        <v>17.870000000002051</v>
      </c>
      <c r="N705" s="59" t="str">
        <f t="shared" si="63"/>
        <v/>
      </c>
      <c r="O705" s="59" t="str">
        <f t="shared" si="64"/>
        <v/>
      </c>
    </row>
    <row r="706" spans="1:15" ht="12.5" customHeight="1" x14ac:dyDescent="0.35">
      <c r="A706" s="61">
        <v>14</v>
      </c>
      <c r="B706" s="61" t="s">
        <v>54</v>
      </c>
      <c r="C706" s="70">
        <v>36.416400000000003</v>
      </c>
      <c r="D706" s="59" t="s">
        <v>50</v>
      </c>
      <c r="E706" s="61" t="s">
        <v>44</v>
      </c>
      <c r="F706" s="61" t="s">
        <v>55</v>
      </c>
      <c r="G706" s="61"/>
      <c r="H706" s="61" t="str">
        <f>IF(OR(G706="",G707="",G708="",G709=""),"",(SUMIF(A706:A$7000,A706,G706:G$7000)))</f>
        <v/>
      </c>
      <c r="I706" s="61" t="str">
        <f t="shared" si="66"/>
        <v/>
      </c>
      <c r="J706" s="61" t="str">
        <f t="shared" si="62"/>
        <v/>
      </c>
      <c r="K706" s="61">
        <f t="array" ref="K706">(MAX(IF($A706=InsertVoiceSwitchActivateLOG!A$1:A$7000,InsertVoiceSwitchActivateLOG!H$1:H$7000,0)))</f>
        <v>3.5900000000000001E-2</v>
      </c>
      <c r="L706" s="61" t="str">
        <f t="shared" si="67"/>
        <v/>
      </c>
      <c r="M706" s="61">
        <f t="shared" si="65"/>
        <v>19.420000000003768</v>
      </c>
      <c r="N706" s="59" t="str">
        <f t="shared" si="63"/>
        <v/>
      </c>
      <c r="O706" s="59" t="str">
        <f t="shared" si="64"/>
        <v/>
      </c>
    </row>
    <row r="707" spans="1:15" ht="12.5" customHeight="1" x14ac:dyDescent="0.35">
      <c r="A707" s="2">
        <v>14</v>
      </c>
      <c r="B707" s="2" t="s">
        <v>54</v>
      </c>
      <c r="C707" s="69">
        <v>36.444870000000002</v>
      </c>
      <c r="D707" t="s">
        <v>50</v>
      </c>
      <c r="E707" s="2" t="s">
        <v>44</v>
      </c>
      <c r="F707" s="2" t="s">
        <v>55</v>
      </c>
      <c r="G707" s="2"/>
      <c r="H707" s="2" t="str">
        <f>IF(OR(G707="",G708="",G709="",G710=""),"",(SUMIF(A707:A$7000,A707,G707:G$7000)))</f>
        <v/>
      </c>
      <c r="I707" s="55" t="str">
        <f t="shared" si="66"/>
        <v/>
      </c>
      <c r="J707" s="61" t="str">
        <f t="shared" si="62"/>
        <v/>
      </c>
      <c r="K707" s="55">
        <f t="array" ref="K707">(MAX(IF($A707=InsertVoiceSwitchActivateLOG!A$1:A$7000,InsertVoiceSwitchActivateLOG!H$1:H$7000,0)))</f>
        <v>3.5900000000000001E-2</v>
      </c>
      <c r="L707" s="55" t="str">
        <f t="shared" si="67"/>
        <v/>
      </c>
      <c r="M707" s="55">
        <f t="shared" si="65"/>
        <v>28.469999999998663</v>
      </c>
      <c r="N707" s="59" t="str">
        <f t="shared" si="63"/>
        <v/>
      </c>
      <c r="O707" s="59" t="str">
        <f t="shared" si="64"/>
        <v/>
      </c>
    </row>
    <row r="708" spans="1:15" ht="12.5" customHeight="1" x14ac:dyDescent="0.35">
      <c r="A708" s="61">
        <v>14</v>
      </c>
      <c r="B708" s="61" t="s">
        <v>54</v>
      </c>
      <c r="C708" s="70">
        <v>36.473219999999998</v>
      </c>
      <c r="D708" s="59" t="s">
        <v>50</v>
      </c>
      <c r="E708" s="61" t="s">
        <v>44</v>
      </c>
      <c r="F708" s="61" t="s">
        <v>55</v>
      </c>
      <c r="G708" s="61"/>
      <c r="H708" s="61" t="str">
        <f>IF(OR(G708="",G709="",G710="",G711=""),"",(SUMIF(A708:A$7000,A708,G708:G$7000)))</f>
        <v/>
      </c>
      <c r="I708" s="61" t="str">
        <f t="shared" si="66"/>
        <v/>
      </c>
      <c r="J708" s="61" t="str">
        <f t="shared" si="62"/>
        <v/>
      </c>
      <c r="K708" s="61">
        <f t="array" ref="K708">(MAX(IF($A708=InsertVoiceSwitchActivateLOG!A$1:A$7000,InsertVoiceSwitchActivateLOG!H$1:H$7000,0)))</f>
        <v>3.5900000000000001E-2</v>
      </c>
      <c r="L708" s="61" t="str">
        <f t="shared" si="67"/>
        <v/>
      </c>
      <c r="M708" s="61">
        <f t="shared" si="65"/>
        <v>28.349999999996101</v>
      </c>
      <c r="N708" s="59" t="str">
        <f t="shared" si="63"/>
        <v/>
      </c>
      <c r="O708" s="59" t="str">
        <f t="shared" si="64"/>
        <v/>
      </c>
    </row>
    <row r="709" spans="1:15" ht="12.5" customHeight="1" x14ac:dyDescent="0.35">
      <c r="A709" s="2">
        <v>14</v>
      </c>
      <c r="B709" s="2" t="s">
        <v>54</v>
      </c>
      <c r="C709" s="69">
        <v>36.492939999999997</v>
      </c>
      <c r="D709" t="s">
        <v>50</v>
      </c>
      <c r="E709" s="2" t="s">
        <v>44</v>
      </c>
      <c r="F709" s="2" t="s">
        <v>55</v>
      </c>
      <c r="G709" s="2"/>
      <c r="H709" s="2" t="str">
        <f>IF(OR(G709="",G710="",G711="",G712=""),"",(SUMIF(A709:A$7000,A709,G709:G$7000)))</f>
        <v/>
      </c>
      <c r="I709" s="55" t="str">
        <f t="shared" si="66"/>
        <v/>
      </c>
      <c r="J709" s="61" t="str">
        <f t="shared" si="62"/>
        <v/>
      </c>
      <c r="K709" s="55">
        <f t="array" ref="K709">(MAX(IF($A709=InsertVoiceSwitchActivateLOG!A$1:A$7000,InsertVoiceSwitchActivateLOG!H$1:H$7000,0)))</f>
        <v>3.5900000000000001E-2</v>
      </c>
      <c r="L709" s="55" t="str">
        <f t="shared" si="67"/>
        <v/>
      </c>
      <c r="M709" s="55">
        <f t="shared" si="65"/>
        <v>19.719999999999516</v>
      </c>
      <c r="N709" s="59" t="str">
        <f t="shared" si="63"/>
        <v/>
      </c>
      <c r="O709" s="59" t="str">
        <f t="shared" si="64"/>
        <v/>
      </c>
    </row>
    <row r="710" spans="1:15" ht="12.5" customHeight="1" x14ac:dyDescent="0.35">
      <c r="A710" s="61">
        <v>14</v>
      </c>
      <c r="B710" s="61" t="s">
        <v>54</v>
      </c>
      <c r="C710" s="70">
        <v>36.511859999999999</v>
      </c>
      <c r="D710" s="59" t="s">
        <v>50</v>
      </c>
      <c r="E710" s="61" t="s">
        <v>44</v>
      </c>
      <c r="F710" s="61" t="s">
        <v>55</v>
      </c>
      <c r="G710" s="61"/>
      <c r="H710" s="61" t="str">
        <f>IF(OR(G710="",G711="",G712="",G713=""),"",(SUMIF(A710:A$7000,A710,G710:G$7000)))</f>
        <v/>
      </c>
      <c r="I710" s="61" t="str">
        <f t="shared" si="66"/>
        <v/>
      </c>
      <c r="J710" s="61" t="str">
        <f t="shared" si="62"/>
        <v/>
      </c>
      <c r="K710" s="61">
        <f t="array" ref="K710">(MAX(IF($A710=InsertVoiceSwitchActivateLOG!A$1:A$7000,InsertVoiceSwitchActivateLOG!H$1:H$7000,0)))</f>
        <v>3.5900000000000001E-2</v>
      </c>
      <c r="L710" s="61" t="str">
        <f t="shared" si="67"/>
        <v/>
      </c>
      <c r="M710" s="61">
        <f t="shared" si="65"/>
        <v>18.92000000000138</v>
      </c>
      <c r="N710" s="59" t="str">
        <f t="shared" si="63"/>
        <v/>
      </c>
      <c r="O710" s="59" t="str">
        <f t="shared" si="64"/>
        <v/>
      </c>
    </row>
    <row r="711" spans="1:15" ht="12.5" customHeight="1" x14ac:dyDescent="0.35">
      <c r="A711" s="2">
        <v>14</v>
      </c>
      <c r="B711" s="2" t="s">
        <v>54</v>
      </c>
      <c r="C711" s="69">
        <v>36.531939999999999</v>
      </c>
      <c r="D711" t="s">
        <v>50</v>
      </c>
      <c r="E711" s="2" t="s">
        <v>44</v>
      </c>
      <c r="F711" s="2" t="s">
        <v>55</v>
      </c>
      <c r="G711" s="2">
        <v>2.0000000000000001E-4</v>
      </c>
      <c r="H711" s="2" t="str">
        <f>IF(OR(G711="",G712="",G713="",G714=""),"",(SUMIF(A711:A$7000,A711,G711:G$7000)))</f>
        <v/>
      </c>
      <c r="I711" s="55" t="str">
        <f t="shared" si="66"/>
        <v/>
      </c>
      <c r="J711" s="61" t="str">
        <f t="shared" si="62"/>
        <v/>
      </c>
      <c r="K711" s="55">
        <f t="array" ref="K711">(MAX(IF($A711=InsertVoiceSwitchActivateLOG!A$1:A$7000,InsertVoiceSwitchActivateLOG!H$1:H$7000,0)))</f>
        <v>3.5900000000000001E-2</v>
      </c>
      <c r="L711" s="55" t="str">
        <f t="shared" si="67"/>
        <v/>
      </c>
      <c r="M711" s="55">
        <f t="shared" si="65"/>
        <v>20.080000000000098</v>
      </c>
      <c r="N711" s="59" t="str">
        <f t="shared" si="63"/>
        <v/>
      </c>
      <c r="O711" s="59" t="str">
        <f t="shared" si="64"/>
        <v/>
      </c>
    </row>
    <row r="712" spans="1:15" ht="12.5" customHeight="1" x14ac:dyDescent="0.35">
      <c r="A712" s="61">
        <v>14</v>
      </c>
      <c r="B712" s="61" t="s">
        <v>54</v>
      </c>
      <c r="C712" s="70">
        <v>36.554699999999997</v>
      </c>
      <c r="D712" s="59" t="s">
        <v>50</v>
      </c>
      <c r="E712" s="61" t="s">
        <v>44</v>
      </c>
      <c r="F712" s="61" t="s">
        <v>55</v>
      </c>
      <c r="G712" s="61"/>
      <c r="H712" s="61" t="str">
        <f>IF(OR(G712="",G713="",G714="",G715=""),"",(SUMIF(A712:A$7000,A712,G712:G$7000)))</f>
        <v/>
      </c>
      <c r="I712" s="61" t="str">
        <f t="shared" si="66"/>
        <v/>
      </c>
      <c r="J712" s="61" t="str">
        <f t="shared" si="62"/>
        <v/>
      </c>
      <c r="K712" s="61">
        <f t="array" ref="K712">(MAX(IF($A712=InsertVoiceSwitchActivateLOG!A$1:A$7000,InsertVoiceSwitchActivateLOG!H$1:H$7000,0)))</f>
        <v>3.5900000000000001E-2</v>
      </c>
      <c r="L712" s="61" t="str">
        <f t="shared" si="67"/>
        <v/>
      </c>
      <c r="M712" s="61">
        <f t="shared" si="65"/>
        <v>22.759999999998115</v>
      </c>
      <c r="N712" s="59" t="str">
        <f t="shared" si="63"/>
        <v/>
      </c>
      <c r="O712" s="59" t="str">
        <f t="shared" si="64"/>
        <v/>
      </c>
    </row>
    <row r="713" spans="1:15" ht="12.5" customHeight="1" x14ac:dyDescent="0.35">
      <c r="A713" s="2">
        <v>14</v>
      </c>
      <c r="B713" s="2" t="s">
        <v>54</v>
      </c>
      <c r="C713" s="69">
        <v>36.577979999999997</v>
      </c>
      <c r="D713" t="s">
        <v>50</v>
      </c>
      <c r="E713" s="2" t="s">
        <v>44</v>
      </c>
      <c r="F713" s="2" t="s">
        <v>55</v>
      </c>
      <c r="G713" s="2"/>
      <c r="H713" s="2" t="str">
        <f>IF(OR(G713="",G714="",G715="",G716=""),"",(SUMIF(A713:A$7000,A713,G713:G$7000)))</f>
        <v/>
      </c>
      <c r="I713" s="55" t="str">
        <f t="shared" si="66"/>
        <v/>
      </c>
      <c r="J713" s="61" t="str">
        <f t="shared" si="62"/>
        <v/>
      </c>
      <c r="K713" s="55">
        <f t="array" ref="K713">(MAX(IF($A713=InsertVoiceSwitchActivateLOG!A$1:A$7000,InsertVoiceSwitchActivateLOG!H$1:H$7000,0)))</f>
        <v>3.5900000000000001E-2</v>
      </c>
      <c r="L713" s="55" t="str">
        <f t="shared" si="67"/>
        <v/>
      </c>
      <c r="M713" s="55">
        <f t="shared" si="65"/>
        <v>23.279999999999745</v>
      </c>
      <c r="N713" s="59" t="str">
        <f t="shared" si="63"/>
        <v/>
      </c>
      <c r="O713" s="59" t="str">
        <f t="shared" si="64"/>
        <v/>
      </c>
    </row>
    <row r="714" spans="1:15" ht="12.5" customHeight="1" x14ac:dyDescent="0.35">
      <c r="A714" s="61">
        <v>14</v>
      </c>
      <c r="B714" s="61" t="s">
        <v>54</v>
      </c>
      <c r="C714" s="70">
        <v>36.600149999999999</v>
      </c>
      <c r="D714" s="59" t="s">
        <v>50</v>
      </c>
      <c r="E714" s="61" t="s">
        <v>44</v>
      </c>
      <c r="F714" s="61" t="s">
        <v>55</v>
      </c>
      <c r="G714" s="61"/>
      <c r="H714" s="61" t="str">
        <f>IF(OR(G714="",G715="",G716="",G717=""),"",(SUMIF(A714:A$7000,A714,G714:G$7000)))</f>
        <v/>
      </c>
      <c r="I714" s="61" t="str">
        <f t="shared" si="66"/>
        <v/>
      </c>
      <c r="J714" s="61" t="str">
        <f t="shared" si="62"/>
        <v/>
      </c>
      <c r="K714" s="61">
        <f t="array" ref="K714">(MAX(IF($A714=InsertVoiceSwitchActivateLOG!A$1:A$7000,InsertVoiceSwitchActivateLOG!H$1:H$7000,0)))</f>
        <v>3.5900000000000001E-2</v>
      </c>
      <c r="L714" s="61" t="str">
        <f t="shared" si="67"/>
        <v/>
      </c>
      <c r="M714" s="61">
        <f t="shared" si="65"/>
        <v>22.170000000002688</v>
      </c>
      <c r="N714" s="59" t="str">
        <f t="shared" si="63"/>
        <v/>
      </c>
      <c r="O714" s="59" t="str">
        <f t="shared" si="64"/>
        <v/>
      </c>
    </row>
    <row r="715" spans="1:15" ht="12.5" customHeight="1" x14ac:dyDescent="0.35">
      <c r="A715" s="2">
        <v>14</v>
      </c>
      <c r="B715" s="2" t="s">
        <v>54</v>
      </c>
      <c r="C715" s="69">
        <v>36.61974</v>
      </c>
      <c r="D715" t="s">
        <v>50</v>
      </c>
      <c r="E715" s="2" t="s">
        <v>44</v>
      </c>
      <c r="F715" s="2" t="s">
        <v>55</v>
      </c>
      <c r="G715" s="2"/>
      <c r="H715" s="2" t="str">
        <f>IF(OR(G715="",G716="",G717="",G718=""),"",(SUMIF(A715:A$7000,A715,G715:G$7000)))</f>
        <v/>
      </c>
      <c r="I715" s="55" t="str">
        <f t="shared" si="66"/>
        <v/>
      </c>
      <c r="J715" s="61" t="str">
        <f t="shared" si="62"/>
        <v/>
      </c>
      <c r="K715" s="55">
        <f t="array" ref="K715">(MAX(IF($A715=InsertVoiceSwitchActivateLOG!A$1:A$7000,InsertVoiceSwitchActivateLOG!H$1:H$7000,0)))</f>
        <v>3.5900000000000001E-2</v>
      </c>
      <c r="L715" s="55" t="str">
        <f t="shared" si="67"/>
        <v/>
      </c>
      <c r="M715" s="55">
        <f t="shared" si="65"/>
        <v>19.590000000000884</v>
      </c>
      <c r="N715" s="59" t="str">
        <f t="shared" si="63"/>
        <v/>
      </c>
      <c r="O715" s="59" t="str">
        <f t="shared" si="64"/>
        <v/>
      </c>
    </row>
    <row r="716" spans="1:15" ht="12.5" customHeight="1" x14ac:dyDescent="0.35">
      <c r="A716" s="61">
        <v>14</v>
      </c>
      <c r="B716" s="61" t="s">
        <v>54</v>
      </c>
      <c r="C716" s="70">
        <v>36.637439999999998</v>
      </c>
      <c r="D716" s="59" t="s">
        <v>50</v>
      </c>
      <c r="E716" s="61" t="s">
        <v>44</v>
      </c>
      <c r="F716" s="61" t="s">
        <v>55</v>
      </c>
      <c r="G716" s="61"/>
      <c r="H716" s="61" t="str">
        <f>IF(OR(G716="",G717="",G718="",G719=""),"",(SUMIF(A716:A$7000,A716,G716:G$7000)))</f>
        <v/>
      </c>
      <c r="I716" s="61" t="str">
        <f t="shared" si="66"/>
        <v/>
      </c>
      <c r="J716" s="61" t="str">
        <f t="shared" si="62"/>
        <v/>
      </c>
      <c r="K716" s="61">
        <f t="array" ref="K716">(MAX(IF($A716=InsertVoiceSwitchActivateLOG!A$1:A$7000,InsertVoiceSwitchActivateLOG!H$1:H$7000,0)))</f>
        <v>3.5900000000000001E-2</v>
      </c>
      <c r="L716" s="61" t="str">
        <f t="shared" si="67"/>
        <v/>
      </c>
      <c r="M716" s="61">
        <f t="shared" si="65"/>
        <v>17.699999999997829</v>
      </c>
      <c r="N716" s="59" t="str">
        <f t="shared" si="63"/>
        <v/>
      </c>
      <c r="O716" s="59" t="str">
        <f t="shared" si="64"/>
        <v/>
      </c>
    </row>
    <row r="717" spans="1:15" ht="12.5" customHeight="1" x14ac:dyDescent="0.35">
      <c r="A717" s="2">
        <v>14</v>
      </c>
      <c r="B717" s="2" t="s">
        <v>54</v>
      </c>
      <c r="C717" s="69">
        <v>36.658340000000003</v>
      </c>
      <c r="D717" t="s">
        <v>50</v>
      </c>
      <c r="E717" s="2" t="s">
        <v>44</v>
      </c>
      <c r="F717" s="2" t="s">
        <v>55</v>
      </c>
      <c r="G717" s="2"/>
      <c r="H717" s="2" t="str">
        <f>IF(OR(G717="",G718="",G719="",G720=""),"",(SUMIF(A717:A$7000,A717,G717:G$7000)))</f>
        <v/>
      </c>
      <c r="I717" s="55" t="str">
        <f t="shared" si="66"/>
        <v/>
      </c>
      <c r="J717" s="61" t="str">
        <f t="shared" si="62"/>
        <v/>
      </c>
      <c r="K717" s="55">
        <f t="array" ref="K717">(MAX(IF($A717=InsertVoiceSwitchActivateLOG!A$1:A$7000,InsertVoiceSwitchActivateLOG!H$1:H$7000,0)))</f>
        <v>3.5900000000000001E-2</v>
      </c>
      <c r="L717" s="55" t="str">
        <f t="shared" si="67"/>
        <v/>
      </c>
      <c r="M717" s="55">
        <f t="shared" si="65"/>
        <v>20.900000000004582</v>
      </c>
      <c r="N717" s="59" t="str">
        <f t="shared" si="63"/>
        <v/>
      </c>
      <c r="O717" s="59" t="str">
        <f t="shared" si="64"/>
        <v/>
      </c>
    </row>
    <row r="718" spans="1:15" ht="12.5" customHeight="1" x14ac:dyDescent="0.35">
      <c r="A718" s="61">
        <v>14</v>
      </c>
      <c r="B718" s="61" t="s">
        <v>54</v>
      </c>
      <c r="C718" s="70">
        <v>36.682929999999999</v>
      </c>
      <c r="D718" s="59" t="s">
        <v>50</v>
      </c>
      <c r="E718" s="61" t="s">
        <v>44</v>
      </c>
      <c r="F718" s="61" t="s">
        <v>55</v>
      </c>
      <c r="G718" s="61"/>
      <c r="H718" s="61" t="str">
        <f>IF(OR(G718="",G719="",G720="",G721=""),"",(SUMIF(A718:A$7000,A718,G718:G$7000)))</f>
        <v/>
      </c>
      <c r="I718" s="61" t="str">
        <f t="shared" si="66"/>
        <v/>
      </c>
      <c r="J718" s="61" t="str">
        <f t="shared" si="62"/>
        <v/>
      </c>
      <c r="K718" s="61">
        <f t="array" ref="K718">(MAX(IF($A718=InsertVoiceSwitchActivateLOG!A$1:A$7000,InsertVoiceSwitchActivateLOG!H$1:H$7000,0)))</f>
        <v>3.5900000000000001E-2</v>
      </c>
      <c r="L718" s="61" t="str">
        <f t="shared" si="67"/>
        <v/>
      </c>
      <c r="M718" s="61">
        <f t="shared" si="65"/>
        <v>24.589999999996337</v>
      </c>
      <c r="N718" s="59" t="str">
        <f t="shared" si="63"/>
        <v/>
      </c>
      <c r="O718" s="59" t="str">
        <f t="shared" si="64"/>
        <v/>
      </c>
    </row>
    <row r="719" spans="1:15" ht="12.5" customHeight="1" x14ac:dyDescent="0.35">
      <c r="A719" s="2">
        <v>14</v>
      </c>
      <c r="B719" s="2" t="s">
        <v>54</v>
      </c>
      <c r="C719" s="69">
        <v>36.704569999999997</v>
      </c>
      <c r="D719" t="s">
        <v>50</v>
      </c>
      <c r="E719" s="2" t="s">
        <v>44</v>
      </c>
      <c r="F719" s="2" t="s">
        <v>55</v>
      </c>
      <c r="G719" s="2"/>
      <c r="H719" s="2" t="str">
        <f>IF(OR(G719="",G720="",G721="",G722=""),"",(SUMIF(A719:A$7000,A719,G719:G$7000)))</f>
        <v/>
      </c>
      <c r="I719" s="55" t="str">
        <f t="shared" si="66"/>
        <v/>
      </c>
      <c r="J719" s="61" t="str">
        <f t="shared" si="62"/>
        <v/>
      </c>
      <c r="K719" s="55">
        <f t="array" ref="K719">(MAX(IF($A719=InsertVoiceSwitchActivateLOG!A$1:A$7000,InsertVoiceSwitchActivateLOG!H$1:H$7000,0)))</f>
        <v>3.5900000000000001E-2</v>
      </c>
      <c r="L719" s="55" t="str">
        <f t="shared" si="67"/>
        <v/>
      </c>
      <c r="M719" s="55">
        <f t="shared" si="65"/>
        <v>21.639999999997883</v>
      </c>
      <c r="N719" s="59" t="str">
        <f t="shared" si="63"/>
        <v/>
      </c>
      <c r="O719" s="59" t="str">
        <f t="shared" si="64"/>
        <v/>
      </c>
    </row>
    <row r="720" spans="1:15" ht="12.5" customHeight="1" x14ac:dyDescent="0.35">
      <c r="A720" s="61">
        <v>14</v>
      </c>
      <c r="B720" s="61" t="s">
        <v>54</v>
      </c>
      <c r="C720" s="70">
        <v>36.723610000000001</v>
      </c>
      <c r="D720" s="59" t="s">
        <v>50</v>
      </c>
      <c r="E720" s="61" t="s">
        <v>44</v>
      </c>
      <c r="F720" s="61" t="s">
        <v>55</v>
      </c>
      <c r="G720" s="61"/>
      <c r="H720" s="61" t="str">
        <f>IF(OR(G720="",G721="",G722="",G723=""),"",(SUMIF(A720:A$7000,A720,G720:G$7000)))</f>
        <v/>
      </c>
      <c r="I720" s="61" t="str">
        <f t="shared" si="66"/>
        <v/>
      </c>
      <c r="J720" s="61" t="str">
        <f t="shared" si="62"/>
        <v/>
      </c>
      <c r="K720" s="61">
        <f t="array" ref="K720">(MAX(IF($A720=InsertVoiceSwitchActivateLOG!A$1:A$7000,InsertVoiceSwitchActivateLOG!H$1:H$7000,0)))</f>
        <v>3.5900000000000001E-2</v>
      </c>
      <c r="L720" s="61" t="str">
        <f t="shared" si="67"/>
        <v/>
      </c>
      <c r="M720" s="61">
        <f t="shared" si="65"/>
        <v>19.040000000003943</v>
      </c>
      <c r="N720" s="59" t="str">
        <f t="shared" si="63"/>
        <v/>
      </c>
      <c r="O720" s="59" t="str">
        <f t="shared" si="64"/>
        <v/>
      </c>
    </row>
    <row r="721" spans="1:15" ht="12.5" customHeight="1" x14ac:dyDescent="0.35">
      <c r="A721" s="2">
        <v>14</v>
      </c>
      <c r="B721" s="2" t="s">
        <v>54</v>
      </c>
      <c r="C721" s="69">
        <v>36.738810000000001</v>
      </c>
      <c r="D721" t="s">
        <v>50</v>
      </c>
      <c r="E721" s="2" t="s">
        <v>44</v>
      </c>
      <c r="F721" s="2" t="s">
        <v>55</v>
      </c>
      <c r="G721" s="2"/>
      <c r="H721" s="2" t="str">
        <f>IF(OR(G721="",G722="",G723="",G724=""),"",(SUMIF(A721:A$7000,A721,G721:G$7000)))</f>
        <v/>
      </c>
      <c r="I721" s="55" t="str">
        <f t="shared" si="66"/>
        <v/>
      </c>
      <c r="J721" s="61" t="str">
        <f t="shared" ref="J721:J784" si="68">IF(L721="","",(VLOOKUP(A721,A721:E7705,5,FALSE)))</f>
        <v/>
      </c>
      <c r="K721" s="55">
        <f t="array" ref="K721">(MAX(IF($A721=InsertVoiceSwitchActivateLOG!A$1:A$7000,InsertVoiceSwitchActivateLOG!H$1:H$7000,0)))</f>
        <v>3.5900000000000001E-2</v>
      </c>
      <c r="L721" s="55" t="str">
        <f t="shared" si="67"/>
        <v/>
      </c>
      <c r="M721" s="55">
        <f t="shared" si="65"/>
        <v>15.200000000000102</v>
      </c>
      <c r="N721" s="59" t="str">
        <f t="shared" ref="N721:N784" si="69">IF(AND(G721&gt;0,G722&gt;0,G720&gt;0),A721,"")</f>
        <v/>
      </c>
      <c r="O721" s="59" t="str">
        <f t="shared" ref="O721:O784" si="70">IF(N721="","",(IF(G721&gt;G722,-1,1)))</f>
        <v/>
      </c>
    </row>
    <row r="722" spans="1:15" ht="12.5" customHeight="1" x14ac:dyDescent="0.35">
      <c r="A722" s="61">
        <v>14</v>
      </c>
      <c r="B722" s="61" t="s">
        <v>54</v>
      </c>
      <c r="C722" s="70">
        <v>36.753909999999998</v>
      </c>
      <c r="D722" s="59" t="s">
        <v>50</v>
      </c>
      <c r="E722" s="61" t="s">
        <v>44</v>
      </c>
      <c r="F722" s="61" t="s">
        <v>55</v>
      </c>
      <c r="G722" s="61"/>
      <c r="H722" s="61" t="str">
        <f>IF(OR(G722="",G723="",G724="",G725=""),"",(SUMIF(A722:A$7000,A722,G722:G$7000)))</f>
        <v/>
      </c>
      <c r="I722" s="61" t="str">
        <f t="shared" si="66"/>
        <v/>
      </c>
      <c r="J722" s="61" t="str">
        <f t="shared" si="68"/>
        <v/>
      </c>
      <c r="K722" s="61">
        <f t="array" ref="K722">(MAX(IF($A722=InsertVoiceSwitchActivateLOG!A$1:A$7000,InsertVoiceSwitchActivateLOG!H$1:H$7000,0)))</f>
        <v>3.5900000000000001E-2</v>
      </c>
      <c r="L722" s="61" t="str">
        <f t="shared" si="67"/>
        <v/>
      </c>
      <c r="M722" s="61">
        <f t="shared" ref="M722:M785" si="71">IF(A722=A721,ABS(C722-C721),0)*1000</f>
        <v>15.099999999996783</v>
      </c>
      <c r="N722" s="59" t="str">
        <f t="shared" si="69"/>
        <v/>
      </c>
      <c r="O722" s="59" t="str">
        <f t="shared" si="70"/>
        <v/>
      </c>
    </row>
    <row r="723" spans="1:15" ht="12.5" customHeight="1" x14ac:dyDescent="0.35">
      <c r="A723" s="2">
        <v>14</v>
      </c>
      <c r="B723" s="2" t="s">
        <v>54</v>
      </c>
      <c r="C723" s="69">
        <v>36.769350000000003</v>
      </c>
      <c r="D723" t="s">
        <v>50</v>
      </c>
      <c r="E723" s="2" t="s">
        <v>44</v>
      </c>
      <c r="F723" s="2" t="s">
        <v>55</v>
      </c>
      <c r="G723" s="2"/>
      <c r="H723" s="2" t="str">
        <f>IF(OR(G723="",G724="",G725="",G726=""),"",(SUMIF(A723:A$7000,A723,G723:G$7000)))</f>
        <v/>
      </c>
      <c r="I723" s="55" t="str">
        <f t="shared" si="66"/>
        <v/>
      </c>
      <c r="J723" s="61" t="str">
        <f t="shared" si="68"/>
        <v/>
      </c>
      <c r="K723" s="55">
        <f t="array" ref="K723">(MAX(IF($A723=InsertVoiceSwitchActivateLOG!A$1:A$7000,InsertVoiceSwitchActivateLOG!H$1:H$7000,0)))</f>
        <v>3.5900000000000001E-2</v>
      </c>
      <c r="L723" s="55" t="str">
        <f t="shared" si="67"/>
        <v/>
      </c>
      <c r="M723" s="55">
        <f t="shared" si="71"/>
        <v>15.440000000005227</v>
      </c>
      <c r="N723" s="59" t="str">
        <f t="shared" si="69"/>
        <v/>
      </c>
      <c r="O723" s="59" t="str">
        <f t="shared" si="70"/>
        <v/>
      </c>
    </row>
    <row r="724" spans="1:15" ht="12.5" customHeight="1" x14ac:dyDescent="0.35">
      <c r="A724" s="61">
        <v>14</v>
      </c>
      <c r="B724" s="61" t="s">
        <v>54</v>
      </c>
      <c r="C724" s="70">
        <v>36.785159999999998</v>
      </c>
      <c r="D724" s="59" t="s">
        <v>50</v>
      </c>
      <c r="E724" s="61" t="s">
        <v>44</v>
      </c>
      <c r="F724" s="61" t="s">
        <v>55</v>
      </c>
      <c r="G724" s="61"/>
      <c r="H724" s="61" t="str">
        <f>IF(OR(G724="",G725="",G726="",G727=""),"",(SUMIF(A724:A$7000,A724,G724:G$7000)))</f>
        <v/>
      </c>
      <c r="I724" s="61" t="str">
        <f t="shared" si="66"/>
        <v/>
      </c>
      <c r="J724" s="61" t="str">
        <f t="shared" si="68"/>
        <v/>
      </c>
      <c r="K724" s="61">
        <f t="array" ref="K724">(MAX(IF($A724=InsertVoiceSwitchActivateLOG!A$1:A$7000,InsertVoiceSwitchActivateLOG!H$1:H$7000,0)))</f>
        <v>3.5900000000000001E-2</v>
      </c>
      <c r="L724" s="61" t="str">
        <f t="shared" si="67"/>
        <v/>
      </c>
      <c r="M724" s="61">
        <f t="shared" si="71"/>
        <v>15.809999999994773</v>
      </c>
      <c r="N724" s="59" t="str">
        <f t="shared" si="69"/>
        <v/>
      </c>
      <c r="O724" s="59" t="str">
        <f t="shared" si="70"/>
        <v/>
      </c>
    </row>
    <row r="725" spans="1:15" ht="12.5" customHeight="1" x14ac:dyDescent="0.35">
      <c r="A725" s="2">
        <v>14</v>
      </c>
      <c r="B725" s="2" t="s">
        <v>54</v>
      </c>
      <c r="C725" s="69">
        <v>36.799529999999997</v>
      </c>
      <c r="D725" t="s">
        <v>50</v>
      </c>
      <c r="E725" s="2" t="s">
        <v>44</v>
      </c>
      <c r="F725" s="2" t="s">
        <v>55</v>
      </c>
      <c r="G725" s="2"/>
      <c r="H725" s="2" t="str">
        <f>IF(OR(G725="",G726="",G727="",G728=""),"",(SUMIF(A725:A$7000,A725,G725:G$7000)))</f>
        <v/>
      </c>
      <c r="I725" s="55" t="str">
        <f t="shared" si="66"/>
        <v/>
      </c>
      <c r="J725" s="61" t="str">
        <f t="shared" si="68"/>
        <v/>
      </c>
      <c r="K725" s="55">
        <f t="array" ref="K725">(MAX(IF($A725=InsertVoiceSwitchActivateLOG!A$1:A$7000,InsertVoiceSwitchActivateLOG!H$1:H$7000,0)))</f>
        <v>3.5900000000000001E-2</v>
      </c>
      <c r="L725" s="55" t="str">
        <f t="shared" si="67"/>
        <v/>
      </c>
      <c r="M725" s="55">
        <f t="shared" si="71"/>
        <v>14.36999999999955</v>
      </c>
      <c r="N725" s="59" t="str">
        <f t="shared" si="69"/>
        <v/>
      </c>
      <c r="O725" s="59" t="str">
        <f t="shared" si="70"/>
        <v/>
      </c>
    </row>
    <row r="726" spans="1:15" ht="12.5" customHeight="1" x14ac:dyDescent="0.35">
      <c r="A726" s="61">
        <v>14</v>
      </c>
      <c r="B726" s="61" t="s">
        <v>54</v>
      </c>
      <c r="C726" s="70">
        <v>36.814349999999997</v>
      </c>
      <c r="D726" s="59" t="s">
        <v>50</v>
      </c>
      <c r="E726" s="61" t="s">
        <v>44</v>
      </c>
      <c r="F726" s="61" t="s">
        <v>55</v>
      </c>
      <c r="G726" s="61"/>
      <c r="H726" s="61" t="str">
        <f>IF(OR(G726="",G727="",G728="",G729=""),"",(SUMIF(A726:A$7000,A726,G726:G$7000)))</f>
        <v/>
      </c>
      <c r="I726" s="61" t="str">
        <f t="shared" si="66"/>
        <v/>
      </c>
      <c r="J726" s="61" t="str">
        <f t="shared" si="68"/>
        <v/>
      </c>
      <c r="K726" s="61">
        <f t="array" ref="K726">(MAX(IF($A726=InsertVoiceSwitchActivateLOG!A$1:A$7000,InsertVoiceSwitchActivateLOG!H$1:H$7000,0)))</f>
        <v>3.5900000000000001E-2</v>
      </c>
      <c r="L726" s="61" t="str">
        <f t="shared" si="67"/>
        <v/>
      </c>
      <c r="M726" s="61">
        <f t="shared" si="71"/>
        <v>14.820000000000277</v>
      </c>
      <c r="N726" s="59" t="str">
        <f t="shared" si="69"/>
        <v/>
      </c>
      <c r="O726" s="59" t="str">
        <f t="shared" si="70"/>
        <v/>
      </c>
    </row>
    <row r="727" spans="1:15" ht="12.5" customHeight="1" x14ac:dyDescent="0.35">
      <c r="A727" s="2">
        <v>14</v>
      </c>
      <c r="B727" s="2" t="s">
        <v>54</v>
      </c>
      <c r="C727" s="69">
        <v>36.83878</v>
      </c>
      <c r="D727" t="s">
        <v>50</v>
      </c>
      <c r="E727" s="2" t="s">
        <v>44</v>
      </c>
      <c r="F727" s="2" t="s">
        <v>55</v>
      </c>
      <c r="G727" s="2"/>
      <c r="H727" s="2" t="str">
        <f>IF(OR(G727="",G728="",G729="",G730=""),"",(SUMIF(A727:A$7000,A727,G727:G$7000)))</f>
        <v/>
      </c>
      <c r="I727" s="55" t="str">
        <f t="shared" si="66"/>
        <v/>
      </c>
      <c r="J727" s="61" t="str">
        <f t="shared" si="68"/>
        <v/>
      </c>
      <c r="K727" s="55">
        <f t="array" ref="K727">(MAX(IF($A727=InsertVoiceSwitchActivateLOG!A$1:A$7000,InsertVoiceSwitchActivateLOG!H$1:H$7000,0)))</f>
        <v>3.5900000000000001E-2</v>
      </c>
      <c r="L727" s="55" t="str">
        <f t="shared" si="67"/>
        <v/>
      </c>
      <c r="M727" s="55">
        <f t="shared" si="71"/>
        <v>24.430000000002394</v>
      </c>
      <c r="N727" s="59" t="str">
        <f t="shared" si="69"/>
        <v/>
      </c>
      <c r="O727" s="59" t="str">
        <f t="shared" si="70"/>
        <v/>
      </c>
    </row>
    <row r="728" spans="1:15" ht="12.5" customHeight="1" x14ac:dyDescent="0.35">
      <c r="A728" s="61">
        <v>14</v>
      </c>
      <c r="B728" s="61" t="s">
        <v>54</v>
      </c>
      <c r="C728" s="70">
        <v>36.858020000000003</v>
      </c>
      <c r="D728" s="59" t="s">
        <v>50</v>
      </c>
      <c r="E728" s="61" t="s">
        <v>44</v>
      </c>
      <c r="F728" s="61" t="s">
        <v>55</v>
      </c>
      <c r="G728" s="61"/>
      <c r="H728" s="61" t="str">
        <f>IF(OR(G728="",G729="",G730="",G731=""),"",(SUMIF(A728:A$7000,A728,G728:G$7000)))</f>
        <v/>
      </c>
      <c r="I728" s="61" t="str">
        <f t="shared" si="66"/>
        <v/>
      </c>
      <c r="J728" s="61" t="str">
        <f t="shared" si="68"/>
        <v/>
      </c>
      <c r="K728" s="61">
        <f t="array" ref="K728">(MAX(IF($A728=InsertVoiceSwitchActivateLOG!A$1:A$7000,InsertVoiceSwitchActivateLOG!H$1:H$7000,0)))</f>
        <v>3.5900000000000001E-2</v>
      </c>
      <c r="L728" s="61" t="str">
        <f t="shared" si="67"/>
        <v/>
      </c>
      <c r="M728" s="61">
        <f t="shared" si="71"/>
        <v>19.240000000003477</v>
      </c>
      <c r="N728" s="59" t="str">
        <f t="shared" si="69"/>
        <v/>
      </c>
      <c r="O728" s="59" t="str">
        <f t="shared" si="70"/>
        <v/>
      </c>
    </row>
    <row r="729" spans="1:15" ht="12.5" customHeight="1" x14ac:dyDescent="0.35">
      <c r="A729" s="2">
        <v>14</v>
      </c>
      <c r="B729" s="2" t="s">
        <v>54</v>
      </c>
      <c r="C729" s="69">
        <v>36.877589999999998</v>
      </c>
      <c r="D729" t="s">
        <v>50</v>
      </c>
      <c r="E729" s="2" t="s">
        <v>44</v>
      </c>
      <c r="F729" s="2" t="s">
        <v>55</v>
      </c>
      <c r="G729" s="2"/>
      <c r="H729" s="2" t="str">
        <f>IF(OR(G729="",G730="",G731="",G732=""),"",(SUMIF(A729:A$7000,A729,G729:G$7000)))</f>
        <v/>
      </c>
      <c r="I729" s="55" t="str">
        <f t="shared" si="66"/>
        <v/>
      </c>
      <c r="J729" s="61" t="str">
        <f t="shared" si="68"/>
        <v/>
      </c>
      <c r="K729" s="55">
        <f t="array" ref="K729">(MAX(IF($A729=InsertVoiceSwitchActivateLOG!A$1:A$7000,InsertVoiceSwitchActivateLOG!H$1:H$7000,0)))</f>
        <v>3.5900000000000001E-2</v>
      </c>
      <c r="L729" s="55" t="str">
        <f t="shared" si="67"/>
        <v/>
      </c>
      <c r="M729" s="55">
        <f t="shared" si="71"/>
        <v>19.569999999994536</v>
      </c>
      <c r="N729" s="59" t="str">
        <f t="shared" si="69"/>
        <v/>
      </c>
      <c r="O729" s="59" t="str">
        <f t="shared" si="70"/>
        <v/>
      </c>
    </row>
    <row r="730" spans="1:15" ht="12.5" customHeight="1" x14ac:dyDescent="0.35">
      <c r="A730" s="61">
        <v>14</v>
      </c>
      <c r="B730" s="61" t="s">
        <v>54</v>
      </c>
      <c r="C730" s="70">
        <v>36.892580000000002</v>
      </c>
      <c r="D730" s="59" t="s">
        <v>50</v>
      </c>
      <c r="E730" s="61" t="s">
        <v>44</v>
      </c>
      <c r="F730" s="61" t="s">
        <v>55</v>
      </c>
      <c r="G730" s="61"/>
      <c r="H730" s="61" t="str">
        <f>IF(OR(G730="",G731="",G732="",G733=""),"",(SUMIF(A730:A$7000,A730,G730:G$7000)))</f>
        <v/>
      </c>
      <c r="I730" s="61" t="str">
        <f t="shared" ref="I730:I793" si="72">IF(L730="","",A730)</f>
        <v/>
      </c>
      <c r="J730" s="61" t="str">
        <f t="shared" si="68"/>
        <v/>
      </c>
      <c r="K730" s="61">
        <f t="array" ref="K730">(MAX(IF($A730=InsertVoiceSwitchActivateLOG!A$1:A$7000,InsertVoiceSwitchActivateLOG!H$1:H$7000,0)))</f>
        <v>3.5900000000000001E-2</v>
      </c>
      <c r="L730" s="61" t="str">
        <f t="shared" ref="L730:L793" si="73">IF(H730="","",IF(AND(H729="",H728="",H727=""),C730,""))</f>
        <v/>
      </c>
      <c r="M730" s="61">
        <f t="shared" si="71"/>
        <v>14.9900000000045</v>
      </c>
      <c r="N730" s="59" t="str">
        <f t="shared" si="69"/>
        <v/>
      </c>
      <c r="O730" s="59" t="str">
        <f t="shared" si="70"/>
        <v/>
      </c>
    </row>
    <row r="731" spans="1:15" ht="12.5" customHeight="1" x14ac:dyDescent="0.35">
      <c r="A731" s="2">
        <v>14</v>
      </c>
      <c r="B731" s="2" t="s">
        <v>54</v>
      </c>
      <c r="C731" s="69">
        <v>36.909030000000001</v>
      </c>
      <c r="D731" t="s">
        <v>50</v>
      </c>
      <c r="E731" s="2" t="s">
        <v>44</v>
      </c>
      <c r="F731" s="2" t="s">
        <v>55</v>
      </c>
      <c r="G731" s="2"/>
      <c r="H731" s="2" t="str">
        <f>IF(OR(G731="",G732="",G733="",G734=""),"",(SUMIF(A731:A$7000,A731,G731:G$7000)))</f>
        <v/>
      </c>
      <c r="I731" s="55" t="str">
        <f t="shared" si="72"/>
        <v/>
      </c>
      <c r="J731" s="61" t="str">
        <f t="shared" si="68"/>
        <v/>
      </c>
      <c r="K731" s="55">
        <f t="array" ref="K731">(MAX(IF($A731=InsertVoiceSwitchActivateLOG!A$1:A$7000,InsertVoiceSwitchActivateLOG!H$1:H$7000,0)))</f>
        <v>3.5900000000000001E-2</v>
      </c>
      <c r="L731" s="55" t="str">
        <f t="shared" si="73"/>
        <v/>
      </c>
      <c r="M731" s="55">
        <f t="shared" si="71"/>
        <v>16.449999999998965</v>
      </c>
      <c r="N731" s="59" t="str">
        <f t="shared" si="69"/>
        <v/>
      </c>
      <c r="O731" s="59" t="str">
        <f t="shared" si="70"/>
        <v/>
      </c>
    </row>
    <row r="732" spans="1:15" ht="12.5" customHeight="1" x14ac:dyDescent="0.35">
      <c r="A732" s="61">
        <v>14</v>
      </c>
      <c r="B732" s="61" t="s">
        <v>54</v>
      </c>
      <c r="C732" s="70">
        <v>36.924010000000003</v>
      </c>
      <c r="D732" s="59" t="s">
        <v>50</v>
      </c>
      <c r="E732" s="61" t="s">
        <v>44</v>
      </c>
      <c r="F732" s="61" t="s">
        <v>55</v>
      </c>
      <c r="G732" s="61">
        <v>1E-4</v>
      </c>
      <c r="H732" s="61">
        <f>IF(OR(G732="",G733="",G734="",G735=""),"",(SUMIF(A732:A$7000,A732,G732:G$7000)))</f>
        <v>3.5900000000000001E-2</v>
      </c>
      <c r="I732" s="61">
        <f t="shared" si="72"/>
        <v>14</v>
      </c>
      <c r="J732" s="61" t="str">
        <f t="shared" si="68"/>
        <v>TaskC</v>
      </c>
      <c r="K732" s="61">
        <f t="array" ref="K732">(MAX(IF($A732=InsertVoiceSwitchActivateLOG!A$1:A$7000,InsertVoiceSwitchActivateLOG!H$1:H$7000,0)))</f>
        <v>3.5900000000000001E-2</v>
      </c>
      <c r="L732" s="61">
        <f t="shared" si="73"/>
        <v>36.924010000000003</v>
      </c>
      <c r="M732" s="61">
        <f t="shared" si="71"/>
        <v>14.980000000001326</v>
      </c>
      <c r="N732" s="59" t="str">
        <f t="shared" si="69"/>
        <v/>
      </c>
      <c r="O732" s="59" t="str">
        <f t="shared" si="70"/>
        <v/>
      </c>
    </row>
    <row r="733" spans="1:15" ht="12.5" customHeight="1" x14ac:dyDescent="0.35">
      <c r="A733" s="2">
        <v>14</v>
      </c>
      <c r="B733" s="2" t="s">
        <v>54</v>
      </c>
      <c r="C733" s="69">
        <v>36.939300000000003</v>
      </c>
      <c r="D733" t="s">
        <v>50</v>
      </c>
      <c r="E733" s="2" t="s">
        <v>44</v>
      </c>
      <c r="F733" s="2" t="s">
        <v>55</v>
      </c>
      <c r="G733" s="2">
        <v>1E-4</v>
      </c>
      <c r="H733" s="2">
        <f>IF(OR(G733="",G734="",G735="",G736=""),"",(SUMIF(A733:A$7000,A733,G733:G$7000)))</f>
        <v>3.5799999999999998E-2</v>
      </c>
      <c r="I733" s="55" t="str">
        <f t="shared" si="72"/>
        <v/>
      </c>
      <c r="J733" s="61" t="str">
        <f t="shared" si="68"/>
        <v/>
      </c>
      <c r="K733" s="55">
        <f t="array" ref="K733">(MAX(IF($A733=InsertVoiceSwitchActivateLOG!A$1:A$7000,InsertVoiceSwitchActivateLOG!H$1:H$7000,0)))</f>
        <v>3.5900000000000001E-2</v>
      </c>
      <c r="L733" s="55" t="str">
        <f t="shared" si="73"/>
        <v/>
      </c>
      <c r="M733" s="55">
        <f t="shared" si="71"/>
        <v>15.290000000000248</v>
      </c>
      <c r="N733" s="59">
        <f t="shared" si="69"/>
        <v>14</v>
      </c>
      <c r="O733" s="59">
        <f t="shared" si="70"/>
        <v>1</v>
      </c>
    </row>
    <row r="734" spans="1:15" ht="12.5" customHeight="1" x14ac:dyDescent="0.35">
      <c r="A734" s="61">
        <v>14</v>
      </c>
      <c r="B734" s="61" t="s">
        <v>54</v>
      </c>
      <c r="C734" s="70">
        <v>36.954410000000003</v>
      </c>
      <c r="D734" s="59" t="s">
        <v>50</v>
      </c>
      <c r="E734" s="61" t="s">
        <v>44</v>
      </c>
      <c r="F734" s="61" t="s">
        <v>55</v>
      </c>
      <c r="G734" s="61">
        <v>2.0000000000000001E-4</v>
      </c>
      <c r="H734" s="61">
        <f>IF(OR(G734="",G735="",G736="",G737=""),"",(SUMIF(A734:A$7000,A734,G734:G$7000)))</f>
        <v>3.5699999999999996E-2</v>
      </c>
      <c r="I734" s="61" t="str">
        <f t="shared" si="72"/>
        <v/>
      </c>
      <c r="J734" s="61" t="str">
        <f t="shared" si="68"/>
        <v/>
      </c>
      <c r="K734" s="61">
        <f t="array" ref="K734">(MAX(IF($A734=InsertVoiceSwitchActivateLOG!A$1:A$7000,InsertVoiceSwitchActivateLOG!H$1:H$7000,0)))</f>
        <v>3.5900000000000001E-2</v>
      </c>
      <c r="L734" s="61" t="str">
        <f t="shared" si="73"/>
        <v/>
      </c>
      <c r="M734" s="61">
        <f t="shared" si="71"/>
        <v>15.109999999999957</v>
      </c>
      <c r="N734" s="59">
        <f t="shared" si="69"/>
        <v>14</v>
      </c>
      <c r="O734" s="59">
        <f t="shared" si="70"/>
        <v>1</v>
      </c>
    </row>
    <row r="735" spans="1:15" ht="12.5" customHeight="1" x14ac:dyDescent="0.35">
      <c r="A735" s="2">
        <v>14</v>
      </c>
      <c r="B735" s="2" t="s">
        <v>54</v>
      </c>
      <c r="C735" s="69">
        <v>36.969299999999997</v>
      </c>
      <c r="D735" t="s">
        <v>50</v>
      </c>
      <c r="E735" s="2" t="s">
        <v>44</v>
      </c>
      <c r="F735" s="2" t="s">
        <v>55</v>
      </c>
      <c r="G735" s="2">
        <v>2.0000000000000001E-4</v>
      </c>
      <c r="H735" s="2">
        <f>IF(OR(G735="",G736="",G737="",G738=""),"",(SUMIF(A735:A$7000,A735,G735:G$7000)))</f>
        <v>3.5500000000000004E-2</v>
      </c>
      <c r="I735" s="55" t="str">
        <f t="shared" si="72"/>
        <v/>
      </c>
      <c r="J735" s="61" t="str">
        <f t="shared" si="68"/>
        <v/>
      </c>
      <c r="K735" s="55">
        <f t="array" ref="K735">(MAX(IF($A735=InsertVoiceSwitchActivateLOG!A$1:A$7000,InsertVoiceSwitchActivateLOG!H$1:H$7000,0)))</f>
        <v>3.5900000000000001E-2</v>
      </c>
      <c r="L735" s="55" t="str">
        <f t="shared" si="73"/>
        <v/>
      </c>
      <c r="M735" s="55">
        <f t="shared" si="71"/>
        <v>14.889999999994075</v>
      </c>
      <c r="N735" s="59">
        <f t="shared" si="69"/>
        <v>14</v>
      </c>
      <c r="O735" s="59">
        <f t="shared" si="70"/>
        <v>1</v>
      </c>
    </row>
    <row r="736" spans="1:15" ht="12.5" customHeight="1" x14ac:dyDescent="0.35">
      <c r="A736" s="61">
        <v>14</v>
      </c>
      <c r="B736" s="61" t="s">
        <v>54</v>
      </c>
      <c r="C736" s="70">
        <v>36.985289999999999</v>
      </c>
      <c r="D736" s="59" t="s">
        <v>50</v>
      </c>
      <c r="E736" s="61" t="s">
        <v>44</v>
      </c>
      <c r="F736" s="61" t="s">
        <v>55</v>
      </c>
      <c r="G736" s="61">
        <v>6.9999999999999999E-4</v>
      </c>
      <c r="H736" s="61">
        <f>IF(OR(G736="",G737="",G738="",G739=""),"",(SUMIF(A736:A$7000,A736,G736:G$7000)))</f>
        <v>3.5299999999999998E-2</v>
      </c>
      <c r="I736" s="61" t="str">
        <f t="shared" si="72"/>
        <v/>
      </c>
      <c r="J736" s="61" t="str">
        <f t="shared" si="68"/>
        <v/>
      </c>
      <c r="K736" s="61">
        <f t="array" ref="K736">(MAX(IF($A736=InsertVoiceSwitchActivateLOG!A$1:A$7000,InsertVoiceSwitchActivateLOG!H$1:H$7000,0)))</f>
        <v>3.5900000000000001E-2</v>
      </c>
      <c r="L736" s="61" t="str">
        <f t="shared" si="73"/>
        <v/>
      </c>
      <c r="M736" s="61">
        <f t="shared" si="71"/>
        <v>15.990000000002169</v>
      </c>
      <c r="N736" s="59">
        <f t="shared" si="69"/>
        <v>14</v>
      </c>
      <c r="O736" s="59">
        <f t="shared" si="70"/>
        <v>1</v>
      </c>
    </row>
    <row r="737" spans="1:15" ht="12.5" customHeight="1" x14ac:dyDescent="0.35">
      <c r="A737" s="2">
        <v>14</v>
      </c>
      <c r="B737" s="2" t="s">
        <v>56</v>
      </c>
      <c r="C737" s="69">
        <v>37.003779999999999</v>
      </c>
      <c r="D737" t="s">
        <v>50</v>
      </c>
      <c r="E737" s="2" t="s">
        <v>44</v>
      </c>
      <c r="F737" s="2" t="s">
        <v>55</v>
      </c>
      <c r="G737" s="2">
        <v>2.0999999999999999E-3</v>
      </c>
      <c r="H737" s="2">
        <f>IF(OR(G737="",G738="",G739="",G740=""),"",(SUMIF(A737:A$7000,A737,G737:G$7000)))</f>
        <v>3.4600000000000006E-2</v>
      </c>
      <c r="I737" s="55" t="str">
        <f t="shared" si="72"/>
        <v/>
      </c>
      <c r="J737" s="61" t="str">
        <f t="shared" si="68"/>
        <v/>
      </c>
      <c r="K737" s="55">
        <f t="array" ref="K737">(MAX(IF($A737=InsertVoiceSwitchActivateLOG!A$1:A$7000,InsertVoiceSwitchActivateLOG!H$1:H$7000,0)))</f>
        <v>3.5900000000000001E-2</v>
      </c>
      <c r="L737" s="55" t="str">
        <f t="shared" si="73"/>
        <v/>
      </c>
      <c r="M737" s="55">
        <f t="shared" si="71"/>
        <v>18.489999999999895</v>
      </c>
      <c r="N737" s="59">
        <f t="shared" si="69"/>
        <v>14</v>
      </c>
      <c r="O737" s="59">
        <f t="shared" si="70"/>
        <v>1</v>
      </c>
    </row>
    <row r="738" spans="1:15" ht="12.5" customHeight="1" x14ac:dyDescent="0.35">
      <c r="A738" s="61">
        <v>14</v>
      </c>
      <c r="B738" s="61" t="s">
        <v>56</v>
      </c>
      <c r="C738" s="70">
        <v>37.022649999999999</v>
      </c>
      <c r="D738" s="59" t="s">
        <v>50</v>
      </c>
      <c r="E738" s="61" t="s">
        <v>44</v>
      </c>
      <c r="F738" s="61" t="s">
        <v>55</v>
      </c>
      <c r="G738" s="61">
        <v>3.2000000000000002E-3</v>
      </c>
      <c r="H738" s="61">
        <f>IF(OR(G738="",G739="",G740="",G741=""),"",(SUMIF(A738:A$7000,A738,G738:G$7000)))</f>
        <v>3.2500000000000001E-2</v>
      </c>
      <c r="I738" s="61" t="str">
        <f t="shared" si="72"/>
        <v/>
      </c>
      <c r="J738" s="61" t="str">
        <f t="shared" si="68"/>
        <v/>
      </c>
      <c r="K738" s="61">
        <f t="array" ref="K738">(MAX(IF($A738=InsertVoiceSwitchActivateLOG!A$1:A$7000,InsertVoiceSwitchActivateLOG!H$1:H$7000,0)))</f>
        <v>3.5900000000000001E-2</v>
      </c>
      <c r="L738" s="61" t="str">
        <f t="shared" si="73"/>
        <v/>
      </c>
      <c r="M738" s="61">
        <f t="shared" si="71"/>
        <v>18.86999999999972</v>
      </c>
      <c r="N738" s="59">
        <f t="shared" si="69"/>
        <v>14</v>
      </c>
      <c r="O738" s="59">
        <f t="shared" si="70"/>
        <v>-1</v>
      </c>
    </row>
    <row r="739" spans="1:15" ht="12.5" customHeight="1" x14ac:dyDescent="0.35">
      <c r="A739" s="2">
        <v>14</v>
      </c>
      <c r="B739" s="2" t="s">
        <v>56</v>
      </c>
      <c r="C739" s="69">
        <v>37.040489999999998</v>
      </c>
      <c r="D739" t="s">
        <v>50</v>
      </c>
      <c r="E739" s="2" t="s">
        <v>44</v>
      </c>
      <c r="F739" s="2" t="s">
        <v>55</v>
      </c>
      <c r="G739" s="2">
        <v>2.5999999999999999E-3</v>
      </c>
      <c r="H739" s="2">
        <f>IF(OR(G739="",G740="",G741="",G742=""),"",(SUMIF(A739:A$7000,A739,G739:G$7000)))</f>
        <v>2.93E-2</v>
      </c>
      <c r="I739" s="55" t="str">
        <f t="shared" si="72"/>
        <v/>
      </c>
      <c r="J739" s="61" t="str">
        <f t="shared" si="68"/>
        <v/>
      </c>
      <c r="K739" s="55">
        <f t="array" ref="K739">(MAX(IF($A739=InsertVoiceSwitchActivateLOG!A$1:A$7000,InsertVoiceSwitchActivateLOG!H$1:H$7000,0)))</f>
        <v>3.5900000000000001E-2</v>
      </c>
      <c r="L739" s="55" t="str">
        <f t="shared" si="73"/>
        <v/>
      </c>
      <c r="M739" s="55">
        <f t="shared" si="71"/>
        <v>17.839999999999634</v>
      </c>
      <c r="N739" s="59">
        <f t="shared" si="69"/>
        <v>14</v>
      </c>
      <c r="O739" s="59">
        <f t="shared" si="70"/>
        <v>1</v>
      </c>
    </row>
    <row r="740" spans="1:15" ht="12.5" customHeight="1" x14ac:dyDescent="0.35">
      <c r="A740" s="61">
        <v>14</v>
      </c>
      <c r="B740" s="61" t="s">
        <v>56</v>
      </c>
      <c r="C740" s="70">
        <v>37.058320000000002</v>
      </c>
      <c r="D740" s="59" t="s">
        <v>50</v>
      </c>
      <c r="E740" s="61" t="s">
        <v>44</v>
      </c>
      <c r="F740" s="61" t="s">
        <v>55</v>
      </c>
      <c r="G740" s="61">
        <v>3.3999999999999998E-3</v>
      </c>
      <c r="H740" s="61">
        <f>IF(OR(G740="",G741="",G742="",G743=""),"",(SUMIF(A740:A$7000,A740,G740:G$7000)))</f>
        <v>2.6700000000000002E-2</v>
      </c>
      <c r="I740" s="61" t="str">
        <f t="shared" si="72"/>
        <v/>
      </c>
      <c r="J740" s="61" t="str">
        <f t="shared" si="68"/>
        <v/>
      </c>
      <c r="K740" s="61">
        <f t="array" ref="K740">(MAX(IF($A740=InsertVoiceSwitchActivateLOG!A$1:A$7000,InsertVoiceSwitchActivateLOG!H$1:H$7000,0)))</f>
        <v>3.5900000000000001E-2</v>
      </c>
      <c r="L740" s="61" t="str">
        <f t="shared" si="73"/>
        <v/>
      </c>
      <c r="M740" s="61">
        <f t="shared" si="71"/>
        <v>17.830000000003565</v>
      </c>
      <c r="N740" s="59">
        <f t="shared" si="69"/>
        <v>14</v>
      </c>
      <c r="O740" s="59">
        <f t="shared" si="70"/>
        <v>1</v>
      </c>
    </row>
    <row r="741" spans="1:15" ht="12.5" customHeight="1" x14ac:dyDescent="0.35">
      <c r="A741" s="2">
        <v>14</v>
      </c>
      <c r="B741" s="2" t="s">
        <v>56</v>
      </c>
      <c r="C741" s="69">
        <v>37.07582</v>
      </c>
      <c r="D741" t="s">
        <v>50</v>
      </c>
      <c r="E741" s="2" t="s">
        <v>44</v>
      </c>
      <c r="F741" s="2" t="s">
        <v>55</v>
      </c>
      <c r="G741" s="2">
        <v>3.3999999999999998E-3</v>
      </c>
      <c r="H741" s="2">
        <f>IF(OR(G741="",G742="",G743="",G744=""),"",(SUMIF(A741:A$7000,A741,G741:G$7000)))</f>
        <v>2.3300000000000001E-2</v>
      </c>
      <c r="I741" s="55" t="str">
        <f t="shared" si="72"/>
        <v/>
      </c>
      <c r="J741" s="61" t="str">
        <f t="shared" si="68"/>
        <v/>
      </c>
      <c r="K741" s="55">
        <f t="array" ref="K741">(MAX(IF($A741=InsertVoiceSwitchActivateLOG!A$1:A$7000,InsertVoiceSwitchActivateLOG!H$1:H$7000,0)))</f>
        <v>3.5900000000000001E-2</v>
      </c>
      <c r="L741" s="55" t="str">
        <f t="shared" si="73"/>
        <v/>
      </c>
      <c r="M741" s="55">
        <f t="shared" si="71"/>
        <v>17.499999999998295</v>
      </c>
      <c r="N741" s="59">
        <f t="shared" si="69"/>
        <v>14</v>
      </c>
      <c r="O741" s="59">
        <f t="shared" si="70"/>
        <v>-1</v>
      </c>
    </row>
    <row r="742" spans="1:15" ht="12.5" customHeight="1" x14ac:dyDescent="0.35">
      <c r="A742" s="61">
        <v>14</v>
      </c>
      <c r="B742" s="61" t="s">
        <v>56</v>
      </c>
      <c r="C742" s="70">
        <v>37.0946</v>
      </c>
      <c r="D742" s="59" t="s">
        <v>50</v>
      </c>
      <c r="E742" s="61" t="s">
        <v>44</v>
      </c>
      <c r="F742" s="61" t="s">
        <v>55</v>
      </c>
      <c r="G742" s="61">
        <v>3.2000000000000002E-3</v>
      </c>
      <c r="H742" s="61">
        <f>IF(OR(G742="",G743="",G744="",G745=""),"",(SUMIF(A742:A$7000,A742,G742:G$7000)))</f>
        <v>1.9900000000000001E-2</v>
      </c>
      <c r="I742" s="61" t="str">
        <f t="shared" si="72"/>
        <v/>
      </c>
      <c r="J742" s="61" t="str">
        <f t="shared" si="68"/>
        <v/>
      </c>
      <c r="K742" s="61">
        <f t="array" ref="K742">(MAX(IF($A742=InsertVoiceSwitchActivateLOG!A$1:A$7000,InsertVoiceSwitchActivateLOG!H$1:H$7000,0)))</f>
        <v>3.5900000000000001E-2</v>
      </c>
      <c r="L742" s="61" t="str">
        <f t="shared" si="73"/>
        <v/>
      </c>
      <c r="M742" s="61">
        <f t="shared" si="71"/>
        <v>18.779999999999575</v>
      </c>
      <c r="N742" s="59">
        <f t="shared" si="69"/>
        <v>14</v>
      </c>
      <c r="O742" s="59">
        <f t="shared" si="70"/>
        <v>-1</v>
      </c>
    </row>
    <row r="743" spans="1:15" ht="12.5" customHeight="1" x14ac:dyDescent="0.35">
      <c r="A743" s="2">
        <v>14</v>
      </c>
      <c r="B743" s="2" t="s">
        <v>56</v>
      </c>
      <c r="C743" s="69">
        <v>37.113300000000002</v>
      </c>
      <c r="D743" t="s">
        <v>50</v>
      </c>
      <c r="E743" s="2" t="s">
        <v>44</v>
      </c>
      <c r="F743" s="2" t="s">
        <v>55</v>
      </c>
      <c r="G743" s="2">
        <v>1.6999999999999999E-3</v>
      </c>
      <c r="H743" s="2">
        <f>IF(OR(G743="",G744="",G745="",G746=""),"",(SUMIF(A743:A$7000,A743,G743:G$7000)))</f>
        <v>1.67E-2</v>
      </c>
      <c r="I743" s="55" t="str">
        <f t="shared" si="72"/>
        <v/>
      </c>
      <c r="J743" s="61" t="str">
        <f t="shared" si="68"/>
        <v/>
      </c>
      <c r="K743" s="55">
        <f t="array" ref="K743">(MAX(IF($A743=InsertVoiceSwitchActivateLOG!A$1:A$7000,InsertVoiceSwitchActivateLOG!H$1:H$7000,0)))</f>
        <v>3.5900000000000001E-2</v>
      </c>
      <c r="L743" s="55" t="str">
        <f t="shared" si="73"/>
        <v/>
      </c>
      <c r="M743" s="55">
        <f t="shared" si="71"/>
        <v>18.700000000002603</v>
      </c>
      <c r="N743" s="59">
        <f t="shared" si="69"/>
        <v>14</v>
      </c>
      <c r="O743" s="59">
        <f t="shared" si="70"/>
        <v>1</v>
      </c>
    </row>
    <row r="744" spans="1:15" ht="12.5" customHeight="1" x14ac:dyDescent="0.35">
      <c r="A744" s="61">
        <v>14</v>
      </c>
      <c r="B744" s="61" t="s">
        <v>56</v>
      </c>
      <c r="C744" s="70">
        <v>37.13167</v>
      </c>
      <c r="D744" s="59" t="s">
        <v>50</v>
      </c>
      <c r="E744" s="61" t="s">
        <v>44</v>
      </c>
      <c r="F744" s="61" t="s">
        <v>55</v>
      </c>
      <c r="G744" s="61">
        <v>2.3999999999999998E-3</v>
      </c>
      <c r="H744" s="61">
        <f>IF(OR(G744="",G745="",G746="",G747=""),"",(SUMIF(A744:A$7000,A744,G744:G$7000)))</f>
        <v>1.4999999999999999E-2</v>
      </c>
      <c r="I744" s="61" t="str">
        <f t="shared" si="72"/>
        <v/>
      </c>
      <c r="J744" s="61" t="str">
        <f t="shared" si="68"/>
        <v/>
      </c>
      <c r="K744" s="61">
        <f t="array" ref="K744">(MAX(IF($A744=InsertVoiceSwitchActivateLOG!A$1:A$7000,InsertVoiceSwitchActivateLOG!H$1:H$7000,0)))</f>
        <v>3.5900000000000001E-2</v>
      </c>
      <c r="L744" s="61" t="str">
        <f t="shared" si="73"/>
        <v/>
      </c>
      <c r="M744" s="61">
        <f t="shared" si="71"/>
        <v>18.369999999997333</v>
      </c>
      <c r="N744" s="59">
        <f t="shared" si="69"/>
        <v>14</v>
      </c>
      <c r="O744" s="59">
        <f t="shared" si="70"/>
        <v>1</v>
      </c>
    </row>
    <row r="745" spans="1:15" ht="12.5" customHeight="1" x14ac:dyDescent="0.35">
      <c r="A745" s="2">
        <v>14</v>
      </c>
      <c r="B745" s="2" t="s">
        <v>56</v>
      </c>
      <c r="C745" s="69">
        <v>37.150930000000002</v>
      </c>
      <c r="D745" t="s">
        <v>50</v>
      </c>
      <c r="E745" s="2" t="s">
        <v>44</v>
      </c>
      <c r="F745" s="2" t="s">
        <v>55</v>
      </c>
      <c r="G745" s="2">
        <v>3.5999999999999999E-3</v>
      </c>
      <c r="H745" s="2">
        <f>IF(OR(G745="",G746="",G747="",G748=""),"",(SUMIF(A745:A$7000,A745,G745:G$7000)))</f>
        <v>1.26E-2</v>
      </c>
      <c r="I745" s="55" t="str">
        <f t="shared" si="72"/>
        <v/>
      </c>
      <c r="J745" s="61" t="str">
        <f t="shared" si="68"/>
        <v/>
      </c>
      <c r="K745" s="55">
        <f t="array" ref="K745">(MAX(IF($A745=InsertVoiceSwitchActivateLOG!A$1:A$7000,InsertVoiceSwitchActivateLOG!H$1:H$7000,0)))</f>
        <v>3.5900000000000001E-2</v>
      </c>
      <c r="L745" s="55" t="str">
        <f t="shared" si="73"/>
        <v/>
      </c>
      <c r="M745" s="55">
        <f t="shared" si="71"/>
        <v>19.260000000002719</v>
      </c>
      <c r="N745" s="59">
        <f t="shared" si="69"/>
        <v>14</v>
      </c>
      <c r="O745" s="59">
        <f t="shared" si="70"/>
        <v>-1</v>
      </c>
    </row>
    <row r="746" spans="1:15" ht="12.5" customHeight="1" x14ac:dyDescent="0.35">
      <c r="A746" s="61">
        <v>14</v>
      </c>
      <c r="B746" s="61" t="s">
        <v>56</v>
      </c>
      <c r="C746" s="70">
        <v>37.168280000000003</v>
      </c>
      <c r="D746" s="59" t="s">
        <v>50</v>
      </c>
      <c r="E746" s="61" t="s">
        <v>44</v>
      </c>
      <c r="F746" s="61" t="s">
        <v>55</v>
      </c>
      <c r="G746" s="61">
        <v>1.5E-3</v>
      </c>
      <c r="H746" s="61" t="str">
        <f>IF(OR(G746="",G747="",G748="",G749=""),"",(SUMIF(A746:A$7000,A746,G746:G$7000)))</f>
        <v/>
      </c>
      <c r="I746" s="61" t="str">
        <f t="shared" si="72"/>
        <v/>
      </c>
      <c r="J746" s="61" t="str">
        <f t="shared" si="68"/>
        <v/>
      </c>
      <c r="K746" s="61">
        <f t="array" ref="K746">(MAX(IF($A746=InsertVoiceSwitchActivateLOG!A$1:A$7000,InsertVoiceSwitchActivateLOG!H$1:H$7000,0)))</f>
        <v>3.5900000000000001E-2</v>
      </c>
      <c r="L746" s="61" t="str">
        <f t="shared" si="73"/>
        <v/>
      </c>
      <c r="M746" s="61">
        <f t="shared" si="71"/>
        <v>17.350000000000421</v>
      </c>
      <c r="N746" s="59">
        <f t="shared" si="69"/>
        <v>14</v>
      </c>
      <c r="O746" s="59">
        <f t="shared" si="70"/>
        <v>1</v>
      </c>
    </row>
    <row r="747" spans="1:15" ht="12.5" customHeight="1" x14ac:dyDescent="0.35">
      <c r="A747" s="2">
        <v>14</v>
      </c>
      <c r="B747" s="2" t="s">
        <v>56</v>
      </c>
      <c r="C747" s="69">
        <v>37.186669999999999</v>
      </c>
      <c r="D747" t="s">
        <v>50</v>
      </c>
      <c r="E747" s="2" t="s">
        <v>44</v>
      </c>
      <c r="F747" s="2" t="s">
        <v>55</v>
      </c>
      <c r="G747" s="2">
        <v>1.8E-3</v>
      </c>
      <c r="H747" s="2" t="str">
        <f>IF(OR(G747="",G748="",G749="",G750=""),"",(SUMIF(A747:A$7000,A747,G747:G$7000)))</f>
        <v/>
      </c>
      <c r="I747" s="55" t="str">
        <f t="shared" si="72"/>
        <v/>
      </c>
      <c r="J747" s="61" t="str">
        <f t="shared" si="68"/>
        <v/>
      </c>
      <c r="K747" s="55">
        <f t="array" ref="K747">(MAX(IF($A747=InsertVoiceSwitchActivateLOG!A$1:A$7000,InsertVoiceSwitchActivateLOG!H$1:H$7000,0)))</f>
        <v>3.5900000000000001E-2</v>
      </c>
      <c r="L747" s="55" t="str">
        <f t="shared" si="73"/>
        <v/>
      </c>
      <c r="M747" s="55">
        <f t="shared" si="71"/>
        <v>18.389999999996576</v>
      </c>
      <c r="N747" s="59">
        <f t="shared" si="69"/>
        <v>14</v>
      </c>
      <c r="O747" s="59">
        <f t="shared" si="70"/>
        <v>1</v>
      </c>
    </row>
    <row r="748" spans="1:15" ht="12.5" customHeight="1" x14ac:dyDescent="0.35">
      <c r="A748" s="61">
        <v>14</v>
      </c>
      <c r="B748" s="61" t="s">
        <v>56</v>
      </c>
      <c r="C748" s="70">
        <v>37.207079999999998</v>
      </c>
      <c r="D748" s="59" t="s">
        <v>50</v>
      </c>
      <c r="E748" s="61" t="s">
        <v>44</v>
      </c>
      <c r="F748" s="61" t="s">
        <v>55</v>
      </c>
      <c r="G748" s="61">
        <v>5.7000000000000002E-3</v>
      </c>
      <c r="H748" s="61" t="str">
        <f>IF(OR(G748="",G749="",G750="",G751=""),"",(SUMIF(A748:A$7000,A748,G748:G$7000)))</f>
        <v/>
      </c>
      <c r="I748" s="61" t="str">
        <f t="shared" si="72"/>
        <v/>
      </c>
      <c r="J748" s="61" t="str">
        <f t="shared" si="68"/>
        <v/>
      </c>
      <c r="K748" s="61">
        <f t="array" ref="K748">(MAX(IF($A748=InsertVoiceSwitchActivateLOG!A$1:A$7000,InsertVoiceSwitchActivateLOG!H$1:H$7000,0)))</f>
        <v>3.5900000000000001E-2</v>
      </c>
      <c r="L748" s="61" t="str">
        <f t="shared" si="73"/>
        <v/>
      </c>
      <c r="M748" s="61">
        <f t="shared" si="71"/>
        <v>20.409999999998263</v>
      </c>
      <c r="N748" s="59" t="str">
        <f t="shared" si="69"/>
        <v/>
      </c>
      <c r="O748" s="59" t="str">
        <f t="shared" si="70"/>
        <v/>
      </c>
    </row>
    <row r="749" spans="1:15" ht="12.5" customHeight="1" x14ac:dyDescent="0.35">
      <c r="A749" s="2">
        <v>15</v>
      </c>
      <c r="B749" s="2" t="s">
        <v>54</v>
      </c>
      <c r="C749" s="69">
        <v>38.237400000000001</v>
      </c>
      <c r="D749" t="s">
        <v>50</v>
      </c>
      <c r="E749" s="2" t="s">
        <v>42</v>
      </c>
      <c r="F749" s="2" t="s">
        <v>55</v>
      </c>
      <c r="G749" s="2"/>
      <c r="H749" s="2" t="str">
        <f>IF(OR(G749="",G750="",G751="",G752=""),"",(SUMIF(A749:A$7000,A749,G749:G$7000)))</f>
        <v/>
      </c>
      <c r="I749" s="55" t="str">
        <f t="shared" si="72"/>
        <v/>
      </c>
      <c r="J749" s="61" t="str">
        <f t="shared" si="68"/>
        <v/>
      </c>
      <c r="K749" s="55">
        <f t="array" ref="K749">(MAX(IF($A749=InsertVoiceSwitchActivateLOG!A$1:A$7000,InsertVoiceSwitchActivateLOG!H$1:H$7000,0)))</f>
        <v>2.7399999999999994E-2</v>
      </c>
      <c r="L749" s="55" t="str">
        <f t="shared" si="73"/>
        <v/>
      </c>
      <c r="M749" s="55">
        <f t="shared" si="71"/>
        <v>0</v>
      </c>
      <c r="N749" s="59" t="str">
        <f t="shared" si="69"/>
        <v/>
      </c>
      <c r="O749" s="59" t="str">
        <f t="shared" si="70"/>
        <v/>
      </c>
    </row>
    <row r="750" spans="1:15" ht="12.5" customHeight="1" x14ac:dyDescent="0.35">
      <c r="A750" s="61">
        <v>15</v>
      </c>
      <c r="B750" s="61" t="s">
        <v>54</v>
      </c>
      <c r="C750" s="70">
        <v>38.254429999999999</v>
      </c>
      <c r="D750" s="59" t="s">
        <v>50</v>
      </c>
      <c r="E750" s="61" t="s">
        <v>42</v>
      </c>
      <c r="F750" s="61" t="s">
        <v>55</v>
      </c>
      <c r="G750" s="61"/>
      <c r="H750" s="61" t="str">
        <f>IF(OR(G750="",G751="",G752="",G753=""),"",(SUMIF(A750:A$7000,A750,G750:G$7000)))</f>
        <v/>
      </c>
      <c r="I750" s="61" t="str">
        <f t="shared" si="72"/>
        <v/>
      </c>
      <c r="J750" s="61" t="str">
        <f t="shared" si="68"/>
        <v/>
      </c>
      <c r="K750" s="61">
        <f t="array" ref="K750">(MAX(IF($A750=InsertVoiceSwitchActivateLOG!A$1:A$7000,InsertVoiceSwitchActivateLOG!H$1:H$7000,0)))</f>
        <v>2.7399999999999994E-2</v>
      </c>
      <c r="L750" s="61" t="str">
        <f t="shared" si="73"/>
        <v/>
      </c>
      <c r="M750" s="61">
        <f t="shared" si="71"/>
        <v>17.029999999998324</v>
      </c>
      <c r="N750" s="59" t="str">
        <f t="shared" si="69"/>
        <v/>
      </c>
      <c r="O750" s="59" t="str">
        <f t="shared" si="70"/>
        <v/>
      </c>
    </row>
    <row r="751" spans="1:15" ht="12.5" customHeight="1" x14ac:dyDescent="0.35">
      <c r="A751" s="2">
        <v>15</v>
      </c>
      <c r="B751" s="2" t="s">
        <v>54</v>
      </c>
      <c r="C751" s="69">
        <v>38.26961</v>
      </c>
      <c r="D751" t="s">
        <v>50</v>
      </c>
      <c r="E751" s="2" t="s">
        <v>42</v>
      </c>
      <c r="F751" s="2" t="s">
        <v>55</v>
      </c>
      <c r="G751" s="2"/>
      <c r="H751" s="2" t="str">
        <f>IF(OR(G751="",G752="",G753="",G754=""),"",(SUMIF(A751:A$7000,A751,G751:G$7000)))</f>
        <v/>
      </c>
      <c r="I751" s="55" t="str">
        <f t="shared" si="72"/>
        <v/>
      </c>
      <c r="J751" s="61" t="str">
        <f t="shared" si="68"/>
        <v/>
      </c>
      <c r="K751" s="55">
        <f t="array" ref="K751">(MAX(IF($A751=InsertVoiceSwitchActivateLOG!A$1:A$7000,InsertVoiceSwitchActivateLOG!H$1:H$7000,0)))</f>
        <v>2.7399999999999994E-2</v>
      </c>
      <c r="L751" s="55" t="str">
        <f t="shared" si="73"/>
        <v/>
      </c>
      <c r="M751" s="55">
        <f t="shared" si="71"/>
        <v>15.180000000000859</v>
      </c>
      <c r="N751" s="59" t="str">
        <f t="shared" si="69"/>
        <v/>
      </c>
      <c r="O751" s="59" t="str">
        <f t="shared" si="70"/>
        <v/>
      </c>
    </row>
    <row r="752" spans="1:15" ht="12.5" customHeight="1" x14ac:dyDescent="0.35">
      <c r="A752" s="61">
        <v>15</v>
      </c>
      <c r="B752" s="61" t="s">
        <v>54</v>
      </c>
      <c r="C752" s="70">
        <v>38.286299999999997</v>
      </c>
      <c r="D752" s="59" t="s">
        <v>50</v>
      </c>
      <c r="E752" s="61" t="s">
        <v>42</v>
      </c>
      <c r="F752" s="61" t="s">
        <v>55</v>
      </c>
      <c r="G752" s="61"/>
      <c r="H752" s="61" t="str">
        <f>IF(OR(G752="",G753="",G754="",G755=""),"",(SUMIF(A752:A$7000,A752,G752:G$7000)))</f>
        <v/>
      </c>
      <c r="I752" s="61" t="str">
        <f t="shared" si="72"/>
        <v/>
      </c>
      <c r="J752" s="61" t="str">
        <f t="shared" si="68"/>
        <v/>
      </c>
      <c r="K752" s="61">
        <f t="array" ref="K752">(MAX(IF($A752=InsertVoiceSwitchActivateLOG!A$1:A$7000,InsertVoiceSwitchActivateLOG!H$1:H$7000,0)))</f>
        <v>2.7399999999999994E-2</v>
      </c>
      <c r="L752" s="61" t="str">
        <f t="shared" si="73"/>
        <v/>
      </c>
      <c r="M752" s="61">
        <f t="shared" si="71"/>
        <v>16.689999999996985</v>
      </c>
      <c r="N752" s="59" t="str">
        <f t="shared" si="69"/>
        <v/>
      </c>
      <c r="O752" s="59" t="str">
        <f t="shared" si="70"/>
        <v/>
      </c>
    </row>
    <row r="753" spans="1:15" ht="12.5" customHeight="1" x14ac:dyDescent="0.35">
      <c r="A753" s="2">
        <v>15</v>
      </c>
      <c r="B753" s="2" t="s">
        <v>54</v>
      </c>
      <c r="C753" s="69">
        <v>38.301990000000004</v>
      </c>
      <c r="D753" t="s">
        <v>50</v>
      </c>
      <c r="E753" s="2" t="s">
        <v>42</v>
      </c>
      <c r="F753" s="2" t="s">
        <v>55</v>
      </c>
      <c r="G753" s="2"/>
      <c r="H753" s="2" t="str">
        <f>IF(OR(G753="",G754="",G755="",G756=""),"",(SUMIF(A753:A$7000,A753,G753:G$7000)))</f>
        <v/>
      </c>
      <c r="I753" s="55" t="str">
        <f t="shared" si="72"/>
        <v/>
      </c>
      <c r="J753" s="61" t="str">
        <f t="shared" si="68"/>
        <v/>
      </c>
      <c r="K753" s="55">
        <f t="array" ref="K753">(MAX(IF($A753=InsertVoiceSwitchActivateLOG!A$1:A$7000,InsertVoiceSwitchActivateLOG!H$1:H$7000,0)))</f>
        <v>2.7399999999999994E-2</v>
      </c>
      <c r="L753" s="55" t="str">
        <f t="shared" si="73"/>
        <v/>
      </c>
      <c r="M753" s="55">
        <f t="shared" si="71"/>
        <v>15.690000000006421</v>
      </c>
      <c r="N753" s="59" t="str">
        <f t="shared" si="69"/>
        <v/>
      </c>
      <c r="O753" s="59" t="str">
        <f t="shared" si="70"/>
        <v/>
      </c>
    </row>
    <row r="754" spans="1:15" ht="12.5" customHeight="1" x14ac:dyDescent="0.35">
      <c r="A754" s="61">
        <v>15</v>
      </c>
      <c r="B754" s="61" t="s">
        <v>54</v>
      </c>
      <c r="C754" s="70">
        <v>38.335090000000001</v>
      </c>
      <c r="D754" s="59" t="s">
        <v>50</v>
      </c>
      <c r="E754" s="61" t="s">
        <v>42</v>
      </c>
      <c r="F754" s="61" t="s">
        <v>55</v>
      </c>
      <c r="G754" s="61"/>
      <c r="H754" s="61" t="str">
        <f>IF(OR(G754="",G755="",G756="",G757=""),"",(SUMIF(A754:A$7000,A754,G754:G$7000)))</f>
        <v/>
      </c>
      <c r="I754" s="61" t="str">
        <f t="shared" si="72"/>
        <v/>
      </c>
      <c r="J754" s="61" t="str">
        <f t="shared" si="68"/>
        <v/>
      </c>
      <c r="K754" s="61">
        <f t="array" ref="K754">(MAX(IF($A754=InsertVoiceSwitchActivateLOG!A$1:A$7000,InsertVoiceSwitchActivateLOG!H$1:H$7000,0)))</f>
        <v>2.7399999999999994E-2</v>
      </c>
      <c r="L754" s="61" t="str">
        <f t="shared" si="73"/>
        <v/>
      </c>
      <c r="M754" s="61">
        <f t="shared" si="71"/>
        <v>33.099999999997465</v>
      </c>
      <c r="N754" s="59" t="str">
        <f t="shared" si="69"/>
        <v/>
      </c>
      <c r="O754" s="59" t="str">
        <f t="shared" si="70"/>
        <v/>
      </c>
    </row>
    <row r="755" spans="1:15" ht="12.5" customHeight="1" x14ac:dyDescent="0.35">
      <c r="A755" s="2">
        <v>15</v>
      </c>
      <c r="B755" s="2" t="s">
        <v>54</v>
      </c>
      <c r="C755" s="69">
        <v>38.36056</v>
      </c>
      <c r="D755" t="s">
        <v>50</v>
      </c>
      <c r="E755" s="2" t="s">
        <v>42</v>
      </c>
      <c r="F755" s="2" t="s">
        <v>55</v>
      </c>
      <c r="G755" s="2"/>
      <c r="H755" s="2" t="str">
        <f>IF(OR(G755="",G756="",G757="",G758=""),"",(SUMIF(A755:A$7000,A755,G755:G$7000)))</f>
        <v/>
      </c>
      <c r="I755" s="55" t="str">
        <f t="shared" si="72"/>
        <v/>
      </c>
      <c r="J755" s="61" t="str">
        <f t="shared" si="68"/>
        <v/>
      </c>
      <c r="K755" s="55">
        <f t="array" ref="K755">(MAX(IF($A755=InsertVoiceSwitchActivateLOG!A$1:A$7000,InsertVoiceSwitchActivateLOG!H$1:H$7000,0)))</f>
        <v>2.7399999999999994E-2</v>
      </c>
      <c r="L755" s="55" t="str">
        <f t="shared" si="73"/>
        <v/>
      </c>
      <c r="M755" s="55">
        <f t="shared" si="71"/>
        <v>25.469999999998549</v>
      </c>
      <c r="N755" s="59" t="str">
        <f t="shared" si="69"/>
        <v/>
      </c>
      <c r="O755" s="59" t="str">
        <f t="shared" si="70"/>
        <v/>
      </c>
    </row>
    <row r="756" spans="1:15" ht="12.5" customHeight="1" x14ac:dyDescent="0.35">
      <c r="A756" s="61">
        <v>15</v>
      </c>
      <c r="B756" s="61" t="s">
        <v>54</v>
      </c>
      <c r="C756" s="70">
        <v>38.387659999999997</v>
      </c>
      <c r="D756" s="59" t="s">
        <v>50</v>
      </c>
      <c r="E756" s="61" t="s">
        <v>42</v>
      </c>
      <c r="F756" s="61" t="s">
        <v>55</v>
      </c>
      <c r="G756" s="61"/>
      <c r="H756" s="61" t="str">
        <f>IF(OR(G756="",G757="",G758="",G759=""),"",(SUMIF(A756:A$7000,A756,G756:G$7000)))</f>
        <v/>
      </c>
      <c r="I756" s="61" t="str">
        <f t="shared" si="72"/>
        <v/>
      </c>
      <c r="J756" s="61" t="str">
        <f t="shared" si="68"/>
        <v/>
      </c>
      <c r="K756" s="61">
        <f t="array" ref="K756">(MAX(IF($A756=InsertVoiceSwitchActivateLOG!A$1:A$7000,InsertVoiceSwitchActivateLOG!H$1:H$7000,0)))</f>
        <v>2.7399999999999994E-2</v>
      </c>
      <c r="L756" s="61" t="str">
        <f t="shared" si="73"/>
        <v/>
      </c>
      <c r="M756" s="61">
        <f t="shared" si="71"/>
        <v>27.099999999997237</v>
      </c>
      <c r="N756" s="59" t="str">
        <f t="shared" si="69"/>
        <v/>
      </c>
      <c r="O756" s="59" t="str">
        <f t="shared" si="70"/>
        <v/>
      </c>
    </row>
    <row r="757" spans="1:15" ht="12.5" customHeight="1" x14ac:dyDescent="0.35">
      <c r="A757" s="2">
        <v>15</v>
      </c>
      <c r="B757" s="2" t="s">
        <v>54</v>
      </c>
      <c r="C757" s="69">
        <v>38.40607</v>
      </c>
      <c r="D757" t="s">
        <v>50</v>
      </c>
      <c r="E757" s="2" t="s">
        <v>42</v>
      </c>
      <c r="F757" s="2" t="s">
        <v>55</v>
      </c>
      <c r="G757" s="2"/>
      <c r="H757" s="2" t="str">
        <f>IF(OR(G757="",G758="",G759="",G760=""),"",(SUMIF(A757:A$7000,A757,G757:G$7000)))</f>
        <v/>
      </c>
      <c r="I757" s="55" t="str">
        <f t="shared" si="72"/>
        <v/>
      </c>
      <c r="J757" s="61" t="str">
        <f t="shared" si="68"/>
        <v/>
      </c>
      <c r="K757" s="55">
        <f t="array" ref="K757">(MAX(IF($A757=InsertVoiceSwitchActivateLOG!A$1:A$7000,InsertVoiceSwitchActivateLOG!H$1:H$7000,0)))</f>
        <v>2.7399999999999994E-2</v>
      </c>
      <c r="L757" s="55" t="str">
        <f t="shared" si="73"/>
        <v/>
      </c>
      <c r="M757" s="55">
        <f t="shared" si="71"/>
        <v>18.410000000002924</v>
      </c>
      <c r="N757" s="59" t="str">
        <f t="shared" si="69"/>
        <v/>
      </c>
      <c r="O757" s="59" t="str">
        <f t="shared" si="70"/>
        <v/>
      </c>
    </row>
    <row r="758" spans="1:15" ht="12.5" customHeight="1" x14ac:dyDescent="0.35">
      <c r="A758" s="61">
        <v>15</v>
      </c>
      <c r="B758" s="61" t="s">
        <v>54</v>
      </c>
      <c r="C758" s="70">
        <v>38.423279999999998</v>
      </c>
      <c r="D758" s="59" t="s">
        <v>50</v>
      </c>
      <c r="E758" s="61" t="s">
        <v>42</v>
      </c>
      <c r="F758" s="61" t="s">
        <v>55</v>
      </c>
      <c r="G758" s="61"/>
      <c r="H758" s="61" t="str">
        <f>IF(OR(G758="",G759="",G760="",G761=""),"",(SUMIF(A758:A$7000,A758,G758:G$7000)))</f>
        <v/>
      </c>
      <c r="I758" s="61" t="str">
        <f t="shared" si="72"/>
        <v/>
      </c>
      <c r="J758" s="61" t="str">
        <f t="shared" si="68"/>
        <v/>
      </c>
      <c r="K758" s="61">
        <f t="array" ref="K758">(MAX(IF($A758=InsertVoiceSwitchActivateLOG!A$1:A$7000,InsertVoiceSwitchActivateLOG!H$1:H$7000,0)))</f>
        <v>2.7399999999999994E-2</v>
      </c>
      <c r="L758" s="61" t="str">
        <f t="shared" si="73"/>
        <v/>
      </c>
      <c r="M758" s="61">
        <f t="shared" si="71"/>
        <v>17.209999999998615</v>
      </c>
      <c r="N758" s="59" t="str">
        <f t="shared" si="69"/>
        <v/>
      </c>
      <c r="O758" s="59" t="str">
        <f t="shared" si="70"/>
        <v/>
      </c>
    </row>
    <row r="759" spans="1:15" ht="12.5" customHeight="1" x14ac:dyDescent="0.35">
      <c r="A759" s="2">
        <v>15</v>
      </c>
      <c r="B759" s="2" t="s">
        <v>54</v>
      </c>
      <c r="C759" s="69">
        <v>38.440939999999998</v>
      </c>
      <c r="D759" t="s">
        <v>50</v>
      </c>
      <c r="E759" s="2" t="s">
        <v>42</v>
      </c>
      <c r="F759" s="2" t="s">
        <v>55</v>
      </c>
      <c r="G759" s="2"/>
      <c r="H759" s="2" t="str">
        <f>IF(OR(G759="",G760="",G761="",G762=""),"",(SUMIF(A759:A$7000,A759,G759:G$7000)))</f>
        <v/>
      </c>
      <c r="I759" s="55" t="str">
        <f t="shared" si="72"/>
        <v/>
      </c>
      <c r="J759" s="61" t="str">
        <f t="shared" si="68"/>
        <v/>
      </c>
      <c r="K759" s="55">
        <f t="array" ref="K759">(MAX(IF($A759=InsertVoiceSwitchActivateLOG!A$1:A$7000,InsertVoiceSwitchActivateLOG!H$1:H$7000,0)))</f>
        <v>2.7399999999999994E-2</v>
      </c>
      <c r="L759" s="55" t="str">
        <f t="shared" si="73"/>
        <v/>
      </c>
      <c r="M759" s="55">
        <f t="shared" si="71"/>
        <v>17.659999999999343</v>
      </c>
      <c r="N759" s="59" t="str">
        <f t="shared" si="69"/>
        <v/>
      </c>
      <c r="O759" s="59" t="str">
        <f t="shared" si="70"/>
        <v/>
      </c>
    </row>
    <row r="760" spans="1:15" ht="12.5" customHeight="1" x14ac:dyDescent="0.35">
      <c r="A760" s="61">
        <v>15</v>
      </c>
      <c r="B760" s="61" t="s">
        <v>54</v>
      </c>
      <c r="C760" s="70">
        <v>38.460169999999998</v>
      </c>
      <c r="D760" s="59" t="s">
        <v>50</v>
      </c>
      <c r="E760" s="61" t="s">
        <v>42</v>
      </c>
      <c r="F760" s="61" t="s">
        <v>55</v>
      </c>
      <c r="G760" s="61"/>
      <c r="H760" s="61" t="str">
        <f>IF(OR(G760="",G761="",G762="",G763=""),"",(SUMIF(A760:A$7000,A760,G760:G$7000)))</f>
        <v/>
      </c>
      <c r="I760" s="61" t="str">
        <f t="shared" si="72"/>
        <v/>
      </c>
      <c r="J760" s="61" t="str">
        <f t="shared" si="68"/>
        <v/>
      </c>
      <c r="K760" s="61">
        <f t="array" ref="K760">(MAX(IF($A760=InsertVoiceSwitchActivateLOG!A$1:A$7000,InsertVoiceSwitchActivateLOG!H$1:H$7000,0)))</f>
        <v>2.7399999999999994E-2</v>
      </c>
      <c r="L760" s="61" t="str">
        <f t="shared" si="73"/>
        <v/>
      </c>
      <c r="M760" s="61">
        <f t="shared" si="71"/>
        <v>19.230000000000302</v>
      </c>
      <c r="N760" s="59" t="str">
        <f t="shared" si="69"/>
        <v/>
      </c>
      <c r="O760" s="59" t="str">
        <f t="shared" si="70"/>
        <v/>
      </c>
    </row>
    <row r="761" spans="1:15" ht="12.5" customHeight="1" x14ac:dyDescent="0.35">
      <c r="A761" s="2">
        <v>15</v>
      </c>
      <c r="B761" s="2" t="s">
        <v>54</v>
      </c>
      <c r="C761" s="69">
        <v>38.479410000000001</v>
      </c>
      <c r="D761" t="s">
        <v>50</v>
      </c>
      <c r="E761" s="2" t="s">
        <v>42</v>
      </c>
      <c r="F761" s="2" t="s">
        <v>55</v>
      </c>
      <c r="G761" s="2"/>
      <c r="H761" s="2" t="str">
        <f>IF(OR(G761="",G762="",G763="",G764=""),"",(SUMIF(A761:A$7000,A761,G761:G$7000)))</f>
        <v/>
      </c>
      <c r="I761" s="55" t="str">
        <f t="shared" si="72"/>
        <v/>
      </c>
      <c r="J761" s="61" t="str">
        <f t="shared" si="68"/>
        <v/>
      </c>
      <c r="K761" s="55">
        <f t="array" ref="K761">(MAX(IF($A761=InsertVoiceSwitchActivateLOG!A$1:A$7000,InsertVoiceSwitchActivateLOG!H$1:H$7000,0)))</f>
        <v>2.7399999999999994E-2</v>
      </c>
      <c r="L761" s="55" t="str">
        <f t="shared" si="73"/>
        <v/>
      </c>
      <c r="M761" s="55">
        <f t="shared" si="71"/>
        <v>19.240000000003477</v>
      </c>
      <c r="N761" s="59" t="str">
        <f t="shared" si="69"/>
        <v/>
      </c>
      <c r="O761" s="59" t="str">
        <f t="shared" si="70"/>
        <v/>
      </c>
    </row>
    <row r="762" spans="1:15" ht="12.5" customHeight="1" x14ac:dyDescent="0.35">
      <c r="A762" s="61">
        <v>15</v>
      </c>
      <c r="B762" s="61" t="s">
        <v>54</v>
      </c>
      <c r="C762" s="70">
        <v>38.498899999999999</v>
      </c>
      <c r="D762" s="59" t="s">
        <v>50</v>
      </c>
      <c r="E762" s="61" t="s">
        <v>42</v>
      </c>
      <c r="F762" s="61" t="s">
        <v>55</v>
      </c>
      <c r="G762" s="61"/>
      <c r="H762" s="61" t="str">
        <f>IF(OR(G762="",G763="",G764="",G765=""),"",(SUMIF(A762:A$7000,A762,G762:G$7000)))</f>
        <v/>
      </c>
      <c r="I762" s="61" t="str">
        <f t="shared" si="72"/>
        <v/>
      </c>
      <c r="J762" s="61" t="str">
        <f t="shared" si="68"/>
        <v/>
      </c>
      <c r="K762" s="61">
        <f t="array" ref="K762">(MAX(IF($A762=InsertVoiceSwitchActivateLOG!A$1:A$7000,InsertVoiceSwitchActivateLOG!H$1:H$7000,0)))</f>
        <v>2.7399999999999994E-2</v>
      </c>
      <c r="L762" s="61" t="str">
        <f t="shared" si="73"/>
        <v/>
      </c>
      <c r="M762" s="61">
        <f t="shared" si="71"/>
        <v>19.489999999997565</v>
      </c>
      <c r="N762" s="59" t="str">
        <f t="shared" si="69"/>
        <v/>
      </c>
      <c r="O762" s="59" t="str">
        <f t="shared" si="70"/>
        <v/>
      </c>
    </row>
    <row r="763" spans="1:15" ht="12.5" customHeight="1" x14ac:dyDescent="0.35">
      <c r="A763" s="2">
        <v>15</v>
      </c>
      <c r="B763" s="2" t="s">
        <v>54</v>
      </c>
      <c r="C763" s="69">
        <v>38.518180000000001</v>
      </c>
      <c r="D763" t="s">
        <v>50</v>
      </c>
      <c r="E763" s="2" t="s">
        <v>42</v>
      </c>
      <c r="F763" s="2" t="s">
        <v>55</v>
      </c>
      <c r="G763" s="2"/>
      <c r="H763" s="2" t="str">
        <f>IF(OR(G763="",G764="",G765="",G766=""),"",(SUMIF(A763:A$7000,A763,G763:G$7000)))</f>
        <v/>
      </c>
      <c r="I763" s="55" t="str">
        <f t="shared" si="72"/>
        <v/>
      </c>
      <c r="J763" s="61" t="str">
        <f t="shared" si="68"/>
        <v/>
      </c>
      <c r="K763" s="55">
        <f t="array" ref="K763">(MAX(IF($A763=InsertVoiceSwitchActivateLOG!A$1:A$7000,InsertVoiceSwitchActivateLOG!H$1:H$7000,0)))</f>
        <v>2.7399999999999994E-2</v>
      </c>
      <c r="L763" s="55" t="str">
        <f t="shared" si="73"/>
        <v/>
      </c>
      <c r="M763" s="55">
        <f t="shared" si="71"/>
        <v>19.280000000001962</v>
      </c>
      <c r="N763" s="59" t="str">
        <f t="shared" si="69"/>
        <v/>
      </c>
      <c r="O763" s="59" t="str">
        <f t="shared" si="70"/>
        <v/>
      </c>
    </row>
    <row r="764" spans="1:15" ht="12.5" customHeight="1" x14ac:dyDescent="0.35">
      <c r="A764" s="61">
        <v>15</v>
      </c>
      <c r="B764" s="61" t="s">
        <v>54</v>
      </c>
      <c r="C764" s="70">
        <v>38.538080000000001</v>
      </c>
      <c r="D764" s="59" t="s">
        <v>50</v>
      </c>
      <c r="E764" s="61" t="s">
        <v>42</v>
      </c>
      <c r="F764" s="61" t="s">
        <v>55</v>
      </c>
      <c r="G764" s="61">
        <v>2.0000000000000001E-4</v>
      </c>
      <c r="H764" s="61" t="str">
        <f>IF(OR(G764="",G765="",G766="",G767=""),"",(SUMIF(A764:A$7000,A764,G764:G$7000)))</f>
        <v/>
      </c>
      <c r="I764" s="61" t="str">
        <f t="shared" si="72"/>
        <v/>
      </c>
      <c r="J764" s="61" t="str">
        <f t="shared" si="68"/>
        <v/>
      </c>
      <c r="K764" s="61">
        <f t="array" ref="K764">(MAX(IF($A764=InsertVoiceSwitchActivateLOG!A$1:A$7000,InsertVoiceSwitchActivateLOG!H$1:H$7000,0)))</f>
        <v>2.7399999999999994E-2</v>
      </c>
      <c r="L764" s="61" t="str">
        <f t="shared" si="73"/>
        <v/>
      </c>
      <c r="M764" s="61">
        <f t="shared" si="71"/>
        <v>19.899999999999807</v>
      </c>
      <c r="N764" s="59" t="str">
        <f t="shared" si="69"/>
        <v/>
      </c>
      <c r="O764" s="59" t="str">
        <f t="shared" si="70"/>
        <v/>
      </c>
    </row>
    <row r="765" spans="1:15" ht="12.5" customHeight="1" x14ac:dyDescent="0.35">
      <c r="A765" s="2">
        <v>15</v>
      </c>
      <c r="B765" s="2" t="s">
        <v>54</v>
      </c>
      <c r="C765" s="69">
        <v>38.555770000000003</v>
      </c>
      <c r="D765" t="s">
        <v>50</v>
      </c>
      <c r="E765" s="2" t="s">
        <v>42</v>
      </c>
      <c r="F765" s="2" t="s">
        <v>55</v>
      </c>
      <c r="G765" s="2"/>
      <c r="H765" s="2" t="str">
        <f>IF(OR(G765="",G766="",G767="",G768=""),"",(SUMIF(A765:A$7000,A765,G765:G$7000)))</f>
        <v/>
      </c>
      <c r="I765" s="55" t="str">
        <f t="shared" si="72"/>
        <v/>
      </c>
      <c r="J765" s="61" t="str">
        <f t="shared" si="68"/>
        <v/>
      </c>
      <c r="K765" s="55">
        <f t="array" ref="K765">(MAX(IF($A765=InsertVoiceSwitchActivateLOG!A$1:A$7000,InsertVoiceSwitchActivateLOG!H$1:H$7000,0)))</f>
        <v>2.7399999999999994E-2</v>
      </c>
      <c r="L765" s="55" t="str">
        <f t="shared" si="73"/>
        <v/>
      </c>
      <c r="M765" s="55">
        <f t="shared" si="71"/>
        <v>17.69000000000176</v>
      </c>
      <c r="N765" s="59" t="str">
        <f t="shared" si="69"/>
        <v/>
      </c>
      <c r="O765" s="59" t="str">
        <f t="shared" si="70"/>
        <v/>
      </c>
    </row>
    <row r="766" spans="1:15" ht="12.5" customHeight="1" x14ac:dyDescent="0.35">
      <c r="A766" s="61">
        <v>15</v>
      </c>
      <c r="B766" s="61" t="s">
        <v>54</v>
      </c>
      <c r="C766" s="70">
        <v>38.574620000000003</v>
      </c>
      <c r="D766" s="59" t="s">
        <v>50</v>
      </c>
      <c r="E766" s="61" t="s">
        <v>42</v>
      </c>
      <c r="F766" s="61" t="s">
        <v>55</v>
      </c>
      <c r="G766" s="61"/>
      <c r="H766" s="61" t="str">
        <f>IF(OR(G766="",G767="",G768="",G769=""),"",(SUMIF(A766:A$7000,A766,G766:G$7000)))</f>
        <v/>
      </c>
      <c r="I766" s="61" t="str">
        <f t="shared" si="72"/>
        <v/>
      </c>
      <c r="J766" s="61" t="str">
        <f t="shared" si="68"/>
        <v/>
      </c>
      <c r="K766" s="61">
        <f t="array" ref="K766">(MAX(IF($A766=InsertVoiceSwitchActivateLOG!A$1:A$7000,InsertVoiceSwitchActivateLOG!H$1:H$7000,0)))</f>
        <v>2.7399999999999994E-2</v>
      </c>
      <c r="L766" s="61" t="str">
        <f t="shared" si="73"/>
        <v/>
      </c>
      <c r="M766" s="61">
        <f t="shared" si="71"/>
        <v>18.850000000000477</v>
      </c>
      <c r="N766" s="59" t="str">
        <f t="shared" si="69"/>
        <v/>
      </c>
      <c r="O766" s="59" t="str">
        <f t="shared" si="70"/>
        <v/>
      </c>
    </row>
    <row r="767" spans="1:15" ht="12.5" customHeight="1" x14ac:dyDescent="0.35">
      <c r="A767" s="2">
        <v>15</v>
      </c>
      <c r="B767" s="2" t="s">
        <v>54</v>
      </c>
      <c r="C767" s="69">
        <v>38.59928</v>
      </c>
      <c r="D767" t="s">
        <v>50</v>
      </c>
      <c r="E767" s="2" t="s">
        <v>42</v>
      </c>
      <c r="F767" s="2" t="s">
        <v>55</v>
      </c>
      <c r="G767" s="2"/>
      <c r="H767" s="2" t="str">
        <f>IF(OR(G767="",G768="",G769="",G770=""),"",(SUMIF(A767:A$7000,A767,G767:G$7000)))</f>
        <v/>
      </c>
      <c r="I767" s="55" t="str">
        <f t="shared" si="72"/>
        <v/>
      </c>
      <c r="J767" s="61" t="str">
        <f t="shared" si="68"/>
        <v/>
      </c>
      <c r="K767" s="55">
        <f t="array" ref="K767">(MAX(IF($A767=InsertVoiceSwitchActivateLOG!A$1:A$7000,InsertVoiceSwitchActivateLOG!H$1:H$7000,0)))</f>
        <v>2.7399999999999994E-2</v>
      </c>
      <c r="L767" s="55" t="str">
        <f t="shared" si="73"/>
        <v/>
      </c>
      <c r="M767" s="55">
        <f t="shared" si="71"/>
        <v>24.65999999999724</v>
      </c>
      <c r="N767" s="59" t="str">
        <f t="shared" si="69"/>
        <v/>
      </c>
      <c r="O767" s="59" t="str">
        <f t="shared" si="70"/>
        <v/>
      </c>
    </row>
    <row r="768" spans="1:15" ht="12.5" customHeight="1" x14ac:dyDescent="0.35">
      <c r="A768" s="61">
        <v>15</v>
      </c>
      <c r="B768" s="61" t="s">
        <v>54</v>
      </c>
      <c r="C768" s="70">
        <v>38.623840000000001</v>
      </c>
      <c r="D768" s="59" t="s">
        <v>50</v>
      </c>
      <c r="E768" s="61" t="s">
        <v>42</v>
      </c>
      <c r="F768" s="61" t="s">
        <v>55</v>
      </c>
      <c r="G768" s="61"/>
      <c r="H768" s="61" t="str">
        <f>IF(OR(G768="",G769="",G770="",G771=""),"",(SUMIF(A768:A$7000,A768,G768:G$7000)))</f>
        <v/>
      </c>
      <c r="I768" s="61" t="str">
        <f t="shared" si="72"/>
        <v/>
      </c>
      <c r="J768" s="61" t="str">
        <f t="shared" si="68"/>
        <v/>
      </c>
      <c r="K768" s="61">
        <f t="array" ref="K768">(MAX(IF($A768=InsertVoiceSwitchActivateLOG!A$1:A$7000,InsertVoiceSwitchActivateLOG!H$1:H$7000,0)))</f>
        <v>2.7399999999999994E-2</v>
      </c>
      <c r="L768" s="61" t="str">
        <f t="shared" si="73"/>
        <v/>
      </c>
      <c r="M768" s="61">
        <f t="shared" si="71"/>
        <v>24.560000000001025</v>
      </c>
      <c r="N768" s="59" t="str">
        <f t="shared" si="69"/>
        <v/>
      </c>
      <c r="O768" s="59" t="str">
        <f t="shared" si="70"/>
        <v/>
      </c>
    </row>
    <row r="769" spans="1:15" ht="12.5" customHeight="1" x14ac:dyDescent="0.35">
      <c r="A769" s="2">
        <v>15</v>
      </c>
      <c r="B769" s="2" t="s">
        <v>54</v>
      </c>
      <c r="C769" s="69">
        <v>38.642090000000003</v>
      </c>
      <c r="D769" t="s">
        <v>50</v>
      </c>
      <c r="E769" s="2" t="s">
        <v>42</v>
      </c>
      <c r="F769" s="2" t="s">
        <v>55</v>
      </c>
      <c r="G769" s="2"/>
      <c r="H769" s="2" t="str">
        <f>IF(OR(G769="",G770="",G771="",G772=""),"",(SUMIF(A769:A$7000,A769,G769:G$7000)))</f>
        <v/>
      </c>
      <c r="I769" s="55" t="str">
        <f t="shared" si="72"/>
        <v/>
      </c>
      <c r="J769" s="61" t="str">
        <f t="shared" si="68"/>
        <v/>
      </c>
      <c r="K769" s="55">
        <f t="array" ref="K769">(MAX(IF($A769=InsertVoiceSwitchActivateLOG!A$1:A$7000,InsertVoiceSwitchActivateLOG!H$1:H$7000,0)))</f>
        <v>2.7399999999999994E-2</v>
      </c>
      <c r="L769" s="55" t="str">
        <f t="shared" si="73"/>
        <v/>
      </c>
      <c r="M769" s="55">
        <f t="shared" si="71"/>
        <v>18.250000000001876</v>
      </c>
      <c r="N769" s="59" t="str">
        <f t="shared" si="69"/>
        <v/>
      </c>
      <c r="O769" s="59" t="str">
        <f t="shared" si="70"/>
        <v/>
      </c>
    </row>
    <row r="770" spans="1:15" ht="12.5" customHeight="1" x14ac:dyDescent="0.35">
      <c r="A770" s="61">
        <v>15</v>
      </c>
      <c r="B770" s="61" t="s">
        <v>54</v>
      </c>
      <c r="C770" s="70">
        <v>38.670180000000002</v>
      </c>
      <c r="D770" s="59" t="s">
        <v>50</v>
      </c>
      <c r="E770" s="61" t="s">
        <v>42</v>
      </c>
      <c r="F770" s="61" t="s">
        <v>55</v>
      </c>
      <c r="G770" s="61"/>
      <c r="H770" s="61" t="str">
        <f>IF(OR(G770="",G771="",G772="",G773=""),"",(SUMIF(A770:A$7000,A770,G770:G$7000)))</f>
        <v/>
      </c>
      <c r="I770" s="61" t="str">
        <f t="shared" si="72"/>
        <v/>
      </c>
      <c r="J770" s="61" t="str">
        <f t="shared" si="68"/>
        <v/>
      </c>
      <c r="K770" s="61">
        <f t="array" ref="K770">(MAX(IF($A770=InsertVoiceSwitchActivateLOG!A$1:A$7000,InsertVoiceSwitchActivateLOG!H$1:H$7000,0)))</f>
        <v>2.7399999999999994E-2</v>
      </c>
      <c r="L770" s="61" t="str">
        <f t="shared" si="73"/>
        <v/>
      </c>
      <c r="M770" s="61">
        <f t="shared" si="71"/>
        <v>28.089999999998838</v>
      </c>
      <c r="N770" s="59" t="str">
        <f t="shared" si="69"/>
        <v/>
      </c>
      <c r="O770" s="59" t="str">
        <f t="shared" si="70"/>
        <v/>
      </c>
    </row>
    <row r="771" spans="1:15" ht="12.5" customHeight="1" x14ac:dyDescent="0.35">
      <c r="A771" s="2">
        <v>15</v>
      </c>
      <c r="B771" s="2" t="s">
        <v>54</v>
      </c>
      <c r="C771" s="69">
        <v>38.695979999999999</v>
      </c>
      <c r="D771" t="s">
        <v>50</v>
      </c>
      <c r="E771" s="2" t="s">
        <v>42</v>
      </c>
      <c r="F771" s="2" t="s">
        <v>55</v>
      </c>
      <c r="G771" s="2">
        <v>1E-4</v>
      </c>
      <c r="H771" s="2" t="str">
        <f>IF(OR(G771="",G772="",G773="",G774=""),"",(SUMIF(A771:A$7000,A771,G771:G$7000)))</f>
        <v/>
      </c>
      <c r="I771" s="55" t="str">
        <f t="shared" si="72"/>
        <v/>
      </c>
      <c r="J771" s="61" t="str">
        <f t="shared" si="68"/>
        <v/>
      </c>
      <c r="K771" s="55">
        <f t="array" ref="K771">(MAX(IF($A771=InsertVoiceSwitchActivateLOG!A$1:A$7000,InsertVoiceSwitchActivateLOG!H$1:H$7000,0)))</f>
        <v>2.7399999999999994E-2</v>
      </c>
      <c r="L771" s="55" t="str">
        <f t="shared" si="73"/>
        <v/>
      </c>
      <c r="M771" s="55">
        <f t="shared" si="71"/>
        <v>25.799999999996714</v>
      </c>
      <c r="N771" s="59" t="str">
        <f t="shared" si="69"/>
        <v/>
      </c>
      <c r="O771" s="59" t="str">
        <f t="shared" si="70"/>
        <v/>
      </c>
    </row>
    <row r="772" spans="1:15" ht="12.5" customHeight="1" x14ac:dyDescent="0.35">
      <c r="A772" s="61">
        <v>15</v>
      </c>
      <c r="B772" s="61" t="s">
        <v>54</v>
      </c>
      <c r="C772" s="70">
        <v>38.720550000000003</v>
      </c>
      <c r="D772" s="59" t="s">
        <v>50</v>
      </c>
      <c r="E772" s="61" t="s">
        <v>42</v>
      </c>
      <c r="F772" s="61" t="s">
        <v>55</v>
      </c>
      <c r="G772" s="61"/>
      <c r="H772" s="61" t="str">
        <f>IF(OR(G772="",G773="",G774="",G775=""),"",(SUMIF(A772:A$7000,A772,G772:G$7000)))</f>
        <v/>
      </c>
      <c r="I772" s="61" t="str">
        <f t="shared" si="72"/>
        <v/>
      </c>
      <c r="J772" s="61" t="str">
        <f t="shared" si="68"/>
        <v/>
      </c>
      <c r="K772" s="61">
        <f t="array" ref="K772">(MAX(IF($A772=InsertVoiceSwitchActivateLOG!A$1:A$7000,InsertVoiceSwitchActivateLOG!H$1:H$7000,0)))</f>
        <v>2.7399999999999994E-2</v>
      </c>
      <c r="L772" s="61" t="str">
        <f t="shared" si="73"/>
        <v/>
      </c>
      <c r="M772" s="61">
        <f t="shared" si="71"/>
        <v>24.5700000000042</v>
      </c>
      <c r="N772" s="59" t="str">
        <f t="shared" si="69"/>
        <v/>
      </c>
      <c r="O772" s="59" t="str">
        <f t="shared" si="70"/>
        <v/>
      </c>
    </row>
    <row r="773" spans="1:15" ht="12.5" customHeight="1" x14ac:dyDescent="0.35">
      <c r="A773" s="2">
        <v>15</v>
      </c>
      <c r="B773" s="2" t="s">
        <v>54</v>
      </c>
      <c r="C773" s="69">
        <v>38.737630000000003</v>
      </c>
      <c r="D773" t="s">
        <v>50</v>
      </c>
      <c r="E773" s="2" t="s">
        <v>42</v>
      </c>
      <c r="F773" s="2" t="s">
        <v>55</v>
      </c>
      <c r="G773" s="2"/>
      <c r="H773" s="2" t="str">
        <f>IF(OR(G773="",G774="",G775="",G776=""),"",(SUMIF(A773:A$7000,A773,G773:G$7000)))</f>
        <v/>
      </c>
      <c r="I773" s="55" t="str">
        <f t="shared" si="72"/>
        <v/>
      </c>
      <c r="J773" s="61" t="str">
        <f t="shared" si="68"/>
        <v/>
      </c>
      <c r="K773" s="55">
        <f t="array" ref="K773">(MAX(IF($A773=InsertVoiceSwitchActivateLOG!A$1:A$7000,InsertVoiceSwitchActivateLOG!H$1:H$7000,0)))</f>
        <v>2.7399999999999994E-2</v>
      </c>
      <c r="L773" s="55" t="str">
        <f t="shared" si="73"/>
        <v/>
      </c>
      <c r="M773" s="55">
        <f t="shared" si="71"/>
        <v>17.079999999999984</v>
      </c>
      <c r="N773" s="59" t="str">
        <f t="shared" si="69"/>
        <v/>
      </c>
      <c r="O773" s="59" t="str">
        <f t="shared" si="70"/>
        <v/>
      </c>
    </row>
    <row r="774" spans="1:15" ht="12.5" customHeight="1" x14ac:dyDescent="0.35">
      <c r="A774" s="61">
        <v>15</v>
      </c>
      <c r="B774" s="61" t="s">
        <v>54</v>
      </c>
      <c r="C774" s="70">
        <v>38.752189999999999</v>
      </c>
      <c r="D774" s="59" t="s">
        <v>50</v>
      </c>
      <c r="E774" s="61" t="s">
        <v>42</v>
      </c>
      <c r="F774" s="61" t="s">
        <v>55</v>
      </c>
      <c r="G774" s="61">
        <v>2.9999999999999997E-4</v>
      </c>
      <c r="H774" s="61">
        <f>IF(OR(G774="",G775="",G776="",G777=""),"",(SUMIF(A774:A$7000,A774,G774:G$7000)))</f>
        <v>2.7399999999999994E-2</v>
      </c>
      <c r="I774" s="61">
        <f t="shared" si="72"/>
        <v>15</v>
      </c>
      <c r="J774" s="61" t="str">
        <f t="shared" si="68"/>
        <v>TaskA</v>
      </c>
      <c r="K774" s="61">
        <f t="array" ref="K774">(MAX(IF($A774=InsertVoiceSwitchActivateLOG!A$1:A$7000,InsertVoiceSwitchActivateLOG!H$1:H$7000,0)))</f>
        <v>2.7399999999999994E-2</v>
      </c>
      <c r="L774" s="61">
        <f t="shared" si="73"/>
        <v>38.752189999999999</v>
      </c>
      <c r="M774" s="61">
        <f t="shared" si="71"/>
        <v>14.55999999999591</v>
      </c>
      <c r="N774" s="59" t="str">
        <f t="shared" si="69"/>
        <v/>
      </c>
      <c r="O774" s="59" t="str">
        <f t="shared" si="70"/>
        <v/>
      </c>
    </row>
    <row r="775" spans="1:15" ht="12.5" customHeight="1" x14ac:dyDescent="0.35">
      <c r="A775" s="2">
        <v>15</v>
      </c>
      <c r="B775" s="2" t="s">
        <v>54</v>
      </c>
      <c r="C775" s="69">
        <v>38.768369999999997</v>
      </c>
      <c r="D775" t="s">
        <v>50</v>
      </c>
      <c r="E775" s="2" t="s">
        <v>42</v>
      </c>
      <c r="F775" s="2" t="s">
        <v>55</v>
      </c>
      <c r="G775" s="2">
        <v>8.9999999999999998E-4</v>
      </c>
      <c r="H775" s="2">
        <f>IF(OR(G775="",G776="",G777="",G778=""),"",(SUMIF(A775:A$7000,A775,G775:G$7000)))</f>
        <v>2.7099999999999996E-2</v>
      </c>
      <c r="I775" s="55" t="str">
        <f t="shared" si="72"/>
        <v/>
      </c>
      <c r="J775" s="61" t="str">
        <f t="shared" si="68"/>
        <v/>
      </c>
      <c r="K775" s="55">
        <f t="array" ref="K775">(MAX(IF($A775=InsertVoiceSwitchActivateLOG!A$1:A$7000,InsertVoiceSwitchActivateLOG!H$1:H$7000,0)))</f>
        <v>2.7399999999999994E-2</v>
      </c>
      <c r="L775" s="55" t="str">
        <f t="shared" si="73"/>
        <v/>
      </c>
      <c r="M775" s="55">
        <f t="shared" si="71"/>
        <v>16.179999999998529</v>
      </c>
      <c r="N775" s="59">
        <f t="shared" si="69"/>
        <v>15</v>
      </c>
      <c r="O775" s="59">
        <f t="shared" si="70"/>
        <v>1</v>
      </c>
    </row>
    <row r="776" spans="1:15" ht="12.5" customHeight="1" x14ac:dyDescent="0.35">
      <c r="A776" s="61">
        <v>15</v>
      </c>
      <c r="B776" s="61" t="s">
        <v>56</v>
      </c>
      <c r="C776" s="70">
        <v>38.790089999999999</v>
      </c>
      <c r="D776" s="59" t="s">
        <v>50</v>
      </c>
      <c r="E776" s="61" t="s">
        <v>42</v>
      </c>
      <c r="F776" s="61" t="s">
        <v>55</v>
      </c>
      <c r="G776" s="61">
        <v>1.4E-3</v>
      </c>
      <c r="H776" s="61">
        <f>IF(OR(G776="",G777="",G778="",G779=""),"",(SUMIF(A776:A$7000,A776,G776:G$7000)))</f>
        <v>2.6199999999999998E-2</v>
      </c>
      <c r="I776" s="61" t="str">
        <f t="shared" si="72"/>
        <v/>
      </c>
      <c r="J776" s="61" t="str">
        <f t="shared" si="68"/>
        <v/>
      </c>
      <c r="K776" s="61">
        <f t="array" ref="K776">(MAX(IF($A776=InsertVoiceSwitchActivateLOG!A$1:A$7000,InsertVoiceSwitchActivateLOG!H$1:H$7000,0)))</f>
        <v>2.7399999999999994E-2</v>
      </c>
      <c r="L776" s="61" t="str">
        <f t="shared" si="73"/>
        <v/>
      </c>
      <c r="M776" s="61">
        <f t="shared" si="71"/>
        <v>21.72000000000196</v>
      </c>
      <c r="N776" s="59">
        <f t="shared" si="69"/>
        <v>15</v>
      </c>
      <c r="O776" s="59">
        <f t="shared" si="70"/>
        <v>-1</v>
      </c>
    </row>
    <row r="777" spans="1:15" ht="12.5" customHeight="1" x14ac:dyDescent="0.35">
      <c r="A777" s="2">
        <v>15</v>
      </c>
      <c r="B777" s="2" t="s">
        <v>54</v>
      </c>
      <c r="C777" s="69">
        <v>38.806359999999998</v>
      </c>
      <c r="D777" t="s">
        <v>50</v>
      </c>
      <c r="E777" s="2" t="s">
        <v>42</v>
      </c>
      <c r="F777" s="2" t="s">
        <v>55</v>
      </c>
      <c r="G777" s="2">
        <v>1E-3</v>
      </c>
      <c r="H777" s="2">
        <f>IF(OR(G777="",G778="",G779="",G780=""),"",(SUMIF(A777:A$7000,A777,G777:G$7000)))</f>
        <v>2.4799999999999996E-2</v>
      </c>
      <c r="I777" s="55" t="str">
        <f t="shared" si="72"/>
        <v/>
      </c>
      <c r="J777" s="61" t="str">
        <f t="shared" si="68"/>
        <v/>
      </c>
      <c r="K777" s="55">
        <f t="array" ref="K777">(MAX(IF($A777=InsertVoiceSwitchActivateLOG!A$1:A$7000,InsertVoiceSwitchActivateLOG!H$1:H$7000,0)))</f>
        <v>2.7399999999999994E-2</v>
      </c>
      <c r="L777" s="55" t="str">
        <f t="shared" si="73"/>
        <v/>
      </c>
      <c r="M777" s="55">
        <f t="shared" si="71"/>
        <v>16.269999999998674</v>
      </c>
      <c r="N777" s="59">
        <f t="shared" si="69"/>
        <v>15</v>
      </c>
      <c r="O777" s="59">
        <f t="shared" si="70"/>
        <v>1</v>
      </c>
    </row>
    <row r="778" spans="1:15" ht="12.5" customHeight="1" x14ac:dyDescent="0.35">
      <c r="A778" s="61">
        <v>15</v>
      </c>
      <c r="B778" s="61" t="s">
        <v>54</v>
      </c>
      <c r="C778" s="70">
        <v>38.821680000000001</v>
      </c>
      <c r="D778" s="59" t="s">
        <v>50</v>
      </c>
      <c r="E778" s="61" t="s">
        <v>42</v>
      </c>
      <c r="F778" s="61" t="s">
        <v>55</v>
      </c>
      <c r="G778" s="61">
        <v>1E-3</v>
      </c>
      <c r="H778" s="61">
        <f>IF(OR(G778="",G779="",G780="",G781=""),"",(SUMIF(A778:A$7000,A778,G778:G$7000)))</f>
        <v>2.3799999999999998E-2</v>
      </c>
      <c r="I778" s="61" t="str">
        <f t="shared" si="72"/>
        <v/>
      </c>
      <c r="J778" s="61" t="str">
        <f t="shared" si="68"/>
        <v/>
      </c>
      <c r="K778" s="61">
        <f t="array" ref="K778">(MAX(IF($A778=InsertVoiceSwitchActivateLOG!A$1:A$7000,InsertVoiceSwitchActivateLOG!H$1:H$7000,0)))</f>
        <v>2.7399999999999994E-2</v>
      </c>
      <c r="L778" s="61" t="str">
        <f t="shared" si="73"/>
        <v/>
      </c>
      <c r="M778" s="61">
        <f t="shared" si="71"/>
        <v>15.320000000002665</v>
      </c>
      <c r="N778" s="59">
        <f t="shared" si="69"/>
        <v>15</v>
      </c>
      <c r="O778" s="59">
        <f t="shared" si="70"/>
        <v>-1</v>
      </c>
    </row>
    <row r="779" spans="1:15" ht="12.5" customHeight="1" x14ac:dyDescent="0.35">
      <c r="A779" s="2">
        <v>15</v>
      </c>
      <c r="B779" s="2" t="s">
        <v>54</v>
      </c>
      <c r="C779" s="69">
        <v>38.836539999999999</v>
      </c>
      <c r="D779" t="s">
        <v>50</v>
      </c>
      <c r="E779" s="2" t="s">
        <v>42</v>
      </c>
      <c r="F779" s="2" t="s">
        <v>55</v>
      </c>
      <c r="G779" s="2">
        <v>2.9999999999999997E-4</v>
      </c>
      <c r="H779" s="2">
        <f>IF(OR(G779="",G780="",G781="",G782=""),"",(SUMIF(A779:A$7000,A779,G779:G$7000)))</f>
        <v>2.2799999999999997E-2</v>
      </c>
      <c r="I779" s="55" t="str">
        <f t="shared" si="72"/>
        <v/>
      </c>
      <c r="J779" s="61" t="str">
        <f t="shared" si="68"/>
        <v/>
      </c>
      <c r="K779" s="55">
        <f t="array" ref="K779">(MAX(IF($A779=InsertVoiceSwitchActivateLOG!A$1:A$7000,InsertVoiceSwitchActivateLOG!H$1:H$7000,0)))</f>
        <v>2.7399999999999994E-2</v>
      </c>
      <c r="L779" s="55" t="str">
        <f t="shared" si="73"/>
        <v/>
      </c>
      <c r="M779" s="55">
        <f t="shared" si="71"/>
        <v>14.859999999998763</v>
      </c>
      <c r="N779" s="59">
        <f t="shared" si="69"/>
        <v>15</v>
      </c>
      <c r="O779" s="59">
        <f t="shared" si="70"/>
        <v>1</v>
      </c>
    </row>
    <row r="780" spans="1:15" ht="12.5" customHeight="1" x14ac:dyDescent="0.35">
      <c r="A780" s="61">
        <v>15</v>
      </c>
      <c r="B780" s="61" t="s">
        <v>56</v>
      </c>
      <c r="C780" s="70">
        <v>38.851550000000003</v>
      </c>
      <c r="D780" s="59" t="s">
        <v>50</v>
      </c>
      <c r="E780" s="61" t="s">
        <v>42</v>
      </c>
      <c r="F780" s="61" t="s">
        <v>55</v>
      </c>
      <c r="G780" s="61">
        <v>1.8E-3</v>
      </c>
      <c r="H780" s="61">
        <f>IF(OR(G780="",G781="",G782="",G783=""),"",(SUMIF(A780:A$7000,A780,G780:G$7000)))</f>
        <v>2.2499999999999996E-2</v>
      </c>
      <c r="I780" s="61" t="str">
        <f t="shared" si="72"/>
        <v/>
      </c>
      <c r="J780" s="61" t="str">
        <f t="shared" si="68"/>
        <v/>
      </c>
      <c r="K780" s="61">
        <f t="array" ref="K780">(MAX(IF($A780=InsertVoiceSwitchActivateLOG!A$1:A$7000,InsertVoiceSwitchActivateLOG!H$1:H$7000,0)))</f>
        <v>2.7399999999999994E-2</v>
      </c>
      <c r="L780" s="61" t="str">
        <f t="shared" si="73"/>
        <v/>
      </c>
      <c r="M780" s="61">
        <f t="shared" si="71"/>
        <v>15.010000000003743</v>
      </c>
      <c r="N780" s="59">
        <f t="shared" si="69"/>
        <v>15</v>
      </c>
      <c r="O780" s="59">
        <f t="shared" si="70"/>
        <v>1</v>
      </c>
    </row>
    <row r="781" spans="1:15" ht="12.5" customHeight="1" x14ac:dyDescent="0.35">
      <c r="A781" s="2">
        <v>15</v>
      </c>
      <c r="B781" s="2" t="s">
        <v>56</v>
      </c>
      <c r="C781" s="69">
        <v>38.86833</v>
      </c>
      <c r="D781" t="s">
        <v>50</v>
      </c>
      <c r="E781" s="2" t="s">
        <v>42</v>
      </c>
      <c r="F781" s="2" t="s">
        <v>55</v>
      </c>
      <c r="G781" s="2">
        <v>2.5999999999999999E-3</v>
      </c>
      <c r="H781" s="2">
        <f>IF(OR(G781="",G782="",G783="",G784=""),"",(SUMIF(A781:A$7000,A781,G781:G$7000)))</f>
        <v>2.07E-2</v>
      </c>
      <c r="I781" s="55" t="str">
        <f t="shared" si="72"/>
        <v/>
      </c>
      <c r="J781" s="61" t="str">
        <f t="shared" si="68"/>
        <v/>
      </c>
      <c r="K781" s="55">
        <f t="array" ref="K781">(MAX(IF($A781=InsertVoiceSwitchActivateLOG!A$1:A$7000,InsertVoiceSwitchActivateLOG!H$1:H$7000,0)))</f>
        <v>2.7399999999999994E-2</v>
      </c>
      <c r="L781" s="55" t="str">
        <f t="shared" si="73"/>
        <v/>
      </c>
      <c r="M781" s="55">
        <f t="shared" si="71"/>
        <v>16.779999999997131</v>
      </c>
      <c r="N781" s="59">
        <f t="shared" si="69"/>
        <v>15</v>
      </c>
      <c r="O781" s="59">
        <f t="shared" si="70"/>
        <v>1</v>
      </c>
    </row>
    <row r="782" spans="1:15" ht="12.5" customHeight="1" x14ac:dyDescent="0.35">
      <c r="A782" s="61">
        <v>15</v>
      </c>
      <c r="B782" s="61" t="s">
        <v>56</v>
      </c>
      <c r="C782" s="70">
        <v>38.883150000000001</v>
      </c>
      <c r="D782" s="59" t="s">
        <v>50</v>
      </c>
      <c r="E782" s="61" t="s">
        <v>42</v>
      </c>
      <c r="F782" s="61" t="s">
        <v>55</v>
      </c>
      <c r="G782" s="61">
        <v>2.5999999999999999E-3</v>
      </c>
      <c r="H782" s="61">
        <f>IF(OR(G782="",G783="",G784="",G785=""),"",(SUMIF(A782:A$7000,A782,G782:G$7000)))</f>
        <v>1.8100000000000002E-2</v>
      </c>
      <c r="I782" s="61" t="str">
        <f t="shared" si="72"/>
        <v/>
      </c>
      <c r="J782" s="61" t="str">
        <f t="shared" si="68"/>
        <v/>
      </c>
      <c r="K782" s="61">
        <f t="array" ref="K782">(MAX(IF($A782=InsertVoiceSwitchActivateLOG!A$1:A$7000,InsertVoiceSwitchActivateLOG!H$1:H$7000,0)))</f>
        <v>2.7399999999999994E-2</v>
      </c>
      <c r="L782" s="61" t="str">
        <f t="shared" si="73"/>
        <v/>
      </c>
      <c r="M782" s="61">
        <f t="shared" si="71"/>
        <v>14.820000000000277</v>
      </c>
      <c r="N782" s="59">
        <f t="shared" si="69"/>
        <v>15</v>
      </c>
      <c r="O782" s="59">
        <f t="shared" si="70"/>
        <v>-1</v>
      </c>
    </row>
    <row r="783" spans="1:15" ht="12.5" customHeight="1" x14ac:dyDescent="0.35">
      <c r="A783" s="2">
        <v>15</v>
      </c>
      <c r="B783" s="2" t="s">
        <v>56</v>
      </c>
      <c r="C783" s="69">
        <v>38.898919999999997</v>
      </c>
      <c r="D783" t="s">
        <v>50</v>
      </c>
      <c r="E783" s="2" t="s">
        <v>42</v>
      </c>
      <c r="F783" s="2" t="s">
        <v>55</v>
      </c>
      <c r="G783" s="2">
        <v>1.5E-3</v>
      </c>
      <c r="H783" s="2">
        <f>IF(OR(G783="",G784="",G785="",G786=""),"",(SUMIF(A783:A$7000,A783,G783:G$7000)))</f>
        <v>1.5499999999999998E-2</v>
      </c>
      <c r="I783" s="55" t="str">
        <f t="shared" si="72"/>
        <v/>
      </c>
      <c r="J783" s="61" t="str">
        <f t="shared" si="68"/>
        <v/>
      </c>
      <c r="K783" s="55">
        <f t="array" ref="K783">(MAX(IF($A783=InsertVoiceSwitchActivateLOG!A$1:A$7000,InsertVoiceSwitchActivateLOG!H$1:H$7000,0)))</f>
        <v>2.7399999999999994E-2</v>
      </c>
      <c r="L783" s="55" t="str">
        <f t="shared" si="73"/>
        <v/>
      </c>
      <c r="M783" s="55">
        <f t="shared" si="71"/>
        <v>15.769999999996287</v>
      </c>
      <c r="N783" s="59">
        <f t="shared" si="69"/>
        <v>15</v>
      </c>
      <c r="O783" s="59">
        <f t="shared" si="70"/>
        <v>1</v>
      </c>
    </row>
    <row r="784" spans="1:15" ht="12.5" customHeight="1" x14ac:dyDescent="0.35">
      <c r="A784" s="61">
        <v>15</v>
      </c>
      <c r="B784" s="61" t="s">
        <v>56</v>
      </c>
      <c r="C784" s="70">
        <v>38.913969999999999</v>
      </c>
      <c r="D784" s="59" t="s">
        <v>50</v>
      </c>
      <c r="E784" s="61" t="s">
        <v>42</v>
      </c>
      <c r="F784" s="61" t="s">
        <v>55</v>
      </c>
      <c r="G784" s="61">
        <v>3.0999999999999999E-3</v>
      </c>
      <c r="H784" s="61">
        <f>IF(OR(G784="",G785="",G786="",G787=""),"",(SUMIF(A784:A$7000,A784,G784:G$7000)))</f>
        <v>1.3999999999999997E-2</v>
      </c>
      <c r="I784" s="61" t="str">
        <f t="shared" si="72"/>
        <v/>
      </c>
      <c r="J784" s="61" t="str">
        <f t="shared" si="68"/>
        <v/>
      </c>
      <c r="K784" s="61">
        <f t="array" ref="K784">(MAX(IF($A784=InsertVoiceSwitchActivateLOG!A$1:A$7000,InsertVoiceSwitchActivateLOG!H$1:H$7000,0)))</f>
        <v>2.7399999999999994E-2</v>
      </c>
      <c r="L784" s="61" t="str">
        <f t="shared" si="73"/>
        <v/>
      </c>
      <c r="M784" s="61">
        <f t="shared" si="71"/>
        <v>15.050000000002228</v>
      </c>
      <c r="N784" s="59">
        <f t="shared" si="69"/>
        <v>15</v>
      </c>
      <c r="O784" s="59">
        <f t="shared" si="70"/>
        <v>1</v>
      </c>
    </row>
    <row r="785" spans="1:15" ht="12.5" customHeight="1" x14ac:dyDescent="0.35">
      <c r="A785" s="2">
        <v>15</v>
      </c>
      <c r="B785" s="2" t="s">
        <v>56</v>
      </c>
      <c r="C785" s="69">
        <v>38.929940000000002</v>
      </c>
      <c r="D785" t="s">
        <v>50</v>
      </c>
      <c r="E785" s="2" t="s">
        <v>42</v>
      </c>
      <c r="F785" s="2" t="s">
        <v>55</v>
      </c>
      <c r="G785" s="2">
        <v>3.0999999999999999E-3</v>
      </c>
      <c r="H785" s="2">
        <f>IF(OR(G785="",G786="",G787="",G788=""),"",(SUMIF(A785:A$7000,A785,G785:G$7000)))</f>
        <v>1.0899999999999998E-2</v>
      </c>
      <c r="I785" s="55" t="str">
        <f t="shared" si="72"/>
        <v/>
      </c>
      <c r="J785" s="61" t="str">
        <f t="shared" ref="J785:J848" si="74">IF(L785="","",(VLOOKUP(A785,A785:E7769,5,FALSE)))</f>
        <v/>
      </c>
      <c r="K785" s="55">
        <f t="array" ref="K785">(MAX(IF($A785=InsertVoiceSwitchActivateLOG!A$1:A$7000,InsertVoiceSwitchActivateLOG!H$1:H$7000,0)))</f>
        <v>2.7399999999999994E-2</v>
      </c>
      <c r="L785" s="55" t="str">
        <f t="shared" si="73"/>
        <v/>
      </c>
      <c r="M785" s="55">
        <f t="shared" si="71"/>
        <v>15.970000000002926</v>
      </c>
      <c r="N785" s="59">
        <f t="shared" ref="N785:N848" si="75">IF(AND(G785&gt;0,G786&gt;0,G784&gt;0),A785,"")</f>
        <v>15</v>
      </c>
      <c r="O785" s="59">
        <f t="shared" ref="O785:O848" si="76">IF(N785="","",(IF(G785&gt;G786,-1,1)))</f>
        <v>-1</v>
      </c>
    </row>
    <row r="786" spans="1:15" ht="12.5" customHeight="1" x14ac:dyDescent="0.35">
      <c r="A786" s="61">
        <v>15</v>
      </c>
      <c r="B786" s="61" t="s">
        <v>54</v>
      </c>
      <c r="C786" s="70">
        <v>38.945920000000001</v>
      </c>
      <c r="D786" s="59" t="s">
        <v>50</v>
      </c>
      <c r="E786" s="61" t="s">
        <v>42</v>
      </c>
      <c r="F786" s="61" t="s">
        <v>55</v>
      </c>
      <c r="G786" s="61">
        <v>2.9999999999999997E-4</v>
      </c>
      <c r="H786" s="61">
        <f>IF(OR(G786="",G787="",G788="",G789=""),"",(SUMIF(A786:A$7000,A786,G786:G$7000)))</f>
        <v>7.8000000000000005E-3</v>
      </c>
      <c r="I786" s="61" t="str">
        <f t="shared" si="72"/>
        <v/>
      </c>
      <c r="J786" s="61" t="str">
        <f t="shared" si="74"/>
        <v/>
      </c>
      <c r="K786" s="61">
        <f t="array" ref="K786">(MAX(IF($A786=InsertVoiceSwitchActivateLOG!A$1:A$7000,InsertVoiceSwitchActivateLOG!H$1:H$7000,0)))</f>
        <v>2.7399999999999994E-2</v>
      </c>
      <c r="L786" s="61" t="str">
        <f t="shared" si="73"/>
        <v/>
      </c>
      <c r="M786" s="61">
        <f t="shared" ref="M786:M849" si="77">IF(A786=A785,ABS(C786-C785),0)*1000</f>
        <v>15.979999999998995</v>
      </c>
      <c r="N786" s="59">
        <f t="shared" si="75"/>
        <v>15</v>
      </c>
      <c r="O786" s="59">
        <f t="shared" si="76"/>
        <v>1</v>
      </c>
    </row>
    <row r="787" spans="1:15" ht="12.5" customHeight="1" x14ac:dyDescent="0.35">
      <c r="A787" s="2">
        <v>15</v>
      </c>
      <c r="B787" s="2" t="s">
        <v>56</v>
      </c>
      <c r="C787" s="69">
        <v>38.96049</v>
      </c>
      <c r="D787" t="s">
        <v>50</v>
      </c>
      <c r="E787" s="2" t="s">
        <v>42</v>
      </c>
      <c r="F787" s="2" t="s">
        <v>55</v>
      </c>
      <c r="G787" s="2">
        <v>1.4E-3</v>
      </c>
      <c r="H787" s="2">
        <f>IF(OR(G787="",G788="",G789="",G790=""),"",(SUMIF(A787:A$7000,A787,G787:G$7000)))</f>
        <v>7.5000000000000006E-3</v>
      </c>
      <c r="I787" s="55" t="str">
        <f t="shared" si="72"/>
        <v/>
      </c>
      <c r="J787" s="61" t="str">
        <f t="shared" si="74"/>
        <v/>
      </c>
      <c r="K787" s="55">
        <f t="array" ref="K787">(MAX(IF($A787=InsertVoiceSwitchActivateLOG!A$1:A$7000,InsertVoiceSwitchActivateLOG!H$1:H$7000,0)))</f>
        <v>2.7399999999999994E-2</v>
      </c>
      <c r="L787" s="55" t="str">
        <f t="shared" si="73"/>
        <v/>
      </c>
      <c r="M787" s="55">
        <f t="shared" si="77"/>
        <v>14.569999999999084</v>
      </c>
      <c r="N787" s="59">
        <f t="shared" si="75"/>
        <v>15</v>
      </c>
      <c r="O787" s="59">
        <f t="shared" si="76"/>
        <v>1</v>
      </c>
    </row>
    <row r="788" spans="1:15" ht="12.5" customHeight="1" x14ac:dyDescent="0.35">
      <c r="A788" s="61">
        <v>15</v>
      </c>
      <c r="B788" s="61" t="s">
        <v>56</v>
      </c>
      <c r="C788" s="70">
        <v>38.977089999999997</v>
      </c>
      <c r="D788" s="59" t="s">
        <v>50</v>
      </c>
      <c r="E788" s="61" t="s">
        <v>42</v>
      </c>
      <c r="F788" s="61" t="s">
        <v>55</v>
      </c>
      <c r="G788" s="61">
        <v>1.4E-3</v>
      </c>
      <c r="H788" s="61">
        <f>IF(OR(G788="",G789="",G790="",G791=""),"",(SUMIF(A788:A$7000,A788,G788:G$7000)))</f>
        <v>6.1000000000000004E-3</v>
      </c>
      <c r="I788" s="61" t="str">
        <f t="shared" si="72"/>
        <v/>
      </c>
      <c r="J788" s="61" t="str">
        <f t="shared" si="74"/>
        <v/>
      </c>
      <c r="K788" s="61">
        <f t="array" ref="K788">(MAX(IF($A788=InsertVoiceSwitchActivateLOG!A$1:A$7000,InsertVoiceSwitchActivateLOG!H$1:H$7000,0)))</f>
        <v>2.7399999999999994E-2</v>
      </c>
      <c r="L788" s="61" t="str">
        <f t="shared" si="73"/>
        <v/>
      </c>
      <c r="M788" s="61">
        <f t="shared" si="77"/>
        <v>16.59999999999684</v>
      </c>
      <c r="N788" s="59">
        <f t="shared" si="75"/>
        <v>15</v>
      </c>
      <c r="O788" s="59">
        <f t="shared" si="76"/>
        <v>1</v>
      </c>
    </row>
    <row r="789" spans="1:15" ht="12.5" customHeight="1" x14ac:dyDescent="0.35">
      <c r="A789" s="2">
        <v>15</v>
      </c>
      <c r="B789" s="2" t="s">
        <v>56</v>
      </c>
      <c r="C789" s="69">
        <v>38.992220000000003</v>
      </c>
      <c r="D789" t="s">
        <v>50</v>
      </c>
      <c r="E789" s="2" t="s">
        <v>42</v>
      </c>
      <c r="F789" s="2" t="s">
        <v>55</v>
      </c>
      <c r="G789" s="2">
        <v>2.3999999999999998E-3</v>
      </c>
      <c r="H789" s="2">
        <f>IF(OR(G789="",G790="",G791="",G792=""),"",(SUMIF(A789:A$7000,A789,G789:G$7000)))</f>
        <v>4.7000000000000002E-3</v>
      </c>
      <c r="I789" s="55" t="str">
        <f t="shared" si="72"/>
        <v/>
      </c>
      <c r="J789" s="61" t="str">
        <f t="shared" si="74"/>
        <v/>
      </c>
      <c r="K789" s="55">
        <f t="array" ref="K789">(MAX(IF($A789=InsertVoiceSwitchActivateLOG!A$1:A$7000,InsertVoiceSwitchActivateLOG!H$1:H$7000,0)))</f>
        <v>2.7399999999999994E-2</v>
      </c>
      <c r="L789" s="55" t="str">
        <f t="shared" si="73"/>
        <v/>
      </c>
      <c r="M789" s="55">
        <f t="shared" si="77"/>
        <v>15.130000000006305</v>
      </c>
      <c r="N789" s="59">
        <f t="shared" si="75"/>
        <v>15</v>
      </c>
      <c r="O789" s="59">
        <f t="shared" si="76"/>
        <v>-1</v>
      </c>
    </row>
    <row r="790" spans="1:15" ht="12.5" customHeight="1" x14ac:dyDescent="0.35">
      <c r="A790" s="61">
        <v>15</v>
      </c>
      <c r="B790" s="61" t="s">
        <v>54</v>
      </c>
      <c r="C790" s="70">
        <v>39.00967</v>
      </c>
      <c r="D790" s="59" t="s">
        <v>50</v>
      </c>
      <c r="E790" s="61" t="s">
        <v>42</v>
      </c>
      <c r="F790" s="61" t="s">
        <v>55</v>
      </c>
      <c r="G790" s="61">
        <v>1E-3</v>
      </c>
      <c r="H790" s="61">
        <f>IF(OR(G790="",G791="",G792="",G793=""),"",(SUMIF(A790:A$7000,A790,G790:G$7000)))</f>
        <v>2.3E-3</v>
      </c>
      <c r="I790" s="61" t="str">
        <f t="shared" si="72"/>
        <v/>
      </c>
      <c r="J790" s="61" t="str">
        <f t="shared" si="74"/>
        <v/>
      </c>
      <c r="K790" s="61">
        <f t="array" ref="K790">(MAX(IF($A790=InsertVoiceSwitchActivateLOG!A$1:A$7000,InsertVoiceSwitchActivateLOG!H$1:H$7000,0)))</f>
        <v>2.7399999999999994E-2</v>
      </c>
      <c r="L790" s="61" t="str">
        <f t="shared" si="73"/>
        <v/>
      </c>
      <c r="M790" s="61">
        <f t="shared" si="77"/>
        <v>17.449999999996635</v>
      </c>
      <c r="N790" s="59">
        <f t="shared" si="75"/>
        <v>15</v>
      </c>
      <c r="O790" s="59">
        <f t="shared" si="76"/>
        <v>-1</v>
      </c>
    </row>
    <row r="791" spans="1:15" ht="12.5" customHeight="1" x14ac:dyDescent="0.35">
      <c r="A791" s="2">
        <v>15</v>
      </c>
      <c r="B791" s="2" t="s">
        <v>54</v>
      </c>
      <c r="C791" s="69">
        <v>39.029020000000003</v>
      </c>
      <c r="D791" t="s">
        <v>50</v>
      </c>
      <c r="E791" s="2" t="s">
        <v>42</v>
      </c>
      <c r="F791" s="2" t="s">
        <v>55</v>
      </c>
      <c r="G791" s="2">
        <v>6.9999999999999999E-4</v>
      </c>
      <c r="H791" s="2">
        <f>IF(OR(G791="",G792="",G793="",G794=""),"",(SUMIF(A791:A$7000,A791,G791:G$7000)))</f>
        <v>1.3000000000000002E-3</v>
      </c>
      <c r="I791" s="55" t="str">
        <f t="shared" si="72"/>
        <v/>
      </c>
      <c r="J791" s="61" t="str">
        <f t="shared" si="74"/>
        <v/>
      </c>
      <c r="K791" s="55">
        <f t="array" ref="K791">(MAX(IF($A791=InsertVoiceSwitchActivateLOG!A$1:A$7000,InsertVoiceSwitchActivateLOG!H$1:H$7000,0)))</f>
        <v>2.7399999999999994E-2</v>
      </c>
      <c r="L791" s="55" t="str">
        <f t="shared" si="73"/>
        <v/>
      </c>
      <c r="M791" s="55">
        <f t="shared" si="77"/>
        <v>19.350000000002865</v>
      </c>
      <c r="N791" s="59">
        <f t="shared" si="75"/>
        <v>15</v>
      </c>
      <c r="O791" s="59">
        <f t="shared" si="76"/>
        <v>-1</v>
      </c>
    </row>
    <row r="792" spans="1:15" ht="12.5" customHeight="1" x14ac:dyDescent="0.35">
      <c r="A792" s="61">
        <v>15</v>
      </c>
      <c r="B792" s="61" t="s">
        <v>54</v>
      </c>
      <c r="C792" s="70">
        <v>39.046970000000002</v>
      </c>
      <c r="D792" s="59" t="s">
        <v>50</v>
      </c>
      <c r="E792" s="61" t="s">
        <v>42</v>
      </c>
      <c r="F792" s="61" t="s">
        <v>55</v>
      </c>
      <c r="G792" s="61">
        <v>4.0000000000000002E-4</v>
      </c>
      <c r="H792" s="61" t="str">
        <f>IF(OR(G792="",G793="",G794="",G795=""),"",(SUMIF(A792:A$7000,A792,G792:G$7000)))</f>
        <v/>
      </c>
      <c r="I792" s="61" t="str">
        <f t="shared" si="72"/>
        <v/>
      </c>
      <c r="J792" s="61" t="str">
        <f t="shared" si="74"/>
        <v/>
      </c>
      <c r="K792" s="61">
        <f t="array" ref="K792">(MAX(IF($A792=InsertVoiceSwitchActivateLOG!A$1:A$7000,InsertVoiceSwitchActivateLOG!H$1:H$7000,0)))</f>
        <v>2.7399999999999994E-2</v>
      </c>
      <c r="L792" s="61" t="str">
        <f t="shared" si="73"/>
        <v/>
      </c>
      <c r="M792" s="61">
        <f t="shared" si="77"/>
        <v>17.949999999999022</v>
      </c>
      <c r="N792" s="59">
        <f t="shared" si="75"/>
        <v>15</v>
      </c>
      <c r="O792" s="59">
        <f t="shared" si="76"/>
        <v>-1</v>
      </c>
    </row>
    <row r="793" spans="1:15" ht="12.5" customHeight="1" x14ac:dyDescent="0.35">
      <c r="A793" s="2">
        <v>15</v>
      </c>
      <c r="B793" s="2" t="s">
        <v>54</v>
      </c>
      <c r="C793" s="69">
        <v>39.064909999999998</v>
      </c>
      <c r="D793" t="s">
        <v>50</v>
      </c>
      <c r="E793" s="2" t="s">
        <v>42</v>
      </c>
      <c r="F793" s="2" t="s">
        <v>55</v>
      </c>
      <c r="G793" s="2">
        <v>1E-4</v>
      </c>
      <c r="H793" s="2" t="str">
        <f>IF(OR(G793="",G794="",G795="",G796=""),"",(SUMIF(A793:A$7000,A793,G793:G$7000)))</f>
        <v/>
      </c>
      <c r="I793" s="55" t="str">
        <f t="shared" si="72"/>
        <v/>
      </c>
      <c r="J793" s="61" t="str">
        <f t="shared" si="74"/>
        <v/>
      </c>
      <c r="K793" s="55">
        <f t="array" ref="K793">(MAX(IF($A793=InsertVoiceSwitchActivateLOG!A$1:A$7000,InsertVoiceSwitchActivateLOG!H$1:H$7000,0)))</f>
        <v>2.7399999999999994E-2</v>
      </c>
      <c r="L793" s="55" t="str">
        <f t="shared" si="73"/>
        <v/>
      </c>
      <c r="M793" s="55">
        <f t="shared" si="77"/>
        <v>17.939999999995848</v>
      </c>
      <c r="N793" s="59">
        <f t="shared" si="75"/>
        <v>15</v>
      </c>
      <c r="O793" s="59">
        <f t="shared" si="76"/>
        <v>1</v>
      </c>
    </row>
    <row r="794" spans="1:15" ht="12.5" customHeight="1" x14ac:dyDescent="0.35">
      <c r="A794" s="61">
        <v>15</v>
      </c>
      <c r="B794" s="61" t="s">
        <v>54</v>
      </c>
      <c r="C794" s="70">
        <v>39.086129999999997</v>
      </c>
      <c r="D794" s="59" t="s">
        <v>50</v>
      </c>
      <c r="E794" s="61" t="s">
        <v>42</v>
      </c>
      <c r="F794" s="61" t="s">
        <v>55</v>
      </c>
      <c r="G794" s="61">
        <v>1E-4</v>
      </c>
      <c r="H794" s="61" t="str">
        <f>IF(OR(G794="",G795="",G796="",G797=""),"",(SUMIF(A794:A$7000,A794,G794:G$7000)))</f>
        <v/>
      </c>
      <c r="I794" s="61" t="str">
        <f t="shared" ref="I794:I857" si="78">IF(L794="","",A794)</f>
        <v/>
      </c>
      <c r="J794" s="61" t="str">
        <f t="shared" si="74"/>
        <v/>
      </c>
      <c r="K794" s="61">
        <f t="array" ref="K794">(MAX(IF($A794=InsertVoiceSwitchActivateLOG!A$1:A$7000,InsertVoiceSwitchActivateLOG!H$1:H$7000,0)))</f>
        <v>2.7399999999999994E-2</v>
      </c>
      <c r="L794" s="61" t="str">
        <f t="shared" ref="L794:L857" si="79">IF(H794="","",IF(AND(H793="",H792="",H791=""),C794,""))</f>
        <v/>
      </c>
      <c r="M794" s="61">
        <f t="shared" si="77"/>
        <v>21.219999999999573</v>
      </c>
      <c r="N794" s="59" t="str">
        <f t="shared" si="75"/>
        <v/>
      </c>
      <c r="O794" s="59" t="str">
        <f t="shared" si="76"/>
        <v/>
      </c>
    </row>
    <row r="795" spans="1:15" ht="12.5" customHeight="1" x14ac:dyDescent="0.35">
      <c r="A795" s="2">
        <v>15</v>
      </c>
      <c r="B795" s="2" t="s">
        <v>54</v>
      </c>
      <c r="C795" s="69">
        <v>39.10342</v>
      </c>
      <c r="D795" t="s">
        <v>50</v>
      </c>
      <c r="E795" s="2" t="s">
        <v>42</v>
      </c>
      <c r="F795" s="2" t="s">
        <v>55</v>
      </c>
      <c r="G795" s="2"/>
      <c r="H795" s="2" t="str">
        <f>IF(OR(G795="",G796="",G797="",G798=""),"",(SUMIF(A795:A$7000,A795,G795:G$7000)))</f>
        <v/>
      </c>
      <c r="I795" s="55" t="str">
        <f t="shared" si="78"/>
        <v/>
      </c>
      <c r="J795" s="61" t="str">
        <f t="shared" si="74"/>
        <v/>
      </c>
      <c r="K795" s="55">
        <f t="array" ref="K795">(MAX(IF($A795=InsertVoiceSwitchActivateLOG!A$1:A$7000,InsertVoiceSwitchActivateLOG!H$1:H$7000,0)))</f>
        <v>2.7399999999999994E-2</v>
      </c>
      <c r="L795" s="55" t="str">
        <f t="shared" si="79"/>
        <v/>
      </c>
      <c r="M795" s="55">
        <f t="shared" si="77"/>
        <v>17.290000000002692</v>
      </c>
      <c r="N795" s="59" t="str">
        <f t="shared" si="75"/>
        <v/>
      </c>
      <c r="O795" s="59" t="str">
        <f t="shared" si="76"/>
        <v/>
      </c>
    </row>
    <row r="796" spans="1:15" ht="12.5" customHeight="1" x14ac:dyDescent="0.35">
      <c r="A796" s="61">
        <v>15</v>
      </c>
      <c r="B796" s="61" t="s">
        <v>54</v>
      </c>
      <c r="C796" s="70">
        <v>39.12247</v>
      </c>
      <c r="D796" s="59" t="s">
        <v>50</v>
      </c>
      <c r="E796" s="61" t="s">
        <v>42</v>
      </c>
      <c r="F796" s="61" t="s">
        <v>55</v>
      </c>
      <c r="G796" s="61"/>
      <c r="H796" s="61" t="str">
        <f>IF(OR(G796="",G797="",G798="",G799=""),"",(SUMIF(A796:A$7000,A796,G796:G$7000)))</f>
        <v/>
      </c>
      <c r="I796" s="61" t="str">
        <f t="shared" si="78"/>
        <v/>
      </c>
      <c r="J796" s="61" t="str">
        <f t="shared" si="74"/>
        <v/>
      </c>
      <c r="K796" s="61">
        <f t="array" ref="K796">(MAX(IF($A796=InsertVoiceSwitchActivateLOG!A$1:A$7000,InsertVoiceSwitchActivateLOG!H$1:H$7000,0)))</f>
        <v>2.7399999999999994E-2</v>
      </c>
      <c r="L796" s="61" t="str">
        <f t="shared" si="79"/>
        <v/>
      </c>
      <c r="M796" s="61">
        <f t="shared" si="77"/>
        <v>19.050000000000011</v>
      </c>
      <c r="N796" s="59" t="str">
        <f t="shared" si="75"/>
        <v/>
      </c>
      <c r="O796" s="59" t="str">
        <f t="shared" si="76"/>
        <v/>
      </c>
    </row>
    <row r="797" spans="1:15" ht="12.5" customHeight="1" x14ac:dyDescent="0.35">
      <c r="A797" s="2">
        <v>15</v>
      </c>
      <c r="B797" s="2" t="s">
        <v>54</v>
      </c>
      <c r="C797" s="69">
        <v>39.140259999999998</v>
      </c>
      <c r="D797" t="s">
        <v>50</v>
      </c>
      <c r="E797" s="2" t="s">
        <v>42</v>
      </c>
      <c r="F797" s="2" t="s">
        <v>55</v>
      </c>
      <c r="G797" s="2"/>
      <c r="H797" s="2" t="str">
        <f>IF(OR(G797="",G798="",G799="",G800=""),"",(SUMIF(A797:A$7000,A797,G797:G$7000)))</f>
        <v/>
      </c>
      <c r="I797" s="55" t="str">
        <f t="shared" si="78"/>
        <v/>
      </c>
      <c r="J797" s="61" t="str">
        <f t="shared" si="74"/>
        <v/>
      </c>
      <c r="K797" s="55">
        <f t="array" ref="K797">(MAX(IF($A797=InsertVoiceSwitchActivateLOG!A$1:A$7000,InsertVoiceSwitchActivateLOG!H$1:H$7000,0)))</f>
        <v>2.7399999999999994E-2</v>
      </c>
      <c r="L797" s="55" t="str">
        <f t="shared" si="79"/>
        <v/>
      </c>
      <c r="M797" s="55">
        <f t="shared" si="77"/>
        <v>17.789999999997974</v>
      </c>
      <c r="N797" s="59" t="str">
        <f t="shared" si="75"/>
        <v/>
      </c>
      <c r="O797" s="59" t="str">
        <f t="shared" si="76"/>
        <v/>
      </c>
    </row>
    <row r="798" spans="1:15" ht="12.5" customHeight="1" x14ac:dyDescent="0.35">
      <c r="A798" s="61">
        <v>15</v>
      </c>
      <c r="B798" s="61" t="s">
        <v>54</v>
      </c>
      <c r="C798" s="70">
        <v>39.167810000000003</v>
      </c>
      <c r="D798" s="59" t="s">
        <v>50</v>
      </c>
      <c r="E798" s="61" t="s">
        <v>42</v>
      </c>
      <c r="F798" s="61" t="s">
        <v>55</v>
      </c>
      <c r="G798" s="61"/>
      <c r="H798" s="61" t="str">
        <f>IF(OR(G798="",G799="",G800="",G801=""),"",(SUMIF(A798:A$7000,A798,G798:G$7000)))</f>
        <v/>
      </c>
      <c r="I798" s="61" t="str">
        <f t="shared" si="78"/>
        <v/>
      </c>
      <c r="J798" s="61" t="str">
        <f t="shared" si="74"/>
        <v/>
      </c>
      <c r="K798" s="61">
        <f t="array" ref="K798">(MAX(IF($A798=InsertVoiceSwitchActivateLOG!A$1:A$7000,InsertVoiceSwitchActivateLOG!H$1:H$7000,0)))</f>
        <v>2.7399999999999994E-2</v>
      </c>
      <c r="L798" s="61" t="str">
        <f t="shared" si="79"/>
        <v/>
      </c>
      <c r="M798" s="61">
        <f t="shared" si="77"/>
        <v>27.55000000000507</v>
      </c>
      <c r="N798" s="59" t="str">
        <f t="shared" si="75"/>
        <v/>
      </c>
      <c r="O798" s="59" t="str">
        <f t="shared" si="76"/>
        <v/>
      </c>
    </row>
    <row r="799" spans="1:15" ht="12.5" customHeight="1" x14ac:dyDescent="0.35">
      <c r="A799" s="2">
        <v>15</v>
      </c>
      <c r="B799" s="2" t="s">
        <v>54</v>
      </c>
      <c r="C799" s="69">
        <v>39.186010000000003</v>
      </c>
      <c r="D799" t="s">
        <v>50</v>
      </c>
      <c r="E799" s="2" t="s">
        <v>42</v>
      </c>
      <c r="F799" s="2" t="s">
        <v>55</v>
      </c>
      <c r="G799" s="2"/>
      <c r="H799" s="2" t="str">
        <f>IF(OR(G799="",G800="",G801="",G802=""),"",(SUMIF(A799:A$7000,A799,G799:G$7000)))</f>
        <v/>
      </c>
      <c r="I799" s="55" t="str">
        <f t="shared" si="78"/>
        <v/>
      </c>
      <c r="J799" s="61" t="str">
        <f t="shared" si="74"/>
        <v/>
      </c>
      <c r="K799" s="55">
        <f t="array" ref="K799">(MAX(IF($A799=InsertVoiceSwitchActivateLOG!A$1:A$7000,InsertVoiceSwitchActivateLOG!H$1:H$7000,0)))</f>
        <v>2.7399999999999994E-2</v>
      </c>
      <c r="L799" s="55" t="str">
        <f t="shared" si="79"/>
        <v/>
      </c>
      <c r="M799" s="55">
        <f t="shared" si="77"/>
        <v>18.200000000000216</v>
      </c>
      <c r="N799" s="59" t="str">
        <f t="shared" si="75"/>
        <v/>
      </c>
      <c r="O799" s="59" t="str">
        <f t="shared" si="76"/>
        <v/>
      </c>
    </row>
    <row r="800" spans="1:15" ht="12.5" customHeight="1" x14ac:dyDescent="0.35">
      <c r="A800" s="61">
        <v>15</v>
      </c>
      <c r="B800" s="61" t="s">
        <v>54</v>
      </c>
      <c r="C800" s="70">
        <v>39.200519999999997</v>
      </c>
      <c r="D800" s="59" t="s">
        <v>50</v>
      </c>
      <c r="E800" s="61" t="s">
        <v>42</v>
      </c>
      <c r="F800" s="61" t="s">
        <v>55</v>
      </c>
      <c r="G800" s="61"/>
      <c r="H800" s="61" t="str">
        <f>IF(OR(G800="",G801="",G802="",G803=""),"",(SUMIF(A800:A$7000,A800,G800:G$7000)))</f>
        <v/>
      </c>
      <c r="I800" s="61" t="str">
        <f t="shared" si="78"/>
        <v/>
      </c>
      <c r="J800" s="61" t="str">
        <f t="shared" si="74"/>
        <v/>
      </c>
      <c r="K800" s="61">
        <f t="array" ref="K800">(MAX(IF($A800=InsertVoiceSwitchActivateLOG!A$1:A$7000,InsertVoiceSwitchActivateLOG!H$1:H$7000,0)))</f>
        <v>2.7399999999999994E-2</v>
      </c>
      <c r="L800" s="61" t="str">
        <f t="shared" si="79"/>
        <v/>
      </c>
      <c r="M800" s="61">
        <f t="shared" si="77"/>
        <v>14.50999999999425</v>
      </c>
      <c r="N800" s="59" t="str">
        <f t="shared" si="75"/>
        <v/>
      </c>
      <c r="O800" s="59" t="str">
        <f t="shared" si="76"/>
        <v/>
      </c>
    </row>
    <row r="801" spans="1:15" ht="12.5" customHeight="1" x14ac:dyDescent="0.35">
      <c r="A801" s="2">
        <v>15</v>
      </c>
      <c r="B801" s="2" t="s">
        <v>54</v>
      </c>
      <c r="C801" s="69">
        <v>39.216709999999999</v>
      </c>
      <c r="D801" t="s">
        <v>50</v>
      </c>
      <c r="E801" s="2" t="s">
        <v>42</v>
      </c>
      <c r="F801" s="2" t="s">
        <v>55</v>
      </c>
      <c r="G801" s="2"/>
      <c r="H801" s="2" t="str">
        <f>IF(OR(G801="",G802="",G803="",G804=""),"",(SUMIF(A801:A$7000,A801,G801:G$7000)))</f>
        <v/>
      </c>
      <c r="I801" s="55" t="str">
        <f t="shared" si="78"/>
        <v/>
      </c>
      <c r="J801" s="61" t="str">
        <f t="shared" si="74"/>
        <v/>
      </c>
      <c r="K801" s="55">
        <f t="array" ref="K801">(MAX(IF($A801=InsertVoiceSwitchActivateLOG!A$1:A$7000,InsertVoiceSwitchActivateLOG!H$1:H$7000,0)))</f>
        <v>2.7399999999999994E-2</v>
      </c>
      <c r="L801" s="55" t="str">
        <f t="shared" si="79"/>
        <v/>
      </c>
      <c r="M801" s="55">
        <f t="shared" si="77"/>
        <v>16.190000000001703</v>
      </c>
      <c r="N801" s="59" t="str">
        <f t="shared" si="75"/>
        <v/>
      </c>
      <c r="O801" s="59" t="str">
        <f t="shared" si="76"/>
        <v/>
      </c>
    </row>
    <row r="802" spans="1:15" ht="12.5" customHeight="1" x14ac:dyDescent="0.35">
      <c r="A802" s="61">
        <v>15</v>
      </c>
      <c r="B802" s="61" t="s">
        <v>54</v>
      </c>
      <c r="C802" s="70">
        <v>39.235050000000001</v>
      </c>
      <c r="D802" s="59" t="s">
        <v>50</v>
      </c>
      <c r="E802" s="61" t="s">
        <v>42</v>
      </c>
      <c r="F802" s="61" t="s">
        <v>55</v>
      </c>
      <c r="G802" s="61"/>
      <c r="H802" s="61" t="str">
        <f>IF(OR(G802="",G803="",G804="",G805=""),"",(SUMIF(A802:A$7000,A802,G802:G$7000)))</f>
        <v/>
      </c>
      <c r="I802" s="61" t="str">
        <f t="shared" si="78"/>
        <v/>
      </c>
      <c r="J802" s="61" t="str">
        <f t="shared" si="74"/>
        <v/>
      </c>
      <c r="K802" s="61">
        <f t="array" ref="K802">(MAX(IF($A802=InsertVoiceSwitchActivateLOG!A$1:A$7000,InsertVoiceSwitchActivateLOG!H$1:H$7000,0)))</f>
        <v>2.7399999999999994E-2</v>
      </c>
      <c r="L802" s="61" t="str">
        <f t="shared" si="79"/>
        <v/>
      </c>
      <c r="M802" s="61">
        <f t="shared" si="77"/>
        <v>18.340000000002021</v>
      </c>
      <c r="N802" s="59" t="str">
        <f t="shared" si="75"/>
        <v/>
      </c>
      <c r="O802" s="59" t="str">
        <f t="shared" si="76"/>
        <v/>
      </c>
    </row>
    <row r="803" spans="1:15" ht="12.5" customHeight="1" x14ac:dyDescent="0.35">
      <c r="A803" s="2">
        <v>16</v>
      </c>
      <c r="B803" s="2" t="s">
        <v>54</v>
      </c>
      <c r="C803" s="69">
        <v>40.261499999999998</v>
      </c>
      <c r="D803" t="s">
        <v>50</v>
      </c>
      <c r="E803" s="2" t="s">
        <v>44</v>
      </c>
      <c r="F803" s="2" t="s">
        <v>55</v>
      </c>
      <c r="G803" s="2"/>
      <c r="H803" s="2" t="str">
        <f>IF(OR(G803="",G804="",G805="",G806=""),"",(SUMIF(A803:A$7000,A803,G803:G$7000)))</f>
        <v/>
      </c>
      <c r="I803" s="55" t="str">
        <f t="shared" si="78"/>
        <v/>
      </c>
      <c r="J803" s="61" t="str">
        <f t="shared" si="74"/>
        <v/>
      </c>
      <c r="K803" s="55">
        <f t="array" ref="K803">(MAX(IF($A803=InsertVoiceSwitchActivateLOG!A$1:A$7000,InsertVoiceSwitchActivateLOG!H$1:H$7000,0)))</f>
        <v>8.5900000000000032E-2</v>
      </c>
      <c r="L803" s="55" t="str">
        <f t="shared" si="79"/>
        <v/>
      </c>
      <c r="M803" s="55">
        <f t="shared" si="77"/>
        <v>0</v>
      </c>
      <c r="N803" s="59" t="str">
        <f t="shared" si="75"/>
        <v/>
      </c>
      <c r="O803" s="59" t="str">
        <f t="shared" si="76"/>
        <v/>
      </c>
    </row>
    <row r="804" spans="1:15" ht="12.5" customHeight="1" x14ac:dyDescent="0.35">
      <c r="A804" s="61">
        <v>16</v>
      </c>
      <c r="B804" s="61" t="s">
        <v>54</v>
      </c>
      <c r="C804" s="70">
        <v>40.277619999999999</v>
      </c>
      <c r="D804" s="59" t="s">
        <v>50</v>
      </c>
      <c r="E804" s="61" t="s">
        <v>44</v>
      </c>
      <c r="F804" s="61" t="s">
        <v>55</v>
      </c>
      <c r="G804" s="61"/>
      <c r="H804" s="61" t="str">
        <f>IF(OR(G804="",G805="",G806="",G807=""),"",(SUMIF(A804:A$7000,A804,G804:G$7000)))</f>
        <v/>
      </c>
      <c r="I804" s="61" t="str">
        <f t="shared" si="78"/>
        <v/>
      </c>
      <c r="J804" s="61" t="str">
        <f t="shared" si="74"/>
        <v/>
      </c>
      <c r="K804" s="61">
        <f t="array" ref="K804">(MAX(IF($A804=InsertVoiceSwitchActivateLOG!A$1:A$7000,InsertVoiceSwitchActivateLOG!H$1:H$7000,0)))</f>
        <v>8.5900000000000032E-2</v>
      </c>
      <c r="L804" s="61" t="str">
        <f t="shared" si="79"/>
        <v/>
      </c>
      <c r="M804" s="61">
        <f t="shared" si="77"/>
        <v>16.1200000000008</v>
      </c>
      <c r="N804" s="59" t="str">
        <f t="shared" si="75"/>
        <v/>
      </c>
      <c r="O804" s="59" t="str">
        <f t="shared" si="76"/>
        <v/>
      </c>
    </row>
    <row r="805" spans="1:15" ht="12.5" customHeight="1" x14ac:dyDescent="0.35">
      <c r="A805" s="2">
        <v>16</v>
      </c>
      <c r="B805" s="2" t="s">
        <v>54</v>
      </c>
      <c r="C805" s="69">
        <v>40.293239999999997</v>
      </c>
      <c r="D805" t="s">
        <v>50</v>
      </c>
      <c r="E805" s="2" t="s">
        <v>44</v>
      </c>
      <c r="F805" s="2" t="s">
        <v>55</v>
      </c>
      <c r="G805" s="2"/>
      <c r="H805" s="2" t="str">
        <f>IF(OR(G805="",G806="",G807="",G808=""),"",(SUMIF(A805:A$7000,A805,G805:G$7000)))</f>
        <v/>
      </c>
      <c r="I805" s="55" t="str">
        <f t="shared" si="78"/>
        <v/>
      </c>
      <c r="J805" s="61" t="str">
        <f t="shared" si="74"/>
        <v/>
      </c>
      <c r="K805" s="55">
        <f t="array" ref="K805">(MAX(IF($A805=InsertVoiceSwitchActivateLOG!A$1:A$7000,InsertVoiceSwitchActivateLOG!H$1:H$7000,0)))</f>
        <v>8.5900000000000032E-2</v>
      </c>
      <c r="L805" s="55" t="str">
        <f t="shared" si="79"/>
        <v/>
      </c>
      <c r="M805" s="55">
        <f t="shared" si="77"/>
        <v>15.619999999998413</v>
      </c>
      <c r="N805" s="59" t="str">
        <f t="shared" si="75"/>
        <v/>
      </c>
      <c r="O805" s="59" t="str">
        <f t="shared" si="76"/>
        <v/>
      </c>
    </row>
    <row r="806" spans="1:15" ht="12.5" customHeight="1" x14ac:dyDescent="0.35">
      <c r="A806" s="61">
        <v>16</v>
      </c>
      <c r="B806" s="61" t="s">
        <v>54</v>
      </c>
      <c r="C806" s="70">
        <v>40.310519999999997</v>
      </c>
      <c r="D806" s="59" t="s">
        <v>50</v>
      </c>
      <c r="E806" s="61" t="s">
        <v>44</v>
      </c>
      <c r="F806" s="61" t="s">
        <v>55</v>
      </c>
      <c r="G806" s="61"/>
      <c r="H806" s="61" t="str">
        <f>IF(OR(G806="",G807="",G808="",G809=""),"",(SUMIF(A806:A$7000,A806,G806:G$7000)))</f>
        <v/>
      </c>
      <c r="I806" s="61" t="str">
        <f t="shared" si="78"/>
        <v/>
      </c>
      <c r="J806" s="61" t="str">
        <f t="shared" si="74"/>
        <v/>
      </c>
      <c r="K806" s="61">
        <f t="array" ref="K806">(MAX(IF($A806=InsertVoiceSwitchActivateLOG!A$1:A$7000,InsertVoiceSwitchActivateLOG!H$1:H$7000,0)))</f>
        <v>8.5900000000000032E-2</v>
      </c>
      <c r="L806" s="61" t="str">
        <f t="shared" si="79"/>
        <v/>
      </c>
      <c r="M806" s="61">
        <f t="shared" si="77"/>
        <v>17.279999999999518</v>
      </c>
      <c r="N806" s="59" t="str">
        <f t="shared" si="75"/>
        <v/>
      </c>
      <c r="O806" s="59" t="str">
        <f t="shared" si="76"/>
        <v/>
      </c>
    </row>
    <row r="807" spans="1:15" ht="12.5" customHeight="1" x14ac:dyDescent="0.35">
      <c r="A807" s="2">
        <v>16</v>
      </c>
      <c r="B807" s="2" t="s">
        <v>54</v>
      </c>
      <c r="C807" s="69">
        <v>40.338880000000003</v>
      </c>
      <c r="D807" t="s">
        <v>50</v>
      </c>
      <c r="E807" s="2" t="s">
        <v>44</v>
      </c>
      <c r="F807" s="2" t="s">
        <v>55</v>
      </c>
      <c r="G807" s="2"/>
      <c r="H807" s="2" t="str">
        <f>IF(OR(G807="",G808="",G809="",G810=""),"",(SUMIF(A807:A$7000,A807,G807:G$7000)))</f>
        <v/>
      </c>
      <c r="I807" s="55" t="str">
        <f t="shared" si="78"/>
        <v/>
      </c>
      <c r="J807" s="61" t="str">
        <f t="shared" si="74"/>
        <v/>
      </c>
      <c r="K807" s="55">
        <f t="array" ref="K807">(MAX(IF($A807=InsertVoiceSwitchActivateLOG!A$1:A$7000,InsertVoiceSwitchActivateLOG!H$1:H$7000,0)))</f>
        <v>8.5900000000000032E-2</v>
      </c>
      <c r="L807" s="55" t="str">
        <f t="shared" si="79"/>
        <v/>
      </c>
      <c r="M807" s="55">
        <f t="shared" si="77"/>
        <v>28.36000000000638</v>
      </c>
      <c r="N807" s="59" t="str">
        <f t="shared" si="75"/>
        <v/>
      </c>
      <c r="O807" s="59" t="str">
        <f t="shared" si="76"/>
        <v/>
      </c>
    </row>
    <row r="808" spans="1:15" ht="12.5" customHeight="1" x14ac:dyDescent="0.35">
      <c r="A808" s="61">
        <v>16</v>
      </c>
      <c r="B808" s="61" t="s">
        <v>54</v>
      </c>
      <c r="C808" s="70">
        <v>40.356679999999997</v>
      </c>
      <c r="D808" s="59" t="s">
        <v>50</v>
      </c>
      <c r="E808" s="61" t="s">
        <v>44</v>
      </c>
      <c r="F808" s="61" t="s">
        <v>55</v>
      </c>
      <c r="G808" s="61"/>
      <c r="H808" s="61" t="str">
        <f>IF(OR(G808="",G809="",G810="",G811=""),"",(SUMIF(A808:A$7000,A808,G808:G$7000)))</f>
        <v/>
      </c>
      <c r="I808" s="61" t="str">
        <f t="shared" si="78"/>
        <v/>
      </c>
      <c r="J808" s="61" t="str">
        <f t="shared" si="74"/>
        <v/>
      </c>
      <c r="K808" s="61">
        <f t="array" ref="K808">(MAX(IF($A808=InsertVoiceSwitchActivateLOG!A$1:A$7000,InsertVoiceSwitchActivateLOG!H$1:H$7000,0)))</f>
        <v>8.5900000000000032E-2</v>
      </c>
      <c r="L808" s="61" t="str">
        <f t="shared" si="79"/>
        <v/>
      </c>
      <c r="M808" s="61">
        <f t="shared" si="77"/>
        <v>17.799999999994043</v>
      </c>
      <c r="N808" s="59" t="str">
        <f t="shared" si="75"/>
        <v/>
      </c>
      <c r="O808" s="59" t="str">
        <f t="shared" si="76"/>
        <v/>
      </c>
    </row>
    <row r="809" spans="1:15" ht="12.5" customHeight="1" x14ac:dyDescent="0.35">
      <c r="A809" s="2">
        <v>16</v>
      </c>
      <c r="B809" s="2" t="s">
        <v>54</v>
      </c>
      <c r="C809" s="69">
        <v>40.37471</v>
      </c>
      <c r="D809" t="s">
        <v>50</v>
      </c>
      <c r="E809" s="2" t="s">
        <v>44</v>
      </c>
      <c r="F809" s="2" t="s">
        <v>55</v>
      </c>
      <c r="G809" s="2"/>
      <c r="H809" s="2" t="str">
        <f>IF(OR(G809="",G810="",G811="",G812=""),"",(SUMIF(A809:A$7000,A809,G809:G$7000)))</f>
        <v/>
      </c>
      <c r="I809" s="55" t="str">
        <f t="shared" si="78"/>
        <v/>
      </c>
      <c r="J809" s="61" t="str">
        <f t="shared" si="74"/>
        <v/>
      </c>
      <c r="K809" s="55">
        <f t="array" ref="K809">(MAX(IF($A809=InsertVoiceSwitchActivateLOG!A$1:A$7000,InsertVoiceSwitchActivateLOG!H$1:H$7000,0)))</f>
        <v>8.5900000000000032E-2</v>
      </c>
      <c r="L809" s="55" t="str">
        <f t="shared" si="79"/>
        <v/>
      </c>
      <c r="M809" s="55">
        <f t="shared" si="77"/>
        <v>18.030000000003099</v>
      </c>
      <c r="N809" s="59" t="str">
        <f t="shared" si="75"/>
        <v/>
      </c>
      <c r="O809" s="59" t="str">
        <f t="shared" si="76"/>
        <v/>
      </c>
    </row>
    <row r="810" spans="1:15" ht="12.5" customHeight="1" x14ac:dyDescent="0.35">
      <c r="A810" s="61">
        <v>16</v>
      </c>
      <c r="B810" s="61" t="s">
        <v>54</v>
      </c>
      <c r="C810" s="70">
        <v>40.392000000000003</v>
      </c>
      <c r="D810" s="59" t="s">
        <v>50</v>
      </c>
      <c r="E810" s="61" t="s">
        <v>44</v>
      </c>
      <c r="F810" s="61" t="s">
        <v>55</v>
      </c>
      <c r="G810" s="61"/>
      <c r="H810" s="61" t="str">
        <f>IF(OR(G810="",G811="",G812="",G813=""),"",(SUMIF(A810:A$7000,A810,G810:G$7000)))</f>
        <v/>
      </c>
      <c r="I810" s="61" t="str">
        <f t="shared" si="78"/>
        <v/>
      </c>
      <c r="J810" s="61" t="str">
        <f t="shared" si="74"/>
        <v/>
      </c>
      <c r="K810" s="61">
        <f t="array" ref="K810">(MAX(IF($A810=InsertVoiceSwitchActivateLOG!A$1:A$7000,InsertVoiceSwitchActivateLOG!H$1:H$7000,0)))</f>
        <v>8.5900000000000032E-2</v>
      </c>
      <c r="L810" s="61" t="str">
        <f t="shared" si="79"/>
        <v/>
      </c>
      <c r="M810" s="61">
        <f t="shared" si="77"/>
        <v>17.290000000002692</v>
      </c>
      <c r="N810" s="59" t="str">
        <f t="shared" si="75"/>
        <v/>
      </c>
      <c r="O810" s="59" t="str">
        <f t="shared" si="76"/>
        <v/>
      </c>
    </row>
    <row r="811" spans="1:15" ht="12.5" customHeight="1" x14ac:dyDescent="0.35">
      <c r="A811" s="2">
        <v>16</v>
      </c>
      <c r="B811" s="2" t="s">
        <v>54</v>
      </c>
      <c r="C811" s="69">
        <v>40.41104</v>
      </c>
      <c r="D811" t="s">
        <v>50</v>
      </c>
      <c r="E811" s="2" t="s">
        <v>44</v>
      </c>
      <c r="F811" s="2" t="s">
        <v>55</v>
      </c>
      <c r="G811" s="2"/>
      <c r="H811" s="2" t="str">
        <f>IF(OR(G811="",G812="",G813="",G814=""),"",(SUMIF(A811:A$7000,A811,G811:G$7000)))</f>
        <v/>
      </c>
      <c r="I811" s="55" t="str">
        <f t="shared" si="78"/>
        <v/>
      </c>
      <c r="J811" s="61" t="str">
        <f t="shared" si="74"/>
        <v/>
      </c>
      <c r="K811" s="55">
        <f t="array" ref="K811">(MAX(IF($A811=InsertVoiceSwitchActivateLOG!A$1:A$7000,InsertVoiceSwitchActivateLOG!H$1:H$7000,0)))</f>
        <v>8.5900000000000032E-2</v>
      </c>
      <c r="L811" s="55" t="str">
        <f t="shared" si="79"/>
        <v/>
      </c>
      <c r="M811" s="55">
        <f t="shared" si="77"/>
        <v>19.039999999996837</v>
      </c>
      <c r="N811" s="59" t="str">
        <f t="shared" si="75"/>
        <v/>
      </c>
      <c r="O811" s="59" t="str">
        <f t="shared" si="76"/>
        <v/>
      </c>
    </row>
    <row r="812" spans="1:15" ht="12.5" customHeight="1" x14ac:dyDescent="0.35">
      <c r="A812" s="61">
        <v>16</v>
      </c>
      <c r="B812" s="61" t="s">
        <v>54</v>
      </c>
      <c r="C812" s="70">
        <v>40.438569999999999</v>
      </c>
      <c r="D812" s="59" t="s">
        <v>50</v>
      </c>
      <c r="E812" s="61" t="s">
        <v>44</v>
      </c>
      <c r="F812" s="61" t="s">
        <v>55</v>
      </c>
      <c r="G812" s="61"/>
      <c r="H812" s="61" t="str">
        <f>IF(OR(G812="",G813="",G814="",G815=""),"",(SUMIF(A812:A$7000,A812,G812:G$7000)))</f>
        <v/>
      </c>
      <c r="I812" s="61" t="str">
        <f t="shared" si="78"/>
        <v/>
      </c>
      <c r="J812" s="61" t="str">
        <f t="shared" si="74"/>
        <v/>
      </c>
      <c r="K812" s="61">
        <f t="array" ref="K812">(MAX(IF($A812=InsertVoiceSwitchActivateLOG!A$1:A$7000,InsertVoiceSwitchActivateLOG!H$1:H$7000,0)))</f>
        <v>8.5900000000000032E-2</v>
      </c>
      <c r="L812" s="61" t="str">
        <f t="shared" si="79"/>
        <v/>
      </c>
      <c r="M812" s="61">
        <f t="shared" si="77"/>
        <v>27.529999999998722</v>
      </c>
      <c r="N812" s="59" t="str">
        <f t="shared" si="75"/>
        <v/>
      </c>
      <c r="O812" s="59" t="str">
        <f t="shared" si="76"/>
        <v/>
      </c>
    </row>
    <row r="813" spans="1:15" ht="12.5" customHeight="1" x14ac:dyDescent="0.35">
      <c r="A813" s="2">
        <v>16</v>
      </c>
      <c r="B813" s="2" t="s">
        <v>54</v>
      </c>
      <c r="C813" s="69">
        <v>40.467410000000001</v>
      </c>
      <c r="D813" t="s">
        <v>50</v>
      </c>
      <c r="E813" s="2" t="s">
        <v>44</v>
      </c>
      <c r="F813" s="2" t="s">
        <v>55</v>
      </c>
      <c r="G813" s="2"/>
      <c r="H813" s="2" t="str">
        <f>IF(OR(G813="",G814="",G815="",G816=""),"",(SUMIF(A813:A$7000,A813,G813:G$7000)))</f>
        <v/>
      </c>
      <c r="I813" s="55" t="str">
        <f t="shared" si="78"/>
        <v/>
      </c>
      <c r="J813" s="61" t="str">
        <f t="shared" si="74"/>
        <v/>
      </c>
      <c r="K813" s="55">
        <f t="array" ref="K813">(MAX(IF($A813=InsertVoiceSwitchActivateLOG!A$1:A$7000,InsertVoiceSwitchActivateLOG!H$1:H$7000,0)))</f>
        <v>8.5900000000000032E-2</v>
      </c>
      <c r="L813" s="55" t="str">
        <f t="shared" si="79"/>
        <v/>
      </c>
      <c r="M813" s="55">
        <f t="shared" si="77"/>
        <v>28.840000000002419</v>
      </c>
      <c r="N813" s="59" t="str">
        <f t="shared" si="75"/>
        <v/>
      </c>
      <c r="O813" s="59" t="str">
        <f t="shared" si="76"/>
        <v/>
      </c>
    </row>
    <row r="814" spans="1:15" ht="12.5" customHeight="1" x14ac:dyDescent="0.35">
      <c r="A814" s="61">
        <v>16</v>
      </c>
      <c r="B814" s="61" t="s">
        <v>54</v>
      </c>
      <c r="C814" s="70">
        <v>40.483969999999999</v>
      </c>
      <c r="D814" s="59" t="s">
        <v>50</v>
      </c>
      <c r="E814" s="61" t="s">
        <v>44</v>
      </c>
      <c r="F814" s="61" t="s">
        <v>55</v>
      </c>
      <c r="G814" s="61"/>
      <c r="H814" s="61" t="str">
        <f>IF(OR(G814="",G815="",G816="",G817=""),"",(SUMIF(A814:A$7000,A814,G814:G$7000)))</f>
        <v/>
      </c>
      <c r="I814" s="61" t="str">
        <f t="shared" si="78"/>
        <v/>
      </c>
      <c r="J814" s="61" t="str">
        <f t="shared" si="74"/>
        <v/>
      </c>
      <c r="K814" s="61">
        <f t="array" ref="K814">(MAX(IF($A814=InsertVoiceSwitchActivateLOG!A$1:A$7000,InsertVoiceSwitchActivateLOG!H$1:H$7000,0)))</f>
        <v>8.5900000000000032E-2</v>
      </c>
      <c r="L814" s="61" t="str">
        <f t="shared" si="79"/>
        <v/>
      </c>
      <c r="M814" s="61">
        <f t="shared" si="77"/>
        <v>16.559999999998354</v>
      </c>
      <c r="N814" s="59" t="str">
        <f t="shared" si="75"/>
        <v/>
      </c>
      <c r="O814" s="59" t="str">
        <f t="shared" si="76"/>
        <v/>
      </c>
    </row>
    <row r="815" spans="1:15" ht="12.5" customHeight="1" x14ac:dyDescent="0.35">
      <c r="A815" s="2">
        <v>16</v>
      </c>
      <c r="B815" s="2" t="s">
        <v>54</v>
      </c>
      <c r="C815" s="69">
        <v>40.498489999999997</v>
      </c>
      <c r="D815" t="s">
        <v>50</v>
      </c>
      <c r="E815" s="2" t="s">
        <v>44</v>
      </c>
      <c r="F815" s="2" t="s">
        <v>55</v>
      </c>
      <c r="G815" s="2"/>
      <c r="H815" s="2" t="str">
        <f>IF(OR(G815="",G816="",G817="",G818=""),"",(SUMIF(A815:A$7000,A815,G815:G$7000)))</f>
        <v/>
      </c>
      <c r="I815" s="55" t="str">
        <f t="shared" si="78"/>
        <v/>
      </c>
      <c r="J815" s="61" t="str">
        <f t="shared" si="74"/>
        <v/>
      </c>
      <c r="K815" s="55">
        <f t="array" ref="K815">(MAX(IF($A815=InsertVoiceSwitchActivateLOG!A$1:A$7000,InsertVoiceSwitchActivateLOG!H$1:H$7000,0)))</f>
        <v>8.5900000000000032E-2</v>
      </c>
      <c r="L815" s="55" t="str">
        <f t="shared" si="79"/>
        <v/>
      </c>
      <c r="M815" s="55">
        <f t="shared" si="77"/>
        <v>14.519999999997424</v>
      </c>
      <c r="N815" s="59" t="str">
        <f t="shared" si="75"/>
        <v/>
      </c>
      <c r="O815" s="59" t="str">
        <f t="shared" si="76"/>
        <v/>
      </c>
    </row>
    <row r="816" spans="1:15" ht="12.5" customHeight="1" x14ac:dyDescent="0.35">
      <c r="A816" s="61">
        <v>16</v>
      </c>
      <c r="B816" s="61" t="s">
        <v>54</v>
      </c>
      <c r="C816" s="70">
        <v>40.517859999999999</v>
      </c>
      <c r="D816" s="59" t="s">
        <v>50</v>
      </c>
      <c r="E816" s="61" t="s">
        <v>44</v>
      </c>
      <c r="F816" s="61" t="s">
        <v>55</v>
      </c>
      <c r="G816" s="61"/>
      <c r="H816" s="61" t="str">
        <f>IF(OR(G816="",G817="",G818="",G819=""),"",(SUMIF(A816:A$7000,A816,G816:G$7000)))</f>
        <v/>
      </c>
      <c r="I816" s="61" t="str">
        <f t="shared" si="78"/>
        <v/>
      </c>
      <c r="J816" s="61" t="str">
        <f t="shared" si="74"/>
        <v/>
      </c>
      <c r="K816" s="61">
        <f t="array" ref="K816">(MAX(IF($A816=InsertVoiceSwitchActivateLOG!A$1:A$7000,InsertVoiceSwitchActivateLOG!H$1:H$7000,0)))</f>
        <v>8.5900000000000032E-2</v>
      </c>
      <c r="L816" s="61" t="str">
        <f t="shared" si="79"/>
        <v/>
      </c>
      <c r="M816" s="61">
        <f t="shared" si="77"/>
        <v>19.370000000002108</v>
      </c>
      <c r="N816" s="59" t="str">
        <f t="shared" si="75"/>
        <v/>
      </c>
      <c r="O816" s="59" t="str">
        <f t="shared" si="76"/>
        <v/>
      </c>
    </row>
    <row r="817" spans="1:15" ht="12.5" customHeight="1" x14ac:dyDescent="0.35">
      <c r="A817" s="2">
        <v>16</v>
      </c>
      <c r="B817" s="2" t="s">
        <v>54</v>
      </c>
      <c r="C817" s="69">
        <v>40.546669999999999</v>
      </c>
      <c r="D817" t="s">
        <v>50</v>
      </c>
      <c r="E817" s="2" t="s">
        <v>44</v>
      </c>
      <c r="F817" s="2" t="s">
        <v>55</v>
      </c>
      <c r="G817" s="2"/>
      <c r="H817" s="2" t="str">
        <f>IF(OR(G817="",G818="",G819="",G820=""),"",(SUMIF(A817:A$7000,A817,G817:G$7000)))</f>
        <v/>
      </c>
      <c r="I817" s="55" t="str">
        <f t="shared" si="78"/>
        <v/>
      </c>
      <c r="J817" s="61" t="str">
        <f t="shared" si="74"/>
        <v/>
      </c>
      <c r="K817" s="55">
        <f t="array" ref="K817">(MAX(IF($A817=InsertVoiceSwitchActivateLOG!A$1:A$7000,InsertVoiceSwitchActivateLOG!H$1:H$7000,0)))</f>
        <v>8.5900000000000032E-2</v>
      </c>
      <c r="L817" s="55" t="str">
        <f t="shared" si="79"/>
        <v/>
      </c>
      <c r="M817" s="55">
        <f t="shared" si="77"/>
        <v>28.810000000000002</v>
      </c>
      <c r="N817" s="59" t="str">
        <f t="shared" si="75"/>
        <v/>
      </c>
      <c r="O817" s="59" t="str">
        <f t="shared" si="76"/>
        <v/>
      </c>
    </row>
    <row r="818" spans="1:15" ht="12.5" customHeight="1" x14ac:dyDescent="0.35">
      <c r="A818" s="61">
        <v>16</v>
      </c>
      <c r="B818" s="61" t="s">
        <v>54</v>
      </c>
      <c r="C818" s="70">
        <v>40.57452</v>
      </c>
      <c r="D818" s="59" t="s">
        <v>50</v>
      </c>
      <c r="E818" s="61" t="s">
        <v>44</v>
      </c>
      <c r="F818" s="61" t="s">
        <v>55</v>
      </c>
      <c r="G818" s="61">
        <v>1E-4</v>
      </c>
      <c r="H818" s="61" t="str">
        <f>IF(OR(G818="",G819="",G820="",G821=""),"",(SUMIF(A818:A$7000,A818,G818:G$7000)))</f>
        <v/>
      </c>
      <c r="I818" s="61" t="str">
        <f t="shared" si="78"/>
        <v/>
      </c>
      <c r="J818" s="61" t="str">
        <f t="shared" si="74"/>
        <v/>
      </c>
      <c r="K818" s="61">
        <f t="array" ref="K818">(MAX(IF($A818=InsertVoiceSwitchActivateLOG!A$1:A$7000,InsertVoiceSwitchActivateLOG!H$1:H$7000,0)))</f>
        <v>8.5900000000000032E-2</v>
      </c>
      <c r="L818" s="61" t="str">
        <f t="shared" si="79"/>
        <v/>
      </c>
      <c r="M818" s="61">
        <f t="shared" si="77"/>
        <v>27.850000000000819</v>
      </c>
      <c r="N818" s="59" t="str">
        <f t="shared" si="75"/>
        <v/>
      </c>
      <c r="O818" s="59" t="str">
        <f t="shared" si="76"/>
        <v/>
      </c>
    </row>
    <row r="819" spans="1:15" ht="12.5" customHeight="1" x14ac:dyDescent="0.35">
      <c r="A819" s="2">
        <v>16</v>
      </c>
      <c r="B819" s="2" t="s">
        <v>54</v>
      </c>
      <c r="C819" s="69">
        <v>40.593330000000002</v>
      </c>
      <c r="D819" t="s">
        <v>50</v>
      </c>
      <c r="E819" s="2" t="s">
        <v>44</v>
      </c>
      <c r="F819" s="2" t="s">
        <v>55</v>
      </c>
      <c r="G819" s="2"/>
      <c r="H819" s="2" t="str">
        <f>IF(OR(G819="",G820="",G821="",G822=""),"",(SUMIF(A819:A$7000,A819,G819:G$7000)))</f>
        <v/>
      </c>
      <c r="I819" s="55" t="str">
        <f t="shared" si="78"/>
        <v/>
      </c>
      <c r="J819" s="61" t="str">
        <f t="shared" si="74"/>
        <v/>
      </c>
      <c r="K819" s="55">
        <f t="array" ref="K819">(MAX(IF($A819=InsertVoiceSwitchActivateLOG!A$1:A$7000,InsertVoiceSwitchActivateLOG!H$1:H$7000,0)))</f>
        <v>8.5900000000000032E-2</v>
      </c>
      <c r="L819" s="55" t="str">
        <f t="shared" si="79"/>
        <v/>
      </c>
      <c r="M819" s="55">
        <f t="shared" si="77"/>
        <v>18.810000000001992</v>
      </c>
      <c r="N819" s="59" t="str">
        <f t="shared" si="75"/>
        <v/>
      </c>
      <c r="O819" s="59" t="str">
        <f t="shared" si="76"/>
        <v/>
      </c>
    </row>
    <row r="820" spans="1:15" ht="12.5" customHeight="1" x14ac:dyDescent="0.35">
      <c r="A820" s="61">
        <v>16</v>
      </c>
      <c r="B820" s="61" t="s">
        <v>54</v>
      </c>
      <c r="C820" s="70">
        <v>40.612850000000002</v>
      </c>
      <c r="D820" s="59" t="s">
        <v>50</v>
      </c>
      <c r="E820" s="61" t="s">
        <v>44</v>
      </c>
      <c r="F820" s="61" t="s">
        <v>55</v>
      </c>
      <c r="G820" s="61"/>
      <c r="H820" s="61" t="str">
        <f>IF(OR(G820="",G821="",G822="",G823=""),"",(SUMIF(A820:A$7000,A820,G820:G$7000)))</f>
        <v/>
      </c>
      <c r="I820" s="61" t="str">
        <f t="shared" si="78"/>
        <v/>
      </c>
      <c r="J820" s="61" t="str">
        <f t="shared" si="74"/>
        <v/>
      </c>
      <c r="K820" s="61">
        <f t="array" ref="K820">(MAX(IF($A820=InsertVoiceSwitchActivateLOG!A$1:A$7000,InsertVoiceSwitchActivateLOG!H$1:H$7000,0)))</f>
        <v>8.5900000000000032E-2</v>
      </c>
      <c r="L820" s="61" t="str">
        <f t="shared" si="79"/>
        <v/>
      </c>
      <c r="M820" s="61">
        <f t="shared" si="77"/>
        <v>19.519999999999982</v>
      </c>
      <c r="N820" s="59" t="str">
        <f t="shared" si="75"/>
        <v/>
      </c>
      <c r="O820" s="59" t="str">
        <f t="shared" si="76"/>
        <v/>
      </c>
    </row>
    <row r="821" spans="1:15" ht="12.5" customHeight="1" x14ac:dyDescent="0.35">
      <c r="A821" s="2">
        <v>16</v>
      </c>
      <c r="B821" s="2" t="s">
        <v>54</v>
      </c>
      <c r="C821" s="69">
        <v>40.631489999999999</v>
      </c>
      <c r="D821" t="s">
        <v>50</v>
      </c>
      <c r="E821" s="2" t="s">
        <v>44</v>
      </c>
      <c r="F821" s="2" t="s">
        <v>55</v>
      </c>
      <c r="G821" s="2"/>
      <c r="H821" s="2" t="str">
        <f>IF(OR(G821="",G822="",G823="",G824=""),"",(SUMIF(A821:A$7000,A821,G821:G$7000)))</f>
        <v/>
      </c>
      <c r="I821" s="55" t="str">
        <f t="shared" si="78"/>
        <v/>
      </c>
      <c r="J821" s="61" t="str">
        <f t="shared" si="74"/>
        <v/>
      </c>
      <c r="K821" s="55">
        <f t="array" ref="K821">(MAX(IF($A821=InsertVoiceSwitchActivateLOG!A$1:A$7000,InsertVoiceSwitchActivateLOG!H$1:H$7000,0)))</f>
        <v>8.5900000000000032E-2</v>
      </c>
      <c r="L821" s="55" t="str">
        <f t="shared" si="79"/>
        <v/>
      </c>
      <c r="M821" s="55">
        <f t="shared" si="77"/>
        <v>18.639999999997769</v>
      </c>
      <c r="N821" s="59" t="str">
        <f t="shared" si="75"/>
        <v/>
      </c>
      <c r="O821" s="59" t="str">
        <f t="shared" si="76"/>
        <v/>
      </c>
    </row>
    <row r="822" spans="1:15" ht="12.5" customHeight="1" x14ac:dyDescent="0.35">
      <c r="A822" s="61">
        <v>16</v>
      </c>
      <c r="B822" s="61" t="s">
        <v>54</v>
      </c>
      <c r="C822" s="70">
        <v>40.650509999999997</v>
      </c>
      <c r="D822" s="59" t="s">
        <v>50</v>
      </c>
      <c r="E822" s="61" t="s">
        <v>44</v>
      </c>
      <c r="F822" s="61" t="s">
        <v>55</v>
      </c>
      <c r="G822" s="61"/>
      <c r="H822" s="61" t="str">
        <f>IF(OR(G822="",G823="",G824="",G825=""),"",(SUMIF(A822:A$7000,A822,G822:G$7000)))</f>
        <v/>
      </c>
      <c r="I822" s="61" t="str">
        <f t="shared" si="78"/>
        <v/>
      </c>
      <c r="J822" s="61" t="str">
        <f t="shared" si="74"/>
        <v/>
      </c>
      <c r="K822" s="61">
        <f t="array" ref="K822">(MAX(IF($A822=InsertVoiceSwitchActivateLOG!A$1:A$7000,InsertVoiceSwitchActivateLOG!H$1:H$7000,0)))</f>
        <v>8.5900000000000032E-2</v>
      </c>
      <c r="L822" s="61" t="str">
        <f t="shared" si="79"/>
        <v/>
      </c>
      <c r="M822" s="61">
        <f t="shared" si="77"/>
        <v>19.019999999997594</v>
      </c>
      <c r="N822" s="59" t="str">
        <f t="shared" si="75"/>
        <v/>
      </c>
      <c r="O822" s="59" t="str">
        <f t="shared" si="76"/>
        <v/>
      </c>
    </row>
    <row r="823" spans="1:15" ht="12.5" customHeight="1" x14ac:dyDescent="0.35">
      <c r="A823" s="2">
        <v>16</v>
      </c>
      <c r="B823" s="2" t="s">
        <v>54</v>
      </c>
      <c r="C823" s="69">
        <v>40.66901</v>
      </c>
      <c r="D823" t="s">
        <v>50</v>
      </c>
      <c r="E823" s="2" t="s">
        <v>44</v>
      </c>
      <c r="F823" s="2" t="s">
        <v>55</v>
      </c>
      <c r="G823" s="2"/>
      <c r="H823" s="2" t="str">
        <f>IF(OR(G823="",G824="",G825="",G826=""),"",(SUMIF(A823:A$7000,A823,G823:G$7000)))</f>
        <v/>
      </c>
      <c r="I823" s="55" t="str">
        <f t="shared" si="78"/>
        <v/>
      </c>
      <c r="J823" s="61" t="str">
        <f t="shared" si="74"/>
        <v/>
      </c>
      <c r="K823" s="55">
        <f t="array" ref="K823">(MAX(IF($A823=InsertVoiceSwitchActivateLOG!A$1:A$7000,InsertVoiceSwitchActivateLOG!H$1:H$7000,0)))</f>
        <v>8.5900000000000032E-2</v>
      </c>
      <c r="L823" s="55" t="str">
        <f t="shared" si="79"/>
        <v/>
      </c>
      <c r="M823" s="55">
        <f t="shared" si="77"/>
        <v>18.50000000000307</v>
      </c>
      <c r="N823" s="59" t="str">
        <f t="shared" si="75"/>
        <v/>
      </c>
      <c r="O823" s="59" t="str">
        <f t="shared" si="76"/>
        <v/>
      </c>
    </row>
    <row r="824" spans="1:15" ht="12.5" customHeight="1" x14ac:dyDescent="0.35">
      <c r="A824" s="61">
        <v>16</v>
      </c>
      <c r="B824" s="61" t="s">
        <v>54</v>
      </c>
      <c r="C824" s="70">
        <v>40.687730000000002</v>
      </c>
      <c r="D824" s="59" t="s">
        <v>50</v>
      </c>
      <c r="E824" s="61" t="s">
        <v>44</v>
      </c>
      <c r="F824" s="61" t="s">
        <v>55</v>
      </c>
      <c r="G824" s="61"/>
      <c r="H824" s="61" t="str">
        <f>IF(OR(G824="",G825="",G826="",G827=""),"",(SUMIF(A824:A$7000,A824,G824:G$7000)))</f>
        <v/>
      </c>
      <c r="I824" s="61" t="str">
        <f t="shared" si="78"/>
        <v/>
      </c>
      <c r="J824" s="61" t="str">
        <f t="shared" si="74"/>
        <v/>
      </c>
      <c r="K824" s="61">
        <f t="array" ref="K824">(MAX(IF($A824=InsertVoiceSwitchActivateLOG!A$1:A$7000,InsertVoiceSwitchActivateLOG!H$1:H$7000,0)))</f>
        <v>8.5900000000000032E-2</v>
      </c>
      <c r="L824" s="61" t="str">
        <f t="shared" si="79"/>
        <v/>
      </c>
      <c r="M824" s="61">
        <f t="shared" si="77"/>
        <v>18.720000000001846</v>
      </c>
      <c r="N824" s="59" t="str">
        <f t="shared" si="75"/>
        <v/>
      </c>
      <c r="O824" s="59" t="str">
        <f t="shared" si="76"/>
        <v/>
      </c>
    </row>
    <row r="825" spans="1:15" ht="12.5" customHeight="1" x14ac:dyDescent="0.35">
      <c r="A825" s="2">
        <v>16</v>
      </c>
      <c r="B825" s="2" t="s">
        <v>54</v>
      </c>
      <c r="C825" s="69">
        <v>40.704689999999999</v>
      </c>
      <c r="D825" t="s">
        <v>50</v>
      </c>
      <c r="E825" s="2" t="s">
        <v>44</v>
      </c>
      <c r="F825" s="2" t="s">
        <v>55</v>
      </c>
      <c r="G825" s="2"/>
      <c r="H825" s="2" t="str">
        <f>IF(OR(G825="",G826="",G827="",G828=""),"",(SUMIF(A825:A$7000,A825,G825:G$7000)))</f>
        <v/>
      </c>
      <c r="I825" s="55" t="str">
        <f t="shared" si="78"/>
        <v/>
      </c>
      <c r="J825" s="61" t="str">
        <f t="shared" si="74"/>
        <v/>
      </c>
      <c r="K825" s="55">
        <f t="array" ref="K825">(MAX(IF($A825=InsertVoiceSwitchActivateLOG!A$1:A$7000,InsertVoiceSwitchActivateLOG!H$1:H$7000,0)))</f>
        <v>8.5900000000000032E-2</v>
      </c>
      <c r="L825" s="55" t="str">
        <f t="shared" si="79"/>
        <v/>
      </c>
      <c r="M825" s="55">
        <f t="shared" si="77"/>
        <v>16.959999999997422</v>
      </c>
      <c r="N825" s="59" t="str">
        <f t="shared" si="75"/>
        <v/>
      </c>
      <c r="O825" s="59" t="str">
        <f t="shared" si="76"/>
        <v/>
      </c>
    </row>
    <row r="826" spans="1:15" ht="12.5" customHeight="1" x14ac:dyDescent="0.35">
      <c r="A826" s="61">
        <v>16</v>
      </c>
      <c r="B826" s="61" t="s">
        <v>54</v>
      </c>
      <c r="C826" s="70">
        <v>40.719909999999999</v>
      </c>
      <c r="D826" s="59" t="s">
        <v>50</v>
      </c>
      <c r="E826" s="61" t="s">
        <v>44</v>
      </c>
      <c r="F826" s="61" t="s">
        <v>55</v>
      </c>
      <c r="G826" s="61"/>
      <c r="H826" s="61" t="str">
        <f>IF(OR(G826="",G827="",G828="",G829=""),"",(SUMIF(A826:A$7000,A826,G826:G$7000)))</f>
        <v/>
      </c>
      <c r="I826" s="61" t="str">
        <f t="shared" si="78"/>
        <v/>
      </c>
      <c r="J826" s="61" t="str">
        <f t="shared" si="74"/>
        <v/>
      </c>
      <c r="K826" s="61">
        <f t="array" ref="K826">(MAX(IF($A826=InsertVoiceSwitchActivateLOG!A$1:A$7000,InsertVoiceSwitchActivateLOG!H$1:H$7000,0)))</f>
        <v>8.5900000000000032E-2</v>
      </c>
      <c r="L826" s="61" t="str">
        <f t="shared" si="79"/>
        <v/>
      </c>
      <c r="M826" s="61">
        <f t="shared" si="77"/>
        <v>15.219999999999345</v>
      </c>
      <c r="N826" s="59" t="str">
        <f t="shared" si="75"/>
        <v/>
      </c>
      <c r="O826" s="59" t="str">
        <f t="shared" si="76"/>
        <v/>
      </c>
    </row>
    <row r="827" spans="1:15" ht="12.5" customHeight="1" x14ac:dyDescent="0.35">
      <c r="A827" s="2">
        <v>16</v>
      </c>
      <c r="B827" s="2" t="s">
        <v>54</v>
      </c>
      <c r="C827" s="69">
        <v>40.735500000000002</v>
      </c>
      <c r="D827" t="s">
        <v>50</v>
      </c>
      <c r="E827" s="2" t="s">
        <v>44</v>
      </c>
      <c r="F827" s="2" t="s">
        <v>55</v>
      </c>
      <c r="G827" s="2"/>
      <c r="H827" s="2" t="str">
        <f>IF(OR(G827="",G828="",G829="",G830=""),"",(SUMIF(A827:A$7000,A827,G827:G$7000)))</f>
        <v/>
      </c>
      <c r="I827" s="55" t="str">
        <f t="shared" si="78"/>
        <v/>
      </c>
      <c r="J827" s="61" t="str">
        <f t="shared" si="74"/>
        <v/>
      </c>
      <c r="K827" s="55">
        <f t="array" ref="K827">(MAX(IF($A827=InsertVoiceSwitchActivateLOG!A$1:A$7000,InsertVoiceSwitchActivateLOG!H$1:H$7000,0)))</f>
        <v>8.5900000000000032E-2</v>
      </c>
      <c r="L827" s="55" t="str">
        <f t="shared" si="79"/>
        <v/>
      </c>
      <c r="M827" s="55">
        <f t="shared" si="77"/>
        <v>15.590000000003101</v>
      </c>
      <c r="N827" s="59" t="str">
        <f t="shared" si="75"/>
        <v/>
      </c>
      <c r="O827" s="59" t="str">
        <f t="shared" si="76"/>
        <v/>
      </c>
    </row>
    <row r="828" spans="1:15" ht="12.5" customHeight="1" x14ac:dyDescent="0.35">
      <c r="A828" s="61">
        <v>16</v>
      </c>
      <c r="B828" s="61" t="s">
        <v>54</v>
      </c>
      <c r="C828" s="70">
        <v>40.750259999999997</v>
      </c>
      <c r="D828" s="59" t="s">
        <v>50</v>
      </c>
      <c r="E828" s="61" t="s">
        <v>44</v>
      </c>
      <c r="F828" s="61" t="s">
        <v>55</v>
      </c>
      <c r="G828" s="61">
        <v>5.9999999999999995E-4</v>
      </c>
      <c r="H828" s="61">
        <f>IF(OR(G828="",G829="",G830="",G831=""),"",(SUMIF(A828:A$7000,A828,G828:G$7000)))</f>
        <v>8.5900000000000032E-2</v>
      </c>
      <c r="I828" s="61">
        <f t="shared" si="78"/>
        <v>16</v>
      </c>
      <c r="J828" s="61" t="str">
        <f t="shared" si="74"/>
        <v>TaskC</v>
      </c>
      <c r="K828" s="61">
        <f t="array" ref="K828">(MAX(IF($A828=InsertVoiceSwitchActivateLOG!A$1:A$7000,InsertVoiceSwitchActivateLOG!H$1:H$7000,0)))</f>
        <v>8.5900000000000032E-2</v>
      </c>
      <c r="L828" s="61">
        <f t="shared" si="79"/>
        <v>40.750259999999997</v>
      </c>
      <c r="M828" s="61">
        <f t="shared" si="77"/>
        <v>14.759999999995443</v>
      </c>
      <c r="N828" s="59" t="str">
        <f t="shared" si="75"/>
        <v/>
      </c>
      <c r="O828" s="59" t="str">
        <f t="shared" si="76"/>
        <v/>
      </c>
    </row>
    <row r="829" spans="1:15" ht="12.5" customHeight="1" x14ac:dyDescent="0.35">
      <c r="A829" s="2">
        <v>16</v>
      </c>
      <c r="B829" s="2" t="s">
        <v>54</v>
      </c>
      <c r="C829" s="69">
        <v>40.767310000000002</v>
      </c>
      <c r="D829" t="s">
        <v>50</v>
      </c>
      <c r="E829" s="2" t="s">
        <v>44</v>
      </c>
      <c r="F829" s="2" t="s">
        <v>55</v>
      </c>
      <c r="G829" s="2">
        <v>5.9999999999999995E-4</v>
      </c>
      <c r="H829" s="2">
        <f>IF(OR(G829="",G830="",G831="",G832=""),"",(SUMIF(A829:A$7000,A829,G829:G$7000)))</f>
        <v>8.5300000000000015E-2</v>
      </c>
      <c r="I829" s="55" t="str">
        <f t="shared" si="78"/>
        <v/>
      </c>
      <c r="J829" s="61" t="str">
        <f t="shared" si="74"/>
        <v/>
      </c>
      <c r="K829" s="55">
        <f t="array" ref="K829">(MAX(IF($A829=InsertVoiceSwitchActivateLOG!A$1:A$7000,InsertVoiceSwitchActivateLOG!H$1:H$7000,0)))</f>
        <v>8.5900000000000032E-2</v>
      </c>
      <c r="L829" s="55" t="str">
        <f t="shared" si="79"/>
        <v/>
      </c>
      <c r="M829" s="55">
        <f t="shared" si="77"/>
        <v>17.050000000004673</v>
      </c>
      <c r="N829" s="59">
        <f t="shared" si="75"/>
        <v>16</v>
      </c>
      <c r="O829" s="59">
        <f t="shared" si="76"/>
        <v>1</v>
      </c>
    </row>
    <row r="830" spans="1:15" ht="12.5" customHeight="1" x14ac:dyDescent="0.35">
      <c r="A830" s="61">
        <v>16</v>
      </c>
      <c r="B830" s="61" t="s">
        <v>54</v>
      </c>
      <c r="C830" s="70">
        <v>40.7866</v>
      </c>
      <c r="D830" s="59" t="s">
        <v>50</v>
      </c>
      <c r="E830" s="61" t="s">
        <v>44</v>
      </c>
      <c r="F830" s="61" t="s">
        <v>55</v>
      </c>
      <c r="G830" s="61">
        <v>6.9999999999999999E-4</v>
      </c>
      <c r="H830" s="61">
        <f>IF(OR(G830="",G831="",G832="",G833=""),"",(SUMIF(A830:A$7000,A830,G830:G$7000)))</f>
        <v>8.4700000000000025E-2</v>
      </c>
      <c r="I830" s="61" t="str">
        <f t="shared" si="78"/>
        <v/>
      </c>
      <c r="J830" s="61" t="str">
        <f t="shared" si="74"/>
        <v/>
      </c>
      <c r="K830" s="61">
        <f t="array" ref="K830">(MAX(IF($A830=InsertVoiceSwitchActivateLOG!A$1:A$7000,InsertVoiceSwitchActivateLOG!H$1:H$7000,0)))</f>
        <v>8.5900000000000032E-2</v>
      </c>
      <c r="L830" s="61" t="str">
        <f t="shared" si="79"/>
        <v/>
      </c>
      <c r="M830" s="61">
        <f t="shared" si="77"/>
        <v>19.289999999998031</v>
      </c>
      <c r="N830" s="59">
        <f t="shared" si="75"/>
        <v>16</v>
      </c>
      <c r="O830" s="59">
        <f t="shared" si="76"/>
        <v>1</v>
      </c>
    </row>
    <row r="831" spans="1:15" ht="12.5" customHeight="1" x14ac:dyDescent="0.35">
      <c r="A831" s="2">
        <v>16</v>
      </c>
      <c r="B831" s="2" t="s">
        <v>56</v>
      </c>
      <c r="C831" s="69">
        <v>40.805759999999999</v>
      </c>
      <c r="D831" t="s">
        <v>50</v>
      </c>
      <c r="E831" s="2" t="s">
        <v>44</v>
      </c>
      <c r="F831" s="2" t="s">
        <v>55</v>
      </c>
      <c r="G831" s="2">
        <v>2.5999999999999999E-3</v>
      </c>
      <c r="H831" s="2">
        <f>IF(OR(G831="",G832="",G833="",G834=""),"",(SUMIF(A831:A$7000,A831,G831:G$7000)))</f>
        <v>8.4000000000000019E-2</v>
      </c>
      <c r="I831" s="55" t="str">
        <f t="shared" si="78"/>
        <v/>
      </c>
      <c r="J831" s="61" t="str">
        <f t="shared" si="74"/>
        <v/>
      </c>
      <c r="K831" s="55">
        <f t="array" ref="K831">(MAX(IF($A831=InsertVoiceSwitchActivateLOG!A$1:A$7000,InsertVoiceSwitchActivateLOG!H$1:H$7000,0)))</f>
        <v>8.5900000000000032E-2</v>
      </c>
      <c r="L831" s="55" t="str">
        <f t="shared" si="79"/>
        <v/>
      </c>
      <c r="M831" s="55">
        <f t="shared" si="77"/>
        <v>19.1599999999994</v>
      </c>
      <c r="N831" s="59">
        <f t="shared" si="75"/>
        <v>16</v>
      </c>
      <c r="O831" s="59">
        <f t="shared" si="76"/>
        <v>1</v>
      </c>
    </row>
    <row r="832" spans="1:15" ht="12.5" customHeight="1" x14ac:dyDescent="0.35">
      <c r="A832" s="61">
        <v>16</v>
      </c>
      <c r="B832" s="61" t="s">
        <v>56</v>
      </c>
      <c r="C832" s="70">
        <v>40.820630000000001</v>
      </c>
      <c r="D832" s="59" t="s">
        <v>50</v>
      </c>
      <c r="E832" s="61" t="s">
        <v>44</v>
      </c>
      <c r="F832" s="61" t="s">
        <v>55</v>
      </c>
      <c r="G832" s="61">
        <v>2.5999999999999999E-3</v>
      </c>
      <c r="H832" s="61">
        <f>IF(OR(G832="",G833="",G834="",G835=""),"",(SUMIF(A832:A$7000,A832,G832:G$7000)))</f>
        <v>8.1400000000000028E-2</v>
      </c>
      <c r="I832" s="61" t="str">
        <f t="shared" si="78"/>
        <v/>
      </c>
      <c r="J832" s="61" t="str">
        <f t="shared" si="74"/>
        <v/>
      </c>
      <c r="K832" s="61">
        <f t="array" ref="K832">(MAX(IF($A832=InsertVoiceSwitchActivateLOG!A$1:A$7000,InsertVoiceSwitchActivateLOG!H$1:H$7000,0)))</f>
        <v>8.5900000000000032E-2</v>
      </c>
      <c r="L832" s="61" t="str">
        <f t="shared" si="79"/>
        <v/>
      </c>
      <c r="M832" s="61">
        <f t="shared" si="77"/>
        <v>14.870000000001937</v>
      </c>
      <c r="N832" s="59">
        <f t="shared" si="75"/>
        <v>16</v>
      </c>
      <c r="O832" s="59">
        <f t="shared" si="76"/>
        <v>1</v>
      </c>
    </row>
    <row r="833" spans="1:15" ht="12.5" customHeight="1" x14ac:dyDescent="0.35">
      <c r="A833" s="2">
        <v>16</v>
      </c>
      <c r="B833" s="2" t="s">
        <v>56</v>
      </c>
      <c r="C833" s="69">
        <v>40.835540000000002</v>
      </c>
      <c r="D833" t="s">
        <v>50</v>
      </c>
      <c r="E833" s="2" t="s">
        <v>44</v>
      </c>
      <c r="F833" s="2" t="s">
        <v>55</v>
      </c>
      <c r="G833" s="2">
        <v>4.3E-3</v>
      </c>
      <c r="H833" s="2">
        <f>IF(OR(G833="",G834="",G835="",G836=""),"",(SUMIF(A833:A$7000,A833,G833:G$7000)))</f>
        <v>7.8800000000000023E-2</v>
      </c>
      <c r="I833" s="55" t="str">
        <f t="shared" si="78"/>
        <v/>
      </c>
      <c r="J833" s="61" t="str">
        <f t="shared" si="74"/>
        <v/>
      </c>
      <c r="K833" s="55">
        <f t="array" ref="K833">(MAX(IF($A833=InsertVoiceSwitchActivateLOG!A$1:A$7000,InsertVoiceSwitchActivateLOG!H$1:H$7000,0)))</f>
        <v>8.5900000000000032E-2</v>
      </c>
      <c r="L833" s="55" t="str">
        <f t="shared" si="79"/>
        <v/>
      </c>
      <c r="M833" s="55">
        <f t="shared" si="77"/>
        <v>14.910000000000423</v>
      </c>
      <c r="N833" s="59">
        <f t="shared" si="75"/>
        <v>16</v>
      </c>
      <c r="O833" s="59">
        <f t="shared" si="76"/>
        <v>1</v>
      </c>
    </row>
    <row r="834" spans="1:15" ht="12.5" customHeight="1" x14ac:dyDescent="0.35">
      <c r="A834" s="61">
        <v>16</v>
      </c>
      <c r="B834" s="61" t="s">
        <v>56</v>
      </c>
      <c r="C834" s="70">
        <v>40.84995</v>
      </c>
      <c r="D834" s="59" t="s">
        <v>50</v>
      </c>
      <c r="E834" s="61" t="s">
        <v>44</v>
      </c>
      <c r="F834" s="61" t="s">
        <v>55</v>
      </c>
      <c r="G834" s="61">
        <v>4.3E-3</v>
      </c>
      <c r="H834" s="61">
        <f>IF(OR(G834="",G835="",G836="",G837=""),"",(SUMIF(A834:A$7000,A834,G834:G$7000)))</f>
        <v>7.4500000000000025E-2</v>
      </c>
      <c r="I834" s="61" t="str">
        <f t="shared" si="78"/>
        <v/>
      </c>
      <c r="J834" s="61" t="str">
        <f t="shared" si="74"/>
        <v/>
      </c>
      <c r="K834" s="61">
        <f t="array" ref="K834">(MAX(IF($A834=InsertVoiceSwitchActivateLOG!A$1:A$7000,InsertVoiceSwitchActivateLOG!H$1:H$7000,0)))</f>
        <v>8.5900000000000032E-2</v>
      </c>
      <c r="L834" s="61" t="str">
        <f t="shared" si="79"/>
        <v/>
      </c>
      <c r="M834" s="61">
        <f t="shared" si="77"/>
        <v>14.409999999998035</v>
      </c>
      <c r="N834" s="59">
        <f t="shared" si="75"/>
        <v>16</v>
      </c>
      <c r="O834" s="59">
        <f t="shared" si="76"/>
        <v>-1</v>
      </c>
    </row>
    <row r="835" spans="1:15" ht="12.5" customHeight="1" x14ac:dyDescent="0.35">
      <c r="A835" s="2">
        <v>16</v>
      </c>
      <c r="B835" s="2" t="s">
        <v>56</v>
      </c>
      <c r="C835" s="69">
        <v>40.865200000000002</v>
      </c>
      <c r="D835" t="s">
        <v>50</v>
      </c>
      <c r="E835" s="2" t="s">
        <v>44</v>
      </c>
      <c r="F835" s="2" t="s">
        <v>55</v>
      </c>
      <c r="G835" s="2">
        <v>1.5E-3</v>
      </c>
      <c r="H835" s="2">
        <f>IF(OR(G835="",G836="",G837="",G838=""),"",(SUMIF(A835:A$7000,A835,G835:G$7000)))</f>
        <v>7.0200000000000012E-2</v>
      </c>
      <c r="I835" s="55" t="str">
        <f t="shared" si="78"/>
        <v/>
      </c>
      <c r="J835" s="61" t="str">
        <f t="shared" si="74"/>
        <v/>
      </c>
      <c r="K835" s="55">
        <f t="array" ref="K835">(MAX(IF($A835=InsertVoiceSwitchActivateLOG!A$1:A$7000,InsertVoiceSwitchActivateLOG!H$1:H$7000,0)))</f>
        <v>8.5900000000000032E-2</v>
      </c>
      <c r="L835" s="55" t="str">
        <f t="shared" si="79"/>
        <v/>
      </c>
      <c r="M835" s="55">
        <f t="shared" si="77"/>
        <v>15.250000000001762</v>
      </c>
      <c r="N835" s="59">
        <f t="shared" si="75"/>
        <v>16</v>
      </c>
      <c r="O835" s="59">
        <f t="shared" si="76"/>
        <v>1</v>
      </c>
    </row>
    <row r="836" spans="1:15" ht="12.5" customHeight="1" x14ac:dyDescent="0.35">
      <c r="A836" s="61">
        <v>16</v>
      </c>
      <c r="B836" s="61" t="s">
        <v>56</v>
      </c>
      <c r="C836" s="70">
        <v>40.88017</v>
      </c>
      <c r="D836" s="59" t="s">
        <v>50</v>
      </c>
      <c r="E836" s="61" t="s">
        <v>44</v>
      </c>
      <c r="F836" s="61" t="s">
        <v>55</v>
      </c>
      <c r="G836" s="61">
        <v>1.5E-3</v>
      </c>
      <c r="H836" s="61">
        <f>IF(OR(G836="",G837="",G838="",G839=""),"",(SUMIF(A836:A$7000,A836,G836:G$7000)))</f>
        <v>6.8700000000000011E-2</v>
      </c>
      <c r="I836" s="61" t="str">
        <f t="shared" si="78"/>
        <v/>
      </c>
      <c r="J836" s="61" t="str">
        <f t="shared" si="74"/>
        <v/>
      </c>
      <c r="K836" s="61">
        <f t="array" ref="K836">(MAX(IF($A836=InsertVoiceSwitchActivateLOG!A$1:A$7000,InsertVoiceSwitchActivateLOG!H$1:H$7000,0)))</f>
        <v>8.5900000000000032E-2</v>
      </c>
      <c r="L836" s="61" t="str">
        <f t="shared" si="79"/>
        <v/>
      </c>
      <c r="M836" s="61">
        <f t="shared" si="77"/>
        <v>14.969999999998151</v>
      </c>
      <c r="N836" s="59">
        <f t="shared" si="75"/>
        <v>16</v>
      </c>
      <c r="O836" s="59">
        <f t="shared" si="76"/>
        <v>1</v>
      </c>
    </row>
    <row r="837" spans="1:15" ht="12.5" customHeight="1" x14ac:dyDescent="0.35">
      <c r="A837" s="2">
        <v>16</v>
      </c>
      <c r="B837" s="2" t="s">
        <v>56</v>
      </c>
      <c r="C837" s="69">
        <v>40.907170000000001</v>
      </c>
      <c r="D837" t="s">
        <v>50</v>
      </c>
      <c r="E837" s="2" t="s">
        <v>44</v>
      </c>
      <c r="F837" s="2" t="s">
        <v>55</v>
      </c>
      <c r="G837" s="2">
        <v>1.5E-3</v>
      </c>
      <c r="H837" s="2">
        <f>IF(OR(G837="",G838="",G839="",G840=""),"",(SUMIF(A837:A$7000,A837,G837:G$7000)))</f>
        <v>6.720000000000001E-2</v>
      </c>
      <c r="I837" s="55" t="str">
        <f t="shared" si="78"/>
        <v/>
      </c>
      <c r="J837" s="61" t="str">
        <f t="shared" si="74"/>
        <v/>
      </c>
      <c r="K837" s="55">
        <f t="array" ref="K837">(MAX(IF($A837=InsertVoiceSwitchActivateLOG!A$1:A$7000,InsertVoiceSwitchActivateLOG!H$1:H$7000,0)))</f>
        <v>8.5900000000000032E-2</v>
      </c>
      <c r="L837" s="55" t="str">
        <f t="shared" si="79"/>
        <v/>
      </c>
      <c r="M837" s="55">
        <f t="shared" si="77"/>
        <v>27.000000000001023</v>
      </c>
      <c r="N837" s="59">
        <f t="shared" si="75"/>
        <v>16</v>
      </c>
      <c r="O837" s="59">
        <f t="shared" si="76"/>
        <v>1</v>
      </c>
    </row>
    <row r="838" spans="1:15" ht="12.5" customHeight="1" x14ac:dyDescent="0.35">
      <c r="A838" s="61">
        <v>16</v>
      </c>
      <c r="B838" s="61" t="s">
        <v>56</v>
      </c>
      <c r="C838" s="70">
        <v>40.926090000000002</v>
      </c>
      <c r="D838" s="59" t="s">
        <v>50</v>
      </c>
      <c r="E838" s="61" t="s">
        <v>44</v>
      </c>
      <c r="F838" s="61" t="s">
        <v>55</v>
      </c>
      <c r="G838" s="61">
        <v>2.5000000000000001E-3</v>
      </c>
      <c r="H838" s="61">
        <f>IF(OR(G838="",G839="",G840="",G841=""),"",(SUMIF(A838:A$7000,A838,G838:G$7000)))</f>
        <v>6.5700000000000008E-2</v>
      </c>
      <c r="I838" s="61" t="str">
        <f t="shared" si="78"/>
        <v/>
      </c>
      <c r="J838" s="61" t="str">
        <f t="shared" si="74"/>
        <v/>
      </c>
      <c r="K838" s="61">
        <f t="array" ref="K838">(MAX(IF($A838=InsertVoiceSwitchActivateLOG!A$1:A$7000,InsertVoiceSwitchActivateLOG!H$1:H$7000,0)))</f>
        <v>8.5900000000000032E-2</v>
      </c>
      <c r="L838" s="61" t="str">
        <f t="shared" si="79"/>
        <v/>
      </c>
      <c r="M838" s="61">
        <f t="shared" si="77"/>
        <v>18.92000000000138</v>
      </c>
      <c r="N838" s="59">
        <f t="shared" si="75"/>
        <v>16</v>
      </c>
      <c r="O838" s="59">
        <f t="shared" si="76"/>
        <v>1</v>
      </c>
    </row>
    <row r="839" spans="1:15" ht="12.5" customHeight="1" x14ac:dyDescent="0.35">
      <c r="A839" s="2">
        <v>16</v>
      </c>
      <c r="B839" s="2" t="s">
        <v>56</v>
      </c>
      <c r="C839" s="69">
        <v>40.942770000000003</v>
      </c>
      <c r="D839" t="s">
        <v>50</v>
      </c>
      <c r="E839" s="2" t="s">
        <v>44</v>
      </c>
      <c r="F839" s="2" t="s">
        <v>55</v>
      </c>
      <c r="G839" s="2">
        <v>2.5000000000000001E-3</v>
      </c>
      <c r="H839" s="2">
        <f>IF(OR(G839="",G840="",G841="",G842=""),"",(SUMIF(A839:A$7000,A839,G839:G$7000)))</f>
        <v>6.3200000000000006E-2</v>
      </c>
      <c r="I839" s="55" t="str">
        <f t="shared" si="78"/>
        <v/>
      </c>
      <c r="J839" s="61" t="str">
        <f t="shared" si="74"/>
        <v/>
      </c>
      <c r="K839" s="55">
        <f t="array" ref="K839">(MAX(IF($A839=InsertVoiceSwitchActivateLOG!A$1:A$7000,InsertVoiceSwitchActivateLOG!H$1:H$7000,0)))</f>
        <v>8.5900000000000032E-2</v>
      </c>
      <c r="L839" s="55" t="str">
        <f t="shared" si="79"/>
        <v/>
      </c>
      <c r="M839" s="55">
        <f t="shared" si="77"/>
        <v>16.680000000000916</v>
      </c>
      <c r="N839" s="59">
        <f t="shared" si="75"/>
        <v>16</v>
      </c>
      <c r="O839" s="59">
        <f t="shared" si="76"/>
        <v>-1</v>
      </c>
    </row>
    <row r="840" spans="1:15" ht="12.5" customHeight="1" x14ac:dyDescent="0.35">
      <c r="A840" s="61">
        <v>16</v>
      </c>
      <c r="B840" s="61" t="s">
        <v>56</v>
      </c>
      <c r="C840" s="70">
        <v>40.960290000000001</v>
      </c>
      <c r="D840" s="59" t="s">
        <v>50</v>
      </c>
      <c r="E840" s="61" t="s">
        <v>44</v>
      </c>
      <c r="F840" s="61" t="s">
        <v>55</v>
      </c>
      <c r="G840" s="61">
        <v>1.9E-3</v>
      </c>
      <c r="H840" s="61">
        <f>IF(OR(G840="",G841="",G842="",G843=""),"",(SUMIF(A840:A$7000,A840,G840:G$7000)))</f>
        <v>6.0699999999999997E-2</v>
      </c>
      <c r="I840" s="61" t="str">
        <f t="shared" si="78"/>
        <v/>
      </c>
      <c r="J840" s="61" t="str">
        <f t="shared" si="74"/>
        <v/>
      </c>
      <c r="K840" s="61">
        <f t="array" ref="K840">(MAX(IF($A840=InsertVoiceSwitchActivateLOG!A$1:A$7000,InsertVoiceSwitchActivateLOG!H$1:H$7000,0)))</f>
        <v>8.5900000000000032E-2</v>
      </c>
      <c r="L840" s="61" t="str">
        <f t="shared" si="79"/>
        <v/>
      </c>
      <c r="M840" s="61">
        <f t="shared" si="77"/>
        <v>17.519999999997538</v>
      </c>
      <c r="N840" s="59">
        <f t="shared" si="75"/>
        <v>16</v>
      </c>
      <c r="O840" s="59">
        <f t="shared" si="76"/>
        <v>-1</v>
      </c>
    </row>
    <row r="841" spans="1:15" ht="12.5" customHeight="1" x14ac:dyDescent="0.35">
      <c r="A841" s="2">
        <v>16</v>
      </c>
      <c r="B841" s="2" t="s">
        <v>56</v>
      </c>
      <c r="C841" s="69">
        <v>40.983170000000001</v>
      </c>
      <c r="D841" t="s">
        <v>50</v>
      </c>
      <c r="E841" s="2" t="s">
        <v>44</v>
      </c>
      <c r="F841" s="2" t="s">
        <v>55</v>
      </c>
      <c r="G841" s="2">
        <v>1.8E-3</v>
      </c>
      <c r="H841" s="2">
        <f>IF(OR(G841="",G842="",G843="",G844=""),"",(SUMIF(A841:A$7000,A841,G841:G$7000)))</f>
        <v>5.8799999999999998E-2</v>
      </c>
      <c r="I841" s="55" t="str">
        <f t="shared" si="78"/>
        <v/>
      </c>
      <c r="J841" s="61" t="str">
        <f t="shared" si="74"/>
        <v/>
      </c>
      <c r="K841" s="55">
        <f t="array" ref="K841">(MAX(IF($A841=InsertVoiceSwitchActivateLOG!A$1:A$7000,InsertVoiceSwitchActivateLOG!H$1:H$7000,0)))</f>
        <v>8.5900000000000032E-2</v>
      </c>
      <c r="L841" s="55" t="str">
        <f t="shared" si="79"/>
        <v/>
      </c>
      <c r="M841" s="55">
        <f t="shared" si="77"/>
        <v>22.880000000000678</v>
      </c>
      <c r="N841" s="59">
        <f t="shared" si="75"/>
        <v>16</v>
      </c>
      <c r="O841" s="59">
        <f t="shared" si="76"/>
        <v>-1</v>
      </c>
    </row>
    <row r="842" spans="1:15" ht="12.5" customHeight="1" x14ac:dyDescent="0.35">
      <c r="A842" s="61">
        <v>16</v>
      </c>
      <c r="B842" s="61" t="s">
        <v>54</v>
      </c>
      <c r="C842" s="70">
        <v>40.999890000000001</v>
      </c>
      <c r="D842" s="59" t="s">
        <v>50</v>
      </c>
      <c r="E842" s="61" t="s">
        <v>44</v>
      </c>
      <c r="F842" s="61" t="s">
        <v>55</v>
      </c>
      <c r="G842" s="61">
        <v>5.9999999999999995E-4</v>
      </c>
      <c r="H842" s="61">
        <f>IF(OR(G842="",G843="",G844="",G845=""),"",(SUMIF(A842:A$7000,A842,G842:G$7000)))</f>
        <v>5.6999999999999995E-2</v>
      </c>
      <c r="I842" s="61" t="str">
        <f t="shared" si="78"/>
        <v/>
      </c>
      <c r="J842" s="61" t="str">
        <f t="shared" si="74"/>
        <v/>
      </c>
      <c r="K842" s="61">
        <f t="array" ref="K842">(MAX(IF($A842=InsertVoiceSwitchActivateLOG!A$1:A$7000,InsertVoiceSwitchActivateLOG!H$1:H$7000,0)))</f>
        <v>8.5900000000000032E-2</v>
      </c>
      <c r="L842" s="61" t="str">
        <f t="shared" si="79"/>
        <v/>
      </c>
      <c r="M842" s="61">
        <f t="shared" si="77"/>
        <v>16.719999999999402</v>
      </c>
      <c r="N842" s="59">
        <f t="shared" si="75"/>
        <v>16</v>
      </c>
      <c r="O842" s="59">
        <f t="shared" si="76"/>
        <v>1</v>
      </c>
    </row>
    <row r="843" spans="1:15" ht="12.5" customHeight="1" x14ac:dyDescent="0.35">
      <c r="A843" s="2">
        <v>16</v>
      </c>
      <c r="B843" s="2" t="s">
        <v>56</v>
      </c>
      <c r="C843" s="69">
        <v>41.016910000000003</v>
      </c>
      <c r="D843" t="s">
        <v>50</v>
      </c>
      <c r="E843" s="2" t="s">
        <v>44</v>
      </c>
      <c r="F843" s="2" t="s">
        <v>55</v>
      </c>
      <c r="G843" s="2">
        <v>2.2000000000000001E-3</v>
      </c>
      <c r="H843" s="2">
        <f>IF(OR(G843="",G844="",G845="",G846=""),"",(SUMIF(A843:A$7000,A843,G843:G$7000)))</f>
        <v>5.6399999999999999E-2</v>
      </c>
      <c r="I843" s="55" t="str">
        <f t="shared" si="78"/>
        <v/>
      </c>
      <c r="J843" s="61" t="str">
        <f t="shared" si="74"/>
        <v/>
      </c>
      <c r="K843" s="55">
        <f t="array" ref="K843">(MAX(IF($A843=InsertVoiceSwitchActivateLOG!A$1:A$7000,InsertVoiceSwitchActivateLOG!H$1:H$7000,0)))</f>
        <v>8.5900000000000032E-2</v>
      </c>
      <c r="L843" s="55" t="str">
        <f t="shared" si="79"/>
        <v/>
      </c>
      <c r="M843" s="55">
        <f t="shared" si="77"/>
        <v>17.020000000002256</v>
      </c>
      <c r="N843" s="59">
        <f t="shared" si="75"/>
        <v>16</v>
      </c>
      <c r="O843" s="59">
        <f t="shared" si="76"/>
        <v>1</v>
      </c>
    </row>
    <row r="844" spans="1:15" ht="12.5" customHeight="1" x14ac:dyDescent="0.35">
      <c r="A844" s="61">
        <v>16</v>
      </c>
      <c r="B844" s="61" t="s">
        <v>56</v>
      </c>
      <c r="C844" s="70">
        <v>41.037700000000001</v>
      </c>
      <c r="D844" s="59" t="s">
        <v>50</v>
      </c>
      <c r="E844" s="61" t="s">
        <v>44</v>
      </c>
      <c r="F844" s="61" t="s">
        <v>55</v>
      </c>
      <c r="G844" s="61">
        <v>2.2000000000000001E-3</v>
      </c>
      <c r="H844" s="61">
        <f>IF(OR(G844="",G845="",G846="",G847=""),"",(SUMIF(A844:A$7000,A844,G844:G$7000)))</f>
        <v>5.4199999999999998E-2</v>
      </c>
      <c r="I844" s="61" t="str">
        <f t="shared" si="78"/>
        <v/>
      </c>
      <c r="J844" s="61" t="str">
        <f t="shared" si="74"/>
        <v/>
      </c>
      <c r="K844" s="61">
        <f t="array" ref="K844">(MAX(IF($A844=InsertVoiceSwitchActivateLOG!A$1:A$7000,InsertVoiceSwitchActivateLOG!H$1:H$7000,0)))</f>
        <v>8.5900000000000032E-2</v>
      </c>
      <c r="L844" s="61" t="str">
        <f t="shared" si="79"/>
        <v/>
      </c>
      <c r="M844" s="61">
        <f t="shared" si="77"/>
        <v>20.789999999998088</v>
      </c>
      <c r="N844" s="59">
        <f t="shared" si="75"/>
        <v>16</v>
      </c>
      <c r="O844" s="59">
        <f t="shared" si="76"/>
        <v>1</v>
      </c>
    </row>
    <row r="845" spans="1:15" ht="12.5" customHeight="1" x14ac:dyDescent="0.35">
      <c r="A845" s="2">
        <v>16</v>
      </c>
      <c r="B845" s="2" t="s">
        <v>56</v>
      </c>
      <c r="C845" s="69">
        <v>41.056040000000003</v>
      </c>
      <c r="D845" t="s">
        <v>50</v>
      </c>
      <c r="E845" s="2" t="s">
        <v>44</v>
      </c>
      <c r="F845" s="2" t="s">
        <v>55</v>
      </c>
      <c r="G845" s="2">
        <v>1.2200000000000001E-2</v>
      </c>
      <c r="H845" s="2">
        <f>IF(OR(G845="",G846="",G847="",G848=""),"",(SUMIF(A845:A$7000,A845,G845:G$7000)))</f>
        <v>5.1999999999999998E-2</v>
      </c>
      <c r="I845" s="55" t="str">
        <f t="shared" si="78"/>
        <v/>
      </c>
      <c r="J845" s="61" t="str">
        <f t="shared" si="74"/>
        <v/>
      </c>
      <c r="K845" s="55">
        <f t="array" ref="K845">(MAX(IF($A845=InsertVoiceSwitchActivateLOG!A$1:A$7000,InsertVoiceSwitchActivateLOG!H$1:H$7000,0)))</f>
        <v>8.5900000000000032E-2</v>
      </c>
      <c r="L845" s="55" t="str">
        <f t="shared" si="79"/>
        <v/>
      </c>
      <c r="M845" s="55">
        <f t="shared" si="77"/>
        <v>18.340000000002021</v>
      </c>
      <c r="N845" s="59">
        <f t="shared" si="75"/>
        <v>16</v>
      </c>
      <c r="O845" s="59">
        <f t="shared" si="76"/>
        <v>-1</v>
      </c>
    </row>
    <row r="846" spans="1:15" ht="12.5" customHeight="1" x14ac:dyDescent="0.35">
      <c r="A846" s="61">
        <v>16</v>
      </c>
      <c r="B846" s="61" t="s">
        <v>56</v>
      </c>
      <c r="C846" s="70">
        <v>41.074469999999998</v>
      </c>
      <c r="D846" s="59" t="s">
        <v>50</v>
      </c>
      <c r="E846" s="61" t="s">
        <v>44</v>
      </c>
      <c r="F846" s="61" t="s">
        <v>55</v>
      </c>
      <c r="G846" s="61">
        <v>6.4999999999999997E-3</v>
      </c>
      <c r="H846" s="61">
        <f>IF(OR(G846="",G847="",G848="",G849=""),"",(SUMIF(A846:A$7000,A846,G846:G$7000)))</f>
        <v>3.9799999999999995E-2</v>
      </c>
      <c r="I846" s="61" t="str">
        <f t="shared" si="78"/>
        <v/>
      </c>
      <c r="J846" s="61" t="str">
        <f t="shared" si="74"/>
        <v/>
      </c>
      <c r="K846" s="61">
        <f t="array" ref="K846">(MAX(IF($A846=InsertVoiceSwitchActivateLOG!A$1:A$7000,InsertVoiceSwitchActivateLOG!H$1:H$7000,0)))</f>
        <v>8.5900000000000032E-2</v>
      </c>
      <c r="L846" s="61" t="str">
        <f t="shared" si="79"/>
        <v/>
      </c>
      <c r="M846" s="61">
        <f t="shared" si="77"/>
        <v>18.429999999995061</v>
      </c>
      <c r="N846" s="59">
        <f t="shared" si="75"/>
        <v>16</v>
      </c>
      <c r="O846" s="59">
        <f t="shared" si="76"/>
        <v>-1</v>
      </c>
    </row>
    <row r="847" spans="1:15" ht="12.5" customHeight="1" x14ac:dyDescent="0.35">
      <c r="A847" s="2">
        <v>16</v>
      </c>
      <c r="B847" s="2" t="s">
        <v>56</v>
      </c>
      <c r="C847" s="69">
        <v>41.092970000000001</v>
      </c>
      <c r="D847" t="s">
        <v>50</v>
      </c>
      <c r="E847" s="2" t="s">
        <v>44</v>
      </c>
      <c r="F847" s="2" t="s">
        <v>55</v>
      </c>
      <c r="G847" s="2">
        <v>5.0000000000000001E-3</v>
      </c>
      <c r="H847" s="2">
        <f>IF(OR(G847="",G848="",G849="",G850=""),"",(SUMIF(A847:A$7000,A847,G847:G$7000)))</f>
        <v>3.3299999999999996E-2</v>
      </c>
      <c r="I847" s="55" t="str">
        <f t="shared" si="78"/>
        <v/>
      </c>
      <c r="J847" s="61" t="str">
        <f t="shared" si="74"/>
        <v/>
      </c>
      <c r="K847" s="55">
        <f t="array" ref="K847">(MAX(IF($A847=InsertVoiceSwitchActivateLOG!A$1:A$7000,InsertVoiceSwitchActivateLOG!H$1:H$7000,0)))</f>
        <v>8.5900000000000032E-2</v>
      </c>
      <c r="L847" s="55" t="str">
        <f t="shared" si="79"/>
        <v/>
      </c>
      <c r="M847" s="55">
        <f t="shared" si="77"/>
        <v>18.50000000000307</v>
      </c>
      <c r="N847" s="59">
        <f t="shared" si="75"/>
        <v>16</v>
      </c>
      <c r="O847" s="59">
        <f t="shared" si="76"/>
        <v>-1</v>
      </c>
    </row>
    <row r="848" spans="1:15" ht="12.5" customHeight="1" x14ac:dyDescent="0.35">
      <c r="A848" s="61">
        <v>16</v>
      </c>
      <c r="B848" s="61" t="s">
        <v>56</v>
      </c>
      <c r="C848" s="70">
        <v>41.114359999999998</v>
      </c>
      <c r="D848" s="59" t="s">
        <v>50</v>
      </c>
      <c r="E848" s="61" t="s">
        <v>44</v>
      </c>
      <c r="F848" s="61" t="s">
        <v>55</v>
      </c>
      <c r="G848" s="61">
        <v>4.7000000000000002E-3</v>
      </c>
      <c r="H848" s="61">
        <f>IF(OR(G848="",G849="",G850="",G851=""),"",(SUMIF(A848:A$7000,A848,G848:G$7000)))</f>
        <v>2.8299999999999995E-2</v>
      </c>
      <c r="I848" s="61" t="str">
        <f t="shared" si="78"/>
        <v/>
      </c>
      <c r="J848" s="61" t="str">
        <f t="shared" si="74"/>
        <v/>
      </c>
      <c r="K848" s="61">
        <f t="array" ref="K848">(MAX(IF($A848=InsertVoiceSwitchActivateLOG!A$1:A$7000,InsertVoiceSwitchActivateLOG!H$1:H$7000,0)))</f>
        <v>8.5900000000000032E-2</v>
      </c>
      <c r="L848" s="61" t="str">
        <f t="shared" si="79"/>
        <v/>
      </c>
      <c r="M848" s="61">
        <f t="shared" si="77"/>
        <v>21.389999999996689</v>
      </c>
      <c r="N848" s="59">
        <f t="shared" si="75"/>
        <v>16</v>
      </c>
      <c r="O848" s="59">
        <f t="shared" si="76"/>
        <v>1</v>
      </c>
    </row>
    <row r="849" spans="1:15" ht="12.5" customHeight="1" x14ac:dyDescent="0.35">
      <c r="A849" s="2">
        <v>16</v>
      </c>
      <c r="B849" s="2" t="s">
        <v>56</v>
      </c>
      <c r="C849" s="69">
        <v>41.13297</v>
      </c>
      <c r="D849" t="s">
        <v>50</v>
      </c>
      <c r="E849" s="2" t="s">
        <v>44</v>
      </c>
      <c r="F849" s="2" t="s">
        <v>55</v>
      </c>
      <c r="G849" s="2">
        <v>8.6999999999999994E-3</v>
      </c>
      <c r="H849" s="2">
        <f>IF(OR(G849="",G850="",G851="",G852=""),"",(SUMIF(A849:A$7000,A849,G849:G$7000)))</f>
        <v>2.3599999999999996E-2</v>
      </c>
      <c r="I849" s="55" t="str">
        <f t="shared" si="78"/>
        <v/>
      </c>
      <c r="J849" s="61" t="str">
        <f t="shared" ref="J849:J912" si="80">IF(L849="","",(VLOOKUP(A849,A849:E7833,5,FALSE)))</f>
        <v/>
      </c>
      <c r="K849" s="55">
        <f t="array" ref="K849">(MAX(IF($A849=InsertVoiceSwitchActivateLOG!A$1:A$7000,InsertVoiceSwitchActivateLOG!H$1:H$7000,0)))</f>
        <v>8.5900000000000032E-2</v>
      </c>
      <c r="L849" s="55" t="str">
        <f t="shared" si="79"/>
        <v/>
      </c>
      <c r="M849" s="55">
        <f t="shared" si="77"/>
        <v>18.610000000002458</v>
      </c>
      <c r="N849" s="59">
        <f t="shared" ref="N849:N912" si="81">IF(AND(G849&gt;0,G850&gt;0,G848&gt;0),A849,"")</f>
        <v>16</v>
      </c>
      <c r="O849" s="59">
        <f t="shared" ref="O849:O912" si="82">IF(N849="","",(IF(G849&gt;G850,-1,1)))</f>
        <v>-1</v>
      </c>
    </row>
    <row r="850" spans="1:15" ht="12.5" customHeight="1" x14ac:dyDescent="0.35">
      <c r="A850" s="61">
        <v>16</v>
      </c>
      <c r="B850" s="61" t="s">
        <v>56</v>
      </c>
      <c r="C850" s="70">
        <v>41.148090000000003</v>
      </c>
      <c r="D850" s="59" t="s">
        <v>50</v>
      </c>
      <c r="E850" s="61" t="s">
        <v>44</v>
      </c>
      <c r="F850" s="61" t="s">
        <v>55</v>
      </c>
      <c r="G850" s="61">
        <v>4.1000000000000003E-3</v>
      </c>
      <c r="H850" s="61">
        <f>IF(OR(G850="",G851="",G852="",G853=""),"",(SUMIF(A850:A$7000,A850,G850:G$7000)))</f>
        <v>1.49E-2</v>
      </c>
      <c r="I850" s="61" t="str">
        <f t="shared" si="78"/>
        <v/>
      </c>
      <c r="J850" s="61" t="str">
        <f t="shared" si="80"/>
        <v/>
      </c>
      <c r="K850" s="61">
        <f t="array" ref="K850">(MAX(IF($A850=InsertVoiceSwitchActivateLOG!A$1:A$7000,InsertVoiceSwitchActivateLOG!H$1:H$7000,0)))</f>
        <v>8.5900000000000032E-2</v>
      </c>
      <c r="L850" s="61" t="str">
        <f t="shared" si="79"/>
        <v/>
      </c>
      <c r="M850" s="61">
        <f t="shared" ref="M850:M913" si="83">IF(A850=A849,ABS(C850-C849),0)*1000</f>
        <v>15.120000000003131</v>
      </c>
      <c r="N850" s="59">
        <f t="shared" si="81"/>
        <v>16</v>
      </c>
      <c r="O850" s="59">
        <f t="shared" si="82"/>
        <v>-1</v>
      </c>
    </row>
    <row r="851" spans="1:15" ht="12.5" customHeight="1" x14ac:dyDescent="0.35">
      <c r="A851" s="2">
        <v>16</v>
      </c>
      <c r="B851" s="2" t="s">
        <v>56</v>
      </c>
      <c r="C851" s="69">
        <v>41.163879999999999</v>
      </c>
      <c r="D851" t="s">
        <v>50</v>
      </c>
      <c r="E851" s="2" t="s">
        <v>44</v>
      </c>
      <c r="F851" s="2" t="s">
        <v>55</v>
      </c>
      <c r="G851" s="2">
        <v>3.5999999999999999E-3</v>
      </c>
      <c r="H851" s="2">
        <f>IF(OR(G851="",G852="",G853="",G854=""),"",(SUMIF(A851:A$7000,A851,G851:G$7000)))</f>
        <v>1.0799999999999999E-2</v>
      </c>
      <c r="I851" s="55" t="str">
        <f t="shared" si="78"/>
        <v/>
      </c>
      <c r="J851" s="61" t="str">
        <f t="shared" si="80"/>
        <v/>
      </c>
      <c r="K851" s="55">
        <f t="array" ref="K851">(MAX(IF($A851=InsertVoiceSwitchActivateLOG!A$1:A$7000,InsertVoiceSwitchActivateLOG!H$1:H$7000,0)))</f>
        <v>8.5900000000000032E-2</v>
      </c>
      <c r="L851" s="55" t="str">
        <f t="shared" si="79"/>
        <v/>
      </c>
      <c r="M851" s="55">
        <f t="shared" si="83"/>
        <v>15.78999999999553</v>
      </c>
      <c r="N851" s="59">
        <f t="shared" si="81"/>
        <v>16</v>
      </c>
      <c r="O851" s="59">
        <f t="shared" si="82"/>
        <v>1</v>
      </c>
    </row>
    <row r="852" spans="1:15" ht="12.5" customHeight="1" x14ac:dyDescent="0.35">
      <c r="A852" s="61">
        <v>16</v>
      </c>
      <c r="B852" s="61" t="s">
        <v>56</v>
      </c>
      <c r="C852" s="70">
        <v>41.184719999999999</v>
      </c>
      <c r="D852" s="59" t="s">
        <v>50</v>
      </c>
      <c r="E852" s="61" t="s">
        <v>44</v>
      </c>
      <c r="F852" s="61" t="s">
        <v>55</v>
      </c>
      <c r="G852" s="61">
        <v>3.5999999999999999E-3</v>
      </c>
      <c r="H852" s="61">
        <f>IF(OR(G852="",G853="",G854="",G855=""),"",(SUMIF(A852:A$7000,A852,G852:G$7000)))</f>
        <v>7.1999999999999998E-3</v>
      </c>
      <c r="I852" s="61" t="str">
        <f t="shared" si="78"/>
        <v/>
      </c>
      <c r="J852" s="61" t="str">
        <f t="shared" si="80"/>
        <v/>
      </c>
      <c r="K852" s="61">
        <f t="array" ref="K852">(MAX(IF($A852=InsertVoiceSwitchActivateLOG!A$1:A$7000,InsertVoiceSwitchActivateLOG!H$1:H$7000,0)))</f>
        <v>8.5900000000000032E-2</v>
      </c>
      <c r="L852" s="61" t="str">
        <f t="shared" si="79"/>
        <v/>
      </c>
      <c r="M852" s="61">
        <f t="shared" si="83"/>
        <v>20.839999999999748</v>
      </c>
      <c r="N852" s="59">
        <f t="shared" si="81"/>
        <v>16</v>
      </c>
      <c r="O852" s="59">
        <f t="shared" si="82"/>
        <v>-1</v>
      </c>
    </row>
    <row r="853" spans="1:15" ht="12.5" customHeight="1" x14ac:dyDescent="0.35">
      <c r="A853" s="2">
        <v>16</v>
      </c>
      <c r="B853" s="2" t="s">
        <v>56</v>
      </c>
      <c r="C853" s="69">
        <v>41.207419999999999</v>
      </c>
      <c r="D853" t="s">
        <v>50</v>
      </c>
      <c r="E853" s="2" t="s">
        <v>44</v>
      </c>
      <c r="F853" s="2" t="s">
        <v>55</v>
      </c>
      <c r="G853" s="2">
        <v>2.2000000000000001E-3</v>
      </c>
      <c r="H853" s="2" t="str">
        <f>IF(OR(G853="",G854="",G855="",G856=""),"",(SUMIF(A853:A$7000,A853,G853:G$7000)))</f>
        <v/>
      </c>
      <c r="I853" s="55" t="str">
        <f t="shared" si="78"/>
        <v/>
      </c>
      <c r="J853" s="61" t="str">
        <f t="shared" si="80"/>
        <v/>
      </c>
      <c r="K853" s="55">
        <f t="array" ref="K853">(MAX(IF($A853=InsertVoiceSwitchActivateLOG!A$1:A$7000,InsertVoiceSwitchActivateLOG!H$1:H$7000,0)))</f>
        <v>8.5900000000000032E-2</v>
      </c>
      <c r="L853" s="55" t="str">
        <f t="shared" si="79"/>
        <v/>
      </c>
      <c r="M853" s="55">
        <f t="shared" si="83"/>
        <v>22.700000000000387</v>
      </c>
      <c r="N853" s="59">
        <f t="shared" si="81"/>
        <v>16</v>
      </c>
      <c r="O853" s="59">
        <f t="shared" si="82"/>
        <v>-1</v>
      </c>
    </row>
    <row r="854" spans="1:15" ht="12.5" customHeight="1" x14ac:dyDescent="0.35">
      <c r="A854" s="61">
        <v>16</v>
      </c>
      <c r="B854" s="61" t="s">
        <v>54</v>
      </c>
      <c r="C854" s="70">
        <v>41.226709999999997</v>
      </c>
      <c r="D854" s="59" t="s">
        <v>50</v>
      </c>
      <c r="E854" s="61" t="s">
        <v>44</v>
      </c>
      <c r="F854" s="61" t="s">
        <v>55</v>
      </c>
      <c r="G854" s="61">
        <v>6.9999999999999999E-4</v>
      </c>
      <c r="H854" s="61" t="str">
        <f>IF(OR(G854="",G855="",G856="",G857=""),"",(SUMIF(A854:A$7000,A854,G854:G$7000)))</f>
        <v/>
      </c>
      <c r="I854" s="61" t="str">
        <f t="shared" si="78"/>
        <v/>
      </c>
      <c r="J854" s="61" t="str">
        <f t="shared" si="80"/>
        <v/>
      </c>
      <c r="K854" s="61">
        <f t="array" ref="K854">(MAX(IF($A854=InsertVoiceSwitchActivateLOG!A$1:A$7000,InsertVoiceSwitchActivateLOG!H$1:H$7000,0)))</f>
        <v>8.5900000000000032E-2</v>
      </c>
      <c r="L854" s="61" t="str">
        <f t="shared" si="79"/>
        <v/>
      </c>
      <c r="M854" s="61">
        <f t="shared" si="83"/>
        <v>19.289999999998031</v>
      </c>
      <c r="N854" s="59">
        <f t="shared" si="81"/>
        <v>16</v>
      </c>
      <c r="O854" s="59">
        <f t="shared" si="82"/>
        <v>1</v>
      </c>
    </row>
    <row r="855" spans="1:15" ht="12.5" customHeight="1" x14ac:dyDescent="0.35">
      <c r="A855" s="2">
        <v>16</v>
      </c>
      <c r="B855" s="2" t="s">
        <v>54</v>
      </c>
      <c r="C855" s="69">
        <v>41.24635</v>
      </c>
      <c r="D855" t="s">
        <v>50</v>
      </c>
      <c r="E855" s="2" t="s">
        <v>44</v>
      </c>
      <c r="F855" s="2" t="s">
        <v>55</v>
      </c>
      <c r="G855" s="2">
        <v>6.9999999999999999E-4</v>
      </c>
      <c r="H855" s="2" t="str">
        <f>IF(OR(G855="",G856="",G857="",G858=""),"",(SUMIF(A855:A$7000,A855,G855:G$7000)))</f>
        <v/>
      </c>
      <c r="I855" s="55" t="str">
        <f t="shared" si="78"/>
        <v/>
      </c>
      <c r="J855" s="61" t="str">
        <f t="shared" si="80"/>
        <v/>
      </c>
      <c r="K855" s="55">
        <f t="array" ref="K855">(MAX(IF($A855=InsertVoiceSwitchActivateLOG!A$1:A$7000,InsertVoiceSwitchActivateLOG!H$1:H$7000,0)))</f>
        <v>8.5900000000000032E-2</v>
      </c>
      <c r="L855" s="55" t="str">
        <f t="shared" si="79"/>
        <v/>
      </c>
      <c r="M855" s="55">
        <f t="shared" si="83"/>
        <v>19.640000000002544</v>
      </c>
      <c r="N855" s="59" t="str">
        <f t="shared" si="81"/>
        <v/>
      </c>
      <c r="O855" s="59" t="str">
        <f t="shared" si="82"/>
        <v/>
      </c>
    </row>
    <row r="856" spans="1:15" ht="12.5" customHeight="1" x14ac:dyDescent="0.35">
      <c r="A856" s="61">
        <v>17</v>
      </c>
      <c r="B856" s="61" t="s">
        <v>54</v>
      </c>
      <c r="C856" s="70">
        <v>42.271430000000002</v>
      </c>
      <c r="D856" s="59" t="s">
        <v>50</v>
      </c>
      <c r="E856" s="61" t="s">
        <v>42</v>
      </c>
      <c r="F856" s="61" t="s">
        <v>55</v>
      </c>
      <c r="G856" s="61"/>
      <c r="H856" s="61" t="str">
        <f>IF(OR(G856="",G857="",G858="",G859=""),"",(SUMIF(A856:A$7000,A856,G856:G$7000)))</f>
        <v/>
      </c>
      <c r="I856" s="61" t="str">
        <f t="shared" si="78"/>
        <v/>
      </c>
      <c r="J856" s="61" t="str">
        <f t="shared" si="80"/>
        <v/>
      </c>
      <c r="K856" s="61">
        <f t="array" ref="K856">(MAX(IF($A856=InsertVoiceSwitchActivateLOG!A$1:A$7000,InsertVoiceSwitchActivateLOG!H$1:H$7000,0)))</f>
        <v>3.1200000000000002E-2</v>
      </c>
      <c r="L856" s="61" t="str">
        <f t="shared" si="79"/>
        <v/>
      </c>
      <c r="M856" s="61">
        <f t="shared" si="83"/>
        <v>0</v>
      </c>
      <c r="N856" s="59" t="str">
        <f t="shared" si="81"/>
        <v/>
      </c>
      <c r="O856" s="59" t="str">
        <f t="shared" si="82"/>
        <v/>
      </c>
    </row>
    <row r="857" spans="1:15" ht="12.5" customHeight="1" x14ac:dyDescent="0.35">
      <c r="A857" s="2">
        <v>17</v>
      </c>
      <c r="B857" s="2" t="s">
        <v>54</v>
      </c>
      <c r="C857" s="69">
        <v>42.287640000000003</v>
      </c>
      <c r="D857" t="s">
        <v>50</v>
      </c>
      <c r="E857" s="2" t="s">
        <v>42</v>
      </c>
      <c r="F857" s="2" t="s">
        <v>55</v>
      </c>
      <c r="G857" s="2"/>
      <c r="H857" s="2" t="str">
        <f>IF(OR(G857="",G858="",G859="",G860=""),"",(SUMIF(A857:A$7000,A857,G857:G$7000)))</f>
        <v/>
      </c>
      <c r="I857" s="55" t="str">
        <f t="shared" si="78"/>
        <v/>
      </c>
      <c r="J857" s="61" t="str">
        <f t="shared" si="80"/>
        <v/>
      </c>
      <c r="K857" s="55">
        <f t="array" ref="K857">(MAX(IF($A857=InsertVoiceSwitchActivateLOG!A$1:A$7000,InsertVoiceSwitchActivateLOG!H$1:H$7000,0)))</f>
        <v>3.1200000000000002E-2</v>
      </c>
      <c r="L857" s="55" t="str">
        <f t="shared" si="79"/>
        <v/>
      </c>
      <c r="M857" s="55">
        <f t="shared" si="83"/>
        <v>16.210000000000946</v>
      </c>
      <c r="N857" s="59" t="str">
        <f t="shared" si="81"/>
        <v/>
      </c>
      <c r="O857" s="59" t="str">
        <f t="shared" si="82"/>
        <v/>
      </c>
    </row>
    <row r="858" spans="1:15" ht="12.5" customHeight="1" x14ac:dyDescent="0.35">
      <c r="A858" s="61">
        <v>17</v>
      </c>
      <c r="B858" s="61" t="s">
        <v>54</v>
      </c>
      <c r="C858" s="70">
        <v>42.30547</v>
      </c>
      <c r="D858" s="59" t="s">
        <v>50</v>
      </c>
      <c r="E858" s="61" t="s">
        <v>42</v>
      </c>
      <c r="F858" s="61" t="s">
        <v>55</v>
      </c>
      <c r="G858" s="61"/>
      <c r="H858" s="61" t="str">
        <f>IF(OR(G858="",G859="",G860="",G861=""),"",(SUMIF(A858:A$7000,A858,G858:G$7000)))</f>
        <v/>
      </c>
      <c r="I858" s="61" t="str">
        <f t="shared" ref="I858:I921" si="84">IF(L858="","",A858)</f>
        <v/>
      </c>
      <c r="J858" s="61" t="str">
        <f t="shared" si="80"/>
        <v/>
      </c>
      <c r="K858" s="61">
        <f t="array" ref="K858">(MAX(IF($A858=InsertVoiceSwitchActivateLOG!A$1:A$7000,InsertVoiceSwitchActivateLOG!H$1:H$7000,0)))</f>
        <v>3.1200000000000002E-2</v>
      </c>
      <c r="L858" s="61" t="str">
        <f t="shared" ref="L858:L921" si="85">IF(H858="","",IF(AND(H857="",H856="",H855=""),C858,""))</f>
        <v/>
      </c>
      <c r="M858" s="61">
        <f t="shared" si="83"/>
        <v>17.82999999999646</v>
      </c>
      <c r="N858" s="59" t="str">
        <f t="shared" si="81"/>
        <v/>
      </c>
      <c r="O858" s="59" t="str">
        <f t="shared" si="82"/>
        <v/>
      </c>
    </row>
    <row r="859" spans="1:15" ht="12.5" customHeight="1" x14ac:dyDescent="0.35">
      <c r="A859" s="2">
        <v>17</v>
      </c>
      <c r="B859" s="2" t="s">
        <v>54</v>
      </c>
      <c r="C859" s="69">
        <v>42.327390000000001</v>
      </c>
      <c r="D859" t="s">
        <v>50</v>
      </c>
      <c r="E859" s="2" t="s">
        <v>42</v>
      </c>
      <c r="F859" s="2" t="s">
        <v>55</v>
      </c>
      <c r="G859" s="2"/>
      <c r="H859" s="2" t="str">
        <f>IF(OR(G859="",G860="",G861="",G862=""),"",(SUMIF(A859:A$7000,A859,G859:G$7000)))</f>
        <v/>
      </c>
      <c r="I859" s="55" t="str">
        <f t="shared" si="84"/>
        <v/>
      </c>
      <c r="J859" s="61" t="str">
        <f t="shared" si="80"/>
        <v/>
      </c>
      <c r="K859" s="55">
        <f t="array" ref="K859">(MAX(IF($A859=InsertVoiceSwitchActivateLOG!A$1:A$7000,InsertVoiceSwitchActivateLOG!H$1:H$7000,0)))</f>
        <v>3.1200000000000002E-2</v>
      </c>
      <c r="L859" s="55" t="str">
        <f t="shared" si="85"/>
        <v/>
      </c>
      <c r="M859" s="55">
        <f t="shared" si="83"/>
        <v>21.920000000001494</v>
      </c>
      <c r="N859" s="59" t="str">
        <f t="shared" si="81"/>
        <v/>
      </c>
      <c r="O859" s="59" t="str">
        <f t="shared" si="82"/>
        <v/>
      </c>
    </row>
    <row r="860" spans="1:15" ht="12.5" customHeight="1" x14ac:dyDescent="0.35">
      <c r="A860" s="61">
        <v>17</v>
      </c>
      <c r="B860" s="61" t="s">
        <v>54</v>
      </c>
      <c r="C860" s="70">
        <v>42.35201</v>
      </c>
      <c r="D860" s="59" t="s">
        <v>50</v>
      </c>
      <c r="E860" s="61" t="s">
        <v>42</v>
      </c>
      <c r="F860" s="61" t="s">
        <v>55</v>
      </c>
      <c r="G860" s="61"/>
      <c r="H860" s="61" t="str">
        <f>IF(OR(G860="",G861="",G862="",G863=""),"",(SUMIF(A860:A$7000,A860,G860:G$7000)))</f>
        <v/>
      </c>
      <c r="I860" s="61" t="str">
        <f t="shared" si="84"/>
        <v/>
      </c>
      <c r="J860" s="61" t="str">
        <f t="shared" si="80"/>
        <v/>
      </c>
      <c r="K860" s="61">
        <f t="array" ref="K860">(MAX(IF($A860=InsertVoiceSwitchActivateLOG!A$1:A$7000,InsertVoiceSwitchActivateLOG!H$1:H$7000,0)))</f>
        <v>3.1200000000000002E-2</v>
      </c>
      <c r="L860" s="61" t="str">
        <f t="shared" si="85"/>
        <v/>
      </c>
      <c r="M860" s="61">
        <f t="shared" si="83"/>
        <v>24.619999999998754</v>
      </c>
      <c r="N860" s="59" t="str">
        <f t="shared" si="81"/>
        <v/>
      </c>
      <c r="O860" s="59" t="str">
        <f t="shared" si="82"/>
        <v/>
      </c>
    </row>
    <row r="861" spans="1:15" ht="12.5" customHeight="1" x14ac:dyDescent="0.35">
      <c r="A861" s="2">
        <v>17</v>
      </c>
      <c r="B861" s="2" t="s">
        <v>54</v>
      </c>
      <c r="C861" s="69">
        <v>42.380650000000003</v>
      </c>
      <c r="D861" t="s">
        <v>50</v>
      </c>
      <c r="E861" s="2" t="s">
        <v>42</v>
      </c>
      <c r="F861" s="2" t="s">
        <v>55</v>
      </c>
      <c r="G861" s="2"/>
      <c r="H861" s="2" t="str">
        <f>IF(OR(G861="",G862="",G863="",G864=""),"",(SUMIF(A861:A$7000,A861,G861:G$7000)))</f>
        <v/>
      </c>
      <c r="I861" s="55" t="str">
        <f t="shared" si="84"/>
        <v/>
      </c>
      <c r="J861" s="61" t="str">
        <f t="shared" si="80"/>
        <v/>
      </c>
      <c r="K861" s="55">
        <f t="array" ref="K861">(MAX(IF($A861=InsertVoiceSwitchActivateLOG!A$1:A$7000,InsertVoiceSwitchActivateLOG!H$1:H$7000,0)))</f>
        <v>3.1200000000000002E-2</v>
      </c>
      <c r="L861" s="55" t="str">
        <f t="shared" si="85"/>
        <v/>
      </c>
      <c r="M861" s="55">
        <f t="shared" si="83"/>
        <v>28.640000000002885</v>
      </c>
      <c r="N861" s="59" t="str">
        <f t="shared" si="81"/>
        <v/>
      </c>
      <c r="O861" s="59" t="str">
        <f t="shared" si="82"/>
        <v/>
      </c>
    </row>
    <row r="862" spans="1:15" ht="12.5" customHeight="1" x14ac:dyDescent="0.35">
      <c r="A862" s="61">
        <v>17</v>
      </c>
      <c r="B862" s="61" t="s">
        <v>54</v>
      </c>
      <c r="C862" s="70">
        <v>42.400460000000002</v>
      </c>
      <c r="D862" s="59" t="s">
        <v>50</v>
      </c>
      <c r="E862" s="61" t="s">
        <v>42</v>
      </c>
      <c r="F862" s="61" t="s">
        <v>55</v>
      </c>
      <c r="G862" s="61"/>
      <c r="H862" s="61" t="str">
        <f>IF(OR(G862="",G863="",G864="",G865=""),"",(SUMIF(A862:A$7000,A862,G862:G$7000)))</f>
        <v/>
      </c>
      <c r="I862" s="61" t="str">
        <f t="shared" si="84"/>
        <v/>
      </c>
      <c r="J862" s="61" t="str">
        <f t="shared" si="80"/>
        <v/>
      </c>
      <c r="K862" s="61">
        <f t="array" ref="K862">(MAX(IF($A862=InsertVoiceSwitchActivateLOG!A$1:A$7000,InsertVoiceSwitchActivateLOG!H$1:H$7000,0)))</f>
        <v>3.1200000000000002E-2</v>
      </c>
      <c r="L862" s="61" t="str">
        <f t="shared" si="85"/>
        <v/>
      </c>
      <c r="M862" s="61">
        <f t="shared" si="83"/>
        <v>19.809999999999661</v>
      </c>
      <c r="N862" s="59" t="str">
        <f t="shared" si="81"/>
        <v/>
      </c>
      <c r="O862" s="59" t="str">
        <f t="shared" si="82"/>
        <v/>
      </c>
    </row>
    <row r="863" spans="1:15" ht="12.5" customHeight="1" x14ac:dyDescent="0.35">
      <c r="A863" s="2">
        <v>17</v>
      </c>
      <c r="B863" s="2" t="s">
        <v>54</v>
      </c>
      <c r="C863" s="69">
        <v>42.421439999999997</v>
      </c>
      <c r="D863" t="s">
        <v>50</v>
      </c>
      <c r="E863" s="2" t="s">
        <v>42</v>
      </c>
      <c r="F863" s="2" t="s">
        <v>55</v>
      </c>
      <c r="G863" s="2"/>
      <c r="H863" s="2" t="str">
        <f>IF(OR(G863="",G864="",G865="",G866=""),"",(SUMIF(A863:A$7000,A863,G863:G$7000)))</f>
        <v/>
      </c>
      <c r="I863" s="55" t="str">
        <f t="shared" si="84"/>
        <v/>
      </c>
      <c r="J863" s="61" t="str">
        <f t="shared" si="80"/>
        <v/>
      </c>
      <c r="K863" s="55">
        <f t="array" ref="K863">(MAX(IF($A863=InsertVoiceSwitchActivateLOG!A$1:A$7000,InsertVoiceSwitchActivateLOG!H$1:H$7000,0)))</f>
        <v>3.1200000000000002E-2</v>
      </c>
      <c r="L863" s="55" t="str">
        <f t="shared" si="85"/>
        <v/>
      </c>
      <c r="M863" s="55">
        <f t="shared" si="83"/>
        <v>20.979999999994448</v>
      </c>
      <c r="N863" s="59" t="str">
        <f t="shared" si="81"/>
        <v/>
      </c>
      <c r="O863" s="59" t="str">
        <f t="shared" si="82"/>
        <v/>
      </c>
    </row>
    <row r="864" spans="1:15" ht="12.5" customHeight="1" x14ac:dyDescent="0.35">
      <c r="A864" s="61">
        <v>17</v>
      </c>
      <c r="B864" s="61" t="s">
        <v>54</v>
      </c>
      <c r="C864" s="70">
        <v>42.439399999999999</v>
      </c>
      <c r="D864" s="59" t="s">
        <v>50</v>
      </c>
      <c r="E864" s="61" t="s">
        <v>42</v>
      </c>
      <c r="F864" s="61" t="s">
        <v>55</v>
      </c>
      <c r="G864" s="61"/>
      <c r="H864" s="61" t="str">
        <f>IF(OR(G864="",G865="",G866="",G867=""),"",(SUMIF(A864:A$7000,A864,G864:G$7000)))</f>
        <v/>
      </c>
      <c r="I864" s="61" t="str">
        <f t="shared" si="84"/>
        <v/>
      </c>
      <c r="J864" s="61" t="str">
        <f t="shared" si="80"/>
        <v/>
      </c>
      <c r="K864" s="61">
        <f t="array" ref="K864">(MAX(IF($A864=InsertVoiceSwitchActivateLOG!A$1:A$7000,InsertVoiceSwitchActivateLOG!H$1:H$7000,0)))</f>
        <v>3.1200000000000002E-2</v>
      </c>
      <c r="L864" s="61" t="str">
        <f t="shared" si="85"/>
        <v/>
      </c>
      <c r="M864" s="61">
        <f t="shared" si="83"/>
        <v>17.960000000002196</v>
      </c>
      <c r="N864" s="59" t="str">
        <f t="shared" si="81"/>
        <v/>
      </c>
      <c r="O864" s="59" t="str">
        <f t="shared" si="82"/>
        <v/>
      </c>
    </row>
    <row r="865" spans="1:15" ht="12.5" customHeight="1" x14ac:dyDescent="0.35">
      <c r="A865" s="2">
        <v>17</v>
      </c>
      <c r="B865" s="2" t="s">
        <v>54</v>
      </c>
      <c r="C865" s="69">
        <v>42.456989999999998</v>
      </c>
      <c r="D865" t="s">
        <v>50</v>
      </c>
      <c r="E865" s="2" t="s">
        <v>42</v>
      </c>
      <c r="F865" s="2" t="s">
        <v>55</v>
      </c>
      <c r="G865" s="2"/>
      <c r="H865" s="2" t="str">
        <f>IF(OR(G865="",G866="",G867="",G868=""),"",(SUMIF(A865:A$7000,A865,G865:G$7000)))</f>
        <v/>
      </c>
      <c r="I865" s="55" t="str">
        <f t="shared" si="84"/>
        <v/>
      </c>
      <c r="J865" s="61" t="str">
        <f t="shared" si="80"/>
        <v/>
      </c>
      <c r="K865" s="55">
        <f t="array" ref="K865">(MAX(IF($A865=InsertVoiceSwitchActivateLOG!A$1:A$7000,InsertVoiceSwitchActivateLOG!H$1:H$7000,0)))</f>
        <v>3.1200000000000002E-2</v>
      </c>
      <c r="L865" s="55" t="str">
        <f t="shared" si="85"/>
        <v/>
      </c>
      <c r="M865" s="55">
        <f t="shared" si="83"/>
        <v>17.58999999999844</v>
      </c>
      <c r="N865" s="59" t="str">
        <f t="shared" si="81"/>
        <v/>
      </c>
      <c r="O865" s="59" t="str">
        <f t="shared" si="82"/>
        <v/>
      </c>
    </row>
    <row r="866" spans="1:15" ht="12.5" customHeight="1" x14ac:dyDescent="0.35">
      <c r="A866" s="61">
        <v>17</v>
      </c>
      <c r="B866" s="61" t="s">
        <v>54</v>
      </c>
      <c r="C866" s="70">
        <v>42.47437</v>
      </c>
      <c r="D866" s="59" t="s">
        <v>50</v>
      </c>
      <c r="E866" s="61" t="s">
        <v>42</v>
      </c>
      <c r="F866" s="61" t="s">
        <v>55</v>
      </c>
      <c r="G866" s="61"/>
      <c r="H866" s="61" t="str">
        <f>IF(OR(G866="",G867="",G868="",G869=""),"",(SUMIF(A866:A$7000,A866,G866:G$7000)))</f>
        <v/>
      </c>
      <c r="I866" s="61" t="str">
        <f t="shared" si="84"/>
        <v/>
      </c>
      <c r="J866" s="61" t="str">
        <f t="shared" si="80"/>
        <v/>
      </c>
      <c r="K866" s="61">
        <f t="array" ref="K866">(MAX(IF($A866=InsertVoiceSwitchActivateLOG!A$1:A$7000,InsertVoiceSwitchActivateLOG!H$1:H$7000,0)))</f>
        <v>3.1200000000000002E-2</v>
      </c>
      <c r="L866" s="61" t="str">
        <f t="shared" si="85"/>
        <v/>
      </c>
      <c r="M866" s="61">
        <f t="shared" si="83"/>
        <v>17.380000000002838</v>
      </c>
      <c r="N866" s="59" t="str">
        <f t="shared" si="81"/>
        <v/>
      </c>
      <c r="O866" s="59" t="str">
        <f t="shared" si="82"/>
        <v/>
      </c>
    </row>
    <row r="867" spans="1:15" ht="12.5" customHeight="1" x14ac:dyDescent="0.35">
      <c r="A867" s="2">
        <v>17</v>
      </c>
      <c r="B867" s="2" t="s">
        <v>54</v>
      </c>
      <c r="C867" s="69">
        <v>42.50027</v>
      </c>
      <c r="D867" t="s">
        <v>50</v>
      </c>
      <c r="E867" s="2" t="s">
        <v>42</v>
      </c>
      <c r="F867" s="2" t="s">
        <v>55</v>
      </c>
      <c r="G867" s="2"/>
      <c r="H867" s="2" t="str">
        <f>IF(OR(G867="",G868="",G869="",G870=""),"",(SUMIF(A867:A$7000,A867,G867:G$7000)))</f>
        <v/>
      </c>
      <c r="I867" s="55" t="str">
        <f t="shared" si="84"/>
        <v/>
      </c>
      <c r="J867" s="61" t="str">
        <f t="shared" si="80"/>
        <v/>
      </c>
      <c r="K867" s="55">
        <f t="array" ref="K867">(MAX(IF($A867=InsertVoiceSwitchActivateLOG!A$1:A$7000,InsertVoiceSwitchActivateLOG!H$1:H$7000,0)))</f>
        <v>3.1200000000000002E-2</v>
      </c>
      <c r="L867" s="55" t="str">
        <f t="shared" si="85"/>
        <v/>
      </c>
      <c r="M867" s="55">
        <f t="shared" si="83"/>
        <v>25.900000000000034</v>
      </c>
      <c r="N867" s="59" t="str">
        <f t="shared" si="81"/>
        <v/>
      </c>
      <c r="O867" s="59" t="str">
        <f t="shared" si="82"/>
        <v/>
      </c>
    </row>
    <row r="868" spans="1:15" ht="12.5" customHeight="1" x14ac:dyDescent="0.35">
      <c r="A868" s="61">
        <v>17</v>
      </c>
      <c r="B868" s="61" t="s">
        <v>54</v>
      </c>
      <c r="C868" s="70">
        <v>42.531030000000001</v>
      </c>
      <c r="D868" s="59" t="s">
        <v>50</v>
      </c>
      <c r="E868" s="61" t="s">
        <v>42</v>
      </c>
      <c r="F868" s="61" t="s">
        <v>55</v>
      </c>
      <c r="G868" s="61"/>
      <c r="H868" s="61" t="str">
        <f>IF(OR(G868="",G869="",G870="",G871=""),"",(SUMIF(A868:A$7000,A868,G868:G$7000)))</f>
        <v/>
      </c>
      <c r="I868" s="61" t="str">
        <f t="shared" si="84"/>
        <v/>
      </c>
      <c r="J868" s="61" t="str">
        <f t="shared" si="80"/>
        <v/>
      </c>
      <c r="K868" s="61">
        <f t="array" ref="K868">(MAX(IF($A868=InsertVoiceSwitchActivateLOG!A$1:A$7000,InsertVoiceSwitchActivateLOG!H$1:H$7000,0)))</f>
        <v>3.1200000000000002E-2</v>
      </c>
      <c r="L868" s="61" t="str">
        <f t="shared" si="85"/>
        <v/>
      </c>
      <c r="M868" s="61">
        <f t="shared" si="83"/>
        <v>30.760000000000787</v>
      </c>
      <c r="N868" s="59" t="str">
        <f t="shared" si="81"/>
        <v/>
      </c>
      <c r="O868" s="59" t="str">
        <f t="shared" si="82"/>
        <v/>
      </c>
    </row>
    <row r="869" spans="1:15" ht="12.5" customHeight="1" x14ac:dyDescent="0.35">
      <c r="A869" s="2">
        <v>17</v>
      </c>
      <c r="B869" s="2" t="s">
        <v>54</v>
      </c>
      <c r="C869" s="69">
        <v>42.560690000000001</v>
      </c>
      <c r="D869" t="s">
        <v>50</v>
      </c>
      <c r="E869" s="2" t="s">
        <v>42</v>
      </c>
      <c r="F869" s="2" t="s">
        <v>55</v>
      </c>
      <c r="G869" s="2"/>
      <c r="H869" s="2" t="str">
        <f>IF(OR(G869="",G870="",G871="",G872=""),"",(SUMIF(A869:A$7000,A869,G869:G$7000)))</f>
        <v/>
      </c>
      <c r="I869" s="55" t="str">
        <f t="shared" si="84"/>
        <v/>
      </c>
      <c r="J869" s="61" t="str">
        <f t="shared" si="80"/>
        <v/>
      </c>
      <c r="K869" s="55">
        <f t="array" ref="K869">(MAX(IF($A869=InsertVoiceSwitchActivateLOG!A$1:A$7000,InsertVoiceSwitchActivateLOG!H$1:H$7000,0)))</f>
        <v>3.1200000000000002E-2</v>
      </c>
      <c r="L869" s="55" t="str">
        <f t="shared" si="85"/>
        <v/>
      </c>
      <c r="M869" s="55">
        <f t="shared" si="83"/>
        <v>29.659999999999798</v>
      </c>
      <c r="N869" s="59" t="str">
        <f t="shared" si="81"/>
        <v/>
      </c>
      <c r="O869" s="59" t="str">
        <f t="shared" si="82"/>
        <v/>
      </c>
    </row>
    <row r="870" spans="1:15" ht="12.5" customHeight="1" x14ac:dyDescent="0.35">
      <c r="A870" s="61">
        <v>17</v>
      </c>
      <c r="B870" s="61" t="s">
        <v>54</v>
      </c>
      <c r="C870" s="70">
        <v>42.582639999999998</v>
      </c>
      <c r="D870" s="59" t="s">
        <v>50</v>
      </c>
      <c r="E870" s="61" t="s">
        <v>42</v>
      </c>
      <c r="F870" s="61" t="s">
        <v>55</v>
      </c>
      <c r="G870" s="61"/>
      <c r="H870" s="61" t="str">
        <f>IF(OR(G870="",G871="",G872="",G873=""),"",(SUMIF(A870:A$7000,A870,G870:G$7000)))</f>
        <v/>
      </c>
      <c r="I870" s="61" t="str">
        <f t="shared" si="84"/>
        <v/>
      </c>
      <c r="J870" s="61" t="str">
        <f t="shared" si="80"/>
        <v/>
      </c>
      <c r="K870" s="61">
        <f t="array" ref="K870">(MAX(IF($A870=InsertVoiceSwitchActivateLOG!A$1:A$7000,InsertVoiceSwitchActivateLOG!H$1:H$7000,0)))</f>
        <v>3.1200000000000002E-2</v>
      </c>
      <c r="L870" s="61" t="str">
        <f t="shared" si="85"/>
        <v/>
      </c>
      <c r="M870" s="61">
        <f t="shared" si="83"/>
        <v>21.949999999996805</v>
      </c>
      <c r="N870" s="59" t="str">
        <f t="shared" si="81"/>
        <v/>
      </c>
      <c r="O870" s="59" t="str">
        <f t="shared" si="82"/>
        <v/>
      </c>
    </row>
    <row r="871" spans="1:15" ht="12.5" customHeight="1" x14ac:dyDescent="0.35">
      <c r="A871" s="2">
        <v>17</v>
      </c>
      <c r="B871" s="2" t="s">
        <v>54</v>
      </c>
      <c r="C871" s="69">
        <v>42.602789999999999</v>
      </c>
      <c r="D871" t="s">
        <v>50</v>
      </c>
      <c r="E871" s="2" t="s">
        <v>42</v>
      </c>
      <c r="F871" s="2" t="s">
        <v>55</v>
      </c>
      <c r="G871" s="2"/>
      <c r="H871" s="2" t="str">
        <f>IF(OR(G871="",G872="",G873="",G874=""),"",(SUMIF(A871:A$7000,A871,G871:G$7000)))</f>
        <v/>
      </c>
      <c r="I871" s="55" t="str">
        <f t="shared" si="84"/>
        <v/>
      </c>
      <c r="J871" s="61" t="str">
        <f t="shared" si="80"/>
        <v/>
      </c>
      <c r="K871" s="55">
        <f t="array" ref="K871">(MAX(IF($A871=InsertVoiceSwitchActivateLOG!A$1:A$7000,InsertVoiceSwitchActivateLOG!H$1:H$7000,0)))</f>
        <v>3.1200000000000002E-2</v>
      </c>
      <c r="L871" s="55" t="str">
        <f t="shared" si="85"/>
        <v/>
      </c>
      <c r="M871" s="55">
        <f t="shared" si="83"/>
        <v>20.150000000001</v>
      </c>
      <c r="N871" s="59" t="str">
        <f t="shared" si="81"/>
        <v/>
      </c>
      <c r="O871" s="59" t="str">
        <f t="shared" si="82"/>
        <v/>
      </c>
    </row>
    <row r="872" spans="1:15" ht="12.5" customHeight="1" x14ac:dyDescent="0.35">
      <c r="A872" s="61">
        <v>17</v>
      </c>
      <c r="B872" s="61" t="s">
        <v>54</v>
      </c>
      <c r="C872" s="70">
        <v>42.626089999999998</v>
      </c>
      <c r="D872" s="59" t="s">
        <v>50</v>
      </c>
      <c r="E872" s="61" t="s">
        <v>42</v>
      </c>
      <c r="F872" s="61" t="s">
        <v>55</v>
      </c>
      <c r="G872" s="61"/>
      <c r="H872" s="61" t="str">
        <f>IF(OR(G872="",G873="",G874="",G875=""),"",(SUMIF(A872:A$7000,A872,G872:G$7000)))</f>
        <v/>
      </c>
      <c r="I872" s="61" t="str">
        <f t="shared" si="84"/>
        <v/>
      </c>
      <c r="J872" s="61" t="str">
        <f t="shared" si="80"/>
        <v/>
      </c>
      <c r="K872" s="61">
        <f t="array" ref="K872">(MAX(IF($A872=InsertVoiceSwitchActivateLOG!A$1:A$7000,InsertVoiceSwitchActivateLOG!H$1:H$7000,0)))</f>
        <v>3.1200000000000002E-2</v>
      </c>
      <c r="L872" s="61" t="str">
        <f t="shared" si="85"/>
        <v/>
      </c>
      <c r="M872" s="61">
        <f t="shared" si="83"/>
        <v>23.299999999998988</v>
      </c>
      <c r="N872" s="59" t="str">
        <f t="shared" si="81"/>
        <v/>
      </c>
      <c r="O872" s="59" t="str">
        <f t="shared" si="82"/>
        <v/>
      </c>
    </row>
    <row r="873" spans="1:15" ht="12.5" customHeight="1" x14ac:dyDescent="0.35">
      <c r="A873" s="2">
        <v>17</v>
      </c>
      <c r="B873" s="2" t="s">
        <v>54</v>
      </c>
      <c r="C873" s="69">
        <v>42.644840000000002</v>
      </c>
      <c r="D873" t="s">
        <v>50</v>
      </c>
      <c r="E873" s="2" t="s">
        <v>42</v>
      </c>
      <c r="F873" s="2" t="s">
        <v>55</v>
      </c>
      <c r="G873" s="2"/>
      <c r="H873" s="2" t="str">
        <f>IF(OR(G873="",G874="",G875="",G876=""),"",(SUMIF(A873:A$7000,A873,G873:G$7000)))</f>
        <v/>
      </c>
      <c r="I873" s="55" t="str">
        <f t="shared" si="84"/>
        <v/>
      </c>
      <c r="J873" s="61" t="str">
        <f t="shared" si="80"/>
        <v/>
      </c>
      <c r="K873" s="55">
        <f t="array" ref="K873">(MAX(IF($A873=InsertVoiceSwitchActivateLOG!A$1:A$7000,InsertVoiceSwitchActivateLOG!H$1:H$7000,0)))</f>
        <v>3.1200000000000002E-2</v>
      </c>
      <c r="L873" s="55" t="str">
        <f t="shared" si="85"/>
        <v/>
      </c>
      <c r="M873" s="55">
        <f t="shared" si="83"/>
        <v>18.750000000004263</v>
      </c>
      <c r="N873" s="59" t="str">
        <f t="shared" si="81"/>
        <v/>
      </c>
      <c r="O873" s="59" t="str">
        <f t="shared" si="82"/>
        <v/>
      </c>
    </row>
    <row r="874" spans="1:15" ht="12.5" customHeight="1" x14ac:dyDescent="0.35">
      <c r="A874" s="61">
        <v>17</v>
      </c>
      <c r="B874" s="61" t="s">
        <v>54</v>
      </c>
      <c r="C874" s="70">
        <v>42.667729999999999</v>
      </c>
      <c r="D874" s="59" t="s">
        <v>50</v>
      </c>
      <c r="E874" s="61" t="s">
        <v>42</v>
      </c>
      <c r="F874" s="61" t="s">
        <v>55</v>
      </c>
      <c r="G874" s="61"/>
      <c r="H874" s="61" t="str">
        <f>IF(OR(G874="",G875="",G876="",G877=""),"",(SUMIF(A874:A$7000,A874,G874:G$7000)))</f>
        <v/>
      </c>
      <c r="I874" s="61" t="str">
        <f t="shared" si="84"/>
        <v/>
      </c>
      <c r="J874" s="61" t="str">
        <f t="shared" si="80"/>
        <v/>
      </c>
      <c r="K874" s="61">
        <f t="array" ref="K874">(MAX(IF($A874=InsertVoiceSwitchActivateLOG!A$1:A$7000,InsertVoiceSwitchActivateLOG!H$1:H$7000,0)))</f>
        <v>3.1200000000000002E-2</v>
      </c>
      <c r="L874" s="61" t="str">
        <f t="shared" si="85"/>
        <v/>
      </c>
      <c r="M874" s="61">
        <f t="shared" si="83"/>
        <v>22.889999999996746</v>
      </c>
      <c r="N874" s="59" t="str">
        <f t="shared" si="81"/>
        <v/>
      </c>
      <c r="O874" s="59" t="str">
        <f t="shared" si="82"/>
        <v/>
      </c>
    </row>
    <row r="875" spans="1:15" ht="12.5" customHeight="1" x14ac:dyDescent="0.35">
      <c r="A875" s="2">
        <v>17</v>
      </c>
      <c r="B875" s="2" t="s">
        <v>54</v>
      </c>
      <c r="C875" s="69">
        <v>42.682400000000001</v>
      </c>
      <c r="D875" t="s">
        <v>50</v>
      </c>
      <c r="E875" s="2" t="s">
        <v>42</v>
      </c>
      <c r="F875" s="2" t="s">
        <v>55</v>
      </c>
      <c r="G875" s="2"/>
      <c r="H875" s="2" t="str">
        <f>IF(OR(G875="",G876="",G877="",G878=""),"",(SUMIF(A875:A$7000,A875,G875:G$7000)))</f>
        <v/>
      </c>
      <c r="I875" s="55" t="str">
        <f t="shared" si="84"/>
        <v/>
      </c>
      <c r="J875" s="61" t="str">
        <f t="shared" si="80"/>
        <v/>
      </c>
      <c r="K875" s="55">
        <f t="array" ref="K875">(MAX(IF($A875=InsertVoiceSwitchActivateLOG!A$1:A$7000,InsertVoiceSwitchActivateLOG!H$1:H$7000,0)))</f>
        <v>3.1200000000000002E-2</v>
      </c>
      <c r="L875" s="55" t="str">
        <f t="shared" si="85"/>
        <v/>
      </c>
      <c r="M875" s="55">
        <f t="shared" si="83"/>
        <v>14.670000000002403</v>
      </c>
      <c r="N875" s="59" t="str">
        <f t="shared" si="81"/>
        <v/>
      </c>
      <c r="O875" s="59" t="str">
        <f t="shared" si="82"/>
        <v/>
      </c>
    </row>
    <row r="876" spans="1:15" ht="12.5" customHeight="1" x14ac:dyDescent="0.35">
      <c r="A876" s="61">
        <v>17</v>
      </c>
      <c r="B876" s="61" t="s">
        <v>54</v>
      </c>
      <c r="C876" s="70">
        <v>42.697339999999997</v>
      </c>
      <c r="D876" s="59" t="s">
        <v>50</v>
      </c>
      <c r="E876" s="61" t="s">
        <v>42</v>
      </c>
      <c r="F876" s="61" t="s">
        <v>55</v>
      </c>
      <c r="G876" s="61"/>
      <c r="H876" s="61" t="str">
        <f>IF(OR(G876="",G877="",G878="",G879=""),"",(SUMIF(A876:A$7000,A876,G876:G$7000)))</f>
        <v/>
      </c>
      <c r="I876" s="61" t="str">
        <f t="shared" si="84"/>
        <v/>
      </c>
      <c r="J876" s="61" t="str">
        <f t="shared" si="80"/>
        <v/>
      </c>
      <c r="K876" s="61">
        <f t="array" ref="K876">(MAX(IF($A876=InsertVoiceSwitchActivateLOG!A$1:A$7000,InsertVoiceSwitchActivateLOG!H$1:H$7000,0)))</f>
        <v>3.1200000000000002E-2</v>
      </c>
      <c r="L876" s="61" t="str">
        <f t="shared" si="85"/>
        <v/>
      </c>
      <c r="M876" s="61">
        <f t="shared" si="83"/>
        <v>14.939999999995734</v>
      </c>
      <c r="N876" s="59" t="str">
        <f t="shared" si="81"/>
        <v/>
      </c>
      <c r="O876" s="59" t="str">
        <f t="shared" si="82"/>
        <v/>
      </c>
    </row>
    <row r="877" spans="1:15" ht="12.5" customHeight="1" x14ac:dyDescent="0.35">
      <c r="A877" s="2">
        <v>17</v>
      </c>
      <c r="B877" s="2" t="s">
        <v>54</v>
      </c>
      <c r="C877" s="69">
        <v>42.71275</v>
      </c>
      <c r="D877" t="s">
        <v>50</v>
      </c>
      <c r="E877" s="2" t="s">
        <v>42</v>
      </c>
      <c r="F877" s="2" t="s">
        <v>55</v>
      </c>
      <c r="G877" s="2"/>
      <c r="H877" s="2" t="str">
        <f>IF(OR(G877="",G878="",G879="",G880=""),"",(SUMIF(A877:A$7000,A877,G877:G$7000)))</f>
        <v/>
      </c>
      <c r="I877" s="55" t="str">
        <f t="shared" si="84"/>
        <v/>
      </c>
      <c r="J877" s="61" t="str">
        <f t="shared" si="80"/>
        <v/>
      </c>
      <c r="K877" s="55">
        <f t="array" ref="K877">(MAX(IF($A877=InsertVoiceSwitchActivateLOG!A$1:A$7000,InsertVoiceSwitchActivateLOG!H$1:H$7000,0)))</f>
        <v>3.1200000000000002E-2</v>
      </c>
      <c r="L877" s="55" t="str">
        <f t="shared" si="85"/>
        <v/>
      </c>
      <c r="M877" s="55">
        <f t="shared" si="83"/>
        <v>15.41000000000281</v>
      </c>
      <c r="N877" s="59" t="str">
        <f t="shared" si="81"/>
        <v/>
      </c>
      <c r="O877" s="59" t="str">
        <f t="shared" si="82"/>
        <v/>
      </c>
    </row>
    <row r="878" spans="1:15" ht="12.5" customHeight="1" x14ac:dyDescent="0.35">
      <c r="A878" s="61">
        <v>17</v>
      </c>
      <c r="B878" s="61" t="s">
        <v>54</v>
      </c>
      <c r="C878" s="70">
        <v>42.734780000000001</v>
      </c>
      <c r="D878" s="59" t="s">
        <v>50</v>
      </c>
      <c r="E878" s="61" t="s">
        <v>42</v>
      </c>
      <c r="F878" s="61" t="s">
        <v>55</v>
      </c>
      <c r="G878" s="61"/>
      <c r="H878" s="61" t="str">
        <f>IF(OR(G878="",G879="",G880="",G881=""),"",(SUMIF(A878:A$7000,A878,G878:G$7000)))</f>
        <v/>
      </c>
      <c r="I878" s="61" t="str">
        <f t="shared" si="84"/>
        <v/>
      </c>
      <c r="J878" s="61" t="str">
        <f t="shared" si="80"/>
        <v/>
      </c>
      <c r="K878" s="61">
        <f t="array" ref="K878">(MAX(IF($A878=InsertVoiceSwitchActivateLOG!A$1:A$7000,InsertVoiceSwitchActivateLOG!H$1:H$7000,0)))</f>
        <v>3.1200000000000002E-2</v>
      </c>
      <c r="L878" s="61" t="str">
        <f t="shared" si="85"/>
        <v/>
      </c>
      <c r="M878" s="61">
        <f t="shared" si="83"/>
        <v>22.030000000000882</v>
      </c>
      <c r="N878" s="59" t="str">
        <f t="shared" si="81"/>
        <v/>
      </c>
      <c r="O878" s="59" t="str">
        <f t="shared" si="82"/>
        <v/>
      </c>
    </row>
    <row r="879" spans="1:15" ht="12.5" customHeight="1" x14ac:dyDescent="0.35">
      <c r="A879" s="2">
        <v>17</v>
      </c>
      <c r="B879" s="2" t="s">
        <v>54</v>
      </c>
      <c r="C879" s="69">
        <v>42.752189999999999</v>
      </c>
      <c r="D879" t="s">
        <v>50</v>
      </c>
      <c r="E879" s="2" t="s">
        <v>42</v>
      </c>
      <c r="F879" s="2" t="s">
        <v>55</v>
      </c>
      <c r="G879" s="2"/>
      <c r="H879" s="2" t="str">
        <f>IF(OR(G879="",G880="",G881="",G882=""),"",(SUMIF(A879:A$7000,A879,G879:G$7000)))</f>
        <v/>
      </c>
      <c r="I879" s="55" t="str">
        <f t="shared" si="84"/>
        <v/>
      </c>
      <c r="J879" s="61" t="str">
        <f t="shared" si="80"/>
        <v/>
      </c>
      <c r="K879" s="55">
        <f t="array" ref="K879">(MAX(IF($A879=InsertVoiceSwitchActivateLOG!A$1:A$7000,InsertVoiceSwitchActivateLOG!H$1:H$7000,0)))</f>
        <v>3.1200000000000002E-2</v>
      </c>
      <c r="L879" s="55" t="str">
        <f t="shared" si="85"/>
        <v/>
      </c>
      <c r="M879" s="55">
        <f t="shared" si="83"/>
        <v>17.409999999998149</v>
      </c>
      <c r="N879" s="59" t="str">
        <f t="shared" si="81"/>
        <v/>
      </c>
      <c r="O879" s="59" t="str">
        <f t="shared" si="82"/>
        <v/>
      </c>
    </row>
    <row r="880" spans="1:15" ht="12.5" customHeight="1" x14ac:dyDescent="0.35">
      <c r="A880" s="61">
        <v>17</v>
      </c>
      <c r="B880" s="61" t="s">
        <v>54</v>
      </c>
      <c r="C880" s="70">
        <v>42.778080000000003</v>
      </c>
      <c r="D880" s="59" t="s">
        <v>50</v>
      </c>
      <c r="E880" s="61" t="s">
        <v>42</v>
      </c>
      <c r="F880" s="61" t="s">
        <v>55</v>
      </c>
      <c r="G880" s="61"/>
      <c r="H880" s="61" t="str">
        <f>IF(OR(G880="",G881="",G882="",G883=""),"",(SUMIF(A880:A$7000,A880,G880:G$7000)))</f>
        <v/>
      </c>
      <c r="I880" s="61" t="str">
        <f t="shared" si="84"/>
        <v/>
      </c>
      <c r="J880" s="61" t="str">
        <f t="shared" si="80"/>
        <v/>
      </c>
      <c r="K880" s="61">
        <f t="array" ref="K880">(MAX(IF($A880=InsertVoiceSwitchActivateLOG!A$1:A$7000,InsertVoiceSwitchActivateLOG!H$1:H$7000,0)))</f>
        <v>3.1200000000000002E-2</v>
      </c>
      <c r="L880" s="61" t="str">
        <f t="shared" si="85"/>
        <v/>
      </c>
      <c r="M880" s="61">
        <f t="shared" si="83"/>
        <v>25.890000000003965</v>
      </c>
      <c r="N880" s="59" t="str">
        <f t="shared" si="81"/>
        <v/>
      </c>
      <c r="O880" s="59" t="str">
        <f t="shared" si="82"/>
        <v/>
      </c>
    </row>
    <row r="881" spans="1:15" ht="12.5" customHeight="1" x14ac:dyDescent="0.35">
      <c r="A881" s="2">
        <v>17</v>
      </c>
      <c r="B881" s="2" t="s">
        <v>54</v>
      </c>
      <c r="C881" s="69">
        <v>42.802010000000003</v>
      </c>
      <c r="D881" t="s">
        <v>50</v>
      </c>
      <c r="E881" s="2" t="s">
        <v>42</v>
      </c>
      <c r="F881" s="2" t="s">
        <v>55</v>
      </c>
      <c r="G881" s="2"/>
      <c r="H881" s="2" t="str">
        <f>IF(OR(G881="",G882="",G883="",G884=""),"",(SUMIF(A881:A$7000,A881,G881:G$7000)))</f>
        <v/>
      </c>
      <c r="I881" s="55" t="str">
        <f t="shared" si="84"/>
        <v/>
      </c>
      <c r="J881" s="61" t="str">
        <f t="shared" si="80"/>
        <v/>
      </c>
      <c r="K881" s="55">
        <f t="array" ref="K881">(MAX(IF($A881=InsertVoiceSwitchActivateLOG!A$1:A$7000,InsertVoiceSwitchActivateLOG!H$1:H$7000,0)))</f>
        <v>3.1200000000000002E-2</v>
      </c>
      <c r="L881" s="55" t="str">
        <f t="shared" si="85"/>
        <v/>
      </c>
      <c r="M881" s="55">
        <f t="shared" si="83"/>
        <v>23.930000000000007</v>
      </c>
      <c r="N881" s="59" t="str">
        <f t="shared" si="81"/>
        <v/>
      </c>
      <c r="O881" s="59" t="str">
        <f t="shared" si="82"/>
        <v/>
      </c>
    </row>
    <row r="882" spans="1:15" ht="12.5" customHeight="1" x14ac:dyDescent="0.35">
      <c r="A882" s="61">
        <v>17</v>
      </c>
      <c r="B882" s="61" t="s">
        <v>54</v>
      </c>
      <c r="C882" s="70">
        <v>42.822949999999999</v>
      </c>
      <c r="D882" s="59" t="s">
        <v>50</v>
      </c>
      <c r="E882" s="61" t="s">
        <v>42</v>
      </c>
      <c r="F882" s="61" t="s">
        <v>55</v>
      </c>
      <c r="G882" s="61"/>
      <c r="H882" s="61" t="str">
        <f>IF(OR(G882="",G883="",G884="",G885=""),"",(SUMIF(A882:A$7000,A882,G882:G$7000)))</f>
        <v/>
      </c>
      <c r="I882" s="61" t="str">
        <f t="shared" si="84"/>
        <v/>
      </c>
      <c r="J882" s="61" t="str">
        <f t="shared" si="80"/>
        <v/>
      </c>
      <c r="K882" s="61">
        <f t="array" ref="K882">(MAX(IF($A882=InsertVoiceSwitchActivateLOG!A$1:A$7000,InsertVoiceSwitchActivateLOG!H$1:H$7000,0)))</f>
        <v>3.1200000000000002E-2</v>
      </c>
      <c r="L882" s="61" t="str">
        <f t="shared" si="85"/>
        <v/>
      </c>
      <c r="M882" s="61">
        <f t="shared" si="83"/>
        <v>20.939999999995962</v>
      </c>
      <c r="N882" s="59" t="str">
        <f t="shared" si="81"/>
        <v/>
      </c>
      <c r="O882" s="59" t="str">
        <f t="shared" si="82"/>
        <v/>
      </c>
    </row>
    <row r="883" spans="1:15" ht="12.5" customHeight="1" x14ac:dyDescent="0.35">
      <c r="A883" s="2">
        <v>17</v>
      </c>
      <c r="B883" s="2" t="s">
        <v>54</v>
      </c>
      <c r="C883" s="69">
        <v>42.839750000000002</v>
      </c>
      <c r="D883" t="s">
        <v>50</v>
      </c>
      <c r="E883" s="2" t="s">
        <v>42</v>
      </c>
      <c r="F883" s="2" t="s">
        <v>55</v>
      </c>
      <c r="G883" s="2"/>
      <c r="H883" s="2" t="str">
        <f>IF(OR(G883="",G884="",G885="",G886=""),"",(SUMIF(A883:A$7000,A883,G883:G$7000)))</f>
        <v/>
      </c>
      <c r="I883" s="55" t="str">
        <f t="shared" si="84"/>
        <v/>
      </c>
      <c r="J883" s="61" t="str">
        <f t="shared" si="80"/>
        <v/>
      </c>
      <c r="K883" s="55">
        <f t="array" ref="K883">(MAX(IF($A883=InsertVoiceSwitchActivateLOG!A$1:A$7000,InsertVoiceSwitchActivateLOG!H$1:H$7000,0)))</f>
        <v>3.1200000000000002E-2</v>
      </c>
      <c r="L883" s="55" t="str">
        <f t="shared" si="85"/>
        <v/>
      </c>
      <c r="M883" s="55">
        <f t="shared" si="83"/>
        <v>16.800000000003479</v>
      </c>
      <c r="N883" s="59" t="str">
        <f t="shared" si="81"/>
        <v/>
      </c>
      <c r="O883" s="59" t="str">
        <f t="shared" si="82"/>
        <v/>
      </c>
    </row>
    <row r="884" spans="1:15" ht="12.5" customHeight="1" x14ac:dyDescent="0.35">
      <c r="A884" s="61">
        <v>17</v>
      </c>
      <c r="B884" s="61" t="s">
        <v>54</v>
      </c>
      <c r="C884" s="70">
        <v>42.857250000000001</v>
      </c>
      <c r="D884" s="59" t="s">
        <v>50</v>
      </c>
      <c r="E884" s="61" t="s">
        <v>42</v>
      </c>
      <c r="F884" s="61" t="s">
        <v>55</v>
      </c>
      <c r="G884" s="61"/>
      <c r="H884" s="61" t="str">
        <f>IF(OR(G884="",G885="",G886="",G887=""),"",(SUMIF(A884:A$7000,A884,G884:G$7000)))</f>
        <v/>
      </c>
      <c r="I884" s="61" t="str">
        <f t="shared" si="84"/>
        <v/>
      </c>
      <c r="J884" s="61" t="str">
        <f t="shared" si="80"/>
        <v/>
      </c>
      <c r="K884" s="61">
        <f t="array" ref="K884">(MAX(IF($A884=InsertVoiceSwitchActivateLOG!A$1:A$7000,InsertVoiceSwitchActivateLOG!H$1:H$7000,0)))</f>
        <v>3.1200000000000002E-2</v>
      </c>
      <c r="L884" s="61" t="str">
        <f t="shared" si="85"/>
        <v/>
      </c>
      <c r="M884" s="61">
        <f t="shared" si="83"/>
        <v>17.499999999998295</v>
      </c>
      <c r="N884" s="59" t="str">
        <f t="shared" si="81"/>
        <v/>
      </c>
      <c r="O884" s="59" t="str">
        <f t="shared" si="82"/>
        <v/>
      </c>
    </row>
    <row r="885" spans="1:15" ht="12.5" customHeight="1" x14ac:dyDescent="0.35">
      <c r="A885" s="2">
        <v>17</v>
      </c>
      <c r="B885" s="2" t="s">
        <v>54</v>
      </c>
      <c r="C885" s="69">
        <v>42.873950000000001</v>
      </c>
      <c r="D885" t="s">
        <v>50</v>
      </c>
      <c r="E885" s="2" t="s">
        <v>42</v>
      </c>
      <c r="F885" s="2" t="s">
        <v>55</v>
      </c>
      <c r="G885" s="2"/>
      <c r="H885" s="2" t="str">
        <f>IF(OR(G885="",G886="",G887="",G888=""),"",(SUMIF(A885:A$7000,A885,G885:G$7000)))</f>
        <v/>
      </c>
      <c r="I885" s="55" t="str">
        <f t="shared" si="84"/>
        <v/>
      </c>
      <c r="J885" s="61" t="str">
        <f t="shared" si="80"/>
        <v/>
      </c>
      <c r="K885" s="55">
        <f t="array" ref="K885">(MAX(IF($A885=InsertVoiceSwitchActivateLOG!A$1:A$7000,InsertVoiceSwitchActivateLOG!H$1:H$7000,0)))</f>
        <v>3.1200000000000002E-2</v>
      </c>
      <c r="L885" s="55" t="str">
        <f t="shared" si="85"/>
        <v/>
      </c>
      <c r="M885" s="55">
        <f t="shared" si="83"/>
        <v>16.700000000000159</v>
      </c>
      <c r="N885" s="59" t="str">
        <f t="shared" si="81"/>
        <v/>
      </c>
      <c r="O885" s="59" t="str">
        <f t="shared" si="82"/>
        <v/>
      </c>
    </row>
    <row r="886" spans="1:15" ht="12.5" customHeight="1" x14ac:dyDescent="0.35">
      <c r="A886" s="61">
        <v>17</v>
      </c>
      <c r="B886" s="61" t="s">
        <v>54</v>
      </c>
      <c r="C886" s="70">
        <v>42.889389999999999</v>
      </c>
      <c r="D886" s="59" t="s">
        <v>50</v>
      </c>
      <c r="E886" s="61" t="s">
        <v>42</v>
      </c>
      <c r="F886" s="61" t="s">
        <v>55</v>
      </c>
      <c r="G886" s="61"/>
      <c r="H886" s="61" t="str">
        <f>IF(OR(G886="",G887="",G888="",G889=""),"",(SUMIF(A886:A$7000,A886,G886:G$7000)))</f>
        <v/>
      </c>
      <c r="I886" s="61" t="str">
        <f t="shared" si="84"/>
        <v/>
      </c>
      <c r="J886" s="61" t="str">
        <f t="shared" si="80"/>
        <v/>
      </c>
      <c r="K886" s="61">
        <f t="array" ref="K886">(MAX(IF($A886=InsertVoiceSwitchActivateLOG!A$1:A$7000,InsertVoiceSwitchActivateLOG!H$1:H$7000,0)))</f>
        <v>3.1200000000000002E-2</v>
      </c>
      <c r="L886" s="61" t="str">
        <f t="shared" si="85"/>
        <v/>
      </c>
      <c r="M886" s="61">
        <f t="shared" si="83"/>
        <v>15.439999999998122</v>
      </c>
      <c r="N886" s="59" t="str">
        <f t="shared" si="81"/>
        <v/>
      </c>
      <c r="O886" s="59" t="str">
        <f t="shared" si="82"/>
        <v/>
      </c>
    </row>
    <row r="887" spans="1:15" ht="12.5" customHeight="1" x14ac:dyDescent="0.35">
      <c r="A887" s="2">
        <v>17</v>
      </c>
      <c r="B887" s="2" t="s">
        <v>54</v>
      </c>
      <c r="C887" s="69">
        <v>42.904609999999998</v>
      </c>
      <c r="D887" t="s">
        <v>50</v>
      </c>
      <c r="E887" s="2" t="s">
        <v>42</v>
      </c>
      <c r="F887" s="2" t="s">
        <v>55</v>
      </c>
      <c r="G887" s="2"/>
      <c r="H887" s="2" t="str">
        <f>IF(OR(G887="",G888="",G889="",G890=""),"",(SUMIF(A887:A$7000,A887,G887:G$7000)))</f>
        <v/>
      </c>
      <c r="I887" s="55" t="str">
        <f t="shared" si="84"/>
        <v/>
      </c>
      <c r="J887" s="61" t="str">
        <f t="shared" si="80"/>
        <v/>
      </c>
      <c r="K887" s="55">
        <f t="array" ref="K887">(MAX(IF($A887=InsertVoiceSwitchActivateLOG!A$1:A$7000,InsertVoiceSwitchActivateLOG!H$1:H$7000,0)))</f>
        <v>3.1200000000000002E-2</v>
      </c>
      <c r="L887" s="55" t="str">
        <f t="shared" si="85"/>
        <v/>
      </c>
      <c r="M887" s="55">
        <f t="shared" si="83"/>
        <v>15.219999999999345</v>
      </c>
      <c r="N887" s="59" t="str">
        <f t="shared" si="81"/>
        <v/>
      </c>
      <c r="O887" s="59" t="str">
        <f t="shared" si="82"/>
        <v/>
      </c>
    </row>
    <row r="888" spans="1:15" ht="12.5" customHeight="1" x14ac:dyDescent="0.35">
      <c r="A888" s="61">
        <v>17</v>
      </c>
      <c r="B888" s="61" t="s">
        <v>54</v>
      </c>
      <c r="C888" s="70">
        <v>42.920810000000003</v>
      </c>
      <c r="D888" s="59" t="s">
        <v>50</v>
      </c>
      <c r="E888" s="61" t="s">
        <v>42</v>
      </c>
      <c r="F888" s="61" t="s">
        <v>55</v>
      </c>
      <c r="G888" s="61"/>
      <c r="H888" s="61" t="str">
        <f>IF(OR(G888="",G889="",G890="",G891=""),"",(SUMIF(A888:A$7000,A888,G888:G$7000)))</f>
        <v/>
      </c>
      <c r="I888" s="61" t="str">
        <f t="shared" si="84"/>
        <v/>
      </c>
      <c r="J888" s="61" t="str">
        <f t="shared" si="80"/>
        <v/>
      </c>
      <c r="K888" s="61">
        <f t="array" ref="K888">(MAX(IF($A888=InsertVoiceSwitchActivateLOG!A$1:A$7000,InsertVoiceSwitchActivateLOG!H$1:H$7000,0)))</f>
        <v>3.1200000000000002E-2</v>
      </c>
      <c r="L888" s="61" t="str">
        <f t="shared" si="85"/>
        <v/>
      </c>
      <c r="M888" s="61">
        <f t="shared" si="83"/>
        <v>16.200000000004877</v>
      </c>
      <c r="N888" s="59" t="str">
        <f t="shared" si="81"/>
        <v/>
      </c>
      <c r="O888" s="59" t="str">
        <f t="shared" si="82"/>
        <v/>
      </c>
    </row>
    <row r="889" spans="1:15" ht="12.5" customHeight="1" x14ac:dyDescent="0.35">
      <c r="A889" s="2">
        <v>17</v>
      </c>
      <c r="B889" s="2" t="s">
        <v>54</v>
      </c>
      <c r="C889" s="69">
        <v>42.935850000000002</v>
      </c>
      <c r="D889" t="s">
        <v>50</v>
      </c>
      <c r="E889" s="2" t="s">
        <v>42</v>
      </c>
      <c r="F889" s="2" t="s">
        <v>55</v>
      </c>
      <c r="G889" s="2"/>
      <c r="H889" s="2" t="str">
        <f>IF(OR(G889="",G890="",G891="",G892=""),"",(SUMIF(A889:A$7000,A889,G889:G$7000)))</f>
        <v/>
      </c>
      <c r="I889" s="55" t="str">
        <f t="shared" si="84"/>
        <v/>
      </c>
      <c r="J889" s="61" t="str">
        <f t="shared" si="80"/>
        <v/>
      </c>
      <c r="K889" s="55">
        <f t="array" ref="K889">(MAX(IF($A889=InsertVoiceSwitchActivateLOG!A$1:A$7000,InsertVoiceSwitchActivateLOG!H$1:H$7000,0)))</f>
        <v>3.1200000000000002E-2</v>
      </c>
      <c r="L889" s="55" t="str">
        <f t="shared" si="85"/>
        <v/>
      </c>
      <c r="M889" s="55">
        <f t="shared" si="83"/>
        <v>15.039999999999054</v>
      </c>
      <c r="N889" s="59" t="str">
        <f t="shared" si="81"/>
        <v/>
      </c>
      <c r="O889" s="59" t="str">
        <f t="shared" si="82"/>
        <v/>
      </c>
    </row>
    <row r="890" spans="1:15" ht="12.5" customHeight="1" x14ac:dyDescent="0.35">
      <c r="A890" s="61">
        <v>17</v>
      </c>
      <c r="B890" s="61" t="s">
        <v>54</v>
      </c>
      <c r="C890" s="70">
        <v>42.953009999999999</v>
      </c>
      <c r="D890" s="59" t="s">
        <v>50</v>
      </c>
      <c r="E890" s="61" t="s">
        <v>42</v>
      </c>
      <c r="F890" s="61" t="s">
        <v>55</v>
      </c>
      <c r="G890" s="61"/>
      <c r="H890" s="61" t="str">
        <f>IF(OR(G890="",G891="",G892="",G893=""),"",(SUMIF(A890:A$7000,A890,G890:G$7000)))</f>
        <v/>
      </c>
      <c r="I890" s="61" t="str">
        <f t="shared" si="84"/>
        <v/>
      </c>
      <c r="J890" s="61" t="str">
        <f t="shared" si="80"/>
        <v/>
      </c>
      <c r="K890" s="61">
        <f t="array" ref="K890">(MAX(IF($A890=InsertVoiceSwitchActivateLOG!A$1:A$7000,InsertVoiceSwitchActivateLOG!H$1:H$7000,0)))</f>
        <v>3.1200000000000002E-2</v>
      </c>
      <c r="L890" s="61" t="str">
        <f t="shared" si="85"/>
        <v/>
      </c>
      <c r="M890" s="61">
        <f t="shared" si="83"/>
        <v>17.159999999996955</v>
      </c>
      <c r="N890" s="59" t="str">
        <f t="shared" si="81"/>
        <v/>
      </c>
      <c r="O890" s="59" t="str">
        <f t="shared" si="82"/>
        <v/>
      </c>
    </row>
    <row r="891" spans="1:15" ht="12.5" customHeight="1" x14ac:dyDescent="0.35">
      <c r="A891" s="2">
        <v>17</v>
      </c>
      <c r="B891" s="2" t="s">
        <v>54</v>
      </c>
      <c r="C891" s="69">
        <v>42.971629999999998</v>
      </c>
      <c r="D891" t="s">
        <v>50</v>
      </c>
      <c r="E891" s="2" t="s">
        <v>42</v>
      </c>
      <c r="F891" s="2" t="s">
        <v>55</v>
      </c>
      <c r="G891" s="2">
        <v>1E-4</v>
      </c>
      <c r="H891" s="2">
        <f>IF(OR(G891="",G892="",G893="",G894=""),"",(SUMIF(A891:A$7000,A891,G891:G$7000)))</f>
        <v>3.1200000000000002E-2</v>
      </c>
      <c r="I891" s="55">
        <f t="shared" si="84"/>
        <v>17</v>
      </c>
      <c r="J891" s="61" t="str">
        <f t="shared" si="80"/>
        <v>TaskA</v>
      </c>
      <c r="K891" s="55">
        <f t="array" ref="K891">(MAX(IF($A891=InsertVoiceSwitchActivateLOG!A$1:A$7000,InsertVoiceSwitchActivateLOG!H$1:H$7000,0)))</f>
        <v>3.1200000000000002E-2</v>
      </c>
      <c r="L891" s="55">
        <f t="shared" si="85"/>
        <v>42.971629999999998</v>
      </c>
      <c r="M891" s="55">
        <f t="shared" si="83"/>
        <v>18.619999999998527</v>
      </c>
      <c r="N891" s="59" t="str">
        <f t="shared" si="81"/>
        <v/>
      </c>
      <c r="O891" s="59" t="str">
        <f t="shared" si="82"/>
        <v/>
      </c>
    </row>
    <row r="892" spans="1:15" ht="12.5" customHeight="1" x14ac:dyDescent="0.35">
      <c r="A892" s="61">
        <v>17</v>
      </c>
      <c r="B892" s="61" t="s">
        <v>54</v>
      </c>
      <c r="C892" s="70">
        <v>42.991459999999996</v>
      </c>
      <c r="D892" s="59" t="s">
        <v>50</v>
      </c>
      <c r="E892" s="61" t="s">
        <v>42</v>
      </c>
      <c r="F892" s="61" t="s">
        <v>55</v>
      </c>
      <c r="G892" s="61">
        <v>5.9999999999999995E-4</v>
      </c>
      <c r="H892" s="61">
        <f>IF(OR(G892="",G893="",G894="",G895=""),"",(SUMIF(A892:A$7000,A892,G892:G$7000)))</f>
        <v>3.1100000000000003E-2</v>
      </c>
      <c r="I892" s="61" t="str">
        <f t="shared" si="84"/>
        <v/>
      </c>
      <c r="J892" s="61" t="str">
        <f t="shared" si="80"/>
        <v/>
      </c>
      <c r="K892" s="61">
        <f t="array" ref="K892">(MAX(IF($A892=InsertVoiceSwitchActivateLOG!A$1:A$7000,InsertVoiceSwitchActivateLOG!H$1:H$7000,0)))</f>
        <v>3.1200000000000002E-2</v>
      </c>
      <c r="L892" s="61" t="str">
        <f t="shared" si="85"/>
        <v/>
      </c>
      <c r="M892" s="61">
        <f t="shared" si="83"/>
        <v>19.829999999998904</v>
      </c>
      <c r="N892" s="59">
        <f t="shared" si="81"/>
        <v>17</v>
      </c>
      <c r="O892" s="59">
        <f t="shared" si="82"/>
        <v>1</v>
      </c>
    </row>
    <row r="893" spans="1:15" ht="12.5" customHeight="1" x14ac:dyDescent="0.35">
      <c r="A893" s="2">
        <v>17</v>
      </c>
      <c r="B893" s="2" t="s">
        <v>56</v>
      </c>
      <c r="C893" s="69">
        <v>43.009079999999997</v>
      </c>
      <c r="D893" t="s">
        <v>50</v>
      </c>
      <c r="E893" s="2" t="s">
        <v>42</v>
      </c>
      <c r="F893" s="2" t="s">
        <v>55</v>
      </c>
      <c r="G893" s="2">
        <v>1.1000000000000001E-3</v>
      </c>
      <c r="H893" s="2">
        <f>IF(OR(G893="",G894="",G895="",G896=""),"",(SUMIF(A893:A$7000,A893,G893:G$7000)))</f>
        <v>3.0500000000000003E-2</v>
      </c>
      <c r="I893" s="55" t="str">
        <f t="shared" si="84"/>
        <v/>
      </c>
      <c r="J893" s="61" t="str">
        <f t="shared" si="80"/>
        <v/>
      </c>
      <c r="K893" s="55">
        <f t="array" ref="K893">(MAX(IF($A893=InsertVoiceSwitchActivateLOG!A$1:A$7000,InsertVoiceSwitchActivateLOG!H$1:H$7000,0)))</f>
        <v>3.1200000000000002E-2</v>
      </c>
      <c r="L893" s="55" t="str">
        <f t="shared" si="85"/>
        <v/>
      </c>
      <c r="M893" s="55">
        <f t="shared" si="83"/>
        <v>17.620000000000857</v>
      </c>
      <c r="N893" s="59">
        <f t="shared" si="81"/>
        <v>17</v>
      </c>
      <c r="O893" s="59">
        <f t="shared" si="82"/>
        <v>-1</v>
      </c>
    </row>
    <row r="894" spans="1:15" ht="12.5" customHeight="1" x14ac:dyDescent="0.35">
      <c r="A894" s="61">
        <v>17</v>
      </c>
      <c r="B894" s="61" t="s">
        <v>54</v>
      </c>
      <c r="C894" s="70">
        <v>43.028480000000002</v>
      </c>
      <c r="D894" s="59" t="s">
        <v>50</v>
      </c>
      <c r="E894" s="61" t="s">
        <v>42</v>
      </c>
      <c r="F894" s="61" t="s">
        <v>55</v>
      </c>
      <c r="G894" s="61">
        <v>8.9999999999999998E-4</v>
      </c>
      <c r="H894" s="61">
        <f>IF(OR(G894="",G895="",G896="",G897=""),"",(SUMIF(A894:A$7000,A894,G894:G$7000)))</f>
        <v>2.9400000000000003E-2</v>
      </c>
      <c r="I894" s="61" t="str">
        <f t="shared" si="84"/>
        <v/>
      </c>
      <c r="J894" s="61" t="str">
        <f t="shared" si="80"/>
        <v/>
      </c>
      <c r="K894" s="61">
        <f t="array" ref="K894">(MAX(IF($A894=InsertVoiceSwitchActivateLOG!A$1:A$7000,InsertVoiceSwitchActivateLOG!H$1:H$7000,0)))</f>
        <v>3.1200000000000002E-2</v>
      </c>
      <c r="L894" s="61" t="str">
        <f t="shared" si="85"/>
        <v/>
      </c>
      <c r="M894" s="61">
        <f t="shared" si="83"/>
        <v>19.400000000004525</v>
      </c>
      <c r="N894" s="59">
        <f t="shared" si="81"/>
        <v>17</v>
      </c>
      <c r="O894" s="59">
        <f t="shared" si="82"/>
        <v>1</v>
      </c>
    </row>
    <row r="895" spans="1:15" ht="12.5" customHeight="1" x14ac:dyDescent="0.35">
      <c r="A895" s="2">
        <v>17</v>
      </c>
      <c r="B895" s="2" t="s">
        <v>56</v>
      </c>
      <c r="C895" s="69">
        <v>43.050870000000003</v>
      </c>
      <c r="D895" t="s">
        <v>50</v>
      </c>
      <c r="E895" s="2" t="s">
        <v>42</v>
      </c>
      <c r="F895" s="2" t="s">
        <v>55</v>
      </c>
      <c r="G895" s="2">
        <v>1.1999999999999999E-3</v>
      </c>
      <c r="H895" s="2">
        <f>IF(OR(G895="",G896="",G897="",G898=""),"",(SUMIF(A895:A$7000,A895,G895:G$7000)))</f>
        <v>2.8500000000000001E-2</v>
      </c>
      <c r="I895" s="55" t="str">
        <f t="shared" si="84"/>
        <v/>
      </c>
      <c r="J895" s="61" t="str">
        <f t="shared" si="80"/>
        <v/>
      </c>
      <c r="K895" s="55">
        <f t="array" ref="K895">(MAX(IF($A895=InsertVoiceSwitchActivateLOG!A$1:A$7000,InsertVoiceSwitchActivateLOG!H$1:H$7000,0)))</f>
        <v>3.1200000000000002E-2</v>
      </c>
      <c r="L895" s="55" t="str">
        <f t="shared" si="85"/>
        <v/>
      </c>
      <c r="M895" s="55">
        <f t="shared" si="83"/>
        <v>22.390000000001464</v>
      </c>
      <c r="N895" s="59">
        <f t="shared" si="81"/>
        <v>17</v>
      </c>
      <c r="O895" s="59">
        <f t="shared" si="82"/>
        <v>1</v>
      </c>
    </row>
    <row r="896" spans="1:15" ht="12.5" customHeight="1" x14ac:dyDescent="0.35">
      <c r="A896" s="61">
        <v>17</v>
      </c>
      <c r="B896" s="61" t="s">
        <v>56</v>
      </c>
      <c r="C896" s="70">
        <v>43.069110000000002</v>
      </c>
      <c r="D896" s="59" t="s">
        <v>50</v>
      </c>
      <c r="E896" s="61" t="s">
        <v>42</v>
      </c>
      <c r="F896" s="61" t="s">
        <v>55</v>
      </c>
      <c r="G896" s="61">
        <v>2.2000000000000001E-3</v>
      </c>
      <c r="H896" s="61">
        <f>IF(OR(G896="",G897="",G898="",G899=""),"",(SUMIF(A896:A$7000,A896,G896:G$7000)))</f>
        <v>2.7300000000000001E-2</v>
      </c>
      <c r="I896" s="61" t="str">
        <f t="shared" si="84"/>
        <v/>
      </c>
      <c r="J896" s="61" t="str">
        <f t="shared" si="80"/>
        <v/>
      </c>
      <c r="K896" s="61">
        <f t="array" ref="K896">(MAX(IF($A896=InsertVoiceSwitchActivateLOG!A$1:A$7000,InsertVoiceSwitchActivateLOG!H$1:H$7000,0)))</f>
        <v>3.1200000000000002E-2</v>
      </c>
      <c r="L896" s="61" t="str">
        <f t="shared" si="85"/>
        <v/>
      </c>
      <c r="M896" s="61">
        <f t="shared" si="83"/>
        <v>18.239999999998702</v>
      </c>
      <c r="N896" s="59">
        <f t="shared" si="81"/>
        <v>17</v>
      </c>
      <c r="O896" s="59">
        <f t="shared" si="82"/>
        <v>-1</v>
      </c>
    </row>
    <row r="897" spans="1:15" ht="12.5" customHeight="1" x14ac:dyDescent="0.35">
      <c r="A897" s="2">
        <v>17</v>
      </c>
      <c r="B897" s="2" t="s">
        <v>56</v>
      </c>
      <c r="C897" s="69">
        <v>43.087620000000001</v>
      </c>
      <c r="D897" t="s">
        <v>50</v>
      </c>
      <c r="E897" s="2" t="s">
        <v>42</v>
      </c>
      <c r="F897" s="2" t="s">
        <v>55</v>
      </c>
      <c r="G897" s="2">
        <v>1.8E-3</v>
      </c>
      <c r="H897" s="2">
        <f>IF(OR(G897="",G898="",G899="",G900=""),"",(SUMIF(A897:A$7000,A897,G897:G$7000)))</f>
        <v>2.5100000000000001E-2</v>
      </c>
      <c r="I897" s="55" t="str">
        <f t="shared" si="84"/>
        <v/>
      </c>
      <c r="J897" s="61" t="str">
        <f t="shared" si="80"/>
        <v/>
      </c>
      <c r="K897" s="55">
        <f t="array" ref="K897">(MAX(IF($A897=InsertVoiceSwitchActivateLOG!A$1:A$7000,InsertVoiceSwitchActivateLOG!H$1:H$7000,0)))</f>
        <v>3.1200000000000002E-2</v>
      </c>
      <c r="L897" s="55" t="str">
        <f t="shared" si="85"/>
        <v/>
      </c>
      <c r="M897" s="55">
        <f t="shared" si="83"/>
        <v>18.509999999999138</v>
      </c>
      <c r="N897" s="59">
        <f t="shared" si="81"/>
        <v>17</v>
      </c>
      <c r="O897" s="59">
        <f t="shared" si="82"/>
        <v>1</v>
      </c>
    </row>
    <row r="898" spans="1:15" ht="12.5" customHeight="1" x14ac:dyDescent="0.35">
      <c r="A898" s="61">
        <v>17</v>
      </c>
      <c r="B898" s="61" t="s">
        <v>56</v>
      </c>
      <c r="C898" s="70">
        <v>43.109909999999999</v>
      </c>
      <c r="D898" s="59" t="s">
        <v>50</v>
      </c>
      <c r="E898" s="61" t="s">
        <v>42</v>
      </c>
      <c r="F898" s="61" t="s">
        <v>55</v>
      </c>
      <c r="G898" s="61">
        <v>2.8E-3</v>
      </c>
      <c r="H898" s="61">
        <f>IF(OR(G898="",G899="",G900="",G901=""),"",(SUMIF(A898:A$7000,A898,G898:G$7000)))</f>
        <v>2.3300000000000001E-2</v>
      </c>
      <c r="I898" s="61" t="str">
        <f t="shared" si="84"/>
        <v/>
      </c>
      <c r="J898" s="61" t="str">
        <f t="shared" si="80"/>
        <v/>
      </c>
      <c r="K898" s="61">
        <f t="array" ref="K898">(MAX(IF($A898=InsertVoiceSwitchActivateLOG!A$1:A$7000,InsertVoiceSwitchActivateLOG!H$1:H$7000,0)))</f>
        <v>3.1200000000000002E-2</v>
      </c>
      <c r="L898" s="61" t="str">
        <f t="shared" si="85"/>
        <v/>
      </c>
      <c r="M898" s="61">
        <f t="shared" si="83"/>
        <v>22.289999999998145</v>
      </c>
      <c r="N898" s="59">
        <f t="shared" si="81"/>
        <v>17</v>
      </c>
      <c r="O898" s="59">
        <f t="shared" si="82"/>
        <v>1</v>
      </c>
    </row>
    <row r="899" spans="1:15" ht="12.5" customHeight="1" x14ac:dyDescent="0.35">
      <c r="A899" s="2">
        <v>17</v>
      </c>
      <c r="B899" s="2" t="s">
        <v>56</v>
      </c>
      <c r="C899" s="69">
        <v>43.124659999999999</v>
      </c>
      <c r="D899" t="s">
        <v>50</v>
      </c>
      <c r="E899" s="2" t="s">
        <v>42</v>
      </c>
      <c r="F899" s="2" t="s">
        <v>55</v>
      </c>
      <c r="G899" s="2">
        <v>2.8E-3</v>
      </c>
      <c r="H899" s="2">
        <f>IF(OR(G899="",G900="",G901="",G902=""),"",(SUMIF(A899:A$7000,A899,G899:G$7000)))</f>
        <v>2.0500000000000001E-2</v>
      </c>
      <c r="I899" s="55" t="str">
        <f t="shared" si="84"/>
        <v/>
      </c>
      <c r="J899" s="61" t="str">
        <f t="shared" si="80"/>
        <v/>
      </c>
      <c r="K899" s="55">
        <f t="array" ref="K899">(MAX(IF($A899=InsertVoiceSwitchActivateLOG!A$1:A$7000,InsertVoiceSwitchActivateLOG!H$1:H$7000,0)))</f>
        <v>3.1200000000000002E-2</v>
      </c>
      <c r="L899" s="55" t="str">
        <f t="shared" si="85"/>
        <v/>
      </c>
      <c r="M899" s="55">
        <f t="shared" si="83"/>
        <v>14.749999999999375</v>
      </c>
      <c r="N899" s="59">
        <f t="shared" si="81"/>
        <v>17</v>
      </c>
      <c r="O899" s="59">
        <f t="shared" si="82"/>
        <v>1</v>
      </c>
    </row>
    <row r="900" spans="1:15" ht="12.5" customHeight="1" x14ac:dyDescent="0.35">
      <c r="A900" s="61">
        <v>17</v>
      </c>
      <c r="B900" s="61" t="s">
        <v>56</v>
      </c>
      <c r="C900" s="70">
        <v>43.140059999999998</v>
      </c>
      <c r="D900" s="59" t="s">
        <v>50</v>
      </c>
      <c r="E900" s="61" t="s">
        <v>42</v>
      </c>
      <c r="F900" s="61" t="s">
        <v>55</v>
      </c>
      <c r="G900" s="61">
        <v>3.5000000000000001E-3</v>
      </c>
      <c r="H900" s="61">
        <f>IF(OR(G900="",G901="",G902="",G903=""),"",(SUMIF(A900:A$7000,A900,G900:G$7000)))</f>
        <v>1.77E-2</v>
      </c>
      <c r="I900" s="61" t="str">
        <f t="shared" si="84"/>
        <v/>
      </c>
      <c r="J900" s="61" t="str">
        <f t="shared" si="80"/>
        <v/>
      </c>
      <c r="K900" s="61">
        <f t="array" ref="K900">(MAX(IF($A900=InsertVoiceSwitchActivateLOG!A$1:A$7000,InsertVoiceSwitchActivateLOG!H$1:H$7000,0)))</f>
        <v>3.1200000000000002E-2</v>
      </c>
      <c r="L900" s="61" t="str">
        <f t="shared" si="85"/>
        <v/>
      </c>
      <c r="M900" s="61">
        <f t="shared" si="83"/>
        <v>15.399999999999636</v>
      </c>
      <c r="N900" s="59">
        <f t="shared" si="81"/>
        <v>17</v>
      </c>
      <c r="O900" s="59">
        <f t="shared" si="82"/>
        <v>-1</v>
      </c>
    </row>
    <row r="901" spans="1:15" ht="12.5" customHeight="1" x14ac:dyDescent="0.35">
      <c r="A901" s="2">
        <v>17</v>
      </c>
      <c r="B901" s="2" t="s">
        <v>56</v>
      </c>
      <c r="C901" s="69">
        <v>43.162329999999997</v>
      </c>
      <c r="D901" t="s">
        <v>50</v>
      </c>
      <c r="E901" s="2" t="s">
        <v>42</v>
      </c>
      <c r="F901" s="2" t="s">
        <v>55</v>
      </c>
      <c r="G901" s="2">
        <v>2.3999999999999998E-3</v>
      </c>
      <c r="H901" s="2">
        <f>IF(OR(G901="",G902="",G903="",G904=""),"",(SUMIF(A901:A$7000,A901,G901:G$7000)))</f>
        <v>1.4199999999999999E-2</v>
      </c>
      <c r="I901" s="55" t="str">
        <f t="shared" si="84"/>
        <v/>
      </c>
      <c r="J901" s="61" t="str">
        <f t="shared" si="80"/>
        <v/>
      </c>
      <c r="K901" s="55">
        <f t="array" ref="K901">(MAX(IF($A901=InsertVoiceSwitchActivateLOG!A$1:A$7000,InsertVoiceSwitchActivateLOG!H$1:H$7000,0)))</f>
        <v>3.1200000000000002E-2</v>
      </c>
      <c r="L901" s="55" t="str">
        <f t="shared" si="85"/>
        <v/>
      </c>
      <c r="M901" s="55">
        <f t="shared" si="83"/>
        <v>22.269999999998902</v>
      </c>
      <c r="N901" s="59">
        <f t="shared" si="81"/>
        <v>17</v>
      </c>
      <c r="O901" s="59">
        <f t="shared" si="82"/>
        <v>1</v>
      </c>
    </row>
    <row r="902" spans="1:15" ht="12.5" customHeight="1" x14ac:dyDescent="0.35">
      <c r="A902" s="61">
        <v>17</v>
      </c>
      <c r="B902" s="61" t="s">
        <v>56</v>
      </c>
      <c r="C902" s="70">
        <v>43.186079999999997</v>
      </c>
      <c r="D902" s="59" t="s">
        <v>50</v>
      </c>
      <c r="E902" s="61" t="s">
        <v>42</v>
      </c>
      <c r="F902" s="61" t="s">
        <v>55</v>
      </c>
      <c r="G902" s="61">
        <v>2.3999999999999998E-3</v>
      </c>
      <c r="H902" s="61">
        <f>IF(OR(G902="",G903="",G904="",G905=""),"",(SUMIF(A902:A$7000,A902,G902:G$7000)))</f>
        <v>1.18E-2</v>
      </c>
      <c r="I902" s="61" t="str">
        <f t="shared" si="84"/>
        <v/>
      </c>
      <c r="J902" s="61" t="str">
        <f t="shared" si="80"/>
        <v/>
      </c>
      <c r="K902" s="61">
        <f t="array" ref="K902">(MAX(IF($A902=InsertVoiceSwitchActivateLOG!A$1:A$7000,InsertVoiceSwitchActivateLOG!H$1:H$7000,0)))</f>
        <v>3.1200000000000002E-2</v>
      </c>
      <c r="L902" s="61" t="str">
        <f t="shared" si="85"/>
        <v/>
      </c>
      <c r="M902" s="61">
        <f t="shared" si="83"/>
        <v>23.749999999999716</v>
      </c>
      <c r="N902" s="59">
        <f t="shared" si="81"/>
        <v>17</v>
      </c>
      <c r="O902" s="59">
        <f t="shared" si="82"/>
        <v>1</v>
      </c>
    </row>
    <row r="903" spans="1:15" ht="12.5" customHeight="1" x14ac:dyDescent="0.35">
      <c r="A903" s="2">
        <v>17</v>
      </c>
      <c r="B903" s="2" t="s">
        <v>56</v>
      </c>
      <c r="C903" s="69">
        <v>43.206699999999998</v>
      </c>
      <c r="D903" t="s">
        <v>50</v>
      </c>
      <c r="E903" s="2" t="s">
        <v>42</v>
      </c>
      <c r="F903" s="2" t="s">
        <v>55</v>
      </c>
      <c r="G903" s="2">
        <v>3.3999999999999998E-3</v>
      </c>
      <c r="H903" s="2">
        <f>IF(OR(G903="",G904="",G905="",G906=""),"",(SUMIF(A903:A$7000,A903,G903:G$7000)))</f>
        <v>9.4000000000000004E-3</v>
      </c>
      <c r="I903" s="55" t="str">
        <f t="shared" si="84"/>
        <v/>
      </c>
      <c r="J903" s="61" t="str">
        <f t="shared" si="80"/>
        <v/>
      </c>
      <c r="K903" s="55">
        <f t="array" ref="K903">(MAX(IF($A903=InsertVoiceSwitchActivateLOG!A$1:A$7000,InsertVoiceSwitchActivateLOG!H$1:H$7000,0)))</f>
        <v>3.1200000000000002E-2</v>
      </c>
      <c r="L903" s="55" t="str">
        <f t="shared" si="85"/>
        <v/>
      </c>
      <c r="M903" s="55">
        <f t="shared" si="83"/>
        <v>20.620000000000971</v>
      </c>
      <c r="N903" s="59">
        <f t="shared" si="81"/>
        <v>17</v>
      </c>
      <c r="O903" s="59">
        <f t="shared" si="82"/>
        <v>-1</v>
      </c>
    </row>
    <row r="904" spans="1:15" ht="12.5" customHeight="1" x14ac:dyDescent="0.35">
      <c r="A904" s="61">
        <v>17</v>
      </c>
      <c r="B904" s="61" t="s">
        <v>56</v>
      </c>
      <c r="C904" s="70">
        <v>43.226430000000001</v>
      </c>
      <c r="D904" s="59" t="s">
        <v>50</v>
      </c>
      <c r="E904" s="61" t="s">
        <v>42</v>
      </c>
      <c r="F904" s="61" t="s">
        <v>55</v>
      </c>
      <c r="G904" s="61">
        <v>1.5E-3</v>
      </c>
      <c r="H904" s="61" t="str">
        <f>IF(OR(G904="",G905="",G906="",G907=""),"",(SUMIF(A904:A$7000,A904,G904:G$7000)))</f>
        <v/>
      </c>
      <c r="I904" s="61" t="str">
        <f t="shared" si="84"/>
        <v/>
      </c>
      <c r="J904" s="61" t="str">
        <f t="shared" si="80"/>
        <v/>
      </c>
      <c r="K904" s="61">
        <f t="array" ref="K904">(MAX(IF($A904=InsertVoiceSwitchActivateLOG!A$1:A$7000,InsertVoiceSwitchActivateLOG!H$1:H$7000,0)))</f>
        <v>3.1200000000000002E-2</v>
      </c>
      <c r="L904" s="61" t="str">
        <f t="shared" si="85"/>
        <v/>
      </c>
      <c r="M904" s="61">
        <f t="shared" si="83"/>
        <v>19.73000000000269</v>
      </c>
      <c r="N904" s="59">
        <f t="shared" si="81"/>
        <v>17</v>
      </c>
      <c r="O904" s="59">
        <f t="shared" si="82"/>
        <v>1</v>
      </c>
    </row>
    <row r="905" spans="1:15" ht="12.5" customHeight="1" x14ac:dyDescent="0.35">
      <c r="A905" s="2">
        <v>17</v>
      </c>
      <c r="B905" s="2" t="s">
        <v>56</v>
      </c>
      <c r="C905" s="69">
        <v>43.249110000000002</v>
      </c>
      <c r="D905" t="s">
        <v>50</v>
      </c>
      <c r="E905" s="2" t="s">
        <v>42</v>
      </c>
      <c r="F905" s="2" t="s">
        <v>55</v>
      </c>
      <c r="G905" s="2">
        <v>2.8999999999999998E-3</v>
      </c>
      <c r="H905" s="2" t="str">
        <f>IF(OR(G905="",G906="",G907="",G908=""),"",(SUMIF(A905:A$7000,A905,G905:G$7000)))</f>
        <v/>
      </c>
      <c r="I905" s="55" t="str">
        <f t="shared" si="84"/>
        <v/>
      </c>
      <c r="J905" s="61" t="str">
        <f t="shared" si="80"/>
        <v/>
      </c>
      <c r="K905" s="55">
        <f t="array" ref="K905">(MAX(IF($A905=InsertVoiceSwitchActivateLOG!A$1:A$7000,InsertVoiceSwitchActivateLOG!H$1:H$7000,0)))</f>
        <v>3.1200000000000002E-2</v>
      </c>
      <c r="L905" s="55" t="str">
        <f t="shared" si="85"/>
        <v/>
      </c>
      <c r="M905" s="55">
        <f t="shared" si="83"/>
        <v>22.680000000001144</v>
      </c>
      <c r="N905" s="59">
        <f t="shared" si="81"/>
        <v>17</v>
      </c>
      <c r="O905" s="59">
        <f t="shared" si="82"/>
        <v>-1</v>
      </c>
    </row>
    <row r="906" spans="1:15" ht="12.5" customHeight="1" x14ac:dyDescent="0.35">
      <c r="A906" s="61">
        <v>17</v>
      </c>
      <c r="B906" s="61" t="s">
        <v>56</v>
      </c>
      <c r="C906" s="70">
        <v>43.2714</v>
      </c>
      <c r="D906" s="59" t="s">
        <v>50</v>
      </c>
      <c r="E906" s="61" t="s">
        <v>42</v>
      </c>
      <c r="F906" s="61" t="s">
        <v>55</v>
      </c>
      <c r="G906" s="61">
        <v>1.6000000000000001E-3</v>
      </c>
      <c r="H906" s="61" t="str">
        <f>IF(OR(G906="",G907="",G908="",G909=""),"",(SUMIF(A906:A$7000,A906,G906:G$7000)))</f>
        <v/>
      </c>
      <c r="I906" s="61" t="str">
        <f t="shared" si="84"/>
        <v/>
      </c>
      <c r="J906" s="61" t="str">
        <f t="shared" si="80"/>
        <v/>
      </c>
      <c r="K906" s="61">
        <f t="array" ref="K906">(MAX(IF($A906=InsertVoiceSwitchActivateLOG!A$1:A$7000,InsertVoiceSwitchActivateLOG!H$1:H$7000,0)))</f>
        <v>3.1200000000000002E-2</v>
      </c>
      <c r="L906" s="61" t="str">
        <f t="shared" si="85"/>
        <v/>
      </c>
      <c r="M906" s="61">
        <f t="shared" si="83"/>
        <v>22.289999999998145</v>
      </c>
      <c r="N906" s="59" t="str">
        <f t="shared" si="81"/>
        <v/>
      </c>
      <c r="O906" s="59" t="str">
        <f t="shared" si="82"/>
        <v/>
      </c>
    </row>
    <row r="907" spans="1:15" ht="12.5" customHeight="1" x14ac:dyDescent="0.35">
      <c r="A907" s="2">
        <v>18</v>
      </c>
      <c r="B907" s="2" t="s">
        <v>54</v>
      </c>
      <c r="C907" s="69">
        <v>44.297649999999997</v>
      </c>
      <c r="D907" t="s">
        <v>50</v>
      </c>
      <c r="E907" s="2" t="s">
        <v>44</v>
      </c>
      <c r="F907" s="2" t="s">
        <v>55</v>
      </c>
      <c r="G907" s="2"/>
      <c r="H907" s="2" t="str">
        <f>IF(OR(G907="",G908="",G909="",G910=""),"",(SUMIF(A907:A$7000,A907,G907:G$7000)))</f>
        <v/>
      </c>
      <c r="I907" s="55" t="str">
        <f t="shared" si="84"/>
        <v/>
      </c>
      <c r="J907" s="61" t="str">
        <f t="shared" si="80"/>
        <v/>
      </c>
      <c r="K907" s="55">
        <f t="array" ref="K907">(MAX(IF($A907=InsertVoiceSwitchActivateLOG!A$1:A$7000,InsertVoiceSwitchActivateLOG!H$1:H$7000,0)))</f>
        <v>5.3699999999999998E-2</v>
      </c>
      <c r="L907" s="55" t="str">
        <f t="shared" si="85"/>
        <v/>
      </c>
      <c r="M907" s="55">
        <f t="shared" si="83"/>
        <v>0</v>
      </c>
      <c r="N907" s="59" t="str">
        <f t="shared" si="81"/>
        <v/>
      </c>
      <c r="O907" s="59" t="str">
        <f t="shared" si="82"/>
        <v/>
      </c>
    </row>
    <row r="908" spans="1:15" ht="12.5" customHeight="1" x14ac:dyDescent="0.35">
      <c r="A908" s="61">
        <v>18</v>
      </c>
      <c r="B908" s="61" t="s">
        <v>54</v>
      </c>
      <c r="C908" s="70">
        <v>44.31521</v>
      </c>
      <c r="D908" s="59" t="s">
        <v>50</v>
      </c>
      <c r="E908" s="61" t="s">
        <v>44</v>
      </c>
      <c r="F908" s="61" t="s">
        <v>55</v>
      </c>
      <c r="G908" s="61"/>
      <c r="H908" s="61" t="str">
        <f>IF(OR(G908="",G909="",G910="",G911=""),"",(SUMIF(A908:A$7000,A908,G908:G$7000)))</f>
        <v/>
      </c>
      <c r="I908" s="61" t="str">
        <f t="shared" si="84"/>
        <v/>
      </c>
      <c r="J908" s="61" t="str">
        <f t="shared" si="80"/>
        <v/>
      </c>
      <c r="K908" s="61">
        <f t="array" ref="K908">(MAX(IF($A908=InsertVoiceSwitchActivateLOG!A$1:A$7000,InsertVoiceSwitchActivateLOG!H$1:H$7000,0)))</f>
        <v>5.3699999999999998E-2</v>
      </c>
      <c r="L908" s="61" t="str">
        <f t="shared" si="85"/>
        <v/>
      </c>
      <c r="M908" s="61">
        <f t="shared" si="83"/>
        <v>17.560000000003129</v>
      </c>
      <c r="N908" s="59" t="str">
        <f t="shared" si="81"/>
        <v/>
      </c>
      <c r="O908" s="59" t="str">
        <f t="shared" si="82"/>
        <v/>
      </c>
    </row>
    <row r="909" spans="1:15" ht="12.5" customHeight="1" x14ac:dyDescent="0.35">
      <c r="A909" s="2">
        <v>18</v>
      </c>
      <c r="B909" s="2" t="s">
        <v>54</v>
      </c>
      <c r="C909" s="69">
        <v>44.334269999999997</v>
      </c>
      <c r="D909" t="s">
        <v>50</v>
      </c>
      <c r="E909" s="2" t="s">
        <v>44</v>
      </c>
      <c r="F909" s="2" t="s">
        <v>55</v>
      </c>
      <c r="G909" s="2"/>
      <c r="H909" s="2" t="str">
        <f>IF(OR(G909="",G910="",G911="",G912=""),"",(SUMIF(A909:A$7000,A909,G909:G$7000)))</f>
        <v/>
      </c>
      <c r="I909" s="55" t="str">
        <f t="shared" si="84"/>
        <v/>
      </c>
      <c r="J909" s="61" t="str">
        <f t="shared" si="80"/>
        <v/>
      </c>
      <c r="K909" s="55">
        <f t="array" ref="K909">(MAX(IF($A909=InsertVoiceSwitchActivateLOG!A$1:A$7000,InsertVoiceSwitchActivateLOG!H$1:H$7000,0)))</f>
        <v>5.3699999999999998E-2</v>
      </c>
      <c r="L909" s="55" t="str">
        <f t="shared" si="85"/>
        <v/>
      </c>
      <c r="M909" s="55">
        <f t="shared" si="83"/>
        <v>19.05999999999608</v>
      </c>
      <c r="N909" s="59" t="str">
        <f t="shared" si="81"/>
        <v/>
      </c>
      <c r="O909" s="59" t="str">
        <f t="shared" si="82"/>
        <v/>
      </c>
    </row>
    <row r="910" spans="1:15" ht="12.5" customHeight="1" x14ac:dyDescent="0.35">
      <c r="A910" s="61">
        <v>18</v>
      </c>
      <c r="B910" s="61" t="s">
        <v>54</v>
      </c>
      <c r="C910" s="70">
        <v>44.353679999999997</v>
      </c>
      <c r="D910" s="59" t="s">
        <v>50</v>
      </c>
      <c r="E910" s="61" t="s">
        <v>44</v>
      </c>
      <c r="F910" s="61" t="s">
        <v>55</v>
      </c>
      <c r="G910" s="61">
        <v>1E-4</v>
      </c>
      <c r="H910" s="61" t="str">
        <f>IF(OR(G910="",G911="",G912="",G913=""),"",(SUMIF(A910:A$7000,A910,G910:G$7000)))</f>
        <v/>
      </c>
      <c r="I910" s="61" t="str">
        <f t="shared" si="84"/>
        <v/>
      </c>
      <c r="J910" s="61" t="str">
        <f t="shared" si="80"/>
        <v/>
      </c>
      <c r="K910" s="61">
        <f t="array" ref="K910">(MAX(IF($A910=InsertVoiceSwitchActivateLOG!A$1:A$7000,InsertVoiceSwitchActivateLOG!H$1:H$7000,0)))</f>
        <v>5.3699999999999998E-2</v>
      </c>
      <c r="L910" s="61" t="str">
        <f t="shared" si="85"/>
        <v/>
      </c>
      <c r="M910" s="61">
        <f t="shared" si="83"/>
        <v>19.410000000000593</v>
      </c>
      <c r="N910" s="59" t="str">
        <f t="shared" si="81"/>
        <v/>
      </c>
      <c r="O910" s="59" t="str">
        <f t="shared" si="82"/>
        <v/>
      </c>
    </row>
    <row r="911" spans="1:15" ht="12.5" customHeight="1" x14ac:dyDescent="0.35">
      <c r="A911" s="2">
        <v>18</v>
      </c>
      <c r="B911" s="2" t="s">
        <v>54</v>
      </c>
      <c r="C911" s="69">
        <v>44.37191</v>
      </c>
      <c r="D911" t="s">
        <v>50</v>
      </c>
      <c r="E911" s="2" t="s">
        <v>44</v>
      </c>
      <c r="F911" s="2" t="s">
        <v>55</v>
      </c>
      <c r="G911" s="2"/>
      <c r="H911" s="2" t="str">
        <f>IF(OR(G911="",G912="",G913="",G914=""),"",(SUMIF(A911:A$7000,A911,G911:G$7000)))</f>
        <v/>
      </c>
      <c r="I911" s="55" t="str">
        <f t="shared" si="84"/>
        <v/>
      </c>
      <c r="J911" s="61" t="str">
        <f t="shared" si="80"/>
        <v/>
      </c>
      <c r="K911" s="55">
        <f t="array" ref="K911">(MAX(IF($A911=InsertVoiceSwitchActivateLOG!A$1:A$7000,InsertVoiceSwitchActivateLOG!H$1:H$7000,0)))</f>
        <v>5.3699999999999998E-2</v>
      </c>
      <c r="L911" s="55" t="str">
        <f t="shared" si="85"/>
        <v/>
      </c>
      <c r="M911" s="55">
        <f t="shared" si="83"/>
        <v>18.230000000002633</v>
      </c>
      <c r="N911" s="59" t="str">
        <f t="shared" si="81"/>
        <v/>
      </c>
      <c r="O911" s="59" t="str">
        <f t="shared" si="82"/>
        <v/>
      </c>
    </row>
    <row r="912" spans="1:15" ht="12.5" customHeight="1" x14ac:dyDescent="0.35">
      <c r="A912" s="61">
        <v>18</v>
      </c>
      <c r="B912" s="61" t="s">
        <v>54</v>
      </c>
      <c r="C912" s="70">
        <v>44.388759999999998</v>
      </c>
      <c r="D912" s="59" t="s">
        <v>50</v>
      </c>
      <c r="E912" s="61" t="s">
        <v>44</v>
      </c>
      <c r="F912" s="61" t="s">
        <v>55</v>
      </c>
      <c r="G912" s="61"/>
      <c r="H912" s="61" t="str">
        <f>IF(OR(G912="",G913="",G914="",G915=""),"",(SUMIF(A912:A$7000,A912,G912:G$7000)))</f>
        <v/>
      </c>
      <c r="I912" s="61" t="str">
        <f t="shared" si="84"/>
        <v/>
      </c>
      <c r="J912" s="61" t="str">
        <f t="shared" si="80"/>
        <v/>
      </c>
      <c r="K912" s="61">
        <f t="array" ref="K912">(MAX(IF($A912=InsertVoiceSwitchActivateLOG!A$1:A$7000,InsertVoiceSwitchActivateLOG!H$1:H$7000,0)))</f>
        <v>5.3699999999999998E-2</v>
      </c>
      <c r="L912" s="61" t="str">
        <f t="shared" si="85"/>
        <v/>
      </c>
      <c r="M912" s="61">
        <f t="shared" si="83"/>
        <v>16.849999999998033</v>
      </c>
      <c r="N912" s="59" t="str">
        <f t="shared" si="81"/>
        <v/>
      </c>
      <c r="O912" s="59" t="str">
        <f t="shared" si="82"/>
        <v/>
      </c>
    </row>
    <row r="913" spans="1:15" ht="12.5" customHeight="1" x14ac:dyDescent="0.35">
      <c r="A913" s="2">
        <v>18</v>
      </c>
      <c r="B913" s="2" t="s">
        <v>54</v>
      </c>
      <c r="C913" s="69">
        <v>44.419029999999999</v>
      </c>
      <c r="D913" t="s">
        <v>50</v>
      </c>
      <c r="E913" s="2" t="s">
        <v>44</v>
      </c>
      <c r="F913" s="2" t="s">
        <v>55</v>
      </c>
      <c r="G913" s="2"/>
      <c r="H913" s="2" t="str">
        <f>IF(OR(G913="",G914="",G915="",G916=""),"",(SUMIF(A913:A$7000,A913,G913:G$7000)))</f>
        <v/>
      </c>
      <c r="I913" s="55" t="str">
        <f t="shared" si="84"/>
        <v/>
      </c>
      <c r="J913" s="61" t="str">
        <f t="shared" ref="J913:J976" si="86">IF(L913="","",(VLOOKUP(A913,A913:E7897,5,FALSE)))</f>
        <v/>
      </c>
      <c r="K913" s="55">
        <f t="array" ref="K913">(MAX(IF($A913=InsertVoiceSwitchActivateLOG!A$1:A$7000,InsertVoiceSwitchActivateLOG!H$1:H$7000,0)))</f>
        <v>5.3699999999999998E-2</v>
      </c>
      <c r="L913" s="55" t="str">
        <f t="shared" si="85"/>
        <v/>
      </c>
      <c r="M913" s="55">
        <f t="shared" si="83"/>
        <v>30.270000000001573</v>
      </c>
      <c r="N913" s="59" t="str">
        <f t="shared" ref="N913:N976" si="87">IF(AND(G913&gt;0,G914&gt;0,G912&gt;0),A913,"")</f>
        <v/>
      </c>
      <c r="O913" s="59" t="str">
        <f t="shared" ref="O913:O976" si="88">IF(N913="","",(IF(G913&gt;G914,-1,1)))</f>
        <v/>
      </c>
    </row>
    <row r="914" spans="1:15" ht="12.5" customHeight="1" x14ac:dyDescent="0.35">
      <c r="A914" s="61">
        <v>18</v>
      </c>
      <c r="B914" s="61" t="s">
        <v>54</v>
      </c>
      <c r="C914" s="70">
        <v>44.44706</v>
      </c>
      <c r="D914" s="59" t="s">
        <v>50</v>
      </c>
      <c r="E914" s="61" t="s">
        <v>44</v>
      </c>
      <c r="F914" s="61" t="s">
        <v>55</v>
      </c>
      <c r="G914" s="61"/>
      <c r="H914" s="61" t="str">
        <f>IF(OR(G914="",G915="",G916="",G917=""),"",(SUMIF(A914:A$7000,A914,G914:G$7000)))</f>
        <v/>
      </c>
      <c r="I914" s="61" t="str">
        <f t="shared" si="84"/>
        <v/>
      </c>
      <c r="J914" s="61" t="str">
        <f t="shared" si="86"/>
        <v/>
      </c>
      <c r="K914" s="61">
        <f t="array" ref="K914">(MAX(IF($A914=InsertVoiceSwitchActivateLOG!A$1:A$7000,InsertVoiceSwitchActivateLOG!H$1:H$7000,0)))</f>
        <v>5.3699999999999998E-2</v>
      </c>
      <c r="L914" s="61" t="str">
        <f t="shared" si="85"/>
        <v/>
      </c>
      <c r="M914" s="61">
        <f t="shared" ref="M914:M977" si="89">IF(A914=A913,ABS(C914-C913),0)*1000</f>
        <v>28.03000000000111</v>
      </c>
      <c r="N914" s="59" t="str">
        <f t="shared" si="87"/>
        <v/>
      </c>
      <c r="O914" s="59" t="str">
        <f t="shared" si="88"/>
        <v/>
      </c>
    </row>
    <row r="915" spans="1:15" ht="12.5" customHeight="1" x14ac:dyDescent="0.35">
      <c r="A915" s="2">
        <v>18</v>
      </c>
      <c r="B915" s="2" t="s">
        <v>54</v>
      </c>
      <c r="C915" s="69">
        <v>44.481259999999999</v>
      </c>
      <c r="D915" t="s">
        <v>50</v>
      </c>
      <c r="E915" s="2" t="s">
        <v>44</v>
      </c>
      <c r="F915" s="2" t="s">
        <v>55</v>
      </c>
      <c r="G915" s="2"/>
      <c r="H915" s="2" t="str">
        <f>IF(OR(G915="",G916="",G917="",G918=""),"",(SUMIF(A915:A$7000,A915,G915:G$7000)))</f>
        <v/>
      </c>
      <c r="I915" s="55" t="str">
        <f t="shared" si="84"/>
        <v/>
      </c>
      <c r="J915" s="61" t="str">
        <f t="shared" si="86"/>
        <v/>
      </c>
      <c r="K915" s="55">
        <f t="array" ref="K915">(MAX(IF($A915=InsertVoiceSwitchActivateLOG!A$1:A$7000,InsertVoiceSwitchActivateLOG!H$1:H$7000,0)))</f>
        <v>5.3699999999999998E-2</v>
      </c>
      <c r="L915" s="55" t="str">
        <f t="shared" si="85"/>
        <v/>
      </c>
      <c r="M915" s="55">
        <f t="shared" si="89"/>
        <v>34.199999999998454</v>
      </c>
      <c r="N915" s="59" t="str">
        <f t="shared" si="87"/>
        <v/>
      </c>
      <c r="O915" s="59" t="str">
        <f t="shared" si="88"/>
        <v/>
      </c>
    </row>
    <row r="916" spans="1:15" ht="12.5" customHeight="1" x14ac:dyDescent="0.35">
      <c r="A916" s="61">
        <v>18</v>
      </c>
      <c r="B916" s="61" t="s">
        <v>54</v>
      </c>
      <c r="C916" s="70">
        <v>44.50732</v>
      </c>
      <c r="D916" s="59" t="s">
        <v>50</v>
      </c>
      <c r="E916" s="61" t="s">
        <v>44</v>
      </c>
      <c r="F916" s="61" t="s">
        <v>55</v>
      </c>
      <c r="G916" s="61"/>
      <c r="H916" s="61" t="str">
        <f>IF(OR(G916="",G917="",G918="",G919=""),"",(SUMIF(A916:A$7000,A916,G916:G$7000)))</f>
        <v/>
      </c>
      <c r="I916" s="61" t="str">
        <f t="shared" si="84"/>
        <v/>
      </c>
      <c r="J916" s="61" t="str">
        <f t="shared" si="86"/>
        <v/>
      </c>
      <c r="K916" s="61">
        <f t="array" ref="K916">(MAX(IF($A916=InsertVoiceSwitchActivateLOG!A$1:A$7000,InsertVoiceSwitchActivateLOG!H$1:H$7000,0)))</f>
        <v>5.3699999999999998E-2</v>
      </c>
      <c r="L916" s="61" t="str">
        <f t="shared" si="85"/>
        <v/>
      </c>
      <c r="M916" s="61">
        <f t="shared" si="89"/>
        <v>26.060000000001082</v>
      </c>
      <c r="N916" s="59" t="str">
        <f t="shared" si="87"/>
        <v/>
      </c>
      <c r="O916" s="59" t="str">
        <f t="shared" si="88"/>
        <v/>
      </c>
    </row>
    <row r="917" spans="1:15" ht="12.5" customHeight="1" x14ac:dyDescent="0.35">
      <c r="A917" s="2">
        <v>18</v>
      </c>
      <c r="B917" s="2" t="s">
        <v>54</v>
      </c>
      <c r="C917" s="69">
        <v>44.528149999999997</v>
      </c>
      <c r="D917" t="s">
        <v>50</v>
      </c>
      <c r="E917" s="2" t="s">
        <v>44</v>
      </c>
      <c r="F917" s="2" t="s">
        <v>55</v>
      </c>
      <c r="G917" s="2"/>
      <c r="H917" s="2" t="str">
        <f>IF(OR(G917="",G918="",G919="",G920=""),"",(SUMIF(A917:A$7000,A917,G917:G$7000)))</f>
        <v/>
      </c>
      <c r="I917" s="55" t="str">
        <f t="shared" si="84"/>
        <v/>
      </c>
      <c r="J917" s="61" t="str">
        <f t="shared" si="86"/>
        <v/>
      </c>
      <c r="K917" s="55">
        <f t="array" ref="K917">(MAX(IF($A917=InsertVoiceSwitchActivateLOG!A$1:A$7000,InsertVoiceSwitchActivateLOG!H$1:H$7000,0)))</f>
        <v>5.3699999999999998E-2</v>
      </c>
      <c r="L917" s="55" t="str">
        <f t="shared" si="85"/>
        <v/>
      </c>
      <c r="M917" s="55">
        <f t="shared" si="89"/>
        <v>20.829999999996573</v>
      </c>
      <c r="N917" s="59" t="str">
        <f t="shared" si="87"/>
        <v/>
      </c>
      <c r="O917" s="59" t="str">
        <f t="shared" si="88"/>
        <v/>
      </c>
    </row>
    <row r="918" spans="1:15" ht="12.5" customHeight="1" x14ac:dyDescent="0.35">
      <c r="A918" s="61">
        <v>18</v>
      </c>
      <c r="B918" s="61" t="s">
        <v>54</v>
      </c>
      <c r="C918" s="70">
        <v>44.550939999999997</v>
      </c>
      <c r="D918" s="59" t="s">
        <v>50</v>
      </c>
      <c r="E918" s="61" t="s">
        <v>44</v>
      </c>
      <c r="F918" s="61" t="s">
        <v>55</v>
      </c>
      <c r="G918" s="61"/>
      <c r="H918" s="61" t="str">
        <f>IF(OR(G918="",G919="",G920="",G921=""),"",(SUMIF(A918:A$7000,A918,G918:G$7000)))</f>
        <v/>
      </c>
      <c r="I918" s="61" t="str">
        <f t="shared" si="84"/>
        <v/>
      </c>
      <c r="J918" s="61" t="str">
        <f t="shared" si="86"/>
        <v/>
      </c>
      <c r="K918" s="61">
        <f t="array" ref="K918">(MAX(IF($A918=InsertVoiceSwitchActivateLOG!A$1:A$7000,InsertVoiceSwitchActivateLOG!H$1:H$7000,0)))</f>
        <v>5.3699999999999998E-2</v>
      </c>
      <c r="L918" s="61" t="str">
        <f t="shared" si="85"/>
        <v/>
      </c>
      <c r="M918" s="61">
        <f t="shared" si="89"/>
        <v>22.790000000000532</v>
      </c>
      <c r="N918" s="59" t="str">
        <f t="shared" si="87"/>
        <v/>
      </c>
      <c r="O918" s="59" t="str">
        <f t="shared" si="88"/>
        <v/>
      </c>
    </row>
    <row r="919" spans="1:15" ht="12.5" customHeight="1" x14ac:dyDescent="0.35">
      <c r="A919" s="2">
        <v>18</v>
      </c>
      <c r="B919" s="2" t="s">
        <v>54</v>
      </c>
      <c r="C919" s="69">
        <v>44.576239999999999</v>
      </c>
      <c r="D919" t="s">
        <v>50</v>
      </c>
      <c r="E919" s="2" t="s">
        <v>44</v>
      </c>
      <c r="F919" s="2" t="s">
        <v>55</v>
      </c>
      <c r="G919" s="2"/>
      <c r="H919" s="2" t="str">
        <f>IF(OR(G919="",G920="",G921="",G922=""),"",(SUMIF(A919:A$7000,A919,G919:G$7000)))</f>
        <v/>
      </c>
      <c r="I919" s="55" t="str">
        <f t="shared" si="84"/>
        <v/>
      </c>
      <c r="J919" s="61" t="str">
        <f t="shared" si="86"/>
        <v/>
      </c>
      <c r="K919" s="55">
        <f t="array" ref="K919">(MAX(IF($A919=InsertVoiceSwitchActivateLOG!A$1:A$7000,InsertVoiceSwitchActivateLOG!H$1:H$7000,0)))</f>
        <v>5.3699999999999998E-2</v>
      </c>
      <c r="L919" s="55" t="str">
        <f t="shared" si="85"/>
        <v/>
      </c>
      <c r="M919" s="55">
        <f t="shared" si="89"/>
        <v>25.300000000001432</v>
      </c>
      <c r="N919" s="59" t="str">
        <f t="shared" si="87"/>
        <v/>
      </c>
      <c r="O919" s="59" t="str">
        <f t="shared" si="88"/>
        <v/>
      </c>
    </row>
    <row r="920" spans="1:15" ht="12.5" customHeight="1" x14ac:dyDescent="0.35">
      <c r="A920" s="61">
        <v>18</v>
      </c>
      <c r="B920" s="61" t="s">
        <v>54</v>
      </c>
      <c r="C920" s="70">
        <v>44.602939999999997</v>
      </c>
      <c r="D920" s="59" t="s">
        <v>50</v>
      </c>
      <c r="E920" s="61" t="s">
        <v>44</v>
      </c>
      <c r="F920" s="61" t="s">
        <v>55</v>
      </c>
      <c r="G920" s="61">
        <v>1E-4</v>
      </c>
      <c r="H920" s="61" t="str">
        <f>IF(OR(G920="",G921="",G922="",G923=""),"",(SUMIF(A920:A$7000,A920,G920:G$7000)))</f>
        <v/>
      </c>
      <c r="I920" s="61" t="str">
        <f t="shared" si="84"/>
        <v/>
      </c>
      <c r="J920" s="61" t="str">
        <f t="shared" si="86"/>
        <v/>
      </c>
      <c r="K920" s="61">
        <f t="array" ref="K920">(MAX(IF($A920=InsertVoiceSwitchActivateLOG!A$1:A$7000,InsertVoiceSwitchActivateLOG!H$1:H$7000,0)))</f>
        <v>5.3699999999999998E-2</v>
      </c>
      <c r="L920" s="61" t="str">
        <f t="shared" si="85"/>
        <v/>
      </c>
      <c r="M920" s="61">
        <f t="shared" si="89"/>
        <v>26.69999999999817</v>
      </c>
      <c r="N920" s="59" t="str">
        <f t="shared" si="87"/>
        <v/>
      </c>
      <c r="O920" s="59" t="str">
        <f t="shared" si="88"/>
        <v/>
      </c>
    </row>
    <row r="921" spans="1:15" ht="12.5" customHeight="1" x14ac:dyDescent="0.35">
      <c r="A921" s="2">
        <v>18</v>
      </c>
      <c r="B921" s="2" t="s">
        <v>54</v>
      </c>
      <c r="C921" s="69">
        <v>44.629350000000002</v>
      </c>
      <c r="D921" t="s">
        <v>50</v>
      </c>
      <c r="E921" s="2" t="s">
        <v>44</v>
      </c>
      <c r="F921" s="2" t="s">
        <v>55</v>
      </c>
      <c r="G921" s="2"/>
      <c r="H921" s="2" t="str">
        <f>IF(OR(G921="",G922="",G923="",G924=""),"",(SUMIF(A921:A$7000,A921,G921:G$7000)))</f>
        <v/>
      </c>
      <c r="I921" s="55" t="str">
        <f t="shared" si="84"/>
        <v/>
      </c>
      <c r="J921" s="61" t="str">
        <f t="shared" si="86"/>
        <v/>
      </c>
      <c r="K921" s="55">
        <f t="array" ref="K921">(MAX(IF($A921=InsertVoiceSwitchActivateLOG!A$1:A$7000,InsertVoiceSwitchActivateLOG!H$1:H$7000,0)))</f>
        <v>5.3699999999999998E-2</v>
      </c>
      <c r="L921" s="55" t="str">
        <f t="shared" si="85"/>
        <v/>
      </c>
      <c r="M921" s="55">
        <f t="shared" si="89"/>
        <v>26.410000000005596</v>
      </c>
      <c r="N921" s="59" t="str">
        <f t="shared" si="87"/>
        <v/>
      </c>
      <c r="O921" s="59" t="str">
        <f t="shared" si="88"/>
        <v/>
      </c>
    </row>
    <row r="922" spans="1:15" ht="12.5" customHeight="1" x14ac:dyDescent="0.35">
      <c r="A922" s="61">
        <v>18</v>
      </c>
      <c r="B922" s="61" t="s">
        <v>54</v>
      </c>
      <c r="C922" s="70">
        <v>44.645110000000003</v>
      </c>
      <c r="D922" s="59" t="s">
        <v>50</v>
      </c>
      <c r="E922" s="61" t="s">
        <v>44</v>
      </c>
      <c r="F922" s="61" t="s">
        <v>55</v>
      </c>
      <c r="G922" s="61"/>
      <c r="H922" s="61" t="str">
        <f>IF(OR(G922="",G923="",G924="",G925=""),"",(SUMIF(A922:A$7000,A922,G922:G$7000)))</f>
        <v/>
      </c>
      <c r="I922" s="61" t="str">
        <f t="shared" ref="I922:I985" si="90">IF(L922="","",A922)</f>
        <v/>
      </c>
      <c r="J922" s="61" t="str">
        <f t="shared" si="86"/>
        <v/>
      </c>
      <c r="K922" s="61">
        <f t="array" ref="K922">(MAX(IF($A922=InsertVoiceSwitchActivateLOG!A$1:A$7000,InsertVoiceSwitchActivateLOG!H$1:H$7000,0)))</f>
        <v>5.3699999999999998E-2</v>
      </c>
      <c r="L922" s="61" t="str">
        <f t="shared" ref="L922:L985" si="91">IF(H922="","",IF(AND(H921="",H920="",H919=""),C922,""))</f>
        <v/>
      </c>
      <c r="M922" s="61">
        <f t="shared" si="89"/>
        <v>15.760000000000218</v>
      </c>
      <c r="N922" s="59" t="str">
        <f t="shared" si="87"/>
        <v/>
      </c>
      <c r="O922" s="59" t="str">
        <f t="shared" si="88"/>
        <v/>
      </c>
    </row>
    <row r="923" spans="1:15" ht="12.5" customHeight="1" x14ac:dyDescent="0.35">
      <c r="A923" s="2">
        <v>18</v>
      </c>
      <c r="B923" s="2" t="s">
        <v>54</v>
      </c>
      <c r="C923" s="69">
        <v>44.660939999999997</v>
      </c>
      <c r="D923" t="s">
        <v>50</v>
      </c>
      <c r="E923" s="2" t="s">
        <v>44</v>
      </c>
      <c r="F923" s="2" t="s">
        <v>55</v>
      </c>
      <c r="G923" s="2"/>
      <c r="H923" s="2" t="str">
        <f>IF(OR(G923="",G924="",G925="",G926=""),"",(SUMIF(A923:A$7000,A923,G923:G$7000)))</f>
        <v/>
      </c>
      <c r="I923" s="55" t="str">
        <f t="shared" si="90"/>
        <v/>
      </c>
      <c r="J923" s="61" t="str">
        <f t="shared" si="86"/>
        <v/>
      </c>
      <c r="K923" s="55">
        <f t="array" ref="K923">(MAX(IF($A923=InsertVoiceSwitchActivateLOG!A$1:A$7000,InsertVoiceSwitchActivateLOG!H$1:H$7000,0)))</f>
        <v>5.3699999999999998E-2</v>
      </c>
      <c r="L923" s="55" t="str">
        <f t="shared" si="91"/>
        <v/>
      </c>
      <c r="M923" s="55">
        <f t="shared" si="89"/>
        <v>15.829999999994016</v>
      </c>
      <c r="N923" s="59" t="str">
        <f t="shared" si="87"/>
        <v/>
      </c>
      <c r="O923" s="59" t="str">
        <f t="shared" si="88"/>
        <v/>
      </c>
    </row>
    <row r="924" spans="1:15" ht="12.5" customHeight="1" x14ac:dyDescent="0.35">
      <c r="A924" s="61">
        <v>18</v>
      </c>
      <c r="B924" s="61" t="s">
        <v>54</v>
      </c>
      <c r="C924" s="70">
        <v>44.676609999999997</v>
      </c>
      <c r="D924" s="59" t="s">
        <v>50</v>
      </c>
      <c r="E924" s="61" t="s">
        <v>44</v>
      </c>
      <c r="F924" s="61" t="s">
        <v>55</v>
      </c>
      <c r="G924" s="61"/>
      <c r="H924" s="61" t="str">
        <f>IF(OR(G924="",G925="",G926="",G927=""),"",(SUMIF(A924:A$7000,A924,G924:G$7000)))</f>
        <v/>
      </c>
      <c r="I924" s="61" t="str">
        <f t="shared" si="90"/>
        <v/>
      </c>
      <c r="J924" s="61" t="str">
        <f t="shared" si="86"/>
        <v/>
      </c>
      <c r="K924" s="61">
        <f t="array" ref="K924">(MAX(IF($A924=InsertVoiceSwitchActivateLOG!A$1:A$7000,InsertVoiceSwitchActivateLOG!H$1:H$7000,0)))</f>
        <v>5.3699999999999998E-2</v>
      </c>
      <c r="L924" s="61" t="str">
        <f t="shared" si="91"/>
        <v/>
      </c>
      <c r="M924" s="61">
        <f t="shared" si="89"/>
        <v>15.670000000000073</v>
      </c>
      <c r="N924" s="59" t="str">
        <f t="shared" si="87"/>
        <v/>
      </c>
      <c r="O924" s="59" t="str">
        <f t="shared" si="88"/>
        <v/>
      </c>
    </row>
    <row r="925" spans="1:15" ht="12.5" customHeight="1" x14ac:dyDescent="0.35">
      <c r="A925" s="2">
        <v>18</v>
      </c>
      <c r="B925" s="2" t="s">
        <v>54</v>
      </c>
      <c r="C925" s="69">
        <v>44.691589999999998</v>
      </c>
      <c r="D925" t="s">
        <v>50</v>
      </c>
      <c r="E925" s="2" t="s">
        <v>44</v>
      </c>
      <c r="F925" s="2" t="s">
        <v>55</v>
      </c>
      <c r="G925" s="2"/>
      <c r="H925" s="2" t="str">
        <f>IF(OR(G925="",G926="",G927="",G928=""),"",(SUMIF(A925:A$7000,A925,G925:G$7000)))</f>
        <v/>
      </c>
      <c r="I925" s="55" t="str">
        <f t="shared" si="90"/>
        <v/>
      </c>
      <c r="J925" s="61" t="str">
        <f t="shared" si="86"/>
        <v/>
      </c>
      <c r="K925" s="55">
        <f t="array" ref="K925">(MAX(IF($A925=InsertVoiceSwitchActivateLOG!A$1:A$7000,InsertVoiceSwitchActivateLOG!H$1:H$7000,0)))</f>
        <v>5.3699999999999998E-2</v>
      </c>
      <c r="L925" s="55" t="str">
        <f t="shared" si="91"/>
        <v/>
      </c>
      <c r="M925" s="55">
        <f t="shared" si="89"/>
        <v>14.980000000001326</v>
      </c>
      <c r="N925" s="59" t="str">
        <f t="shared" si="87"/>
        <v/>
      </c>
      <c r="O925" s="59" t="str">
        <f t="shared" si="88"/>
        <v/>
      </c>
    </row>
    <row r="926" spans="1:15" ht="12.5" customHeight="1" x14ac:dyDescent="0.35">
      <c r="A926" s="61">
        <v>18</v>
      </c>
      <c r="B926" s="61" t="s">
        <v>54</v>
      </c>
      <c r="C926" s="70">
        <v>44.71123</v>
      </c>
      <c r="D926" s="59" t="s">
        <v>50</v>
      </c>
      <c r="E926" s="61" t="s">
        <v>44</v>
      </c>
      <c r="F926" s="61" t="s">
        <v>55</v>
      </c>
      <c r="G926" s="61"/>
      <c r="H926" s="61" t="str">
        <f>IF(OR(G926="",G927="",G928="",G929=""),"",(SUMIF(A926:A$7000,A926,G926:G$7000)))</f>
        <v/>
      </c>
      <c r="I926" s="61" t="str">
        <f t="shared" si="90"/>
        <v/>
      </c>
      <c r="J926" s="61" t="str">
        <f t="shared" si="86"/>
        <v/>
      </c>
      <c r="K926" s="61">
        <f t="array" ref="K926">(MAX(IF($A926=InsertVoiceSwitchActivateLOG!A$1:A$7000,InsertVoiceSwitchActivateLOG!H$1:H$7000,0)))</f>
        <v>5.3699999999999998E-2</v>
      </c>
      <c r="L926" s="61" t="str">
        <f t="shared" si="91"/>
        <v/>
      </c>
      <c r="M926" s="61">
        <f t="shared" si="89"/>
        <v>19.640000000002544</v>
      </c>
      <c r="N926" s="59" t="str">
        <f t="shared" si="87"/>
        <v/>
      </c>
      <c r="O926" s="59" t="str">
        <f t="shared" si="88"/>
        <v/>
      </c>
    </row>
    <row r="927" spans="1:15" ht="12.5" customHeight="1" x14ac:dyDescent="0.35">
      <c r="A927" s="2">
        <v>18</v>
      </c>
      <c r="B927" s="2" t="s">
        <v>54</v>
      </c>
      <c r="C927" s="69">
        <v>44.730409999999999</v>
      </c>
      <c r="D927" t="s">
        <v>50</v>
      </c>
      <c r="E927" s="2" t="s">
        <v>44</v>
      </c>
      <c r="F927" s="2" t="s">
        <v>55</v>
      </c>
      <c r="G927" s="2"/>
      <c r="H927" s="2" t="str">
        <f>IF(OR(G927="",G928="",G929="",G930=""),"",(SUMIF(A927:A$7000,A927,G927:G$7000)))</f>
        <v/>
      </c>
      <c r="I927" s="55" t="str">
        <f t="shared" si="90"/>
        <v/>
      </c>
      <c r="J927" s="61" t="str">
        <f t="shared" si="86"/>
        <v/>
      </c>
      <c r="K927" s="55">
        <f t="array" ref="K927">(MAX(IF($A927=InsertVoiceSwitchActivateLOG!A$1:A$7000,InsertVoiceSwitchActivateLOG!H$1:H$7000,0)))</f>
        <v>5.3699999999999998E-2</v>
      </c>
      <c r="L927" s="55" t="str">
        <f t="shared" si="91"/>
        <v/>
      </c>
      <c r="M927" s="55">
        <f t="shared" si="89"/>
        <v>19.179999999998643</v>
      </c>
      <c r="N927" s="59" t="str">
        <f t="shared" si="87"/>
        <v/>
      </c>
      <c r="O927" s="59" t="str">
        <f t="shared" si="88"/>
        <v/>
      </c>
    </row>
    <row r="928" spans="1:15" ht="12.5" customHeight="1" x14ac:dyDescent="0.35">
      <c r="A928" s="61">
        <v>18</v>
      </c>
      <c r="B928" s="61" t="s">
        <v>54</v>
      </c>
      <c r="C928" s="70">
        <v>44.746200000000002</v>
      </c>
      <c r="D928" s="59" t="s">
        <v>50</v>
      </c>
      <c r="E928" s="61" t="s">
        <v>44</v>
      </c>
      <c r="F928" s="61" t="s">
        <v>55</v>
      </c>
      <c r="G928" s="61"/>
      <c r="H928" s="61" t="str">
        <f>IF(OR(G928="",G929="",G930="",G931=""),"",(SUMIF(A928:A$7000,A928,G928:G$7000)))</f>
        <v/>
      </c>
      <c r="I928" s="61" t="str">
        <f t="shared" si="90"/>
        <v/>
      </c>
      <c r="J928" s="61" t="str">
        <f t="shared" si="86"/>
        <v/>
      </c>
      <c r="K928" s="61">
        <f t="array" ref="K928">(MAX(IF($A928=InsertVoiceSwitchActivateLOG!A$1:A$7000,InsertVoiceSwitchActivateLOG!H$1:H$7000,0)))</f>
        <v>5.3699999999999998E-2</v>
      </c>
      <c r="L928" s="61" t="str">
        <f t="shared" si="91"/>
        <v/>
      </c>
      <c r="M928" s="61">
        <f t="shared" si="89"/>
        <v>15.790000000002635</v>
      </c>
      <c r="N928" s="59" t="str">
        <f t="shared" si="87"/>
        <v/>
      </c>
      <c r="O928" s="59" t="str">
        <f t="shared" si="88"/>
        <v/>
      </c>
    </row>
    <row r="929" spans="1:15" ht="12.5" customHeight="1" x14ac:dyDescent="0.35">
      <c r="A929" s="2">
        <v>18</v>
      </c>
      <c r="B929" s="2" t="s">
        <v>54</v>
      </c>
      <c r="C929" s="69">
        <v>44.761920000000003</v>
      </c>
      <c r="D929" t="s">
        <v>50</v>
      </c>
      <c r="E929" s="2" t="s">
        <v>44</v>
      </c>
      <c r="F929" s="2" t="s">
        <v>55</v>
      </c>
      <c r="G929" s="2"/>
      <c r="H929" s="2" t="str">
        <f>IF(OR(G929="",G930="",G931="",G932=""),"",(SUMIF(A929:A$7000,A929,G929:G$7000)))</f>
        <v/>
      </c>
      <c r="I929" s="55" t="str">
        <f t="shared" si="90"/>
        <v/>
      </c>
      <c r="J929" s="61" t="str">
        <f t="shared" si="86"/>
        <v/>
      </c>
      <c r="K929" s="55">
        <f t="array" ref="K929">(MAX(IF($A929=InsertVoiceSwitchActivateLOG!A$1:A$7000,InsertVoiceSwitchActivateLOG!H$1:H$7000,0)))</f>
        <v>5.3699999999999998E-2</v>
      </c>
      <c r="L929" s="55" t="str">
        <f t="shared" si="91"/>
        <v/>
      </c>
      <c r="M929" s="55">
        <f t="shared" si="89"/>
        <v>15.720000000001733</v>
      </c>
      <c r="N929" s="59" t="str">
        <f t="shared" si="87"/>
        <v/>
      </c>
      <c r="O929" s="59" t="str">
        <f t="shared" si="88"/>
        <v/>
      </c>
    </row>
    <row r="930" spans="1:15" ht="12.5" customHeight="1" x14ac:dyDescent="0.35">
      <c r="A930" s="61">
        <v>18</v>
      </c>
      <c r="B930" s="61" t="s">
        <v>54</v>
      </c>
      <c r="C930" s="70">
        <v>44.778300000000002</v>
      </c>
      <c r="D930" s="59" t="s">
        <v>50</v>
      </c>
      <c r="E930" s="61" t="s">
        <v>44</v>
      </c>
      <c r="F930" s="61" t="s">
        <v>55</v>
      </c>
      <c r="G930" s="61"/>
      <c r="H930" s="61" t="str">
        <f>IF(OR(G930="",G931="",G932="",G933=""),"",(SUMIF(A930:A$7000,A930,G930:G$7000)))</f>
        <v/>
      </c>
      <c r="I930" s="61" t="str">
        <f t="shared" si="90"/>
        <v/>
      </c>
      <c r="J930" s="61" t="str">
        <f t="shared" si="86"/>
        <v/>
      </c>
      <c r="K930" s="61">
        <f t="array" ref="K930">(MAX(IF($A930=InsertVoiceSwitchActivateLOG!A$1:A$7000,InsertVoiceSwitchActivateLOG!H$1:H$7000,0)))</f>
        <v>5.3699999999999998E-2</v>
      </c>
      <c r="L930" s="61" t="str">
        <f t="shared" si="91"/>
        <v/>
      </c>
      <c r="M930" s="61">
        <f t="shared" si="89"/>
        <v>16.379999999998063</v>
      </c>
      <c r="N930" s="59" t="str">
        <f t="shared" si="87"/>
        <v/>
      </c>
      <c r="O930" s="59" t="str">
        <f t="shared" si="88"/>
        <v/>
      </c>
    </row>
    <row r="931" spans="1:15" ht="12.5" customHeight="1" x14ac:dyDescent="0.35">
      <c r="A931" s="2">
        <v>18</v>
      </c>
      <c r="B931" s="2" t="s">
        <v>54</v>
      </c>
      <c r="C931" s="69">
        <v>44.793950000000002</v>
      </c>
      <c r="D931" t="s">
        <v>50</v>
      </c>
      <c r="E931" s="2" t="s">
        <v>44</v>
      </c>
      <c r="F931" s="2" t="s">
        <v>55</v>
      </c>
      <c r="G931" s="2"/>
      <c r="H931" s="2" t="str">
        <f>IF(OR(G931="",G932="",G933="",G934=""),"",(SUMIF(A931:A$7000,A931,G931:G$7000)))</f>
        <v/>
      </c>
      <c r="I931" s="55" t="str">
        <f t="shared" si="90"/>
        <v/>
      </c>
      <c r="J931" s="61" t="str">
        <f t="shared" si="86"/>
        <v/>
      </c>
      <c r="K931" s="55">
        <f t="array" ref="K931">(MAX(IF($A931=InsertVoiceSwitchActivateLOG!A$1:A$7000,InsertVoiceSwitchActivateLOG!H$1:H$7000,0)))</f>
        <v>5.3699999999999998E-2</v>
      </c>
      <c r="L931" s="55" t="str">
        <f t="shared" si="91"/>
        <v/>
      </c>
      <c r="M931" s="55">
        <f t="shared" si="89"/>
        <v>15.65000000000083</v>
      </c>
      <c r="N931" s="59" t="str">
        <f t="shared" si="87"/>
        <v/>
      </c>
      <c r="O931" s="59" t="str">
        <f t="shared" si="88"/>
        <v/>
      </c>
    </row>
    <row r="932" spans="1:15" ht="12.5" customHeight="1" x14ac:dyDescent="0.35">
      <c r="A932" s="61">
        <v>18</v>
      </c>
      <c r="B932" s="61" t="s">
        <v>54</v>
      </c>
      <c r="C932" s="70">
        <v>44.809080000000002</v>
      </c>
      <c r="D932" s="59" t="s">
        <v>50</v>
      </c>
      <c r="E932" s="61" t="s">
        <v>44</v>
      </c>
      <c r="F932" s="61" t="s">
        <v>55</v>
      </c>
      <c r="G932" s="61"/>
      <c r="H932" s="61" t="str">
        <f>IF(OR(G932="",G933="",G934="",G935=""),"",(SUMIF(A932:A$7000,A932,G932:G$7000)))</f>
        <v/>
      </c>
      <c r="I932" s="61" t="str">
        <f t="shared" si="90"/>
        <v/>
      </c>
      <c r="J932" s="61" t="str">
        <f t="shared" si="86"/>
        <v/>
      </c>
      <c r="K932" s="61">
        <f t="array" ref="K932">(MAX(IF($A932=InsertVoiceSwitchActivateLOG!A$1:A$7000,InsertVoiceSwitchActivateLOG!H$1:H$7000,0)))</f>
        <v>5.3699999999999998E-2</v>
      </c>
      <c r="L932" s="61" t="str">
        <f t="shared" si="91"/>
        <v/>
      </c>
      <c r="M932" s="61">
        <f t="shared" si="89"/>
        <v>15.1299999999992</v>
      </c>
      <c r="N932" s="59" t="str">
        <f t="shared" si="87"/>
        <v/>
      </c>
      <c r="O932" s="59" t="str">
        <f t="shared" si="88"/>
        <v/>
      </c>
    </row>
    <row r="933" spans="1:15" ht="12.5" customHeight="1" x14ac:dyDescent="0.35">
      <c r="A933" s="2">
        <v>18</v>
      </c>
      <c r="B933" s="2" t="s">
        <v>54</v>
      </c>
      <c r="C933" s="69">
        <v>44.826099999999997</v>
      </c>
      <c r="D933" t="s">
        <v>50</v>
      </c>
      <c r="E933" s="2" t="s">
        <v>44</v>
      </c>
      <c r="F933" s="2" t="s">
        <v>55</v>
      </c>
      <c r="G933" s="2"/>
      <c r="H933" s="2" t="str">
        <f>IF(OR(G933="",G934="",G935="",G936=""),"",(SUMIF(A933:A$7000,A933,G933:G$7000)))</f>
        <v/>
      </c>
      <c r="I933" s="55" t="str">
        <f t="shared" si="90"/>
        <v/>
      </c>
      <c r="J933" s="61" t="str">
        <f t="shared" si="86"/>
        <v/>
      </c>
      <c r="K933" s="55">
        <f t="array" ref="K933">(MAX(IF($A933=InsertVoiceSwitchActivateLOG!A$1:A$7000,InsertVoiceSwitchActivateLOG!H$1:H$7000,0)))</f>
        <v>5.3699999999999998E-2</v>
      </c>
      <c r="L933" s="55" t="str">
        <f t="shared" si="91"/>
        <v/>
      </c>
      <c r="M933" s="55">
        <f t="shared" si="89"/>
        <v>17.01999999999515</v>
      </c>
      <c r="N933" s="59" t="str">
        <f t="shared" si="87"/>
        <v/>
      </c>
      <c r="O933" s="59" t="str">
        <f t="shared" si="88"/>
        <v/>
      </c>
    </row>
    <row r="934" spans="1:15" ht="12.5" customHeight="1" x14ac:dyDescent="0.35">
      <c r="A934" s="61">
        <v>18</v>
      </c>
      <c r="B934" s="61" t="s">
        <v>54</v>
      </c>
      <c r="C934" s="70">
        <v>44.84111</v>
      </c>
      <c r="D934" s="59" t="s">
        <v>50</v>
      </c>
      <c r="E934" s="61" t="s">
        <v>44</v>
      </c>
      <c r="F934" s="61" t="s">
        <v>55</v>
      </c>
      <c r="G934" s="61"/>
      <c r="H934" s="61" t="str">
        <f>IF(OR(G934="",G935="",G936="",G937=""),"",(SUMIF(A934:A$7000,A934,G934:G$7000)))</f>
        <v/>
      </c>
      <c r="I934" s="61" t="str">
        <f t="shared" si="90"/>
        <v/>
      </c>
      <c r="J934" s="61" t="str">
        <f t="shared" si="86"/>
        <v/>
      </c>
      <c r="K934" s="61">
        <f t="array" ref="K934">(MAX(IF($A934=InsertVoiceSwitchActivateLOG!A$1:A$7000,InsertVoiceSwitchActivateLOG!H$1:H$7000,0)))</f>
        <v>5.3699999999999998E-2</v>
      </c>
      <c r="L934" s="61" t="str">
        <f t="shared" si="91"/>
        <v/>
      </c>
      <c r="M934" s="61">
        <f t="shared" si="89"/>
        <v>15.010000000003743</v>
      </c>
      <c r="N934" s="59" t="str">
        <f t="shared" si="87"/>
        <v/>
      </c>
      <c r="O934" s="59" t="str">
        <f t="shared" si="88"/>
        <v/>
      </c>
    </row>
    <row r="935" spans="1:15" ht="12.5" customHeight="1" x14ac:dyDescent="0.35">
      <c r="A935" s="2">
        <v>18</v>
      </c>
      <c r="B935" s="2" t="s">
        <v>54</v>
      </c>
      <c r="C935" s="69">
        <v>44.857399999999998</v>
      </c>
      <c r="D935" t="s">
        <v>50</v>
      </c>
      <c r="E935" s="2" t="s">
        <v>44</v>
      </c>
      <c r="F935" s="2" t="s">
        <v>55</v>
      </c>
      <c r="G935" s="2"/>
      <c r="H935" s="2" t="str">
        <f>IF(OR(G935="",G936="",G937="",G938=""),"",(SUMIF(A935:A$7000,A935,G935:G$7000)))</f>
        <v/>
      </c>
      <c r="I935" s="55" t="str">
        <f t="shared" si="90"/>
        <v/>
      </c>
      <c r="J935" s="61" t="str">
        <f t="shared" si="86"/>
        <v/>
      </c>
      <c r="K935" s="55">
        <f t="array" ref="K935">(MAX(IF($A935=InsertVoiceSwitchActivateLOG!A$1:A$7000,InsertVoiceSwitchActivateLOG!H$1:H$7000,0)))</f>
        <v>5.3699999999999998E-2</v>
      </c>
      <c r="L935" s="55" t="str">
        <f t="shared" si="91"/>
        <v/>
      </c>
      <c r="M935" s="55">
        <f t="shared" si="89"/>
        <v>16.289999999997917</v>
      </c>
      <c r="N935" s="59" t="str">
        <f t="shared" si="87"/>
        <v/>
      </c>
      <c r="O935" s="59" t="str">
        <f t="shared" si="88"/>
        <v/>
      </c>
    </row>
    <row r="936" spans="1:15" ht="12.5" customHeight="1" x14ac:dyDescent="0.35">
      <c r="A936" s="61">
        <v>18</v>
      </c>
      <c r="B936" s="61" t="s">
        <v>54</v>
      </c>
      <c r="C936" s="70">
        <v>44.874969999999998</v>
      </c>
      <c r="D936" s="59" t="s">
        <v>50</v>
      </c>
      <c r="E936" s="61" t="s">
        <v>44</v>
      </c>
      <c r="F936" s="61" t="s">
        <v>55</v>
      </c>
      <c r="G936" s="61"/>
      <c r="H936" s="61" t="str">
        <f>IF(OR(G936="",G937="",G938="",G939=""),"",(SUMIF(A936:A$7000,A936,G936:G$7000)))</f>
        <v/>
      </c>
      <c r="I936" s="61" t="str">
        <f t="shared" si="90"/>
        <v/>
      </c>
      <c r="J936" s="61" t="str">
        <f t="shared" si="86"/>
        <v/>
      </c>
      <c r="K936" s="61">
        <f t="array" ref="K936">(MAX(IF($A936=InsertVoiceSwitchActivateLOG!A$1:A$7000,InsertVoiceSwitchActivateLOG!H$1:H$7000,0)))</f>
        <v>5.3699999999999998E-2</v>
      </c>
      <c r="L936" s="61" t="str">
        <f t="shared" si="91"/>
        <v/>
      </c>
      <c r="M936" s="61">
        <f t="shared" si="89"/>
        <v>17.569999999999197</v>
      </c>
      <c r="N936" s="59" t="str">
        <f t="shared" si="87"/>
        <v/>
      </c>
      <c r="O936" s="59" t="str">
        <f t="shared" si="88"/>
        <v/>
      </c>
    </row>
    <row r="937" spans="1:15" ht="12.5" customHeight="1" x14ac:dyDescent="0.35">
      <c r="A937" s="2">
        <v>18</v>
      </c>
      <c r="B937" s="2" t="s">
        <v>54</v>
      </c>
      <c r="C937" s="69">
        <v>44.89611</v>
      </c>
      <c r="D937" t="s">
        <v>50</v>
      </c>
      <c r="E937" s="2" t="s">
        <v>44</v>
      </c>
      <c r="F937" s="2" t="s">
        <v>55</v>
      </c>
      <c r="G937" s="2"/>
      <c r="H937" s="2" t="str">
        <f>IF(OR(G937="",G938="",G939="",G940=""),"",(SUMIF(A937:A$7000,A937,G937:G$7000)))</f>
        <v/>
      </c>
      <c r="I937" s="55" t="str">
        <f t="shared" si="90"/>
        <v/>
      </c>
      <c r="J937" s="61" t="str">
        <f t="shared" si="86"/>
        <v/>
      </c>
      <c r="K937" s="55">
        <f t="array" ref="K937">(MAX(IF($A937=InsertVoiceSwitchActivateLOG!A$1:A$7000,InsertVoiceSwitchActivateLOG!H$1:H$7000,0)))</f>
        <v>5.3699999999999998E-2</v>
      </c>
      <c r="L937" s="55" t="str">
        <f t="shared" si="91"/>
        <v/>
      </c>
      <c r="M937" s="55">
        <f t="shared" si="89"/>
        <v>21.140000000002601</v>
      </c>
      <c r="N937" s="59" t="str">
        <f t="shared" si="87"/>
        <v/>
      </c>
      <c r="O937" s="59" t="str">
        <f t="shared" si="88"/>
        <v/>
      </c>
    </row>
    <row r="938" spans="1:15" ht="12.5" customHeight="1" x14ac:dyDescent="0.35">
      <c r="A938" s="61">
        <v>18</v>
      </c>
      <c r="B938" s="61" t="s">
        <v>54</v>
      </c>
      <c r="C938" s="70">
        <v>44.913939999999997</v>
      </c>
      <c r="D938" s="59" t="s">
        <v>50</v>
      </c>
      <c r="E938" s="61" t="s">
        <v>44</v>
      </c>
      <c r="F938" s="61" t="s">
        <v>55</v>
      </c>
      <c r="G938" s="61"/>
      <c r="H938" s="61" t="str">
        <f>IF(OR(G938="",G939="",G940="",G941=""),"",(SUMIF(A938:A$7000,A938,G938:G$7000)))</f>
        <v/>
      </c>
      <c r="I938" s="61" t="str">
        <f t="shared" si="90"/>
        <v/>
      </c>
      <c r="J938" s="61" t="str">
        <f t="shared" si="86"/>
        <v/>
      </c>
      <c r="K938" s="61">
        <f t="array" ref="K938">(MAX(IF($A938=InsertVoiceSwitchActivateLOG!A$1:A$7000,InsertVoiceSwitchActivateLOG!H$1:H$7000,0)))</f>
        <v>5.3699999999999998E-2</v>
      </c>
      <c r="L938" s="61" t="str">
        <f t="shared" si="91"/>
        <v/>
      </c>
      <c r="M938" s="61">
        <f t="shared" si="89"/>
        <v>17.82999999999646</v>
      </c>
      <c r="N938" s="59" t="str">
        <f t="shared" si="87"/>
        <v/>
      </c>
      <c r="O938" s="59" t="str">
        <f t="shared" si="88"/>
        <v/>
      </c>
    </row>
    <row r="939" spans="1:15" ht="12.5" customHeight="1" x14ac:dyDescent="0.35">
      <c r="A939" s="2">
        <v>18</v>
      </c>
      <c r="B939" s="2" t="s">
        <v>54</v>
      </c>
      <c r="C939" s="69">
        <v>44.933619999999998</v>
      </c>
      <c r="D939" t="s">
        <v>50</v>
      </c>
      <c r="E939" s="2" t="s">
        <v>44</v>
      </c>
      <c r="F939" s="2" t="s">
        <v>55</v>
      </c>
      <c r="G939" s="2"/>
      <c r="H939" s="2" t="str">
        <f>IF(OR(G939="",G940="",G941="",G942=""),"",(SUMIF(A939:A$7000,A939,G939:G$7000)))</f>
        <v/>
      </c>
      <c r="I939" s="55" t="str">
        <f t="shared" si="90"/>
        <v/>
      </c>
      <c r="J939" s="61" t="str">
        <f t="shared" si="86"/>
        <v/>
      </c>
      <c r="K939" s="55">
        <f t="array" ref="K939">(MAX(IF($A939=InsertVoiceSwitchActivateLOG!A$1:A$7000,InsertVoiceSwitchActivateLOG!H$1:H$7000,0)))</f>
        <v>5.3699999999999998E-2</v>
      </c>
      <c r="L939" s="55" t="str">
        <f t="shared" si="91"/>
        <v/>
      </c>
      <c r="M939" s="55">
        <f t="shared" si="89"/>
        <v>19.68000000000103</v>
      </c>
      <c r="N939" s="59" t="str">
        <f t="shared" si="87"/>
        <v/>
      </c>
      <c r="O939" s="59" t="str">
        <f t="shared" si="88"/>
        <v/>
      </c>
    </row>
    <row r="940" spans="1:15" ht="12.5" customHeight="1" x14ac:dyDescent="0.35">
      <c r="A940" s="61">
        <v>18</v>
      </c>
      <c r="B940" s="61" t="s">
        <v>54</v>
      </c>
      <c r="C940" s="70">
        <v>44.952159999999999</v>
      </c>
      <c r="D940" s="59" t="s">
        <v>50</v>
      </c>
      <c r="E940" s="61" t="s">
        <v>44</v>
      </c>
      <c r="F940" s="61" t="s">
        <v>55</v>
      </c>
      <c r="G940" s="61">
        <v>4.0000000000000002E-4</v>
      </c>
      <c r="H940" s="61">
        <f>IF(OR(G940="",G941="",G942="",G943=""),"",(SUMIF(A940:A$7000,A940,G940:G$7000)))</f>
        <v>5.3699999999999998E-2</v>
      </c>
      <c r="I940" s="61">
        <f t="shared" si="90"/>
        <v>18</v>
      </c>
      <c r="J940" s="61" t="str">
        <f t="shared" si="86"/>
        <v>TaskC</v>
      </c>
      <c r="K940" s="61">
        <f t="array" ref="K940">(MAX(IF($A940=InsertVoiceSwitchActivateLOG!A$1:A$7000,InsertVoiceSwitchActivateLOG!H$1:H$7000,0)))</f>
        <v>5.3699999999999998E-2</v>
      </c>
      <c r="L940" s="61">
        <f t="shared" si="91"/>
        <v>44.952159999999999</v>
      </c>
      <c r="M940" s="61">
        <f t="shared" si="89"/>
        <v>18.540000000001555</v>
      </c>
      <c r="N940" s="59" t="str">
        <f t="shared" si="87"/>
        <v/>
      </c>
      <c r="O940" s="59" t="str">
        <f t="shared" si="88"/>
        <v/>
      </c>
    </row>
    <row r="941" spans="1:15" ht="12.5" customHeight="1" x14ac:dyDescent="0.35">
      <c r="A941" s="2">
        <v>18</v>
      </c>
      <c r="B941" s="2" t="s">
        <v>54</v>
      </c>
      <c r="C941" s="69">
        <v>44.970680000000002</v>
      </c>
      <c r="D941" t="s">
        <v>50</v>
      </c>
      <c r="E941" s="2" t="s">
        <v>44</v>
      </c>
      <c r="F941" s="2" t="s">
        <v>55</v>
      </c>
      <c r="G941" s="2">
        <v>5.0000000000000001E-4</v>
      </c>
      <c r="H941" s="2">
        <f>IF(OR(G941="",G942="",G943="",G944=""),"",(SUMIF(A941:A$7000,A941,G941:G$7000)))</f>
        <v>5.33E-2</v>
      </c>
      <c r="I941" s="55" t="str">
        <f t="shared" si="90"/>
        <v/>
      </c>
      <c r="J941" s="61" t="str">
        <f t="shared" si="86"/>
        <v/>
      </c>
      <c r="K941" s="55">
        <f t="array" ref="K941">(MAX(IF($A941=InsertVoiceSwitchActivateLOG!A$1:A$7000,InsertVoiceSwitchActivateLOG!H$1:H$7000,0)))</f>
        <v>5.3699999999999998E-2</v>
      </c>
      <c r="L941" s="55" t="str">
        <f t="shared" si="91"/>
        <v/>
      </c>
      <c r="M941" s="55">
        <f t="shared" si="89"/>
        <v>18.520000000002312</v>
      </c>
      <c r="N941" s="59">
        <f t="shared" si="87"/>
        <v>18</v>
      </c>
      <c r="O941" s="59">
        <f t="shared" si="88"/>
        <v>1</v>
      </c>
    </row>
    <row r="942" spans="1:15" ht="12.5" customHeight="1" x14ac:dyDescent="0.35">
      <c r="A942" s="61">
        <v>18</v>
      </c>
      <c r="B942" s="61" t="s">
        <v>54</v>
      </c>
      <c r="C942" s="70">
        <v>44.988869999999999</v>
      </c>
      <c r="D942" s="59" t="s">
        <v>50</v>
      </c>
      <c r="E942" s="61" t="s">
        <v>44</v>
      </c>
      <c r="F942" s="61" t="s">
        <v>55</v>
      </c>
      <c r="G942" s="61">
        <v>8.0000000000000004E-4</v>
      </c>
      <c r="H942" s="61">
        <f>IF(OR(G942="",G943="",G944="",G945=""),"",(SUMIF(A942:A$7000,A942,G942:G$7000)))</f>
        <v>5.28E-2</v>
      </c>
      <c r="I942" s="61" t="str">
        <f t="shared" si="90"/>
        <v/>
      </c>
      <c r="J942" s="61" t="str">
        <f t="shared" si="86"/>
        <v/>
      </c>
      <c r="K942" s="61">
        <f t="array" ref="K942">(MAX(IF($A942=InsertVoiceSwitchActivateLOG!A$1:A$7000,InsertVoiceSwitchActivateLOG!H$1:H$7000,0)))</f>
        <v>5.3699999999999998E-2</v>
      </c>
      <c r="L942" s="61" t="str">
        <f t="shared" si="91"/>
        <v/>
      </c>
      <c r="M942" s="61">
        <f t="shared" si="89"/>
        <v>18.189999999997042</v>
      </c>
      <c r="N942" s="59">
        <f t="shared" si="87"/>
        <v>18</v>
      </c>
      <c r="O942" s="59">
        <f t="shared" si="88"/>
        <v>1</v>
      </c>
    </row>
    <row r="943" spans="1:15" ht="12.5" customHeight="1" x14ac:dyDescent="0.35">
      <c r="A943" s="2">
        <v>18</v>
      </c>
      <c r="B943" s="2" t="s">
        <v>56</v>
      </c>
      <c r="C943" s="69">
        <v>45.007919999999999</v>
      </c>
      <c r="D943" t="s">
        <v>50</v>
      </c>
      <c r="E943" s="2" t="s">
        <v>44</v>
      </c>
      <c r="F943" s="2" t="s">
        <v>55</v>
      </c>
      <c r="G943" s="2">
        <v>2.7000000000000001E-3</v>
      </c>
      <c r="H943" s="2">
        <f>IF(OR(G943="",G944="",G945="",G946=""),"",(SUMIF(A943:A$7000,A943,G943:G$7000)))</f>
        <v>5.1999999999999998E-2</v>
      </c>
      <c r="I943" s="55" t="str">
        <f t="shared" si="90"/>
        <v/>
      </c>
      <c r="J943" s="61" t="str">
        <f t="shared" si="86"/>
        <v/>
      </c>
      <c r="K943" s="55">
        <f t="array" ref="K943">(MAX(IF($A943=InsertVoiceSwitchActivateLOG!A$1:A$7000,InsertVoiceSwitchActivateLOG!H$1:H$7000,0)))</f>
        <v>5.3699999999999998E-2</v>
      </c>
      <c r="L943" s="55" t="str">
        <f t="shared" si="91"/>
        <v/>
      </c>
      <c r="M943" s="55">
        <f t="shared" si="89"/>
        <v>19.050000000000011</v>
      </c>
      <c r="N943" s="59">
        <f t="shared" si="87"/>
        <v>18</v>
      </c>
      <c r="O943" s="59">
        <f t="shared" si="88"/>
        <v>1</v>
      </c>
    </row>
    <row r="944" spans="1:15" ht="12.5" customHeight="1" x14ac:dyDescent="0.35">
      <c r="A944" s="61">
        <v>18</v>
      </c>
      <c r="B944" s="61" t="s">
        <v>56</v>
      </c>
      <c r="C944" s="70">
        <v>45.027149999999999</v>
      </c>
      <c r="D944" s="59" t="s">
        <v>50</v>
      </c>
      <c r="E944" s="61" t="s">
        <v>44</v>
      </c>
      <c r="F944" s="61" t="s">
        <v>55</v>
      </c>
      <c r="G944" s="61">
        <v>3.3999999999999998E-3</v>
      </c>
      <c r="H944" s="61">
        <f>IF(OR(G944="",G945="",G946="",G947=""),"",(SUMIF(A944:A$7000,A944,G944:G$7000)))</f>
        <v>4.9299999999999997E-2</v>
      </c>
      <c r="I944" s="61" t="str">
        <f t="shared" si="90"/>
        <v/>
      </c>
      <c r="J944" s="61" t="str">
        <f t="shared" si="86"/>
        <v/>
      </c>
      <c r="K944" s="61">
        <f t="array" ref="K944">(MAX(IF($A944=InsertVoiceSwitchActivateLOG!A$1:A$7000,InsertVoiceSwitchActivateLOG!H$1:H$7000,0)))</f>
        <v>5.3699999999999998E-2</v>
      </c>
      <c r="L944" s="61" t="str">
        <f t="shared" si="91"/>
        <v/>
      </c>
      <c r="M944" s="61">
        <f t="shared" si="89"/>
        <v>19.230000000000302</v>
      </c>
      <c r="N944" s="59">
        <f t="shared" si="87"/>
        <v>18</v>
      </c>
      <c r="O944" s="59">
        <f t="shared" si="88"/>
        <v>1</v>
      </c>
    </row>
    <row r="945" spans="1:15" ht="12.5" customHeight="1" x14ac:dyDescent="0.35">
      <c r="A945" s="2">
        <v>18</v>
      </c>
      <c r="B945" s="2" t="s">
        <v>56</v>
      </c>
      <c r="C945" s="69">
        <v>45.047499999999999</v>
      </c>
      <c r="D945" t="s">
        <v>50</v>
      </c>
      <c r="E945" s="2" t="s">
        <v>44</v>
      </c>
      <c r="F945" s="2" t="s">
        <v>55</v>
      </c>
      <c r="G945" s="2">
        <v>3.3999999999999998E-3</v>
      </c>
      <c r="H945" s="2">
        <f>IF(OR(G945="",G946="",G947="",G948=""),"",(SUMIF(A945:A$7000,A945,G945:G$7000)))</f>
        <v>4.5899999999999996E-2</v>
      </c>
      <c r="I945" s="55" t="str">
        <f t="shared" si="90"/>
        <v/>
      </c>
      <c r="J945" s="61" t="str">
        <f t="shared" si="86"/>
        <v/>
      </c>
      <c r="K945" s="55">
        <f t="array" ref="K945">(MAX(IF($A945=InsertVoiceSwitchActivateLOG!A$1:A$7000,InsertVoiceSwitchActivateLOG!H$1:H$7000,0)))</f>
        <v>5.3699999999999998E-2</v>
      </c>
      <c r="L945" s="55" t="str">
        <f t="shared" si="91"/>
        <v/>
      </c>
      <c r="M945" s="55">
        <f t="shared" si="89"/>
        <v>20.350000000000534</v>
      </c>
      <c r="N945" s="59">
        <f t="shared" si="87"/>
        <v>18</v>
      </c>
      <c r="O945" s="59">
        <f t="shared" si="88"/>
        <v>1</v>
      </c>
    </row>
    <row r="946" spans="1:15" ht="12.5" customHeight="1" x14ac:dyDescent="0.35">
      <c r="A946" s="61">
        <v>18</v>
      </c>
      <c r="B946" s="61" t="s">
        <v>56</v>
      </c>
      <c r="C946" s="70">
        <v>45.065950000000001</v>
      </c>
      <c r="D946" s="59" t="s">
        <v>50</v>
      </c>
      <c r="E946" s="61" t="s">
        <v>44</v>
      </c>
      <c r="F946" s="61" t="s">
        <v>55</v>
      </c>
      <c r="G946" s="61">
        <v>4.4000000000000003E-3</v>
      </c>
      <c r="H946" s="61">
        <f>IF(OR(G946="",G947="",G948="",G949=""),"",(SUMIF(A946:A$7000,A946,G946:G$7000)))</f>
        <v>4.2499999999999996E-2</v>
      </c>
      <c r="I946" s="61" t="str">
        <f t="shared" si="90"/>
        <v/>
      </c>
      <c r="J946" s="61" t="str">
        <f t="shared" si="86"/>
        <v/>
      </c>
      <c r="K946" s="61">
        <f t="array" ref="K946">(MAX(IF($A946=InsertVoiceSwitchActivateLOG!A$1:A$7000,InsertVoiceSwitchActivateLOG!H$1:H$7000,0)))</f>
        <v>5.3699999999999998E-2</v>
      </c>
      <c r="L946" s="61" t="str">
        <f t="shared" si="91"/>
        <v/>
      </c>
      <c r="M946" s="61">
        <f t="shared" si="89"/>
        <v>18.45000000000141</v>
      </c>
      <c r="N946" s="59">
        <f t="shared" si="87"/>
        <v>18</v>
      </c>
      <c r="O946" s="59">
        <f t="shared" si="88"/>
        <v>1</v>
      </c>
    </row>
    <row r="947" spans="1:15" ht="12.5" customHeight="1" x14ac:dyDescent="0.35">
      <c r="A947" s="2">
        <v>18</v>
      </c>
      <c r="B947" s="2" t="s">
        <v>56</v>
      </c>
      <c r="C947" s="69">
        <v>45.082039999999999</v>
      </c>
      <c r="D947" t="s">
        <v>50</v>
      </c>
      <c r="E947" s="2" t="s">
        <v>44</v>
      </c>
      <c r="F947" s="2" t="s">
        <v>55</v>
      </c>
      <c r="G947" s="2">
        <v>7.6E-3</v>
      </c>
      <c r="H947" s="2">
        <f>IF(OR(G947="",G948="",G949="",G950=""),"",(SUMIF(A947:A$7000,A947,G947:G$7000)))</f>
        <v>3.8100000000000002E-2</v>
      </c>
      <c r="I947" s="55" t="str">
        <f t="shared" si="90"/>
        <v/>
      </c>
      <c r="J947" s="61" t="str">
        <f t="shared" si="86"/>
        <v/>
      </c>
      <c r="K947" s="55">
        <f t="array" ref="K947">(MAX(IF($A947=InsertVoiceSwitchActivateLOG!A$1:A$7000,InsertVoiceSwitchActivateLOG!H$1:H$7000,0)))</f>
        <v>5.3699999999999998E-2</v>
      </c>
      <c r="L947" s="55" t="str">
        <f t="shared" si="91"/>
        <v/>
      </c>
      <c r="M947" s="55">
        <f t="shared" si="89"/>
        <v>16.089999999998383</v>
      </c>
      <c r="N947" s="59">
        <f t="shared" si="87"/>
        <v>18</v>
      </c>
      <c r="O947" s="59">
        <f t="shared" si="88"/>
        <v>-1</v>
      </c>
    </row>
    <row r="948" spans="1:15" ht="12.5" customHeight="1" x14ac:dyDescent="0.35">
      <c r="A948" s="61">
        <v>18</v>
      </c>
      <c r="B948" s="61" t="s">
        <v>56</v>
      </c>
      <c r="C948" s="70">
        <v>45.09742</v>
      </c>
      <c r="D948" s="59" t="s">
        <v>50</v>
      </c>
      <c r="E948" s="61" t="s">
        <v>44</v>
      </c>
      <c r="F948" s="61" t="s">
        <v>55</v>
      </c>
      <c r="G948" s="61">
        <v>4.1999999999999997E-3</v>
      </c>
      <c r="H948" s="61">
        <f>IF(OR(G948="",G949="",G950="",G951=""),"",(SUMIF(A948:A$7000,A948,G948:G$7000)))</f>
        <v>3.0499999999999999E-2</v>
      </c>
      <c r="I948" s="61" t="str">
        <f t="shared" si="90"/>
        <v/>
      </c>
      <c r="J948" s="61" t="str">
        <f t="shared" si="86"/>
        <v/>
      </c>
      <c r="K948" s="61">
        <f t="array" ref="K948">(MAX(IF($A948=InsertVoiceSwitchActivateLOG!A$1:A$7000,InsertVoiceSwitchActivateLOG!H$1:H$7000,0)))</f>
        <v>5.3699999999999998E-2</v>
      </c>
      <c r="L948" s="61" t="str">
        <f t="shared" si="91"/>
        <v/>
      </c>
      <c r="M948" s="61">
        <f t="shared" si="89"/>
        <v>15.380000000000393</v>
      </c>
      <c r="N948" s="59">
        <f t="shared" si="87"/>
        <v>18</v>
      </c>
      <c r="O948" s="59">
        <f t="shared" si="88"/>
        <v>1</v>
      </c>
    </row>
    <row r="949" spans="1:15" ht="12.5" customHeight="1" x14ac:dyDescent="0.35">
      <c r="A949" s="2">
        <v>18</v>
      </c>
      <c r="B949" s="2" t="s">
        <v>56</v>
      </c>
      <c r="C949" s="69">
        <v>45.125390000000003</v>
      </c>
      <c r="D949" t="s">
        <v>50</v>
      </c>
      <c r="E949" s="2" t="s">
        <v>44</v>
      </c>
      <c r="F949" s="2" t="s">
        <v>55</v>
      </c>
      <c r="G949" s="2">
        <v>4.1999999999999997E-3</v>
      </c>
      <c r="H949" s="2">
        <f>IF(OR(G949="",G950="",G951="",G952=""),"",(SUMIF(A949:A$7000,A949,G949:G$7000)))</f>
        <v>2.6300000000000004E-2</v>
      </c>
      <c r="I949" s="55" t="str">
        <f t="shared" si="90"/>
        <v/>
      </c>
      <c r="J949" s="61" t="str">
        <f t="shared" si="86"/>
        <v/>
      </c>
      <c r="K949" s="55">
        <f t="array" ref="K949">(MAX(IF($A949=InsertVoiceSwitchActivateLOG!A$1:A$7000,InsertVoiceSwitchActivateLOG!H$1:H$7000,0)))</f>
        <v>5.3699999999999998E-2</v>
      </c>
      <c r="L949" s="55" t="str">
        <f t="shared" si="91"/>
        <v/>
      </c>
      <c r="M949" s="55">
        <f t="shared" si="89"/>
        <v>27.970000000003381</v>
      </c>
      <c r="N949" s="59">
        <f t="shared" si="87"/>
        <v>18</v>
      </c>
      <c r="O949" s="59">
        <f t="shared" si="88"/>
        <v>1</v>
      </c>
    </row>
    <row r="950" spans="1:15" ht="12.5" customHeight="1" x14ac:dyDescent="0.35">
      <c r="A950" s="61">
        <v>18</v>
      </c>
      <c r="B950" s="61" t="s">
        <v>56</v>
      </c>
      <c r="C950" s="70">
        <v>45.148969999999998</v>
      </c>
      <c r="D950" s="59" t="s">
        <v>50</v>
      </c>
      <c r="E950" s="61" t="s">
        <v>44</v>
      </c>
      <c r="F950" s="61" t="s">
        <v>55</v>
      </c>
      <c r="G950" s="61">
        <v>4.7000000000000002E-3</v>
      </c>
      <c r="H950" s="61">
        <f>IF(OR(G950="",G951="",G952="",G953=""),"",(SUMIF(A950:A$7000,A950,G950:G$7000)))</f>
        <v>2.2100000000000002E-2</v>
      </c>
      <c r="I950" s="61" t="str">
        <f t="shared" si="90"/>
        <v/>
      </c>
      <c r="J950" s="61" t="str">
        <f t="shared" si="86"/>
        <v/>
      </c>
      <c r="K950" s="61">
        <f t="array" ref="K950">(MAX(IF($A950=InsertVoiceSwitchActivateLOG!A$1:A$7000,InsertVoiceSwitchActivateLOG!H$1:H$7000,0)))</f>
        <v>5.3699999999999998E-2</v>
      </c>
      <c r="L950" s="61" t="str">
        <f t="shared" si="91"/>
        <v/>
      </c>
      <c r="M950" s="61">
        <f t="shared" si="89"/>
        <v>23.579999999995493</v>
      </c>
      <c r="N950" s="59">
        <f t="shared" si="87"/>
        <v>18</v>
      </c>
      <c r="O950" s="59">
        <f t="shared" si="88"/>
        <v>-1</v>
      </c>
    </row>
    <row r="951" spans="1:15" ht="12.5" customHeight="1" x14ac:dyDescent="0.35">
      <c r="A951" s="2">
        <v>18</v>
      </c>
      <c r="B951" s="2" t="s">
        <v>56</v>
      </c>
      <c r="C951" s="69">
        <v>45.169110000000003</v>
      </c>
      <c r="D951" t="s">
        <v>50</v>
      </c>
      <c r="E951" s="2" t="s">
        <v>44</v>
      </c>
      <c r="F951" s="2" t="s">
        <v>55</v>
      </c>
      <c r="G951" s="2">
        <v>1.1000000000000001E-3</v>
      </c>
      <c r="H951" s="2">
        <f>IF(OR(G951="",G952="",G953="",G954=""),"",(SUMIF(A951:A$7000,A951,G951:G$7000)))</f>
        <v>1.7400000000000002E-2</v>
      </c>
      <c r="I951" s="55" t="str">
        <f t="shared" si="90"/>
        <v/>
      </c>
      <c r="J951" s="61" t="str">
        <f t="shared" si="86"/>
        <v/>
      </c>
      <c r="K951" s="55">
        <f t="array" ref="K951">(MAX(IF($A951=InsertVoiceSwitchActivateLOG!A$1:A$7000,InsertVoiceSwitchActivateLOG!H$1:H$7000,0)))</f>
        <v>5.3699999999999998E-2</v>
      </c>
      <c r="L951" s="55" t="str">
        <f t="shared" si="91"/>
        <v/>
      </c>
      <c r="M951" s="55">
        <f t="shared" si="89"/>
        <v>20.140000000004932</v>
      </c>
      <c r="N951" s="59">
        <f t="shared" si="87"/>
        <v>18</v>
      </c>
      <c r="O951" s="59">
        <f t="shared" si="88"/>
        <v>-1</v>
      </c>
    </row>
    <row r="952" spans="1:15" ht="12.5" customHeight="1" x14ac:dyDescent="0.35">
      <c r="A952" s="61">
        <v>18</v>
      </c>
      <c r="B952" s="61" t="s">
        <v>54</v>
      </c>
      <c r="C952" s="70">
        <v>45.192459999999997</v>
      </c>
      <c r="D952" s="59" t="s">
        <v>50</v>
      </c>
      <c r="E952" s="61" t="s">
        <v>44</v>
      </c>
      <c r="F952" s="61" t="s">
        <v>55</v>
      </c>
      <c r="G952" s="61">
        <v>2.0000000000000001E-4</v>
      </c>
      <c r="H952" s="61">
        <f>IF(OR(G952="",G953="",G954="",G955=""),"",(SUMIF(A952:A$7000,A952,G952:G$7000)))</f>
        <v>1.6300000000000002E-2</v>
      </c>
      <c r="I952" s="61" t="str">
        <f t="shared" si="90"/>
        <v/>
      </c>
      <c r="J952" s="61" t="str">
        <f t="shared" si="86"/>
        <v/>
      </c>
      <c r="K952" s="61">
        <f t="array" ref="K952">(MAX(IF($A952=InsertVoiceSwitchActivateLOG!A$1:A$7000,InsertVoiceSwitchActivateLOG!H$1:H$7000,0)))</f>
        <v>5.3699999999999998E-2</v>
      </c>
      <c r="L952" s="61" t="str">
        <f t="shared" si="91"/>
        <v/>
      </c>
      <c r="M952" s="61">
        <f t="shared" si="89"/>
        <v>23.349999999993543</v>
      </c>
      <c r="N952" s="59">
        <f t="shared" si="87"/>
        <v>18</v>
      </c>
      <c r="O952" s="59">
        <f t="shared" si="88"/>
        <v>1</v>
      </c>
    </row>
    <row r="953" spans="1:15" ht="12.5" customHeight="1" x14ac:dyDescent="0.35">
      <c r="A953" s="2">
        <v>18</v>
      </c>
      <c r="B953" s="2" t="s">
        <v>56</v>
      </c>
      <c r="C953" s="69">
        <v>45.219230000000003</v>
      </c>
      <c r="D953" t="s">
        <v>50</v>
      </c>
      <c r="E953" s="2" t="s">
        <v>44</v>
      </c>
      <c r="F953" s="2" t="s">
        <v>55</v>
      </c>
      <c r="G953" s="2">
        <v>3.8999999999999998E-3</v>
      </c>
      <c r="H953" s="2">
        <f>IF(OR(G953="",G954="",G955="",G956=""),"",(SUMIF(A953:A$7000,A953,G953:G$7000)))</f>
        <v>1.61E-2</v>
      </c>
      <c r="I953" s="55" t="str">
        <f t="shared" si="90"/>
        <v/>
      </c>
      <c r="J953" s="61" t="str">
        <f t="shared" si="86"/>
        <v/>
      </c>
      <c r="K953" s="55">
        <f t="array" ref="K953">(MAX(IF($A953=InsertVoiceSwitchActivateLOG!A$1:A$7000,InsertVoiceSwitchActivateLOG!H$1:H$7000,0)))</f>
        <v>5.3699999999999998E-2</v>
      </c>
      <c r="L953" s="55" t="str">
        <f t="shared" si="91"/>
        <v/>
      </c>
      <c r="M953" s="55">
        <f t="shared" si="89"/>
        <v>26.770000000006178</v>
      </c>
      <c r="N953" s="59">
        <f t="shared" si="87"/>
        <v>18</v>
      </c>
      <c r="O953" s="59">
        <f t="shared" si="88"/>
        <v>1</v>
      </c>
    </row>
    <row r="954" spans="1:15" ht="12.5" customHeight="1" x14ac:dyDescent="0.35">
      <c r="A954" s="61">
        <v>18</v>
      </c>
      <c r="B954" s="61" t="s">
        <v>56</v>
      </c>
      <c r="C954" s="70">
        <v>45.242339999999999</v>
      </c>
      <c r="D954" s="59" t="s">
        <v>50</v>
      </c>
      <c r="E954" s="61" t="s">
        <v>44</v>
      </c>
      <c r="F954" s="61" t="s">
        <v>55</v>
      </c>
      <c r="G954" s="61">
        <v>6.1000000000000004E-3</v>
      </c>
      <c r="H954" s="61" t="str">
        <f>IF(OR(G954="",G955="",G956="",G957=""),"",(SUMIF(A954:A$7000,A954,G954:G$7000)))</f>
        <v/>
      </c>
      <c r="I954" s="61" t="str">
        <f t="shared" si="90"/>
        <v/>
      </c>
      <c r="J954" s="61" t="str">
        <f t="shared" si="86"/>
        <v/>
      </c>
      <c r="K954" s="61">
        <f t="array" ref="K954">(MAX(IF($A954=InsertVoiceSwitchActivateLOG!A$1:A$7000,InsertVoiceSwitchActivateLOG!H$1:H$7000,0)))</f>
        <v>5.3699999999999998E-2</v>
      </c>
      <c r="L954" s="61" t="str">
        <f t="shared" si="91"/>
        <v/>
      </c>
      <c r="M954" s="61">
        <f t="shared" si="89"/>
        <v>23.109999999995523</v>
      </c>
      <c r="N954" s="59">
        <f t="shared" si="87"/>
        <v>18</v>
      </c>
      <c r="O954" s="59">
        <f t="shared" si="88"/>
        <v>-1</v>
      </c>
    </row>
    <row r="955" spans="1:15" ht="12.5" customHeight="1" x14ac:dyDescent="0.35">
      <c r="A955" s="2">
        <v>18</v>
      </c>
      <c r="B955" s="2" t="s">
        <v>56</v>
      </c>
      <c r="C955" s="69">
        <v>45.264940000000003</v>
      </c>
      <c r="D955" t="s">
        <v>50</v>
      </c>
      <c r="E955" s="2" t="s">
        <v>44</v>
      </c>
      <c r="F955" s="2" t="s">
        <v>55</v>
      </c>
      <c r="G955" s="2">
        <v>3.7000000000000002E-3</v>
      </c>
      <c r="H955" s="2" t="str">
        <f>IF(OR(G955="",G956="",G957="",G958=""),"",(SUMIF(A955:A$7000,A955,G955:G$7000)))</f>
        <v/>
      </c>
      <c r="I955" s="55" t="str">
        <f t="shared" si="90"/>
        <v/>
      </c>
      <c r="J955" s="61" t="str">
        <f t="shared" si="86"/>
        <v/>
      </c>
      <c r="K955" s="55">
        <f t="array" ref="K955">(MAX(IF($A955=InsertVoiceSwitchActivateLOG!A$1:A$7000,InsertVoiceSwitchActivateLOG!H$1:H$7000,0)))</f>
        <v>5.3699999999999998E-2</v>
      </c>
      <c r="L955" s="55" t="str">
        <f t="shared" si="91"/>
        <v/>
      </c>
      <c r="M955" s="55">
        <f t="shared" si="89"/>
        <v>22.600000000004172</v>
      </c>
      <c r="N955" s="59">
        <f t="shared" si="87"/>
        <v>18</v>
      </c>
      <c r="O955" s="59">
        <f t="shared" si="88"/>
        <v>-1</v>
      </c>
    </row>
    <row r="956" spans="1:15" ht="12.5" customHeight="1" x14ac:dyDescent="0.35">
      <c r="A956" s="61">
        <v>18</v>
      </c>
      <c r="B956" s="61" t="s">
        <v>56</v>
      </c>
      <c r="C956" s="70">
        <v>45.282229999999998</v>
      </c>
      <c r="D956" s="59" t="s">
        <v>50</v>
      </c>
      <c r="E956" s="61" t="s">
        <v>44</v>
      </c>
      <c r="F956" s="61" t="s">
        <v>55</v>
      </c>
      <c r="G956" s="61">
        <v>2.3999999999999998E-3</v>
      </c>
      <c r="H956" s="61" t="str">
        <f>IF(OR(G956="",G957="",G958="",G959=""),"",(SUMIF(A956:A$7000,A956,G956:G$7000)))</f>
        <v/>
      </c>
      <c r="I956" s="61" t="str">
        <f t="shared" si="90"/>
        <v/>
      </c>
      <c r="J956" s="61" t="str">
        <f t="shared" si="86"/>
        <v/>
      </c>
      <c r="K956" s="61">
        <f t="array" ref="K956">(MAX(IF($A956=InsertVoiceSwitchActivateLOG!A$1:A$7000,InsertVoiceSwitchActivateLOG!H$1:H$7000,0)))</f>
        <v>5.3699999999999998E-2</v>
      </c>
      <c r="L956" s="61" t="str">
        <f t="shared" si="91"/>
        <v/>
      </c>
      <c r="M956" s="61">
        <f t="shared" si="89"/>
        <v>17.289999999995587</v>
      </c>
      <c r="N956" s="59" t="str">
        <f t="shared" si="87"/>
        <v/>
      </c>
      <c r="O956" s="59" t="str">
        <f t="shared" si="88"/>
        <v/>
      </c>
    </row>
    <row r="957" spans="1:15" ht="12.5" customHeight="1" x14ac:dyDescent="0.35">
      <c r="A957" s="2">
        <v>19</v>
      </c>
      <c r="B957" s="2" t="s">
        <v>54</v>
      </c>
      <c r="C957" s="69">
        <v>46.317729999999997</v>
      </c>
      <c r="D957" t="s">
        <v>50</v>
      </c>
      <c r="E957" s="2" t="s">
        <v>44</v>
      </c>
      <c r="F957" s="2" t="s">
        <v>55</v>
      </c>
      <c r="G957" s="2"/>
      <c r="H957" s="2" t="str">
        <f>IF(OR(G957="",G958="",G959="",G960=""),"",(SUMIF(A957:A$7000,A957,G957:G$7000)))</f>
        <v/>
      </c>
      <c r="I957" s="55" t="str">
        <f t="shared" si="90"/>
        <v/>
      </c>
      <c r="J957" s="61" t="str">
        <f t="shared" si="86"/>
        <v/>
      </c>
      <c r="K957" s="55">
        <f t="array" ref="K957">(MAX(IF($A957=InsertVoiceSwitchActivateLOG!A$1:A$7000,InsertVoiceSwitchActivateLOG!H$1:H$7000,0)))</f>
        <v>3.3799999999999997E-2</v>
      </c>
      <c r="L957" s="55" t="str">
        <f t="shared" si="91"/>
        <v/>
      </c>
      <c r="M957" s="55">
        <f t="shared" si="89"/>
        <v>0</v>
      </c>
      <c r="N957" s="59" t="str">
        <f t="shared" si="87"/>
        <v/>
      </c>
      <c r="O957" s="59" t="str">
        <f t="shared" si="88"/>
        <v/>
      </c>
    </row>
    <row r="958" spans="1:15" ht="12.5" customHeight="1" x14ac:dyDescent="0.35">
      <c r="A958" s="61">
        <v>19</v>
      </c>
      <c r="B958" s="61" t="s">
        <v>54</v>
      </c>
      <c r="C958" s="70">
        <v>46.338230000000003</v>
      </c>
      <c r="D958" s="59" t="s">
        <v>50</v>
      </c>
      <c r="E958" s="61" t="s">
        <v>44</v>
      </c>
      <c r="F958" s="61" t="s">
        <v>55</v>
      </c>
      <c r="G958" s="61"/>
      <c r="H958" s="61" t="str">
        <f>IF(OR(G958="",G959="",G960="",G961=""),"",(SUMIF(A958:A$7000,A958,G958:G$7000)))</f>
        <v/>
      </c>
      <c r="I958" s="61" t="str">
        <f t="shared" si="90"/>
        <v/>
      </c>
      <c r="J958" s="61" t="str">
        <f t="shared" si="86"/>
        <v/>
      </c>
      <c r="K958" s="61">
        <f t="array" ref="K958">(MAX(IF($A958=InsertVoiceSwitchActivateLOG!A$1:A$7000,InsertVoiceSwitchActivateLOG!H$1:H$7000,0)))</f>
        <v>3.3799999999999997E-2</v>
      </c>
      <c r="L958" s="61" t="str">
        <f t="shared" si="91"/>
        <v/>
      </c>
      <c r="M958" s="61">
        <f t="shared" si="89"/>
        <v>20.500000000005514</v>
      </c>
      <c r="N958" s="59" t="str">
        <f t="shared" si="87"/>
        <v/>
      </c>
      <c r="O958" s="59" t="str">
        <f t="shared" si="88"/>
        <v/>
      </c>
    </row>
    <row r="959" spans="1:15" ht="12.5" customHeight="1" x14ac:dyDescent="0.35">
      <c r="A959" s="2">
        <v>19</v>
      </c>
      <c r="B959" s="2" t="s">
        <v>54</v>
      </c>
      <c r="C959" s="69">
        <v>46.366529999999997</v>
      </c>
      <c r="D959" t="s">
        <v>50</v>
      </c>
      <c r="E959" s="2" t="s">
        <v>44</v>
      </c>
      <c r="F959" s="2" t="s">
        <v>55</v>
      </c>
      <c r="G959" s="2"/>
      <c r="H959" s="2" t="str">
        <f>IF(OR(G959="",G960="",G961="",G962=""),"",(SUMIF(A959:A$7000,A959,G959:G$7000)))</f>
        <v/>
      </c>
      <c r="I959" s="55" t="str">
        <f t="shared" si="90"/>
        <v/>
      </c>
      <c r="J959" s="61" t="str">
        <f t="shared" si="86"/>
        <v/>
      </c>
      <c r="K959" s="55">
        <f t="array" ref="K959">(MAX(IF($A959=InsertVoiceSwitchActivateLOG!A$1:A$7000,InsertVoiceSwitchActivateLOG!H$1:H$7000,0)))</f>
        <v>3.3799999999999997E-2</v>
      </c>
      <c r="L959" s="55" t="str">
        <f t="shared" si="91"/>
        <v/>
      </c>
      <c r="M959" s="55">
        <f t="shared" si="89"/>
        <v>28.299999999994441</v>
      </c>
      <c r="N959" s="59" t="str">
        <f t="shared" si="87"/>
        <v/>
      </c>
      <c r="O959" s="59" t="str">
        <f t="shared" si="88"/>
        <v/>
      </c>
    </row>
    <row r="960" spans="1:15" ht="12.5" customHeight="1" x14ac:dyDescent="0.35">
      <c r="A960" s="61">
        <v>19</v>
      </c>
      <c r="B960" s="61" t="s">
        <v>54</v>
      </c>
      <c r="C960" s="70">
        <v>46.398719999999997</v>
      </c>
      <c r="D960" s="59" t="s">
        <v>50</v>
      </c>
      <c r="E960" s="61" t="s">
        <v>44</v>
      </c>
      <c r="F960" s="61" t="s">
        <v>55</v>
      </c>
      <c r="G960" s="61"/>
      <c r="H960" s="61" t="str">
        <f>IF(OR(G960="",G961="",G962="",G963=""),"",(SUMIF(A960:A$7000,A960,G960:G$7000)))</f>
        <v/>
      </c>
      <c r="I960" s="61" t="str">
        <f t="shared" si="90"/>
        <v/>
      </c>
      <c r="J960" s="61" t="str">
        <f t="shared" si="86"/>
        <v/>
      </c>
      <c r="K960" s="61">
        <f t="array" ref="K960">(MAX(IF($A960=InsertVoiceSwitchActivateLOG!A$1:A$7000,InsertVoiceSwitchActivateLOG!H$1:H$7000,0)))</f>
        <v>3.3799999999999997E-2</v>
      </c>
      <c r="L960" s="61" t="str">
        <f t="shared" si="91"/>
        <v/>
      </c>
      <c r="M960" s="61">
        <f t="shared" si="89"/>
        <v>32.189999999999941</v>
      </c>
      <c r="N960" s="59" t="str">
        <f t="shared" si="87"/>
        <v/>
      </c>
      <c r="O960" s="59" t="str">
        <f t="shared" si="88"/>
        <v/>
      </c>
    </row>
    <row r="961" spans="1:15" ht="12.5" customHeight="1" x14ac:dyDescent="0.35">
      <c r="A961" s="2">
        <v>19</v>
      </c>
      <c r="B961" s="2" t="s">
        <v>54</v>
      </c>
      <c r="C961" s="69">
        <v>46.419220000000003</v>
      </c>
      <c r="D961" t="s">
        <v>50</v>
      </c>
      <c r="E961" s="2" t="s">
        <v>44</v>
      </c>
      <c r="F961" s="2" t="s">
        <v>55</v>
      </c>
      <c r="G961" s="2"/>
      <c r="H961" s="2" t="str">
        <f>IF(OR(G961="",G962="",G963="",G964=""),"",(SUMIF(A961:A$7000,A961,G961:G$7000)))</f>
        <v/>
      </c>
      <c r="I961" s="55" t="str">
        <f t="shared" si="90"/>
        <v/>
      </c>
      <c r="J961" s="61" t="str">
        <f t="shared" si="86"/>
        <v/>
      </c>
      <c r="K961" s="55">
        <f t="array" ref="K961">(MAX(IF($A961=InsertVoiceSwitchActivateLOG!A$1:A$7000,InsertVoiceSwitchActivateLOG!H$1:H$7000,0)))</f>
        <v>3.3799999999999997E-2</v>
      </c>
      <c r="L961" s="55" t="str">
        <f t="shared" si="91"/>
        <v/>
      </c>
      <c r="M961" s="55">
        <f t="shared" si="89"/>
        <v>20.500000000005514</v>
      </c>
      <c r="N961" s="59" t="str">
        <f t="shared" si="87"/>
        <v/>
      </c>
      <c r="O961" s="59" t="str">
        <f t="shared" si="88"/>
        <v/>
      </c>
    </row>
    <row r="962" spans="1:15" ht="12.5" customHeight="1" x14ac:dyDescent="0.35">
      <c r="A962" s="61">
        <v>19</v>
      </c>
      <c r="B962" s="61" t="s">
        <v>54</v>
      </c>
      <c r="C962" s="70">
        <v>46.440980000000003</v>
      </c>
      <c r="D962" s="59" t="s">
        <v>50</v>
      </c>
      <c r="E962" s="61" t="s">
        <v>44</v>
      </c>
      <c r="F962" s="61" t="s">
        <v>55</v>
      </c>
      <c r="G962" s="61"/>
      <c r="H962" s="61" t="str">
        <f>IF(OR(G962="",G963="",G964="",G965=""),"",(SUMIF(A962:A$7000,A962,G962:G$7000)))</f>
        <v/>
      </c>
      <c r="I962" s="61" t="str">
        <f t="shared" si="90"/>
        <v/>
      </c>
      <c r="J962" s="61" t="str">
        <f t="shared" si="86"/>
        <v/>
      </c>
      <c r="K962" s="61">
        <f t="array" ref="K962">(MAX(IF($A962=InsertVoiceSwitchActivateLOG!A$1:A$7000,InsertVoiceSwitchActivateLOG!H$1:H$7000,0)))</f>
        <v>3.3799999999999997E-2</v>
      </c>
      <c r="L962" s="61" t="str">
        <f t="shared" si="91"/>
        <v/>
      </c>
      <c r="M962" s="61">
        <f t="shared" si="89"/>
        <v>21.760000000000446</v>
      </c>
      <c r="N962" s="59" t="str">
        <f t="shared" si="87"/>
        <v/>
      </c>
      <c r="O962" s="59" t="str">
        <f t="shared" si="88"/>
        <v/>
      </c>
    </row>
    <row r="963" spans="1:15" ht="12.5" customHeight="1" x14ac:dyDescent="0.35">
      <c r="A963" s="2">
        <v>19</v>
      </c>
      <c r="B963" s="2" t="s">
        <v>54</v>
      </c>
      <c r="C963" s="69">
        <v>46.460329999999999</v>
      </c>
      <c r="D963" t="s">
        <v>50</v>
      </c>
      <c r="E963" s="2" t="s">
        <v>44</v>
      </c>
      <c r="F963" s="2" t="s">
        <v>55</v>
      </c>
      <c r="G963" s="2"/>
      <c r="H963" s="2" t="str">
        <f>IF(OR(G963="",G964="",G965="",G966=""),"",(SUMIF(A963:A$7000,A963,G963:G$7000)))</f>
        <v/>
      </c>
      <c r="I963" s="55" t="str">
        <f t="shared" si="90"/>
        <v/>
      </c>
      <c r="J963" s="61" t="str">
        <f t="shared" si="86"/>
        <v/>
      </c>
      <c r="K963" s="55">
        <f t="array" ref="K963">(MAX(IF($A963=InsertVoiceSwitchActivateLOG!A$1:A$7000,InsertVoiceSwitchActivateLOG!H$1:H$7000,0)))</f>
        <v>3.3799999999999997E-2</v>
      </c>
      <c r="L963" s="55" t="str">
        <f t="shared" si="91"/>
        <v/>
      </c>
      <c r="M963" s="55">
        <f t="shared" si="89"/>
        <v>19.349999999995759</v>
      </c>
      <c r="N963" s="59" t="str">
        <f t="shared" si="87"/>
        <v/>
      </c>
      <c r="O963" s="59" t="str">
        <f t="shared" si="88"/>
        <v/>
      </c>
    </row>
    <row r="964" spans="1:15" ht="12.5" customHeight="1" x14ac:dyDescent="0.35">
      <c r="A964" s="61">
        <v>19</v>
      </c>
      <c r="B964" s="61" t="s">
        <v>54</v>
      </c>
      <c r="C964" s="70">
        <v>46.481929999999998</v>
      </c>
      <c r="D964" s="59" t="s">
        <v>50</v>
      </c>
      <c r="E964" s="61" t="s">
        <v>44</v>
      </c>
      <c r="F964" s="61" t="s">
        <v>55</v>
      </c>
      <c r="G964" s="61"/>
      <c r="H964" s="61" t="str">
        <f>IF(OR(G964="",G965="",G966="",G967=""),"",(SUMIF(A964:A$7000,A964,G964:G$7000)))</f>
        <v/>
      </c>
      <c r="I964" s="61" t="str">
        <f t="shared" si="90"/>
        <v/>
      </c>
      <c r="J964" s="61" t="str">
        <f t="shared" si="86"/>
        <v/>
      </c>
      <c r="K964" s="61">
        <f t="array" ref="K964">(MAX(IF($A964=InsertVoiceSwitchActivateLOG!A$1:A$7000,InsertVoiceSwitchActivateLOG!H$1:H$7000,0)))</f>
        <v>3.3799999999999997E-2</v>
      </c>
      <c r="L964" s="61" t="str">
        <f t="shared" si="91"/>
        <v/>
      </c>
      <c r="M964" s="61">
        <f t="shared" si="89"/>
        <v>21.599999999999397</v>
      </c>
      <c r="N964" s="59" t="str">
        <f t="shared" si="87"/>
        <v/>
      </c>
      <c r="O964" s="59" t="str">
        <f t="shared" si="88"/>
        <v/>
      </c>
    </row>
    <row r="965" spans="1:15" ht="12.5" customHeight="1" x14ac:dyDescent="0.35">
      <c r="A965" s="2">
        <v>19</v>
      </c>
      <c r="B965" s="2" t="s">
        <v>54</v>
      </c>
      <c r="C965" s="69">
        <v>46.503660000000004</v>
      </c>
      <c r="D965" t="s">
        <v>50</v>
      </c>
      <c r="E965" s="2" t="s">
        <v>44</v>
      </c>
      <c r="F965" s="2" t="s">
        <v>55</v>
      </c>
      <c r="G965" s="2"/>
      <c r="H965" s="2" t="str">
        <f>IF(OR(G965="",G966="",G967="",G968=""),"",(SUMIF(A965:A$7000,A965,G965:G$7000)))</f>
        <v/>
      </c>
      <c r="I965" s="55" t="str">
        <f t="shared" si="90"/>
        <v/>
      </c>
      <c r="J965" s="61" t="str">
        <f t="shared" si="86"/>
        <v/>
      </c>
      <c r="K965" s="55">
        <f t="array" ref="K965">(MAX(IF($A965=InsertVoiceSwitchActivateLOG!A$1:A$7000,InsertVoiceSwitchActivateLOG!H$1:H$7000,0)))</f>
        <v>3.3799999999999997E-2</v>
      </c>
      <c r="L965" s="55" t="str">
        <f t="shared" si="91"/>
        <v/>
      </c>
      <c r="M965" s="55">
        <f t="shared" si="89"/>
        <v>21.730000000005134</v>
      </c>
      <c r="N965" s="59" t="str">
        <f t="shared" si="87"/>
        <v/>
      </c>
      <c r="O965" s="59" t="str">
        <f t="shared" si="88"/>
        <v/>
      </c>
    </row>
    <row r="966" spans="1:15" ht="12.5" customHeight="1" x14ac:dyDescent="0.35">
      <c r="A966" s="61">
        <v>19</v>
      </c>
      <c r="B966" s="61" t="s">
        <v>54</v>
      </c>
      <c r="C966" s="70">
        <v>46.531300000000002</v>
      </c>
      <c r="D966" s="59" t="s">
        <v>50</v>
      </c>
      <c r="E966" s="61" t="s">
        <v>44</v>
      </c>
      <c r="F966" s="61" t="s">
        <v>55</v>
      </c>
      <c r="G966" s="61"/>
      <c r="H966" s="61" t="str">
        <f>IF(OR(G966="",G967="",G968="",G969=""),"",(SUMIF(A966:A$7000,A966,G966:G$7000)))</f>
        <v/>
      </c>
      <c r="I966" s="61" t="str">
        <f t="shared" si="90"/>
        <v/>
      </c>
      <c r="J966" s="61" t="str">
        <f t="shared" si="86"/>
        <v/>
      </c>
      <c r="K966" s="61">
        <f t="array" ref="K966">(MAX(IF($A966=InsertVoiceSwitchActivateLOG!A$1:A$7000,InsertVoiceSwitchActivateLOG!H$1:H$7000,0)))</f>
        <v>3.3799999999999997E-2</v>
      </c>
      <c r="L966" s="61" t="str">
        <f t="shared" si="91"/>
        <v/>
      </c>
      <c r="M966" s="61">
        <f t="shared" si="89"/>
        <v>27.639999999998111</v>
      </c>
      <c r="N966" s="59" t="str">
        <f t="shared" si="87"/>
        <v/>
      </c>
      <c r="O966" s="59" t="str">
        <f t="shared" si="88"/>
        <v/>
      </c>
    </row>
    <row r="967" spans="1:15" ht="12.5" customHeight="1" x14ac:dyDescent="0.35">
      <c r="A967" s="2">
        <v>19</v>
      </c>
      <c r="B967" s="2" t="s">
        <v>54</v>
      </c>
      <c r="C967" s="69">
        <v>46.554940000000002</v>
      </c>
      <c r="D967" t="s">
        <v>50</v>
      </c>
      <c r="E967" s="2" t="s">
        <v>44</v>
      </c>
      <c r="F967" s="2" t="s">
        <v>55</v>
      </c>
      <c r="G967" s="2"/>
      <c r="H967" s="2" t="str">
        <f>IF(OR(G967="",G968="",G969="",G970=""),"",(SUMIF(A967:A$7000,A967,G967:G$7000)))</f>
        <v/>
      </c>
      <c r="I967" s="55" t="str">
        <f t="shared" si="90"/>
        <v/>
      </c>
      <c r="J967" s="61" t="str">
        <f t="shared" si="86"/>
        <v/>
      </c>
      <c r="K967" s="55">
        <f t="array" ref="K967">(MAX(IF($A967=InsertVoiceSwitchActivateLOG!A$1:A$7000,InsertVoiceSwitchActivateLOG!H$1:H$7000,0)))</f>
        <v>3.3799999999999997E-2</v>
      </c>
      <c r="L967" s="55" t="str">
        <f t="shared" si="91"/>
        <v/>
      </c>
      <c r="M967" s="55">
        <f t="shared" si="89"/>
        <v>23.640000000000327</v>
      </c>
      <c r="N967" s="59" t="str">
        <f t="shared" si="87"/>
        <v/>
      </c>
      <c r="O967" s="59" t="str">
        <f t="shared" si="88"/>
        <v/>
      </c>
    </row>
    <row r="968" spans="1:15" ht="12.5" customHeight="1" x14ac:dyDescent="0.35">
      <c r="A968" s="61">
        <v>19</v>
      </c>
      <c r="B968" s="61" t="s">
        <v>54</v>
      </c>
      <c r="C968" s="70">
        <v>46.570450000000001</v>
      </c>
      <c r="D968" s="59" t="s">
        <v>50</v>
      </c>
      <c r="E968" s="61" t="s">
        <v>44</v>
      </c>
      <c r="F968" s="61" t="s">
        <v>55</v>
      </c>
      <c r="G968" s="61"/>
      <c r="H968" s="61" t="str">
        <f>IF(OR(G968="",G969="",G970="",G971=""),"",(SUMIF(A968:A$7000,A968,G968:G$7000)))</f>
        <v/>
      </c>
      <c r="I968" s="61" t="str">
        <f t="shared" si="90"/>
        <v/>
      </c>
      <c r="J968" s="61" t="str">
        <f t="shared" si="86"/>
        <v/>
      </c>
      <c r="K968" s="61">
        <f t="array" ref="K968">(MAX(IF($A968=InsertVoiceSwitchActivateLOG!A$1:A$7000,InsertVoiceSwitchActivateLOG!H$1:H$7000,0)))</f>
        <v>3.3799999999999997E-2</v>
      </c>
      <c r="L968" s="61" t="str">
        <f t="shared" si="91"/>
        <v/>
      </c>
      <c r="M968" s="61">
        <f t="shared" si="89"/>
        <v>15.509999999999025</v>
      </c>
      <c r="N968" s="59" t="str">
        <f t="shared" si="87"/>
        <v/>
      </c>
      <c r="O968" s="59" t="str">
        <f t="shared" si="88"/>
        <v/>
      </c>
    </row>
    <row r="969" spans="1:15" ht="12.5" customHeight="1" x14ac:dyDescent="0.35">
      <c r="A969" s="2">
        <v>19</v>
      </c>
      <c r="B969" s="2" t="s">
        <v>54</v>
      </c>
      <c r="C969" s="69">
        <v>46.592570000000002</v>
      </c>
      <c r="D969" t="s">
        <v>50</v>
      </c>
      <c r="E969" s="2" t="s">
        <v>44</v>
      </c>
      <c r="F969" s="2" t="s">
        <v>55</v>
      </c>
      <c r="G969" s="2">
        <v>1E-4</v>
      </c>
      <c r="H969" s="2" t="str">
        <f>IF(OR(G969="",G970="",G971="",G972=""),"",(SUMIF(A969:A$7000,A969,G969:G$7000)))</f>
        <v/>
      </c>
      <c r="I969" s="55" t="str">
        <f t="shared" si="90"/>
        <v/>
      </c>
      <c r="J969" s="61" t="str">
        <f t="shared" si="86"/>
        <v/>
      </c>
      <c r="K969" s="55">
        <f t="array" ref="K969">(MAX(IF($A969=InsertVoiceSwitchActivateLOG!A$1:A$7000,InsertVoiceSwitchActivateLOG!H$1:H$7000,0)))</f>
        <v>3.3799999999999997E-2</v>
      </c>
      <c r="L969" s="55" t="str">
        <f t="shared" si="91"/>
        <v/>
      </c>
      <c r="M969" s="55">
        <f t="shared" si="89"/>
        <v>22.120000000001028</v>
      </c>
      <c r="N969" s="59" t="str">
        <f t="shared" si="87"/>
        <v/>
      </c>
      <c r="O969" s="59" t="str">
        <f t="shared" si="88"/>
        <v/>
      </c>
    </row>
    <row r="970" spans="1:15" ht="12.5" customHeight="1" x14ac:dyDescent="0.35">
      <c r="A970" s="61">
        <v>19</v>
      </c>
      <c r="B970" s="61" t="s">
        <v>54</v>
      </c>
      <c r="C970" s="70">
        <v>46.609810000000003</v>
      </c>
      <c r="D970" s="59" t="s">
        <v>50</v>
      </c>
      <c r="E970" s="61" t="s">
        <v>44</v>
      </c>
      <c r="F970" s="61" t="s">
        <v>55</v>
      </c>
      <c r="G970" s="61"/>
      <c r="H970" s="61" t="str">
        <f>IF(OR(G970="",G971="",G972="",G973=""),"",(SUMIF(A970:A$7000,A970,G970:G$7000)))</f>
        <v/>
      </c>
      <c r="I970" s="61" t="str">
        <f t="shared" si="90"/>
        <v/>
      </c>
      <c r="J970" s="61" t="str">
        <f t="shared" si="86"/>
        <v/>
      </c>
      <c r="K970" s="61">
        <f t="array" ref="K970">(MAX(IF($A970=InsertVoiceSwitchActivateLOG!A$1:A$7000,InsertVoiceSwitchActivateLOG!H$1:H$7000,0)))</f>
        <v>3.3799999999999997E-2</v>
      </c>
      <c r="L970" s="61" t="str">
        <f t="shared" si="91"/>
        <v/>
      </c>
      <c r="M970" s="61">
        <f t="shared" si="89"/>
        <v>17.240000000001032</v>
      </c>
      <c r="N970" s="59" t="str">
        <f t="shared" si="87"/>
        <v/>
      </c>
      <c r="O970" s="59" t="str">
        <f t="shared" si="88"/>
        <v/>
      </c>
    </row>
    <row r="971" spans="1:15" ht="12.5" customHeight="1" x14ac:dyDescent="0.35">
      <c r="A971" s="2">
        <v>19</v>
      </c>
      <c r="B971" s="2" t="s">
        <v>54</v>
      </c>
      <c r="C971" s="69">
        <v>46.625500000000002</v>
      </c>
      <c r="D971" t="s">
        <v>50</v>
      </c>
      <c r="E971" s="2" t="s">
        <v>44</v>
      </c>
      <c r="F971" s="2" t="s">
        <v>55</v>
      </c>
      <c r="G971" s="2"/>
      <c r="H971" s="2" t="str">
        <f>IF(OR(G971="",G972="",G973="",G974=""),"",(SUMIF(A971:A$7000,A971,G971:G$7000)))</f>
        <v/>
      </c>
      <c r="I971" s="55" t="str">
        <f t="shared" si="90"/>
        <v/>
      </c>
      <c r="J971" s="61" t="str">
        <f t="shared" si="86"/>
        <v/>
      </c>
      <c r="K971" s="55">
        <f t="array" ref="K971">(MAX(IF($A971=InsertVoiceSwitchActivateLOG!A$1:A$7000,InsertVoiceSwitchActivateLOG!H$1:H$7000,0)))</f>
        <v>3.3799999999999997E-2</v>
      </c>
      <c r="L971" s="55" t="str">
        <f t="shared" si="91"/>
        <v/>
      </c>
      <c r="M971" s="55">
        <f t="shared" si="89"/>
        <v>15.689999999999316</v>
      </c>
      <c r="N971" s="59" t="str">
        <f t="shared" si="87"/>
        <v/>
      </c>
      <c r="O971" s="59" t="str">
        <f t="shared" si="88"/>
        <v/>
      </c>
    </row>
    <row r="972" spans="1:15" ht="12.5" customHeight="1" x14ac:dyDescent="0.35">
      <c r="A972" s="61">
        <v>19</v>
      </c>
      <c r="B972" s="61" t="s">
        <v>54</v>
      </c>
      <c r="C972" s="70">
        <v>46.641829999999999</v>
      </c>
      <c r="D972" s="59" t="s">
        <v>50</v>
      </c>
      <c r="E972" s="61" t="s">
        <v>44</v>
      </c>
      <c r="F972" s="61" t="s">
        <v>55</v>
      </c>
      <c r="G972" s="61"/>
      <c r="H972" s="61" t="str">
        <f>IF(OR(G972="",G973="",G974="",G975=""),"",(SUMIF(A972:A$7000,A972,G972:G$7000)))</f>
        <v/>
      </c>
      <c r="I972" s="61" t="str">
        <f t="shared" si="90"/>
        <v/>
      </c>
      <c r="J972" s="61" t="str">
        <f t="shared" si="86"/>
        <v/>
      </c>
      <c r="K972" s="61">
        <f t="array" ref="K972">(MAX(IF($A972=InsertVoiceSwitchActivateLOG!A$1:A$7000,InsertVoiceSwitchActivateLOG!H$1:H$7000,0)))</f>
        <v>3.3799999999999997E-2</v>
      </c>
      <c r="L972" s="61" t="str">
        <f t="shared" si="91"/>
        <v/>
      </c>
      <c r="M972" s="61">
        <f t="shared" si="89"/>
        <v>16.329999999996403</v>
      </c>
      <c r="N972" s="59" t="str">
        <f t="shared" si="87"/>
        <v/>
      </c>
      <c r="O972" s="59" t="str">
        <f t="shared" si="88"/>
        <v/>
      </c>
    </row>
    <row r="973" spans="1:15" ht="12.5" customHeight="1" x14ac:dyDescent="0.35">
      <c r="A973" s="2">
        <v>19</v>
      </c>
      <c r="B973" s="2" t="s">
        <v>54</v>
      </c>
      <c r="C973" s="69">
        <v>46.658940000000001</v>
      </c>
      <c r="D973" t="s">
        <v>50</v>
      </c>
      <c r="E973" s="2" t="s">
        <v>44</v>
      </c>
      <c r="F973" s="2" t="s">
        <v>55</v>
      </c>
      <c r="G973" s="2"/>
      <c r="H973" s="2" t="str">
        <f>IF(OR(G973="",G974="",G975="",G976=""),"",(SUMIF(A973:A$7000,A973,G973:G$7000)))</f>
        <v/>
      </c>
      <c r="I973" s="55" t="str">
        <f t="shared" si="90"/>
        <v/>
      </c>
      <c r="J973" s="61" t="str">
        <f t="shared" si="86"/>
        <v/>
      </c>
      <c r="K973" s="55">
        <f t="array" ref="K973">(MAX(IF($A973=InsertVoiceSwitchActivateLOG!A$1:A$7000,InsertVoiceSwitchActivateLOG!H$1:H$7000,0)))</f>
        <v>3.3799999999999997E-2</v>
      </c>
      <c r="L973" s="55" t="str">
        <f t="shared" si="91"/>
        <v/>
      </c>
      <c r="M973" s="55">
        <f t="shared" si="89"/>
        <v>17.110000000002401</v>
      </c>
      <c r="N973" s="59" t="str">
        <f t="shared" si="87"/>
        <v/>
      </c>
      <c r="O973" s="59" t="str">
        <f t="shared" si="88"/>
        <v/>
      </c>
    </row>
    <row r="974" spans="1:15" ht="12.5" customHeight="1" x14ac:dyDescent="0.35">
      <c r="A974" s="61">
        <v>19</v>
      </c>
      <c r="B974" s="61" t="s">
        <v>54</v>
      </c>
      <c r="C974" s="70">
        <v>46.674050000000001</v>
      </c>
      <c r="D974" s="59" t="s">
        <v>50</v>
      </c>
      <c r="E974" s="61" t="s">
        <v>44</v>
      </c>
      <c r="F974" s="61" t="s">
        <v>55</v>
      </c>
      <c r="G974" s="61"/>
      <c r="H974" s="61" t="str">
        <f>IF(OR(G974="",G975="",G976="",G977=""),"",(SUMIF(A974:A$7000,A974,G974:G$7000)))</f>
        <v/>
      </c>
      <c r="I974" s="61" t="str">
        <f t="shared" si="90"/>
        <v/>
      </c>
      <c r="J974" s="61" t="str">
        <f t="shared" si="86"/>
        <v/>
      </c>
      <c r="K974" s="61">
        <f t="array" ref="K974">(MAX(IF($A974=InsertVoiceSwitchActivateLOG!A$1:A$7000,InsertVoiceSwitchActivateLOG!H$1:H$7000,0)))</f>
        <v>3.3799999999999997E-2</v>
      </c>
      <c r="L974" s="61" t="str">
        <f t="shared" si="91"/>
        <v/>
      </c>
      <c r="M974" s="61">
        <f t="shared" si="89"/>
        <v>15.109999999999957</v>
      </c>
      <c r="N974" s="59" t="str">
        <f t="shared" si="87"/>
        <v/>
      </c>
      <c r="O974" s="59" t="str">
        <f t="shared" si="88"/>
        <v/>
      </c>
    </row>
    <row r="975" spans="1:15" ht="12.5" customHeight="1" x14ac:dyDescent="0.35">
      <c r="A975" s="2">
        <v>19</v>
      </c>
      <c r="B975" s="2" t="s">
        <v>54</v>
      </c>
      <c r="C975" s="69">
        <v>46.690759999999997</v>
      </c>
      <c r="D975" t="s">
        <v>50</v>
      </c>
      <c r="E975" s="2" t="s">
        <v>44</v>
      </c>
      <c r="F975" s="2" t="s">
        <v>55</v>
      </c>
      <c r="G975" s="2"/>
      <c r="H975" s="2" t="str">
        <f>IF(OR(G975="",G976="",G977="",G978=""),"",(SUMIF(A975:A$7000,A975,G975:G$7000)))</f>
        <v/>
      </c>
      <c r="I975" s="55" t="str">
        <f t="shared" si="90"/>
        <v/>
      </c>
      <c r="J975" s="61" t="str">
        <f t="shared" si="86"/>
        <v/>
      </c>
      <c r="K975" s="55">
        <f t="array" ref="K975">(MAX(IF($A975=InsertVoiceSwitchActivateLOG!A$1:A$7000,InsertVoiceSwitchActivateLOG!H$1:H$7000,0)))</f>
        <v>3.3799999999999997E-2</v>
      </c>
      <c r="L975" s="55" t="str">
        <f t="shared" si="91"/>
        <v/>
      </c>
      <c r="M975" s="55">
        <f t="shared" si="89"/>
        <v>16.709999999996228</v>
      </c>
      <c r="N975" s="59" t="str">
        <f t="shared" si="87"/>
        <v/>
      </c>
      <c r="O975" s="59" t="str">
        <f t="shared" si="88"/>
        <v/>
      </c>
    </row>
    <row r="976" spans="1:15" ht="12.5" customHeight="1" x14ac:dyDescent="0.35">
      <c r="A976" s="61">
        <v>19</v>
      </c>
      <c r="B976" s="61" t="s">
        <v>54</v>
      </c>
      <c r="C976" s="70">
        <v>46.710340000000002</v>
      </c>
      <c r="D976" s="59" t="s">
        <v>50</v>
      </c>
      <c r="E976" s="61" t="s">
        <v>44</v>
      </c>
      <c r="F976" s="61" t="s">
        <v>55</v>
      </c>
      <c r="G976" s="61"/>
      <c r="H976" s="61" t="str">
        <f>IF(OR(G976="",G977="",G978="",G979=""),"",(SUMIF(A976:A$7000,A976,G976:G$7000)))</f>
        <v/>
      </c>
      <c r="I976" s="61" t="str">
        <f t="shared" si="90"/>
        <v/>
      </c>
      <c r="J976" s="61" t="str">
        <f t="shared" si="86"/>
        <v/>
      </c>
      <c r="K976" s="61">
        <f t="array" ref="K976">(MAX(IF($A976=InsertVoiceSwitchActivateLOG!A$1:A$7000,InsertVoiceSwitchActivateLOG!H$1:H$7000,0)))</f>
        <v>3.3799999999999997E-2</v>
      </c>
      <c r="L976" s="61" t="str">
        <f t="shared" si="91"/>
        <v/>
      </c>
      <c r="M976" s="61">
        <f t="shared" si="89"/>
        <v>19.580000000004816</v>
      </c>
      <c r="N976" s="59" t="str">
        <f t="shared" si="87"/>
        <v/>
      </c>
      <c r="O976" s="59" t="str">
        <f t="shared" si="88"/>
        <v/>
      </c>
    </row>
    <row r="977" spans="1:15" ht="12.5" customHeight="1" x14ac:dyDescent="0.35">
      <c r="A977" s="2">
        <v>19</v>
      </c>
      <c r="B977" s="2" t="s">
        <v>54</v>
      </c>
      <c r="C977" s="69">
        <v>46.727629999999998</v>
      </c>
      <c r="D977" t="s">
        <v>50</v>
      </c>
      <c r="E977" s="2" t="s">
        <v>44</v>
      </c>
      <c r="F977" s="2" t="s">
        <v>55</v>
      </c>
      <c r="G977" s="2">
        <v>1E-4</v>
      </c>
      <c r="H977" s="2" t="str">
        <f>IF(OR(G977="",G978="",G979="",G980=""),"",(SUMIF(A977:A$7000,A977,G977:G$7000)))</f>
        <v/>
      </c>
      <c r="I977" s="55" t="str">
        <f t="shared" si="90"/>
        <v/>
      </c>
      <c r="J977" s="61" t="str">
        <f t="shared" ref="J977:J1040" si="92">IF(L977="","",(VLOOKUP(A977,A977:E7961,5,FALSE)))</f>
        <v/>
      </c>
      <c r="K977" s="55">
        <f t="array" ref="K977">(MAX(IF($A977=InsertVoiceSwitchActivateLOG!A$1:A$7000,InsertVoiceSwitchActivateLOG!H$1:H$7000,0)))</f>
        <v>3.3799999999999997E-2</v>
      </c>
      <c r="L977" s="55" t="str">
        <f t="shared" si="91"/>
        <v/>
      </c>
      <c r="M977" s="55">
        <f t="shared" si="89"/>
        <v>17.289999999995587</v>
      </c>
      <c r="N977" s="59" t="str">
        <f t="shared" ref="N977:N1040" si="93">IF(AND(G977&gt;0,G978&gt;0,G976&gt;0),A977,"")</f>
        <v/>
      </c>
      <c r="O977" s="59" t="str">
        <f t="shared" ref="O977:O1040" si="94">IF(N977="","",(IF(G977&gt;G978,-1,1)))</f>
        <v/>
      </c>
    </row>
    <row r="978" spans="1:15" ht="12.5" customHeight="1" x14ac:dyDescent="0.35">
      <c r="A978" s="61">
        <v>19</v>
      </c>
      <c r="B978" s="61" t="s">
        <v>54</v>
      </c>
      <c r="C978" s="70">
        <v>46.743659999999998</v>
      </c>
      <c r="D978" s="59" t="s">
        <v>50</v>
      </c>
      <c r="E978" s="61" t="s">
        <v>44</v>
      </c>
      <c r="F978" s="61" t="s">
        <v>55</v>
      </c>
      <c r="G978" s="61"/>
      <c r="H978" s="61" t="str">
        <f>IF(OR(G978="",G979="",G980="",G981=""),"",(SUMIF(A978:A$7000,A978,G978:G$7000)))</f>
        <v/>
      </c>
      <c r="I978" s="61" t="str">
        <f t="shared" si="90"/>
        <v/>
      </c>
      <c r="J978" s="61" t="str">
        <f t="shared" si="92"/>
        <v/>
      </c>
      <c r="K978" s="61">
        <f t="array" ref="K978">(MAX(IF($A978=InsertVoiceSwitchActivateLOG!A$1:A$7000,InsertVoiceSwitchActivateLOG!H$1:H$7000,0)))</f>
        <v>3.3799999999999997E-2</v>
      </c>
      <c r="L978" s="61" t="str">
        <f t="shared" si="91"/>
        <v/>
      </c>
      <c r="M978" s="61">
        <f t="shared" ref="M978:M1041" si="95">IF(A978=A977,ABS(C978-C977),0)*1000</f>
        <v>16.030000000000655</v>
      </c>
      <c r="N978" s="59" t="str">
        <f t="shared" si="93"/>
        <v/>
      </c>
      <c r="O978" s="59" t="str">
        <f t="shared" si="94"/>
        <v/>
      </c>
    </row>
    <row r="979" spans="1:15" ht="12.5" customHeight="1" x14ac:dyDescent="0.35">
      <c r="A979" s="2">
        <v>19</v>
      </c>
      <c r="B979" s="2" t="s">
        <v>54</v>
      </c>
      <c r="C979" s="69">
        <v>46.75938</v>
      </c>
      <c r="D979" t="s">
        <v>50</v>
      </c>
      <c r="E979" s="2" t="s">
        <v>44</v>
      </c>
      <c r="F979" s="2" t="s">
        <v>55</v>
      </c>
      <c r="G979" s="2"/>
      <c r="H979" s="2" t="str">
        <f>IF(OR(G979="",G980="",G981="",G982=""),"",(SUMIF(A979:A$7000,A979,G979:G$7000)))</f>
        <v/>
      </c>
      <c r="I979" s="55" t="str">
        <f t="shared" si="90"/>
        <v/>
      </c>
      <c r="J979" s="61" t="str">
        <f t="shared" si="92"/>
        <v/>
      </c>
      <c r="K979" s="55">
        <f t="array" ref="K979">(MAX(IF($A979=InsertVoiceSwitchActivateLOG!A$1:A$7000,InsertVoiceSwitchActivateLOG!H$1:H$7000,0)))</f>
        <v>3.3799999999999997E-2</v>
      </c>
      <c r="L979" s="55" t="str">
        <f t="shared" si="91"/>
        <v/>
      </c>
      <c r="M979" s="55">
        <f t="shared" si="95"/>
        <v>15.720000000001733</v>
      </c>
      <c r="N979" s="59" t="str">
        <f t="shared" si="93"/>
        <v/>
      </c>
      <c r="O979" s="59" t="str">
        <f t="shared" si="94"/>
        <v/>
      </c>
    </row>
    <row r="980" spans="1:15" ht="12.5" customHeight="1" x14ac:dyDescent="0.35">
      <c r="A980" s="61">
        <v>19</v>
      </c>
      <c r="B980" s="61" t="s">
        <v>54</v>
      </c>
      <c r="C980" s="70">
        <v>46.774560000000001</v>
      </c>
      <c r="D980" s="59" t="s">
        <v>50</v>
      </c>
      <c r="E980" s="61" t="s">
        <v>44</v>
      </c>
      <c r="F980" s="61" t="s">
        <v>55</v>
      </c>
      <c r="G980" s="61"/>
      <c r="H980" s="61" t="str">
        <f>IF(OR(G980="",G981="",G982="",G983=""),"",(SUMIF(A980:A$7000,A980,G980:G$7000)))</f>
        <v/>
      </c>
      <c r="I980" s="61" t="str">
        <f t="shared" si="90"/>
        <v/>
      </c>
      <c r="J980" s="61" t="str">
        <f t="shared" si="92"/>
        <v/>
      </c>
      <c r="K980" s="61">
        <f t="array" ref="K980">(MAX(IF($A980=InsertVoiceSwitchActivateLOG!A$1:A$7000,InsertVoiceSwitchActivateLOG!H$1:H$7000,0)))</f>
        <v>3.3799999999999997E-2</v>
      </c>
      <c r="L980" s="61" t="str">
        <f t="shared" si="91"/>
        <v/>
      </c>
      <c r="M980" s="61">
        <f t="shared" si="95"/>
        <v>15.180000000000859</v>
      </c>
      <c r="N980" s="59" t="str">
        <f t="shared" si="93"/>
        <v/>
      </c>
      <c r="O980" s="59" t="str">
        <f t="shared" si="94"/>
        <v/>
      </c>
    </row>
    <row r="981" spans="1:15" ht="12.5" customHeight="1" x14ac:dyDescent="0.35">
      <c r="A981" s="2">
        <v>19</v>
      </c>
      <c r="B981" s="2" t="s">
        <v>54</v>
      </c>
      <c r="C981" s="69">
        <v>46.793210000000002</v>
      </c>
      <c r="D981" t="s">
        <v>50</v>
      </c>
      <c r="E981" s="2" t="s">
        <v>44</v>
      </c>
      <c r="F981" s="2" t="s">
        <v>55</v>
      </c>
      <c r="G981" s="2"/>
      <c r="H981" s="2" t="str">
        <f>IF(OR(G981="",G982="",G983="",G984=""),"",(SUMIF(A981:A$7000,A981,G981:G$7000)))</f>
        <v/>
      </c>
      <c r="I981" s="55" t="str">
        <f t="shared" si="90"/>
        <v/>
      </c>
      <c r="J981" s="61" t="str">
        <f t="shared" si="92"/>
        <v/>
      </c>
      <c r="K981" s="55">
        <f t="array" ref="K981">(MAX(IF($A981=InsertVoiceSwitchActivateLOG!A$1:A$7000,InsertVoiceSwitchActivateLOG!H$1:H$7000,0)))</f>
        <v>3.3799999999999997E-2</v>
      </c>
      <c r="L981" s="55" t="str">
        <f t="shared" si="91"/>
        <v/>
      </c>
      <c r="M981" s="55">
        <f t="shared" si="95"/>
        <v>18.650000000000944</v>
      </c>
      <c r="N981" s="59" t="str">
        <f t="shared" si="93"/>
        <v/>
      </c>
      <c r="O981" s="59" t="str">
        <f t="shared" si="94"/>
        <v/>
      </c>
    </row>
    <row r="982" spans="1:15" ht="12.5" customHeight="1" x14ac:dyDescent="0.35">
      <c r="A982" s="61">
        <v>19</v>
      </c>
      <c r="B982" s="61" t="s">
        <v>54</v>
      </c>
      <c r="C982" s="70">
        <v>46.808199999999999</v>
      </c>
      <c r="D982" s="59" t="s">
        <v>50</v>
      </c>
      <c r="E982" s="61" t="s">
        <v>44</v>
      </c>
      <c r="F982" s="61" t="s">
        <v>55</v>
      </c>
      <c r="G982" s="61"/>
      <c r="H982" s="61" t="str">
        <f>IF(OR(G982="",G983="",G984="",G985=""),"",(SUMIF(A982:A$7000,A982,G982:G$7000)))</f>
        <v/>
      </c>
      <c r="I982" s="61" t="str">
        <f t="shared" si="90"/>
        <v/>
      </c>
      <c r="J982" s="61" t="str">
        <f t="shared" si="92"/>
        <v/>
      </c>
      <c r="K982" s="61">
        <f t="array" ref="K982">(MAX(IF($A982=InsertVoiceSwitchActivateLOG!A$1:A$7000,InsertVoiceSwitchActivateLOG!H$1:H$7000,0)))</f>
        <v>3.3799999999999997E-2</v>
      </c>
      <c r="L982" s="61" t="str">
        <f t="shared" si="91"/>
        <v/>
      </c>
      <c r="M982" s="61">
        <f t="shared" si="95"/>
        <v>14.989999999997394</v>
      </c>
      <c r="N982" s="59" t="str">
        <f t="shared" si="93"/>
        <v/>
      </c>
      <c r="O982" s="59" t="str">
        <f t="shared" si="94"/>
        <v/>
      </c>
    </row>
    <row r="983" spans="1:15" ht="12.5" customHeight="1" x14ac:dyDescent="0.35">
      <c r="A983" s="2">
        <v>19</v>
      </c>
      <c r="B983" s="2" t="s">
        <v>54</v>
      </c>
      <c r="C983" s="69">
        <v>46.827129999999997</v>
      </c>
      <c r="D983" t="s">
        <v>50</v>
      </c>
      <c r="E983" s="2" t="s">
        <v>44</v>
      </c>
      <c r="F983" s="2" t="s">
        <v>55</v>
      </c>
      <c r="G983" s="2"/>
      <c r="H983" s="2" t="str">
        <f>IF(OR(G983="",G984="",G985="",G986=""),"",(SUMIF(A983:A$7000,A983,G983:G$7000)))</f>
        <v/>
      </c>
      <c r="I983" s="55" t="str">
        <f t="shared" si="90"/>
        <v/>
      </c>
      <c r="J983" s="61" t="str">
        <f t="shared" si="92"/>
        <v/>
      </c>
      <c r="K983" s="55">
        <f t="array" ref="K983">(MAX(IF($A983=InsertVoiceSwitchActivateLOG!A$1:A$7000,InsertVoiceSwitchActivateLOG!H$1:H$7000,0)))</f>
        <v>3.3799999999999997E-2</v>
      </c>
      <c r="L983" s="55" t="str">
        <f t="shared" si="91"/>
        <v/>
      </c>
      <c r="M983" s="55">
        <f t="shared" si="95"/>
        <v>18.929999999997449</v>
      </c>
      <c r="N983" s="59" t="str">
        <f t="shared" si="93"/>
        <v/>
      </c>
      <c r="O983" s="59" t="str">
        <f t="shared" si="94"/>
        <v/>
      </c>
    </row>
    <row r="984" spans="1:15" ht="12.5" customHeight="1" x14ac:dyDescent="0.35">
      <c r="A984" s="61">
        <v>19</v>
      </c>
      <c r="B984" s="61" t="s">
        <v>54</v>
      </c>
      <c r="C984" s="70">
        <v>46.846400000000003</v>
      </c>
      <c r="D984" s="59" t="s">
        <v>50</v>
      </c>
      <c r="E984" s="61" t="s">
        <v>44</v>
      </c>
      <c r="F984" s="61" t="s">
        <v>55</v>
      </c>
      <c r="G984" s="61"/>
      <c r="H984" s="61" t="str">
        <f>IF(OR(G984="",G985="",G986="",G987=""),"",(SUMIF(A984:A$7000,A984,G984:G$7000)))</f>
        <v/>
      </c>
      <c r="I984" s="61" t="str">
        <f t="shared" si="90"/>
        <v/>
      </c>
      <c r="J984" s="61" t="str">
        <f t="shared" si="92"/>
        <v/>
      </c>
      <c r="K984" s="61">
        <f t="array" ref="K984">(MAX(IF($A984=InsertVoiceSwitchActivateLOG!A$1:A$7000,InsertVoiceSwitchActivateLOG!H$1:H$7000,0)))</f>
        <v>3.3799999999999997E-2</v>
      </c>
      <c r="L984" s="61" t="str">
        <f t="shared" si="91"/>
        <v/>
      </c>
      <c r="M984" s="61">
        <f t="shared" si="95"/>
        <v>19.270000000005894</v>
      </c>
      <c r="N984" s="59" t="str">
        <f t="shared" si="93"/>
        <v/>
      </c>
      <c r="O984" s="59" t="str">
        <f t="shared" si="94"/>
        <v/>
      </c>
    </row>
    <row r="985" spans="1:15" ht="12.5" customHeight="1" x14ac:dyDescent="0.35">
      <c r="A985" s="2">
        <v>19</v>
      </c>
      <c r="B985" s="2" t="s">
        <v>54</v>
      </c>
      <c r="C985" s="69">
        <v>46.865490000000001</v>
      </c>
      <c r="D985" t="s">
        <v>50</v>
      </c>
      <c r="E985" s="2" t="s">
        <v>44</v>
      </c>
      <c r="F985" s="2" t="s">
        <v>55</v>
      </c>
      <c r="G985" s="2"/>
      <c r="H985" s="2" t="str">
        <f>IF(OR(G985="",G986="",G987="",G988=""),"",(SUMIF(A985:A$7000,A985,G985:G$7000)))</f>
        <v/>
      </c>
      <c r="I985" s="55" t="str">
        <f t="shared" si="90"/>
        <v/>
      </c>
      <c r="J985" s="61" t="str">
        <f t="shared" si="92"/>
        <v/>
      </c>
      <c r="K985" s="55">
        <f t="array" ref="K985">(MAX(IF($A985=InsertVoiceSwitchActivateLOG!A$1:A$7000,InsertVoiceSwitchActivateLOG!H$1:H$7000,0)))</f>
        <v>3.3799999999999997E-2</v>
      </c>
      <c r="L985" s="55" t="str">
        <f t="shared" si="91"/>
        <v/>
      </c>
      <c r="M985" s="55">
        <f t="shared" si="95"/>
        <v>19.089999999998497</v>
      </c>
      <c r="N985" s="59" t="str">
        <f t="shared" si="93"/>
        <v/>
      </c>
      <c r="O985" s="59" t="str">
        <f t="shared" si="94"/>
        <v/>
      </c>
    </row>
    <row r="986" spans="1:15" ht="12.5" customHeight="1" x14ac:dyDescent="0.35">
      <c r="A986" s="61">
        <v>19</v>
      </c>
      <c r="B986" s="61" t="s">
        <v>54</v>
      </c>
      <c r="C986" s="70">
        <v>46.883929999999999</v>
      </c>
      <c r="D986" s="59" t="s">
        <v>50</v>
      </c>
      <c r="E986" s="61" t="s">
        <v>44</v>
      </c>
      <c r="F986" s="61" t="s">
        <v>55</v>
      </c>
      <c r="G986" s="61"/>
      <c r="H986" s="61" t="str">
        <f>IF(OR(G986="",G987="",G988="",G989=""),"",(SUMIF(A986:A$7000,A986,G986:G$7000)))</f>
        <v/>
      </c>
      <c r="I986" s="61" t="str">
        <f t="shared" ref="I986:I1049" si="96">IF(L986="","",A986)</f>
        <v/>
      </c>
      <c r="J986" s="61" t="str">
        <f t="shared" si="92"/>
        <v/>
      </c>
      <c r="K986" s="61">
        <f t="array" ref="K986">(MAX(IF($A986=InsertVoiceSwitchActivateLOG!A$1:A$7000,InsertVoiceSwitchActivateLOG!H$1:H$7000,0)))</f>
        <v>3.3799999999999997E-2</v>
      </c>
      <c r="L986" s="61" t="str">
        <f t="shared" ref="L986:L1049" si="97">IF(H986="","",IF(AND(H985="",H984="",H983=""),C986,""))</f>
        <v/>
      </c>
      <c r="M986" s="61">
        <f t="shared" si="95"/>
        <v>18.439999999998236</v>
      </c>
      <c r="N986" s="59" t="str">
        <f t="shared" si="93"/>
        <v/>
      </c>
      <c r="O986" s="59" t="str">
        <f t="shared" si="94"/>
        <v/>
      </c>
    </row>
    <row r="987" spans="1:15" ht="12.5" customHeight="1" x14ac:dyDescent="0.35">
      <c r="A987" s="2">
        <v>19</v>
      </c>
      <c r="B987" s="2" t="s">
        <v>54</v>
      </c>
      <c r="C987" s="69">
        <v>46.90305</v>
      </c>
      <c r="D987" t="s">
        <v>50</v>
      </c>
      <c r="E987" s="2" t="s">
        <v>44</v>
      </c>
      <c r="F987" s="2" t="s">
        <v>55</v>
      </c>
      <c r="G987" s="2"/>
      <c r="H987" s="2" t="str">
        <f>IF(OR(G987="",G988="",G989="",G990=""),"",(SUMIF(A987:A$7000,A987,G987:G$7000)))</f>
        <v/>
      </c>
      <c r="I987" s="55" t="str">
        <f t="shared" si="96"/>
        <v/>
      </c>
      <c r="J987" s="61" t="str">
        <f t="shared" si="92"/>
        <v/>
      </c>
      <c r="K987" s="55">
        <f t="array" ref="K987">(MAX(IF($A987=InsertVoiceSwitchActivateLOG!A$1:A$7000,InsertVoiceSwitchActivateLOG!H$1:H$7000,0)))</f>
        <v>3.3799999999999997E-2</v>
      </c>
      <c r="L987" s="55" t="str">
        <f t="shared" si="97"/>
        <v/>
      </c>
      <c r="M987" s="55">
        <f t="shared" si="95"/>
        <v>19.120000000000914</v>
      </c>
      <c r="N987" s="59" t="str">
        <f t="shared" si="93"/>
        <v/>
      </c>
      <c r="O987" s="59" t="str">
        <f t="shared" si="94"/>
        <v/>
      </c>
    </row>
    <row r="988" spans="1:15" ht="12.5" customHeight="1" x14ac:dyDescent="0.35">
      <c r="A988" s="61">
        <v>19</v>
      </c>
      <c r="B988" s="61" t="s">
        <v>54</v>
      </c>
      <c r="C988" s="70">
        <v>46.922020000000003</v>
      </c>
      <c r="D988" s="59" t="s">
        <v>50</v>
      </c>
      <c r="E988" s="61" t="s">
        <v>44</v>
      </c>
      <c r="F988" s="61" t="s">
        <v>55</v>
      </c>
      <c r="G988" s="61"/>
      <c r="H988" s="61" t="str">
        <f>IF(OR(G988="",G989="",G990="",G991=""),"",(SUMIF(A988:A$7000,A988,G988:G$7000)))</f>
        <v/>
      </c>
      <c r="I988" s="61" t="str">
        <f t="shared" si="96"/>
        <v/>
      </c>
      <c r="J988" s="61" t="str">
        <f t="shared" si="92"/>
        <v/>
      </c>
      <c r="K988" s="61">
        <f t="array" ref="K988">(MAX(IF($A988=InsertVoiceSwitchActivateLOG!A$1:A$7000,InsertVoiceSwitchActivateLOG!H$1:H$7000,0)))</f>
        <v>3.3799999999999997E-2</v>
      </c>
      <c r="L988" s="61" t="str">
        <f t="shared" si="97"/>
        <v/>
      </c>
      <c r="M988" s="61">
        <f t="shared" si="95"/>
        <v>18.97000000000304</v>
      </c>
      <c r="N988" s="59" t="str">
        <f t="shared" si="93"/>
        <v/>
      </c>
      <c r="O988" s="59" t="str">
        <f t="shared" si="94"/>
        <v/>
      </c>
    </row>
    <row r="989" spans="1:15" ht="12.5" customHeight="1" x14ac:dyDescent="0.35">
      <c r="A989" s="2">
        <v>19</v>
      </c>
      <c r="B989" s="2" t="s">
        <v>54</v>
      </c>
      <c r="C989" s="69">
        <v>46.947000000000003</v>
      </c>
      <c r="D989" t="s">
        <v>50</v>
      </c>
      <c r="E989" s="2" t="s">
        <v>44</v>
      </c>
      <c r="F989" s="2" t="s">
        <v>55</v>
      </c>
      <c r="G989" s="2"/>
      <c r="H989" s="2" t="str">
        <f>IF(OR(G989="",G990="",G991="",G992=""),"",(SUMIF(A989:A$7000,A989,G989:G$7000)))</f>
        <v/>
      </c>
      <c r="I989" s="55" t="str">
        <f t="shared" si="96"/>
        <v/>
      </c>
      <c r="J989" s="61" t="str">
        <f t="shared" si="92"/>
        <v/>
      </c>
      <c r="K989" s="55">
        <f t="array" ref="K989">(MAX(IF($A989=InsertVoiceSwitchActivateLOG!A$1:A$7000,InsertVoiceSwitchActivateLOG!H$1:H$7000,0)))</f>
        <v>3.3799999999999997E-2</v>
      </c>
      <c r="L989" s="55" t="str">
        <f t="shared" si="97"/>
        <v/>
      </c>
      <c r="M989" s="55">
        <f t="shared" si="95"/>
        <v>24.979999999999336</v>
      </c>
      <c r="N989" s="59" t="str">
        <f t="shared" si="93"/>
        <v/>
      </c>
      <c r="O989" s="59" t="str">
        <f t="shared" si="94"/>
        <v/>
      </c>
    </row>
    <row r="990" spans="1:15" ht="12.5" customHeight="1" x14ac:dyDescent="0.35">
      <c r="A990" s="61">
        <v>19</v>
      </c>
      <c r="B990" s="61" t="s">
        <v>54</v>
      </c>
      <c r="C990" s="70">
        <v>46.969839999999998</v>
      </c>
      <c r="D990" s="59" t="s">
        <v>50</v>
      </c>
      <c r="E990" s="61" t="s">
        <v>44</v>
      </c>
      <c r="F990" s="61" t="s">
        <v>55</v>
      </c>
      <c r="G990" s="61">
        <v>5.9999999999999995E-4</v>
      </c>
      <c r="H990" s="61">
        <f>IF(OR(G990="",G991="",G992="",G993=""),"",(SUMIF(A990:A$7000,A990,G990:G$7000)))</f>
        <v>3.3799999999999997E-2</v>
      </c>
      <c r="I990" s="61">
        <f t="shared" si="96"/>
        <v>19</v>
      </c>
      <c r="J990" s="61" t="str">
        <f t="shared" si="92"/>
        <v>TaskC</v>
      </c>
      <c r="K990" s="61">
        <f t="array" ref="K990">(MAX(IF($A990=InsertVoiceSwitchActivateLOG!A$1:A$7000,InsertVoiceSwitchActivateLOG!H$1:H$7000,0)))</f>
        <v>3.3799999999999997E-2</v>
      </c>
      <c r="L990" s="61">
        <f t="shared" si="97"/>
        <v>46.969839999999998</v>
      </c>
      <c r="M990" s="61">
        <f t="shared" si="95"/>
        <v>22.839999999995086</v>
      </c>
      <c r="N990" s="59" t="str">
        <f t="shared" si="93"/>
        <v/>
      </c>
      <c r="O990" s="59" t="str">
        <f t="shared" si="94"/>
        <v/>
      </c>
    </row>
    <row r="991" spans="1:15" ht="12.5" customHeight="1" x14ac:dyDescent="0.35">
      <c r="A991" s="2">
        <v>19</v>
      </c>
      <c r="B991" s="2" t="s">
        <v>54</v>
      </c>
      <c r="C991" s="69">
        <v>46.994050000000001</v>
      </c>
      <c r="D991" t="s">
        <v>50</v>
      </c>
      <c r="E991" s="2" t="s">
        <v>44</v>
      </c>
      <c r="F991" s="2" t="s">
        <v>55</v>
      </c>
      <c r="G991" s="2">
        <v>5.9999999999999995E-4</v>
      </c>
      <c r="H991" s="2">
        <f>IF(OR(G991="",G992="",G993="",G994=""),"",(SUMIF(A991:A$7000,A991,G991:G$7000)))</f>
        <v>3.32E-2</v>
      </c>
      <c r="I991" s="55" t="str">
        <f t="shared" si="96"/>
        <v/>
      </c>
      <c r="J991" s="61" t="str">
        <f t="shared" si="92"/>
        <v/>
      </c>
      <c r="K991" s="55">
        <f t="array" ref="K991">(MAX(IF($A991=InsertVoiceSwitchActivateLOG!A$1:A$7000,InsertVoiceSwitchActivateLOG!H$1:H$7000,0)))</f>
        <v>3.3799999999999997E-2</v>
      </c>
      <c r="L991" s="55" t="str">
        <f t="shared" si="97"/>
        <v/>
      </c>
      <c r="M991" s="55">
        <f t="shared" si="95"/>
        <v>24.210000000003618</v>
      </c>
      <c r="N991" s="59">
        <f t="shared" si="93"/>
        <v>19</v>
      </c>
      <c r="O991" s="59">
        <f t="shared" si="94"/>
        <v>1</v>
      </c>
    </row>
    <row r="992" spans="1:15" ht="12.5" customHeight="1" x14ac:dyDescent="0.35">
      <c r="A992" s="61">
        <v>19</v>
      </c>
      <c r="B992" s="61" t="s">
        <v>56</v>
      </c>
      <c r="C992" s="70">
        <v>47.017710000000001</v>
      </c>
      <c r="D992" s="59" t="s">
        <v>50</v>
      </c>
      <c r="E992" s="61" t="s">
        <v>44</v>
      </c>
      <c r="F992" s="61" t="s">
        <v>55</v>
      </c>
      <c r="G992" s="61">
        <v>1.5E-3</v>
      </c>
      <c r="H992" s="61">
        <f>IF(OR(G992="",G993="",G994="",G995=""),"",(SUMIF(A992:A$7000,A992,G992:G$7000)))</f>
        <v>3.2599999999999997E-2</v>
      </c>
      <c r="I992" s="61" t="str">
        <f t="shared" si="96"/>
        <v/>
      </c>
      <c r="J992" s="61" t="str">
        <f t="shared" si="92"/>
        <v/>
      </c>
      <c r="K992" s="61">
        <f t="array" ref="K992">(MAX(IF($A992=InsertVoiceSwitchActivateLOG!A$1:A$7000,InsertVoiceSwitchActivateLOG!H$1:H$7000,0)))</f>
        <v>3.3799999999999997E-2</v>
      </c>
      <c r="L992" s="61" t="str">
        <f t="shared" si="97"/>
        <v/>
      </c>
      <c r="M992" s="61">
        <f t="shared" si="95"/>
        <v>23.65999999999957</v>
      </c>
      <c r="N992" s="59">
        <f t="shared" si="93"/>
        <v>19</v>
      </c>
      <c r="O992" s="59">
        <f t="shared" si="94"/>
        <v>1</v>
      </c>
    </row>
    <row r="993" spans="1:15" ht="12.5" customHeight="1" x14ac:dyDescent="0.35">
      <c r="A993" s="2">
        <v>19</v>
      </c>
      <c r="B993" s="2" t="s">
        <v>56</v>
      </c>
      <c r="C993" s="69">
        <v>47.033540000000002</v>
      </c>
      <c r="D993" t="s">
        <v>50</v>
      </c>
      <c r="E993" s="2" t="s">
        <v>44</v>
      </c>
      <c r="F993" s="2" t="s">
        <v>55</v>
      </c>
      <c r="G993" s="2">
        <v>5.3E-3</v>
      </c>
      <c r="H993" s="2">
        <f>IF(OR(G993="",G994="",G995="",G996=""),"",(SUMIF(A993:A$7000,A993,G993:G$7000)))</f>
        <v>3.1100000000000003E-2</v>
      </c>
      <c r="I993" s="55" t="str">
        <f t="shared" si="96"/>
        <v/>
      </c>
      <c r="J993" s="61" t="str">
        <f t="shared" si="92"/>
        <v/>
      </c>
      <c r="K993" s="55">
        <f t="array" ref="K993">(MAX(IF($A993=InsertVoiceSwitchActivateLOG!A$1:A$7000,InsertVoiceSwitchActivateLOG!H$1:H$7000,0)))</f>
        <v>3.3799999999999997E-2</v>
      </c>
      <c r="L993" s="55" t="str">
        <f t="shared" si="97"/>
        <v/>
      </c>
      <c r="M993" s="55">
        <f t="shared" si="95"/>
        <v>15.830000000001121</v>
      </c>
      <c r="N993" s="59">
        <f t="shared" si="93"/>
        <v>19</v>
      </c>
      <c r="O993" s="59">
        <f t="shared" si="94"/>
        <v>-1</v>
      </c>
    </row>
    <row r="994" spans="1:15" ht="12.5" customHeight="1" x14ac:dyDescent="0.35">
      <c r="A994" s="61">
        <v>19</v>
      </c>
      <c r="B994" s="61" t="s">
        <v>54</v>
      </c>
      <c r="C994" s="70">
        <v>47.049599999999998</v>
      </c>
      <c r="D994" s="59" t="s">
        <v>50</v>
      </c>
      <c r="E994" s="61" t="s">
        <v>44</v>
      </c>
      <c r="F994" s="61" t="s">
        <v>55</v>
      </c>
      <c r="G994" s="61">
        <v>8.0000000000000004E-4</v>
      </c>
      <c r="H994" s="61">
        <f>IF(OR(G994="",G995="",G996="",G997=""),"",(SUMIF(A994:A$7000,A994,G994:G$7000)))</f>
        <v>2.5800000000000003E-2</v>
      </c>
      <c r="I994" s="61" t="str">
        <f t="shared" si="96"/>
        <v/>
      </c>
      <c r="J994" s="61" t="str">
        <f t="shared" si="92"/>
        <v/>
      </c>
      <c r="K994" s="61">
        <f t="array" ref="K994">(MAX(IF($A994=InsertVoiceSwitchActivateLOG!A$1:A$7000,InsertVoiceSwitchActivateLOG!H$1:H$7000,0)))</f>
        <v>3.3799999999999997E-2</v>
      </c>
      <c r="L994" s="61" t="str">
        <f t="shared" si="97"/>
        <v/>
      </c>
      <c r="M994" s="61">
        <f t="shared" si="95"/>
        <v>16.059999999995966</v>
      </c>
      <c r="N994" s="59">
        <f t="shared" si="93"/>
        <v>19</v>
      </c>
      <c r="O994" s="59">
        <f t="shared" si="94"/>
        <v>1</v>
      </c>
    </row>
    <row r="995" spans="1:15" ht="12.5" customHeight="1" x14ac:dyDescent="0.35">
      <c r="A995" s="2">
        <v>19</v>
      </c>
      <c r="B995" s="2" t="s">
        <v>56</v>
      </c>
      <c r="C995" s="69">
        <v>47.068899999999999</v>
      </c>
      <c r="D995" t="s">
        <v>50</v>
      </c>
      <c r="E995" s="2" t="s">
        <v>44</v>
      </c>
      <c r="F995" s="2" t="s">
        <v>55</v>
      </c>
      <c r="G995" s="2">
        <v>2.8E-3</v>
      </c>
      <c r="H995" s="2">
        <f>IF(OR(G995="",G996="",G997="",G998=""),"",(SUMIF(A995:A$7000,A995,G995:G$7000)))</f>
        <v>2.5000000000000001E-2</v>
      </c>
      <c r="I995" s="55" t="str">
        <f t="shared" si="96"/>
        <v/>
      </c>
      <c r="J995" s="61" t="str">
        <f t="shared" si="92"/>
        <v/>
      </c>
      <c r="K995" s="55">
        <f t="array" ref="K995">(MAX(IF($A995=InsertVoiceSwitchActivateLOG!A$1:A$7000,InsertVoiceSwitchActivateLOG!H$1:H$7000,0)))</f>
        <v>3.3799999999999997E-2</v>
      </c>
      <c r="L995" s="55" t="str">
        <f t="shared" si="97"/>
        <v/>
      </c>
      <c r="M995" s="55">
        <f t="shared" si="95"/>
        <v>19.300000000001205</v>
      </c>
      <c r="N995" s="59">
        <f t="shared" si="93"/>
        <v>19</v>
      </c>
      <c r="O995" s="59">
        <f t="shared" si="94"/>
        <v>1</v>
      </c>
    </row>
    <row r="996" spans="1:15" ht="12.5" customHeight="1" x14ac:dyDescent="0.35">
      <c r="A996" s="61">
        <v>19</v>
      </c>
      <c r="B996" s="61" t="s">
        <v>56</v>
      </c>
      <c r="C996" s="70">
        <v>47.09554</v>
      </c>
      <c r="D996" s="59" t="s">
        <v>50</v>
      </c>
      <c r="E996" s="61" t="s">
        <v>44</v>
      </c>
      <c r="F996" s="61" t="s">
        <v>55</v>
      </c>
      <c r="G996" s="61">
        <v>3.2000000000000002E-3</v>
      </c>
      <c r="H996" s="61">
        <f>IF(OR(G996="",G997="",G998="",G999=""),"",(SUMIF(A996:A$7000,A996,G996:G$7000)))</f>
        <v>2.2199999999999998E-2</v>
      </c>
      <c r="I996" s="61" t="str">
        <f t="shared" si="96"/>
        <v/>
      </c>
      <c r="J996" s="61" t="str">
        <f t="shared" si="92"/>
        <v/>
      </c>
      <c r="K996" s="61">
        <f t="array" ref="K996">(MAX(IF($A996=InsertVoiceSwitchActivateLOG!A$1:A$7000,InsertVoiceSwitchActivateLOG!H$1:H$7000,0)))</f>
        <v>3.3799999999999997E-2</v>
      </c>
      <c r="L996" s="61" t="str">
        <f t="shared" si="97"/>
        <v/>
      </c>
      <c r="M996" s="61">
        <f t="shared" si="95"/>
        <v>26.640000000000441</v>
      </c>
      <c r="N996" s="59">
        <f t="shared" si="93"/>
        <v>19</v>
      </c>
      <c r="O996" s="59">
        <f t="shared" si="94"/>
        <v>-1</v>
      </c>
    </row>
    <row r="997" spans="1:15" ht="12.5" customHeight="1" x14ac:dyDescent="0.35">
      <c r="A997" s="2">
        <v>19</v>
      </c>
      <c r="B997" s="2" t="s">
        <v>56</v>
      </c>
      <c r="C997" s="69">
        <v>47.113669999999999</v>
      </c>
      <c r="D997" t="s">
        <v>50</v>
      </c>
      <c r="E997" s="2" t="s">
        <v>44</v>
      </c>
      <c r="F997" s="2" t="s">
        <v>55</v>
      </c>
      <c r="G997" s="2">
        <v>2.5999999999999999E-3</v>
      </c>
      <c r="H997" s="2">
        <f>IF(OR(G997="",G998="",G999="",G1000=""),"",(SUMIF(A997:A$7000,A997,G997:G$7000)))</f>
        <v>1.9E-2</v>
      </c>
      <c r="I997" s="55" t="str">
        <f t="shared" si="96"/>
        <v/>
      </c>
      <c r="J997" s="61" t="str">
        <f t="shared" si="92"/>
        <v/>
      </c>
      <c r="K997" s="55">
        <f t="array" ref="K997">(MAX(IF($A997=InsertVoiceSwitchActivateLOG!A$1:A$7000,InsertVoiceSwitchActivateLOG!H$1:H$7000,0)))</f>
        <v>3.3799999999999997E-2</v>
      </c>
      <c r="L997" s="55" t="str">
        <f t="shared" si="97"/>
        <v/>
      </c>
      <c r="M997" s="55">
        <f t="shared" si="95"/>
        <v>18.129999999999313</v>
      </c>
      <c r="N997" s="59">
        <f t="shared" si="93"/>
        <v>19</v>
      </c>
      <c r="O997" s="59">
        <f t="shared" si="94"/>
        <v>1</v>
      </c>
    </row>
    <row r="998" spans="1:15" ht="12.5" customHeight="1" x14ac:dyDescent="0.35">
      <c r="A998" s="61">
        <v>19</v>
      </c>
      <c r="B998" s="61" t="s">
        <v>56</v>
      </c>
      <c r="C998" s="70">
        <v>47.133980000000001</v>
      </c>
      <c r="D998" s="59" t="s">
        <v>50</v>
      </c>
      <c r="E998" s="61" t="s">
        <v>44</v>
      </c>
      <c r="F998" s="61" t="s">
        <v>55</v>
      </c>
      <c r="G998" s="61">
        <v>3.8E-3</v>
      </c>
      <c r="H998" s="61">
        <f>IF(OR(G998="",G999="",G1000="",G1001=""),"",(SUMIF(A998:A$7000,A998,G998:G$7000)))</f>
        <v>1.6400000000000001E-2</v>
      </c>
      <c r="I998" s="61" t="str">
        <f t="shared" si="96"/>
        <v/>
      </c>
      <c r="J998" s="61" t="str">
        <f t="shared" si="92"/>
        <v/>
      </c>
      <c r="K998" s="61">
        <f t="array" ref="K998">(MAX(IF($A998=InsertVoiceSwitchActivateLOG!A$1:A$7000,InsertVoiceSwitchActivateLOG!H$1:H$7000,0)))</f>
        <v>3.3799999999999997E-2</v>
      </c>
      <c r="L998" s="61" t="str">
        <f t="shared" si="97"/>
        <v/>
      </c>
      <c r="M998" s="61">
        <f t="shared" si="95"/>
        <v>20.310000000002049</v>
      </c>
      <c r="N998" s="59">
        <f t="shared" si="93"/>
        <v>19</v>
      </c>
      <c r="O998" s="59">
        <f t="shared" si="94"/>
        <v>1</v>
      </c>
    </row>
    <row r="999" spans="1:15" ht="12.5" customHeight="1" x14ac:dyDescent="0.35">
      <c r="A999" s="2">
        <v>19</v>
      </c>
      <c r="B999" s="2" t="s">
        <v>56</v>
      </c>
      <c r="C999" s="69">
        <v>47.158160000000002</v>
      </c>
      <c r="D999" t="s">
        <v>50</v>
      </c>
      <c r="E999" s="2" t="s">
        <v>44</v>
      </c>
      <c r="F999" s="2" t="s">
        <v>55</v>
      </c>
      <c r="G999" s="2">
        <v>3.8E-3</v>
      </c>
      <c r="H999" s="2">
        <f>IF(OR(G999="",G1000="",G1001="",G1002=""),"",(SUMIF(A999:A$7000,A999,G999:G$7000)))</f>
        <v>1.2599999999999998E-2</v>
      </c>
      <c r="I999" s="55" t="str">
        <f t="shared" si="96"/>
        <v/>
      </c>
      <c r="J999" s="61" t="str">
        <f t="shared" si="92"/>
        <v/>
      </c>
      <c r="K999" s="55">
        <f t="array" ref="K999">(MAX(IF($A999=InsertVoiceSwitchActivateLOG!A$1:A$7000,InsertVoiceSwitchActivateLOG!H$1:H$7000,0)))</f>
        <v>3.3799999999999997E-2</v>
      </c>
      <c r="L999" s="55" t="str">
        <f t="shared" si="97"/>
        <v/>
      </c>
      <c r="M999" s="55">
        <f t="shared" si="95"/>
        <v>24.180000000001201</v>
      </c>
      <c r="N999" s="59">
        <f t="shared" si="93"/>
        <v>19</v>
      </c>
      <c r="O999" s="59">
        <f t="shared" si="94"/>
        <v>-1</v>
      </c>
    </row>
    <row r="1000" spans="1:15" ht="12.5" customHeight="1" x14ac:dyDescent="0.35">
      <c r="A1000" s="61">
        <v>19</v>
      </c>
      <c r="B1000" s="61" t="s">
        <v>56</v>
      </c>
      <c r="C1000" s="70">
        <v>47.177880000000002</v>
      </c>
      <c r="D1000" s="59" t="s">
        <v>50</v>
      </c>
      <c r="E1000" s="61" t="s">
        <v>44</v>
      </c>
      <c r="F1000" s="61" t="s">
        <v>55</v>
      </c>
      <c r="G1000" s="61">
        <v>1.8E-3</v>
      </c>
      <c r="H1000" s="61">
        <f>IF(OR(G1000="",G1001="",G1002="",G1003=""),"",(SUMIF(A1000:A$7000,A1000,G1000:G$7000)))</f>
        <v>8.7999999999999988E-3</v>
      </c>
      <c r="I1000" s="61" t="str">
        <f t="shared" si="96"/>
        <v/>
      </c>
      <c r="J1000" s="61" t="str">
        <f t="shared" si="92"/>
        <v/>
      </c>
      <c r="K1000" s="61">
        <f t="array" ref="K1000">(MAX(IF($A1000=InsertVoiceSwitchActivateLOG!A$1:A$7000,InsertVoiceSwitchActivateLOG!H$1:H$7000,0)))</f>
        <v>3.3799999999999997E-2</v>
      </c>
      <c r="L1000" s="61" t="str">
        <f t="shared" si="97"/>
        <v/>
      </c>
      <c r="M1000" s="61">
        <f t="shared" si="95"/>
        <v>19.719999999999516</v>
      </c>
      <c r="N1000" s="59">
        <f t="shared" si="93"/>
        <v>19</v>
      </c>
      <c r="O1000" s="59">
        <f t="shared" si="94"/>
        <v>-1</v>
      </c>
    </row>
    <row r="1001" spans="1:15" ht="12.5" customHeight="1" x14ac:dyDescent="0.35">
      <c r="A1001" s="2">
        <v>19</v>
      </c>
      <c r="B1001" s="2" t="s">
        <v>54</v>
      </c>
      <c r="C1001" s="69">
        <v>47.198810000000002</v>
      </c>
      <c r="D1001" t="s">
        <v>50</v>
      </c>
      <c r="E1001" s="2" t="s">
        <v>44</v>
      </c>
      <c r="F1001" s="2" t="s">
        <v>55</v>
      </c>
      <c r="G1001" s="2">
        <v>5.9999999999999995E-4</v>
      </c>
      <c r="H1001" s="2">
        <f>IF(OR(G1001="",G1002="",G1003="",G1004=""),"",(SUMIF(A1001:A$7000,A1001,G1001:G$7000)))</f>
        <v>7.0000000000000001E-3</v>
      </c>
      <c r="I1001" s="55" t="str">
        <f t="shared" si="96"/>
        <v/>
      </c>
      <c r="J1001" s="61" t="str">
        <f t="shared" si="92"/>
        <v/>
      </c>
      <c r="K1001" s="55">
        <f t="array" ref="K1001">(MAX(IF($A1001=InsertVoiceSwitchActivateLOG!A$1:A$7000,InsertVoiceSwitchActivateLOG!H$1:H$7000,0)))</f>
        <v>3.3799999999999997E-2</v>
      </c>
      <c r="L1001" s="55" t="str">
        <f t="shared" si="97"/>
        <v/>
      </c>
      <c r="M1001" s="55">
        <f t="shared" si="95"/>
        <v>20.929999999999893</v>
      </c>
      <c r="N1001" s="59">
        <f t="shared" si="93"/>
        <v>19</v>
      </c>
      <c r="O1001" s="59">
        <f t="shared" si="94"/>
        <v>1</v>
      </c>
    </row>
    <row r="1002" spans="1:15" ht="12.5" customHeight="1" x14ac:dyDescent="0.35">
      <c r="A1002" s="61">
        <v>19</v>
      </c>
      <c r="B1002" s="61" t="s">
        <v>56</v>
      </c>
      <c r="C1002" s="70">
        <v>47.218179999999997</v>
      </c>
      <c r="D1002" s="59" t="s">
        <v>50</v>
      </c>
      <c r="E1002" s="61" t="s">
        <v>44</v>
      </c>
      <c r="F1002" s="61" t="s">
        <v>55</v>
      </c>
      <c r="G1002" s="61">
        <v>2E-3</v>
      </c>
      <c r="H1002" s="61">
        <f>IF(OR(G1002="",G1003="",G1004="",G1005=""),"",(SUMIF(A1002:A$7000,A1002,G1002:G$7000)))</f>
        <v>6.4000000000000003E-3</v>
      </c>
      <c r="I1002" s="61" t="str">
        <f t="shared" si="96"/>
        <v/>
      </c>
      <c r="J1002" s="61" t="str">
        <f t="shared" si="92"/>
        <v/>
      </c>
      <c r="K1002" s="61">
        <f t="array" ref="K1002">(MAX(IF($A1002=InsertVoiceSwitchActivateLOG!A$1:A$7000,InsertVoiceSwitchActivateLOG!H$1:H$7000,0)))</f>
        <v>3.3799999999999997E-2</v>
      </c>
      <c r="L1002" s="61" t="str">
        <f t="shared" si="97"/>
        <v/>
      </c>
      <c r="M1002" s="61">
        <f t="shared" si="95"/>
        <v>19.369999999995002</v>
      </c>
      <c r="N1002" s="59">
        <f t="shared" si="93"/>
        <v>19</v>
      </c>
      <c r="O1002" s="59">
        <f t="shared" si="94"/>
        <v>-1</v>
      </c>
    </row>
    <row r="1003" spans="1:15" ht="12.5" customHeight="1" x14ac:dyDescent="0.35">
      <c r="A1003" s="2">
        <v>19</v>
      </c>
      <c r="B1003" s="2" t="s">
        <v>56</v>
      </c>
      <c r="C1003" s="69">
        <v>47.235480000000003</v>
      </c>
      <c r="D1003" t="s">
        <v>50</v>
      </c>
      <c r="E1003" s="2" t="s">
        <v>44</v>
      </c>
      <c r="F1003" s="2" t="s">
        <v>55</v>
      </c>
      <c r="G1003" s="2">
        <v>1.6999999999999999E-3</v>
      </c>
      <c r="H1003" s="2">
        <f>IF(OR(G1003="",G1004="",G1005="",G1006=""),"",(SUMIF(A1003:A$7000,A1003,G1003:G$7000)))</f>
        <v>4.4000000000000003E-3</v>
      </c>
      <c r="I1003" s="55" t="str">
        <f t="shared" si="96"/>
        <v/>
      </c>
      <c r="J1003" s="61" t="str">
        <f t="shared" si="92"/>
        <v/>
      </c>
      <c r="K1003" s="55">
        <f t="array" ref="K1003">(MAX(IF($A1003=InsertVoiceSwitchActivateLOG!A$1:A$7000,InsertVoiceSwitchActivateLOG!H$1:H$7000,0)))</f>
        <v>3.3799999999999997E-2</v>
      </c>
      <c r="L1003" s="55" t="str">
        <f t="shared" si="97"/>
        <v/>
      </c>
      <c r="M1003" s="55">
        <f t="shared" si="95"/>
        <v>17.300000000005866</v>
      </c>
      <c r="N1003" s="59">
        <f t="shared" si="93"/>
        <v>19</v>
      </c>
      <c r="O1003" s="59">
        <f t="shared" si="94"/>
        <v>1</v>
      </c>
    </row>
    <row r="1004" spans="1:15" ht="12.5" customHeight="1" x14ac:dyDescent="0.35">
      <c r="A1004" s="61">
        <v>19</v>
      </c>
      <c r="B1004" s="61" t="s">
        <v>56</v>
      </c>
      <c r="C1004" s="70">
        <v>47.251269999999998</v>
      </c>
      <c r="D1004" s="59" t="s">
        <v>50</v>
      </c>
      <c r="E1004" s="61" t="s">
        <v>44</v>
      </c>
      <c r="F1004" s="61" t="s">
        <v>55</v>
      </c>
      <c r="G1004" s="61">
        <v>1.9E-3</v>
      </c>
      <c r="H1004" s="61" t="str">
        <f>IF(OR(G1004="",G1005="",G1006="",G1007=""),"",(SUMIF(A1004:A$7000,A1004,G1004:G$7000)))</f>
        <v/>
      </c>
      <c r="I1004" s="61" t="str">
        <f t="shared" si="96"/>
        <v/>
      </c>
      <c r="J1004" s="61" t="str">
        <f t="shared" si="92"/>
        <v/>
      </c>
      <c r="K1004" s="61">
        <f t="array" ref="K1004">(MAX(IF($A1004=InsertVoiceSwitchActivateLOG!A$1:A$7000,InsertVoiceSwitchActivateLOG!H$1:H$7000,0)))</f>
        <v>3.3799999999999997E-2</v>
      </c>
      <c r="L1004" s="61" t="str">
        <f t="shared" si="97"/>
        <v/>
      </c>
      <c r="M1004" s="61">
        <f t="shared" si="95"/>
        <v>15.78999999999553</v>
      </c>
      <c r="N1004" s="59">
        <f t="shared" si="93"/>
        <v>19</v>
      </c>
      <c r="O1004" s="59">
        <f t="shared" si="94"/>
        <v>-1</v>
      </c>
    </row>
    <row r="1005" spans="1:15" ht="12.5" customHeight="1" x14ac:dyDescent="0.35">
      <c r="A1005" s="2">
        <v>19</v>
      </c>
      <c r="B1005" s="2" t="s">
        <v>54</v>
      </c>
      <c r="C1005" s="69">
        <v>47.268410000000003</v>
      </c>
      <c r="D1005" t="s">
        <v>50</v>
      </c>
      <c r="E1005" s="2" t="s">
        <v>44</v>
      </c>
      <c r="F1005" s="2" t="s">
        <v>55</v>
      </c>
      <c r="G1005" s="2">
        <v>4.0000000000000002E-4</v>
      </c>
      <c r="H1005" s="2" t="str">
        <f>IF(OR(G1005="",G1006="",G1007="",G1008=""),"",(SUMIF(A1005:A$7000,A1005,G1005:G$7000)))</f>
        <v/>
      </c>
      <c r="I1005" s="55" t="str">
        <f t="shared" si="96"/>
        <v/>
      </c>
      <c r="J1005" s="61" t="str">
        <f t="shared" si="92"/>
        <v/>
      </c>
      <c r="K1005" s="55">
        <f t="array" ref="K1005">(MAX(IF($A1005=InsertVoiceSwitchActivateLOG!A$1:A$7000,InsertVoiceSwitchActivateLOG!H$1:H$7000,0)))</f>
        <v>3.3799999999999997E-2</v>
      </c>
      <c r="L1005" s="55" t="str">
        <f t="shared" si="97"/>
        <v/>
      </c>
      <c r="M1005" s="55">
        <f t="shared" si="95"/>
        <v>17.140000000004818</v>
      </c>
      <c r="N1005" s="59">
        <f t="shared" si="93"/>
        <v>19</v>
      </c>
      <c r="O1005" s="59">
        <f t="shared" si="94"/>
        <v>1</v>
      </c>
    </row>
    <row r="1006" spans="1:15" ht="12.5" customHeight="1" x14ac:dyDescent="0.35">
      <c r="A1006" s="61">
        <v>19</v>
      </c>
      <c r="B1006" s="61" t="s">
        <v>54</v>
      </c>
      <c r="C1006" s="70">
        <v>47.284399999999998</v>
      </c>
      <c r="D1006" s="59" t="s">
        <v>50</v>
      </c>
      <c r="E1006" s="61" t="s">
        <v>44</v>
      </c>
      <c r="F1006" s="61" t="s">
        <v>55</v>
      </c>
      <c r="G1006" s="61">
        <v>4.0000000000000002E-4</v>
      </c>
      <c r="H1006" s="61" t="str">
        <f>IF(OR(G1006="",G1007="",G1008="",G1009=""),"",(SUMIF(A1006:A$7000,A1006,G1006:G$7000)))</f>
        <v/>
      </c>
      <c r="I1006" s="61" t="str">
        <f t="shared" si="96"/>
        <v/>
      </c>
      <c r="J1006" s="61" t="str">
        <f t="shared" si="92"/>
        <v/>
      </c>
      <c r="K1006" s="61">
        <f t="array" ref="K1006">(MAX(IF($A1006=InsertVoiceSwitchActivateLOG!A$1:A$7000,InsertVoiceSwitchActivateLOG!H$1:H$7000,0)))</f>
        <v>3.3799999999999997E-2</v>
      </c>
      <c r="L1006" s="61" t="str">
        <f t="shared" si="97"/>
        <v/>
      </c>
      <c r="M1006" s="61">
        <f t="shared" si="95"/>
        <v>15.989999999995064</v>
      </c>
      <c r="N1006" s="59" t="str">
        <f t="shared" si="93"/>
        <v/>
      </c>
      <c r="O1006" s="59" t="str">
        <f t="shared" si="94"/>
        <v/>
      </c>
    </row>
    <row r="1007" spans="1:15" ht="12.5" customHeight="1" x14ac:dyDescent="0.35">
      <c r="A1007" s="2">
        <v>19</v>
      </c>
      <c r="B1007" s="2" t="s">
        <v>54</v>
      </c>
      <c r="C1007" s="69">
        <v>47.299669999999999</v>
      </c>
      <c r="D1007" t="s">
        <v>50</v>
      </c>
      <c r="E1007" s="2" t="s">
        <v>44</v>
      </c>
      <c r="F1007" s="2" t="s">
        <v>55</v>
      </c>
      <c r="G1007" s="2"/>
      <c r="H1007" s="2" t="str">
        <f>IF(OR(G1007="",G1008="",G1009="",G1010=""),"",(SUMIF(A1007:A$7000,A1007,G1007:G$7000)))</f>
        <v/>
      </c>
      <c r="I1007" s="55" t="str">
        <f t="shared" si="96"/>
        <v/>
      </c>
      <c r="J1007" s="61" t="str">
        <f t="shared" si="92"/>
        <v/>
      </c>
      <c r="K1007" s="55">
        <f t="array" ref="K1007">(MAX(IF($A1007=InsertVoiceSwitchActivateLOG!A$1:A$7000,InsertVoiceSwitchActivateLOG!H$1:H$7000,0)))</f>
        <v>3.3799999999999997E-2</v>
      </c>
      <c r="L1007" s="55" t="str">
        <f t="shared" si="97"/>
        <v/>
      </c>
      <c r="M1007" s="55">
        <f t="shared" si="95"/>
        <v>15.270000000001005</v>
      </c>
      <c r="N1007" s="59" t="str">
        <f t="shared" si="93"/>
        <v/>
      </c>
      <c r="O1007" s="59" t="str">
        <f t="shared" si="94"/>
        <v/>
      </c>
    </row>
    <row r="1008" spans="1:15" ht="12.5" customHeight="1" x14ac:dyDescent="0.35">
      <c r="A1008" s="61">
        <v>20</v>
      </c>
      <c r="B1008" s="61" t="s">
        <v>54</v>
      </c>
      <c r="C1008" s="70">
        <v>48.320360000000001</v>
      </c>
      <c r="D1008" s="59" t="s">
        <v>50</v>
      </c>
      <c r="E1008" s="61" t="s">
        <v>42</v>
      </c>
      <c r="F1008" s="61" t="s">
        <v>55</v>
      </c>
      <c r="G1008" s="61"/>
      <c r="H1008" s="61" t="str">
        <f>IF(OR(G1008="",G1009="",G1010="",G1011=""),"",(SUMIF(A1008:A$7000,A1008,G1008:G$7000)))</f>
        <v/>
      </c>
      <c r="I1008" s="61" t="str">
        <f t="shared" si="96"/>
        <v/>
      </c>
      <c r="J1008" s="61" t="str">
        <f t="shared" si="92"/>
        <v/>
      </c>
      <c r="K1008" s="61">
        <f t="array" ref="K1008">(MAX(IF($A1008=InsertVoiceSwitchActivateLOG!A$1:A$7000,InsertVoiceSwitchActivateLOG!H$1:H$7000,0)))</f>
        <v>0.11170000000000002</v>
      </c>
      <c r="L1008" s="61" t="str">
        <f t="shared" si="97"/>
        <v/>
      </c>
      <c r="M1008" s="61">
        <f t="shared" si="95"/>
        <v>0</v>
      </c>
      <c r="N1008" s="59" t="str">
        <f t="shared" si="93"/>
        <v/>
      </c>
      <c r="O1008" s="59" t="str">
        <f t="shared" si="94"/>
        <v/>
      </c>
    </row>
    <row r="1009" spans="1:15" ht="12.5" customHeight="1" x14ac:dyDescent="0.35">
      <c r="A1009" s="2">
        <v>20</v>
      </c>
      <c r="B1009" s="2" t="s">
        <v>54</v>
      </c>
      <c r="C1009" s="69">
        <v>48.342910000000003</v>
      </c>
      <c r="D1009" t="s">
        <v>50</v>
      </c>
      <c r="E1009" s="2" t="s">
        <v>42</v>
      </c>
      <c r="F1009" s="2" t="s">
        <v>55</v>
      </c>
      <c r="G1009" s="2"/>
      <c r="H1009" s="2" t="str">
        <f>IF(OR(G1009="",G1010="",G1011="",G1012=""),"",(SUMIF(A1009:A$7000,A1009,G1009:G$7000)))</f>
        <v/>
      </c>
      <c r="I1009" s="55" t="str">
        <f t="shared" si="96"/>
        <v/>
      </c>
      <c r="J1009" s="61" t="str">
        <f t="shared" si="92"/>
        <v/>
      </c>
      <c r="K1009" s="55">
        <f t="array" ref="K1009">(MAX(IF($A1009=InsertVoiceSwitchActivateLOG!A$1:A$7000,InsertVoiceSwitchActivateLOG!H$1:H$7000,0)))</f>
        <v>0.11170000000000002</v>
      </c>
      <c r="L1009" s="55" t="str">
        <f t="shared" si="97"/>
        <v/>
      </c>
      <c r="M1009" s="55">
        <f t="shared" si="95"/>
        <v>22.550000000002512</v>
      </c>
      <c r="N1009" s="59" t="str">
        <f t="shared" si="93"/>
        <v/>
      </c>
      <c r="O1009" s="59" t="str">
        <f t="shared" si="94"/>
        <v/>
      </c>
    </row>
    <row r="1010" spans="1:15" ht="12.5" customHeight="1" x14ac:dyDescent="0.35">
      <c r="A1010" s="61">
        <v>20</v>
      </c>
      <c r="B1010" s="61" t="s">
        <v>54</v>
      </c>
      <c r="C1010" s="70">
        <v>48.364519999999999</v>
      </c>
      <c r="D1010" s="59" t="s">
        <v>50</v>
      </c>
      <c r="E1010" s="61" t="s">
        <v>42</v>
      </c>
      <c r="F1010" s="61" t="s">
        <v>55</v>
      </c>
      <c r="G1010" s="61"/>
      <c r="H1010" s="61" t="str">
        <f>IF(OR(G1010="",G1011="",G1012="",G1013=""),"",(SUMIF(A1010:A$7000,A1010,G1010:G$7000)))</f>
        <v/>
      </c>
      <c r="I1010" s="61" t="str">
        <f t="shared" si="96"/>
        <v/>
      </c>
      <c r="J1010" s="61" t="str">
        <f t="shared" si="92"/>
        <v/>
      </c>
      <c r="K1010" s="61">
        <f t="array" ref="K1010">(MAX(IF($A1010=InsertVoiceSwitchActivateLOG!A$1:A$7000,InsertVoiceSwitchActivateLOG!H$1:H$7000,0)))</f>
        <v>0.11170000000000002</v>
      </c>
      <c r="L1010" s="61" t="str">
        <f t="shared" si="97"/>
        <v/>
      </c>
      <c r="M1010" s="61">
        <f t="shared" si="95"/>
        <v>21.609999999995466</v>
      </c>
      <c r="N1010" s="59" t="str">
        <f t="shared" si="93"/>
        <v/>
      </c>
      <c r="O1010" s="59" t="str">
        <f t="shared" si="94"/>
        <v/>
      </c>
    </row>
    <row r="1011" spans="1:15" ht="12.5" customHeight="1" x14ac:dyDescent="0.35">
      <c r="A1011" s="2">
        <v>20</v>
      </c>
      <c r="B1011" s="2" t="s">
        <v>54</v>
      </c>
      <c r="C1011" s="69">
        <v>48.383609999999997</v>
      </c>
      <c r="D1011" t="s">
        <v>50</v>
      </c>
      <c r="E1011" s="2" t="s">
        <v>42</v>
      </c>
      <c r="F1011" s="2" t="s">
        <v>55</v>
      </c>
      <c r="G1011" s="2"/>
      <c r="H1011" s="2" t="str">
        <f>IF(OR(G1011="",G1012="",G1013="",G1014=""),"",(SUMIF(A1011:A$7000,A1011,G1011:G$7000)))</f>
        <v/>
      </c>
      <c r="I1011" s="55" t="str">
        <f t="shared" si="96"/>
        <v/>
      </c>
      <c r="J1011" s="61" t="str">
        <f t="shared" si="92"/>
        <v/>
      </c>
      <c r="K1011" s="55">
        <f t="array" ref="K1011">(MAX(IF($A1011=InsertVoiceSwitchActivateLOG!A$1:A$7000,InsertVoiceSwitchActivateLOG!H$1:H$7000,0)))</f>
        <v>0.11170000000000002</v>
      </c>
      <c r="L1011" s="55" t="str">
        <f t="shared" si="97"/>
        <v/>
      </c>
      <c r="M1011" s="55">
        <f t="shared" si="95"/>
        <v>19.089999999998497</v>
      </c>
      <c r="N1011" s="59" t="str">
        <f t="shared" si="93"/>
        <v/>
      </c>
      <c r="O1011" s="59" t="str">
        <f t="shared" si="94"/>
        <v/>
      </c>
    </row>
    <row r="1012" spans="1:15" ht="12.5" customHeight="1" x14ac:dyDescent="0.35">
      <c r="A1012" s="61">
        <v>20</v>
      </c>
      <c r="B1012" s="61" t="s">
        <v>54</v>
      </c>
      <c r="C1012" s="70">
        <v>48.403019999999998</v>
      </c>
      <c r="D1012" s="59" t="s">
        <v>50</v>
      </c>
      <c r="E1012" s="61" t="s">
        <v>42</v>
      </c>
      <c r="F1012" s="61" t="s">
        <v>55</v>
      </c>
      <c r="G1012" s="61"/>
      <c r="H1012" s="61" t="str">
        <f>IF(OR(G1012="",G1013="",G1014="",G1015=""),"",(SUMIF(A1012:A$7000,A1012,G1012:G$7000)))</f>
        <v/>
      </c>
      <c r="I1012" s="61" t="str">
        <f t="shared" si="96"/>
        <v/>
      </c>
      <c r="J1012" s="61" t="str">
        <f t="shared" si="92"/>
        <v/>
      </c>
      <c r="K1012" s="61">
        <f t="array" ref="K1012">(MAX(IF($A1012=InsertVoiceSwitchActivateLOG!A$1:A$7000,InsertVoiceSwitchActivateLOG!H$1:H$7000,0)))</f>
        <v>0.11170000000000002</v>
      </c>
      <c r="L1012" s="61" t="str">
        <f t="shared" si="97"/>
        <v/>
      </c>
      <c r="M1012" s="61">
        <f t="shared" si="95"/>
        <v>19.410000000000593</v>
      </c>
      <c r="N1012" s="59" t="str">
        <f t="shared" si="93"/>
        <v/>
      </c>
      <c r="O1012" s="59" t="str">
        <f t="shared" si="94"/>
        <v/>
      </c>
    </row>
    <row r="1013" spans="1:15" ht="12.5" customHeight="1" x14ac:dyDescent="0.35">
      <c r="A1013" s="2">
        <v>20</v>
      </c>
      <c r="B1013" s="2" t="s">
        <v>54</v>
      </c>
      <c r="C1013" s="69">
        <v>48.422699999999999</v>
      </c>
      <c r="D1013" t="s">
        <v>50</v>
      </c>
      <c r="E1013" s="2" t="s">
        <v>42</v>
      </c>
      <c r="F1013" s="2" t="s">
        <v>55</v>
      </c>
      <c r="G1013" s="2"/>
      <c r="H1013" s="2" t="str">
        <f>IF(OR(G1013="",G1014="",G1015="",G1016=""),"",(SUMIF(A1013:A$7000,A1013,G1013:G$7000)))</f>
        <v/>
      </c>
      <c r="I1013" s="55" t="str">
        <f t="shared" si="96"/>
        <v/>
      </c>
      <c r="J1013" s="61" t="str">
        <f t="shared" si="92"/>
        <v/>
      </c>
      <c r="K1013" s="55">
        <f t="array" ref="K1013">(MAX(IF($A1013=InsertVoiceSwitchActivateLOG!A$1:A$7000,InsertVoiceSwitchActivateLOG!H$1:H$7000,0)))</f>
        <v>0.11170000000000002</v>
      </c>
      <c r="L1013" s="55" t="str">
        <f t="shared" si="97"/>
        <v/>
      </c>
      <c r="M1013" s="55">
        <f t="shared" si="95"/>
        <v>19.68000000000103</v>
      </c>
      <c r="N1013" s="59" t="str">
        <f t="shared" si="93"/>
        <v/>
      </c>
      <c r="O1013" s="59" t="str">
        <f t="shared" si="94"/>
        <v/>
      </c>
    </row>
    <row r="1014" spans="1:15" ht="12.5" customHeight="1" x14ac:dyDescent="0.35">
      <c r="A1014" s="61">
        <v>20</v>
      </c>
      <c r="B1014" s="61" t="s">
        <v>54</v>
      </c>
      <c r="C1014" s="70">
        <v>48.448390000000003</v>
      </c>
      <c r="D1014" s="59" t="s">
        <v>50</v>
      </c>
      <c r="E1014" s="61" t="s">
        <v>42</v>
      </c>
      <c r="F1014" s="61" t="s">
        <v>55</v>
      </c>
      <c r="G1014" s="61"/>
      <c r="H1014" s="61" t="str">
        <f>IF(OR(G1014="",G1015="",G1016="",G1017=""),"",(SUMIF(A1014:A$7000,A1014,G1014:G$7000)))</f>
        <v/>
      </c>
      <c r="I1014" s="61" t="str">
        <f t="shared" si="96"/>
        <v/>
      </c>
      <c r="J1014" s="61" t="str">
        <f t="shared" si="92"/>
        <v/>
      </c>
      <c r="K1014" s="61">
        <f t="array" ref="K1014">(MAX(IF($A1014=InsertVoiceSwitchActivateLOG!A$1:A$7000,InsertVoiceSwitchActivateLOG!H$1:H$7000,0)))</f>
        <v>0.11170000000000002</v>
      </c>
      <c r="L1014" s="61" t="str">
        <f t="shared" si="97"/>
        <v/>
      </c>
      <c r="M1014" s="61">
        <f t="shared" si="95"/>
        <v>25.690000000004432</v>
      </c>
      <c r="N1014" s="59" t="str">
        <f t="shared" si="93"/>
        <v/>
      </c>
      <c r="O1014" s="59" t="str">
        <f t="shared" si="94"/>
        <v/>
      </c>
    </row>
    <row r="1015" spans="1:15" ht="12.5" customHeight="1" x14ac:dyDescent="0.35">
      <c r="A1015" s="2">
        <v>20</v>
      </c>
      <c r="B1015" s="2" t="s">
        <v>54</v>
      </c>
      <c r="C1015" s="69">
        <v>48.476419999999997</v>
      </c>
      <c r="D1015" t="s">
        <v>50</v>
      </c>
      <c r="E1015" s="2" t="s">
        <v>42</v>
      </c>
      <c r="F1015" s="2" t="s">
        <v>55</v>
      </c>
      <c r="G1015" s="2"/>
      <c r="H1015" s="2" t="str">
        <f>IF(OR(G1015="",G1016="",G1017="",G1018=""),"",(SUMIF(A1015:A$7000,A1015,G1015:G$7000)))</f>
        <v/>
      </c>
      <c r="I1015" s="55" t="str">
        <f t="shared" si="96"/>
        <v/>
      </c>
      <c r="J1015" s="61" t="str">
        <f t="shared" si="92"/>
        <v/>
      </c>
      <c r="K1015" s="55">
        <f t="array" ref="K1015">(MAX(IF($A1015=InsertVoiceSwitchActivateLOG!A$1:A$7000,InsertVoiceSwitchActivateLOG!H$1:H$7000,0)))</f>
        <v>0.11170000000000002</v>
      </c>
      <c r="L1015" s="55" t="str">
        <f t="shared" si="97"/>
        <v/>
      </c>
      <c r="M1015" s="55">
        <f t="shared" si="95"/>
        <v>28.029999999994004</v>
      </c>
      <c r="N1015" s="59" t="str">
        <f t="shared" si="93"/>
        <v/>
      </c>
      <c r="O1015" s="59" t="str">
        <f t="shared" si="94"/>
        <v/>
      </c>
    </row>
    <row r="1016" spans="1:15" ht="12.5" customHeight="1" x14ac:dyDescent="0.35">
      <c r="A1016" s="61">
        <v>20</v>
      </c>
      <c r="B1016" s="61" t="s">
        <v>54</v>
      </c>
      <c r="C1016" s="70">
        <v>48.496670000000002</v>
      </c>
      <c r="D1016" s="59" t="s">
        <v>50</v>
      </c>
      <c r="E1016" s="61" t="s">
        <v>42</v>
      </c>
      <c r="F1016" s="61" t="s">
        <v>55</v>
      </c>
      <c r="G1016" s="61"/>
      <c r="H1016" s="61" t="str">
        <f>IF(OR(G1016="",G1017="",G1018="",G1019=""),"",(SUMIF(A1016:A$7000,A1016,G1016:G$7000)))</f>
        <v/>
      </c>
      <c r="I1016" s="61" t="str">
        <f t="shared" si="96"/>
        <v/>
      </c>
      <c r="J1016" s="61" t="str">
        <f t="shared" si="92"/>
        <v/>
      </c>
      <c r="K1016" s="61">
        <f t="array" ref="K1016">(MAX(IF($A1016=InsertVoiceSwitchActivateLOG!A$1:A$7000,InsertVoiceSwitchActivateLOG!H$1:H$7000,0)))</f>
        <v>0.11170000000000002</v>
      </c>
      <c r="L1016" s="61" t="str">
        <f t="shared" si="97"/>
        <v/>
      </c>
      <c r="M1016" s="61">
        <f t="shared" si="95"/>
        <v>20.25000000000432</v>
      </c>
      <c r="N1016" s="59" t="str">
        <f t="shared" si="93"/>
        <v/>
      </c>
      <c r="O1016" s="59" t="str">
        <f t="shared" si="94"/>
        <v/>
      </c>
    </row>
    <row r="1017" spans="1:15" ht="12.5" customHeight="1" x14ac:dyDescent="0.35">
      <c r="A1017" s="2">
        <v>20</v>
      </c>
      <c r="B1017" s="2" t="s">
        <v>54</v>
      </c>
      <c r="C1017" s="69">
        <v>48.510849999999998</v>
      </c>
      <c r="D1017" t="s">
        <v>50</v>
      </c>
      <c r="E1017" s="2" t="s">
        <v>42</v>
      </c>
      <c r="F1017" s="2" t="s">
        <v>55</v>
      </c>
      <c r="G1017" s="2"/>
      <c r="H1017" s="2" t="str">
        <f>IF(OR(G1017="",G1018="",G1019="",G1020=""),"",(SUMIF(A1017:A$7000,A1017,G1017:G$7000)))</f>
        <v/>
      </c>
      <c r="I1017" s="55" t="str">
        <f t="shared" si="96"/>
        <v/>
      </c>
      <c r="J1017" s="61" t="str">
        <f t="shared" si="92"/>
        <v/>
      </c>
      <c r="K1017" s="55">
        <f t="array" ref="K1017">(MAX(IF($A1017=InsertVoiceSwitchActivateLOG!A$1:A$7000,InsertVoiceSwitchActivateLOG!H$1:H$7000,0)))</f>
        <v>0.11170000000000002</v>
      </c>
      <c r="L1017" s="55" t="str">
        <f t="shared" si="97"/>
        <v/>
      </c>
      <c r="M1017" s="55">
        <f t="shared" si="95"/>
        <v>14.179999999996085</v>
      </c>
      <c r="N1017" s="59" t="str">
        <f t="shared" si="93"/>
        <v/>
      </c>
      <c r="O1017" s="59" t="str">
        <f t="shared" si="94"/>
        <v/>
      </c>
    </row>
    <row r="1018" spans="1:15" ht="12.5" customHeight="1" x14ac:dyDescent="0.35">
      <c r="A1018" s="61">
        <v>20</v>
      </c>
      <c r="B1018" s="61" t="s">
        <v>54</v>
      </c>
      <c r="C1018" s="70">
        <v>48.526989999999998</v>
      </c>
      <c r="D1018" s="59" t="s">
        <v>50</v>
      </c>
      <c r="E1018" s="61" t="s">
        <v>42</v>
      </c>
      <c r="F1018" s="61" t="s">
        <v>55</v>
      </c>
      <c r="G1018" s="61"/>
      <c r="H1018" s="61" t="str">
        <f>IF(OR(G1018="",G1019="",G1020="",G1021=""),"",(SUMIF(A1018:A$7000,A1018,G1018:G$7000)))</f>
        <v/>
      </c>
      <c r="I1018" s="61" t="str">
        <f t="shared" si="96"/>
        <v/>
      </c>
      <c r="J1018" s="61" t="str">
        <f t="shared" si="92"/>
        <v/>
      </c>
      <c r="K1018" s="61">
        <f t="array" ref="K1018">(MAX(IF($A1018=InsertVoiceSwitchActivateLOG!A$1:A$7000,InsertVoiceSwitchActivateLOG!H$1:H$7000,0)))</f>
        <v>0.11170000000000002</v>
      </c>
      <c r="L1018" s="61" t="str">
        <f t="shared" si="97"/>
        <v/>
      </c>
      <c r="M1018" s="61">
        <f t="shared" si="95"/>
        <v>16.140000000000043</v>
      </c>
      <c r="N1018" s="59" t="str">
        <f t="shared" si="93"/>
        <v/>
      </c>
      <c r="O1018" s="59" t="str">
        <f t="shared" si="94"/>
        <v/>
      </c>
    </row>
    <row r="1019" spans="1:15" ht="12.5" customHeight="1" x14ac:dyDescent="0.35">
      <c r="A1019" s="2">
        <v>20</v>
      </c>
      <c r="B1019" s="2" t="s">
        <v>54</v>
      </c>
      <c r="C1019" s="69">
        <v>48.543509999999998</v>
      </c>
      <c r="D1019" t="s">
        <v>50</v>
      </c>
      <c r="E1019" s="2" t="s">
        <v>42</v>
      </c>
      <c r="F1019" s="2" t="s">
        <v>55</v>
      </c>
      <c r="G1019" s="2"/>
      <c r="H1019" s="2" t="str">
        <f>IF(OR(G1019="",G1020="",G1021="",G1022=""),"",(SUMIF(A1019:A$7000,A1019,G1019:G$7000)))</f>
        <v/>
      </c>
      <c r="I1019" s="55" t="str">
        <f t="shared" si="96"/>
        <v/>
      </c>
      <c r="J1019" s="61" t="str">
        <f t="shared" si="92"/>
        <v/>
      </c>
      <c r="K1019" s="55">
        <f t="array" ref="K1019">(MAX(IF($A1019=InsertVoiceSwitchActivateLOG!A$1:A$7000,InsertVoiceSwitchActivateLOG!H$1:H$7000,0)))</f>
        <v>0.11170000000000002</v>
      </c>
      <c r="L1019" s="55" t="str">
        <f t="shared" si="97"/>
        <v/>
      </c>
      <c r="M1019" s="55">
        <f t="shared" si="95"/>
        <v>16.519999999999868</v>
      </c>
      <c r="N1019" s="59" t="str">
        <f t="shared" si="93"/>
        <v/>
      </c>
      <c r="O1019" s="59" t="str">
        <f t="shared" si="94"/>
        <v/>
      </c>
    </row>
    <row r="1020" spans="1:15" ht="12.5" customHeight="1" x14ac:dyDescent="0.35">
      <c r="A1020" s="61">
        <v>20</v>
      </c>
      <c r="B1020" s="61" t="s">
        <v>54</v>
      </c>
      <c r="C1020" s="70">
        <v>48.55932</v>
      </c>
      <c r="D1020" s="59" t="s">
        <v>50</v>
      </c>
      <c r="E1020" s="61" t="s">
        <v>42</v>
      </c>
      <c r="F1020" s="61" t="s">
        <v>55</v>
      </c>
      <c r="G1020" s="61"/>
      <c r="H1020" s="61" t="str">
        <f>IF(OR(G1020="",G1021="",G1022="",G1023=""),"",(SUMIF(A1020:A$7000,A1020,G1020:G$7000)))</f>
        <v/>
      </c>
      <c r="I1020" s="61" t="str">
        <f t="shared" si="96"/>
        <v/>
      </c>
      <c r="J1020" s="61" t="str">
        <f t="shared" si="92"/>
        <v/>
      </c>
      <c r="K1020" s="61">
        <f t="array" ref="K1020">(MAX(IF($A1020=InsertVoiceSwitchActivateLOG!A$1:A$7000,InsertVoiceSwitchActivateLOG!H$1:H$7000,0)))</f>
        <v>0.11170000000000002</v>
      </c>
      <c r="L1020" s="61" t="str">
        <f t="shared" si="97"/>
        <v/>
      </c>
      <c r="M1020" s="61">
        <f t="shared" si="95"/>
        <v>15.810000000001878</v>
      </c>
      <c r="N1020" s="59" t="str">
        <f t="shared" si="93"/>
        <v/>
      </c>
      <c r="O1020" s="59" t="str">
        <f t="shared" si="94"/>
        <v/>
      </c>
    </row>
    <row r="1021" spans="1:15" ht="12.5" customHeight="1" x14ac:dyDescent="0.35">
      <c r="A1021" s="2">
        <v>20</v>
      </c>
      <c r="B1021" s="2" t="s">
        <v>54</v>
      </c>
      <c r="C1021" s="69">
        <v>48.577300000000001</v>
      </c>
      <c r="D1021" t="s">
        <v>50</v>
      </c>
      <c r="E1021" s="2" t="s">
        <v>42</v>
      </c>
      <c r="F1021" s="2" t="s">
        <v>55</v>
      </c>
      <c r="G1021" s="2"/>
      <c r="H1021" s="2" t="str">
        <f>IF(OR(G1021="",G1022="",G1023="",G1024=""),"",(SUMIF(A1021:A$7000,A1021,G1021:G$7000)))</f>
        <v/>
      </c>
      <c r="I1021" s="55" t="str">
        <f t="shared" si="96"/>
        <v/>
      </c>
      <c r="J1021" s="61" t="str">
        <f t="shared" si="92"/>
        <v/>
      </c>
      <c r="K1021" s="55">
        <f t="array" ref="K1021">(MAX(IF($A1021=InsertVoiceSwitchActivateLOG!A$1:A$7000,InsertVoiceSwitchActivateLOG!H$1:H$7000,0)))</f>
        <v>0.11170000000000002</v>
      </c>
      <c r="L1021" s="55" t="str">
        <f t="shared" si="97"/>
        <v/>
      </c>
      <c r="M1021" s="55">
        <f t="shared" si="95"/>
        <v>17.980000000001439</v>
      </c>
      <c r="N1021" s="59" t="str">
        <f t="shared" si="93"/>
        <v/>
      </c>
      <c r="O1021" s="59" t="str">
        <f t="shared" si="94"/>
        <v/>
      </c>
    </row>
    <row r="1022" spans="1:15" ht="12.5" customHeight="1" x14ac:dyDescent="0.35">
      <c r="A1022" s="61">
        <v>20</v>
      </c>
      <c r="B1022" s="61" t="s">
        <v>54</v>
      </c>
      <c r="C1022" s="70">
        <v>48.598480000000002</v>
      </c>
      <c r="D1022" s="59" t="s">
        <v>50</v>
      </c>
      <c r="E1022" s="61" t="s">
        <v>42</v>
      </c>
      <c r="F1022" s="61" t="s">
        <v>55</v>
      </c>
      <c r="G1022" s="61"/>
      <c r="H1022" s="61" t="str">
        <f>IF(OR(G1022="",G1023="",G1024="",G1025=""),"",(SUMIF(A1022:A$7000,A1022,G1022:G$7000)))</f>
        <v/>
      </c>
      <c r="I1022" s="61" t="str">
        <f t="shared" si="96"/>
        <v/>
      </c>
      <c r="J1022" s="61" t="str">
        <f t="shared" si="92"/>
        <v/>
      </c>
      <c r="K1022" s="61">
        <f t="array" ref="K1022">(MAX(IF($A1022=InsertVoiceSwitchActivateLOG!A$1:A$7000,InsertVoiceSwitchActivateLOG!H$1:H$7000,0)))</f>
        <v>0.11170000000000002</v>
      </c>
      <c r="L1022" s="61" t="str">
        <f t="shared" si="97"/>
        <v/>
      </c>
      <c r="M1022" s="61">
        <f t="shared" si="95"/>
        <v>21.180000000001087</v>
      </c>
      <c r="N1022" s="59" t="str">
        <f t="shared" si="93"/>
        <v/>
      </c>
      <c r="O1022" s="59" t="str">
        <f t="shared" si="94"/>
        <v/>
      </c>
    </row>
    <row r="1023" spans="1:15" ht="12.5" customHeight="1" x14ac:dyDescent="0.35">
      <c r="A1023" s="2">
        <v>20</v>
      </c>
      <c r="B1023" s="2" t="s">
        <v>54</v>
      </c>
      <c r="C1023" s="69">
        <v>48.621749999999999</v>
      </c>
      <c r="D1023" t="s">
        <v>50</v>
      </c>
      <c r="E1023" s="2" t="s">
        <v>42</v>
      </c>
      <c r="F1023" s="2" t="s">
        <v>55</v>
      </c>
      <c r="G1023" s="2"/>
      <c r="H1023" s="2" t="str">
        <f>IF(OR(G1023="",G1024="",G1025="",G1026=""),"",(SUMIF(A1023:A$7000,A1023,G1023:G$7000)))</f>
        <v/>
      </c>
      <c r="I1023" s="55" t="str">
        <f t="shared" si="96"/>
        <v/>
      </c>
      <c r="J1023" s="61" t="str">
        <f t="shared" si="92"/>
        <v/>
      </c>
      <c r="K1023" s="55">
        <f t="array" ref="K1023">(MAX(IF($A1023=InsertVoiceSwitchActivateLOG!A$1:A$7000,InsertVoiceSwitchActivateLOG!H$1:H$7000,0)))</f>
        <v>0.11170000000000002</v>
      </c>
      <c r="L1023" s="55" t="str">
        <f t="shared" si="97"/>
        <v/>
      </c>
      <c r="M1023" s="55">
        <f t="shared" si="95"/>
        <v>23.269999999996571</v>
      </c>
      <c r="N1023" s="59" t="str">
        <f t="shared" si="93"/>
        <v/>
      </c>
      <c r="O1023" s="59" t="str">
        <f t="shared" si="94"/>
        <v/>
      </c>
    </row>
    <row r="1024" spans="1:15" ht="12.5" customHeight="1" x14ac:dyDescent="0.35">
      <c r="A1024" s="61">
        <v>20</v>
      </c>
      <c r="B1024" s="61" t="s">
        <v>54</v>
      </c>
      <c r="C1024" s="70">
        <v>48.642569999999999</v>
      </c>
      <c r="D1024" s="59" t="s">
        <v>50</v>
      </c>
      <c r="E1024" s="61" t="s">
        <v>42</v>
      </c>
      <c r="F1024" s="61" t="s">
        <v>55</v>
      </c>
      <c r="G1024" s="61"/>
      <c r="H1024" s="61" t="str">
        <f>IF(OR(G1024="",G1025="",G1026="",G1027=""),"",(SUMIF(A1024:A$7000,A1024,G1024:G$7000)))</f>
        <v/>
      </c>
      <c r="I1024" s="61" t="str">
        <f t="shared" si="96"/>
        <v/>
      </c>
      <c r="J1024" s="61" t="str">
        <f t="shared" si="92"/>
        <v/>
      </c>
      <c r="K1024" s="61">
        <f t="array" ref="K1024">(MAX(IF($A1024=InsertVoiceSwitchActivateLOG!A$1:A$7000,InsertVoiceSwitchActivateLOG!H$1:H$7000,0)))</f>
        <v>0.11170000000000002</v>
      </c>
      <c r="L1024" s="61" t="str">
        <f t="shared" si="97"/>
        <v/>
      </c>
      <c r="M1024" s="61">
        <f t="shared" si="95"/>
        <v>20.820000000000505</v>
      </c>
      <c r="N1024" s="59" t="str">
        <f t="shared" si="93"/>
        <v/>
      </c>
      <c r="O1024" s="59" t="str">
        <f t="shared" si="94"/>
        <v/>
      </c>
    </row>
    <row r="1025" spans="1:15" ht="12.5" customHeight="1" x14ac:dyDescent="0.35">
      <c r="A1025" s="2">
        <v>20</v>
      </c>
      <c r="B1025" s="2" t="s">
        <v>54</v>
      </c>
      <c r="C1025" s="69">
        <v>48.663220000000003</v>
      </c>
      <c r="D1025" t="s">
        <v>50</v>
      </c>
      <c r="E1025" s="2" t="s">
        <v>42</v>
      </c>
      <c r="F1025" s="2" t="s">
        <v>55</v>
      </c>
      <c r="G1025" s="2"/>
      <c r="H1025" s="2" t="str">
        <f>IF(OR(G1025="",G1026="",G1027="",G1028=""),"",(SUMIF(A1025:A$7000,A1025,G1025:G$7000)))</f>
        <v/>
      </c>
      <c r="I1025" s="55" t="str">
        <f t="shared" si="96"/>
        <v/>
      </c>
      <c r="J1025" s="61" t="str">
        <f t="shared" si="92"/>
        <v/>
      </c>
      <c r="K1025" s="55">
        <f t="array" ref="K1025">(MAX(IF($A1025=InsertVoiceSwitchActivateLOG!A$1:A$7000,InsertVoiceSwitchActivateLOG!H$1:H$7000,0)))</f>
        <v>0.11170000000000002</v>
      </c>
      <c r="L1025" s="55" t="str">
        <f t="shared" si="97"/>
        <v/>
      </c>
      <c r="M1025" s="55">
        <f t="shared" si="95"/>
        <v>20.650000000003388</v>
      </c>
      <c r="N1025" s="59" t="str">
        <f t="shared" si="93"/>
        <v/>
      </c>
      <c r="O1025" s="59" t="str">
        <f t="shared" si="94"/>
        <v/>
      </c>
    </row>
    <row r="1026" spans="1:15" ht="12.5" customHeight="1" x14ac:dyDescent="0.35">
      <c r="A1026" s="61">
        <v>20</v>
      </c>
      <c r="B1026" s="61" t="s">
        <v>54</v>
      </c>
      <c r="C1026" s="70">
        <v>48.677660000000003</v>
      </c>
      <c r="D1026" s="59" t="s">
        <v>50</v>
      </c>
      <c r="E1026" s="61" t="s">
        <v>42</v>
      </c>
      <c r="F1026" s="61" t="s">
        <v>55</v>
      </c>
      <c r="G1026" s="61"/>
      <c r="H1026" s="61" t="str">
        <f>IF(OR(G1026="",G1027="",G1028="",G1029=""),"",(SUMIF(A1026:A$7000,A1026,G1026:G$7000)))</f>
        <v/>
      </c>
      <c r="I1026" s="61" t="str">
        <f t="shared" si="96"/>
        <v/>
      </c>
      <c r="J1026" s="61" t="str">
        <f t="shared" si="92"/>
        <v/>
      </c>
      <c r="K1026" s="61">
        <f t="array" ref="K1026">(MAX(IF($A1026=InsertVoiceSwitchActivateLOG!A$1:A$7000,InsertVoiceSwitchActivateLOG!H$1:H$7000,0)))</f>
        <v>0.11170000000000002</v>
      </c>
      <c r="L1026" s="61" t="str">
        <f t="shared" si="97"/>
        <v/>
      </c>
      <c r="M1026" s="61">
        <f t="shared" si="95"/>
        <v>14.440000000000452</v>
      </c>
      <c r="N1026" s="59" t="str">
        <f t="shared" si="93"/>
        <v/>
      </c>
      <c r="O1026" s="59" t="str">
        <f t="shared" si="94"/>
        <v/>
      </c>
    </row>
    <row r="1027" spans="1:15" ht="12.5" customHeight="1" x14ac:dyDescent="0.35">
      <c r="A1027" s="2">
        <v>20</v>
      </c>
      <c r="B1027" s="2" t="s">
        <v>54</v>
      </c>
      <c r="C1027" s="69">
        <v>48.693980000000003</v>
      </c>
      <c r="D1027" t="s">
        <v>50</v>
      </c>
      <c r="E1027" s="2" t="s">
        <v>42</v>
      </c>
      <c r="F1027" s="2" t="s">
        <v>55</v>
      </c>
      <c r="G1027" s="2"/>
      <c r="H1027" s="2" t="str">
        <f>IF(OR(G1027="",G1028="",G1029="",G1030=""),"",(SUMIF(A1027:A$7000,A1027,G1027:G$7000)))</f>
        <v/>
      </c>
      <c r="I1027" s="55" t="str">
        <f t="shared" si="96"/>
        <v/>
      </c>
      <c r="J1027" s="61" t="str">
        <f t="shared" si="92"/>
        <v/>
      </c>
      <c r="K1027" s="55">
        <f t="array" ref="K1027">(MAX(IF($A1027=InsertVoiceSwitchActivateLOG!A$1:A$7000,InsertVoiceSwitchActivateLOG!H$1:H$7000,0)))</f>
        <v>0.11170000000000002</v>
      </c>
      <c r="L1027" s="55" t="str">
        <f t="shared" si="97"/>
        <v/>
      </c>
      <c r="M1027" s="55">
        <f t="shared" si="95"/>
        <v>16.320000000000334</v>
      </c>
      <c r="N1027" s="59" t="str">
        <f t="shared" si="93"/>
        <v/>
      </c>
      <c r="O1027" s="59" t="str">
        <f t="shared" si="94"/>
        <v/>
      </c>
    </row>
    <row r="1028" spans="1:15" ht="12.5" customHeight="1" x14ac:dyDescent="0.35">
      <c r="A1028" s="61">
        <v>20</v>
      </c>
      <c r="B1028" s="61" t="s">
        <v>54</v>
      </c>
      <c r="C1028" s="70">
        <v>48.710500000000003</v>
      </c>
      <c r="D1028" s="59" t="s">
        <v>50</v>
      </c>
      <c r="E1028" s="61" t="s">
        <v>42</v>
      </c>
      <c r="F1028" s="61" t="s">
        <v>55</v>
      </c>
      <c r="G1028" s="61"/>
      <c r="H1028" s="61" t="str">
        <f>IF(OR(G1028="",G1029="",G1030="",G1031=""),"",(SUMIF(A1028:A$7000,A1028,G1028:G$7000)))</f>
        <v/>
      </c>
      <c r="I1028" s="61" t="str">
        <f t="shared" si="96"/>
        <v/>
      </c>
      <c r="J1028" s="61" t="str">
        <f t="shared" si="92"/>
        <v/>
      </c>
      <c r="K1028" s="61">
        <f t="array" ref="K1028">(MAX(IF($A1028=InsertVoiceSwitchActivateLOG!A$1:A$7000,InsertVoiceSwitchActivateLOG!H$1:H$7000,0)))</f>
        <v>0.11170000000000002</v>
      </c>
      <c r="L1028" s="61" t="str">
        <f t="shared" si="97"/>
        <v/>
      </c>
      <c r="M1028" s="61">
        <f t="shared" si="95"/>
        <v>16.519999999999868</v>
      </c>
      <c r="N1028" s="59" t="str">
        <f t="shared" si="93"/>
        <v/>
      </c>
      <c r="O1028" s="59" t="str">
        <f t="shared" si="94"/>
        <v/>
      </c>
    </row>
    <row r="1029" spans="1:15" ht="12.5" customHeight="1" x14ac:dyDescent="0.35">
      <c r="A1029" s="2">
        <v>20</v>
      </c>
      <c r="B1029" s="2" t="s">
        <v>54</v>
      </c>
      <c r="C1029" s="69">
        <v>48.726750000000003</v>
      </c>
      <c r="D1029" t="s">
        <v>50</v>
      </c>
      <c r="E1029" s="2" t="s">
        <v>42</v>
      </c>
      <c r="F1029" s="2" t="s">
        <v>55</v>
      </c>
      <c r="G1029" s="2"/>
      <c r="H1029" s="2" t="str">
        <f>IF(OR(G1029="",G1030="",G1031="",G1032=""),"",(SUMIF(A1029:A$7000,A1029,G1029:G$7000)))</f>
        <v/>
      </c>
      <c r="I1029" s="55" t="str">
        <f t="shared" si="96"/>
        <v/>
      </c>
      <c r="J1029" s="61" t="str">
        <f t="shared" si="92"/>
        <v/>
      </c>
      <c r="K1029" s="55">
        <f t="array" ref="K1029">(MAX(IF($A1029=InsertVoiceSwitchActivateLOG!A$1:A$7000,InsertVoiceSwitchActivateLOG!H$1:H$7000,0)))</f>
        <v>0.11170000000000002</v>
      </c>
      <c r="L1029" s="55" t="str">
        <f t="shared" si="97"/>
        <v/>
      </c>
      <c r="M1029" s="55">
        <f t="shared" si="95"/>
        <v>16.249999999999432</v>
      </c>
      <c r="N1029" s="59" t="str">
        <f t="shared" si="93"/>
        <v/>
      </c>
      <c r="O1029" s="59" t="str">
        <f t="shared" si="94"/>
        <v/>
      </c>
    </row>
    <row r="1030" spans="1:15" ht="12.5" customHeight="1" x14ac:dyDescent="0.35">
      <c r="A1030" s="61">
        <v>20</v>
      </c>
      <c r="B1030" s="61" t="s">
        <v>54</v>
      </c>
      <c r="C1030" s="70">
        <v>48.742820000000002</v>
      </c>
      <c r="D1030" s="59" t="s">
        <v>50</v>
      </c>
      <c r="E1030" s="61" t="s">
        <v>42</v>
      </c>
      <c r="F1030" s="61" t="s">
        <v>55</v>
      </c>
      <c r="G1030" s="61"/>
      <c r="H1030" s="61" t="str">
        <f>IF(OR(G1030="",G1031="",G1032="",G1033=""),"",(SUMIF(A1030:A$7000,A1030,G1030:G$7000)))</f>
        <v/>
      </c>
      <c r="I1030" s="61" t="str">
        <f t="shared" si="96"/>
        <v/>
      </c>
      <c r="J1030" s="61" t="str">
        <f t="shared" si="92"/>
        <v/>
      </c>
      <c r="K1030" s="61">
        <f t="array" ref="K1030">(MAX(IF($A1030=InsertVoiceSwitchActivateLOG!A$1:A$7000,InsertVoiceSwitchActivateLOG!H$1:H$7000,0)))</f>
        <v>0.11170000000000002</v>
      </c>
      <c r="L1030" s="61" t="str">
        <f t="shared" si="97"/>
        <v/>
      </c>
      <c r="M1030" s="61">
        <f t="shared" si="95"/>
        <v>16.069999999999141</v>
      </c>
      <c r="N1030" s="59" t="str">
        <f t="shared" si="93"/>
        <v/>
      </c>
      <c r="O1030" s="59" t="str">
        <f t="shared" si="94"/>
        <v/>
      </c>
    </row>
    <row r="1031" spans="1:15" ht="12.5" customHeight="1" x14ac:dyDescent="0.35">
      <c r="A1031" s="2">
        <v>20</v>
      </c>
      <c r="B1031" s="2" t="s">
        <v>54</v>
      </c>
      <c r="C1031" s="69">
        <v>48.763910000000003</v>
      </c>
      <c r="D1031" t="s">
        <v>50</v>
      </c>
      <c r="E1031" s="2" t="s">
        <v>42</v>
      </c>
      <c r="F1031" s="2" t="s">
        <v>55</v>
      </c>
      <c r="G1031" s="2"/>
      <c r="H1031" s="2" t="str">
        <f>IF(OR(G1031="",G1032="",G1033="",G1034=""),"",(SUMIF(A1031:A$7000,A1031,G1031:G$7000)))</f>
        <v/>
      </c>
      <c r="I1031" s="55" t="str">
        <f t="shared" si="96"/>
        <v/>
      </c>
      <c r="J1031" s="61" t="str">
        <f t="shared" si="92"/>
        <v/>
      </c>
      <c r="K1031" s="55">
        <f t="array" ref="K1031">(MAX(IF($A1031=InsertVoiceSwitchActivateLOG!A$1:A$7000,InsertVoiceSwitchActivateLOG!H$1:H$7000,0)))</f>
        <v>0.11170000000000002</v>
      </c>
      <c r="L1031" s="55" t="str">
        <f t="shared" si="97"/>
        <v/>
      </c>
      <c r="M1031" s="55">
        <f t="shared" si="95"/>
        <v>21.090000000000941</v>
      </c>
      <c r="N1031" s="59" t="str">
        <f t="shared" si="93"/>
        <v/>
      </c>
      <c r="O1031" s="59" t="str">
        <f t="shared" si="94"/>
        <v/>
      </c>
    </row>
    <row r="1032" spans="1:15" ht="12.5" customHeight="1" x14ac:dyDescent="0.35">
      <c r="A1032" s="61">
        <v>20</v>
      </c>
      <c r="B1032" s="61" t="s">
        <v>54</v>
      </c>
      <c r="C1032" s="70">
        <v>48.79766</v>
      </c>
      <c r="D1032" s="59" t="s">
        <v>50</v>
      </c>
      <c r="E1032" s="61" t="s">
        <v>42</v>
      </c>
      <c r="F1032" s="61" t="s">
        <v>55</v>
      </c>
      <c r="G1032" s="61"/>
      <c r="H1032" s="61" t="str">
        <f>IF(OR(G1032="",G1033="",G1034="",G1035=""),"",(SUMIF(A1032:A$7000,A1032,G1032:G$7000)))</f>
        <v/>
      </c>
      <c r="I1032" s="61" t="str">
        <f t="shared" si="96"/>
        <v/>
      </c>
      <c r="J1032" s="61" t="str">
        <f t="shared" si="92"/>
        <v/>
      </c>
      <c r="K1032" s="61">
        <f t="array" ref="K1032">(MAX(IF($A1032=InsertVoiceSwitchActivateLOG!A$1:A$7000,InsertVoiceSwitchActivateLOG!H$1:H$7000,0)))</f>
        <v>0.11170000000000002</v>
      </c>
      <c r="L1032" s="61" t="str">
        <f t="shared" si="97"/>
        <v/>
      </c>
      <c r="M1032" s="61">
        <f t="shared" si="95"/>
        <v>33.749999999997726</v>
      </c>
      <c r="N1032" s="59" t="str">
        <f t="shared" si="93"/>
        <v/>
      </c>
      <c r="O1032" s="59" t="str">
        <f t="shared" si="94"/>
        <v/>
      </c>
    </row>
    <row r="1033" spans="1:15" ht="12.5" customHeight="1" x14ac:dyDescent="0.35">
      <c r="A1033" s="2">
        <v>20</v>
      </c>
      <c r="B1033" s="2" t="s">
        <v>54</v>
      </c>
      <c r="C1033" s="69">
        <v>48.819699999999997</v>
      </c>
      <c r="D1033" t="s">
        <v>50</v>
      </c>
      <c r="E1033" s="2" t="s">
        <v>42</v>
      </c>
      <c r="F1033" s="2" t="s">
        <v>55</v>
      </c>
      <c r="G1033" s="2"/>
      <c r="H1033" s="2" t="str">
        <f>IF(OR(G1033="",G1034="",G1035="",G1036=""),"",(SUMIF(A1033:A$7000,A1033,G1033:G$7000)))</f>
        <v/>
      </c>
      <c r="I1033" s="55" t="str">
        <f t="shared" si="96"/>
        <v/>
      </c>
      <c r="J1033" s="61" t="str">
        <f t="shared" si="92"/>
        <v/>
      </c>
      <c r="K1033" s="55">
        <f t="array" ref="K1033">(MAX(IF($A1033=InsertVoiceSwitchActivateLOG!A$1:A$7000,InsertVoiceSwitchActivateLOG!H$1:H$7000,0)))</f>
        <v>0.11170000000000002</v>
      </c>
      <c r="L1033" s="55" t="str">
        <f t="shared" si="97"/>
        <v/>
      </c>
      <c r="M1033" s="55">
        <f t="shared" si="95"/>
        <v>22.039999999996951</v>
      </c>
      <c r="N1033" s="59" t="str">
        <f t="shared" si="93"/>
        <v/>
      </c>
      <c r="O1033" s="59" t="str">
        <f t="shared" si="94"/>
        <v/>
      </c>
    </row>
    <row r="1034" spans="1:15" ht="12.5" customHeight="1" x14ac:dyDescent="0.35">
      <c r="A1034" s="61">
        <v>20</v>
      </c>
      <c r="B1034" s="61" t="s">
        <v>54</v>
      </c>
      <c r="C1034" s="70">
        <v>48.838619999999999</v>
      </c>
      <c r="D1034" s="59" t="s">
        <v>50</v>
      </c>
      <c r="E1034" s="61" t="s">
        <v>42</v>
      </c>
      <c r="F1034" s="61" t="s">
        <v>55</v>
      </c>
      <c r="G1034" s="61"/>
      <c r="H1034" s="61" t="str">
        <f>IF(OR(G1034="",G1035="",G1036="",G1037=""),"",(SUMIF(A1034:A$7000,A1034,G1034:G$7000)))</f>
        <v/>
      </c>
      <c r="I1034" s="61" t="str">
        <f t="shared" si="96"/>
        <v/>
      </c>
      <c r="J1034" s="61" t="str">
        <f t="shared" si="92"/>
        <v/>
      </c>
      <c r="K1034" s="61">
        <f t="array" ref="K1034">(MAX(IF($A1034=InsertVoiceSwitchActivateLOG!A$1:A$7000,InsertVoiceSwitchActivateLOG!H$1:H$7000,0)))</f>
        <v>0.11170000000000002</v>
      </c>
      <c r="L1034" s="61" t="str">
        <f t="shared" si="97"/>
        <v/>
      </c>
      <c r="M1034" s="61">
        <f t="shared" si="95"/>
        <v>18.92000000000138</v>
      </c>
      <c r="N1034" s="59" t="str">
        <f t="shared" si="93"/>
        <v/>
      </c>
      <c r="O1034" s="59" t="str">
        <f t="shared" si="94"/>
        <v/>
      </c>
    </row>
    <row r="1035" spans="1:15" ht="12.5" customHeight="1" x14ac:dyDescent="0.35">
      <c r="A1035" s="2">
        <v>20</v>
      </c>
      <c r="B1035" s="2" t="s">
        <v>54</v>
      </c>
      <c r="C1035" s="69">
        <v>48.858379999999997</v>
      </c>
      <c r="D1035" t="s">
        <v>50</v>
      </c>
      <c r="E1035" s="2" t="s">
        <v>42</v>
      </c>
      <c r="F1035" s="2" t="s">
        <v>55</v>
      </c>
      <c r="G1035" s="2"/>
      <c r="H1035" s="2" t="str">
        <f>IF(OR(G1035="",G1036="",G1037="",G1038=""),"",(SUMIF(A1035:A$7000,A1035,G1035:G$7000)))</f>
        <v/>
      </c>
      <c r="I1035" s="55" t="str">
        <f t="shared" si="96"/>
        <v/>
      </c>
      <c r="J1035" s="61" t="str">
        <f t="shared" si="92"/>
        <v/>
      </c>
      <c r="K1035" s="55">
        <f t="array" ref="K1035">(MAX(IF($A1035=InsertVoiceSwitchActivateLOG!A$1:A$7000,InsertVoiceSwitchActivateLOG!H$1:H$7000,0)))</f>
        <v>0.11170000000000002</v>
      </c>
      <c r="L1035" s="55" t="str">
        <f t="shared" si="97"/>
        <v/>
      </c>
      <c r="M1035" s="55">
        <f t="shared" si="95"/>
        <v>19.759999999998001</v>
      </c>
      <c r="N1035" s="59" t="str">
        <f t="shared" si="93"/>
        <v/>
      </c>
      <c r="O1035" s="59" t="str">
        <f t="shared" si="94"/>
        <v/>
      </c>
    </row>
    <row r="1036" spans="1:15" ht="12.5" customHeight="1" x14ac:dyDescent="0.35">
      <c r="A1036" s="61">
        <v>20</v>
      </c>
      <c r="B1036" s="61" t="s">
        <v>54</v>
      </c>
      <c r="C1036" s="70">
        <v>48.882629999999999</v>
      </c>
      <c r="D1036" s="59" t="s">
        <v>50</v>
      </c>
      <c r="E1036" s="61" t="s">
        <v>42</v>
      </c>
      <c r="F1036" s="61" t="s">
        <v>55</v>
      </c>
      <c r="G1036" s="61">
        <v>1E-4</v>
      </c>
      <c r="H1036" s="61">
        <f>IF(OR(G1036="",G1037="",G1038="",G1039=""),"",(SUMIF(A1036:A$7000,A1036,G1036:G$7000)))</f>
        <v>0.11170000000000002</v>
      </c>
      <c r="I1036" s="61">
        <f t="shared" si="96"/>
        <v>20</v>
      </c>
      <c r="J1036" s="61" t="str">
        <f t="shared" si="92"/>
        <v>TaskA</v>
      </c>
      <c r="K1036" s="61">
        <f t="array" ref="K1036">(MAX(IF($A1036=InsertVoiceSwitchActivateLOG!A$1:A$7000,InsertVoiceSwitchActivateLOG!H$1:H$7000,0)))</f>
        <v>0.11170000000000002</v>
      </c>
      <c r="L1036" s="61">
        <f t="shared" si="97"/>
        <v>48.882629999999999</v>
      </c>
      <c r="M1036" s="61">
        <f t="shared" si="95"/>
        <v>24.250000000002103</v>
      </c>
      <c r="N1036" s="59" t="str">
        <f t="shared" si="93"/>
        <v/>
      </c>
      <c r="O1036" s="59" t="str">
        <f t="shared" si="94"/>
        <v/>
      </c>
    </row>
    <row r="1037" spans="1:15" ht="12.5" customHeight="1" x14ac:dyDescent="0.35">
      <c r="A1037" s="2">
        <v>20</v>
      </c>
      <c r="B1037" s="2" t="s">
        <v>56</v>
      </c>
      <c r="C1037" s="69">
        <v>48.905859999999997</v>
      </c>
      <c r="D1037" t="s">
        <v>50</v>
      </c>
      <c r="E1037" s="2" t="s">
        <v>42</v>
      </c>
      <c r="F1037" s="2" t="s">
        <v>55</v>
      </c>
      <c r="G1037" s="2">
        <v>1.1000000000000001E-3</v>
      </c>
      <c r="H1037" s="2">
        <f>IF(OR(G1037="",G1038="",G1039="",G1040=""),"",(SUMIF(A1037:A$7000,A1037,G1037:G$7000)))</f>
        <v>0.11160000000000002</v>
      </c>
      <c r="I1037" s="55" t="str">
        <f t="shared" si="96"/>
        <v/>
      </c>
      <c r="J1037" s="61" t="str">
        <f t="shared" si="92"/>
        <v/>
      </c>
      <c r="K1037" s="55">
        <f t="array" ref="K1037">(MAX(IF($A1037=InsertVoiceSwitchActivateLOG!A$1:A$7000,InsertVoiceSwitchActivateLOG!H$1:H$7000,0)))</f>
        <v>0.11170000000000002</v>
      </c>
      <c r="L1037" s="55" t="str">
        <f t="shared" si="97"/>
        <v/>
      </c>
      <c r="M1037" s="55">
        <f t="shared" si="95"/>
        <v>23.229999999998086</v>
      </c>
      <c r="N1037" s="59">
        <f t="shared" si="93"/>
        <v>20</v>
      </c>
      <c r="O1037" s="59">
        <f t="shared" si="94"/>
        <v>1</v>
      </c>
    </row>
    <row r="1038" spans="1:15" ht="12.5" customHeight="1" x14ac:dyDescent="0.35">
      <c r="A1038" s="61">
        <v>20</v>
      </c>
      <c r="B1038" s="61" t="s">
        <v>56</v>
      </c>
      <c r="C1038" s="70">
        <v>48.923250000000003</v>
      </c>
      <c r="D1038" s="59" t="s">
        <v>50</v>
      </c>
      <c r="E1038" s="61" t="s">
        <v>42</v>
      </c>
      <c r="F1038" s="61" t="s">
        <v>55</v>
      </c>
      <c r="G1038" s="61">
        <v>1.1000000000000001E-3</v>
      </c>
      <c r="H1038" s="61">
        <f>IF(OR(G1038="",G1039="",G1040="",G1041=""),"",(SUMIF(A1038:A$7000,A1038,G1038:G$7000)))</f>
        <v>0.11050000000000001</v>
      </c>
      <c r="I1038" s="61" t="str">
        <f t="shared" si="96"/>
        <v/>
      </c>
      <c r="J1038" s="61" t="str">
        <f t="shared" si="92"/>
        <v/>
      </c>
      <c r="K1038" s="61">
        <f t="array" ref="K1038">(MAX(IF($A1038=InsertVoiceSwitchActivateLOG!A$1:A$7000,InsertVoiceSwitchActivateLOG!H$1:H$7000,0)))</f>
        <v>0.11170000000000002</v>
      </c>
      <c r="L1038" s="61" t="str">
        <f t="shared" si="97"/>
        <v/>
      </c>
      <c r="M1038" s="61">
        <f t="shared" si="95"/>
        <v>17.390000000006012</v>
      </c>
      <c r="N1038" s="59">
        <f t="shared" si="93"/>
        <v>20</v>
      </c>
      <c r="O1038" s="59">
        <f t="shared" si="94"/>
        <v>1</v>
      </c>
    </row>
    <row r="1039" spans="1:15" ht="12.5" customHeight="1" x14ac:dyDescent="0.35">
      <c r="A1039" s="2">
        <v>20</v>
      </c>
      <c r="B1039" s="2" t="s">
        <v>56</v>
      </c>
      <c r="C1039" s="69">
        <v>48.941110000000002</v>
      </c>
      <c r="D1039" t="s">
        <v>50</v>
      </c>
      <c r="E1039" s="2" t="s">
        <v>42</v>
      </c>
      <c r="F1039" s="2" t="s">
        <v>55</v>
      </c>
      <c r="G1039" s="2">
        <v>6.0000000000000001E-3</v>
      </c>
      <c r="H1039" s="2">
        <f>IF(OR(G1039="",G1040="",G1041="",G1042=""),"",(SUMIF(A1039:A$7000,A1039,G1039:G$7000)))</f>
        <v>0.10940000000000003</v>
      </c>
      <c r="I1039" s="55" t="str">
        <f t="shared" si="96"/>
        <v/>
      </c>
      <c r="J1039" s="61" t="str">
        <f t="shared" si="92"/>
        <v/>
      </c>
      <c r="K1039" s="55">
        <f t="array" ref="K1039">(MAX(IF($A1039=InsertVoiceSwitchActivateLOG!A$1:A$7000,InsertVoiceSwitchActivateLOG!H$1:H$7000,0)))</f>
        <v>0.11170000000000002</v>
      </c>
      <c r="L1039" s="55" t="str">
        <f t="shared" si="97"/>
        <v/>
      </c>
      <c r="M1039" s="55">
        <f t="shared" si="95"/>
        <v>17.859999999998877</v>
      </c>
      <c r="N1039" s="59">
        <f t="shared" si="93"/>
        <v>20</v>
      </c>
      <c r="O1039" s="59">
        <f t="shared" si="94"/>
        <v>1</v>
      </c>
    </row>
    <row r="1040" spans="1:15" ht="12.5" customHeight="1" x14ac:dyDescent="0.35">
      <c r="A1040" s="61">
        <v>20</v>
      </c>
      <c r="B1040" s="61" t="s">
        <v>56</v>
      </c>
      <c r="C1040" s="70">
        <v>48.960920000000002</v>
      </c>
      <c r="D1040" s="59" t="s">
        <v>50</v>
      </c>
      <c r="E1040" s="61" t="s">
        <v>42</v>
      </c>
      <c r="F1040" s="61" t="s">
        <v>55</v>
      </c>
      <c r="G1040" s="61">
        <v>6.0000000000000001E-3</v>
      </c>
      <c r="H1040" s="61">
        <f>IF(OR(G1040="",G1041="",G1042="",G1043=""),"",(SUMIF(A1040:A$7000,A1040,G1040:G$7000)))</f>
        <v>0.10340000000000002</v>
      </c>
      <c r="I1040" s="61" t="str">
        <f t="shared" si="96"/>
        <v/>
      </c>
      <c r="J1040" s="61" t="str">
        <f t="shared" si="92"/>
        <v/>
      </c>
      <c r="K1040" s="61">
        <f t="array" ref="K1040">(MAX(IF($A1040=InsertVoiceSwitchActivateLOG!A$1:A$7000,InsertVoiceSwitchActivateLOG!H$1:H$7000,0)))</f>
        <v>0.11170000000000002</v>
      </c>
      <c r="L1040" s="61" t="str">
        <f t="shared" si="97"/>
        <v/>
      </c>
      <c r="M1040" s="61">
        <f t="shared" si="95"/>
        <v>19.809999999999661</v>
      </c>
      <c r="N1040" s="59">
        <f t="shared" si="93"/>
        <v>20</v>
      </c>
      <c r="O1040" s="59">
        <f t="shared" si="94"/>
        <v>1</v>
      </c>
    </row>
    <row r="1041" spans="1:15" ht="12.5" customHeight="1" x14ac:dyDescent="0.35">
      <c r="A1041" s="2">
        <v>20</v>
      </c>
      <c r="B1041" s="2" t="s">
        <v>56</v>
      </c>
      <c r="C1041" s="69">
        <v>48.977159999999998</v>
      </c>
      <c r="D1041" t="s">
        <v>50</v>
      </c>
      <c r="E1041" s="2" t="s">
        <v>42</v>
      </c>
      <c r="F1041" s="2" t="s">
        <v>55</v>
      </c>
      <c r="G1041" s="2">
        <v>6.0000000000000001E-3</v>
      </c>
      <c r="H1041" s="2">
        <f>IF(OR(G1041="",G1042="",G1043="",G1044=""),"",(SUMIF(A1041:A$7000,A1041,G1041:G$7000)))</f>
        <v>9.7400000000000028E-2</v>
      </c>
      <c r="I1041" s="55" t="str">
        <f t="shared" si="96"/>
        <v/>
      </c>
      <c r="J1041" s="61" t="str">
        <f t="shared" ref="J1041:J1104" si="98">IF(L1041="","",(VLOOKUP(A1041,A1041:E8025,5,FALSE)))</f>
        <v/>
      </c>
      <c r="K1041" s="55">
        <f t="array" ref="K1041">(MAX(IF($A1041=InsertVoiceSwitchActivateLOG!A$1:A$7000,InsertVoiceSwitchActivateLOG!H$1:H$7000,0)))</f>
        <v>0.11170000000000002</v>
      </c>
      <c r="L1041" s="55" t="str">
        <f t="shared" si="97"/>
        <v/>
      </c>
      <c r="M1041" s="55">
        <f t="shared" si="95"/>
        <v>16.239999999996257</v>
      </c>
      <c r="N1041" s="59">
        <f t="shared" ref="N1041:N1104" si="99">IF(AND(G1041&gt;0,G1042&gt;0,G1040&gt;0),A1041,"")</f>
        <v>20</v>
      </c>
      <c r="O1041" s="59">
        <f t="shared" ref="O1041:O1104" si="100">IF(N1041="","",(IF(G1041&gt;G1042,-1,1)))</f>
        <v>1</v>
      </c>
    </row>
    <row r="1042" spans="1:15" ht="12.5" customHeight="1" x14ac:dyDescent="0.35">
      <c r="A1042" s="61">
        <v>20</v>
      </c>
      <c r="B1042" s="61" t="s">
        <v>56</v>
      </c>
      <c r="C1042" s="70">
        <v>48.992359999999998</v>
      </c>
      <c r="D1042" s="59" t="s">
        <v>50</v>
      </c>
      <c r="E1042" s="61" t="s">
        <v>42</v>
      </c>
      <c r="F1042" s="61" t="s">
        <v>55</v>
      </c>
      <c r="G1042" s="61">
        <v>6.0000000000000001E-3</v>
      </c>
      <c r="H1042" s="61">
        <f>IF(OR(G1042="",G1043="",G1044="",G1045=""),"",(SUMIF(A1042:A$7000,A1042,G1042:G$7000)))</f>
        <v>9.1400000000000023E-2</v>
      </c>
      <c r="I1042" s="61" t="str">
        <f t="shared" si="96"/>
        <v/>
      </c>
      <c r="J1042" s="61" t="str">
        <f t="shared" si="98"/>
        <v/>
      </c>
      <c r="K1042" s="61">
        <f t="array" ref="K1042">(MAX(IF($A1042=InsertVoiceSwitchActivateLOG!A$1:A$7000,InsertVoiceSwitchActivateLOG!H$1:H$7000,0)))</f>
        <v>0.11170000000000002</v>
      </c>
      <c r="L1042" s="61" t="str">
        <f t="shared" si="97"/>
        <v/>
      </c>
      <c r="M1042" s="61">
        <f t="shared" ref="M1042:M1105" si="101">IF(A1042=A1041,ABS(C1042-C1041),0)*1000</f>
        <v>15.200000000000102</v>
      </c>
      <c r="N1042" s="59">
        <f t="shared" si="99"/>
        <v>20</v>
      </c>
      <c r="O1042" s="59">
        <f t="shared" si="100"/>
        <v>1</v>
      </c>
    </row>
    <row r="1043" spans="1:15" ht="12.5" customHeight="1" x14ac:dyDescent="0.35">
      <c r="A1043" s="2">
        <v>20</v>
      </c>
      <c r="B1043" s="2" t="s">
        <v>56</v>
      </c>
      <c r="C1043" s="69">
        <v>49.010950000000001</v>
      </c>
      <c r="D1043" t="s">
        <v>50</v>
      </c>
      <c r="E1043" s="2" t="s">
        <v>42</v>
      </c>
      <c r="F1043" s="2" t="s">
        <v>55</v>
      </c>
      <c r="G1043" s="2">
        <v>8.8999999999999999E-3</v>
      </c>
      <c r="H1043" s="2">
        <f>IF(OR(G1043="",G1044="",G1045="",G1046=""),"",(SUMIF(A1043:A$7000,A1043,G1043:G$7000)))</f>
        <v>8.5400000000000018E-2</v>
      </c>
      <c r="I1043" s="55" t="str">
        <f t="shared" si="96"/>
        <v/>
      </c>
      <c r="J1043" s="61" t="str">
        <f t="shared" si="98"/>
        <v/>
      </c>
      <c r="K1043" s="55">
        <f t="array" ref="K1043">(MAX(IF($A1043=InsertVoiceSwitchActivateLOG!A$1:A$7000,InsertVoiceSwitchActivateLOG!H$1:H$7000,0)))</f>
        <v>0.11170000000000002</v>
      </c>
      <c r="L1043" s="55" t="str">
        <f t="shared" si="97"/>
        <v/>
      </c>
      <c r="M1043" s="55">
        <f t="shared" si="101"/>
        <v>18.590000000003215</v>
      </c>
      <c r="N1043" s="59">
        <f t="shared" si="99"/>
        <v>20</v>
      </c>
      <c r="O1043" s="59">
        <f t="shared" si="100"/>
        <v>-1</v>
      </c>
    </row>
    <row r="1044" spans="1:15" ht="12.5" customHeight="1" x14ac:dyDescent="0.35">
      <c r="A1044" s="61">
        <v>20</v>
      </c>
      <c r="B1044" s="61" t="s">
        <v>56</v>
      </c>
      <c r="C1044" s="70">
        <v>49.03736</v>
      </c>
      <c r="D1044" s="59" t="s">
        <v>50</v>
      </c>
      <c r="E1044" s="61" t="s">
        <v>42</v>
      </c>
      <c r="F1044" s="61" t="s">
        <v>55</v>
      </c>
      <c r="G1044" s="61">
        <v>5.4000000000000003E-3</v>
      </c>
      <c r="H1044" s="61">
        <f>IF(OR(G1044="",G1045="",G1046="",G1047=""),"",(SUMIF(A1044:A$7000,A1044,G1044:G$7000)))</f>
        <v>7.6500000000000012E-2</v>
      </c>
      <c r="I1044" s="61" t="str">
        <f t="shared" si="96"/>
        <v/>
      </c>
      <c r="J1044" s="61" t="str">
        <f t="shared" si="98"/>
        <v/>
      </c>
      <c r="K1044" s="61">
        <f t="array" ref="K1044">(MAX(IF($A1044=InsertVoiceSwitchActivateLOG!A$1:A$7000,InsertVoiceSwitchActivateLOG!H$1:H$7000,0)))</f>
        <v>0.11170000000000002</v>
      </c>
      <c r="L1044" s="61" t="str">
        <f t="shared" si="97"/>
        <v/>
      </c>
      <c r="M1044" s="61">
        <f t="shared" si="101"/>
        <v>26.40999999999849</v>
      </c>
      <c r="N1044" s="59">
        <f t="shared" si="99"/>
        <v>20</v>
      </c>
      <c r="O1044" s="59">
        <f t="shared" si="100"/>
        <v>-1</v>
      </c>
    </row>
    <row r="1045" spans="1:15" ht="12.5" customHeight="1" x14ac:dyDescent="0.35">
      <c r="A1045" s="2">
        <v>20</v>
      </c>
      <c r="B1045" s="2" t="s">
        <v>56</v>
      </c>
      <c r="C1045" s="69">
        <v>49.057029999999997</v>
      </c>
      <c r="D1045" t="s">
        <v>50</v>
      </c>
      <c r="E1045" s="2" t="s">
        <v>42</v>
      </c>
      <c r="F1045" s="2" t="s">
        <v>55</v>
      </c>
      <c r="G1045" s="2">
        <v>4.4999999999999997E-3</v>
      </c>
      <c r="H1045" s="2">
        <f>IF(OR(G1045="",G1046="",G1047="",G1048=""),"",(SUMIF(A1045:A$7000,A1045,G1045:G$7000)))</f>
        <v>7.110000000000001E-2</v>
      </c>
      <c r="I1045" s="55" t="str">
        <f t="shared" si="96"/>
        <v/>
      </c>
      <c r="J1045" s="61" t="str">
        <f t="shared" si="98"/>
        <v/>
      </c>
      <c r="K1045" s="55">
        <f t="array" ref="K1045">(MAX(IF($A1045=InsertVoiceSwitchActivateLOG!A$1:A$7000,InsertVoiceSwitchActivateLOG!H$1:H$7000,0)))</f>
        <v>0.11170000000000002</v>
      </c>
      <c r="L1045" s="55" t="str">
        <f t="shared" si="97"/>
        <v/>
      </c>
      <c r="M1045" s="55">
        <f t="shared" si="101"/>
        <v>19.669999999997856</v>
      </c>
      <c r="N1045" s="59">
        <f t="shared" si="99"/>
        <v>20</v>
      </c>
      <c r="O1045" s="59">
        <f t="shared" si="100"/>
        <v>-1</v>
      </c>
    </row>
    <row r="1046" spans="1:15" ht="12.5" customHeight="1" x14ac:dyDescent="0.35">
      <c r="A1046" s="61">
        <v>20</v>
      </c>
      <c r="B1046" s="61" t="s">
        <v>56</v>
      </c>
      <c r="C1046" s="70">
        <v>49.075449999999996</v>
      </c>
      <c r="D1046" s="59" t="s">
        <v>50</v>
      </c>
      <c r="E1046" s="61" t="s">
        <v>42</v>
      </c>
      <c r="F1046" s="61" t="s">
        <v>55</v>
      </c>
      <c r="G1046" s="61">
        <v>2.3999999999999998E-3</v>
      </c>
      <c r="H1046" s="61">
        <f>IF(OR(G1046="",G1047="",G1048="",G1049=""),"",(SUMIF(A1046:A$7000,A1046,G1046:G$7000)))</f>
        <v>6.6600000000000006E-2</v>
      </c>
      <c r="I1046" s="61" t="str">
        <f t="shared" si="96"/>
        <v/>
      </c>
      <c r="J1046" s="61" t="str">
        <f t="shared" si="98"/>
        <v/>
      </c>
      <c r="K1046" s="61">
        <f t="array" ref="K1046">(MAX(IF($A1046=InsertVoiceSwitchActivateLOG!A$1:A$7000,InsertVoiceSwitchActivateLOG!H$1:H$7000,0)))</f>
        <v>0.11170000000000002</v>
      </c>
      <c r="L1046" s="61" t="str">
        <f t="shared" si="97"/>
        <v/>
      </c>
      <c r="M1046" s="61">
        <f t="shared" si="101"/>
        <v>18.419999999998993</v>
      </c>
      <c r="N1046" s="59">
        <f t="shared" si="99"/>
        <v>20</v>
      </c>
      <c r="O1046" s="59">
        <f t="shared" si="100"/>
        <v>-1</v>
      </c>
    </row>
    <row r="1047" spans="1:15" ht="12.5" customHeight="1" x14ac:dyDescent="0.35">
      <c r="A1047" s="2">
        <v>20</v>
      </c>
      <c r="B1047" s="2" t="s">
        <v>54</v>
      </c>
      <c r="C1047" s="69">
        <v>49.099910000000001</v>
      </c>
      <c r="D1047" t="s">
        <v>50</v>
      </c>
      <c r="E1047" s="2" t="s">
        <v>42</v>
      </c>
      <c r="F1047" s="2" t="s">
        <v>55</v>
      </c>
      <c r="G1047" s="2">
        <v>5.9999999999999995E-4</v>
      </c>
      <c r="H1047" s="2">
        <f>IF(OR(G1047="",G1048="",G1049="",G1050=""),"",(SUMIF(A1047:A$7000,A1047,G1047:G$7000)))</f>
        <v>6.4200000000000021E-2</v>
      </c>
      <c r="I1047" s="55" t="str">
        <f t="shared" si="96"/>
        <v/>
      </c>
      <c r="J1047" s="61" t="str">
        <f t="shared" si="98"/>
        <v/>
      </c>
      <c r="K1047" s="55">
        <f t="array" ref="K1047">(MAX(IF($A1047=InsertVoiceSwitchActivateLOG!A$1:A$7000,InsertVoiceSwitchActivateLOG!H$1:H$7000,0)))</f>
        <v>0.11170000000000002</v>
      </c>
      <c r="L1047" s="55" t="str">
        <f t="shared" si="97"/>
        <v/>
      </c>
      <c r="M1047" s="55">
        <f t="shared" si="101"/>
        <v>24.460000000004811</v>
      </c>
      <c r="N1047" s="59">
        <f t="shared" si="99"/>
        <v>20</v>
      </c>
      <c r="O1047" s="59">
        <f t="shared" si="100"/>
        <v>1</v>
      </c>
    </row>
    <row r="1048" spans="1:15" ht="12.5" customHeight="1" x14ac:dyDescent="0.35">
      <c r="A1048" s="61">
        <v>20</v>
      </c>
      <c r="B1048" s="61" t="s">
        <v>56</v>
      </c>
      <c r="C1048" s="70">
        <v>49.12086</v>
      </c>
      <c r="D1048" s="59" t="s">
        <v>50</v>
      </c>
      <c r="E1048" s="61" t="s">
        <v>42</v>
      </c>
      <c r="F1048" s="61" t="s">
        <v>55</v>
      </c>
      <c r="G1048" s="61">
        <v>1.1000000000000001E-3</v>
      </c>
      <c r="H1048" s="61">
        <f>IF(OR(G1048="",G1049="",G1050="",G1051=""),"",(SUMIF(A1048:A$7000,A1048,G1048:G$7000)))</f>
        <v>6.3600000000000018E-2</v>
      </c>
      <c r="I1048" s="61" t="str">
        <f t="shared" si="96"/>
        <v/>
      </c>
      <c r="J1048" s="61" t="str">
        <f t="shared" si="98"/>
        <v/>
      </c>
      <c r="K1048" s="61">
        <f t="array" ref="K1048">(MAX(IF($A1048=InsertVoiceSwitchActivateLOG!A$1:A$7000,InsertVoiceSwitchActivateLOG!H$1:H$7000,0)))</f>
        <v>0.11170000000000002</v>
      </c>
      <c r="L1048" s="61" t="str">
        <f t="shared" si="97"/>
        <v/>
      </c>
      <c r="M1048" s="61">
        <f t="shared" si="101"/>
        <v>20.949999999999136</v>
      </c>
      <c r="N1048" s="59">
        <f t="shared" si="99"/>
        <v>20</v>
      </c>
      <c r="O1048" s="59">
        <f t="shared" si="100"/>
        <v>1</v>
      </c>
    </row>
    <row r="1049" spans="1:15" ht="12.5" customHeight="1" x14ac:dyDescent="0.35">
      <c r="A1049" s="2">
        <v>20</v>
      </c>
      <c r="B1049" s="2" t="s">
        <v>56</v>
      </c>
      <c r="C1049" s="69">
        <v>49.140639999999998</v>
      </c>
      <c r="D1049" t="s">
        <v>50</v>
      </c>
      <c r="E1049" s="2" t="s">
        <v>42</v>
      </c>
      <c r="F1049" s="2" t="s">
        <v>55</v>
      </c>
      <c r="G1049" s="2">
        <v>4.0000000000000001E-3</v>
      </c>
      <c r="H1049" s="2">
        <f>IF(OR(G1049="",G1050="",G1051="",G1052=""),"",(SUMIF(A1049:A$7000,A1049,G1049:G$7000)))</f>
        <v>6.2500000000000014E-2</v>
      </c>
      <c r="I1049" s="55" t="str">
        <f t="shared" si="96"/>
        <v/>
      </c>
      <c r="J1049" s="61" t="str">
        <f t="shared" si="98"/>
        <v/>
      </c>
      <c r="K1049" s="55">
        <f t="array" ref="K1049">(MAX(IF($A1049=InsertVoiceSwitchActivateLOG!A$1:A$7000,InsertVoiceSwitchActivateLOG!H$1:H$7000,0)))</f>
        <v>0.11170000000000002</v>
      </c>
      <c r="L1049" s="55" t="str">
        <f t="shared" si="97"/>
        <v/>
      </c>
      <c r="M1049" s="55">
        <f t="shared" si="101"/>
        <v>19.779999999997244</v>
      </c>
      <c r="N1049" s="59">
        <f t="shared" si="99"/>
        <v>20</v>
      </c>
      <c r="O1049" s="59">
        <f t="shared" si="100"/>
        <v>1</v>
      </c>
    </row>
    <row r="1050" spans="1:15" ht="12.5" customHeight="1" x14ac:dyDescent="0.35">
      <c r="A1050" s="61">
        <v>20</v>
      </c>
      <c r="B1050" s="61" t="s">
        <v>56</v>
      </c>
      <c r="C1050" s="70">
        <v>49.159370000000003</v>
      </c>
      <c r="D1050" s="59" t="s">
        <v>50</v>
      </c>
      <c r="E1050" s="61" t="s">
        <v>42</v>
      </c>
      <c r="F1050" s="61" t="s">
        <v>55</v>
      </c>
      <c r="G1050" s="61">
        <v>8.8000000000000005E-3</v>
      </c>
      <c r="H1050" s="61">
        <f>IF(OR(G1050="",G1051="",G1052="",G1053=""),"",(SUMIF(A1050:A$7000,A1050,G1050:G$7000)))</f>
        <v>5.8500000000000003E-2</v>
      </c>
      <c r="I1050" s="61" t="str">
        <f t="shared" ref="I1050:I1113" si="102">IF(L1050="","",A1050)</f>
        <v/>
      </c>
      <c r="J1050" s="61" t="str">
        <f t="shared" si="98"/>
        <v/>
      </c>
      <c r="K1050" s="61">
        <f t="array" ref="K1050">(MAX(IF($A1050=InsertVoiceSwitchActivateLOG!A$1:A$7000,InsertVoiceSwitchActivateLOG!H$1:H$7000,0)))</f>
        <v>0.11170000000000002</v>
      </c>
      <c r="L1050" s="61" t="str">
        <f t="shared" ref="L1050:L1113" si="103">IF(H1050="","",IF(AND(H1049="",H1048="",H1047=""),C1050,""))</f>
        <v/>
      </c>
      <c r="M1050" s="61">
        <f t="shared" si="101"/>
        <v>18.73000000000502</v>
      </c>
      <c r="N1050" s="59">
        <f t="shared" si="99"/>
        <v>20</v>
      </c>
      <c r="O1050" s="59">
        <f t="shared" si="100"/>
        <v>-1</v>
      </c>
    </row>
    <row r="1051" spans="1:15" ht="12.5" customHeight="1" x14ac:dyDescent="0.35">
      <c r="A1051" s="2">
        <v>20</v>
      </c>
      <c r="B1051" s="2" t="s">
        <v>56</v>
      </c>
      <c r="C1051" s="69">
        <v>49.175579999999997</v>
      </c>
      <c r="D1051" t="s">
        <v>50</v>
      </c>
      <c r="E1051" s="2" t="s">
        <v>42</v>
      </c>
      <c r="F1051" s="2" t="s">
        <v>55</v>
      </c>
      <c r="G1051" s="2">
        <v>4.0000000000000001E-3</v>
      </c>
      <c r="H1051" s="2">
        <f>IF(OR(G1051="",G1052="",G1053="",G1054=""),"",(SUMIF(A1051:A$7000,A1051,G1051:G$7000)))</f>
        <v>4.9700000000000001E-2</v>
      </c>
      <c r="I1051" s="55" t="str">
        <f t="shared" si="102"/>
        <v/>
      </c>
      <c r="J1051" s="61" t="str">
        <f t="shared" si="98"/>
        <v/>
      </c>
      <c r="K1051" s="55">
        <f t="array" ref="K1051">(MAX(IF($A1051=InsertVoiceSwitchActivateLOG!A$1:A$7000,InsertVoiceSwitchActivateLOG!H$1:H$7000,0)))</f>
        <v>0.11170000000000002</v>
      </c>
      <c r="L1051" s="55" t="str">
        <f t="shared" si="103"/>
        <v/>
      </c>
      <c r="M1051" s="55">
        <f t="shared" si="101"/>
        <v>16.20999999999384</v>
      </c>
      <c r="N1051" s="59">
        <f t="shared" si="99"/>
        <v>20</v>
      </c>
      <c r="O1051" s="59">
        <f t="shared" si="100"/>
        <v>1</v>
      </c>
    </row>
    <row r="1052" spans="1:15" ht="12.5" customHeight="1" x14ac:dyDescent="0.35">
      <c r="A1052" s="61">
        <v>20</v>
      </c>
      <c r="B1052" s="61" t="s">
        <v>56</v>
      </c>
      <c r="C1052" s="70">
        <v>49.191859999999998</v>
      </c>
      <c r="D1052" s="59" t="s">
        <v>50</v>
      </c>
      <c r="E1052" s="61" t="s">
        <v>42</v>
      </c>
      <c r="F1052" s="61" t="s">
        <v>55</v>
      </c>
      <c r="G1052" s="61">
        <v>4.0000000000000001E-3</v>
      </c>
      <c r="H1052" s="61">
        <f>IF(OR(G1052="",G1053="",G1054="",G1055=""),"",(SUMIF(A1052:A$7000,A1052,G1052:G$7000)))</f>
        <v>4.5700000000000005E-2</v>
      </c>
      <c r="I1052" s="61" t="str">
        <f t="shared" si="102"/>
        <v/>
      </c>
      <c r="J1052" s="61" t="str">
        <f t="shared" si="98"/>
        <v/>
      </c>
      <c r="K1052" s="61">
        <f t="array" ref="K1052">(MAX(IF($A1052=InsertVoiceSwitchActivateLOG!A$1:A$7000,InsertVoiceSwitchActivateLOG!H$1:H$7000,0)))</f>
        <v>0.11170000000000002</v>
      </c>
      <c r="L1052" s="61" t="str">
        <f t="shared" si="103"/>
        <v/>
      </c>
      <c r="M1052" s="61">
        <f t="shared" si="101"/>
        <v>16.280000000001849</v>
      </c>
      <c r="N1052" s="59">
        <f t="shared" si="99"/>
        <v>20</v>
      </c>
      <c r="O1052" s="59">
        <f t="shared" si="100"/>
        <v>1</v>
      </c>
    </row>
    <row r="1053" spans="1:15" ht="12.5" customHeight="1" x14ac:dyDescent="0.35">
      <c r="A1053" s="2">
        <v>20</v>
      </c>
      <c r="B1053" s="2" t="s">
        <v>56</v>
      </c>
      <c r="C1053" s="69">
        <v>49.208849999999998</v>
      </c>
      <c r="D1053" t="s">
        <v>50</v>
      </c>
      <c r="E1053" s="2" t="s">
        <v>42</v>
      </c>
      <c r="F1053" s="2" t="s">
        <v>55</v>
      </c>
      <c r="G1053" s="2">
        <v>6.3E-3</v>
      </c>
      <c r="H1053" s="2">
        <f>IF(OR(G1053="",G1054="",G1055="",G1056=""),"",(SUMIF(A1053:A$7000,A1053,G1053:G$7000)))</f>
        <v>4.1700000000000001E-2</v>
      </c>
      <c r="I1053" s="55" t="str">
        <f t="shared" si="102"/>
        <v/>
      </c>
      <c r="J1053" s="61" t="str">
        <f t="shared" si="98"/>
        <v/>
      </c>
      <c r="K1053" s="55">
        <f t="array" ref="K1053">(MAX(IF($A1053=InsertVoiceSwitchActivateLOG!A$1:A$7000,InsertVoiceSwitchActivateLOG!H$1:H$7000,0)))</f>
        <v>0.11170000000000002</v>
      </c>
      <c r="L1053" s="55" t="str">
        <f t="shared" si="103"/>
        <v/>
      </c>
      <c r="M1053" s="55">
        <f t="shared" si="101"/>
        <v>16.989999999999839</v>
      </c>
      <c r="N1053" s="59">
        <f t="shared" si="99"/>
        <v>20</v>
      </c>
      <c r="O1053" s="59">
        <f t="shared" si="100"/>
        <v>1</v>
      </c>
    </row>
    <row r="1054" spans="1:15" ht="12.5" customHeight="1" x14ac:dyDescent="0.35">
      <c r="A1054" s="61">
        <v>20</v>
      </c>
      <c r="B1054" s="61" t="s">
        <v>56</v>
      </c>
      <c r="C1054" s="70">
        <v>49.224980000000002</v>
      </c>
      <c r="D1054" s="59" t="s">
        <v>50</v>
      </c>
      <c r="E1054" s="61" t="s">
        <v>42</v>
      </c>
      <c r="F1054" s="61" t="s">
        <v>55</v>
      </c>
      <c r="G1054" s="61">
        <v>9.7000000000000003E-3</v>
      </c>
      <c r="H1054" s="61">
        <f>IF(OR(G1054="",G1055="",G1056="",G1057=""),"",(SUMIF(A1054:A$7000,A1054,G1054:G$7000)))</f>
        <v>3.5400000000000001E-2</v>
      </c>
      <c r="I1054" s="61" t="str">
        <f t="shared" si="102"/>
        <v/>
      </c>
      <c r="J1054" s="61" t="str">
        <f t="shared" si="98"/>
        <v/>
      </c>
      <c r="K1054" s="61">
        <f t="array" ref="K1054">(MAX(IF($A1054=InsertVoiceSwitchActivateLOG!A$1:A$7000,InsertVoiceSwitchActivateLOG!H$1:H$7000,0)))</f>
        <v>0.11170000000000002</v>
      </c>
      <c r="L1054" s="61" t="str">
        <f t="shared" si="103"/>
        <v/>
      </c>
      <c r="M1054" s="61">
        <f t="shared" si="101"/>
        <v>16.130000000003974</v>
      </c>
      <c r="N1054" s="59">
        <f t="shared" si="99"/>
        <v>20</v>
      </c>
      <c r="O1054" s="59">
        <f t="shared" si="100"/>
        <v>-1</v>
      </c>
    </row>
    <row r="1055" spans="1:15" ht="12.5" customHeight="1" x14ac:dyDescent="0.35">
      <c r="A1055" s="2">
        <v>20</v>
      </c>
      <c r="B1055" s="2" t="s">
        <v>56</v>
      </c>
      <c r="C1055" s="69">
        <v>49.241050000000001</v>
      </c>
      <c r="D1055" t="s">
        <v>50</v>
      </c>
      <c r="E1055" s="2" t="s">
        <v>42</v>
      </c>
      <c r="F1055" s="2" t="s">
        <v>55</v>
      </c>
      <c r="G1055" s="2">
        <v>7.4000000000000003E-3</v>
      </c>
      <c r="H1055" s="2">
        <f>IF(OR(G1055="",G1056="",G1057="",G1058=""),"",(SUMIF(A1055:A$7000,A1055,G1055:G$7000)))</f>
        <v>2.5700000000000001E-2</v>
      </c>
      <c r="I1055" s="55" t="str">
        <f t="shared" si="102"/>
        <v/>
      </c>
      <c r="J1055" s="61" t="str">
        <f t="shared" si="98"/>
        <v/>
      </c>
      <c r="K1055" s="55">
        <f t="array" ref="K1055">(MAX(IF($A1055=InsertVoiceSwitchActivateLOG!A$1:A$7000,InsertVoiceSwitchActivateLOG!H$1:H$7000,0)))</f>
        <v>0.11170000000000002</v>
      </c>
      <c r="L1055" s="55" t="str">
        <f t="shared" si="103"/>
        <v/>
      </c>
      <c r="M1055" s="55">
        <f t="shared" si="101"/>
        <v>16.069999999999141</v>
      </c>
      <c r="N1055" s="59">
        <f t="shared" si="99"/>
        <v>20</v>
      </c>
      <c r="O1055" s="59">
        <f t="shared" si="100"/>
        <v>-1</v>
      </c>
    </row>
    <row r="1056" spans="1:15" ht="12.5" customHeight="1" x14ac:dyDescent="0.35">
      <c r="A1056" s="61">
        <v>20</v>
      </c>
      <c r="B1056" s="61" t="s">
        <v>56</v>
      </c>
      <c r="C1056" s="70">
        <v>49.256770000000003</v>
      </c>
      <c r="D1056" s="59" t="s">
        <v>50</v>
      </c>
      <c r="E1056" s="61" t="s">
        <v>42</v>
      </c>
      <c r="F1056" s="61" t="s">
        <v>55</v>
      </c>
      <c r="G1056" s="61">
        <v>4.8999999999999998E-3</v>
      </c>
      <c r="H1056" s="61">
        <f>IF(OR(G1056="",G1057="",G1058="",G1059=""),"",(SUMIF(A1056:A$7000,A1056,G1056:G$7000)))</f>
        <v>1.8299999999999997E-2</v>
      </c>
      <c r="I1056" s="61" t="str">
        <f t="shared" si="102"/>
        <v/>
      </c>
      <c r="J1056" s="61" t="str">
        <f t="shared" si="98"/>
        <v/>
      </c>
      <c r="K1056" s="61">
        <f t="array" ref="K1056">(MAX(IF($A1056=InsertVoiceSwitchActivateLOG!A$1:A$7000,InsertVoiceSwitchActivateLOG!H$1:H$7000,0)))</f>
        <v>0.11170000000000002</v>
      </c>
      <c r="L1056" s="61" t="str">
        <f t="shared" si="103"/>
        <v/>
      </c>
      <c r="M1056" s="61">
        <f t="shared" si="101"/>
        <v>15.720000000001733</v>
      </c>
      <c r="N1056" s="59">
        <f t="shared" si="99"/>
        <v>20</v>
      </c>
      <c r="O1056" s="59">
        <f t="shared" si="100"/>
        <v>1</v>
      </c>
    </row>
    <row r="1057" spans="1:15" ht="12.5" customHeight="1" x14ac:dyDescent="0.35">
      <c r="A1057" s="2">
        <v>20</v>
      </c>
      <c r="B1057" s="2" t="s">
        <v>56</v>
      </c>
      <c r="C1057" s="69">
        <v>49.27158</v>
      </c>
      <c r="D1057" t="s">
        <v>50</v>
      </c>
      <c r="E1057" s="2" t="s">
        <v>42</v>
      </c>
      <c r="F1057" s="2" t="s">
        <v>55</v>
      </c>
      <c r="G1057" s="2">
        <v>4.8999999999999998E-3</v>
      </c>
      <c r="H1057" s="2" t="str">
        <f>IF(OR(G1057="",G1058="",G1059="",G1060=""),"",(SUMIF(A1057:A$7000,A1057,G1057:G$7000)))</f>
        <v/>
      </c>
      <c r="I1057" s="55" t="str">
        <f t="shared" si="102"/>
        <v/>
      </c>
      <c r="J1057" s="61" t="str">
        <f t="shared" si="98"/>
        <v/>
      </c>
      <c r="K1057" s="55">
        <f t="array" ref="K1057">(MAX(IF($A1057=InsertVoiceSwitchActivateLOG!A$1:A$7000,InsertVoiceSwitchActivateLOG!H$1:H$7000,0)))</f>
        <v>0.11170000000000002</v>
      </c>
      <c r="L1057" s="55" t="str">
        <f t="shared" si="103"/>
        <v/>
      </c>
      <c r="M1057" s="55">
        <f t="shared" si="101"/>
        <v>14.809999999997103</v>
      </c>
      <c r="N1057" s="59">
        <f t="shared" si="99"/>
        <v>20</v>
      </c>
      <c r="O1057" s="59">
        <f t="shared" si="100"/>
        <v>1</v>
      </c>
    </row>
    <row r="1058" spans="1:15" ht="12.5" customHeight="1" x14ac:dyDescent="0.35">
      <c r="A1058" s="61">
        <v>20</v>
      </c>
      <c r="B1058" s="61" t="s">
        <v>56</v>
      </c>
      <c r="C1058" s="70">
        <v>49.287640000000003</v>
      </c>
      <c r="D1058" s="59" t="s">
        <v>50</v>
      </c>
      <c r="E1058" s="61" t="s">
        <v>42</v>
      </c>
      <c r="F1058" s="61" t="s">
        <v>55</v>
      </c>
      <c r="G1058" s="61">
        <v>5.8999999999999999E-3</v>
      </c>
      <c r="H1058" s="61" t="str">
        <f>IF(OR(G1058="",G1059="",G1060="",G1061=""),"",(SUMIF(A1058:A$7000,A1058,G1058:G$7000)))</f>
        <v/>
      </c>
      <c r="I1058" s="61" t="str">
        <f t="shared" si="102"/>
        <v/>
      </c>
      <c r="J1058" s="61" t="str">
        <f t="shared" si="98"/>
        <v/>
      </c>
      <c r="K1058" s="61">
        <f t="array" ref="K1058">(MAX(IF($A1058=InsertVoiceSwitchActivateLOG!A$1:A$7000,InsertVoiceSwitchActivateLOG!H$1:H$7000,0)))</f>
        <v>0.11170000000000002</v>
      </c>
      <c r="L1058" s="61" t="str">
        <f t="shared" si="103"/>
        <v/>
      </c>
      <c r="M1058" s="61">
        <f t="shared" si="101"/>
        <v>16.060000000003072</v>
      </c>
      <c r="N1058" s="59">
        <f t="shared" si="99"/>
        <v>20</v>
      </c>
      <c r="O1058" s="59">
        <f t="shared" si="100"/>
        <v>-1</v>
      </c>
    </row>
    <row r="1059" spans="1:15" ht="12.5" customHeight="1" x14ac:dyDescent="0.35">
      <c r="A1059" s="2">
        <v>20</v>
      </c>
      <c r="B1059" s="2" t="s">
        <v>56</v>
      </c>
      <c r="C1059" s="69">
        <v>49.303339999999999</v>
      </c>
      <c r="D1059" t="s">
        <v>50</v>
      </c>
      <c r="E1059" s="2" t="s">
        <v>42</v>
      </c>
      <c r="F1059" s="2" t="s">
        <v>55</v>
      </c>
      <c r="G1059" s="2">
        <v>2.5999999999999999E-3</v>
      </c>
      <c r="H1059" s="2" t="str">
        <f>IF(OR(G1059="",G1060="",G1061="",G1062=""),"",(SUMIF(A1059:A$7000,A1059,G1059:G$7000)))</f>
        <v/>
      </c>
      <c r="I1059" s="55" t="str">
        <f t="shared" si="102"/>
        <v/>
      </c>
      <c r="J1059" s="61" t="str">
        <f t="shared" si="98"/>
        <v/>
      </c>
      <c r="K1059" s="55">
        <f t="array" ref="K1059">(MAX(IF($A1059=InsertVoiceSwitchActivateLOG!A$1:A$7000,InsertVoiceSwitchActivateLOG!H$1:H$7000,0)))</f>
        <v>0.11170000000000002</v>
      </c>
      <c r="L1059" s="55" t="str">
        <f t="shared" si="103"/>
        <v/>
      </c>
      <c r="M1059" s="55">
        <f t="shared" si="101"/>
        <v>15.699999999995384</v>
      </c>
      <c r="N1059" s="59" t="str">
        <f t="shared" si="99"/>
        <v/>
      </c>
      <c r="O1059" s="59" t="str">
        <f t="shared" si="100"/>
        <v/>
      </c>
    </row>
    <row r="1060" spans="1:15" ht="12.5" customHeight="1" x14ac:dyDescent="0.35">
      <c r="A1060" s="61">
        <v>21</v>
      </c>
      <c r="B1060" s="61" t="s">
        <v>54</v>
      </c>
      <c r="C1060" s="70">
        <v>50.327039999999997</v>
      </c>
      <c r="D1060" s="59" t="s">
        <v>50</v>
      </c>
      <c r="E1060" s="61" t="s">
        <v>42</v>
      </c>
      <c r="F1060" s="61" t="s">
        <v>55</v>
      </c>
      <c r="G1060" s="61"/>
      <c r="H1060" s="61" t="str">
        <f>IF(OR(G1060="",G1061="",G1062="",G1063=""),"",(SUMIF(A1060:A$7000,A1060,G1060:G$7000)))</f>
        <v/>
      </c>
      <c r="I1060" s="61" t="str">
        <f t="shared" si="102"/>
        <v/>
      </c>
      <c r="J1060" s="61" t="str">
        <f t="shared" si="98"/>
        <v/>
      </c>
      <c r="K1060" s="61">
        <f t="array" ref="K1060">(MAX(IF($A1060=InsertVoiceSwitchActivateLOG!A$1:A$7000,InsertVoiceSwitchActivateLOG!H$1:H$7000,0)))</f>
        <v>2.3700000000000002E-2</v>
      </c>
      <c r="L1060" s="61" t="str">
        <f t="shared" si="103"/>
        <v/>
      </c>
      <c r="M1060" s="61">
        <f t="shared" si="101"/>
        <v>0</v>
      </c>
      <c r="N1060" s="59" t="str">
        <f t="shared" si="99"/>
        <v/>
      </c>
      <c r="O1060" s="59" t="str">
        <f t="shared" si="100"/>
        <v/>
      </c>
    </row>
    <row r="1061" spans="1:15" ht="12.5" customHeight="1" x14ac:dyDescent="0.35">
      <c r="A1061" s="2">
        <v>21</v>
      </c>
      <c r="B1061" s="2" t="s">
        <v>54</v>
      </c>
      <c r="C1061" s="69">
        <v>50.354109999999999</v>
      </c>
      <c r="D1061" t="s">
        <v>50</v>
      </c>
      <c r="E1061" s="2" t="s">
        <v>42</v>
      </c>
      <c r="F1061" s="2" t="s">
        <v>55</v>
      </c>
      <c r="G1061" s="2"/>
      <c r="H1061" s="2" t="str">
        <f>IF(OR(G1061="",G1062="",G1063="",G1064=""),"",(SUMIF(A1061:A$7000,A1061,G1061:G$7000)))</f>
        <v/>
      </c>
      <c r="I1061" s="55" t="str">
        <f t="shared" si="102"/>
        <v/>
      </c>
      <c r="J1061" s="61" t="str">
        <f t="shared" si="98"/>
        <v/>
      </c>
      <c r="K1061" s="55">
        <f t="array" ref="K1061">(MAX(IF($A1061=InsertVoiceSwitchActivateLOG!A$1:A$7000,InsertVoiceSwitchActivateLOG!H$1:H$7000,0)))</f>
        <v>2.3700000000000002E-2</v>
      </c>
      <c r="L1061" s="55" t="str">
        <f t="shared" si="103"/>
        <v/>
      </c>
      <c r="M1061" s="55">
        <f t="shared" si="101"/>
        <v>27.070000000001926</v>
      </c>
      <c r="N1061" s="59" t="str">
        <f t="shared" si="99"/>
        <v/>
      </c>
      <c r="O1061" s="59" t="str">
        <f t="shared" si="100"/>
        <v/>
      </c>
    </row>
    <row r="1062" spans="1:15" ht="12.5" customHeight="1" x14ac:dyDescent="0.35">
      <c r="A1062" s="61">
        <v>21</v>
      </c>
      <c r="B1062" s="61" t="s">
        <v>54</v>
      </c>
      <c r="C1062" s="70">
        <v>50.392829999999996</v>
      </c>
      <c r="D1062" s="59" t="s">
        <v>50</v>
      </c>
      <c r="E1062" s="61" t="s">
        <v>42</v>
      </c>
      <c r="F1062" s="61" t="s">
        <v>55</v>
      </c>
      <c r="G1062" s="61"/>
      <c r="H1062" s="61" t="str">
        <f>IF(OR(G1062="",G1063="",G1064="",G1065=""),"",(SUMIF(A1062:A$7000,A1062,G1062:G$7000)))</f>
        <v/>
      </c>
      <c r="I1062" s="61" t="str">
        <f t="shared" si="102"/>
        <v/>
      </c>
      <c r="J1062" s="61" t="str">
        <f t="shared" si="98"/>
        <v/>
      </c>
      <c r="K1062" s="61">
        <f t="array" ref="K1062">(MAX(IF($A1062=InsertVoiceSwitchActivateLOG!A$1:A$7000,InsertVoiceSwitchActivateLOG!H$1:H$7000,0)))</f>
        <v>2.3700000000000002E-2</v>
      </c>
      <c r="L1062" s="61" t="str">
        <f t="shared" si="103"/>
        <v/>
      </c>
      <c r="M1062" s="61">
        <f t="shared" si="101"/>
        <v>38.719999999997867</v>
      </c>
      <c r="N1062" s="59" t="str">
        <f t="shared" si="99"/>
        <v/>
      </c>
      <c r="O1062" s="59" t="str">
        <f t="shared" si="100"/>
        <v/>
      </c>
    </row>
    <row r="1063" spans="1:15" ht="12.5" customHeight="1" x14ac:dyDescent="0.35">
      <c r="A1063" s="2">
        <v>21</v>
      </c>
      <c r="B1063" s="2" t="s">
        <v>54</v>
      </c>
      <c r="C1063" s="69">
        <v>50.417230000000004</v>
      </c>
      <c r="D1063" t="s">
        <v>50</v>
      </c>
      <c r="E1063" s="2" t="s">
        <v>42</v>
      </c>
      <c r="F1063" s="2" t="s">
        <v>55</v>
      </c>
      <c r="G1063" s="2"/>
      <c r="H1063" s="2" t="str">
        <f>IF(OR(G1063="",G1064="",G1065="",G1066=""),"",(SUMIF(A1063:A$7000,A1063,G1063:G$7000)))</f>
        <v/>
      </c>
      <c r="I1063" s="55" t="str">
        <f t="shared" si="102"/>
        <v/>
      </c>
      <c r="J1063" s="61" t="str">
        <f t="shared" si="98"/>
        <v/>
      </c>
      <c r="K1063" s="55">
        <f t="array" ref="K1063">(MAX(IF($A1063=InsertVoiceSwitchActivateLOG!A$1:A$7000,InsertVoiceSwitchActivateLOG!H$1:H$7000,0)))</f>
        <v>2.3700000000000002E-2</v>
      </c>
      <c r="L1063" s="55" t="str">
        <f t="shared" si="103"/>
        <v/>
      </c>
      <c r="M1063" s="55">
        <f t="shared" si="101"/>
        <v>24.400000000007083</v>
      </c>
      <c r="N1063" s="59" t="str">
        <f t="shared" si="99"/>
        <v/>
      </c>
      <c r="O1063" s="59" t="str">
        <f t="shared" si="100"/>
        <v/>
      </c>
    </row>
    <row r="1064" spans="1:15" ht="12.5" customHeight="1" x14ac:dyDescent="0.35">
      <c r="A1064" s="61">
        <v>21</v>
      </c>
      <c r="B1064" s="61" t="s">
        <v>54</v>
      </c>
      <c r="C1064" s="70">
        <v>50.43459</v>
      </c>
      <c r="D1064" s="59" t="s">
        <v>50</v>
      </c>
      <c r="E1064" s="61" t="s">
        <v>42</v>
      </c>
      <c r="F1064" s="61" t="s">
        <v>55</v>
      </c>
      <c r="G1064" s="61"/>
      <c r="H1064" s="61" t="str">
        <f>IF(OR(G1064="",G1065="",G1066="",G1067=""),"",(SUMIF(A1064:A$7000,A1064,G1064:G$7000)))</f>
        <v/>
      </c>
      <c r="I1064" s="61" t="str">
        <f t="shared" si="102"/>
        <v/>
      </c>
      <c r="J1064" s="61" t="str">
        <f t="shared" si="98"/>
        <v/>
      </c>
      <c r="K1064" s="61">
        <f t="array" ref="K1064">(MAX(IF($A1064=InsertVoiceSwitchActivateLOG!A$1:A$7000,InsertVoiceSwitchActivateLOG!H$1:H$7000,0)))</f>
        <v>2.3700000000000002E-2</v>
      </c>
      <c r="L1064" s="61" t="str">
        <f t="shared" si="103"/>
        <v/>
      </c>
      <c r="M1064" s="61">
        <f t="shared" si="101"/>
        <v>17.359999999996489</v>
      </c>
      <c r="N1064" s="59" t="str">
        <f t="shared" si="99"/>
        <v/>
      </c>
      <c r="O1064" s="59" t="str">
        <f t="shared" si="100"/>
        <v/>
      </c>
    </row>
    <row r="1065" spans="1:15" ht="12.5" customHeight="1" x14ac:dyDescent="0.35">
      <c r="A1065" s="2">
        <v>21</v>
      </c>
      <c r="B1065" s="2" t="s">
        <v>54</v>
      </c>
      <c r="C1065" s="69">
        <v>50.452399999999997</v>
      </c>
      <c r="D1065" t="s">
        <v>50</v>
      </c>
      <c r="E1065" s="2" t="s">
        <v>42</v>
      </c>
      <c r="F1065" s="2" t="s">
        <v>55</v>
      </c>
      <c r="G1065" s="2"/>
      <c r="H1065" s="2" t="str">
        <f>IF(OR(G1065="",G1066="",G1067="",G1068=""),"",(SUMIF(A1065:A$7000,A1065,G1065:G$7000)))</f>
        <v/>
      </c>
      <c r="I1065" s="55" t="str">
        <f t="shared" si="102"/>
        <v/>
      </c>
      <c r="J1065" s="61" t="str">
        <f t="shared" si="98"/>
        <v/>
      </c>
      <c r="K1065" s="55">
        <f t="array" ref="K1065">(MAX(IF($A1065=InsertVoiceSwitchActivateLOG!A$1:A$7000,InsertVoiceSwitchActivateLOG!H$1:H$7000,0)))</f>
        <v>2.3700000000000002E-2</v>
      </c>
      <c r="L1065" s="55" t="str">
        <f t="shared" si="103"/>
        <v/>
      </c>
      <c r="M1065" s="55">
        <f t="shared" si="101"/>
        <v>17.809999999997217</v>
      </c>
      <c r="N1065" s="59" t="str">
        <f t="shared" si="99"/>
        <v/>
      </c>
      <c r="O1065" s="59" t="str">
        <f t="shared" si="100"/>
        <v/>
      </c>
    </row>
    <row r="1066" spans="1:15" ht="12.5" customHeight="1" x14ac:dyDescent="0.35">
      <c r="A1066" s="61">
        <v>21</v>
      </c>
      <c r="B1066" s="61" t="s">
        <v>54</v>
      </c>
      <c r="C1066" s="70">
        <v>50.470280000000002</v>
      </c>
      <c r="D1066" s="59" t="s">
        <v>50</v>
      </c>
      <c r="E1066" s="61" t="s">
        <v>42</v>
      </c>
      <c r="F1066" s="61" t="s">
        <v>55</v>
      </c>
      <c r="G1066" s="61"/>
      <c r="H1066" s="61" t="str">
        <f>IF(OR(G1066="",G1067="",G1068="",G1069=""),"",(SUMIF(A1066:A$7000,A1066,G1066:G$7000)))</f>
        <v/>
      </c>
      <c r="I1066" s="61" t="str">
        <f t="shared" si="102"/>
        <v/>
      </c>
      <c r="J1066" s="61" t="str">
        <f t="shared" si="98"/>
        <v/>
      </c>
      <c r="K1066" s="61">
        <f t="array" ref="K1066">(MAX(IF($A1066=InsertVoiceSwitchActivateLOG!A$1:A$7000,InsertVoiceSwitchActivateLOG!H$1:H$7000,0)))</f>
        <v>2.3700000000000002E-2</v>
      </c>
      <c r="L1066" s="61" t="str">
        <f t="shared" si="103"/>
        <v/>
      </c>
      <c r="M1066" s="61">
        <f t="shared" si="101"/>
        <v>17.880000000005225</v>
      </c>
      <c r="N1066" s="59" t="str">
        <f t="shared" si="99"/>
        <v/>
      </c>
      <c r="O1066" s="59" t="str">
        <f t="shared" si="100"/>
        <v/>
      </c>
    </row>
    <row r="1067" spans="1:15" ht="12.5" customHeight="1" x14ac:dyDescent="0.35">
      <c r="A1067" s="2">
        <v>21</v>
      </c>
      <c r="B1067" s="2" t="s">
        <v>54</v>
      </c>
      <c r="C1067" s="69">
        <v>50.487130000000001</v>
      </c>
      <c r="D1067" t="s">
        <v>50</v>
      </c>
      <c r="E1067" s="2" t="s">
        <v>42</v>
      </c>
      <c r="F1067" s="2" t="s">
        <v>55</v>
      </c>
      <c r="G1067" s="2"/>
      <c r="H1067" s="2" t="str">
        <f>IF(OR(G1067="",G1068="",G1069="",G1070=""),"",(SUMIF(A1067:A$7000,A1067,G1067:G$7000)))</f>
        <v/>
      </c>
      <c r="I1067" s="55" t="str">
        <f t="shared" si="102"/>
        <v/>
      </c>
      <c r="J1067" s="61" t="str">
        <f t="shared" si="98"/>
        <v/>
      </c>
      <c r="K1067" s="55">
        <f t="array" ref="K1067">(MAX(IF($A1067=InsertVoiceSwitchActivateLOG!A$1:A$7000,InsertVoiceSwitchActivateLOG!H$1:H$7000,0)))</f>
        <v>2.3700000000000002E-2</v>
      </c>
      <c r="L1067" s="55" t="str">
        <f t="shared" si="103"/>
        <v/>
      </c>
      <c r="M1067" s="55">
        <f t="shared" si="101"/>
        <v>16.849999999998033</v>
      </c>
      <c r="N1067" s="59" t="str">
        <f t="shared" si="99"/>
        <v/>
      </c>
      <c r="O1067" s="59" t="str">
        <f t="shared" si="100"/>
        <v/>
      </c>
    </row>
    <row r="1068" spans="1:15" ht="12.5" customHeight="1" x14ac:dyDescent="0.35">
      <c r="A1068" s="61">
        <v>21</v>
      </c>
      <c r="B1068" s="61" t="s">
        <v>54</v>
      </c>
      <c r="C1068" s="70">
        <v>50.502879999999998</v>
      </c>
      <c r="D1068" s="59" t="s">
        <v>50</v>
      </c>
      <c r="E1068" s="61" t="s">
        <v>42</v>
      </c>
      <c r="F1068" s="61" t="s">
        <v>55</v>
      </c>
      <c r="G1068" s="61"/>
      <c r="H1068" s="61" t="str">
        <f>IF(OR(G1068="",G1069="",G1070="",G1071=""),"",(SUMIF(A1068:A$7000,A1068,G1068:G$7000)))</f>
        <v/>
      </c>
      <c r="I1068" s="61" t="str">
        <f t="shared" si="102"/>
        <v/>
      </c>
      <c r="J1068" s="61" t="str">
        <f t="shared" si="98"/>
        <v/>
      </c>
      <c r="K1068" s="61">
        <f t="array" ref="K1068">(MAX(IF($A1068=InsertVoiceSwitchActivateLOG!A$1:A$7000,InsertVoiceSwitchActivateLOG!H$1:H$7000,0)))</f>
        <v>2.3700000000000002E-2</v>
      </c>
      <c r="L1068" s="61" t="str">
        <f t="shared" si="103"/>
        <v/>
      </c>
      <c r="M1068" s="61">
        <f t="shared" si="101"/>
        <v>15.749999999997044</v>
      </c>
      <c r="N1068" s="59" t="str">
        <f t="shared" si="99"/>
        <v/>
      </c>
      <c r="O1068" s="59" t="str">
        <f t="shared" si="100"/>
        <v/>
      </c>
    </row>
    <row r="1069" spans="1:15" ht="12.5" customHeight="1" x14ac:dyDescent="0.35">
      <c r="A1069" s="2">
        <v>21</v>
      </c>
      <c r="B1069" s="2" t="s">
        <v>54</v>
      </c>
      <c r="C1069" s="69">
        <v>50.520400000000002</v>
      </c>
      <c r="D1069" t="s">
        <v>50</v>
      </c>
      <c r="E1069" s="2" t="s">
        <v>42</v>
      </c>
      <c r="F1069" s="2" t="s">
        <v>55</v>
      </c>
      <c r="G1069" s="2"/>
      <c r="H1069" s="2" t="str">
        <f>IF(OR(G1069="",G1070="",G1071="",G1072=""),"",(SUMIF(A1069:A$7000,A1069,G1069:G$7000)))</f>
        <v/>
      </c>
      <c r="I1069" s="55" t="str">
        <f t="shared" si="102"/>
        <v/>
      </c>
      <c r="J1069" s="61" t="str">
        <f t="shared" si="98"/>
        <v/>
      </c>
      <c r="K1069" s="55">
        <f t="array" ref="K1069">(MAX(IF($A1069=InsertVoiceSwitchActivateLOG!A$1:A$7000,InsertVoiceSwitchActivateLOG!H$1:H$7000,0)))</f>
        <v>2.3700000000000002E-2</v>
      </c>
      <c r="L1069" s="55" t="str">
        <f t="shared" si="103"/>
        <v/>
      </c>
      <c r="M1069" s="55">
        <f t="shared" si="101"/>
        <v>17.520000000004643</v>
      </c>
      <c r="N1069" s="59" t="str">
        <f t="shared" si="99"/>
        <v/>
      </c>
      <c r="O1069" s="59" t="str">
        <f t="shared" si="100"/>
        <v/>
      </c>
    </row>
    <row r="1070" spans="1:15" ht="12.5" customHeight="1" x14ac:dyDescent="0.35">
      <c r="A1070" s="61">
        <v>21</v>
      </c>
      <c r="B1070" s="61" t="s">
        <v>54</v>
      </c>
      <c r="C1070" s="70">
        <v>50.536169999999998</v>
      </c>
      <c r="D1070" s="59" t="s">
        <v>50</v>
      </c>
      <c r="E1070" s="61" t="s">
        <v>42</v>
      </c>
      <c r="F1070" s="61" t="s">
        <v>55</v>
      </c>
      <c r="G1070" s="61"/>
      <c r="H1070" s="61" t="str">
        <f>IF(OR(G1070="",G1071="",G1072="",G1073=""),"",(SUMIF(A1070:A$7000,A1070,G1070:G$7000)))</f>
        <v/>
      </c>
      <c r="I1070" s="61" t="str">
        <f t="shared" si="102"/>
        <v/>
      </c>
      <c r="J1070" s="61" t="str">
        <f t="shared" si="98"/>
        <v/>
      </c>
      <c r="K1070" s="61">
        <f t="array" ref="K1070">(MAX(IF($A1070=InsertVoiceSwitchActivateLOG!A$1:A$7000,InsertVoiceSwitchActivateLOG!H$1:H$7000,0)))</f>
        <v>2.3700000000000002E-2</v>
      </c>
      <c r="L1070" s="61" t="str">
        <f t="shared" si="103"/>
        <v/>
      </c>
      <c r="M1070" s="61">
        <f t="shared" si="101"/>
        <v>15.769999999996287</v>
      </c>
      <c r="N1070" s="59" t="str">
        <f t="shared" si="99"/>
        <v/>
      </c>
      <c r="O1070" s="59" t="str">
        <f t="shared" si="100"/>
        <v/>
      </c>
    </row>
    <row r="1071" spans="1:15" ht="12.5" customHeight="1" x14ac:dyDescent="0.35">
      <c r="A1071" s="2">
        <v>21</v>
      </c>
      <c r="B1071" s="2" t="s">
        <v>54</v>
      </c>
      <c r="C1071" s="69">
        <v>50.551859999999998</v>
      </c>
      <c r="D1071" t="s">
        <v>50</v>
      </c>
      <c r="E1071" s="2" t="s">
        <v>42</v>
      </c>
      <c r="F1071" s="2" t="s">
        <v>55</v>
      </c>
      <c r="G1071" s="2"/>
      <c r="H1071" s="2" t="str">
        <f>IF(OR(G1071="",G1072="",G1073="",G1074=""),"",(SUMIF(A1071:A$7000,A1071,G1071:G$7000)))</f>
        <v/>
      </c>
      <c r="I1071" s="55" t="str">
        <f t="shared" si="102"/>
        <v/>
      </c>
      <c r="J1071" s="61" t="str">
        <f t="shared" si="98"/>
        <v/>
      </c>
      <c r="K1071" s="55">
        <f t="array" ref="K1071">(MAX(IF($A1071=InsertVoiceSwitchActivateLOG!A$1:A$7000,InsertVoiceSwitchActivateLOG!H$1:H$7000,0)))</f>
        <v>2.3700000000000002E-2</v>
      </c>
      <c r="L1071" s="55" t="str">
        <f t="shared" si="103"/>
        <v/>
      </c>
      <c r="M1071" s="55">
        <f t="shared" si="101"/>
        <v>15.689999999999316</v>
      </c>
      <c r="N1071" s="59" t="str">
        <f t="shared" si="99"/>
        <v/>
      </c>
      <c r="O1071" s="59" t="str">
        <f t="shared" si="100"/>
        <v/>
      </c>
    </row>
    <row r="1072" spans="1:15" ht="12.5" customHeight="1" x14ac:dyDescent="0.35">
      <c r="A1072" s="61">
        <v>21</v>
      </c>
      <c r="B1072" s="61" t="s">
        <v>54</v>
      </c>
      <c r="C1072" s="70">
        <v>50.568950000000001</v>
      </c>
      <c r="D1072" s="59" t="s">
        <v>50</v>
      </c>
      <c r="E1072" s="61" t="s">
        <v>42</v>
      </c>
      <c r="F1072" s="61" t="s">
        <v>55</v>
      </c>
      <c r="G1072" s="61"/>
      <c r="H1072" s="61" t="str">
        <f>IF(OR(G1072="",G1073="",G1074="",G1075=""),"",(SUMIF(A1072:A$7000,A1072,G1072:G$7000)))</f>
        <v/>
      </c>
      <c r="I1072" s="61" t="str">
        <f t="shared" si="102"/>
        <v/>
      </c>
      <c r="J1072" s="61" t="str">
        <f t="shared" si="98"/>
        <v/>
      </c>
      <c r="K1072" s="61">
        <f t="array" ref="K1072">(MAX(IF($A1072=InsertVoiceSwitchActivateLOG!A$1:A$7000,InsertVoiceSwitchActivateLOG!H$1:H$7000,0)))</f>
        <v>2.3700000000000002E-2</v>
      </c>
      <c r="L1072" s="61" t="str">
        <f t="shared" si="103"/>
        <v/>
      </c>
      <c r="M1072" s="61">
        <f t="shared" si="101"/>
        <v>17.090000000003158</v>
      </c>
      <c r="N1072" s="59" t="str">
        <f t="shared" si="99"/>
        <v/>
      </c>
      <c r="O1072" s="59" t="str">
        <f t="shared" si="100"/>
        <v/>
      </c>
    </row>
    <row r="1073" spans="1:15" ht="12.5" customHeight="1" x14ac:dyDescent="0.35">
      <c r="A1073" s="2">
        <v>21</v>
      </c>
      <c r="B1073" s="2" t="s">
        <v>54</v>
      </c>
      <c r="C1073" s="69">
        <v>50.586500000000001</v>
      </c>
      <c r="D1073" t="s">
        <v>50</v>
      </c>
      <c r="E1073" s="2" t="s">
        <v>42</v>
      </c>
      <c r="F1073" s="2" t="s">
        <v>55</v>
      </c>
      <c r="G1073" s="2"/>
      <c r="H1073" s="2" t="str">
        <f>IF(OR(G1073="",G1074="",G1075="",G1076=""),"",(SUMIF(A1073:A$7000,A1073,G1073:G$7000)))</f>
        <v/>
      </c>
      <c r="I1073" s="55" t="str">
        <f t="shared" si="102"/>
        <v/>
      </c>
      <c r="J1073" s="61" t="str">
        <f t="shared" si="98"/>
        <v/>
      </c>
      <c r="K1073" s="55">
        <f t="array" ref="K1073">(MAX(IF($A1073=InsertVoiceSwitchActivateLOG!A$1:A$7000,InsertVoiceSwitchActivateLOG!H$1:H$7000,0)))</f>
        <v>2.3700000000000002E-2</v>
      </c>
      <c r="L1073" s="55" t="str">
        <f t="shared" si="103"/>
        <v/>
      </c>
      <c r="M1073" s="55">
        <f t="shared" si="101"/>
        <v>17.549999999999955</v>
      </c>
      <c r="N1073" s="59" t="str">
        <f t="shared" si="99"/>
        <v/>
      </c>
      <c r="O1073" s="59" t="str">
        <f t="shared" si="100"/>
        <v/>
      </c>
    </row>
    <row r="1074" spans="1:15" ht="12.5" customHeight="1" x14ac:dyDescent="0.35">
      <c r="A1074" s="61">
        <v>21</v>
      </c>
      <c r="B1074" s="61" t="s">
        <v>54</v>
      </c>
      <c r="C1074" s="70">
        <v>50.601970000000001</v>
      </c>
      <c r="D1074" s="59" t="s">
        <v>50</v>
      </c>
      <c r="E1074" s="61" t="s">
        <v>42</v>
      </c>
      <c r="F1074" s="61" t="s">
        <v>55</v>
      </c>
      <c r="G1074" s="61"/>
      <c r="H1074" s="61" t="str">
        <f>IF(OR(G1074="",G1075="",G1076="",G1077=""),"",(SUMIF(A1074:A$7000,A1074,G1074:G$7000)))</f>
        <v/>
      </c>
      <c r="I1074" s="61" t="str">
        <f t="shared" si="102"/>
        <v/>
      </c>
      <c r="J1074" s="61" t="str">
        <f t="shared" si="98"/>
        <v/>
      </c>
      <c r="K1074" s="61">
        <f t="array" ref="K1074">(MAX(IF($A1074=InsertVoiceSwitchActivateLOG!A$1:A$7000,InsertVoiceSwitchActivateLOG!H$1:H$7000,0)))</f>
        <v>2.3700000000000002E-2</v>
      </c>
      <c r="L1074" s="61" t="str">
        <f t="shared" si="103"/>
        <v/>
      </c>
      <c r="M1074" s="61">
        <f t="shared" si="101"/>
        <v>15.470000000000539</v>
      </c>
      <c r="N1074" s="59" t="str">
        <f t="shared" si="99"/>
        <v/>
      </c>
      <c r="O1074" s="59" t="str">
        <f t="shared" si="100"/>
        <v/>
      </c>
    </row>
    <row r="1075" spans="1:15" ht="12.5" customHeight="1" x14ac:dyDescent="0.35">
      <c r="A1075" s="2">
        <v>21</v>
      </c>
      <c r="B1075" s="2" t="s">
        <v>54</v>
      </c>
      <c r="C1075" s="69">
        <v>50.628700000000002</v>
      </c>
      <c r="D1075" t="s">
        <v>50</v>
      </c>
      <c r="E1075" s="2" t="s">
        <v>42</v>
      </c>
      <c r="F1075" s="2" t="s">
        <v>55</v>
      </c>
      <c r="G1075" s="2"/>
      <c r="H1075" s="2" t="str">
        <f>IF(OR(G1075="",G1076="",G1077="",G1078=""),"",(SUMIF(A1075:A$7000,A1075,G1075:G$7000)))</f>
        <v/>
      </c>
      <c r="I1075" s="55" t="str">
        <f t="shared" si="102"/>
        <v/>
      </c>
      <c r="J1075" s="61" t="str">
        <f t="shared" si="98"/>
        <v/>
      </c>
      <c r="K1075" s="55">
        <f t="array" ref="K1075">(MAX(IF($A1075=InsertVoiceSwitchActivateLOG!A$1:A$7000,InsertVoiceSwitchActivateLOG!H$1:H$7000,0)))</f>
        <v>2.3700000000000002E-2</v>
      </c>
      <c r="L1075" s="55" t="str">
        <f t="shared" si="103"/>
        <v/>
      </c>
      <c r="M1075" s="55">
        <f t="shared" si="101"/>
        <v>26.730000000000587</v>
      </c>
      <c r="N1075" s="59" t="str">
        <f t="shared" si="99"/>
        <v/>
      </c>
      <c r="O1075" s="59" t="str">
        <f t="shared" si="100"/>
        <v/>
      </c>
    </row>
    <row r="1076" spans="1:15" ht="12.5" customHeight="1" x14ac:dyDescent="0.35">
      <c r="A1076" s="61">
        <v>21</v>
      </c>
      <c r="B1076" s="61" t="s">
        <v>54</v>
      </c>
      <c r="C1076" s="70">
        <v>50.646979999999999</v>
      </c>
      <c r="D1076" s="59" t="s">
        <v>50</v>
      </c>
      <c r="E1076" s="61" t="s">
        <v>42</v>
      </c>
      <c r="F1076" s="61" t="s">
        <v>55</v>
      </c>
      <c r="G1076" s="61"/>
      <c r="H1076" s="61" t="str">
        <f>IF(OR(G1076="",G1077="",G1078="",G1079=""),"",(SUMIF(A1076:A$7000,A1076,G1076:G$7000)))</f>
        <v/>
      </c>
      <c r="I1076" s="61" t="str">
        <f t="shared" si="102"/>
        <v/>
      </c>
      <c r="J1076" s="61" t="str">
        <f t="shared" si="98"/>
        <v/>
      </c>
      <c r="K1076" s="61">
        <f t="array" ref="K1076">(MAX(IF($A1076=InsertVoiceSwitchActivateLOG!A$1:A$7000,InsertVoiceSwitchActivateLOG!H$1:H$7000,0)))</f>
        <v>2.3700000000000002E-2</v>
      </c>
      <c r="L1076" s="61" t="str">
        <f t="shared" si="103"/>
        <v/>
      </c>
      <c r="M1076" s="61">
        <f t="shared" si="101"/>
        <v>18.279999999997187</v>
      </c>
      <c r="N1076" s="59" t="str">
        <f t="shared" si="99"/>
        <v/>
      </c>
      <c r="O1076" s="59" t="str">
        <f t="shared" si="100"/>
        <v/>
      </c>
    </row>
    <row r="1077" spans="1:15" ht="12.5" customHeight="1" x14ac:dyDescent="0.35">
      <c r="A1077" s="2">
        <v>21</v>
      </c>
      <c r="B1077" s="2" t="s">
        <v>54</v>
      </c>
      <c r="C1077" s="69">
        <v>50.668089999999999</v>
      </c>
      <c r="D1077" t="s">
        <v>50</v>
      </c>
      <c r="E1077" s="2" t="s">
        <v>42</v>
      </c>
      <c r="F1077" s="2" t="s">
        <v>55</v>
      </c>
      <c r="G1077" s="2"/>
      <c r="H1077" s="2" t="str">
        <f>IF(OR(G1077="",G1078="",G1079="",G1080=""),"",(SUMIF(A1077:A$7000,A1077,G1077:G$7000)))</f>
        <v/>
      </c>
      <c r="I1077" s="55" t="str">
        <f t="shared" si="102"/>
        <v/>
      </c>
      <c r="J1077" s="61" t="str">
        <f t="shared" si="98"/>
        <v/>
      </c>
      <c r="K1077" s="55">
        <f t="array" ref="K1077">(MAX(IF($A1077=InsertVoiceSwitchActivateLOG!A$1:A$7000,InsertVoiceSwitchActivateLOG!H$1:H$7000,0)))</f>
        <v>2.3700000000000002E-2</v>
      </c>
      <c r="L1077" s="55" t="str">
        <f t="shared" si="103"/>
        <v/>
      </c>
      <c r="M1077" s="55">
        <f t="shared" si="101"/>
        <v>21.110000000000184</v>
      </c>
      <c r="N1077" s="59" t="str">
        <f t="shared" si="99"/>
        <v/>
      </c>
      <c r="O1077" s="59" t="str">
        <f t="shared" si="100"/>
        <v/>
      </c>
    </row>
    <row r="1078" spans="1:15" ht="12.5" customHeight="1" x14ac:dyDescent="0.35">
      <c r="A1078" s="61">
        <v>21</v>
      </c>
      <c r="B1078" s="61" t="s">
        <v>54</v>
      </c>
      <c r="C1078" s="70">
        <v>50.691879999999998</v>
      </c>
      <c r="D1078" s="59" t="s">
        <v>50</v>
      </c>
      <c r="E1078" s="61" t="s">
        <v>42</v>
      </c>
      <c r="F1078" s="61" t="s">
        <v>55</v>
      </c>
      <c r="G1078" s="61"/>
      <c r="H1078" s="61" t="str">
        <f>IF(OR(G1078="",G1079="",G1080="",G1081=""),"",(SUMIF(A1078:A$7000,A1078,G1078:G$7000)))</f>
        <v/>
      </c>
      <c r="I1078" s="61" t="str">
        <f t="shared" si="102"/>
        <v/>
      </c>
      <c r="J1078" s="61" t="str">
        <f t="shared" si="98"/>
        <v/>
      </c>
      <c r="K1078" s="61">
        <f t="array" ref="K1078">(MAX(IF($A1078=InsertVoiceSwitchActivateLOG!A$1:A$7000,InsertVoiceSwitchActivateLOG!H$1:H$7000,0)))</f>
        <v>2.3700000000000002E-2</v>
      </c>
      <c r="L1078" s="61" t="str">
        <f t="shared" si="103"/>
        <v/>
      </c>
      <c r="M1078" s="61">
        <f t="shared" si="101"/>
        <v>23.789999999998201</v>
      </c>
      <c r="N1078" s="59" t="str">
        <f t="shared" si="99"/>
        <v/>
      </c>
      <c r="O1078" s="59" t="str">
        <f t="shared" si="100"/>
        <v/>
      </c>
    </row>
    <row r="1079" spans="1:15" ht="12.5" customHeight="1" x14ac:dyDescent="0.35">
      <c r="A1079" s="2">
        <v>21</v>
      </c>
      <c r="B1079" s="2" t="s">
        <v>54</v>
      </c>
      <c r="C1079" s="69">
        <v>50.708559999999999</v>
      </c>
      <c r="D1079" t="s">
        <v>50</v>
      </c>
      <c r="E1079" s="2" t="s">
        <v>42</v>
      </c>
      <c r="F1079" s="2" t="s">
        <v>55</v>
      </c>
      <c r="G1079" s="2"/>
      <c r="H1079" s="2" t="str">
        <f>IF(OR(G1079="",G1080="",G1081="",G1082=""),"",(SUMIF(A1079:A$7000,A1079,G1079:G$7000)))</f>
        <v/>
      </c>
      <c r="I1079" s="55" t="str">
        <f t="shared" si="102"/>
        <v/>
      </c>
      <c r="J1079" s="61" t="str">
        <f t="shared" si="98"/>
        <v/>
      </c>
      <c r="K1079" s="55">
        <f t="array" ref="K1079">(MAX(IF($A1079=InsertVoiceSwitchActivateLOG!A$1:A$7000,InsertVoiceSwitchActivateLOG!H$1:H$7000,0)))</f>
        <v>2.3700000000000002E-2</v>
      </c>
      <c r="L1079" s="55" t="str">
        <f t="shared" si="103"/>
        <v/>
      </c>
      <c r="M1079" s="55">
        <f t="shared" si="101"/>
        <v>16.680000000000916</v>
      </c>
      <c r="N1079" s="59" t="str">
        <f t="shared" si="99"/>
        <v/>
      </c>
      <c r="O1079" s="59" t="str">
        <f t="shared" si="100"/>
        <v/>
      </c>
    </row>
    <row r="1080" spans="1:15" ht="12.5" customHeight="1" x14ac:dyDescent="0.35">
      <c r="A1080" s="61">
        <v>21</v>
      </c>
      <c r="B1080" s="61" t="s">
        <v>54</v>
      </c>
      <c r="C1080" s="70">
        <v>50.724640000000001</v>
      </c>
      <c r="D1080" s="59" t="s">
        <v>50</v>
      </c>
      <c r="E1080" s="61" t="s">
        <v>42</v>
      </c>
      <c r="F1080" s="61" t="s">
        <v>55</v>
      </c>
      <c r="G1080" s="61"/>
      <c r="H1080" s="61" t="str">
        <f>IF(OR(G1080="",G1081="",G1082="",G1083=""),"",(SUMIF(A1080:A$7000,A1080,G1080:G$7000)))</f>
        <v/>
      </c>
      <c r="I1080" s="61" t="str">
        <f t="shared" si="102"/>
        <v/>
      </c>
      <c r="J1080" s="61" t="str">
        <f t="shared" si="98"/>
        <v/>
      </c>
      <c r="K1080" s="61">
        <f t="array" ref="K1080">(MAX(IF($A1080=InsertVoiceSwitchActivateLOG!A$1:A$7000,InsertVoiceSwitchActivateLOG!H$1:H$7000,0)))</f>
        <v>2.3700000000000002E-2</v>
      </c>
      <c r="L1080" s="61" t="str">
        <f t="shared" si="103"/>
        <v/>
      </c>
      <c r="M1080" s="61">
        <f t="shared" si="101"/>
        <v>16.080000000002315</v>
      </c>
      <c r="N1080" s="59" t="str">
        <f t="shared" si="99"/>
        <v/>
      </c>
      <c r="O1080" s="59" t="str">
        <f t="shared" si="100"/>
        <v/>
      </c>
    </row>
    <row r="1081" spans="1:15" ht="12.5" customHeight="1" x14ac:dyDescent="0.35">
      <c r="A1081" s="2">
        <v>21</v>
      </c>
      <c r="B1081" s="2" t="s">
        <v>54</v>
      </c>
      <c r="C1081" s="69">
        <v>50.744320000000002</v>
      </c>
      <c r="D1081" t="s">
        <v>50</v>
      </c>
      <c r="E1081" s="2" t="s">
        <v>42</v>
      </c>
      <c r="F1081" s="2" t="s">
        <v>55</v>
      </c>
      <c r="G1081" s="2"/>
      <c r="H1081" s="2" t="str">
        <f>IF(OR(G1081="",G1082="",G1083="",G1084=""),"",(SUMIF(A1081:A$7000,A1081,G1081:G$7000)))</f>
        <v/>
      </c>
      <c r="I1081" s="55" t="str">
        <f t="shared" si="102"/>
        <v/>
      </c>
      <c r="J1081" s="61" t="str">
        <f t="shared" si="98"/>
        <v/>
      </c>
      <c r="K1081" s="55">
        <f t="array" ref="K1081">(MAX(IF($A1081=InsertVoiceSwitchActivateLOG!A$1:A$7000,InsertVoiceSwitchActivateLOG!H$1:H$7000,0)))</f>
        <v>2.3700000000000002E-2</v>
      </c>
      <c r="L1081" s="55" t="str">
        <f t="shared" si="103"/>
        <v/>
      </c>
      <c r="M1081" s="55">
        <f t="shared" si="101"/>
        <v>19.68000000000103</v>
      </c>
      <c r="N1081" s="59" t="str">
        <f t="shared" si="99"/>
        <v/>
      </c>
      <c r="O1081" s="59" t="str">
        <f t="shared" si="100"/>
        <v/>
      </c>
    </row>
    <row r="1082" spans="1:15" ht="12.5" customHeight="1" x14ac:dyDescent="0.35">
      <c r="A1082" s="61">
        <v>21</v>
      </c>
      <c r="B1082" s="61" t="s">
        <v>54</v>
      </c>
      <c r="C1082" s="70">
        <v>50.768070000000002</v>
      </c>
      <c r="D1082" s="59" t="s">
        <v>50</v>
      </c>
      <c r="E1082" s="61" t="s">
        <v>42</v>
      </c>
      <c r="F1082" s="61" t="s">
        <v>55</v>
      </c>
      <c r="G1082" s="61"/>
      <c r="H1082" s="61" t="str">
        <f>IF(OR(G1082="",G1083="",G1084="",G1085=""),"",(SUMIF(A1082:A$7000,A1082,G1082:G$7000)))</f>
        <v/>
      </c>
      <c r="I1082" s="61" t="str">
        <f t="shared" si="102"/>
        <v/>
      </c>
      <c r="J1082" s="61" t="str">
        <f t="shared" si="98"/>
        <v/>
      </c>
      <c r="K1082" s="61">
        <f t="array" ref="K1082">(MAX(IF($A1082=InsertVoiceSwitchActivateLOG!A$1:A$7000,InsertVoiceSwitchActivateLOG!H$1:H$7000,0)))</f>
        <v>2.3700000000000002E-2</v>
      </c>
      <c r="L1082" s="61" t="str">
        <f t="shared" si="103"/>
        <v/>
      </c>
      <c r="M1082" s="61">
        <f t="shared" si="101"/>
        <v>23.749999999999716</v>
      </c>
      <c r="N1082" s="59" t="str">
        <f t="shared" si="99"/>
        <v/>
      </c>
      <c r="O1082" s="59" t="str">
        <f t="shared" si="100"/>
        <v/>
      </c>
    </row>
    <row r="1083" spans="1:15" ht="12.5" customHeight="1" x14ac:dyDescent="0.35">
      <c r="A1083" s="2">
        <v>21</v>
      </c>
      <c r="B1083" s="2" t="s">
        <v>54</v>
      </c>
      <c r="C1083" s="69">
        <v>50.788989999999998</v>
      </c>
      <c r="D1083" t="s">
        <v>50</v>
      </c>
      <c r="E1083" s="2" t="s">
        <v>42</v>
      </c>
      <c r="F1083" s="2" t="s">
        <v>55</v>
      </c>
      <c r="G1083" s="2"/>
      <c r="H1083" s="2" t="str">
        <f>IF(OR(G1083="",G1084="",G1085="",G1086=""),"",(SUMIF(A1083:A$7000,A1083,G1083:G$7000)))</f>
        <v/>
      </c>
      <c r="I1083" s="55" t="str">
        <f t="shared" si="102"/>
        <v/>
      </c>
      <c r="J1083" s="61" t="str">
        <f t="shared" si="98"/>
        <v/>
      </c>
      <c r="K1083" s="55">
        <f t="array" ref="K1083">(MAX(IF($A1083=InsertVoiceSwitchActivateLOG!A$1:A$7000,InsertVoiceSwitchActivateLOG!H$1:H$7000,0)))</f>
        <v>2.3700000000000002E-2</v>
      </c>
      <c r="L1083" s="55" t="str">
        <f t="shared" si="103"/>
        <v/>
      </c>
      <c r="M1083" s="55">
        <f t="shared" si="101"/>
        <v>20.919999999996719</v>
      </c>
      <c r="N1083" s="59" t="str">
        <f t="shared" si="99"/>
        <v/>
      </c>
      <c r="O1083" s="59" t="str">
        <f t="shared" si="100"/>
        <v/>
      </c>
    </row>
    <row r="1084" spans="1:15" ht="12.5" customHeight="1" x14ac:dyDescent="0.35">
      <c r="A1084" s="61">
        <v>21</v>
      </c>
      <c r="B1084" s="61" t="s">
        <v>54</v>
      </c>
      <c r="C1084" s="70">
        <v>50.812379999999997</v>
      </c>
      <c r="D1084" s="59" t="s">
        <v>50</v>
      </c>
      <c r="E1084" s="61" t="s">
        <v>42</v>
      </c>
      <c r="F1084" s="61" t="s">
        <v>55</v>
      </c>
      <c r="G1084" s="61"/>
      <c r="H1084" s="61" t="str">
        <f>IF(OR(G1084="",G1085="",G1086="",G1087=""),"",(SUMIF(A1084:A$7000,A1084,G1084:G$7000)))</f>
        <v/>
      </c>
      <c r="I1084" s="61" t="str">
        <f t="shared" si="102"/>
        <v/>
      </c>
      <c r="J1084" s="61" t="str">
        <f t="shared" si="98"/>
        <v/>
      </c>
      <c r="K1084" s="61">
        <f t="array" ref="K1084">(MAX(IF($A1084=InsertVoiceSwitchActivateLOG!A$1:A$7000,InsertVoiceSwitchActivateLOG!H$1:H$7000,0)))</f>
        <v>2.3700000000000002E-2</v>
      </c>
      <c r="L1084" s="61" t="str">
        <f t="shared" si="103"/>
        <v/>
      </c>
      <c r="M1084" s="61">
        <f t="shared" si="101"/>
        <v>23.389999999999134</v>
      </c>
      <c r="N1084" s="59" t="str">
        <f t="shared" si="99"/>
        <v/>
      </c>
      <c r="O1084" s="59" t="str">
        <f t="shared" si="100"/>
        <v/>
      </c>
    </row>
    <row r="1085" spans="1:15" ht="12.5" customHeight="1" x14ac:dyDescent="0.35">
      <c r="A1085" s="2">
        <v>21</v>
      </c>
      <c r="B1085" s="2" t="s">
        <v>54</v>
      </c>
      <c r="C1085" s="69">
        <v>50.831040000000002</v>
      </c>
      <c r="D1085" t="s">
        <v>50</v>
      </c>
      <c r="E1085" s="2" t="s">
        <v>42</v>
      </c>
      <c r="F1085" s="2" t="s">
        <v>55</v>
      </c>
      <c r="G1085" s="2">
        <v>5.9999999999999995E-4</v>
      </c>
      <c r="H1085" s="2">
        <f>IF(OR(G1085="",G1086="",G1087="",G1088=""),"",(SUMIF(A1085:A$7000,A1085,G1085:G$7000)))</f>
        <v>2.3700000000000002E-2</v>
      </c>
      <c r="I1085" s="55">
        <f t="shared" si="102"/>
        <v>21</v>
      </c>
      <c r="J1085" s="61" t="str">
        <f t="shared" si="98"/>
        <v>TaskA</v>
      </c>
      <c r="K1085" s="55">
        <f t="array" ref="K1085">(MAX(IF($A1085=InsertVoiceSwitchActivateLOG!A$1:A$7000,InsertVoiceSwitchActivateLOG!H$1:H$7000,0)))</f>
        <v>2.3700000000000002E-2</v>
      </c>
      <c r="L1085" s="55">
        <f t="shared" si="103"/>
        <v>50.831040000000002</v>
      </c>
      <c r="M1085" s="55">
        <f t="shared" si="101"/>
        <v>18.660000000004118</v>
      </c>
      <c r="N1085" s="59" t="str">
        <f t="shared" si="99"/>
        <v/>
      </c>
      <c r="O1085" s="59" t="str">
        <f t="shared" si="100"/>
        <v/>
      </c>
    </row>
    <row r="1086" spans="1:15" ht="12.5" customHeight="1" x14ac:dyDescent="0.35">
      <c r="A1086" s="61">
        <v>21</v>
      </c>
      <c r="B1086" s="61" t="s">
        <v>56</v>
      </c>
      <c r="C1086" s="70">
        <v>50.850349999999999</v>
      </c>
      <c r="D1086" s="59" t="s">
        <v>50</v>
      </c>
      <c r="E1086" s="61" t="s">
        <v>42</v>
      </c>
      <c r="F1086" s="61" t="s">
        <v>55</v>
      </c>
      <c r="G1086" s="61">
        <v>1.6000000000000001E-3</v>
      </c>
      <c r="H1086" s="61">
        <f>IF(OR(G1086="",G1087="",G1088="",G1089=""),"",(SUMIF(A1086:A$7000,A1086,G1086:G$7000)))</f>
        <v>2.3100000000000002E-2</v>
      </c>
      <c r="I1086" s="61" t="str">
        <f t="shared" si="102"/>
        <v/>
      </c>
      <c r="J1086" s="61" t="str">
        <f t="shared" si="98"/>
        <v/>
      </c>
      <c r="K1086" s="61">
        <f t="array" ref="K1086">(MAX(IF($A1086=InsertVoiceSwitchActivateLOG!A$1:A$7000,InsertVoiceSwitchActivateLOG!H$1:H$7000,0)))</f>
        <v>2.3700000000000002E-2</v>
      </c>
      <c r="L1086" s="61" t="str">
        <f t="shared" si="103"/>
        <v/>
      </c>
      <c r="M1086" s="61">
        <f t="shared" si="101"/>
        <v>19.309999999997274</v>
      </c>
      <c r="N1086" s="59">
        <f t="shared" si="99"/>
        <v>21</v>
      </c>
      <c r="O1086" s="59">
        <f t="shared" si="100"/>
        <v>-1</v>
      </c>
    </row>
    <row r="1087" spans="1:15" ht="12.5" customHeight="1" x14ac:dyDescent="0.35">
      <c r="A1087" s="2">
        <v>21</v>
      </c>
      <c r="B1087" s="2" t="s">
        <v>56</v>
      </c>
      <c r="C1087" s="69">
        <v>50.89096</v>
      </c>
      <c r="D1087" t="s">
        <v>50</v>
      </c>
      <c r="E1087" s="2" t="s">
        <v>42</v>
      </c>
      <c r="F1087" s="2" t="s">
        <v>55</v>
      </c>
      <c r="G1087" s="2">
        <v>1.1999999999999999E-3</v>
      </c>
      <c r="H1087" s="2">
        <f>IF(OR(G1087="",G1088="",G1089="",G1090=""),"",(SUMIF(A1087:A$7000,A1087,G1087:G$7000)))</f>
        <v>2.1500000000000002E-2</v>
      </c>
      <c r="I1087" s="55" t="str">
        <f t="shared" si="102"/>
        <v/>
      </c>
      <c r="J1087" s="61" t="str">
        <f t="shared" si="98"/>
        <v/>
      </c>
      <c r="K1087" s="55">
        <f t="array" ref="K1087">(MAX(IF($A1087=InsertVoiceSwitchActivateLOG!A$1:A$7000,InsertVoiceSwitchActivateLOG!H$1:H$7000,0)))</f>
        <v>2.3700000000000002E-2</v>
      </c>
      <c r="L1087" s="55" t="str">
        <f t="shared" si="103"/>
        <v/>
      </c>
      <c r="M1087" s="55">
        <f t="shared" si="101"/>
        <v>40.610000000000923</v>
      </c>
      <c r="N1087" s="59">
        <f t="shared" si="99"/>
        <v>21</v>
      </c>
      <c r="O1087" s="59">
        <f t="shared" si="100"/>
        <v>1</v>
      </c>
    </row>
    <row r="1088" spans="1:15" ht="12.5" customHeight="1" x14ac:dyDescent="0.35">
      <c r="A1088" s="61">
        <v>21</v>
      </c>
      <c r="B1088" s="61" t="s">
        <v>56</v>
      </c>
      <c r="C1088" s="70">
        <v>50.939819999999997</v>
      </c>
      <c r="D1088" s="59" t="s">
        <v>50</v>
      </c>
      <c r="E1088" s="61" t="s">
        <v>42</v>
      </c>
      <c r="F1088" s="61" t="s">
        <v>55</v>
      </c>
      <c r="G1088" s="61">
        <v>2.3E-3</v>
      </c>
      <c r="H1088" s="61">
        <f>IF(OR(G1088="",G1089="",G1090="",G1091=""),"",(SUMIF(A1088:A$7000,A1088,G1088:G$7000)))</f>
        <v>2.0300000000000002E-2</v>
      </c>
      <c r="I1088" s="61" t="str">
        <f t="shared" si="102"/>
        <v/>
      </c>
      <c r="J1088" s="61" t="str">
        <f t="shared" si="98"/>
        <v/>
      </c>
      <c r="K1088" s="61">
        <f t="array" ref="K1088">(MAX(IF($A1088=InsertVoiceSwitchActivateLOG!A$1:A$7000,InsertVoiceSwitchActivateLOG!H$1:H$7000,0)))</f>
        <v>2.3700000000000002E-2</v>
      </c>
      <c r="L1088" s="61" t="str">
        <f t="shared" si="103"/>
        <v/>
      </c>
      <c r="M1088" s="61">
        <f t="shared" si="101"/>
        <v>48.859999999997683</v>
      </c>
      <c r="N1088" s="59">
        <f t="shared" si="99"/>
        <v>21</v>
      </c>
      <c r="O1088" s="59">
        <f t="shared" si="100"/>
        <v>1</v>
      </c>
    </row>
    <row r="1089" spans="1:15" ht="12.5" customHeight="1" x14ac:dyDescent="0.35">
      <c r="A1089" s="2">
        <v>21</v>
      </c>
      <c r="B1089" s="2" t="s">
        <v>56</v>
      </c>
      <c r="C1089" s="69">
        <v>50.959139999999998</v>
      </c>
      <c r="D1089" t="s">
        <v>50</v>
      </c>
      <c r="E1089" s="2" t="s">
        <v>42</v>
      </c>
      <c r="F1089" s="2" t="s">
        <v>55</v>
      </c>
      <c r="G1089" s="2">
        <v>2.5999999999999999E-3</v>
      </c>
      <c r="H1089" s="2">
        <f>IF(OR(G1089="",G1090="",G1091="",G1092=""),"",(SUMIF(A1089:A$7000,A1089,G1089:G$7000)))</f>
        <v>1.8000000000000002E-2</v>
      </c>
      <c r="I1089" s="55" t="str">
        <f t="shared" si="102"/>
        <v/>
      </c>
      <c r="J1089" s="61" t="str">
        <f t="shared" si="98"/>
        <v/>
      </c>
      <c r="K1089" s="55">
        <f t="array" ref="K1089">(MAX(IF($A1089=InsertVoiceSwitchActivateLOG!A$1:A$7000,InsertVoiceSwitchActivateLOG!H$1:H$7000,0)))</f>
        <v>2.3700000000000002E-2</v>
      </c>
      <c r="L1089" s="55" t="str">
        <f t="shared" si="103"/>
        <v/>
      </c>
      <c r="M1089" s="55">
        <f t="shared" si="101"/>
        <v>19.320000000000448</v>
      </c>
      <c r="N1089" s="59">
        <f t="shared" si="99"/>
        <v>21</v>
      </c>
      <c r="O1089" s="59">
        <f t="shared" si="100"/>
        <v>1</v>
      </c>
    </row>
    <row r="1090" spans="1:15" ht="12.5" customHeight="1" x14ac:dyDescent="0.35">
      <c r="A1090" s="61">
        <v>21</v>
      </c>
      <c r="B1090" s="61" t="s">
        <v>56</v>
      </c>
      <c r="C1090" s="70">
        <v>50.975569999999998</v>
      </c>
      <c r="D1090" s="59" t="s">
        <v>50</v>
      </c>
      <c r="E1090" s="61" t="s">
        <v>42</v>
      </c>
      <c r="F1090" s="61" t="s">
        <v>55</v>
      </c>
      <c r="G1090" s="61">
        <v>2.5999999999999999E-3</v>
      </c>
      <c r="H1090" s="61">
        <f>IF(OR(G1090="",G1091="",G1092="",G1093=""),"",(SUMIF(A1090:A$7000,A1090,G1090:G$7000)))</f>
        <v>1.5399999999999999E-2</v>
      </c>
      <c r="I1090" s="61" t="str">
        <f t="shared" si="102"/>
        <v/>
      </c>
      <c r="J1090" s="61" t="str">
        <f t="shared" si="98"/>
        <v/>
      </c>
      <c r="K1090" s="61">
        <f t="array" ref="K1090">(MAX(IF($A1090=InsertVoiceSwitchActivateLOG!A$1:A$7000,InsertVoiceSwitchActivateLOG!H$1:H$7000,0)))</f>
        <v>2.3700000000000002E-2</v>
      </c>
      <c r="L1090" s="61" t="str">
        <f t="shared" si="103"/>
        <v/>
      </c>
      <c r="M1090" s="61">
        <f t="shared" si="101"/>
        <v>16.429999999999723</v>
      </c>
      <c r="N1090" s="59">
        <f t="shared" si="99"/>
        <v>21</v>
      </c>
      <c r="O1090" s="59">
        <f t="shared" si="100"/>
        <v>-1</v>
      </c>
    </row>
    <row r="1091" spans="1:15" ht="12.5" customHeight="1" x14ac:dyDescent="0.35">
      <c r="A1091" s="2">
        <v>21</v>
      </c>
      <c r="B1091" s="2" t="s">
        <v>56</v>
      </c>
      <c r="C1091" s="69">
        <v>50.993040000000001</v>
      </c>
      <c r="D1091" t="s">
        <v>50</v>
      </c>
      <c r="E1091" s="2" t="s">
        <v>42</v>
      </c>
      <c r="F1091" s="2" t="s">
        <v>55</v>
      </c>
      <c r="G1091" s="2">
        <v>2E-3</v>
      </c>
      <c r="H1091" s="2">
        <f>IF(OR(G1091="",G1092="",G1093="",G1094=""),"",(SUMIF(A1091:A$7000,A1091,G1091:G$7000)))</f>
        <v>1.2800000000000001E-2</v>
      </c>
      <c r="I1091" s="55" t="str">
        <f t="shared" si="102"/>
        <v/>
      </c>
      <c r="J1091" s="61" t="str">
        <f t="shared" si="98"/>
        <v/>
      </c>
      <c r="K1091" s="55">
        <f t="array" ref="K1091">(MAX(IF($A1091=InsertVoiceSwitchActivateLOG!A$1:A$7000,InsertVoiceSwitchActivateLOG!H$1:H$7000,0)))</f>
        <v>2.3700000000000002E-2</v>
      </c>
      <c r="L1091" s="55" t="str">
        <f t="shared" si="103"/>
        <v/>
      </c>
      <c r="M1091" s="55">
        <f t="shared" si="101"/>
        <v>17.470000000002983</v>
      </c>
      <c r="N1091" s="59">
        <f t="shared" si="99"/>
        <v>21</v>
      </c>
      <c r="O1091" s="59">
        <f t="shared" si="100"/>
        <v>1</v>
      </c>
    </row>
    <row r="1092" spans="1:15" ht="12.5" customHeight="1" x14ac:dyDescent="0.35">
      <c r="A1092" s="61">
        <v>21</v>
      </c>
      <c r="B1092" s="61" t="s">
        <v>56</v>
      </c>
      <c r="C1092" s="70">
        <v>51.024529999999999</v>
      </c>
      <c r="D1092" s="59" t="s">
        <v>50</v>
      </c>
      <c r="E1092" s="61" t="s">
        <v>42</v>
      </c>
      <c r="F1092" s="61" t="s">
        <v>55</v>
      </c>
      <c r="G1092" s="61">
        <v>2.5000000000000001E-3</v>
      </c>
      <c r="H1092" s="61">
        <f>IF(OR(G1092="",G1093="",G1094="",G1095=""),"",(SUMIF(A1092:A$7000,A1092,G1092:G$7000)))</f>
        <v>1.0799999999999999E-2</v>
      </c>
      <c r="I1092" s="61" t="str">
        <f t="shared" si="102"/>
        <v/>
      </c>
      <c r="J1092" s="61" t="str">
        <f t="shared" si="98"/>
        <v/>
      </c>
      <c r="K1092" s="61">
        <f t="array" ref="K1092">(MAX(IF($A1092=InsertVoiceSwitchActivateLOG!A$1:A$7000,InsertVoiceSwitchActivateLOG!H$1:H$7000,0)))</f>
        <v>2.3700000000000002E-2</v>
      </c>
      <c r="L1092" s="61" t="str">
        <f t="shared" si="103"/>
        <v/>
      </c>
      <c r="M1092" s="61">
        <f t="shared" si="101"/>
        <v>31.48999999999802</v>
      </c>
      <c r="N1092" s="59">
        <f t="shared" si="99"/>
        <v>21</v>
      </c>
      <c r="O1092" s="59">
        <f t="shared" si="100"/>
        <v>-1</v>
      </c>
    </row>
    <row r="1093" spans="1:15" ht="12.5" customHeight="1" x14ac:dyDescent="0.35">
      <c r="A1093" s="2">
        <v>21</v>
      </c>
      <c r="B1093" s="2" t="s">
        <v>56</v>
      </c>
      <c r="C1093" s="69">
        <v>51.042630000000003</v>
      </c>
      <c r="D1093" t="s">
        <v>50</v>
      </c>
      <c r="E1093" s="2" t="s">
        <v>42</v>
      </c>
      <c r="F1093" s="2" t="s">
        <v>55</v>
      </c>
      <c r="G1093" s="2">
        <v>2.0999999999999999E-3</v>
      </c>
      <c r="H1093" s="2">
        <f>IF(OR(G1093="",G1094="",G1095="",G1096=""),"",(SUMIF(A1093:A$7000,A1093,G1093:G$7000)))</f>
        <v>8.3000000000000001E-3</v>
      </c>
      <c r="I1093" s="55" t="str">
        <f t="shared" si="102"/>
        <v/>
      </c>
      <c r="J1093" s="61" t="str">
        <f t="shared" si="98"/>
        <v/>
      </c>
      <c r="K1093" s="55">
        <f t="array" ref="K1093">(MAX(IF($A1093=InsertVoiceSwitchActivateLOG!A$1:A$7000,InsertVoiceSwitchActivateLOG!H$1:H$7000,0)))</f>
        <v>2.3700000000000002E-2</v>
      </c>
      <c r="L1093" s="55" t="str">
        <f t="shared" si="103"/>
        <v/>
      </c>
      <c r="M1093" s="55">
        <f t="shared" si="101"/>
        <v>18.100000000004002</v>
      </c>
      <c r="N1093" s="59">
        <f t="shared" si="99"/>
        <v>21</v>
      </c>
      <c r="O1093" s="59">
        <f t="shared" si="100"/>
        <v>-1</v>
      </c>
    </row>
    <row r="1094" spans="1:15" ht="12.5" customHeight="1" x14ac:dyDescent="0.35">
      <c r="A1094" s="61">
        <v>21</v>
      </c>
      <c r="B1094" s="61" t="s">
        <v>56</v>
      </c>
      <c r="C1094" s="70">
        <v>51.06073</v>
      </c>
      <c r="D1094" s="59" t="s">
        <v>50</v>
      </c>
      <c r="E1094" s="61" t="s">
        <v>42</v>
      </c>
      <c r="F1094" s="61" t="s">
        <v>55</v>
      </c>
      <c r="G1094" s="61">
        <v>1.4E-3</v>
      </c>
      <c r="H1094" s="61">
        <f>IF(OR(G1094="",G1095="",G1096="",G1097=""),"",(SUMIF(A1094:A$7000,A1094,G1094:G$7000)))</f>
        <v>6.2000000000000006E-3</v>
      </c>
      <c r="I1094" s="61" t="str">
        <f t="shared" si="102"/>
        <v/>
      </c>
      <c r="J1094" s="61" t="str">
        <f t="shared" si="98"/>
        <v/>
      </c>
      <c r="K1094" s="61">
        <f t="array" ref="K1094">(MAX(IF($A1094=InsertVoiceSwitchActivateLOG!A$1:A$7000,InsertVoiceSwitchActivateLOG!H$1:H$7000,0)))</f>
        <v>2.3700000000000002E-2</v>
      </c>
      <c r="L1094" s="61" t="str">
        <f t="shared" si="103"/>
        <v/>
      </c>
      <c r="M1094" s="61">
        <f t="shared" si="101"/>
        <v>18.099999999996896</v>
      </c>
      <c r="N1094" s="59">
        <f t="shared" si="99"/>
        <v>21</v>
      </c>
      <c r="O1094" s="59">
        <f t="shared" si="100"/>
        <v>-1</v>
      </c>
    </row>
    <row r="1095" spans="1:15" ht="12.5" customHeight="1" x14ac:dyDescent="0.35">
      <c r="A1095" s="2">
        <v>21</v>
      </c>
      <c r="B1095" s="2" t="s">
        <v>56</v>
      </c>
      <c r="C1095" s="69">
        <v>51.081069999999997</v>
      </c>
      <c r="D1095" t="s">
        <v>50</v>
      </c>
      <c r="E1095" s="2" t="s">
        <v>42</v>
      </c>
      <c r="F1095" s="2" t="s">
        <v>55</v>
      </c>
      <c r="G1095" s="2">
        <v>1E-3</v>
      </c>
      <c r="H1095" s="2" t="str">
        <f>IF(OR(G1095="",G1096="",G1097="",G1098=""),"",(SUMIF(A1095:A$7000,A1095,G1095:G$7000)))</f>
        <v/>
      </c>
      <c r="I1095" s="55" t="str">
        <f t="shared" si="102"/>
        <v/>
      </c>
      <c r="J1095" s="61" t="str">
        <f t="shared" si="98"/>
        <v/>
      </c>
      <c r="K1095" s="55">
        <f t="array" ref="K1095">(MAX(IF($A1095=InsertVoiceSwitchActivateLOG!A$1:A$7000,InsertVoiceSwitchActivateLOG!H$1:H$7000,0)))</f>
        <v>2.3700000000000002E-2</v>
      </c>
      <c r="L1095" s="55" t="str">
        <f t="shared" si="103"/>
        <v/>
      </c>
      <c r="M1095" s="55">
        <f t="shared" si="101"/>
        <v>20.33999999999736</v>
      </c>
      <c r="N1095" s="59">
        <f t="shared" si="99"/>
        <v>21</v>
      </c>
      <c r="O1095" s="59">
        <f t="shared" si="100"/>
        <v>1</v>
      </c>
    </row>
    <row r="1096" spans="1:15" ht="12.5" customHeight="1" x14ac:dyDescent="0.35">
      <c r="A1096" s="61">
        <v>21</v>
      </c>
      <c r="B1096" s="61" t="s">
        <v>56</v>
      </c>
      <c r="C1096" s="70">
        <v>51.10089</v>
      </c>
      <c r="D1096" s="59" t="s">
        <v>50</v>
      </c>
      <c r="E1096" s="61" t="s">
        <v>42</v>
      </c>
      <c r="F1096" s="61" t="s">
        <v>55</v>
      </c>
      <c r="G1096" s="61">
        <v>2.3E-3</v>
      </c>
      <c r="H1096" s="61" t="str">
        <f>IF(OR(G1096="",G1097="",G1098="",G1099=""),"",(SUMIF(A1096:A$7000,A1096,G1096:G$7000)))</f>
        <v/>
      </c>
      <c r="I1096" s="61" t="str">
        <f t="shared" si="102"/>
        <v/>
      </c>
      <c r="J1096" s="61" t="str">
        <f t="shared" si="98"/>
        <v/>
      </c>
      <c r="K1096" s="61">
        <f t="array" ref="K1096">(MAX(IF($A1096=InsertVoiceSwitchActivateLOG!A$1:A$7000,InsertVoiceSwitchActivateLOG!H$1:H$7000,0)))</f>
        <v>2.3700000000000002E-2</v>
      </c>
      <c r="L1096" s="61" t="str">
        <f t="shared" si="103"/>
        <v/>
      </c>
      <c r="M1096" s="61">
        <f t="shared" si="101"/>
        <v>19.820000000002835</v>
      </c>
      <c r="N1096" s="59">
        <f t="shared" si="99"/>
        <v>21</v>
      </c>
      <c r="O1096" s="59">
        <f t="shared" si="100"/>
        <v>-1</v>
      </c>
    </row>
    <row r="1097" spans="1:15" ht="12.5" customHeight="1" x14ac:dyDescent="0.35">
      <c r="A1097" s="2">
        <v>21</v>
      </c>
      <c r="B1097" s="2" t="s">
        <v>56</v>
      </c>
      <c r="C1097" s="69">
        <v>51.12124</v>
      </c>
      <c r="D1097" t="s">
        <v>50</v>
      </c>
      <c r="E1097" s="2" t="s">
        <v>42</v>
      </c>
      <c r="F1097" s="2" t="s">
        <v>55</v>
      </c>
      <c r="G1097" s="2">
        <v>1.5E-3</v>
      </c>
      <c r="H1097" s="2" t="str">
        <f>IF(OR(G1097="",G1098="",G1099="",G1100=""),"",(SUMIF(A1097:A$7000,A1097,G1097:G$7000)))</f>
        <v/>
      </c>
      <c r="I1097" s="55" t="str">
        <f t="shared" si="102"/>
        <v/>
      </c>
      <c r="J1097" s="61" t="str">
        <f t="shared" si="98"/>
        <v/>
      </c>
      <c r="K1097" s="55">
        <f t="array" ref="K1097">(MAX(IF($A1097=InsertVoiceSwitchActivateLOG!A$1:A$7000,InsertVoiceSwitchActivateLOG!H$1:H$7000,0)))</f>
        <v>2.3700000000000002E-2</v>
      </c>
      <c r="L1097" s="55" t="str">
        <f t="shared" si="103"/>
        <v/>
      </c>
      <c r="M1097" s="55">
        <f t="shared" si="101"/>
        <v>20.350000000000534</v>
      </c>
      <c r="N1097" s="59" t="str">
        <f t="shared" si="99"/>
        <v/>
      </c>
      <c r="O1097" s="59" t="str">
        <f t="shared" si="100"/>
        <v/>
      </c>
    </row>
    <row r="1098" spans="1:15" ht="12.5" customHeight="1" x14ac:dyDescent="0.35">
      <c r="A1098" s="61">
        <v>21</v>
      </c>
      <c r="B1098" s="61" t="s">
        <v>54</v>
      </c>
      <c r="C1098" s="70">
        <v>51.141919999999999</v>
      </c>
      <c r="D1098" s="59" t="s">
        <v>50</v>
      </c>
      <c r="E1098" s="61" t="s">
        <v>42</v>
      </c>
      <c r="F1098" s="61" t="s">
        <v>55</v>
      </c>
      <c r="G1098" s="61"/>
      <c r="H1098" s="61" t="str">
        <f>IF(OR(G1098="",G1099="",G1100="",G1101=""),"",(SUMIF(A1098:A$7000,A1098,G1098:G$7000)))</f>
        <v/>
      </c>
      <c r="I1098" s="61" t="str">
        <f t="shared" si="102"/>
        <v/>
      </c>
      <c r="J1098" s="61" t="str">
        <f t="shared" si="98"/>
        <v/>
      </c>
      <c r="K1098" s="61">
        <f t="array" ref="K1098">(MAX(IF($A1098=InsertVoiceSwitchActivateLOG!A$1:A$7000,InsertVoiceSwitchActivateLOG!H$1:H$7000,0)))</f>
        <v>2.3700000000000002E-2</v>
      </c>
      <c r="L1098" s="61" t="str">
        <f t="shared" si="103"/>
        <v/>
      </c>
      <c r="M1098" s="61">
        <f t="shared" si="101"/>
        <v>20.679999999998699</v>
      </c>
      <c r="N1098" s="59" t="str">
        <f t="shared" si="99"/>
        <v/>
      </c>
      <c r="O1098" s="59" t="str">
        <f t="shared" si="100"/>
        <v/>
      </c>
    </row>
    <row r="1099" spans="1:15" ht="12.5" customHeight="1" x14ac:dyDescent="0.35">
      <c r="A1099" s="2">
        <v>21</v>
      </c>
      <c r="B1099" s="2" t="s">
        <v>54</v>
      </c>
      <c r="C1099" s="69">
        <v>51.158209999999997</v>
      </c>
      <c r="D1099" t="s">
        <v>50</v>
      </c>
      <c r="E1099" s="2" t="s">
        <v>42</v>
      </c>
      <c r="F1099" s="2" t="s">
        <v>55</v>
      </c>
      <c r="G1099" s="2"/>
      <c r="H1099" s="2" t="str">
        <f>IF(OR(G1099="",G1100="",G1101="",G1102=""),"",(SUMIF(A1099:A$7000,A1099,G1099:G$7000)))</f>
        <v/>
      </c>
      <c r="I1099" s="55" t="str">
        <f t="shared" si="102"/>
        <v/>
      </c>
      <c r="J1099" s="61" t="str">
        <f t="shared" si="98"/>
        <v/>
      </c>
      <c r="K1099" s="55">
        <f t="array" ref="K1099">(MAX(IF($A1099=InsertVoiceSwitchActivateLOG!A$1:A$7000,InsertVoiceSwitchActivateLOG!H$1:H$7000,0)))</f>
        <v>2.3700000000000002E-2</v>
      </c>
      <c r="L1099" s="55" t="str">
        <f t="shared" si="103"/>
        <v/>
      </c>
      <c r="M1099" s="55">
        <f t="shared" si="101"/>
        <v>16.289999999997917</v>
      </c>
      <c r="N1099" s="59" t="str">
        <f t="shared" si="99"/>
        <v/>
      </c>
      <c r="O1099" s="59" t="str">
        <f t="shared" si="100"/>
        <v/>
      </c>
    </row>
    <row r="1100" spans="1:15" ht="12.5" customHeight="1" x14ac:dyDescent="0.35">
      <c r="A1100" s="61">
        <v>21</v>
      </c>
      <c r="B1100" s="61" t="s">
        <v>54</v>
      </c>
      <c r="C1100" s="70">
        <v>51.173450000000003</v>
      </c>
      <c r="D1100" s="59" t="s">
        <v>50</v>
      </c>
      <c r="E1100" s="61" t="s">
        <v>42</v>
      </c>
      <c r="F1100" s="61" t="s">
        <v>55</v>
      </c>
      <c r="G1100" s="61"/>
      <c r="H1100" s="61" t="str">
        <f>IF(OR(G1100="",G1101="",G1102="",G1103=""),"",(SUMIF(A1100:A$7000,A1100,G1100:G$7000)))</f>
        <v/>
      </c>
      <c r="I1100" s="61" t="str">
        <f t="shared" si="102"/>
        <v/>
      </c>
      <c r="J1100" s="61" t="str">
        <f t="shared" si="98"/>
        <v/>
      </c>
      <c r="K1100" s="61">
        <f t="array" ref="K1100">(MAX(IF($A1100=InsertVoiceSwitchActivateLOG!A$1:A$7000,InsertVoiceSwitchActivateLOG!H$1:H$7000,0)))</f>
        <v>2.3700000000000002E-2</v>
      </c>
      <c r="L1100" s="61" t="str">
        <f t="shared" si="103"/>
        <v/>
      </c>
      <c r="M1100" s="61">
        <f t="shared" si="101"/>
        <v>15.240000000005693</v>
      </c>
      <c r="N1100" s="59" t="str">
        <f t="shared" si="99"/>
        <v/>
      </c>
      <c r="O1100" s="59" t="str">
        <f t="shared" si="100"/>
        <v/>
      </c>
    </row>
    <row r="1101" spans="1:15" ht="12.5" customHeight="1" x14ac:dyDescent="0.35">
      <c r="A1101" s="2">
        <v>21</v>
      </c>
      <c r="B1101" s="2" t="s">
        <v>54</v>
      </c>
      <c r="C1101" s="69">
        <v>51.18967</v>
      </c>
      <c r="D1101" t="s">
        <v>50</v>
      </c>
      <c r="E1101" s="2" t="s">
        <v>42</v>
      </c>
      <c r="F1101" s="2" t="s">
        <v>55</v>
      </c>
      <c r="G1101" s="2"/>
      <c r="H1101" s="2" t="str">
        <f>IF(OR(G1101="",G1102="",G1103="",G1104=""),"",(SUMIF(A1101:A$7000,A1101,G1101:G$7000)))</f>
        <v/>
      </c>
      <c r="I1101" s="55" t="str">
        <f t="shared" si="102"/>
        <v/>
      </c>
      <c r="J1101" s="61" t="str">
        <f t="shared" si="98"/>
        <v/>
      </c>
      <c r="K1101" s="55">
        <f t="array" ref="K1101">(MAX(IF($A1101=InsertVoiceSwitchActivateLOG!A$1:A$7000,InsertVoiceSwitchActivateLOG!H$1:H$7000,0)))</f>
        <v>2.3700000000000002E-2</v>
      </c>
      <c r="L1101" s="55" t="str">
        <f t="shared" si="103"/>
        <v/>
      </c>
      <c r="M1101" s="55">
        <f t="shared" si="101"/>
        <v>16.219999999997015</v>
      </c>
      <c r="N1101" s="59" t="str">
        <f t="shared" si="99"/>
        <v/>
      </c>
      <c r="O1101" s="59" t="str">
        <f t="shared" si="100"/>
        <v/>
      </c>
    </row>
    <row r="1102" spans="1:15" ht="12.5" customHeight="1" x14ac:dyDescent="0.35">
      <c r="A1102" s="61">
        <v>21</v>
      </c>
      <c r="B1102" s="61" t="s">
        <v>54</v>
      </c>
      <c r="C1102" s="70">
        <v>51.206240000000001</v>
      </c>
      <c r="D1102" s="59" t="s">
        <v>50</v>
      </c>
      <c r="E1102" s="61" t="s">
        <v>42</v>
      </c>
      <c r="F1102" s="61" t="s">
        <v>55</v>
      </c>
      <c r="G1102" s="61"/>
      <c r="H1102" s="61" t="str">
        <f>IF(OR(G1102="",G1103="",G1104="",G1105=""),"",(SUMIF(A1102:A$7000,A1102,G1102:G$7000)))</f>
        <v/>
      </c>
      <c r="I1102" s="61" t="str">
        <f t="shared" si="102"/>
        <v/>
      </c>
      <c r="J1102" s="61" t="str">
        <f t="shared" si="98"/>
        <v/>
      </c>
      <c r="K1102" s="61">
        <f t="array" ref="K1102">(MAX(IF($A1102=InsertVoiceSwitchActivateLOG!A$1:A$7000,InsertVoiceSwitchActivateLOG!H$1:H$7000,0)))</f>
        <v>2.3700000000000002E-2</v>
      </c>
      <c r="L1102" s="61" t="str">
        <f t="shared" si="103"/>
        <v/>
      </c>
      <c r="M1102" s="61">
        <f t="shared" si="101"/>
        <v>16.570000000001528</v>
      </c>
      <c r="N1102" s="59" t="str">
        <f t="shared" si="99"/>
        <v/>
      </c>
      <c r="O1102" s="59" t="str">
        <f t="shared" si="100"/>
        <v/>
      </c>
    </row>
    <row r="1103" spans="1:15" ht="12.5" customHeight="1" x14ac:dyDescent="0.35">
      <c r="A1103" s="2">
        <v>21</v>
      </c>
      <c r="B1103" s="2" t="s">
        <v>54</v>
      </c>
      <c r="C1103" s="69">
        <v>51.225569999999998</v>
      </c>
      <c r="D1103" t="s">
        <v>50</v>
      </c>
      <c r="E1103" s="2" t="s">
        <v>42</v>
      </c>
      <c r="F1103" s="2" t="s">
        <v>55</v>
      </c>
      <c r="G1103" s="2"/>
      <c r="H1103" s="2" t="str">
        <f>IF(OR(G1103="",G1104="",G1105="",G1106=""),"",(SUMIF(A1103:A$7000,A1103,G1103:G$7000)))</f>
        <v/>
      </c>
      <c r="I1103" s="55" t="str">
        <f t="shared" si="102"/>
        <v/>
      </c>
      <c r="J1103" s="61" t="str">
        <f t="shared" si="98"/>
        <v/>
      </c>
      <c r="K1103" s="55">
        <f t="array" ref="K1103">(MAX(IF($A1103=InsertVoiceSwitchActivateLOG!A$1:A$7000,InsertVoiceSwitchActivateLOG!H$1:H$7000,0)))</f>
        <v>2.3700000000000002E-2</v>
      </c>
      <c r="L1103" s="55" t="str">
        <f t="shared" si="103"/>
        <v/>
      </c>
      <c r="M1103" s="55">
        <f t="shared" si="101"/>
        <v>19.329999999996517</v>
      </c>
      <c r="N1103" s="59" t="str">
        <f t="shared" si="99"/>
        <v/>
      </c>
      <c r="O1103" s="59" t="str">
        <f t="shared" si="100"/>
        <v/>
      </c>
    </row>
    <row r="1104" spans="1:15" ht="12.5" customHeight="1" x14ac:dyDescent="0.35">
      <c r="A1104" s="61">
        <v>21</v>
      </c>
      <c r="B1104" s="61" t="s">
        <v>54</v>
      </c>
      <c r="C1104" s="70">
        <v>51.244819999999997</v>
      </c>
      <c r="D1104" s="59" t="s">
        <v>50</v>
      </c>
      <c r="E1104" s="61" t="s">
        <v>42</v>
      </c>
      <c r="F1104" s="61" t="s">
        <v>55</v>
      </c>
      <c r="G1104" s="61"/>
      <c r="H1104" s="61" t="str">
        <f>IF(OR(G1104="",G1105="",G1106="",G1107=""),"",(SUMIF(A1104:A$7000,A1104,G1104:G$7000)))</f>
        <v/>
      </c>
      <c r="I1104" s="61" t="str">
        <f t="shared" si="102"/>
        <v/>
      </c>
      <c r="J1104" s="61" t="str">
        <f t="shared" si="98"/>
        <v/>
      </c>
      <c r="K1104" s="61">
        <f t="array" ref="K1104">(MAX(IF($A1104=InsertVoiceSwitchActivateLOG!A$1:A$7000,InsertVoiceSwitchActivateLOG!H$1:H$7000,0)))</f>
        <v>2.3700000000000002E-2</v>
      </c>
      <c r="L1104" s="61" t="str">
        <f t="shared" si="103"/>
        <v/>
      </c>
      <c r="M1104" s="61">
        <f t="shared" si="101"/>
        <v>19.249999999999545</v>
      </c>
      <c r="N1104" s="59" t="str">
        <f t="shared" si="99"/>
        <v/>
      </c>
      <c r="O1104" s="59" t="str">
        <f t="shared" si="100"/>
        <v/>
      </c>
    </row>
    <row r="1105" spans="1:15" ht="12.5" customHeight="1" x14ac:dyDescent="0.35">
      <c r="A1105" s="2">
        <v>21</v>
      </c>
      <c r="B1105" s="2" t="s">
        <v>54</v>
      </c>
      <c r="C1105" s="69">
        <v>51.272959999999998</v>
      </c>
      <c r="D1105" t="s">
        <v>50</v>
      </c>
      <c r="E1105" s="2" t="s">
        <v>42</v>
      </c>
      <c r="F1105" s="2" t="s">
        <v>55</v>
      </c>
      <c r="G1105" s="2"/>
      <c r="H1105" s="2" t="str">
        <f>IF(OR(G1105="",G1106="",G1107="",G1108=""),"",(SUMIF(A1105:A$7000,A1105,G1105:G$7000)))</f>
        <v/>
      </c>
      <c r="I1105" s="55" t="str">
        <f t="shared" si="102"/>
        <v/>
      </c>
      <c r="J1105" s="61" t="str">
        <f t="shared" ref="J1105:J1168" si="104">IF(L1105="","",(VLOOKUP(A1105,A1105:E8089,5,FALSE)))</f>
        <v/>
      </c>
      <c r="K1105" s="55">
        <f t="array" ref="K1105">(MAX(IF($A1105=InsertVoiceSwitchActivateLOG!A$1:A$7000,InsertVoiceSwitchActivateLOG!H$1:H$7000,0)))</f>
        <v>2.3700000000000002E-2</v>
      </c>
      <c r="L1105" s="55" t="str">
        <f t="shared" si="103"/>
        <v/>
      </c>
      <c r="M1105" s="55">
        <f t="shared" si="101"/>
        <v>28.140000000000498</v>
      </c>
      <c r="N1105" s="59" t="str">
        <f t="shared" ref="N1105:N1168" si="105">IF(AND(G1105&gt;0,G1106&gt;0,G1104&gt;0),A1105,"")</f>
        <v/>
      </c>
      <c r="O1105" s="59" t="str">
        <f t="shared" ref="O1105:O1168" si="106">IF(N1105="","",(IF(G1105&gt;G1106,-1,1)))</f>
        <v/>
      </c>
    </row>
    <row r="1106" spans="1:15" ht="12.5" customHeight="1" x14ac:dyDescent="0.35">
      <c r="A1106" s="61">
        <v>21</v>
      </c>
      <c r="B1106" s="61" t="s">
        <v>54</v>
      </c>
      <c r="C1106" s="70">
        <v>51.288849999999996</v>
      </c>
      <c r="D1106" s="59" t="s">
        <v>50</v>
      </c>
      <c r="E1106" s="61" t="s">
        <v>42</v>
      </c>
      <c r="F1106" s="61" t="s">
        <v>55</v>
      </c>
      <c r="G1106" s="61"/>
      <c r="H1106" s="61" t="str">
        <f>IF(OR(G1106="",G1107="",G1108="",G1109=""),"",(SUMIF(A1106:A$7000,A1106,G1106:G$7000)))</f>
        <v/>
      </c>
      <c r="I1106" s="61" t="str">
        <f t="shared" si="102"/>
        <v/>
      </c>
      <c r="J1106" s="61" t="str">
        <f t="shared" si="104"/>
        <v/>
      </c>
      <c r="K1106" s="61">
        <f t="array" ref="K1106">(MAX(IF($A1106=InsertVoiceSwitchActivateLOG!A$1:A$7000,InsertVoiceSwitchActivateLOG!H$1:H$7000,0)))</f>
        <v>2.3700000000000002E-2</v>
      </c>
      <c r="L1106" s="61" t="str">
        <f t="shared" si="103"/>
        <v/>
      </c>
      <c r="M1106" s="61">
        <f t="shared" ref="M1106:M1169" si="107">IF(A1106=A1105,ABS(C1106-C1105),0)*1000</f>
        <v>15.889999999998849</v>
      </c>
      <c r="N1106" s="59" t="str">
        <f t="shared" si="105"/>
        <v/>
      </c>
      <c r="O1106" s="59" t="str">
        <f t="shared" si="106"/>
        <v/>
      </c>
    </row>
    <row r="1107" spans="1:15" ht="12.5" customHeight="1" x14ac:dyDescent="0.35">
      <c r="A1107" s="2">
        <v>21</v>
      </c>
      <c r="B1107" s="2" t="s">
        <v>54</v>
      </c>
      <c r="C1107" s="69">
        <v>51.305639999999997</v>
      </c>
      <c r="D1107" t="s">
        <v>50</v>
      </c>
      <c r="E1107" s="2" t="s">
        <v>42</v>
      </c>
      <c r="F1107" s="2" t="s">
        <v>55</v>
      </c>
      <c r="G1107" s="2"/>
      <c r="H1107" s="2" t="str">
        <f>IF(OR(G1107="",G1108="",G1109="",G1110=""),"",(SUMIF(A1107:A$7000,A1107,G1107:G$7000)))</f>
        <v/>
      </c>
      <c r="I1107" s="55" t="str">
        <f t="shared" si="102"/>
        <v/>
      </c>
      <c r="J1107" s="61" t="str">
        <f t="shared" si="104"/>
        <v/>
      </c>
      <c r="K1107" s="55">
        <f t="array" ref="K1107">(MAX(IF($A1107=InsertVoiceSwitchActivateLOG!A$1:A$7000,InsertVoiceSwitchActivateLOG!H$1:H$7000,0)))</f>
        <v>2.3700000000000002E-2</v>
      </c>
      <c r="L1107" s="55" t="str">
        <f t="shared" si="103"/>
        <v/>
      </c>
      <c r="M1107" s="55">
        <f t="shared" si="107"/>
        <v>16.790000000000305</v>
      </c>
      <c r="N1107" s="59" t="str">
        <f t="shared" si="105"/>
        <v/>
      </c>
      <c r="O1107" s="59" t="str">
        <f t="shared" si="106"/>
        <v/>
      </c>
    </row>
    <row r="1108" spans="1:15" ht="12.5" customHeight="1" x14ac:dyDescent="0.35">
      <c r="A1108" s="61">
        <v>22</v>
      </c>
      <c r="B1108" s="61" t="s">
        <v>54</v>
      </c>
      <c r="C1108" s="70">
        <v>52.339440000000003</v>
      </c>
      <c r="D1108" s="59" t="s">
        <v>50</v>
      </c>
      <c r="E1108" s="61" t="s">
        <v>44</v>
      </c>
      <c r="F1108" s="61" t="s">
        <v>55</v>
      </c>
      <c r="G1108" s="61"/>
      <c r="H1108" s="61" t="str">
        <f>IF(OR(G1108="",G1109="",G1110="",G1111=""),"",(SUMIF(A1108:A$7000,A1108,G1108:G$7000)))</f>
        <v/>
      </c>
      <c r="I1108" s="61" t="str">
        <f t="shared" si="102"/>
        <v/>
      </c>
      <c r="J1108" s="61" t="str">
        <f t="shared" si="104"/>
        <v/>
      </c>
      <c r="K1108" s="61">
        <f t="array" ref="K1108">(MAX(IF($A1108=InsertVoiceSwitchActivateLOG!A$1:A$7000,InsertVoiceSwitchActivateLOG!H$1:H$7000,0)))</f>
        <v>0.13419999999999999</v>
      </c>
      <c r="L1108" s="61" t="str">
        <f t="shared" si="103"/>
        <v/>
      </c>
      <c r="M1108" s="61">
        <f t="shared" si="107"/>
        <v>0</v>
      </c>
      <c r="N1108" s="59" t="str">
        <f t="shared" si="105"/>
        <v/>
      </c>
      <c r="O1108" s="59" t="str">
        <f t="shared" si="106"/>
        <v/>
      </c>
    </row>
    <row r="1109" spans="1:15" ht="12.5" customHeight="1" x14ac:dyDescent="0.35">
      <c r="A1109" s="2">
        <v>22</v>
      </c>
      <c r="B1109" s="2" t="s">
        <v>54</v>
      </c>
      <c r="C1109" s="69">
        <v>52.357259999999997</v>
      </c>
      <c r="D1109" t="s">
        <v>50</v>
      </c>
      <c r="E1109" s="2" t="s">
        <v>44</v>
      </c>
      <c r="F1109" s="2" t="s">
        <v>55</v>
      </c>
      <c r="G1109" s="2"/>
      <c r="H1109" s="2" t="str">
        <f>IF(OR(G1109="",G1110="",G1111="",G1112=""),"",(SUMIF(A1109:A$7000,A1109,G1109:G$7000)))</f>
        <v/>
      </c>
      <c r="I1109" s="55" t="str">
        <f t="shared" si="102"/>
        <v/>
      </c>
      <c r="J1109" s="61" t="str">
        <f t="shared" si="104"/>
        <v/>
      </c>
      <c r="K1109" s="55">
        <f t="array" ref="K1109">(MAX(IF($A1109=InsertVoiceSwitchActivateLOG!A$1:A$7000,InsertVoiceSwitchActivateLOG!H$1:H$7000,0)))</f>
        <v>0.13419999999999999</v>
      </c>
      <c r="L1109" s="55" t="str">
        <f t="shared" si="103"/>
        <v/>
      </c>
      <c r="M1109" s="55">
        <f t="shared" si="107"/>
        <v>17.819999999993286</v>
      </c>
      <c r="N1109" s="59" t="str">
        <f t="shared" si="105"/>
        <v/>
      </c>
      <c r="O1109" s="59" t="str">
        <f t="shared" si="106"/>
        <v/>
      </c>
    </row>
    <row r="1110" spans="1:15" ht="12.5" customHeight="1" x14ac:dyDescent="0.35">
      <c r="A1110" s="61">
        <v>22</v>
      </c>
      <c r="B1110" s="61" t="s">
        <v>54</v>
      </c>
      <c r="C1110" s="70">
        <v>52.377549999999999</v>
      </c>
      <c r="D1110" s="59" t="s">
        <v>50</v>
      </c>
      <c r="E1110" s="61" t="s">
        <v>44</v>
      </c>
      <c r="F1110" s="61" t="s">
        <v>55</v>
      </c>
      <c r="G1110" s="61"/>
      <c r="H1110" s="61" t="str">
        <f>IF(OR(G1110="",G1111="",G1112="",G1113=""),"",(SUMIF(A1110:A$7000,A1110,G1110:G$7000)))</f>
        <v/>
      </c>
      <c r="I1110" s="61" t="str">
        <f t="shared" si="102"/>
        <v/>
      </c>
      <c r="J1110" s="61" t="str">
        <f t="shared" si="104"/>
        <v/>
      </c>
      <c r="K1110" s="61">
        <f t="array" ref="K1110">(MAX(IF($A1110=InsertVoiceSwitchActivateLOG!A$1:A$7000,InsertVoiceSwitchActivateLOG!H$1:H$7000,0)))</f>
        <v>0.13419999999999999</v>
      </c>
      <c r="L1110" s="61" t="str">
        <f t="shared" si="103"/>
        <v/>
      </c>
      <c r="M1110" s="61">
        <f t="shared" si="107"/>
        <v>20.290000000002806</v>
      </c>
      <c r="N1110" s="59" t="str">
        <f t="shared" si="105"/>
        <v/>
      </c>
      <c r="O1110" s="59" t="str">
        <f t="shared" si="106"/>
        <v/>
      </c>
    </row>
    <row r="1111" spans="1:15" ht="12.5" customHeight="1" x14ac:dyDescent="0.35">
      <c r="A1111" s="2">
        <v>22</v>
      </c>
      <c r="B1111" s="2" t="s">
        <v>54</v>
      </c>
      <c r="C1111" s="69">
        <v>52.397210000000001</v>
      </c>
      <c r="D1111" t="s">
        <v>50</v>
      </c>
      <c r="E1111" s="2" t="s">
        <v>44</v>
      </c>
      <c r="F1111" s="2" t="s">
        <v>55</v>
      </c>
      <c r="G1111" s="2"/>
      <c r="H1111" s="2" t="str">
        <f>IF(OR(G1111="",G1112="",G1113="",G1114=""),"",(SUMIF(A1111:A$7000,A1111,G1111:G$7000)))</f>
        <v/>
      </c>
      <c r="I1111" s="55" t="str">
        <f t="shared" si="102"/>
        <v/>
      </c>
      <c r="J1111" s="61" t="str">
        <f t="shared" si="104"/>
        <v/>
      </c>
      <c r="K1111" s="55">
        <f t="array" ref="K1111">(MAX(IF($A1111=InsertVoiceSwitchActivateLOG!A$1:A$7000,InsertVoiceSwitchActivateLOG!H$1:H$7000,0)))</f>
        <v>0.13419999999999999</v>
      </c>
      <c r="L1111" s="55" t="str">
        <f t="shared" si="103"/>
        <v/>
      </c>
      <c r="M1111" s="55">
        <f t="shared" si="107"/>
        <v>19.660000000001787</v>
      </c>
      <c r="N1111" s="59" t="str">
        <f t="shared" si="105"/>
        <v/>
      </c>
      <c r="O1111" s="59" t="str">
        <f t="shared" si="106"/>
        <v/>
      </c>
    </row>
    <row r="1112" spans="1:15" ht="12.5" customHeight="1" x14ac:dyDescent="0.35">
      <c r="A1112" s="61">
        <v>22</v>
      </c>
      <c r="B1112" s="61" t="s">
        <v>54</v>
      </c>
      <c r="C1112" s="70">
        <v>52.418140000000001</v>
      </c>
      <c r="D1112" s="59" t="s">
        <v>50</v>
      </c>
      <c r="E1112" s="61" t="s">
        <v>44</v>
      </c>
      <c r="F1112" s="61" t="s">
        <v>55</v>
      </c>
      <c r="G1112" s="61"/>
      <c r="H1112" s="61" t="str">
        <f>IF(OR(G1112="",G1113="",G1114="",G1115=""),"",(SUMIF(A1112:A$7000,A1112,G1112:G$7000)))</f>
        <v/>
      </c>
      <c r="I1112" s="61" t="str">
        <f t="shared" si="102"/>
        <v/>
      </c>
      <c r="J1112" s="61" t="str">
        <f t="shared" si="104"/>
        <v/>
      </c>
      <c r="K1112" s="61">
        <f t="array" ref="K1112">(MAX(IF($A1112=InsertVoiceSwitchActivateLOG!A$1:A$7000,InsertVoiceSwitchActivateLOG!H$1:H$7000,0)))</f>
        <v>0.13419999999999999</v>
      </c>
      <c r="L1112" s="61" t="str">
        <f t="shared" si="103"/>
        <v/>
      </c>
      <c r="M1112" s="61">
        <f t="shared" si="107"/>
        <v>20.929999999999893</v>
      </c>
      <c r="N1112" s="59" t="str">
        <f t="shared" si="105"/>
        <v/>
      </c>
      <c r="O1112" s="59" t="str">
        <f t="shared" si="106"/>
        <v/>
      </c>
    </row>
    <row r="1113" spans="1:15" ht="12.5" customHeight="1" x14ac:dyDescent="0.35">
      <c r="A1113" s="2">
        <v>22</v>
      </c>
      <c r="B1113" s="2" t="s">
        <v>54</v>
      </c>
      <c r="C1113" s="69">
        <v>52.443489999999997</v>
      </c>
      <c r="D1113" t="s">
        <v>50</v>
      </c>
      <c r="E1113" s="2" t="s">
        <v>44</v>
      </c>
      <c r="F1113" s="2" t="s">
        <v>55</v>
      </c>
      <c r="G1113" s="2"/>
      <c r="H1113" s="2" t="str">
        <f>IF(OR(G1113="",G1114="",G1115="",G1116=""),"",(SUMIF(A1113:A$7000,A1113,G1113:G$7000)))</f>
        <v/>
      </c>
      <c r="I1113" s="55" t="str">
        <f t="shared" si="102"/>
        <v/>
      </c>
      <c r="J1113" s="61" t="str">
        <f t="shared" si="104"/>
        <v/>
      </c>
      <c r="K1113" s="55">
        <f t="array" ref="K1113">(MAX(IF($A1113=InsertVoiceSwitchActivateLOG!A$1:A$7000,InsertVoiceSwitchActivateLOG!H$1:H$7000,0)))</f>
        <v>0.13419999999999999</v>
      </c>
      <c r="L1113" s="55" t="str">
        <f t="shared" si="103"/>
        <v/>
      </c>
      <c r="M1113" s="55">
        <f t="shared" si="107"/>
        <v>25.349999999995987</v>
      </c>
      <c r="N1113" s="59" t="str">
        <f t="shared" si="105"/>
        <v/>
      </c>
      <c r="O1113" s="59" t="str">
        <f t="shared" si="106"/>
        <v/>
      </c>
    </row>
    <row r="1114" spans="1:15" ht="12.5" customHeight="1" x14ac:dyDescent="0.35">
      <c r="A1114" s="61">
        <v>22</v>
      </c>
      <c r="B1114" s="61" t="s">
        <v>54</v>
      </c>
      <c r="C1114" s="70">
        <v>52.4679</v>
      </c>
      <c r="D1114" s="59" t="s">
        <v>50</v>
      </c>
      <c r="E1114" s="61" t="s">
        <v>44</v>
      </c>
      <c r="F1114" s="61" t="s">
        <v>55</v>
      </c>
      <c r="G1114" s="61"/>
      <c r="H1114" s="61" t="str">
        <f>IF(OR(G1114="",G1115="",G1116="",G1117=""),"",(SUMIF(A1114:A$7000,A1114,G1114:G$7000)))</f>
        <v/>
      </c>
      <c r="I1114" s="61" t="str">
        <f t="shared" ref="I1114:I1177" si="108">IF(L1114="","",A1114)</f>
        <v/>
      </c>
      <c r="J1114" s="61" t="str">
        <f t="shared" si="104"/>
        <v/>
      </c>
      <c r="K1114" s="61">
        <f t="array" ref="K1114">(MAX(IF($A1114=InsertVoiceSwitchActivateLOG!A$1:A$7000,InsertVoiceSwitchActivateLOG!H$1:H$7000,0)))</f>
        <v>0.13419999999999999</v>
      </c>
      <c r="L1114" s="61" t="str">
        <f t="shared" ref="L1114:L1177" si="109">IF(H1114="","",IF(AND(H1113="",H1112="",H1111=""),C1114,""))</f>
        <v/>
      </c>
      <c r="M1114" s="61">
        <f t="shared" si="107"/>
        <v>24.410000000003151</v>
      </c>
      <c r="N1114" s="59" t="str">
        <f t="shared" si="105"/>
        <v/>
      </c>
      <c r="O1114" s="59" t="str">
        <f t="shared" si="106"/>
        <v/>
      </c>
    </row>
    <row r="1115" spans="1:15" ht="12.5" customHeight="1" x14ac:dyDescent="0.35">
      <c r="A1115" s="2">
        <v>22</v>
      </c>
      <c r="B1115" s="2" t="s">
        <v>54</v>
      </c>
      <c r="C1115" s="69">
        <v>52.485340000000001</v>
      </c>
      <c r="D1115" t="s">
        <v>50</v>
      </c>
      <c r="E1115" s="2" t="s">
        <v>44</v>
      </c>
      <c r="F1115" s="2" t="s">
        <v>55</v>
      </c>
      <c r="G1115" s="2"/>
      <c r="H1115" s="2" t="str">
        <f>IF(OR(G1115="",G1116="",G1117="",G1118=""),"",(SUMIF(A1115:A$7000,A1115,G1115:G$7000)))</f>
        <v/>
      </c>
      <c r="I1115" s="55" t="str">
        <f t="shared" si="108"/>
        <v/>
      </c>
      <c r="J1115" s="61" t="str">
        <f t="shared" si="104"/>
        <v/>
      </c>
      <c r="K1115" s="55">
        <f t="array" ref="K1115">(MAX(IF($A1115=InsertVoiceSwitchActivateLOG!A$1:A$7000,InsertVoiceSwitchActivateLOG!H$1:H$7000,0)))</f>
        <v>0.13419999999999999</v>
      </c>
      <c r="L1115" s="55" t="str">
        <f t="shared" si="109"/>
        <v/>
      </c>
      <c r="M1115" s="55">
        <f t="shared" si="107"/>
        <v>17.440000000000566</v>
      </c>
      <c r="N1115" s="59" t="str">
        <f t="shared" si="105"/>
        <v/>
      </c>
      <c r="O1115" s="59" t="str">
        <f t="shared" si="106"/>
        <v/>
      </c>
    </row>
    <row r="1116" spans="1:15" ht="12.5" customHeight="1" x14ac:dyDescent="0.35">
      <c r="A1116" s="61">
        <v>22</v>
      </c>
      <c r="B1116" s="61" t="s">
        <v>54</v>
      </c>
      <c r="C1116" s="70">
        <v>52.506369999999997</v>
      </c>
      <c r="D1116" s="59" t="s">
        <v>50</v>
      </c>
      <c r="E1116" s="61" t="s">
        <v>44</v>
      </c>
      <c r="F1116" s="61" t="s">
        <v>55</v>
      </c>
      <c r="G1116" s="61"/>
      <c r="H1116" s="61" t="str">
        <f>IF(OR(G1116="",G1117="",G1118="",G1119=""),"",(SUMIF(A1116:A$7000,A1116,G1116:G$7000)))</f>
        <v/>
      </c>
      <c r="I1116" s="61" t="str">
        <f t="shared" si="108"/>
        <v/>
      </c>
      <c r="J1116" s="61" t="str">
        <f t="shared" si="104"/>
        <v/>
      </c>
      <c r="K1116" s="61">
        <f t="array" ref="K1116">(MAX(IF($A1116=InsertVoiceSwitchActivateLOG!A$1:A$7000,InsertVoiceSwitchActivateLOG!H$1:H$7000,0)))</f>
        <v>0.13419999999999999</v>
      </c>
      <c r="L1116" s="61" t="str">
        <f t="shared" si="109"/>
        <v/>
      </c>
      <c r="M1116" s="61">
        <f t="shared" si="107"/>
        <v>21.029999999996107</v>
      </c>
      <c r="N1116" s="59" t="str">
        <f t="shared" si="105"/>
        <v/>
      </c>
      <c r="O1116" s="59" t="str">
        <f t="shared" si="106"/>
        <v/>
      </c>
    </row>
    <row r="1117" spans="1:15" ht="12.5" customHeight="1" x14ac:dyDescent="0.35">
      <c r="A1117" s="2">
        <v>22</v>
      </c>
      <c r="B1117" s="2" t="s">
        <v>54</v>
      </c>
      <c r="C1117" s="69">
        <v>52.520740000000004</v>
      </c>
      <c r="D1117" t="s">
        <v>50</v>
      </c>
      <c r="E1117" s="2" t="s">
        <v>44</v>
      </c>
      <c r="F1117" s="2" t="s">
        <v>55</v>
      </c>
      <c r="G1117" s="2"/>
      <c r="H1117" s="2" t="str">
        <f>IF(OR(G1117="",G1118="",G1119="",G1120=""),"",(SUMIF(A1117:A$7000,A1117,G1117:G$7000)))</f>
        <v/>
      </c>
      <c r="I1117" s="55" t="str">
        <f t="shared" si="108"/>
        <v/>
      </c>
      <c r="J1117" s="61" t="str">
        <f t="shared" si="104"/>
        <v/>
      </c>
      <c r="K1117" s="55">
        <f t="array" ref="K1117">(MAX(IF($A1117=InsertVoiceSwitchActivateLOG!A$1:A$7000,InsertVoiceSwitchActivateLOG!H$1:H$7000,0)))</f>
        <v>0.13419999999999999</v>
      </c>
      <c r="L1117" s="55" t="str">
        <f t="shared" si="109"/>
        <v/>
      </c>
      <c r="M1117" s="55">
        <f t="shared" si="107"/>
        <v>14.370000000006655</v>
      </c>
      <c r="N1117" s="59" t="str">
        <f t="shared" si="105"/>
        <v/>
      </c>
      <c r="O1117" s="59" t="str">
        <f t="shared" si="106"/>
        <v/>
      </c>
    </row>
    <row r="1118" spans="1:15" ht="12.5" customHeight="1" x14ac:dyDescent="0.35">
      <c r="A1118" s="61">
        <v>22</v>
      </c>
      <c r="B1118" s="61" t="s">
        <v>54</v>
      </c>
      <c r="C1118" s="70">
        <v>52.537509999999997</v>
      </c>
      <c r="D1118" s="59" t="s">
        <v>50</v>
      </c>
      <c r="E1118" s="61" t="s">
        <v>44</v>
      </c>
      <c r="F1118" s="61" t="s">
        <v>55</v>
      </c>
      <c r="G1118" s="61"/>
      <c r="H1118" s="61" t="str">
        <f>IF(OR(G1118="",G1119="",G1120="",G1121=""),"",(SUMIF(A1118:A$7000,A1118,G1118:G$7000)))</f>
        <v/>
      </c>
      <c r="I1118" s="61" t="str">
        <f t="shared" si="108"/>
        <v/>
      </c>
      <c r="J1118" s="61" t="str">
        <f t="shared" si="104"/>
        <v/>
      </c>
      <c r="K1118" s="61">
        <f t="array" ref="K1118">(MAX(IF($A1118=InsertVoiceSwitchActivateLOG!A$1:A$7000,InsertVoiceSwitchActivateLOG!H$1:H$7000,0)))</f>
        <v>0.13419999999999999</v>
      </c>
      <c r="L1118" s="61" t="str">
        <f t="shared" si="109"/>
        <v/>
      </c>
      <c r="M1118" s="61">
        <f t="shared" si="107"/>
        <v>16.769999999993956</v>
      </c>
      <c r="N1118" s="59" t="str">
        <f t="shared" si="105"/>
        <v/>
      </c>
      <c r="O1118" s="59" t="str">
        <f t="shared" si="106"/>
        <v/>
      </c>
    </row>
    <row r="1119" spans="1:15" ht="12.5" customHeight="1" x14ac:dyDescent="0.35">
      <c r="A1119" s="2">
        <v>22</v>
      </c>
      <c r="B1119" s="2" t="s">
        <v>54</v>
      </c>
      <c r="C1119" s="69">
        <v>52.554209999999998</v>
      </c>
      <c r="D1119" t="s">
        <v>50</v>
      </c>
      <c r="E1119" s="2" t="s">
        <v>44</v>
      </c>
      <c r="F1119" s="2" t="s">
        <v>55</v>
      </c>
      <c r="G1119" s="2"/>
      <c r="H1119" s="2" t="str">
        <f>IF(OR(G1119="",G1120="",G1121="",G1122=""),"",(SUMIF(A1119:A$7000,A1119,G1119:G$7000)))</f>
        <v/>
      </c>
      <c r="I1119" s="55" t="str">
        <f t="shared" si="108"/>
        <v/>
      </c>
      <c r="J1119" s="61" t="str">
        <f t="shared" si="104"/>
        <v/>
      </c>
      <c r="K1119" s="55">
        <f t="array" ref="K1119">(MAX(IF($A1119=InsertVoiceSwitchActivateLOG!A$1:A$7000,InsertVoiceSwitchActivateLOG!H$1:H$7000,0)))</f>
        <v>0.13419999999999999</v>
      </c>
      <c r="L1119" s="55" t="str">
        <f t="shared" si="109"/>
        <v/>
      </c>
      <c r="M1119" s="55">
        <f t="shared" si="107"/>
        <v>16.700000000000159</v>
      </c>
      <c r="N1119" s="59" t="str">
        <f t="shared" si="105"/>
        <v/>
      </c>
      <c r="O1119" s="59" t="str">
        <f t="shared" si="106"/>
        <v/>
      </c>
    </row>
    <row r="1120" spans="1:15" ht="12.5" customHeight="1" x14ac:dyDescent="0.35">
      <c r="A1120" s="61">
        <v>22</v>
      </c>
      <c r="B1120" s="61" t="s">
        <v>54</v>
      </c>
      <c r="C1120" s="70">
        <v>52.570779999999999</v>
      </c>
      <c r="D1120" s="59" t="s">
        <v>50</v>
      </c>
      <c r="E1120" s="61" t="s">
        <v>44</v>
      </c>
      <c r="F1120" s="61" t="s">
        <v>55</v>
      </c>
      <c r="G1120" s="61"/>
      <c r="H1120" s="61" t="str">
        <f>IF(OR(G1120="",G1121="",G1122="",G1123=""),"",(SUMIF(A1120:A$7000,A1120,G1120:G$7000)))</f>
        <v/>
      </c>
      <c r="I1120" s="61" t="str">
        <f t="shared" si="108"/>
        <v/>
      </c>
      <c r="J1120" s="61" t="str">
        <f t="shared" si="104"/>
        <v/>
      </c>
      <c r="K1120" s="61">
        <f t="array" ref="K1120">(MAX(IF($A1120=InsertVoiceSwitchActivateLOG!A$1:A$7000,InsertVoiceSwitchActivateLOG!H$1:H$7000,0)))</f>
        <v>0.13419999999999999</v>
      </c>
      <c r="L1120" s="61" t="str">
        <f t="shared" si="109"/>
        <v/>
      </c>
      <c r="M1120" s="61">
        <f t="shared" si="107"/>
        <v>16.570000000001528</v>
      </c>
      <c r="N1120" s="59" t="str">
        <f t="shared" si="105"/>
        <v/>
      </c>
      <c r="O1120" s="59" t="str">
        <f t="shared" si="106"/>
        <v/>
      </c>
    </row>
    <row r="1121" spans="1:15" ht="12.5" customHeight="1" x14ac:dyDescent="0.35">
      <c r="A1121" s="2">
        <v>22</v>
      </c>
      <c r="B1121" s="2" t="s">
        <v>54</v>
      </c>
      <c r="C1121" s="69">
        <v>52.593089999999997</v>
      </c>
      <c r="D1121" t="s">
        <v>50</v>
      </c>
      <c r="E1121" s="2" t="s">
        <v>44</v>
      </c>
      <c r="F1121" s="2" t="s">
        <v>55</v>
      </c>
      <c r="G1121" s="2"/>
      <c r="H1121" s="2" t="str">
        <f>IF(OR(G1121="",G1122="",G1123="",G1124=""),"",(SUMIF(A1121:A$7000,A1121,G1121:G$7000)))</f>
        <v/>
      </c>
      <c r="I1121" s="55" t="str">
        <f t="shared" si="108"/>
        <v/>
      </c>
      <c r="J1121" s="61" t="str">
        <f t="shared" si="104"/>
        <v/>
      </c>
      <c r="K1121" s="55">
        <f t="array" ref="K1121">(MAX(IF($A1121=InsertVoiceSwitchActivateLOG!A$1:A$7000,InsertVoiceSwitchActivateLOG!H$1:H$7000,0)))</f>
        <v>0.13419999999999999</v>
      </c>
      <c r="L1121" s="55" t="str">
        <f t="shared" si="109"/>
        <v/>
      </c>
      <c r="M1121" s="55">
        <f t="shared" si="107"/>
        <v>22.309999999997387</v>
      </c>
      <c r="N1121" s="59" t="str">
        <f t="shared" si="105"/>
        <v/>
      </c>
      <c r="O1121" s="59" t="str">
        <f t="shared" si="106"/>
        <v/>
      </c>
    </row>
    <row r="1122" spans="1:15" ht="12.5" customHeight="1" x14ac:dyDescent="0.35">
      <c r="A1122" s="61">
        <v>22</v>
      </c>
      <c r="B1122" s="61" t="s">
        <v>54</v>
      </c>
      <c r="C1122" s="70">
        <v>52.617400000000004</v>
      </c>
      <c r="D1122" s="59" t="s">
        <v>50</v>
      </c>
      <c r="E1122" s="61" t="s">
        <v>44</v>
      </c>
      <c r="F1122" s="61" t="s">
        <v>55</v>
      </c>
      <c r="G1122" s="61"/>
      <c r="H1122" s="61" t="str">
        <f>IF(OR(G1122="",G1123="",G1124="",G1125=""),"",(SUMIF(A1122:A$7000,A1122,G1122:G$7000)))</f>
        <v/>
      </c>
      <c r="I1122" s="61" t="str">
        <f t="shared" si="108"/>
        <v/>
      </c>
      <c r="J1122" s="61" t="str">
        <f t="shared" si="104"/>
        <v/>
      </c>
      <c r="K1122" s="61">
        <f t="array" ref="K1122">(MAX(IF($A1122=InsertVoiceSwitchActivateLOG!A$1:A$7000,InsertVoiceSwitchActivateLOG!H$1:H$7000,0)))</f>
        <v>0.13419999999999999</v>
      </c>
      <c r="L1122" s="61" t="str">
        <f t="shared" si="109"/>
        <v/>
      </c>
      <c r="M1122" s="61">
        <f t="shared" si="107"/>
        <v>24.310000000006937</v>
      </c>
      <c r="N1122" s="59" t="str">
        <f t="shared" si="105"/>
        <v/>
      </c>
      <c r="O1122" s="59" t="str">
        <f t="shared" si="106"/>
        <v/>
      </c>
    </row>
    <row r="1123" spans="1:15" ht="12.5" customHeight="1" x14ac:dyDescent="0.35">
      <c r="A1123" s="2">
        <v>22</v>
      </c>
      <c r="B1123" s="2" t="s">
        <v>54</v>
      </c>
      <c r="C1123" s="69">
        <v>52.638629999999999</v>
      </c>
      <c r="D1123" t="s">
        <v>50</v>
      </c>
      <c r="E1123" s="2" t="s">
        <v>44</v>
      </c>
      <c r="F1123" s="2" t="s">
        <v>55</v>
      </c>
      <c r="G1123" s="2"/>
      <c r="H1123" s="2" t="str">
        <f>IF(OR(G1123="",G1124="",G1125="",G1126=""),"",(SUMIF(A1123:A$7000,A1123,G1123:G$7000)))</f>
        <v/>
      </c>
      <c r="I1123" s="55" t="str">
        <f t="shared" si="108"/>
        <v/>
      </c>
      <c r="J1123" s="61" t="str">
        <f t="shared" si="104"/>
        <v/>
      </c>
      <c r="K1123" s="55">
        <f t="array" ref="K1123">(MAX(IF($A1123=InsertVoiceSwitchActivateLOG!A$1:A$7000,InsertVoiceSwitchActivateLOG!H$1:H$7000,0)))</f>
        <v>0.13419999999999999</v>
      </c>
      <c r="L1123" s="55" t="str">
        <f t="shared" si="109"/>
        <v/>
      </c>
      <c r="M1123" s="55">
        <f t="shared" si="107"/>
        <v>21.229999999995641</v>
      </c>
      <c r="N1123" s="59" t="str">
        <f t="shared" si="105"/>
        <v/>
      </c>
      <c r="O1123" s="59" t="str">
        <f t="shared" si="106"/>
        <v/>
      </c>
    </row>
    <row r="1124" spans="1:15" ht="12.5" customHeight="1" x14ac:dyDescent="0.35">
      <c r="A1124" s="61">
        <v>22</v>
      </c>
      <c r="B1124" s="61" t="s">
        <v>54</v>
      </c>
      <c r="C1124" s="70">
        <v>52.656959999999998</v>
      </c>
      <c r="D1124" s="59" t="s">
        <v>50</v>
      </c>
      <c r="E1124" s="61" t="s">
        <v>44</v>
      </c>
      <c r="F1124" s="61" t="s">
        <v>55</v>
      </c>
      <c r="G1124" s="61"/>
      <c r="H1124" s="61" t="str">
        <f>IF(OR(G1124="",G1125="",G1126="",G1127=""),"",(SUMIF(A1124:A$7000,A1124,G1124:G$7000)))</f>
        <v/>
      </c>
      <c r="I1124" s="61" t="str">
        <f t="shared" si="108"/>
        <v/>
      </c>
      <c r="J1124" s="61" t="str">
        <f t="shared" si="104"/>
        <v/>
      </c>
      <c r="K1124" s="61">
        <f t="array" ref="K1124">(MAX(IF($A1124=InsertVoiceSwitchActivateLOG!A$1:A$7000,InsertVoiceSwitchActivateLOG!H$1:H$7000,0)))</f>
        <v>0.13419999999999999</v>
      </c>
      <c r="L1124" s="61" t="str">
        <f t="shared" si="109"/>
        <v/>
      </c>
      <c r="M1124" s="61">
        <f t="shared" si="107"/>
        <v>18.329999999998847</v>
      </c>
      <c r="N1124" s="59" t="str">
        <f t="shared" si="105"/>
        <v/>
      </c>
      <c r="O1124" s="59" t="str">
        <f t="shared" si="106"/>
        <v/>
      </c>
    </row>
    <row r="1125" spans="1:15" ht="12.5" customHeight="1" x14ac:dyDescent="0.35">
      <c r="A1125" s="2">
        <v>22</v>
      </c>
      <c r="B1125" s="2" t="s">
        <v>54</v>
      </c>
      <c r="C1125" s="69">
        <v>52.671790000000001</v>
      </c>
      <c r="D1125" t="s">
        <v>50</v>
      </c>
      <c r="E1125" s="2" t="s">
        <v>44</v>
      </c>
      <c r="F1125" s="2" t="s">
        <v>55</v>
      </c>
      <c r="G1125" s="2"/>
      <c r="H1125" s="2" t="str">
        <f>IF(OR(G1125="",G1126="",G1127="",G1128=""),"",(SUMIF(A1125:A$7000,A1125,G1125:G$7000)))</f>
        <v/>
      </c>
      <c r="I1125" s="55" t="str">
        <f t="shared" si="108"/>
        <v/>
      </c>
      <c r="J1125" s="61" t="str">
        <f t="shared" si="104"/>
        <v/>
      </c>
      <c r="K1125" s="55">
        <f t="array" ref="K1125">(MAX(IF($A1125=InsertVoiceSwitchActivateLOG!A$1:A$7000,InsertVoiceSwitchActivateLOG!H$1:H$7000,0)))</f>
        <v>0.13419999999999999</v>
      </c>
      <c r="L1125" s="55" t="str">
        <f t="shared" si="109"/>
        <v/>
      </c>
      <c r="M1125" s="55">
        <f t="shared" si="107"/>
        <v>14.830000000003452</v>
      </c>
      <c r="N1125" s="59" t="str">
        <f t="shared" si="105"/>
        <v/>
      </c>
      <c r="O1125" s="59" t="str">
        <f t="shared" si="106"/>
        <v/>
      </c>
    </row>
    <row r="1126" spans="1:15" ht="12.5" customHeight="1" x14ac:dyDescent="0.35">
      <c r="A1126" s="61">
        <v>22</v>
      </c>
      <c r="B1126" s="61" t="s">
        <v>54</v>
      </c>
      <c r="C1126" s="70">
        <v>52.691290000000002</v>
      </c>
      <c r="D1126" s="59" t="s">
        <v>50</v>
      </c>
      <c r="E1126" s="61" t="s">
        <v>44</v>
      </c>
      <c r="F1126" s="61" t="s">
        <v>55</v>
      </c>
      <c r="G1126" s="61"/>
      <c r="H1126" s="61" t="str">
        <f>IF(OR(G1126="",G1127="",G1128="",G1129=""),"",(SUMIF(A1126:A$7000,A1126,G1126:G$7000)))</f>
        <v/>
      </c>
      <c r="I1126" s="61" t="str">
        <f t="shared" si="108"/>
        <v/>
      </c>
      <c r="J1126" s="61" t="str">
        <f t="shared" si="104"/>
        <v/>
      </c>
      <c r="K1126" s="61">
        <f t="array" ref="K1126">(MAX(IF($A1126=InsertVoiceSwitchActivateLOG!A$1:A$7000,InsertVoiceSwitchActivateLOG!H$1:H$7000,0)))</f>
        <v>0.13419999999999999</v>
      </c>
      <c r="L1126" s="61" t="str">
        <f t="shared" si="109"/>
        <v/>
      </c>
      <c r="M1126" s="61">
        <f t="shared" si="107"/>
        <v>19.500000000000739</v>
      </c>
      <c r="N1126" s="59" t="str">
        <f t="shared" si="105"/>
        <v/>
      </c>
      <c r="O1126" s="59" t="str">
        <f t="shared" si="106"/>
        <v/>
      </c>
    </row>
    <row r="1127" spans="1:15" ht="12.5" customHeight="1" x14ac:dyDescent="0.35">
      <c r="A1127" s="2">
        <v>22</v>
      </c>
      <c r="B1127" s="2" t="s">
        <v>54</v>
      </c>
      <c r="C1127" s="69">
        <v>52.707050000000002</v>
      </c>
      <c r="D1127" t="s">
        <v>50</v>
      </c>
      <c r="E1127" s="2" t="s">
        <v>44</v>
      </c>
      <c r="F1127" s="2" t="s">
        <v>55</v>
      </c>
      <c r="G1127" s="2"/>
      <c r="H1127" s="2" t="str">
        <f>IF(OR(G1127="",G1128="",G1129="",G1130=""),"",(SUMIF(A1127:A$7000,A1127,G1127:G$7000)))</f>
        <v/>
      </c>
      <c r="I1127" s="55" t="str">
        <f t="shared" si="108"/>
        <v/>
      </c>
      <c r="J1127" s="61" t="str">
        <f t="shared" si="104"/>
        <v/>
      </c>
      <c r="K1127" s="55">
        <f t="array" ref="K1127">(MAX(IF($A1127=InsertVoiceSwitchActivateLOG!A$1:A$7000,InsertVoiceSwitchActivateLOG!H$1:H$7000,0)))</f>
        <v>0.13419999999999999</v>
      </c>
      <c r="L1127" s="55" t="str">
        <f t="shared" si="109"/>
        <v/>
      </c>
      <c r="M1127" s="55">
        <f t="shared" si="107"/>
        <v>15.760000000000218</v>
      </c>
      <c r="N1127" s="59" t="str">
        <f t="shared" si="105"/>
        <v/>
      </c>
      <c r="O1127" s="59" t="str">
        <f t="shared" si="106"/>
        <v/>
      </c>
    </row>
    <row r="1128" spans="1:15" ht="12.5" customHeight="1" x14ac:dyDescent="0.35">
      <c r="A1128" s="61">
        <v>22</v>
      </c>
      <c r="B1128" s="61" t="s">
        <v>54</v>
      </c>
      <c r="C1128" s="70">
        <v>52.723649999999999</v>
      </c>
      <c r="D1128" s="59" t="s">
        <v>50</v>
      </c>
      <c r="E1128" s="61" t="s">
        <v>44</v>
      </c>
      <c r="F1128" s="61" t="s">
        <v>55</v>
      </c>
      <c r="G1128" s="61"/>
      <c r="H1128" s="61" t="str">
        <f>IF(OR(G1128="",G1129="",G1130="",G1131=""),"",(SUMIF(A1128:A$7000,A1128,G1128:G$7000)))</f>
        <v/>
      </c>
      <c r="I1128" s="61" t="str">
        <f t="shared" si="108"/>
        <v/>
      </c>
      <c r="J1128" s="61" t="str">
        <f t="shared" si="104"/>
        <v/>
      </c>
      <c r="K1128" s="61">
        <f t="array" ref="K1128">(MAX(IF($A1128=InsertVoiceSwitchActivateLOG!A$1:A$7000,InsertVoiceSwitchActivateLOG!H$1:H$7000,0)))</f>
        <v>0.13419999999999999</v>
      </c>
      <c r="L1128" s="61" t="str">
        <f t="shared" si="109"/>
        <v/>
      </c>
      <c r="M1128" s="61">
        <f t="shared" si="107"/>
        <v>16.59999999999684</v>
      </c>
      <c r="N1128" s="59" t="str">
        <f t="shared" si="105"/>
        <v/>
      </c>
      <c r="O1128" s="59" t="str">
        <f t="shared" si="106"/>
        <v/>
      </c>
    </row>
    <row r="1129" spans="1:15" ht="12.5" customHeight="1" x14ac:dyDescent="0.35">
      <c r="A1129" s="2">
        <v>22</v>
      </c>
      <c r="B1129" s="2" t="s">
        <v>54</v>
      </c>
      <c r="C1129" s="69">
        <v>52.743819999999999</v>
      </c>
      <c r="D1129" t="s">
        <v>50</v>
      </c>
      <c r="E1129" s="2" t="s">
        <v>44</v>
      </c>
      <c r="F1129" s="2" t="s">
        <v>55</v>
      </c>
      <c r="G1129" s="2"/>
      <c r="H1129" s="2" t="str">
        <f>IF(OR(G1129="",G1130="",G1131="",G1132=""),"",(SUMIF(A1129:A$7000,A1129,G1129:G$7000)))</f>
        <v/>
      </c>
      <c r="I1129" s="55" t="str">
        <f t="shared" si="108"/>
        <v/>
      </c>
      <c r="J1129" s="61" t="str">
        <f t="shared" si="104"/>
        <v/>
      </c>
      <c r="K1129" s="55">
        <f t="array" ref="K1129">(MAX(IF($A1129=InsertVoiceSwitchActivateLOG!A$1:A$7000,InsertVoiceSwitchActivateLOG!H$1:H$7000,0)))</f>
        <v>0.13419999999999999</v>
      </c>
      <c r="L1129" s="55" t="str">
        <f t="shared" si="109"/>
        <v/>
      </c>
      <c r="M1129" s="55">
        <f t="shared" si="107"/>
        <v>20.170000000000243</v>
      </c>
      <c r="N1129" s="59" t="str">
        <f t="shared" si="105"/>
        <v/>
      </c>
      <c r="O1129" s="59" t="str">
        <f t="shared" si="106"/>
        <v/>
      </c>
    </row>
    <row r="1130" spans="1:15" ht="12.5" customHeight="1" x14ac:dyDescent="0.35">
      <c r="A1130" s="61">
        <v>22</v>
      </c>
      <c r="B1130" s="61" t="s">
        <v>54</v>
      </c>
      <c r="C1130" s="70">
        <v>52.762549999999997</v>
      </c>
      <c r="D1130" s="59" t="s">
        <v>50</v>
      </c>
      <c r="E1130" s="61" t="s">
        <v>44</v>
      </c>
      <c r="F1130" s="61" t="s">
        <v>55</v>
      </c>
      <c r="G1130" s="61"/>
      <c r="H1130" s="61" t="str">
        <f>IF(OR(G1130="",G1131="",G1132="",G1133=""),"",(SUMIF(A1130:A$7000,A1130,G1130:G$7000)))</f>
        <v/>
      </c>
      <c r="I1130" s="61" t="str">
        <f t="shared" si="108"/>
        <v/>
      </c>
      <c r="J1130" s="61" t="str">
        <f t="shared" si="104"/>
        <v/>
      </c>
      <c r="K1130" s="61">
        <f t="array" ref="K1130">(MAX(IF($A1130=InsertVoiceSwitchActivateLOG!A$1:A$7000,InsertVoiceSwitchActivateLOG!H$1:H$7000,0)))</f>
        <v>0.13419999999999999</v>
      </c>
      <c r="L1130" s="61" t="str">
        <f t="shared" si="109"/>
        <v/>
      </c>
      <c r="M1130" s="61">
        <f t="shared" si="107"/>
        <v>18.729999999997915</v>
      </c>
      <c r="N1130" s="59" t="str">
        <f t="shared" si="105"/>
        <v/>
      </c>
      <c r="O1130" s="59" t="str">
        <f t="shared" si="106"/>
        <v/>
      </c>
    </row>
    <row r="1131" spans="1:15" ht="12.5" customHeight="1" x14ac:dyDescent="0.35">
      <c r="A1131" s="2">
        <v>22</v>
      </c>
      <c r="B1131" s="2" t="s">
        <v>54</v>
      </c>
      <c r="C1131" s="69">
        <v>52.786090000000002</v>
      </c>
      <c r="D1131" t="s">
        <v>50</v>
      </c>
      <c r="E1131" s="2" t="s">
        <v>44</v>
      </c>
      <c r="F1131" s="2" t="s">
        <v>55</v>
      </c>
      <c r="G1131" s="2"/>
      <c r="H1131" s="2" t="str">
        <f>IF(OR(G1131="",G1132="",G1133="",G1134=""),"",(SUMIF(A1131:A$7000,A1131,G1131:G$7000)))</f>
        <v/>
      </c>
      <c r="I1131" s="55" t="str">
        <f t="shared" si="108"/>
        <v/>
      </c>
      <c r="J1131" s="61" t="str">
        <f t="shared" si="104"/>
        <v/>
      </c>
      <c r="K1131" s="55">
        <f t="array" ref="K1131">(MAX(IF($A1131=InsertVoiceSwitchActivateLOG!A$1:A$7000,InsertVoiceSwitchActivateLOG!H$1:H$7000,0)))</f>
        <v>0.13419999999999999</v>
      </c>
      <c r="L1131" s="55" t="str">
        <f t="shared" si="109"/>
        <v/>
      </c>
      <c r="M1131" s="55">
        <f t="shared" si="107"/>
        <v>23.540000000004113</v>
      </c>
      <c r="N1131" s="59" t="str">
        <f t="shared" si="105"/>
        <v/>
      </c>
      <c r="O1131" s="59" t="str">
        <f t="shared" si="106"/>
        <v/>
      </c>
    </row>
    <row r="1132" spans="1:15" ht="12.5" customHeight="1" x14ac:dyDescent="0.35">
      <c r="A1132" s="61">
        <v>22</v>
      </c>
      <c r="B1132" s="61" t="s">
        <v>54</v>
      </c>
      <c r="C1132" s="70">
        <v>52.80791</v>
      </c>
      <c r="D1132" s="59" t="s">
        <v>50</v>
      </c>
      <c r="E1132" s="61" t="s">
        <v>44</v>
      </c>
      <c r="F1132" s="61" t="s">
        <v>55</v>
      </c>
      <c r="G1132" s="61">
        <v>1E-4</v>
      </c>
      <c r="H1132" s="61">
        <f>IF(OR(G1132="",G1133="",G1134="",G1135=""),"",(SUMIF(A1132:A$7000,A1132,G1132:G$7000)))</f>
        <v>0.13419999999999999</v>
      </c>
      <c r="I1132" s="61">
        <f t="shared" si="108"/>
        <v>22</v>
      </c>
      <c r="J1132" s="61" t="str">
        <f t="shared" si="104"/>
        <v>TaskC</v>
      </c>
      <c r="K1132" s="61">
        <f t="array" ref="K1132">(MAX(IF($A1132=InsertVoiceSwitchActivateLOG!A$1:A$7000,InsertVoiceSwitchActivateLOG!H$1:H$7000,0)))</f>
        <v>0.13419999999999999</v>
      </c>
      <c r="L1132" s="61">
        <f t="shared" si="109"/>
        <v>52.80791</v>
      </c>
      <c r="M1132" s="61">
        <f t="shared" si="107"/>
        <v>21.819999999998174</v>
      </c>
      <c r="N1132" s="59" t="str">
        <f t="shared" si="105"/>
        <v/>
      </c>
      <c r="O1132" s="59" t="str">
        <f t="shared" si="106"/>
        <v/>
      </c>
    </row>
    <row r="1133" spans="1:15" ht="12.5" customHeight="1" x14ac:dyDescent="0.35">
      <c r="A1133" s="2">
        <v>22</v>
      </c>
      <c r="B1133" s="2" t="s">
        <v>54</v>
      </c>
      <c r="C1133" s="69">
        <v>52.826860000000003</v>
      </c>
      <c r="D1133" t="s">
        <v>50</v>
      </c>
      <c r="E1133" s="2" t="s">
        <v>44</v>
      </c>
      <c r="F1133" s="2" t="s">
        <v>55</v>
      </c>
      <c r="G1133" s="2">
        <v>1E-4</v>
      </c>
      <c r="H1133" s="2">
        <f>IF(OR(G1133="",G1134="",G1135="",G1136=""),"",(SUMIF(A1133:A$7000,A1133,G1133:G$7000)))</f>
        <v>0.13409999999999997</v>
      </c>
      <c r="I1133" s="55" t="str">
        <f t="shared" si="108"/>
        <v/>
      </c>
      <c r="J1133" s="61" t="str">
        <f t="shared" si="104"/>
        <v/>
      </c>
      <c r="K1133" s="55">
        <f t="array" ref="K1133">(MAX(IF($A1133=InsertVoiceSwitchActivateLOG!A$1:A$7000,InsertVoiceSwitchActivateLOG!H$1:H$7000,0)))</f>
        <v>0.13419999999999999</v>
      </c>
      <c r="L1133" s="55" t="str">
        <f t="shared" si="109"/>
        <v/>
      </c>
      <c r="M1133" s="55">
        <f t="shared" si="107"/>
        <v>18.950000000003797</v>
      </c>
      <c r="N1133" s="59">
        <f t="shared" si="105"/>
        <v>22</v>
      </c>
      <c r="O1133" s="59">
        <f t="shared" si="106"/>
        <v>1</v>
      </c>
    </row>
    <row r="1134" spans="1:15" ht="12.5" customHeight="1" x14ac:dyDescent="0.35">
      <c r="A1134" s="61">
        <v>22</v>
      </c>
      <c r="B1134" s="61" t="s">
        <v>54</v>
      </c>
      <c r="C1134" s="70">
        <v>52.845770000000002</v>
      </c>
      <c r="D1134" s="59" t="s">
        <v>50</v>
      </c>
      <c r="E1134" s="61" t="s">
        <v>44</v>
      </c>
      <c r="F1134" s="61" t="s">
        <v>55</v>
      </c>
      <c r="G1134" s="61">
        <v>2.9999999999999997E-4</v>
      </c>
      <c r="H1134" s="61">
        <f>IF(OR(G1134="",G1135="",G1136="",G1137=""),"",(SUMIF(A1134:A$7000,A1134,G1134:G$7000)))</f>
        <v>0.13399999999999998</v>
      </c>
      <c r="I1134" s="61" t="str">
        <f t="shared" si="108"/>
        <v/>
      </c>
      <c r="J1134" s="61" t="str">
        <f t="shared" si="104"/>
        <v/>
      </c>
      <c r="K1134" s="61">
        <f t="array" ref="K1134">(MAX(IF($A1134=InsertVoiceSwitchActivateLOG!A$1:A$7000,InsertVoiceSwitchActivateLOG!H$1:H$7000,0)))</f>
        <v>0.13419999999999999</v>
      </c>
      <c r="L1134" s="61" t="str">
        <f t="shared" si="109"/>
        <v/>
      </c>
      <c r="M1134" s="61">
        <f t="shared" si="107"/>
        <v>18.909999999998206</v>
      </c>
      <c r="N1134" s="59">
        <f t="shared" si="105"/>
        <v>22</v>
      </c>
      <c r="O1134" s="59">
        <f t="shared" si="106"/>
        <v>1</v>
      </c>
    </row>
    <row r="1135" spans="1:15" ht="12.5" customHeight="1" x14ac:dyDescent="0.35">
      <c r="A1135" s="2">
        <v>22</v>
      </c>
      <c r="B1135" s="2" t="s">
        <v>54</v>
      </c>
      <c r="C1135" s="69">
        <v>52.864310000000003</v>
      </c>
      <c r="D1135" t="s">
        <v>50</v>
      </c>
      <c r="E1135" s="2" t="s">
        <v>44</v>
      </c>
      <c r="F1135" s="2" t="s">
        <v>55</v>
      </c>
      <c r="G1135" s="2">
        <v>2.9999999999999997E-4</v>
      </c>
      <c r="H1135" s="2">
        <f>IF(OR(G1135="",G1136="",G1137="",G1138=""),"",(SUMIF(A1135:A$7000,A1135,G1135:G$7000)))</f>
        <v>0.13369999999999999</v>
      </c>
      <c r="I1135" s="55" t="str">
        <f t="shared" si="108"/>
        <v/>
      </c>
      <c r="J1135" s="61" t="str">
        <f t="shared" si="104"/>
        <v/>
      </c>
      <c r="K1135" s="55">
        <f t="array" ref="K1135">(MAX(IF($A1135=InsertVoiceSwitchActivateLOG!A$1:A$7000,InsertVoiceSwitchActivateLOG!H$1:H$7000,0)))</f>
        <v>0.13419999999999999</v>
      </c>
      <c r="L1135" s="55" t="str">
        <f t="shared" si="109"/>
        <v/>
      </c>
      <c r="M1135" s="55">
        <f t="shared" si="107"/>
        <v>18.540000000001555</v>
      </c>
      <c r="N1135" s="59">
        <f t="shared" si="105"/>
        <v>22</v>
      </c>
      <c r="O1135" s="59">
        <f t="shared" si="106"/>
        <v>1</v>
      </c>
    </row>
    <row r="1136" spans="1:15" ht="12.5" customHeight="1" x14ac:dyDescent="0.35">
      <c r="A1136" s="61">
        <v>22</v>
      </c>
      <c r="B1136" s="61" t="s">
        <v>54</v>
      </c>
      <c r="C1136" s="70">
        <v>52.884720000000002</v>
      </c>
      <c r="D1136" s="59" t="s">
        <v>50</v>
      </c>
      <c r="E1136" s="61" t="s">
        <v>44</v>
      </c>
      <c r="F1136" s="61" t="s">
        <v>55</v>
      </c>
      <c r="G1136" s="61">
        <v>4.0000000000000002E-4</v>
      </c>
      <c r="H1136" s="61">
        <f>IF(OR(G1136="",G1137="",G1138="",G1139=""),"",(SUMIF(A1136:A$7000,A1136,G1136:G$7000)))</f>
        <v>0.13339999999999999</v>
      </c>
      <c r="I1136" s="61" t="str">
        <f t="shared" si="108"/>
        <v/>
      </c>
      <c r="J1136" s="61" t="str">
        <f t="shared" si="104"/>
        <v/>
      </c>
      <c r="K1136" s="61">
        <f t="array" ref="K1136">(MAX(IF($A1136=InsertVoiceSwitchActivateLOG!A$1:A$7000,InsertVoiceSwitchActivateLOG!H$1:H$7000,0)))</f>
        <v>0.13419999999999999</v>
      </c>
      <c r="L1136" s="61" t="str">
        <f t="shared" si="109"/>
        <v/>
      </c>
      <c r="M1136" s="61">
        <f t="shared" si="107"/>
        <v>20.409999999998263</v>
      </c>
      <c r="N1136" s="59">
        <f t="shared" si="105"/>
        <v>22</v>
      </c>
      <c r="O1136" s="59">
        <f t="shared" si="106"/>
        <v>1</v>
      </c>
    </row>
    <row r="1137" spans="1:15" ht="12.5" customHeight="1" x14ac:dyDescent="0.35">
      <c r="A1137" s="2">
        <v>22</v>
      </c>
      <c r="B1137" s="2" t="s">
        <v>56</v>
      </c>
      <c r="C1137" s="69">
        <v>52.908799999999999</v>
      </c>
      <c r="D1137" t="s">
        <v>50</v>
      </c>
      <c r="E1137" s="2" t="s">
        <v>44</v>
      </c>
      <c r="F1137" s="2" t="s">
        <v>55</v>
      </c>
      <c r="G1137" s="2">
        <v>1E-3</v>
      </c>
      <c r="H1137" s="2">
        <f>IF(OR(G1137="",G1138="",G1139="",G1140=""),"",(SUMIF(A1137:A$7000,A1137,G1137:G$7000)))</f>
        <v>0.13299999999999998</v>
      </c>
      <c r="I1137" s="55" t="str">
        <f t="shared" si="108"/>
        <v/>
      </c>
      <c r="J1137" s="61" t="str">
        <f t="shared" si="104"/>
        <v/>
      </c>
      <c r="K1137" s="55">
        <f t="array" ref="K1137">(MAX(IF($A1137=InsertVoiceSwitchActivateLOG!A$1:A$7000,InsertVoiceSwitchActivateLOG!H$1:H$7000,0)))</f>
        <v>0.13419999999999999</v>
      </c>
      <c r="L1137" s="55" t="str">
        <f t="shared" si="109"/>
        <v/>
      </c>
      <c r="M1137" s="55">
        <f t="shared" si="107"/>
        <v>24.079999999997881</v>
      </c>
      <c r="N1137" s="59">
        <f t="shared" si="105"/>
        <v>22</v>
      </c>
      <c r="O1137" s="59">
        <f t="shared" si="106"/>
        <v>1</v>
      </c>
    </row>
    <row r="1138" spans="1:15" ht="12.5" customHeight="1" x14ac:dyDescent="0.35">
      <c r="A1138" s="61">
        <v>22</v>
      </c>
      <c r="B1138" s="61" t="s">
        <v>56</v>
      </c>
      <c r="C1138" s="70">
        <v>52.932070000000003</v>
      </c>
      <c r="D1138" s="59" t="s">
        <v>50</v>
      </c>
      <c r="E1138" s="61" t="s">
        <v>44</v>
      </c>
      <c r="F1138" s="61" t="s">
        <v>55</v>
      </c>
      <c r="G1138" s="61">
        <v>4.3E-3</v>
      </c>
      <c r="H1138" s="61">
        <f>IF(OR(G1138="",G1139="",G1140="",G1141=""),"",(SUMIF(A1138:A$7000,A1138,G1138:G$7000)))</f>
        <v>0.13199999999999998</v>
      </c>
      <c r="I1138" s="61" t="str">
        <f t="shared" si="108"/>
        <v/>
      </c>
      <c r="J1138" s="61" t="str">
        <f t="shared" si="104"/>
        <v/>
      </c>
      <c r="K1138" s="61">
        <f t="array" ref="K1138">(MAX(IF($A1138=InsertVoiceSwitchActivateLOG!A$1:A$7000,InsertVoiceSwitchActivateLOG!H$1:H$7000,0)))</f>
        <v>0.13419999999999999</v>
      </c>
      <c r="L1138" s="61" t="str">
        <f t="shared" si="109"/>
        <v/>
      </c>
      <c r="M1138" s="61">
        <f t="shared" si="107"/>
        <v>23.270000000003677</v>
      </c>
      <c r="N1138" s="59">
        <f t="shared" si="105"/>
        <v>22</v>
      </c>
      <c r="O1138" s="59">
        <f t="shared" si="106"/>
        <v>-1</v>
      </c>
    </row>
    <row r="1139" spans="1:15" ht="12.5" customHeight="1" x14ac:dyDescent="0.35">
      <c r="A1139" s="2">
        <v>22</v>
      </c>
      <c r="B1139" s="2" t="s">
        <v>56</v>
      </c>
      <c r="C1139" s="69">
        <v>52.971760000000003</v>
      </c>
      <c r="D1139" t="s">
        <v>50</v>
      </c>
      <c r="E1139" s="2" t="s">
        <v>44</v>
      </c>
      <c r="F1139" s="2" t="s">
        <v>55</v>
      </c>
      <c r="G1139" s="2">
        <v>3.3999999999999998E-3</v>
      </c>
      <c r="H1139" s="2">
        <f>IF(OR(G1139="",G1140="",G1141="",G1142=""),"",(SUMIF(A1139:A$7000,A1139,G1139:G$7000)))</f>
        <v>0.12769999999999998</v>
      </c>
      <c r="I1139" s="55" t="str">
        <f t="shared" si="108"/>
        <v/>
      </c>
      <c r="J1139" s="61" t="str">
        <f t="shared" si="104"/>
        <v/>
      </c>
      <c r="K1139" s="55">
        <f t="array" ref="K1139">(MAX(IF($A1139=InsertVoiceSwitchActivateLOG!A$1:A$7000,InsertVoiceSwitchActivateLOG!H$1:H$7000,0)))</f>
        <v>0.13419999999999999</v>
      </c>
      <c r="L1139" s="55" t="str">
        <f t="shared" si="109"/>
        <v/>
      </c>
      <c r="M1139" s="55">
        <f t="shared" si="107"/>
        <v>39.690000000000225</v>
      </c>
      <c r="N1139" s="59">
        <f t="shared" si="105"/>
        <v>22</v>
      </c>
      <c r="O1139" s="59">
        <f t="shared" si="106"/>
        <v>-1</v>
      </c>
    </row>
    <row r="1140" spans="1:15" ht="12.5" customHeight="1" x14ac:dyDescent="0.35">
      <c r="A1140" s="61">
        <v>22</v>
      </c>
      <c r="B1140" s="61" t="s">
        <v>56</v>
      </c>
      <c r="C1140" s="70">
        <v>52.993549999999999</v>
      </c>
      <c r="D1140" s="59" t="s">
        <v>50</v>
      </c>
      <c r="E1140" s="61" t="s">
        <v>44</v>
      </c>
      <c r="F1140" s="61" t="s">
        <v>55</v>
      </c>
      <c r="G1140" s="61">
        <v>2.7000000000000001E-3</v>
      </c>
      <c r="H1140" s="61">
        <f>IF(OR(G1140="",G1141="",G1142="",G1143=""),"",(SUMIF(A1140:A$7000,A1140,G1140:G$7000)))</f>
        <v>0.12429999999999997</v>
      </c>
      <c r="I1140" s="61" t="str">
        <f t="shared" si="108"/>
        <v/>
      </c>
      <c r="J1140" s="61" t="str">
        <f t="shared" si="104"/>
        <v/>
      </c>
      <c r="K1140" s="61">
        <f t="array" ref="K1140">(MAX(IF($A1140=InsertVoiceSwitchActivateLOG!A$1:A$7000,InsertVoiceSwitchActivateLOG!H$1:H$7000,0)))</f>
        <v>0.13419999999999999</v>
      </c>
      <c r="L1140" s="61" t="str">
        <f t="shared" si="109"/>
        <v/>
      </c>
      <c r="M1140" s="61">
        <f t="shared" si="107"/>
        <v>21.789999999995757</v>
      </c>
      <c r="N1140" s="59">
        <f t="shared" si="105"/>
        <v>22</v>
      </c>
      <c r="O1140" s="59">
        <f t="shared" si="106"/>
        <v>-1</v>
      </c>
    </row>
    <row r="1141" spans="1:15" ht="12.5" customHeight="1" x14ac:dyDescent="0.35">
      <c r="A1141" s="2">
        <v>22</v>
      </c>
      <c r="B1141" s="2" t="s">
        <v>56</v>
      </c>
      <c r="C1141" s="69">
        <v>53.015329999999999</v>
      </c>
      <c r="D1141" t="s">
        <v>50</v>
      </c>
      <c r="E1141" s="2" t="s">
        <v>44</v>
      </c>
      <c r="F1141" s="2" t="s">
        <v>55</v>
      </c>
      <c r="G1141" s="2">
        <v>2E-3</v>
      </c>
      <c r="H1141" s="2">
        <f>IF(OR(G1141="",G1142="",G1143="",G1144=""),"",(SUMIF(A1141:A$7000,A1141,G1141:G$7000)))</f>
        <v>0.12159999999999999</v>
      </c>
      <c r="I1141" s="55" t="str">
        <f t="shared" si="108"/>
        <v/>
      </c>
      <c r="J1141" s="61" t="str">
        <f t="shared" si="104"/>
        <v/>
      </c>
      <c r="K1141" s="55">
        <f t="array" ref="K1141">(MAX(IF($A1141=InsertVoiceSwitchActivateLOG!A$1:A$7000,InsertVoiceSwitchActivateLOG!H$1:H$7000,0)))</f>
        <v>0.13419999999999999</v>
      </c>
      <c r="L1141" s="55" t="str">
        <f t="shared" si="109"/>
        <v/>
      </c>
      <c r="M1141" s="55">
        <f t="shared" si="107"/>
        <v>21.779999999999688</v>
      </c>
      <c r="N1141" s="59">
        <f t="shared" si="105"/>
        <v>22</v>
      </c>
      <c r="O1141" s="59">
        <f t="shared" si="106"/>
        <v>1</v>
      </c>
    </row>
    <row r="1142" spans="1:15" ht="12.5" customHeight="1" x14ac:dyDescent="0.35">
      <c r="A1142" s="61">
        <v>22</v>
      </c>
      <c r="B1142" s="61" t="s">
        <v>56</v>
      </c>
      <c r="C1142" s="70">
        <v>53.036059999999999</v>
      </c>
      <c r="D1142" s="59" t="s">
        <v>50</v>
      </c>
      <c r="E1142" s="61" t="s">
        <v>44</v>
      </c>
      <c r="F1142" s="61" t="s">
        <v>55</v>
      </c>
      <c r="G1142" s="61">
        <v>2.8E-3</v>
      </c>
      <c r="H1142" s="61">
        <f>IF(OR(G1142="",G1143="",G1144="",G1145=""),"",(SUMIF(A1142:A$7000,A1142,G1142:G$7000)))</f>
        <v>0.11959999999999998</v>
      </c>
      <c r="I1142" s="61" t="str">
        <f t="shared" si="108"/>
        <v/>
      </c>
      <c r="J1142" s="61" t="str">
        <f t="shared" si="104"/>
        <v/>
      </c>
      <c r="K1142" s="61">
        <f t="array" ref="K1142">(MAX(IF($A1142=InsertVoiceSwitchActivateLOG!A$1:A$7000,InsertVoiceSwitchActivateLOG!H$1:H$7000,0)))</f>
        <v>0.13419999999999999</v>
      </c>
      <c r="L1142" s="61" t="str">
        <f t="shared" si="109"/>
        <v/>
      </c>
      <c r="M1142" s="61">
        <f t="shared" si="107"/>
        <v>20.730000000000359</v>
      </c>
      <c r="N1142" s="59">
        <f t="shared" si="105"/>
        <v>22</v>
      </c>
      <c r="O1142" s="59">
        <f t="shared" si="106"/>
        <v>1</v>
      </c>
    </row>
    <row r="1143" spans="1:15" ht="12.5" customHeight="1" x14ac:dyDescent="0.35">
      <c r="A1143" s="2">
        <v>22</v>
      </c>
      <c r="B1143" s="2" t="s">
        <v>56</v>
      </c>
      <c r="C1143" s="69">
        <v>53.055349999999997</v>
      </c>
      <c r="D1143" t="s">
        <v>50</v>
      </c>
      <c r="E1143" s="2" t="s">
        <v>44</v>
      </c>
      <c r="F1143" s="2" t="s">
        <v>55</v>
      </c>
      <c r="G1143" s="2">
        <v>2.8E-3</v>
      </c>
      <c r="H1143" s="2">
        <f>IF(OR(G1143="",G1144="",G1145="",G1146=""),"",(SUMIF(A1143:A$7000,A1143,G1143:G$7000)))</f>
        <v>0.11679999999999999</v>
      </c>
      <c r="I1143" s="55" t="str">
        <f t="shared" si="108"/>
        <v/>
      </c>
      <c r="J1143" s="61" t="str">
        <f t="shared" si="104"/>
        <v/>
      </c>
      <c r="K1143" s="55">
        <f t="array" ref="K1143">(MAX(IF($A1143=InsertVoiceSwitchActivateLOG!A$1:A$7000,InsertVoiceSwitchActivateLOG!H$1:H$7000,0)))</f>
        <v>0.13419999999999999</v>
      </c>
      <c r="L1143" s="55" t="str">
        <f t="shared" si="109"/>
        <v/>
      </c>
      <c r="M1143" s="55">
        <f t="shared" si="107"/>
        <v>19.289999999998031</v>
      </c>
      <c r="N1143" s="59">
        <f t="shared" si="105"/>
        <v>22</v>
      </c>
      <c r="O1143" s="59">
        <f t="shared" si="106"/>
        <v>-1</v>
      </c>
    </row>
    <row r="1144" spans="1:15" ht="12.5" customHeight="1" x14ac:dyDescent="0.35">
      <c r="A1144" s="61">
        <v>22</v>
      </c>
      <c r="B1144" s="61" t="s">
        <v>56</v>
      </c>
      <c r="C1144" s="70">
        <v>53.073419999999999</v>
      </c>
      <c r="D1144" s="59" t="s">
        <v>50</v>
      </c>
      <c r="E1144" s="61" t="s">
        <v>44</v>
      </c>
      <c r="F1144" s="61" t="s">
        <v>55</v>
      </c>
      <c r="G1144" s="61">
        <v>1.1999999999999999E-3</v>
      </c>
      <c r="H1144" s="61">
        <f>IF(OR(G1144="",G1145="",G1146="",G1147=""),"",(SUMIF(A1144:A$7000,A1144,G1144:G$7000)))</f>
        <v>0.11399999999999999</v>
      </c>
      <c r="I1144" s="61" t="str">
        <f t="shared" si="108"/>
        <v/>
      </c>
      <c r="J1144" s="61" t="str">
        <f t="shared" si="104"/>
        <v/>
      </c>
      <c r="K1144" s="61">
        <f t="array" ref="K1144">(MAX(IF($A1144=InsertVoiceSwitchActivateLOG!A$1:A$7000,InsertVoiceSwitchActivateLOG!H$1:H$7000,0)))</f>
        <v>0.13419999999999999</v>
      </c>
      <c r="L1144" s="61" t="str">
        <f t="shared" si="109"/>
        <v/>
      </c>
      <c r="M1144" s="61">
        <f t="shared" si="107"/>
        <v>18.070000000001585</v>
      </c>
      <c r="N1144" s="59">
        <f t="shared" si="105"/>
        <v>22</v>
      </c>
      <c r="O1144" s="59">
        <f t="shared" si="106"/>
        <v>-1</v>
      </c>
    </row>
    <row r="1145" spans="1:15" ht="12.5" customHeight="1" x14ac:dyDescent="0.35">
      <c r="A1145" s="2">
        <v>22</v>
      </c>
      <c r="B1145" s="2" t="s">
        <v>54</v>
      </c>
      <c r="C1145" s="69">
        <v>53.095739999999999</v>
      </c>
      <c r="D1145" t="s">
        <v>50</v>
      </c>
      <c r="E1145" s="2" t="s">
        <v>44</v>
      </c>
      <c r="F1145" s="2" t="s">
        <v>55</v>
      </c>
      <c r="G1145" s="2">
        <v>4.0000000000000002E-4</v>
      </c>
      <c r="H1145" s="2">
        <f>IF(OR(G1145="",G1146="",G1147="",G1148=""),"",(SUMIF(A1145:A$7000,A1145,G1145:G$7000)))</f>
        <v>0.11279999999999998</v>
      </c>
      <c r="I1145" s="55" t="str">
        <f t="shared" si="108"/>
        <v/>
      </c>
      <c r="J1145" s="61" t="str">
        <f t="shared" si="104"/>
        <v/>
      </c>
      <c r="K1145" s="55">
        <f t="array" ref="K1145">(MAX(IF($A1145=InsertVoiceSwitchActivateLOG!A$1:A$7000,InsertVoiceSwitchActivateLOG!H$1:H$7000,0)))</f>
        <v>0.13419999999999999</v>
      </c>
      <c r="L1145" s="55" t="str">
        <f t="shared" si="109"/>
        <v/>
      </c>
      <c r="M1145" s="55">
        <f t="shared" si="107"/>
        <v>22.320000000000562</v>
      </c>
      <c r="N1145" s="59">
        <f t="shared" si="105"/>
        <v>22</v>
      </c>
      <c r="O1145" s="59">
        <f t="shared" si="106"/>
        <v>1</v>
      </c>
    </row>
    <row r="1146" spans="1:15" ht="12.5" customHeight="1" x14ac:dyDescent="0.35">
      <c r="A1146" s="61">
        <v>22</v>
      </c>
      <c r="B1146" s="61" t="s">
        <v>56</v>
      </c>
      <c r="C1146" s="70">
        <v>53.119770000000003</v>
      </c>
      <c r="D1146" s="59" t="s">
        <v>50</v>
      </c>
      <c r="E1146" s="61" t="s">
        <v>44</v>
      </c>
      <c r="F1146" s="61" t="s">
        <v>55</v>
      </c>
      <c r="G1146" s="61">
        <v>5.0000000000000001E-3</v>
      </c>
      <c r="H1146" s="61">
        <f>IF(OR(G1146="",G1147="",G1148="",G1149=""),"",(SUMIF(A1146:A$7000,A1146,G1146:G$7000)))</f>
        <v>0.11239999999999997</v>
      </c>
      <c r="I1146" s="61" t="str">
        <f t="shared" si="108"/>
        <v/>
      </c>
      <c r="J1146" s="61" t="str">
        <f t="shared" si="104"/>
        <v/>
      </c>
      <c r="K1146" s="61">
        <f t="array" ref="K1146">(MAX(IF($A1146=InsertVoiceSwitchActivateLOG!A$1:A$7000,InsertVoiceSwitchActivateLOG!H$1:H$7000,0)))</f>
        <v>0.13419999999999999</v>
      </c>
      <c r="L1146" s="61" t="str">
        <f t="shared" si="109"/>
        <v/>
      </c>
      <c r="M1146" s="61">
        <f t="shared" si="107"/>
        <v>24.030000000003326</v>
      </c>
      <c r="N1146" s="59">
        <f t="shared" si="105"/>
        <v>22</v>
      </c>
      <c r="O1146" s="59">
        <f t="shared" si="106"/>
        <v>1</v>
      </c>
    </row>
    <row r="1147" spans="1:15" ht="12.5" customHeight="1" x14ac:dyDescent="0.35">
      <c r="A1147" s="2">
        <v>22</v>
      </c>
      <c r="B1147" s="2" t="s">
        <v>56</v>
      </c>
      <c r="C1147" s="69">
        <v>53.134010000000004</v>
      </c>
      <c r="D1147" t="s">
        <v>50</v>
      </c>
      <c r="E1147" s="2" t="s">
        <v>44</v>
      </c>
      <c r="F1147" s="2" t="s">
        <v>55</v>
      </c>
      <c r="G1147" s="2">
        <v>9.4999999999999998E-3</v>
      </c>
      <c r="H1147" s="2">
        <f>IF(OR(G1147="",G1148="",G1149="",G1150=""),"",(SUMIF(A1147:A$7000,A1147,G1147:G$7000)))</f>
        <v>0.1074</v>
      </c>
      <c r="I1147" s="55" t="str">
        <f t="shared" si="108"/>
        <v/>
      </c>
      <c r="J1147" s="61" t="str">
        <f t="shared" si="104"/>
        <v/>
      </c>
      <c r="K1147" s="55">
        <f t="array" ref="K1147">(MAX(IF($A1147=InsertVoiceSwitchActivateLOG!A$1:A$7000,InsertVoiceSwitchActivateLOG!H$1:H$7000,0)))</f>
        <v>0.13419999999999999</v>
      </c>
      <c r="L1147" s="55" t="str">
        <f t="shared" si="109"/>
        <v/>
      </c>
      <c r="M1147" s="55">
        <f t="shared" si="107"/>
        <v>14.240000000000919</v>
      </c>
      <c r="N1147" s="59">
        <f t="shared" si="105"/>
        <v>22</v>
      </c>
      <c r="O1147" s="59">
        <f t="shared" si="106"/>
        <v>1</v>
      </c>
    </row>
    <row r="1148" spans="1:15" ht="12.5" customHeight="1" x14ac:dyDescent="0.35">
      <c r="A1148" s="61">
        <v>22</v>
      </c>
      <c r="B1148" s="61" t="s">
        <v>56</v>
      </c>
      <c r="C1148" s="70">
        <v>53.149839999999998</v>
      </c>
      <c r="D1148" s="59" t="s">
        <v>50</v>
      </c>
      <c r="E1148" s="61" t="s">
        <v>44</v>
      </c>
      <c r="F1148" s="61" t="s">
        <v>55</v>
      </c>
      <c r="G1148" s="61">
        <v>9.4999999999999998E-3</v>
      </c>
      <c r="H1148" s="61">
        <f>IF(OR(G1148="",G1149="",G1150="",G1151=""),"",(SUMIF(A1148:A$7000,A1148,G1148:G$7000)))</f>
        <v>9.7899999999999987E-2</v>
      </c>
      <c r="I1148" s="61" t="str">
        <f t="shared" si="108"/>
        <v/>
      </c>
      <c r="J1148" s="61" t="str">
        <f t="shared" si="104"/>
        <v/>
      </c>
      <c r="K1148" s="61">
        <f t="array" ref="K1148">(MAX(IF($A1148=InsertVoiceSwitchActivateLOG!A$1:A$7000,InsertVoiceSwitchActivateLOG!H$1:H$7000,0)))</f>
        <v>0.13419999999999999</v>
      </c>
      <c r="L1148" s="61" t="str">
        <f t="shared" si="109"/>
        <v/>
      </c>
      <c r="M1148" s="61">
        <f t="shared" si="107"/>
        <v>15.829999999994016</v>
      </c>
      <c r="N1148" s="59">
        <f t="shared" si="105"/>
        <v>22</v>
      </c>
      <c r="O1148" s="59">
        <f t="shared" si="106"/>
        <v>-1</v>
      </c>
    </row>
    <row r="1149" spans="1:15" ht="12.5" customHeight="1" x14ac:dyDescent="0.35">
      <c r="A1149" s="2">
        <v>22</v>
      </c>
      <c r="B1149" s="2" t="s">
        <v>56</v>
      </c>
      <c r="C1149" s="69">
        <v>53.166200000000003</v>
      </c>
      <c r="D1149" t="s">
        <v>50</v>
      </c>
      <c r="E1149" s="2" t="s">
        <v>44</v>
      </c>
      <c r="F1149" s="2" t="s">
        <v>55</v>
      </c>
      <c r="G1149" s="2">
        <v>7.0000000000000001E-3</v>
      </c>
      <c r="H1149" s="2">
        <f>IF(OR(G1149="",G1150="",G1151="",G1152=""),"",(SUMIF(A1149:A$7000,A1149,G1149:G$7000)))</f>
        <v>8.8400000000000006E-2</v>
      </c>
      <c r="I1149" s="55" t="str">
        <f t="shared" si="108"/>
        <v/>
      </c>
      <c r="J1149" s="61" t="str">
        <f t="shared" si="104"/>
        <v/>
      </c>
      <c r="K1149" s="55">
        <f t="array" ref="K1149">(MAX(IF($A1149=InsertVoiceSwitchActivateLOG!A$1:A$7000,InsertVoiceSwitchActivateLOG!H$1:H$7000,0)))</f>
        <v>0.13419999999999999</v>
      </c>
      <c r="L1149" s="55" t="str">
        <f t="shared" si="109"/>
        <v/>
      </c>
      <c r="M1149" s="55">
        <f t="shared" si="107"/>
        <v>16.360000000005925</v>
      </c>
      <c r="N1149" s="59">
        <f t="shared" si="105"/>
        <v>22</v>
      </c>
      <c r="O1149" s="59">
        <f t="shared" si="106"/>
        <v>1</v>
      </c>
    </row>
    <row r="1150" spans="1:15" ht="12.5" customHeight="1" x14ac:dyDescent="0.35">
      <c r="A1150" s="61">
        <v>22</v>
      </c>
      <c r="B1150" s="61" t="s">
        <v>56</v>
      </c>
      <c r="C1150" s="70">
        <v>53.182020000000001</v>
      </c>
      <c r="D1150" s="59" t="s">
        <v>50</v>
      </c>
      <c r="E1150" s="61" t="s">
        <v>44</v>
      </c>
      <c r="F1150" s="61" t="s">
        <v>55</v>
      </c>
      <c r="G1150" s="61">
        <v>1.2800000000000001E-2</v>
      </c>
      <c r="H1150" s="61">
        <f>IF(OR(G1150="",G1151="",G1152="",G1153=""),"",(SUMIF(A1150:A$7000,A1150,G1150:G$7000)))</f>
        <v>8.14E-2</v>
      </c>
      <c r="I1150" s="61" t="str">
        <f t="shared" si="108"/>
        <v/>
      </c>
      <c r="J1150" s="61" t="str">
        <f t="shared" si="104"/>
        <v/>
      </c>
      <c r="K1150" s="61">
        <f t="array" ref="K1150">(MAX(IF($A1150=InsertVoiceSwitchActivateLOG!A$1:A$7000,InsertVoiceSwitchActivateLOG!H$1:H$7000,0)))</f>
        <v>0.13419999999999999</v>
      </c>
      <c r="L1150" s="61" t="str">
        <f t="shared" si="109"/>
        <v/>
      </c>
      <c r="M1150" s="61">
        <f t="shared" si="107"/>
        <v>15.819999999997947</v>
      </c>
      <c r="N1150" s="59">
        <f t="shared" si="105"/>
        <v>22</v>
      </c>
      <c r="O1150" s="59">
        <f t="shared" si="106"/>
        <v>-1</v>
      </c>
    </row>
    <row r="1151" spans="1:15" ht="12.5" customHeight="1" x14ac:dyDescent="0.35">
      <c r="A1151" s="2">
        <v>22</v>
      </c>
      <c r="B1151" s="2" t="s">
        <v>56</v>
      </c>
      <c r="C1151" s="69">
        <v>53.199350000000003</v>
      </c>
      <c r="D1151" t="s">
        <v>50</v>
      </c>
      <c r="E1151" s="2" t="s">
        <v>44</v>
      </c>
      <c r="F1151" s="2" t="s">
        <v>55</v>
      </c>
      <c r="G1151" s="2">
        <v>1.1900000000000001E-2</v>
      </c>
      <c r="H1151" s="2">
        <f>IF(OR(G1151="",G1152="",G1153="",G1154=""),"",(SUMIF(A1151:A$7000,A1151,G1151:G$7000)))</f>
        <v>6.8599999999999994E-2</v>
      </c>
      <c r="I1151" s="55" t="str">
        <f t="shared" si="108"/>
        <v/>
      </c>
      <c r="J1151" s="61" t="str">
        <f t="shared" si="104"/>
        <v/>
      </c>
      <c r="K1151" s="55">
        <f t="array" ref="K1151">(MAX(IF($A1151=InsertVoiceSwitchActivateLOG!A$1:A$7000,InsertVoiceSwitchActivateLOG!H$1:H$7000,0)))</f>
        <v>0.13419999999999999</v>
      </c>
      <c r="L1151" s="55" t="str">
        <f t="shared" si="109"/>
        <v/>
      </c>
      <c r="M1151" s="55">
        <f t="shared" si="107"/>
        <v>17.330000000001178</v>
      </c>
      <c r="N1151" s="59">
        <f t="shared" si="105"/>
        <v>22</v>
      </c>
      <c r="O1151" s="59">
        <f t="shared" si="106"/>
        <v>1</v>
      </c>
    </row>
    <row r="1152" spans="1:15" ht="12.5" customHeight="1" x14ac:dyDescent="0.35">
      <c r="A1152" s="61">
        <v>22</v>
      </c>
      <c r="B1152" s="61" t="s">
        <v>56</v>
      </c>
      <c r="C1152" s="70">
        <v>53.214399999999998</v>
      </c>
      <c r="D1152" s="59" t="s">
        <v>50</v>
      </c>
      <c r="E1152" s="61" t="s">
        <v>44</v>
      </c>
      <c r="F1152" s="61" t="s">
        <v>55</v>
      </c>
      <c r="G1152" s="61">
        <v>1.1900000000000001E-2</v>
      </c>
      <c r="H1152" s="61">
        <f>IF(OR(G1152="",G1153="",G1154="",G1155=""),"",(SUMIF(A1152:A$7000,A1152,G1152:G$7000)))</f>
        <v>5.67E-2</v>
      </c>
      <c r="I1152" s="61" t="str">
        <f t="shared" si="108"/>
        <v/>
      </c>
      <c r="J1152" s="61" t="str">
        <f t="shared" si="104"/>
        <v/>
      </c>
      <c r="K1152" s="61">
        <f t="array" ref="K1152">(MAX(IF($A1152=InsertVoiceSwitchActivateLOG!A$1:A$7000,InsertVoiceSwitchActivateLOG!H$1:H$7000,0)))</f>
        <v>0.13419999999999999</v>
      </c>
      <c r="L1152" s="61" t="str">
        <f t="shared" si="109"/>
        <v/>
      </c>
      <c r="M1152" s="61">
        <f t="shared" si="107"/>
        <v>15.049999999995123</v>
      </c>
      <c r="N1152" s="59">
        <f t="shared" si="105"/>
        <v>22</v>
      </c>
      <c r="O1152" s="59">
        <f t="shared" si="106"/>
        <v>-1</v>
      </c>
    </row>
    <row r="1153" spans="1:15" ht="12.5" customHeight="1" x14ac:dyDescent="0.35">
      <c r="A1153" s="2">
        <v>22</v>
      </c>
      <c r="B1153" s="2" t="s">
        <v>56</v>
      </c>
      <c r="C1153" s="69">
        <v>53.231589999999997</v>
      </c>
      <c r="D1153" t="s">
        <v>50</v>
      </c>
      <c r="E1153" s="2" t="s">
        <v>44</v>
      </c>
      <c r="F1153" s="2" t="s">
        <v>55</v>
      </c>
      <c r="G1153" s="2">
        <v>6.3E-3</v>
      </c>
      <c r="H1153" s="2">
        <f>IF(OR(G1153="",G1154="",G1155="",G1156=""),"",(SUMIF(A1153:A$7000,A1153,G1153:G$7000)))</f>
        <v>4.48E-2</v>
      </c>
      <c r="I1153" s="55" t="str">
        <f t="shared" si="108"/>
        <v/>
      </c>
      <c r="J1153" s="61" t="str">
        <f t="shared" si="104"/>
        <v/>
      </c>
      <c r="K1153" s="55">
        <f t="array" ref="K1153">(MAX(IF($A1153=InsertVoiceSwitchActivateLOG!A$1:A$7000,InsertVoiceSwitchActivateLOG!H$1:H$7000,0)))</f>
        <v>0.13419999999999999</v>
      </c>
      <c r="L1153" s="55" t="str">
        <f t="shared" si="109"/>
        <v/>
      </c>
      <c r="M1153" s="55">
        <f t="shared" si="107"/>
        <v>17.189999999999372</v>
      </c>
      <c r="N1153" s="59">
        <f t="shared" si="105"/>
        <v>22</v>
      </c>
      <c r="O1153" s="59">
        <f t="shared" si="106"/>
        <v>1</v>
      </c>
    </row>
    <row r="1154" spans="1:15" ht="12.5" customHeight="1" x14ac:dyDescent="0.35">
      <c r="A1154" s="61">
        <v>22</v>
      </c>
      <c r="B1154" s="61" t="s">
        <v>56</v>
      </c>
      <c r="C1154" s="70">
        <v>53.246920000000003</v>
      </c>
      <c r="D1154" s="59" t="s">
        <v>50</v>
      </c>
      <c r="E1154" s="61" t="s">
        <v>44</v>
      </c>
      <c r="F1154" s="61" t="s">
        <v>55</v>
      </c>
      <c r="G1154" s="61">
        <v>1.14E-2</v>
      </c>
      <c r="H1154" s="61">
        <f>IF(OR(G1154="",G1155="",G1156="",G1157=""),"",(SUMIF(A1154:A$7000,A1154,G1154:G$7000)))</f>
        <v>3.85E-2</v>
      </c>
      <c r="I1154" s="61" t="str">
        <f t="shared" si="108"/>
        <v/>
      </c>
      <c r="J1154" s="61" t="str">
        <f t="shared" si="104"/>
        <v/>
      </c>
      <c r="K1154" s="61">
        <f t="array" ref="K1154">(MAX(IF($A1154=InsertVoiceSwitchActivateLOG!A$1:A$7000,InsertVoiceSwitchActivateLOG!H$1:H$7000,0)))</f>
        <v>0.13419999999999999</v>
      </c>
      <c r="L1154" s="61" t="str">
        <f t="shared" si="109"/>
        <v/>
      </c>
      <c r="M1154" s="61">
        <f t="shared" si="107"/>
        <v>15.330000000005839</v>
      </c>
      <c r="N1154" s="59">
        <f t="shared" si="105"/>
        <v>22</v>
      </c>
      <c r="O1154" s="59">
        <f t="shared" si="106"/>
        <v>1</v>
      </c>
    </row>
    <row r="1155" spans="1:15" ht="12.5" customHeight="1" x14ac:dyDescent="0.35">
      <c r="A1155" s="2">
        <v>22</v>
      </c>
      <c r="B1155" s="2" t="s">
        <v>56</v>
      </c>
      <c r="C1155" s="69">
        <v>53.263420000000004</v>
      </c>
      <c r="D1155" t="s">
        <v>50</v>
      </c>
      <c r="E1155" s="2" t="s">
        <v>44</v>
      </c>
      <c r="F1155" s="2" t="s">
        <v>55</v>
      </c>
      <c r="G1155" s="2">
        <v>1.14E-2</v>
      </c>
      <c r="H1155" s="2">
        <f>IF(OR(G1155="",G1156="",G1157="",G1158=""),"",(SUMIF(A1155:A$7000,A1155,G1155:G$7000)))</f>
        <v>2.7099999999999999E-2</v>
      </c>
      <c r="I1155" s="55" t="str">
        <f t="shared" si="108"/>
        <v/>
      </c>
      <c r="J1155" s="61" t="str">
        <f t="shared" si="104"/>
        <v/>
      </c>
      <c r="K1155" s="55">
        <f t="array" ref="K1155">(MAX(IF($A1155=InsertVoiceSwitchActivateLOG!A$1:A$7000,InsertVoiceSwitchActivateLOG!H$1:H$7000,0)))</f>
        <v>0.13419999999999999</v>
      </c>
      <c r="L1155" s="55" t="str">
        <f t="shared" si="109"/>
        <v/>
      </c>
      <c r="M1155" s="55">
        <f t="shared" si="107"/>
        <v>16.500000000000625</v>
      </c>
      <c r="N1155" s="59">
        <f t="shared" si="105"/>
        <v>22</v>
      </c>
      <c r="O1155" s="59">
        <f t="shared" si="106"/>
        <v>-1</v>
      </c>
    </row>
    <row r="1156" spans="1:15" ht="12.5" customHeight="1" x14ac:dyDescent="0.35">
      <c r="A1156" s="61">
        <v>22</v>
      </c>
      <c r="B1156" s="61" t="s">
        <v>56</v>
      </c>
      <c r="C1156" s="70">
        <v>53.279820000000001</v>
      </c>
      <c r="D1156" s="59" t="s">
        <v>50</v>
      </c>
      <c r="E1156" s="61" t="s">
        <v>44</v>
      </c>
      <c r="F1156" s="61" t="s">
        <v>55</v>
      </c>
      <c r="G1156" s="61">
        <v>4.3E-3</v>
      </c>
      <c r="H1156" s="61">
        <f>IF(OR(G1156="",G1157="",G1158="",G1159=""),"",(SUMIF(A1156:A$7000,A1156,G1156:G$7000)))</f>
        <v>1.5699999999999999E-2</v>
      </c>
      <c r="I1156" s="61" t="str">
        <f t="shared" si="108"/>
        <v/>
      </c>
      <c r="J1156" s="61" t="str">
        <f t="shared" si="104"/>
        <v/>
      </c>
      <c r="K1156" s="61">
        <f t="array" ref="K1156">(MAX(IF($A1156=InsertVoiceSwitchActivateLOG!A$1:A$7000,InsertVoiceSwitchActivateLOG!H$1:H$7000,0)))</f>
        <v>0.13419999999999999</v>
      </c>
      <c r="L1156" s="61" t="str">
        <f t="shared" si="109"/>
        <v/>
      </c>
      <c r="M1156" s="61">
        <f t="shared" si="107"/>
        <v>16.399999999997306</v>
      </c>
      <c r="N1156" s="59">
        <f t="shared" si="105"/>
        <v>22</v>
      </c>
      <c r="O1156" s="59">
        <f t="shared" si="106"/>
        <v>1</v>
      </c>
    </row>
    <row r="1157" spans="1:15" ht="12.5" customHeight="1" x14ac:dyDescent="0.35">
      <c r="A1157" s="2">
        <v>22</v>
      </c>
      <c r="B1157" s="2" t="s">
        <v>56</v>
      </c>
      <c r="C1157" s="69">
        <v>53.295200000000001</v>
      </c>
      <c r="D1157" t="s">
        <v>50</v>
      </c>
      <c r="E1157" s="2" t="s">
        <v>44</v>
      </c>
      <c r="F1157" s="2" t="s">
        <v>55</v>
      </c>
      <c r="G1157" s="2">
        <v>5.5999999999999999E-3</v>
      </c>
      <c r="H1157" s="2" t="str">
        <f>IF(OR(G1157="",G1158="",G1159="",G1160=""),"",(SUMIF(A1157:A$7000,A1157,G1157:G$7000)))</f>
        <v/>
      </c>
      <c r="I1157" s="55" t="str">
        <f t="shared" si="108"/>
        <v/>
      </c>
      <c r="J1157" s="61" t="str">
        <f t="shared" si="104"/>
        <v/>
      </c>
      <c r="K1157" s="55">
        <f t="array" ref="K1157">(MAX(IF($A1157=InsertVoiceSwitchActivateLOG!A$1:A$7000,InsertVoiceSwitchActivateLOG!H$1:H$7000,0)))</f>
        <v>0.13419999999999999</v>
      </c>
      <c r="L1157" s="55" t="str">
        <f t="shared" si="109"/>
        <v/>
      </c>
      <c r="M1157" s="55">
        <f t="shared" si="107"/>
        <v>15.380000000000393</v>
      </c>
      <c r="N1157" s="59">
        <f t="shared" si="105"/>
        <v>22</v>
      </c>
      <c r="O1157" s="59">
        <f t="shared" si="106"/>
        <v>-1</v>
      </c>
    </row>
    <row r="1158" spans="1:15" ht="12.5" customHeight="1" x14ac:dyDescent="0.35">
      <c r="A1158" s="61">
        <v>22</v>
      </c>
      <c r="B1158" s="61" t="s">
        <v>56</v>
      </c>
      <c r="C1158" s="70">
        <v>53.310470000000002</v>
      </c>
      <c r="D1158" s="59" t="s">
        <v>50</v>
      </c>
      <c r="E1158" s="61" t="s">
        <v>44</v>
      </c>
      <c r="F1158" s="61" t="s">
        <v>55</v>
      </c>
      <c r="G1158" s="61">
        <v>4.1999999999999997E-3</v>
      </c>
      <c r="H1158" s="61" t="str">
        <f>IF(OR(G1158="",G1159="",G1160="",G1161=""),"",(SUMIF(A1158:A$7000,A1158,G1158:G$7000)))</f>
        <v/>
      </c>
      <c r="I1158" s="61" t="str">
        <f t="shared" si="108"/>
        <v/>
      </c>
      <c r="J1158" s="61" t="str">
        <f t="shared" si="104"/>
        <v/>
      </c>
      <c r="K1158" s="61">
        <f t="array" ref="K1158">(MAX(IF($A1158=InsertVoiceSwitchActivateLOG!A$1:A$7000,InsertVoiceSwitchActivateLOG!H$1:H$7000,0)))</f>
        <v>0.13419999999999999</v>
      </c>
      <c r="L1158" s="61" t="str">
        <f t="shared" si="109"/>
        <v/>
      </c>
      <c r="M1158" s="61">
        <f t="shared" si="107"/>
        <v>15.270000000001005</v>
      </c>
      <c r="N1158" s="59">
        <f t="shared" si="105"/>
        <v>22</v>
      </c>
      <c r="O1158" s="59">
        <f t="shared" si="106"/>
        <v>-1</v>
      </c>
    </row>
    <row r="1159" spans="1:15" ht="12.5" customHeight="1" x14ac:dyDescent="0.35">
      <c r="A1159" s="2">
        <v>22</v>
      </c>
      <c r="B1159" s="2" t="s">
        <v>56</v>
      </c>
      <c r="C1159" s="69">
        <v>53.32893</v>
      </c>
      <c r="D1159" t="s">
        <v>50</v>
      </c>
      <c r="E1159" s="2" t="s">
        <v>44</v>
      </c>
      <c r="F1159" s="2" t="s">
        <v>55</v>
      </c>
      <c r="G1159" s="2">
        <v>1.6000000000000001E-3</v>
      </c>
      <c r="H1159" s="2" t="str">
        <f>IF(OR(G1159="",G1160="",G1161="",G1162=""),"",(SUMIF(A1159:A$7000,A1159,G1159:G$7000)))</f>
        <v/>
      </c>
      <c r="I1159" s="55" t="str">
        <f t="shared" si="108"/>
        <v/>
      </c>
      <c r="J1159" s="61" t="str">
        <f t="shared" si="104"/>
        <v/>
      </c>
      <c r="K1159" s="55">
        <f t="array" ref="K1159">(MAX(IF($A1159=InsertVoiceSwitchActivateLOG!A$1:A$7000,InsertVoiceSwitchActivateLOG!H$1:H$7000,0)))</f>
        <v>0.13419999999999999</v>
      </c>
      <c r="L1159" s="55" t="str">
        <f t="shared" si="109"/>
        <v/>
      </c>
      <c r="M1159" s="55">
        <f t="shared" si="107"/>
        <v>18.459999999997478</v>
      </c>
      <c r="N1159" s="59" t="str">
        <f t="shared" si="105"/>
        <v/>
      </c>
      <c r="O1159" s="59" t="str">
        <f t="shared" si="106"/>
        <v/>
      </c>
    </row>
    <row r="1160" spans="1:15" ht="12.5" customHeight="1" x14ac:dyDescent="0.35">
      <c r="A1160" s="61">
        <v>23</v>
      </c>
      <c r="B1160" s="61" t="s">
        <v>54</v>
      </c>
      <c r="C1160" s="70">
        <v>54.361229999999999</v>
      </c>
      <c r="D1160" s="59" t="s">
        <v>50</v>
      </c>
      <c r="E1160" s="61" t="s">
        <v>42</v>
      </c>
      <c r="F1160" s="61" t="s">
        <v>55</v>
      </c>
      <c r="G1160" s="61"/>
      <c r="H1160" s="61" t="str">
        <f>IF(OR(G1160="",G1161="",G1162="",G1163=""),"",(SUMIF(A1160:A$7000,A1160,G1160:G$7000)))</f>
        <v/>
      </c>
      <c r="I1160" s="61" t="str">
        <f t="shared" si="108"/>
        <v/>
      </c>
      <c r="J1160" s="61" t="str">
        <f t="shared" si="104"/>
        <v/>
      </c>
      <c r="K1160" s="61">
        <f t="array" ref="K1160">(MAX(IF($A1160=InsertVoiceSwitchActivateLOG!A$1:A$7000,InsertVoiceSwitchActivateLOG!H$1:H$7000,0)))</f>
        <v>2.8100000000000003E-2</v>
      </c>
      <c r="L1160" s="61" t="str">
        <f t="shared" si="109"/>
        <v/>
      </c>
      <c r="M1160" s="61">
        <f t="shared" si="107"/>
        <v>0</v>
      </c>
      <c r="N1160" s="59" t="str">
        <f t="shared" si="105"/>
        <v/>
      </c>
      <c r="O1160" s="59" t="str">
        <f t="shared" si="106"/>
        <v/>
      </c>
    </row>
    <row r="1161" spans="1:15" ht="12.5" customHeight="1" x14ac:dyDescent="0.35">
      <c r="A1161" s="2">
        <v>23</v>
      </c>
      <c r="B1161" s="2" t="s">
        <v>54</v>
      </c>
      <c r="C1161" s="69">
        <v>54.381100000000004</v>
      </c>
      <c r="D1161" t="s">
        <v>50</v>
      </c>
      <c r="E1161" s="2" t="s">
        <v>42</v>
      </c>
      <c r="F1161" s="2" t="s">
        <v>55</v>
      </c>
      <c r="G1161" s="2"/>
      <c r="H1161" s="2" t="str">
        <f>IF(OR(G1161="",G1162="",G1163="",G1164=""),"",(SUMIF(A1161:A$7000,A1161,G1161:G$7000)))</f>
        <v/>
      </c>
      <c r="I1161" s="55" t="str">
        <f t="shared" si="108"/>
        <v/>
      </c>
      <c r="J1161" s="61" t="str">
        <f t="shared" si="104"/>
        <v/>
      </c>
      <c r="K1161" s="55">
        <f t="array" ref="K1161">(MAX(IF($A1161=InsertVoiceSwitchActivateLOG!A$1:A$7000,InsertVoiceSwitchActivateLOG!H$1:H$7000,0)))</f>
        <v>2.8100000000000003E-2</v>
      </c>
      <c r="L1161" s="55" t="str">
        <f t="shared" si="109"/>
        <v/>
      </c>
      <c r="M1161" s="55">
        <f t="shared" si="107"/>
        <v>19.870000000004495</v>
      </c>
      <c r="N1161" s="59" t="str">
        <f t="shared" si="105"/>
        <v/>
      </c>
      <c r="O1161" s="59" t="str">
        <f t="shared" si="106"/>
        <v/>
      </c>
    </row>
    <row r="1162" spans="1:15" ht="12.5" customHeight="1" x14ac:dyDescent="0.35">
      <c r="A1162" s="61">
        <v>23</v>
      </c>
      <c r="B1162" s="61" t="s">
        <v>54</v>
      </c>
      <c r="C1162" s="70">
        <v>54.401420000000002</v>
      </c>
      <c r="D1162" s="59" t="s">
        <v>50</v>
      </c>
      <c r="E1162" s="61" t="s">
        <v>42</v>
      </c>
      <c r="F1162" s="61" t="s">
        <v>55</v>
      </c>
      <c r="G1162" s="61"/>
      <c r="H1162" s="61" t="str">
        <f>IF(OR(G1162="",G1163="",G1164="",G1165=""),"",(SUMIF(A1162:A$7000,A1162,G1162:G$7000)))</f>
        <v/>
      </c>
      <c r="I1162" s="61" t="str">
        <f t="shared" si="108"/>
        <v/>
      </c>
      <c r="J1162" s="61" t="str">
        <f t="shared" si="104"/>
        <v/>
      </c>
      <c r="K1162" s="61">
        <f t="array" ref="K1162">(MAX(IF($A1162=InsertVoiceSwitchActivateLOG!A$1:A$7000,InsertVoiceSwitchActivateLOG!H$1:H$7000,0)))</f>
        <v>2.8100000000000003E-2</v>
      </c>
      <c r="L1162" s="61" t="str">
        <f t="shared" si="109"/>
        <v/>
      </c>
      <c r="M1162" s="61">
        <f t="shared" si="107"/>
        <v>20.319999999998117</v>
      </c>
      <c r="N1162" s="59" t="str">
        <f t="shared" si="105"/>
        <v/>
      </c>
      <c r="O1162" s="59" t="str">
        <f t="shared" si="106"/>
        <v/>
      </c>
    </row>
    <row r="1163" spans="1:15" ht="12.5" customHeight="1" x14ac:dyDescent="0.35">
      <c r="A1163" s="2">
        <v>23</v>
      </c>
      <c r="B1163" s="2" t="s">
        <v>54</v>
      </c>
      <c r="C1163" s="69">
        <v>54.417499999999997</v>
      </c>
      <c r="D1163" t="s">
        <v>50</v>
      </c>
      <c r="E1163" s="2" t="s">
        <v>42</v>
      </c>
      <c r="F1163" s="2" t="s">
        <v>55</v>
      </c>
      <c r="G1163" s="2"/>
      <c r="H1163" s="2" t="str">
        <f>IF(OR(G1163="",G1164="",G1165="",G1166=""),"",(SUMIF(A1163:A$7000,A1163,G1163:G$7000)))</f>
        <v/>
      </c>
      <c r="I1163" s="55" t="str">
        <f t="shared" si="108"/>
        <v/>
      </c>
      <c r="J1163" s="61" t="str">
        <f t="shared" si="104"/>
        <v/>
      </c>
      <c r="K1163" s="55">
        <f t="array" ref="K1163">(MAX(IF($A1163=InsertVoiceSwitchActivateLOG!A$1:A$7000,InsertVoiceSwitchActivateLOG!H$1:H$7000,0)))</f>
        <v>2.8100000000000003E-2</v>
      </c>
      <c r="L1163" s="55" t="str">
        <f t="shared" si="109"/>
        <v/>
      </c>
      <c r="M1163" s="55">
        <f t="shared" si="107"/>
        <v>16.079999999995209</v>
      </c>
      <c r="N1163" s="59" t="str">
        <f t="shared" si="105"/>
        <v/>
      </c>
      <c r="O1163" s="59" t="str">
        <f t="shared" si="106"/>
        <v/>
      </c>
    </row>
    <row r="1164" spans="1:15" ht="12.5" customHeight="1" x14ac:dyDescent="0.35">
      <c r="A1164" s="61">
        <v>23</v>
      </c>
      <c r="B1164" s="61" t="s">
        <v>54</v>
      </c>
      <c r="C1164" s="70">
        <v>54.433100000000003</v>
      </c>
      <c r="D1164" s="59" t="s">
        <v>50</v>
      </c>
      <c r="E1164" s="61" t="s">
        <v>42</v>
      </c>
      <c r="F1164" s="61" t="s">
        <v>55</v>
      </c>
      <c r="G1164" s="61"/>
      <c r="H1164" s="61" t="str">
        <f>IF(OR(G1164="",G1165="",G1166="",G1167=""),"",(SUMIF(A1164:A$7000,A1164,G1164:G$7000)))</f>
        <v/>
      </c>
      <c r="I1164" s="61" t="str">
        <f t="shared" si="108"/>
        <v/>
      </c>
      <c r="J1164" s="61" t="str">
        <f t="shared" si="104"/>
        <v/>
      </c>
      <c r="K1164" s="61">
        <f t="array" ref="K1164">(MAX(IF($A1164=InsertVoiceSwitchActivateLOG!A$1:A$7000,InsertVoiceSwitchActivateLOG!H$1:H$7000,0)))</f>
        <v>2.8100000000000003E-2</v>
      </c>
      <c r="L1164" s="61" t="str">
        <f t="shared" si="109"/>
        <v/>
      </c>
      <c r="M1164" s="61">
        <f t="shared" si="107"/>
        <v>15.600000000006276</v>
      </c>
      <c r="N1164" s="59" t="str">
        <f t="shared" si="105"/>
        <v/>
      </c>
      <c r="O1164" s="59" t="str">
        <f t="shared" si="106"/>
        <v/>
      </c>
    </row>
    <row r="1165" spans="1:15" ht="12.5" customHeight="1" x14ac:dyDescent="0.35">
      <c r="A1165" s="2">
        <v>23</v>
      </c>
      <c r="B1165" s="2" t="s">
        <v>54</v>
      </c>
      <c r="C1165" s="69">
        <v>54.449489999999997</v>
      </c>
      <c r="D1165" t="s">
        <v>50</v>
      </c>
      <c r="E1165" s="2" t="s">
        <v>42</v>
      </c>
      <c r="F1165" s="2" t="s">
        <v>55</v>
      </c>
      <c r="G1165" s="2"/>
      <c r="H1165" s="2" t="str">
        <f>IF(OR(G1165="",G1166="",G1167="",G1168=""),"",(SUMIF(A1165:A$7000,A1165,G1165:G$7000)))</f>
        <v/>
      </c>
      <c r="I1165" s="55" t="str">
        <f t="shared" si="108"/>
        <v/>
      </c>
      <c r="J1165" s="61" t="str">
        <f t="shared" si="104"/>
        <v/>
      </c>
      <c r="K1165" s="55">
        <f t="array" ref="K1165">(MAX(IF($A1165=InsertVoiceSwitchActivateLOG!A$1:A$7000,InsertVoiceSwitchActivateLOG!H$1:H$7000,0)))</f>
        <v>2.8100000000000003E-2</v>
      </c>
      <c r="L1165" s="55" t="str">
        <f t="shared" si="109"/>
        <v/>
      </c>
      <c r="M1165" s="55">
        <f t="shared" si="107"/>
        <v>16.389999999994131</v>
      </c>
      <c r="N1165" s="59" t="str">
        <f t="shared" si="105"/>
        <v/>
      </c>
      <c r="O1165" s="59" t="str">
        <f t="shared" si="106"/>
        <v/>
      </c>
    </row>
    <row r="1166" spans="1:15" ht="12.5" customHeight="1" x14ac:dyDescent="0.35">
      <c r="A1166" s="61">
        <v>23</v>
      </c>
      <c r="B1166" s="61" t="s">
        <v>54</v>
      </c>
      <c r="C1166" s="70">
        <v>54.47137</v>
      </c>
      <c r="D1166" s="59" t="s">
        <v>50</v>
      </c>
      <c r="E1166" s="61" t="s">
        <v>42</v>
      </c>
      <c r="F1166" s="61" t="s">
        <v>55</v>
      </c>
      <c r="G1166" s="61"/>
      <c r="H1166" s="61" t="str">
        <f>IF(OR(G1166="",G1167="",G1168="",G1169=""),"",(SUMIF(A1166:A$7000,A1166,G1166:G$7000)))</f>
        <v/>
      </c>
      <c r="I1166" s="61" t="str">
        <f t="shared" si="108"/>
        <v/>
      </c>
      <c r="J1166" s="61" t="str">
        <f t="shared" si="104"/>
        <v/>
      </c>
      <c r="K1166" s="61">
        <f t="array" ref="K1166">(MAX(IF($A1166=InsertVoiceSwitchActivateLOG!A$1:A$7000,InsertVoiceSwitchActivateLOG!H$1:H$7000,0)))</f>
        <v>2.8100000000000003E-2</v>
      </c>
      <c r="L1166" s="61" t="str">
        <f t="shared" si="109"/>
        <v/>
      </c>
      <c r="M1166" s="61">
        <f t="shared" si="107"/>
        <v>21.880000000003008</v>
      </c>
      <c r="N1166" s="59" t="str">
        <f t="shared" si="105"/>
        <v/>
      </c>
      <c r="O1166" s="59" t="str">
        <f t="shared" si="106"/>
        <v/>
      </c>
    </row>
    <row r="1167" spans="1:15" ht="12.5" customHeight="1" x14ac:dyDescent="0.35">
      <c r="A1167" s="2">
        <v>23</v>
      </c>
      <c r="B1167" s="2" t="s">
        <v>54</v>
      </c>
      <c r="C1167" s="69">
        <v>54.496609999999997</v>
      </c>
      <c r="D1167" t="s">
        <v>50</v>
      </c>
      <c r="E1167" s="2" t="s">
        <v>42</v>
      </c>
      <c r="F1167" s="2" t="s">
        <v>55</v>
      </c>
      <c r="G1167" s="2"/>
      <c r="H1167" s="2" t="str">
        <f>IF(OR(G1167="",G1168="",G1169="",G1170=""),"",(SUMIF(A1167:A$7000,A1167,G1167:G$7000)))</f>
        <v/>
      </c>
      <c r="I1167" s="55" t="str">
        <f t="shared" si="108"/>
        <v/>
      </c>
      <c r="J1167" s="61" t="str">
        <f t="shared" si="104"/>
        <v/>
      </c>
      <c r="K1167" s="55">
        <f t="array" ref="K1167">(MAX(IF($A1167=InsertVoiceSwitchActivateLOG!A$1:A$7000,InsertVoiceSwitchActivateLOG!H$1:H$7000,0)))</f>
        <v>2.8100000000000003E-2</v>
      </c>
      <c r="L1167" s="55" t="str">
        <f t="shared" si="109"/>
        <v/>
      </c>
      <c r="M1167" s="55">
        <f t="shared" si="107"/>
        <v>25.239999999996598</v>
      </c>
      <c r="N1167" s="59" t="str">
        <f t="shared" si="105"/>
        <v/>
      </c>
      <c r="O1167" s="59" t="str">
        <f t="shared" si="106"/>
        <v/>
      </c>
    </row>
    <row r="1168" spans="1:15" ht="12.5" customHeight="1" x14ac:dyDescent="0.35">
      <c r="A1168" s="61">
        <v>23</v>
      </c>
      <c r="B1168" s="61" t="s">
        <v>54</v>
      </c>
      <c r="C1168" s="70">
        <v>54.513100000000001</v>
      </c>
      <c r="D1168" s="59" t="s">
        <v>50</v>
      </c>
      <c r="E1168" s="61" t="s">
        <v>42</v>
      </c>
      <c r="F1168" s="61" t="s">
        <v>55</v>
      </c>
      <c r="G1168" s="61"/>
      <c r="H1168" s="61" t="str">
        <f>IF(OR(G1168="",G1169="",G1170="",G1171=""),"",(SUMIF(A1168:A$7000,A1168,G1168:G$7000)))</f>
        <v/>
      </c>
      <c r="I1168" s="61" t="str">
        <f t="shared" si="108"/>
        <v/>
      </c>
      <c r="J1168" s="61" t="str">
        <f t="shared" si="104"/>
        <v/>
      </c>
      <c r="K1168" s="61">
        <f t="array" ref="K1168">(MAX(IF($A1168=InsertVoiceSwitchActivateLOG!A$1:A$7000,InsertVoiceSwitchActivateLOG!H$1:H$7000,0)))</f>
        <v>2.8100000000000003E-2</v>
      </c>
      <c r="L1168" s="61" t="str">
        <f t="shared" si="109"/>
        <v/>
      </c>
      <c r="M1168" s="61">
        <f t="shared" si="107"/>
        <v>16.490000000004557</v>
      </c>
      <c r="N1168" s="59" t="str">
        <f t="shared" si="105"/>
        <v/>
      </c>
      <c r="O1168" s="59" t="str">
        <f t="shared" si="106"/>
        <v/>
      </c>
    </row>
    <row r="1169" spans="1:15" ht="12.5" customHeight="1" x14ac:dyDescent="0.35">
      <c r="A1169" s="2">
        <v>23</v>
      </c>
      <c r="B1169" s="2" t="s">
        <v>54</v>
      </c>
      <c r="C1169" s="69">
        <v>54.536990000000003</v>
      </c>
      <c r="D1169" t="s">
        <v>50</v>
      </c>
      <c r="E1169" s="2" t="s">
        <v>42</v>
      </c>
      <c r="F1169" s="2" t="s">
        <v>55</v>
      </c>
      <c r="G1169" s="2"/>
      <c r="H1169" s="2" t="str">
        <f>IF(OR(G1169="",G1170="",G1171="",G1172=""),"",(SUMIF(A1169:A$7000,A1169,G1169:G$7000)))</f>
        <v/>
      </c>
      <c r="I1169" s="55" t="str">
        <f t="shared" si="108"/>
        <v/>
      </c>
      <c r="J1169" s="61" t="str">
        <f t="shared" ref="J1169:J1232" si="110">IF(L1169="","",(VLOOKUP(A1169,A1169:E8153,5,FALSE)))</f>
        <v/>
      </c>
      <c r="K1169" s="55">
        <f t="array" ref="K1169">(MAX(IF($A1169=InsertVoiceSwitchActivateLOG!A$1:A$7000,InsertVoiceSwitchActivateLOG!H$1:H$7000,0)))</f>
        <v>2.8100000000000003E-2</v>
      </c>
      <c r="L1169" s="55" t="str">
        <f t="shared" si="109"/>
        <v/>
      </c>
      <c r="M1169" s="55">
        <f t="shared" si="107"/>
        <v>23.890000000001521</v>
      </c>
      <c r="N1169" s="59" t="str">
        <f t="shared" ref="N1169:N1232" si="111">IF(AND(G1169&gt;0,G1170&gt;0,G1168&gt;0),A1169,"")</f>
        <v/>
      </c>
      <c r="O1169" s="59" t="str">
        <f t="shared" ref="O1169:O1232" si="112">IF(N1169="","",(IF(G1169&gt;G1170,-1,1)))</f>
        <v/>
      </c>
    </row>
    <row r="1170" spans="1:15" ht="12.5" customHeight="1" x14ac:dyDescent="0.35">
      <c r="A1170" s="61">
        <v>23</v>
      </c>
      <c r="B1170" s="61" t="s">
        <v>54</v>
      </c>
      <c r="C1170" s="70">
        <v>54.55639</v>
      </c>
      <c r="D1170" s="59" t="s">
        <v>50</v>
      </c>
      <c r="E1170" s="61" t="s">
        <v>42</v>
      </c>
      <c r="F1170" s="61" t="s">
        <v>55</v>
      </c>
      <c r="G1170" s="61"/>
      <c r="H1170" s="61" t="str">
        <f>IF(OR(G1170="",G1171="",G1172="",G1173=""),"",(SUMIF(A1170:A$7000,A1170,G1170:G$7000)))</f>
        <v/>
      </c>
      <c r="I1170" s="61" t="str">
        <f t="shared" si="108"/>
        <v/>
      </c>
      <c r="J1170" s="61" t="str">
        <f t="shared" si="110"/>
        <v/>
      </c>
      <c r="K1170" s="61">
        <f t="array" ref="K1170">(MAX(IF($A1170=InsertVoiceSwitchActivateLOG!A$1:A$7000,InsertVoiceSwitchActivateLOG!H$1:H$7000,0)))</f>
        <v>2.8100000000000003E-2</v>
      </c>
      <c r="L1170" s="61" t="str">
        <f t="shared" si="109"/>
        <v/>
      </c>
      <c r="M1170" s="61">
        <f t="shared" ref="M1170:M1233" si="113">IF(A1170=A1169,ABS(C1170-C1169),0)*1000</f>
        <v>19.399999999997419</v>
      </c>
      <c r="N1170" s="59" t="str">
        <f t="shared" si="111"/>
        <v/>
      </c>
      <c r="O1170" s="59" t="str">
        <f t="shared" si="112"/>
        <v/>
      </c>
    </row>
    <row r="1171" spans="1:15" ht="12.5" customHeight="1" x14ac:dyDescent="0.35">
      <c r="A1171" s="2">
        <v>23</v>
      </c>
      <c r="B1171" s="2" t="s">
        <v>54</v>
      </c>
      <c r="C1171" s="69">
        <v>54.574950000000001</v>
      </c>
      <c r="D1171" t="s">
        <v>50</v>
      </c>
      <c r="E1171" s="2" t="s">
        <v>42</v>
      </c>
      <c r="F1171" s="2" t="s">
        <v>55</v>
      </c>
      <c r="G1171" s="2"/>
      <c r="H1171" s="2" t="str">
        <f>IF(OR(G1171="",G1172="",G1173="",G1174=""),"",(SUMIF(A1171:A$7000,A1171,G1171:G$7000)))</f>
        <v/>
      </c>
      <c r="I1171" s="55" t="str">
        <f t="shared" si="108"/>
        <v/>
      </c>
      <c r="J1171" s="61" t="str">
        <f t="shared" si="110"/>
        <v/>
      </c>
      <c r="K1171" s="55">
        <f t="array" ref="K1171">(MAX(IF($A1171=InsertVoiceSwitchActivateLOG!A$1:A$7000,InsertVoiceSwitchActivateLOG!H$1:H$7000,0)))</f>
        <v>2.8100000000000003E-2</v>
      </c>
      <c r="L1171" s="55" t="str">
        <f t="shared" si="109"/>
        <v/>
      </c>
      <c r="M1171" s="55">
        <f t="shared" si="113"/>
        <v>18.560000000000798</v>
      </c>
      <c r="N1171" s="59" t="str">
        <f t="shared" si="111"/>
        <v/>
      </c>
      <c r="O1171" s="59" t="str">
        <f t="shared" si="112"/>
        <v/>
      </c>
    </row>
    <row r="1172" spans="1:15" ht="12.5" customHeight="1" x14ac:dyDescent="0.35">
      <c r="A1172" s="61">
        <v>23</v>
      </c>
      <c r="B1172" s="61" t="s">
        <v>54</v>
      </c>
      <c r="C1172" s="70">
        <v>54.591160000000002</v>
      </c>
      <c r="D1172" s="59" t="s">
        <v>50</v>
      </c>
      <c r="E1172" s="61" t="s">
        <v>42</v>
      </c>
      <c r="F1172" s="61" t="s">
        <v>55</v>
      </c>
      <c r="G1172" s="61"/>
      <c r="H1172" s="61" t="str">
        <f>IF(OR(G1172="",G1173="",G1174="",G1175=""),"",(SUMIF(A1172:A$7000,A1172,G1172:G$7000)))</f>
        <v/>
      </c>
      <c r="I1172" s="61" t="str">
        <f t="shared" si="108"/>
        <v/>
      </c>
      <c r="J1172" s="61" t="str">
        <f t="shared" si="110"/>
        <v/>
      </c>
      <c r="K1172" s="61">
        <f t="array" ref="K1172">(MAX(IF($A1172=InsertVoiceSwitchActivateLOG!A$1:A$7000,InsertVoiceSwitchActivateLOG!H$1:H$7000,0)))</f>
        <v>2.8100000000000003E-2</v>
      </c>
      <c r="L1172" s="61" t="str">
        <f t="shared" si="109"/>
        <v/>
      </c>
      <c r="M1172" s="61">
        <f t="shared" si="113"/>
        <v>16.210000000000946</v>
      </c>
      <c r="N1172" s="59" t="str">
        <f t="shared" si="111"/>
        <v/>
      </c>
      <c r="O1172" s="59" t="str">
        <f t="shared" si="112"/>
        <v/>
      </c>
    </row>
    <row r="1173" spans="1:15" ht="12.5" customHeight="1" x14ac:dyDescent="0.35">
      <c r="A1173" s="2">
        <v>23</v>
      </c>
      <c r="B1173" s="2" t="s">
        <v>54</v>
      </c>
      <c r="C1173" s="69">
        <v>54.607689999999998</v>
      </c>
      <c r="D1173" t="s">
        <v>50</v>
      </c>
      <c r="E1173" s="2" t="s">
        <v>42</v>
      </c>
      <c r="F1173" s="2" t="s">
        <v>55</v>
      </c>
      <c r="G1173" s="2"/>
      <c r="H1173" s="2" t="str">
        <f>IF(OR(G1173="",G1174="",G1175="",G1176=""),"",(SUMIF(A1173:A$7000,A1173,G1173:G$7000)))</f>
        <v/>
      </c>
      <c r="I1173" s="55" t="str">
        <f t="shared" si="108"/>
        <v/>
      </c>
      <c r="J1173" s="61" t="str">
        <f t="shared" si="110"/>
        <v/>
      </c>
      <c r="K1173" s="55">
        <f t="array" ref="K1173">(MAX(IF($A1173=InsertVoiceSwitchActivateLOG!A$1:A$7000,InsertVoiceSwitchActivateLOG!H$1:H$7000,0)))</f>
        <v>2.8100000000000003E-2</v>
      </c>
      <c r="L1173" s="55" t="str">
        <f t="shared" si="109"/>
        <v/>
      </c>
      <c r="M1173" s="55">
        <f t="shared" si="113"/>
        <v>16.529999999995937</v>
      </c>
      <c r="N1173" s="59" t="str">
        <f t="shared" si="111"/>
        <v/>
      </c>
      <c r="O1173" s="59" t="str">
        <f t="shared" si="112"/>
        <v/>
      </c>
    </row>
    <row r="1174" spans="1:15" ht="12.5" customHeight="1" x14ac:dyDescent="0.35">
      <c r="A1174" s="61">
        <v>23</v>
      </c>
      <c r="B1174" s="61" t="s">
        <v>54</v>
      </c>
      <c r="C1174" s="70">
        <v>54.62914</v>
      </c>
      <c r="D1174" s="59" t="s">
        <v>50</v>
      </c>
      <c r="E1174" s="61" t="s">
        <v>42</v>
      </c>
      <c r="F1174" s="61" t="s">
        <v>55</v>
      </c>
      <c r="G1174" s="61"/>
      <c r="H1174" s="61" t="str">
        <f>IF(OR(G1174="",G1175="",G1176="",G1177=""),"",(SUMIF(A1174:A$7000,A1174,G1174:G$7000)))</f>
        <v/>
      </c>
      <c r="I1174" s="61" t="str">
        <f t="shared" si="108"/>
        <v/>
      </c>
      <c r="J1174" s="61" t="str">
        <f t="shared" si="110"/>
        <v/>
      </c>
      <c r="K1174" s="61">
        <f t="array" ref="K1174">(MAX(IF($A1174=InsertVoiceSwitchActivateLOG!A$1:A$7000,InsertVoiceSwitchActivateLOG!H$1:H$7000,0)))</f>
        <v>2.8100000000000003E-2</v>
      </c>
      <c r="L1174" s="61" t="str">
        <f t="shared" si="109"/>
        <v/>
      </c>
      <c r="M1174" s="61">
        <f t="shared" si="113"/>
        <v>21.450000000001523</v>
      </c>
      <c r="N1174" s="59" t="str">
        <f t="shared" si="111"/>
        <v/>
      </c>
      <c r="O1174" s="59" t="str">
        <f t="shared" si="112"/>
        <v/>
      </c>
    </row>
    <row r="1175" spans="1:15" ht="12.5" customHeight="1" x14ac:dyDescent="0.35">
      <c r="A1175" s="2">
        <v>23</v>
      </c>
      <c r="B1175" s="2" t="s">
        <v>54</v>
      </c>
      <c r="C1175" s="69">
        <v>54.657380000000003</v>
      </c>
      <c r="D1175" t="s">
        <v>50</v>
      </c>
      <c r="E1175" s="2" t="s">
        <v>42</v>
      </c>
      <c r="F1175" s="2" t="s">
        <v>55</v>
      </c>
      <c r="G1175" s="2"/>
      <c r="H1175" s="2" t="str">
        <f>IF(OR(G1175="",G1176="",G1177="",G1178=""),"",(SUMIF(A1175:A$7000,A1175,G1175:G$7000)))</f>
        <v/>
      </c>
      <c r="I1175" s="55" t="str">
        <f t="shared" si="108"/>
        <v/>
      </c>
      <c r="J1175" s="61" t="str">
        <f t="shared" si="110"/>
        <v/>
      </c>
      <c r="K1175" s="55">
        <f t="array" ref="K1175">(MAX(IF($A1175=InsertVoiceSwitchActivateLOG!A$1:A$7000,InsertVoiceSwitchActivateLOG!H$1:H$7000,0)))</f>
        <v>2.8100000000000003E-2</v>
      </c>
      <c r="L1175" s="55" t="str">
        <f t="shared" si="109"/>
        <v/>
      </c>
      <c r="M1175" s="55">
        <f t="shared" si="113"/>
        <v>28.240000000003818</v>
      </c>
      <c r="N1175" s="59" t="str">
        <f t="shared" si="111"/>
        <v/>
      </c>
      <c r="O1175" s="59" t="str">
        <f t="shared" si="112"/>
        <v/>
      </c>
    </row>
    <row r="1176" spans="1:15" ht="12.5" customHeight="1" x14ac:dyDescent="0.35">
      <c r="A1176" s="61">
        <v>23</v>
      </c>
      <c r="B1176" s="61" t="s">
        <v>54</v>
      </c>
      <c r="C1176" s="70">
        <v>54.683219999999999</v>
      </c>
      <c r="D1176" s="59" t="s">
        <v>50</v>
      </c>
      <c r="E1176" s="61" t="s">
        <v>42</v>
      </c>
      <c r="F1176" s="61" t="s">
        <v>55</v>
      </c>
      <c r="G1176" s="61">
        <v>1E-4</v>
      </c>
      <c r="H1176" s="61" t="str">
        <f>IF(OR(G1176="",G1177="",G1178="",G1179=""),"",(SUMIF(A1176:A$7000,A1176,G1176:G$7000)))</f>
        <v/>
      </c>
      <c r="I1176" s="61" t="str">
        <f t="shared" si="108"/>
        <v/>
      </c>
      <c r="J1176" s="61" t="str">
        <f t="shared" si="110"/>
        <v/>
      </c>
      <c r="K1176" s="61">
        <f t="array" ref="K1176">(MAX(IF($A1176=InsertVoiceSwitchActivateLOG!A$1:A$7000,InsertVoiceSwitchActivateLOG!H$1:H$7000,0)))</f>
        <v>2.8100000000000003E-2</v>
      </c>
      <c r="L1176" s="61" t="str">
        <f t="shared" si="109"/>
        <v/>
      </c>
      <c r="M1176" s="61">
        <f t="shared" si="113"/>
        <v>25.8399999999952</v>
      </c>
      <c r="N1176" s="59" t="str">
        <f t="shared" si="111"/>
        <v/>
      </c>
      <c r="O1176" s="59" t="str">
        <f t="shared" si="112"/>
        <v/>
      </c>
    </row>
    <row r="1177" spans="1:15" ht="12.5" customHeight="1" x14ac:dyDescent="0.35">
      <c r="A1177" s="2">
        <v>23</v>
      </c>
      <c r="B1177" s="2" t="s">
        <v>54</v>
      </c>
      <c r="C1177" s="69">
        <v>54.70055</v>
      </c>
      <c r="D1177" t="s">
        <v>50</v>
      </c>
      <c r="E1177" s="2" t="s">
        <v>42</v>
      </c>
      <c r="F1177" s="2" t="s">
        <v>55</v>
      </c>
      <c r="G1177" s="2">
        <v>1E-4</v>
      </c>
      <c r="H1177" s="2" t="str">
        <f>IF(OR(G1177="",G1178="",G1179="",G1180=""),"",(SUMIF(A1177:A$7000,A1177,G1177:G$7000)))</f>
        <v/>
      </c>
      <c r="I1177" s="55" t="str">
        <f t="shared" si="108"/>
        <v/>
      </c>
      <c r="J1177" s="61" t="str">
        <f t="shared" si="110"/>
        <v/>
      </c>
      <c r="K1177" s="55">
        <f t="array" ref="K1177">(MAX(IF($A1177=InsertVoiceSwitchActivateLOG!A$1:A$7000,InsertVoiceSwitchActivateLOG!H$1:H$7000,0)))</f>
        <v>2.8100000000000003E-2</v>
      </c>
      <c r="L1177" s="55" t="str">
        <f t="shared" si="109"/>
        <v/>
      </c>
      <c r="M1177" s="55">
        <f t="shared" si="113"/>
        <v>17.330000000001178</v>
      </c>
      <c r="N1177" s="59">
        <f t="shared" si="111"/>
        <v>23</v>
      </c>
      <c r="O1177" s="59">
        <f t="shared" si="112"/>
        <v>1</v>
      </c>
    </row>
    <row r="1178" spans="1:15" ht="12.5" customHeight="1" x14ac:dyDescent="0.35">
      <c r="A1178" s="61">
        <v>23</v>
      </c>
      <c r="B1178" s="61" t="s">
        <v>54</v>
      </c>
      <c r="C1178" s="70">
        <v>54.718539999999997</v>
      </c>
      <c r="D1178" s="59" t="s">
        <v>50</v>
      </c>
      <c r="E1178" s="61" t="s">
        <v>42</v>
      </c>
      <c r="F1178" s="61" t="s">
        <v>55</v>
      </c>
      <c r="G1178" s="61">
        <v>1E-4</v>
      </c>
      <c r="H1178" s="61" t="str">
        <f>IF(OR(G1178="",G1179="",G1180="",G1181=""),"",(SUMIF(A1178:A$7000,A1178,G1178:G$7000)))</f>
        <v/>
      </c>
      <c r="I1178" s="61" t="str">
        <f t="shared" ref="I1178:I1241" si="114">IF(L1178="","",A1178)</f>
        <v/>
      </c>
      <c r="J1178" s="61" t="str">
        <f t="shared" si="110"/>
        <v/>
      </c>
      <c r="K1178" s="61">
        <f t="array" ref="K1178">(MAX(IF($A1178=InsertVoiceSwitchActivateLOG!A$1:A$7000,InsertVoiceSwitchActivateLOG!H$1:H$7000,0)))</f>
        <v>2.8100000000000003E-2</v>
      </c>
      <c r="L1178" s="61" t="str">
        <f t="shared" ref="L1178:L1241" si="115">IF(H1178="","",IF(AND(H1177="",H1176="",H1175=""),C1178,""))</f>
        <v/>
      </c>
      <c r="M1178" s="61">
        <f t="shared" si="113"/>
        <v>17.989999999997508</v>
      </c>
      <c r="N1178" s="59" t="str">
        <f t="shared" si="111"/>
        <v/>
      </c>
      <c r="O1178" s="59" t="str">
        <f t="shared" si="112"/>
        <v/>
      </c>
    </row>
    <row r="1179" spans="1:15" ht="12.5" customHeight="1" x14ac:dyDescent="0.35">
      <c r="A1179" s="2">
        <v>23</v>
      </c>
      <c r="B1179" s="2" t="s">
        <v>54</v>
      </c>
      <c r="C1179" s="69">
        <v>54.736820000000002</v>
      </c>
      <c r="D1179" t="s">
        <v>50</v>
      </c>
      <c r="E1179" s="2" t="s">
        <v>42</v>
      </c>
      <c r="F1179" s="2" t="s">
        <v>55</v>
      </c>
      <c r="G1179" s="2"/>
      <c r="H1179" s="2" t="str">
        <f>IF(OR(G1179="",G1180="",G1181="",G1182=""),"",(SUMIF(A1179:A$7000,A1179,G1179:G$7000)))</f>
        <v/>
      </c>
      <c r="I1179" s="55" t="str">
        <f t="shared" si="114"/>
        <v/>
      </c>
      <c r="J1179" s="61" t="str">
        <f t="shared" si="110"/>
        <v/>
      </c>
      <c r="K1179" s="55">
        <f t="array" ref="K1179">(MAX(IF($A1179=InsertVoiceSwitchActivateLOG!A$1:A$7000,InsertVoiceSwitchActivateLOG!H$1:H$7000,0)))</f>
        <v>2.8100000000000003E-2</v>
      </c>
      <c r="L1179" s="55" t="str">
        <f t="shared" si="115"/>
        <v/>
      </c>
      <c r="M1179" s="55">
        <f t="shared" si="113"/>
        <v>18.280000000004293</v>
      </c>
      <c r="N1179" s="59" t="str">
        <f t="shared" si="111"/>
        <v/>
      </c>
      <c r="O1179" s="59" t="str">
        <f t="shared" si="112"/>
        <v/>
      </c>
    </row>
    <row r="1180" spans="1:15" ht="12.5" customHeight="1" x14ac:dyDescent="0.35">
      <c r="A1180" s="61">
        <v>23</v>
      </c>
      <c r="B1180" s="61" t="s">
        <v>54</v>
      </c>
      <c r="C1180" s="70">
        <v>54.759079999999997</v>
      </c>
      <c r="D1180" s="59" t="s">
        <v>50</v>
      </c>
      <c r="E1180" s="61" t="s">
        <v>42</v>
      </c>
      <c r="F1180" s="61" t="s">
        <v>55</v>
      </c>
      <c r="G1180" s="61"/>
      <c r="H1180" s="61" t="str">
        <f>IF(OR(G1180="",G1181="",G1182="",G1183=""),"",(SUMIF(A1180:A$7000,A1180,G1180:G$7000)))</f>
        <v/>
      </c>
      <c r="I1180" s="61" t="str">
        <f t="shared" si="114"/>
        <v/>
      </c>
      <c r="J1180" s="61" t="str">
        <f t="shared" si="110"/>
        <v/>
      </c>
      <c r="K1180" s="61">
        <f t="array" ref="K1180">(MAX(IF($A1180=InsertVoiceSwitchActivateLOG!A$1:A$7000,InsertVoiceSwitchActivateLOG!H$1:H$7000,0)))</f>
        <v>2.8100000000000003E-2</v>
      </c>
      <c r="L1180" s="61" t="str">
        <f t="shared" si="115"/>
        <v/>
      </c>
      <c r="M1180" s="61">
        <f t="shared" si="113"/>
        <v>22.259999999995728</v>
      </c>
      <c r="N1180" s="59" t="str">
        <f t="shared" si="111"/>
        <v/>
      </c>
      <c r="O1180" s="59" t="str">
        <f t="shared" si="112"/>
        <v/>
      </c>
    </row>
    <row r="1181" spans="1:15" ht="12.5" customHeight="1" x14ac:dyDescent="0.35">
      <c r="A1181" s="2">
        <v>23</v>
      </c>
      <c r="B1181" s="2" t="s">
        <v>54</v>
      </c>
      <c r="C1181" s="69">
        <v>54.777439999999999</v>
      </c>
      <c r="D1181" t="s">
        <v>50</v>
      </c>
      <c r="E1181" s="2" t="s">
        <v>42</v>
      </c>
      <c r="F1181" s="2" t="s">
        <v>55</v>
      </c>
      <c r="G1181" s="2"/>
      <c r="H1181" s="2" t="str">
        <f>IF(OR(G1181="",G1182="",G1183="",G1184=""),"",(SUMIF(A1181:A$7000,A1181,G1181:G$7000)))</f>
        <v/>
      </c>
      <c r="I1181" s="55" t="str">
        <f t="shared" si="114"/>
        <v/>
      </c>
      <c r="J1181" s="61" t="str">
        <f t="shared" si="110"/>
        <v/>
      </c>
      <c r="K1181" s="55">
        <f t="array" ref="K1181">(MAX(IF($A1181=InsertVoiceSwitchActivateLOG!A$1:A$7000,InsertVoiceSwitchActivateLOG!H$1:H$7000,0)))</f>
        <v>2.8100000000000003E-2</v>
      </c>
      <c r="L1181" s="55" t="str">
        <f t="shared" si="115"/>
        <v/>
      </c>
      <c r="M1181" s="55">
        <f t="shared" si="113"/>
        <v>18.360000000001264</v>
      </c>
      <c r="N1181" s="59" t="str">
        <f t="shared" si="111"/>
        <v/>
      </c>
      <c r="O1181" s="59" t="str">
        <f t="shared" si="112"/>
        <v/>
      </c>
    </row>
    <row r="1182" spans="1:15" ht="12.5" customHeight="1" x14ac:dyDescent="0.35">
      <c r="A1182" s="61">
        <v>23</v>
      </c>
      <c r="B1182" s="61" t="s">
        <v>54</v>
      </c>
      <c r="C1182" s="70">
        <v>54.79806</v>
      </c>
      <c r="D1182" s="59" t="s">
        <v>50</v>
      </c>
      <c r="E1182" s="61" t="s">
        <v>42</v>
      </c>
      <c r="F1182" s="61" t="s">
        <v>55</v>
      </c>
      <c r="G1182" s="61"/>
      <c r="H1182" s="61" t="str">
        <f>IF(OR(G1182="",G1183="",G1184="",G1185=""),"",(SUMIF(A1182:A$7000,A1182,G1182:G$7000)))</f>
        <v/>
      </c>
      <c r="I1182" s="61" t="str">
        <f t="shared" si="114"/>
        <v/>
      </c>
      <c r="J1182" s="61" t="str">
        <f t="shared" si="110"/>
        <v/>
      </c>
      <c r="K1182" s="61">
        <f t="array" ref="K1182">(MAX(IF($A1182=InsertVoiceSwitchActivateLOG!A$1:A$7000,InsertVoiceSwitchActivateLOG!H$1:H$7000,0)))</f>
        <v>2.8100000000000003E-2</v>
      </c>
      <c r="L1182" s="61" t="str">
        <f t="shared" si="115"/>
        <v/>
      </c>
      <c r="M1182" s="61">
        <f t="shared" si="113"/>
        <v>20.620000000000971</v>
      </c>
      <c r="N1182" s="59" t="str">
        <f t="shared" si="111"/>
        <v/>
      </c>
      <c r="O1182" s="59" t="str">
        <f t="shared" si="112"/>
        <v/>
      </c>
    </row>
    <row r="1183" spans="1:15" ht="12.5" customHeight="1" x14ac:dyDescent="0.35">
      <c r="A1183" s="2">
        <v>23</v>
      </c>
      <c r="B1183" s="2" t="s">
        <v>54</v>
      </c>
      <c r="C1183" s="69">
        <v>54.815010000000001</v>
      </c>
      <c r="D1183" t="s">
        <v>50</v>
      </c>
      <c r="E1183" s="2" t="s">
        <v>42</v>
      </c>
      <c r="F1183" s="2" t="s">
        <v>55</v>
      </c>
      <c r="G1183" s="2"/>
      <c r="H1183" s="2" t="str">
        <f>IF(OR(G1183="",G1184="",G1185="",G1186=""),"",(SUMIF(A1183:A$7000,A1183,G1183:G$7000)))</f>
        <v/>
      </c>
      <c r="I1183" s="55" t="str">
        <f t="shared" si="114"/>
        <v/>
      </c>
      <c r="J1183" s="61" t="str">
        <f t="shared" si="110"/>
        <v/>
      </c>
      <c r="K1183" s="55">
        <f t="array" ref="K1183">(MAX(IF($A1183=InsertVoiceSwitchActivateLOG!A$1:A$7000,InsertVoiceSwitchActivateLOG!H$1:H$7000,0)))</f>
        <v>2.8100000000000003E-2</v>
      </c>
      <c r="L1183" s="55" t="str">
        <f t="shared" si="115"/>
        <v/>
      </c>
      <c r="M1183" s="55">
        <f t="shared" si="113"/>
        <v>16.950000000001353</v>
      </c>
      <c r="N1183" s="59" t="str">
        <f t="shared" si="111"/>
        <v/>
      </c>
      <c r="O1183" s="59" t="str">
        <f t="shared" si="112"/>
        <v/>
      </c>
    </row>
    <row r="1184" spans="1:15" ht="12.5" customHeight="1" x14ac:dyDescent="0.35">
      <c r="A1184" s="61">
        <v>23</v>
      </c>
      <c r="B1184" s="61" t="s">
        <v>54</v>
      </c>
      <c r="C1184" s="70">
        <v>54.839530000000003</v>
      </c>
      <c r="D1184" s="59" t="s">
        <v>50</v>
      </c>
      <c r="E1184" s="61" t="s">
        <v>42</v>
      </c>
      <c r="F1184" s="61" t="s">
        <v>55</v>
      </c>
      <c r="G1184" s="61"/>
      <c r="H1184" s="61" t="str">
        <f>IF(OR(G1184="",G1185="",G1186="",G1187=""),"",(SUMIF(A1184:A$7000,A1184,G1184:G$7000)))</f>
        <v/>
      </c>
      <c r="I1184" s="61" t="str">
        <f t="shared" si="114"/>
        <v/>
      </c>
      <c r="J1184" s="61" t="str">
        <f t="shared" si="110"/>
        <v/>
      </c>
      <c r="K1184" s="61">
        <f t="array" ref="K1184">(MAX(IF($A1184=InsertVoiceSwitchActivateLOG!A$1:A$7000,InsertVoiceSwitchActivateLOG!H$1:H$7000,0)))</f>
        <v>2.8100000000000003E-2</v>
      </c>
      <c r="L1184" s="61" t="str">
        <f t="shared" si="115"/>
        <v/>
      </c>
      <c r="M1184" s="61">
        <f t="shared" si="113"/>
        <v>24.52000000000254</v>
      </c>
      <c r="N1184" s="59" t="str">
        <f t="shared" si="111"/>
        <v/>
      </c>
      <c r="O1184" s="59" t="str">
        <f t="shared" si="112"/>
        <v/>
      </c>
    </row>
    <row r="1185" spans="1:15" ht="12.5" customHeight="1" x14ac:dyDescent="0.35">
      <c r="A1185" s="2">
        <v>23</v>
      </c>
      <c r="B1185" s="2" t="s">
        <v>54</v>
      </c>
      <c r="C1185" s="69">
        <v>54.86215</v>
      </c>
      <c r="D1185" t="s">
        <v>50</v>
      </c>
      <c r="E1185" s="2" t="s">
        <v>42</v>
      </c>
      <c r="F1185" s="2" t="s">
        <v>55</v>
      </c>
      <c r="G1185" s="2">
        <v>1E-4</v>
      </c>
      <c r="H1185" s="2" t="str">
        <f>IF(OR(G1185="",G1186="",G1187="",G1188=""),"",(SUMIF(A1185:A$7000,A1185,G1185:G$7000)))</f>
        <v/>
      </c>
      <c r="I1185" s="55" t="str">
        <f t="shared" si="114"/>
        <v/>
      </c>
      <c r="J1185" s="61" t="str">
        <f t="shared" si="110"/>
        <v/>
      </c>
      <c r="K1185" s="55">
        <f t="array" ref="K1185">(MAX(IF($A1185=InsertVoiceSwitchActivateLOG!A$1:A$7000,InsertVoiceSwitchActivateLOG!H$1:H$7000,0)))</f>
        <v>2.8100000000000003E-2</v>
      </c>
      <c r="L1185" s="55" t="str">
        <f t="shared" si="115"/>
        <v/>
      </c>
      <c r="M1185" s="55">
        <f t="shared" si="113"/>
        <v>22.61999999999631</v>
      </c>
      <c r="N1185" s="59" t="str">
        <f t="shared" si="111"/>
        <v/>
      </c>
      <c r="O1185" s="59" t="str">
        <f t="shared" si="112"/>
        <v/>
      </c>
    </row>
    <row r="1186" spans="1:15" ht="12.5" customHeight="1" x14ac:dyDescent="0.35">
      <c r="A1186" s="61">
        <v>23</v>
      </c>
      <c r="B1186" s="61" t="s">
        <v>54</v>
      </c>
      <c r="C1186" s="70">
        <v>54.879869999999997</v>
      </c>
      <c r="D1186" s="59" t="s">
        <v>50</v>
      </c>
      <c r="E1186" s="61" t="s">
        <v>42</v>
      </c>
      <c r="F1186" s="61" t="s">
        <v>55</v>
      </c>
      <c r="G1186" s="61"/>
      <c r="H1186" s="61" t="str">
        <f>IF(OR(G1186="",G1187="",G1188="",G1189=""),"",(SUMIF(A1186:A$7000,A1186,G1186:G$7000)))</f>
        <v/>
      </c>
      <c r="I1186" s="61" t="str">
        <f t="shared" si="114"/>
        <v/>
      </c>
      <c r="J1186" s="61" t="str">
        <f t="shared" si="110"/>
        <v/>
      </c>
      <c r="K1186" s="61">
        <f t="array" ref="K1186">(MAX(IF($A1186=InsertVoiceSwitchActivateLOG!A$1:A$7000,InsertVoiceSwitchActivateLOG!H$1:H$7000,0)))</f>
        <v>2.8100000000000003E-2</v>
      </c>
      <c r="L1186" s="61" t="str">
        <f t="shared" si="115"/>
        <v/>
      </c>
      <c r="M1186" s="61">
        <f t="shared" si="113"/>
        <v>17.719999999997071</v>
      </c>
      <c r="N1186" s="59" t="str">
        <f t="shared" si="111"/>
        <v/>
      </c>
      <c r="O1186" s="59" t="str">
        <f t="shared" si="112"/>
        <v/>
      </c>
    </row>
    <row r="1187" spans="1:15" ht="12.5" customHeight="1" x14ac:dyDescent="0.35">
      <c r="A1187" s="2">
        <v>23</v>
      </c>
      <c r="B1187" s="2" t="s">
        <v>54</v>
      </c>
      <c r="C1187" s="69">
        <v>54.894590000000001</v>
      </c>
      <c r="D1187" t="s">
        <v>50</v>
      </c>
      <c r="E1187" s="2" t="s">
        <v>42</v>
      </c>
      <c r="F1187" s="2" t="s">
        <v>55</v>
      </c>
      <c r="G1187" s="2"/>
      <c r="H1187" s="2" t="str">
        <f>IF(OR(G1187="",G1188="",G1189="",G1190=""),"",(SUMIF(A1187:A$7000,A1187,G1187:G$7000)))</f>
        <v/>
      </c>
      <c r="I1187" s="55" t="str">
        <f t="shared" si="114"/>
        <v/>
      </c>
      <c r="J1187" s="61" t="str">
        <f t="shared" si="110"/>
        <v/>
      </c>
      <c r="K1187" s="55">
        <f t="array" ref="K1187">(MAX(IF($A1187=InsertVoiceSwitchActivateLOG!A$1:A$7000,InsertVoiceSwitchActivateLOG!H$1:H$7000,0)))</f>
        <v>2.8100000000000003E-2</v>
      </c>
      <c r="L1187" s="55" t="str">
        <f t="shared" si="115"/>
        <v/>
      </c>
      <c r="M1187" s="55">
        <f t="shared" si="113"/>
        <v>14.720000000004063</v>
      </c>
      <c r="N1187" s="59" t="str">
        <f t="shared" si="111"/>
        <v/>
      </c>
      <c r="O1187" s="59" t="str">
        <f t="shared" si="112"/>
        <v/>
      </c>
    </row>
    <row r="1188" spans="1:15" ht="12.5" customHeight="1" x14ac:dyDescent="0.35">
      <c r="A1188" s="61">
        <v>23</v>
      </c>
      <c r="B1188" s="61" t="s">
        <v>54</v>
      </c>
      <c r="C1188" s="70">
        <v>54.921520000000001</v>
      </c>
      <c r="D1188" s="59" t="s">
        <v>50</v>
      </c>
      <c r="E1188" s="61" t="s">
        <v>42</v>
      </c>
      <c r="F1188" s="61" t="s">
        <v>55</v>
      </c>
      <c r="G1188" s="61"/>
      <c r="H1188" s="61" t="str">
        <f>IF(OR(G1188="",G1189="",G1190="",G1191=""),"",(SUMIF(A1188:A$7000,A1188,G1188:G$7000)))</f>
        <v/>
      </c>
      <c r="I1188" s="61" t="str">
        <f t="shared" si="114"/>
        <v/>
      </c>
      <c r="J1188" s="61" t="str">
        <f t="shared" si="110"/>
        <v/>
      </c>
      <c r="K1188" s="61">
        <f t="array" ref="K1188">(MAX(IF($A1188=InsertVoiceSwitchActivateLOG!A$1:A$7000,InsertVoiceSwitchActivateLOG!H$1:H$7000,0)))</f>
        <v>2.8100000000000003E-2</v>
      </c>
      <c r="L1188" s="61" t="str">
        <f t="shared" si="115"/>
        <v/>
      </c>
      <c r="M1188" s="61">
        <f t="shared" si="113"/>
        <v>26.930000000000121</v>
      </c>
      <c r="N1188" s="59" t="str">
        <f t="shared" si="111"/>
        <v/>
      </c>
      <c r="O1188" s="59" t="str">
        <f t="shared" si="112"/>
        <v/>
      </c>
    </row>
    <row r="1189" spans="1:15" ht="12.5" customHeight="1" x14ac:dyDescent="0.35">
      <c r="A1189" s="2">
        <v>23</v>
      </c>
      <c r="B1189" s="2" t="s">
        <v>54</v>
      </c>
      <c r="C1189" s="69">
        <v>54.950740000000003</v>
      </c>
      <c r="D1189" t="s">
        <v>50</v>
      </c>
      <c r="E1189" s="2" t="s">
        <v>42</v>
      </c>
      <c r="F1189" s="2" t="s">
        <v>55</v>
      </c>
      <c r="G1189" s="2">
        <v>5.9999999999999995E-4</v>
      </c>
      <c r="H1189" s="2">
        <f>IF(OR(G1189="",G1190="",G1191="",G1192=""),"",(SUMIF(A1189:A$7000,A1189,G1189:G$7000)))</f>
        <v>2.8100000000000003E-2</v>
      </c>
      <c r="I1189" s="55">
        <f t="shared" si="114"/>
        <v>23</v>
      </c>
      <c r="J1189" s="61" t="str">
        <f t="shared" si="110"/>
        <v>TaskA</v>
      </c>
      <c r="K1189" s="55">
        <f t="array" ref="K1189">(MAX(IF($A1189=InsertVoiceSwitchActivateLOG!A$1:A$7000,InsertVoiceSwitchActivateLOG!H$1:H$7000,0)))</f>
        <v>2.8100000000000003E-2</v>
      </c>
      <c r="L1189" s="55">
        <f t="shared" si="115"/>
        <v>54.950740000000003</v>
      </c>
      <c r="M1189" s="55">
        <f t="shared" si="113"/>
        <v>29.220000000002244</v>
      </c>
      <c r="N1189" s="59" t="str">
        <f t="shared" si="111"/>
        <v/>
      </c>
      <c r="O1189" s="59" t="str">
        <f t="shared" si="112"/>
        <v/>
      </c>
    </row>
    <row r="1190" spans="1:15" ht="12.5" customHeight="1" x14ac:dyDescent="0.35">
      <c r="A1190" s="61">
        <v>23</v>
      </c>
      <c r="B1190" s="61" t="s">
        <v>54</v>
      </c>
      <c r="C1190" s="70">
        <v>54.969880000000003</v>
      </c>
      <c r="D1190" s="59" t="s">
        <v>50</v>
      </c>
      <c r="E1190" s="61" t="s">
        <v>42</v>
      </c>
      <c r="F1190" s="61" t="s">
        <v>55</v>
      </c>
      <c r="G1190" s="61">
        <v>5.9999999999999995E-4</v>
      </c>
      <c r="H1190" s="61">
        <f>IF(OR(G1190="",G1191="",G1192="",G1193=""),"",(SUMIF(A1190:A$7000,A1190,G1190:G$7000)))</f>
        <v>2.7500000000000004E-2</v>
      </c>
      <c r="I1190" s="61" t="str">
        <f t="shared" si="114"/>
        <v/>
      </c>
      <c r="J1190" s="61" t="str">
        <f t="shared" si="110"/>
        <v/>
      </c>
      <c r="K1190" s="61">
        <f t="array" ref="K1190">(MAX(IF($A1190=InsertVoiceSwitchActivateLOG!A$1:A$7000,InsertVoiceSwitchActivateLOG!H$1:H$7000,0)))</f>
        <v>2.8100000000000003E-2</v>
      </c>
      <c r="L1190" s="61" t="str">
        <f t="shared" si="115"/>
        <v/>
      </c>
      <c r="M1190" s="61">
        <f t="shared" si="113"/>
        <v>19.140000000000157</v>
      </c>
      <c r="N1190" s="59">
        <f t="shared" si="111"/>
        <v>23</v>
      </c>
      <c r="O1190" s="59">
        <f t="shared" si="112"/>
        <v>-1</v>
      </c>
    </row>
    <row r="1191" spans="1:15" ht="12.5" customHeight="1" x14ac:dyDescent="0.35">
      <c r="A1191" s="2">
        <v>23</v>
      </c>
      <c r="B1191" s="2" t="s">
        <v>54</v>
      </c>
      <c r="C1191" s="69">
        <v>54.988160000000001</v>
      </c>
      <c r="D1191" t="s">
        <v>50</v>
      </c>
      <c r="E1191" s="2" t="s">
        <v>42</v>
      </c>
      <c r="F1191" s="2" t="s">
        <v>55</v>
      </c>
      <c r="G1191" s="2">
        <v>5.0000000000000001E-4</v>
      </c>
      <c r="H1191" s="2">
        <f>IF(OR(G1191="",G1192="",G1193="",G1194=""),"",(SUMIF(A1191:A$7000,A1191,G1191:G$7000)))</f>
        <v>2.6900000000000004E-2</v>
      </c>
      <c r="I1191" s="55" t="str">
        <f t="shared" si="114"/>
        <v/>
      </c>
      <c r="J1191" s="61" t="str">
        <f t="shared" si="110"/>
        <v/>
      </c>
      <c r="K1191" s="55">
        <f t="array" ref="K1191">(MAX(IF($A1191=InsertVoiceSwitchActivateLOG!A$1:A$7000,InsertVoiceSwitchActivateLOG!H$1:H$7000,0)))</f>
        <v>2.8100000000000003E-2</v>
      </c>
      <c r="L1191" s="55" t="str">
        <f t="shared" si="115"/>
        <v/>
      </c>
      <c r="M1191" s="55">
        <f t="shared" si="113"/>
        <v>18.279999999997187</v>
      </c>
      <c r="N1191" s="59">
        <f t="shared" si="111"/>
        <v>23</v>
      </c>
      <c r="O1191" s="59">
        <f t="shared" si="112"/>
        <v>1</v>
      </c>
    </row>
    <row r="1192" spans="1:15" ht="12.5" customHeight="1" x14ac:dyDescent="0.35">
      <c r="A1192" s="61">
        <v>23</v>
      </c>
      <c r="B1192" s="61" t="s">
        <v>56</v>
      </c>
      <c r="C1192" s="70">
        <v>55.010530000000003</v>
      </c>
      <c r="D1192" s="59" t="s">
        <v>50</v>
      </c>
      <c r="E1192" s="61" t="s">
        <v>42</v>
      </c>
      <c r="F1192" s="61" t="s">
        <v>55</v>
      </c>
      <c r="G1192" s="61">
        <v>1.8E-3</v>
      </c>
      <c r="H1192" s="61">
        <f>IF(OR(G1192="",G1193="",G1194="",G1195=""),"",(SUMIF(A1192:A$7000,A1192,G1192:G$7000)))</f>
        <v>2.6400000000000003E-2</v>
      </c>
      <c r="I1192" s="61" t="str">
        <f t="shared" si="114"/>
        <v/>
      </c>
      <c r="J1192" s="61" t="str">
        <f t="shared" si="110"/>
        <v/>
      </c>
      <c r="K1192" s="61">
        <f t="array" ref="K1192">(MAX(IF($A1192=InsertVoiceSwitchActivateLOG!A$1:A$7000,InsertVoiceSwitchActivateLOG!H$1:H$7000,0)))</f>
        <v>2.8100000000000003E-2</v>
      </c>
      <c r="L1192" s="61" t="str">
        <f t="shared" si="115"/>
        <v/>
      </c>
      <c r="M1192" s="61">
        <f t="shared" si="113"/>
        <v>22.370000000002221</v>
      </c>
      <c r="N1192" s="59">
        <f t="shared" si="111"/>
        <v>23</v>
      </c>
      <c r="O1192" s="59">
        <f t="shared" si="112"/>
        <v>1</v>
      </c>
    </row>
    <row r="1193" spans="1:15" ht="12.5" customHeight="1" x14ac:dyDescent="0.35">
      <c r="A1193" s="2">
        <v>23</v>
      </c>
      <c r="B1193" s="2" t="s">
        <v>56</v>
      </c>
      <c r="C1193" s="69">
        <v>55.028820000000003</v>
      </c>
      <c r="D1193" t="s">
        <v>50</v>
      </c>
      <c r="E1193" s="2" t="s">
        <v>42</v>
      </c>
      <c r="F1193" s="2" t="s">
        <v>55</v>
      </c>
      <c r="G1193" s="2">
        <v>2.3E-3</v>
      </c>
      <c r="H1193" s="2">
        <f>IF(OR(G1193="",G1194="",G1195="",G1196=""),"",(SUMIF(A1193:A$7000,A1193,G1193:G$7000)))</f>
        <v>2.4600000000000007E-2</v>
      </c>
      <c r="I1193" s="55" t="str">
        <f t="shared" si="114"/>
        <v/>
      </c>
      <c r="J1193" s="61" t="str">
        <f t="shared" si="110"/>
        <v/>
      </c>
      <c r="K1193" s="55">
        <f t="array" ref="K1193">(MAX(IF($A1193=InsertVoiceSwitchActivateLOG!A$1:A$7000,InsertVoiceSwitchActivateLOG!H$1:H$7000,0)))</f>
        <v>2.8100000000000003E-2</v>
      </c>
      <c r="L1193" s="55" t="str">
        <f t="shared" si="115"/>
        <v/>
      </c>
      <c r="M1193" s="55">
        <f t="shared" si="113"/>
        <v>18.290000000000362</v>
      </c>
      <c r="N1193" s="59">
        <f t="shared" si="111"/>
        <v>23</v>
      </c>
      <c r="O1193" s="59">
        <f t="shared" si="112"/>
        <v>1</v>
      </c>
    </row>
    <row r="1194" spans="1:15" ht="12.5" customHeight="1" x14ac:dyDescent="0.35">
      <c r="A1194" s="61">
        <v>23</v>
      </c>
      <c r="B1194" s="61" t="s">
        <v>56</v>
      </c>
      <c r="C1194" s="70">
        <v>55.049399999999999</v>
      </c>
      <c r="D1194" s="59" t="s">
        <v>50</v>
      </c>
      <c r="E1194" s="61" t="s">
        <v>42</v>
      </c>
      <c r="F1194" s="61" t="s">
        <v>55</v>
      </c>
      <c r="G1194" s="61">
        <v>2.5000000000000001E-3</v>
      </c>
      <c r="H1194" s="61">
        <f>IF(OR(G1194="",G1195="",G1196="",G1197=""),"",(SUMIF(A1194:A$7000,A1194,G1194:G$7000)))</f>
        <v>2.2300000000000004E-2</v>
      </c>
      <c r="I1194" s="61" t="str">
        <f t="shared" si="114"/>
        <v/>
      </c>
      <c r="J1194" s="61" t="str">
        <f t="shared" si="110"/>
        <v/>
      </c>
      <c r="K1194" s="61">
        <f t="array" ref="K1194">(MAX(IF($A1194=InsertVoiceSwitchActivateLOG!A$1:A$7000,InsertVoiceSwitchActivateLOG!H$1:H$7000,0)))</f>
        <v>2.8100000000000003E-2</v>
      </c>
      <c r="L1194" s="61" t="str">
        <f t="shared" si="115"/>
        <v/>
      </c>
      <c r="M1194" s="61">
        <f t="shared" si="113"/>
        <v>20.57999999999538</v>
      </c>
      <c r="N1194" s="59">
        <f t="shared" si="111"/>
        <v>23</v>
      </c>
      <c r="O1194" s="59">
        <f t="shared" si="112"/>
        <v>-1</v>
      </c>
    </row>
    <row r="1195" spans="1:15" ht="12.5" customHeight="1" x14ac:dyDescent="0.35">
      <c r="A1195" s="2">
        <v>23</v>
      </c>
      <c r="B1195" s="2" t="s">
        <v>56</v>
      </c>
      <c r="C1195" s="69">
        <v>55.067529999999998</v>
      </c>
      <c r="D1195" t="s">
        <v>50</v>
      </c>
      <c r="E1195" s="2" t="s">
        <v>42</v>
      </c>
      <c r="F1195" s="2" t="s">
        <v>55</v>
      </c>
      <c r="G1195" s="2">
        <v>2E-3</v>
      </c>
      <c r="H1195" s="2">
        <f>IF(OR(G1195="",G1196="",G1197="",G1198=""),"",(SUMIF(A1195:A$7000,A1195,G1195:G$7000)))</f>
        <v>1.9800000000000002E-2</v>
      </c>
      <c r="I1195" s="55" t="str">
        <f t="shared" si="114"/>
        <v/>
      </c>
      <c r="J1195" s="61" t="str">
        <f t="shared" si="110"/>
        <v/>
      </c>
      <c r="K1195" s="55">
        <f t="array" ref="K1195">(MAX(IF($A1195=InsertVoiceSwitchActivateLOG!A$1:A$7000,InsertVoiceSwitchActivateLOG!H$1:H$7000,0)))</f>
        <v>2.8100000000000003E-2</v>
      </c>
      <c r="L1195" s="55" t="str">
        <f t="shared" si="115"/>
        <v/>
      </c>
      <c r="M1195" s="55">
        <f t="shared" si="113"/>
        <v>18.129999999999313</v>
      </c>
      <c r="N1195" s="59">
        <f t="shared" si="111"/>
        <v>23</v>
      </c>
      <c r="O1195" s="59">
        <f t="shared" si="112"/>
        <v>-1</v>
      </c>
    </row>
    <row r="1196" spans="1:15" ht="12.5" customHeight="1" x14ac:dyDescent="0.35">
      <c r="A1196" s="61">
        <v>23</v>
      </c>
      <c r="B1196" s="61" t="s">
        <v>54</v>
      </c>
      <c r="C1196" s="70">
        <v>55.083840000000002</v>
      </c>
      <c r="D1196" s="59" t="s">
        <v>50</v>
      </c>
      <c r="E1196" s="61" t="s">
        <v>42</v>
      </c>
      <c r="F1196" s="61" t="s">
        <v>55</v>
      </c>
      <c r="G1196" s="61">
        <v>8.0000000000000004E-4</v>
      </c>
      <c r="H1196" s="61">
        <f>IF(OR(G1196="",G1197="",G1198="",G1199=""),"",(SUMIF(A1196:A$7000,A1196,G1196:G$7000)))</f>
        <v>1.78E-2</v>
      </c>
      <c r="I1196" s="61" t="str">
        <f t="shared" si="114"/>
        <v/>
      </c>
      <c r="J1196" s="61" t="str">
        <f t="shared" si="110"/>
        <v/>
      </c>
      <c r="K1196" s="61">
        <f t="array" ref="K1196">(MAX(IF($A1196=InsertVoiceSwitchActivateLOG!A$1:A$7000,InsertVoiceSwitchActivateLOG!H$1:H$7000,0)))</f>
        <v>2.8100000000000003E-2</v>
      </c>
      <c r="L1196" s="61" t="str">
        <f t="shared" si="115"/>
        <v/>
      </c>
      <c r="M1196" s="61">
        <f t="shared" si="113"/>
        <v>16.310000000004266</v>
      </c>
      <c r="N1196" s="59">
        <f t="shared" si="111"/>
        <v>23</v>
      </c>
      <c r="O1196" s="59">
        <f t="shared" si="112"/>
        <v>1</v>
      </c>
    </row>
    <row r="1197" spans="1:15" ht="12.5" customHeight="1" x14ac:dyDescent="0.35">
      <c r="A1197" s="2">
        <v>23</v>
      </c>
      <c r="B1197" s="2" t="s">
        <v>54</v>
      </c>
      <c r="C1197" s="69">
        <v>55.1004</v>
      </c>
      <c r="D1197" t="s">
        <v>50</v>
      </c>
      <c r="E1197" s="2" t="s">
        <v>42</v>
      </c>
      <c r="F1197" s="2" t="s">
        <v>55</v>
      </c>
      <c r="G1197" s="2">
        <v>8.0000000000000004E-4</v>
      </c>
      <c r="H1197" s="2">
        <f>IF(OR(G1197="",G1198="",G1199="",G1200=""),"",(SUMIF(A1197:A$7000,A1197,G1197:G$7000)))</f>
        <v>1.7000000000000001E-2</v>
      </c>
      <c r="I1197" s="55" t="str">
        <f t="shared" si="114"/>
        <v/>
      </c>
      <c r="J1197" s="61" t="str">
        <f t="shared" si="110"/>
        <v/>
      </c>
      <c r="K1197" s="55">
        <f t="array" ref="K1197">(MAX(IF($A1197=InsertVoiceSwitchActivateLOG!A$1:A$7000,InsertVoiceSwitchActivateLOG!H$1:H$7000,0)))</f>
        <v>2.8100000000000003E-2</v>
      </c>
      <c r="L1197" s="55" t="str">
        <f t="shared" si="115"/>
        <v/>
      </c>
      <c r="M1197" s="55">
        <f t="shared" si="113"/>
        <v>16.559999999998354</v>
      </c>
      <c r="N1197" s="59">
        <f t="shared" si="111"/>
        <v>23</v>
      </c>
      <c r="O1197" s="59">
        <f t="shared" si="112"/>
        <v>1</v>
      </c>
    </row>
    <row r="1198" spans="1:15" ht="12.5" customHeight="1" x14ac:dyDescent="0.35">
      <c r="A1198" s="61">
        <v>23</v>
      </c>
      <c r="B1198" s="61" t="s">
        <v>56</v>
      </c>
      <c r="C1198" s="70">
        <v>55.116500000000002</v>
      </c>
      <c r="D1198" s="59" t="s">
        <v>50</v>
      </c>
      <c r="E1198" s="61" t="s">
        <v>42</v>
      </c>
      <c r="F1198" s="61" t="s">
        <v>55</v>
      </c>
      <c r="G1198" s="61">
        <v>2.2000000000000001E-3</v>
      </c>
      <c r="H1198" s="61">
        <f>IF(OR(G1198="",G1199="",G1200="",G1201=""),"",(SUMIF(A1198:A$7000,A1198,G1198:G$7000)))</f>
        <v>1.6199999999999999E-2</v>
      </c>
      <c r="I1198" s="61" t="str">
        <f t="shared" si="114"/>
        <v/>
      </c>
      <c r="J1198" s="61" t="str">
        <f t="shared" si="110"/>
        <v/>
      </c>
      <c r="K1198" s="61">
        <f t="array" ref="K1198">(MAX(IF($A1198=InsertVoiceSwitchActivateLOG!A$1:A$7000,InsertVoiceSwitchActivateLOG!H$1:H$7000,0)))</f>
        <v>2.8100000000000003E-2</v>
      </c>
      <c r="L1198" s="61" t="str">
        <f t="shared" si="115"/>
        <v/>
      </c>
      <c r="M1198" s="61">
        <f t="shared" si="113"/>
        <v>16.100000000001558</v>
      </c>
      <c r="N1198" s="59">
        <f t="shared" si="111"/>
        <v>23</v>
      </c>
      <c r="O1198" s="59">
        <f t="shared" si="112"/>
        <v>-1</v>
      </c>
    </row>
    <row r="1199" spans="1:15" ht="12.5" customHeight="1" x14ac:dyDescent="0.35">
      <c r="A1199" s="2">
        <v>23</v>
      </c>
      <c r="B1199" s="2" t="s">
        <v>56</v>
      </c>
      <c r="C1199" s="69">
        <v>55.131230000000002</v>
      </c>
      <c r="D1199" t="s">
        <v>50</v>
      </c>
      <c r="E1199" s="2" t="s">
        <v>42</v>
      </c>
      <c r="F1199" s="2" t="s">
        <v>55</v>
      </c>
      <c r="G1199" s="2">
        <v>1.4E-3</v>
      </c>
      <c r="H1199" s="2">
        <f>IF(OR(G1199="",G1200="",G1201="",G1202=""),"",(SUMIF(A1199:A$7000,A1199,G1199:G$7000)))</f>
        <v>1.3999999999999999E-2</v>
      </c>
      <c r="I1199" s="55" t="str">
        <f t="shared" si="114"/>
        <v/>
      </c>
      <c r="J1199" s="61" t="str">
        <f t="shared" si="110"/>
        <v/>
      </c>
      <c r="K1199" s="55">
        <f t="array" ref="K1199">(MAX(IF($A1199=InsertVoiceSwitchActivateLOG!A$1:A$7000,InsertVoiceSwitchActivateLOG!H$1:H$7000,0)))</f>
        <v>2.8100000000000003E-2</v>
      </c>
      <c r="L1199" s="55" t="str">
        <f t="shared" si="115"/>
        <v/>
      </c>
      <c r="M1199" s="55">
        <f t="shared" si="113"/>
        <v>14.730000000000132</v>
      </c>
      <c r="N1199" s="59">
        <f t="shared" si="111"/>
        <v>23</v>
      </c>
      <c r="O1199" s="59">
        <f t="shared" si="112"/>
        <v>1</v>
      </c>
    </row>
    <row r="1200" spans="1:15" ht="12.5" customHeight="1" x14ac:dyDescent="0.35">
      <c r="A1200" s="61">
        <v>23</v>
      </c>
      <c r="B1200" s="61" t="s">
        <v>56</v>
      </c>
      <c r="C1200" s="70">
        <v>55.147449999999999</v>
      </c>
      <c r="D1200" s="59" t="s">
        <v>50</v>
      </c>
      <c r="E1200" s="61" t="s">
        <v>42</v>
      </c>
      <c r="F1200" s="61" t="s">
        <v>55</v>
      </c>
      <c r="G1200" s="61">
        <v>1.4E-3</v>
      </c>
      <c r="H1200" s="61">
        <f>IF(OR(G1200="",G1201="",G1202="",G1203=""),"",(SUMIF(A1200:A$7000,A1200,G1200:G$7000)))</f>
        <v>1.2599999999999998E-2</v>
      </c>
      <c r="I1200" s="61" t="str">
        <f t="shared" si="114"/>
        <v/>
      </c>
      <c r="J1200" s="61" t="str">
        <f t="shared" si="110"/>
        <v/>
      </c>
      <c r="K1200" s="61">
        <f t="array" ref="K1200">(MAX(IF($A1200=InsertVoiceSwitchActivateLOG!A$1:A$7000,InsertVoiceSwitchActivateLOG!H$1:H$7000,0)))</f>
        <v>2.8100000000000003E-2</v>
      </c>
      <c r="L1200" s="61" t="str">
        <f t="shared" si="115"/>
        <v/>
      </c>
      <c r="M1200" s="61">
        <f t="shared" si="113"/>
        <v>16.219999999997015</v>
      </c>
      <c r="N1200" s="59">
        <f t="shared" si="111"/>
        <v>23</v>
      </c>
      <c r="O1200" s="59">
        <f t="shared" si="112"/>
        <v>-1</v>
      </c>
    </row>
    <row r="1201" spans="1:15" ht="12.5" customHeight="1" x14ac:dyDescent="0.35">
      <c r="A1201" s="2">
        <v>23</v>
      </c>
      <c r="B1201" s="2" t="s">
        <v>54</v>
      </c>
      <c r="C1201" s="69">
        <v>55.163229999999999</v>
      </c>
      <c r="D1201" t="s">
        <v>50</v>
      </c>
      <c r="E1201" s="2" t="s">
        <v>42</v>
      </c>
      <c r="F1201" s="2" t="s">
        <v>55</v>
      </c>
      <c r="G1201" s="2">
        <v>8.0000000000000004E-4</v>
      </c>
      <c r="H1201" s="2">
        <f>IF(OR(G1201="",G1202="",G1203="",G1204=""),"",(SUMIF(A1201:A$7000,A1201,G1201:G$7000)))</f>
        <v>1.1199999999999998E-2</v>
      </c>
      <c r="I1201" s="55" t="str">
        <f t="shared" si="114"/>
        <v/>
      </c>
      <c r="J1201" s="61" t="str">
        <f t="shared" si="110"/>
        <v/>
      </c>
      <c r="K1201" s="55">
        <f t="array" ref="K1201">(MAX(IF($A1201=InsertVoiceSwitchActivateLOG!A$1:A$7000,InsertVoiceSwitchActivateLOG!H$1:H$7000,0)))</f>
        <v>2.8100000000000003E-2</v>
      </c>
      <c r="L1201" s="55" t="str">
        <f t="shared" si="115"/>
        <v/>
      </c>
      <c r="M1201" s="55">
        <f t="shared" si="113"/>
        <v>15.779999999999461</v>
      </c>
      <c r="N1201" s="59">
        <f t="shared" si="111"/>
        <v>23</v>
      </c>
      <c r="O1201" s="59">
        <f t="shared" si="112"/>
        <v>1</v>
      </c>
    </row>
    <row r="1202" spans="1:15" ht="12.5" customHeight="1" x14ac:dyDescent="0.35">
      <c r="A1202" s="61">
        <v>23</v>
      </c>
      <c r="B1202" s="61" t="s">
        <v>56</v>
      </c>
      <c r="C1202" s="70">
        <v>55.179049999999997</v>
      </c>
      <c r="D1202" s="59" t="s">
        <v>50</v>
      </c>
      <c r="E1202" s="61" t="s">
        <v>42</v>
      </c>
      <c r="F1202" s="61" t="s">
        <v>55</v>
      </c>
      <c r="G1202" s="61">
        <v>2.8999999999999998E-3</v>
      </c>
      <c r="H1202" s="61">
        <f>IF(OR(G1202="",G1203="",G1204="",G1205=""),"",(SUMIF(A1202:A$7000,A1202,G1202:G$7000)))</f>
        <v>1.0399999999999998E-2</v>
      </c>
      <c r="I1202" s="61" t="str">
        <f t="shared" si="114"/>
        <v/>
      </c>
      <c r="J1202" s="61" t="str">
        <f t="shared" si="110"/>
        <v/>
      </c>
      <c r="K1202" s="61">
        <f t="array" ref="K1202">(MAX(IF($A1202=InsertVoiceSwitchActivateLOG!A$1:A$7000,InsertVoiceSwitchActivateLOG!H$1:H$7000,0)))</f>
        <v>2.8100000000000003E-2</v>
      </c>
      <c r="L1202" s="61" t="str">
        <f t="shared" si="115"/>
        <v/>
      </c>
      <c r="M1202" s="61">
        <f t="shared" si="113"/>
        <v>15.819999999997947</v>
      </c>
      <c r="N1202" s="59">
        <f t="shared" si="111"/>
        <v>23</v>
      </c>
      <c r="O1202" s="59">
        <f t="shared" si="112"/>
        <v>1</v>
      </c>
    </row>
    <row r="1203" spans="1:15" ht="12.5" customHeight="1" x14ac:dyDescent="0.35">
      <c r="A1203" s="2">
        <v>23</v>
      </c>
      <c r="B1203" s="2" t="s">
        <v>56</v>
      </c>
      <c r="C1203" s="69">
        <v>55.19482</v>
      </c>
      <c r="D1203" t="s">
        <v>50</v>
      </c>
      <c r="E1203" s="2" t="s">
        <v>42</v>
      </c>
      <c r="F1203" s="2" t="s">
        <v>55</v>
      </c>
      <c r="G1203" s="2">
        <v>3.2000000000000002E-3</v>
      </c>
      <c r="H1203" s="2">
        <f>IF(OR(G1203="",G1204="",G1205="",G1206=""),"",(SUMIF(A1203:A$7000,A1203,G1203:G$7000)))</f>
        <v>7.5000000000000006E-3</v>
      </c>
      <c r="I1203" s="55" t="str">
        <f t="shared" si="114"/>
        <v/>
      </c>
      <c r="J1203" s="61" t="str">
        <f t="shared" si="110"/>
        <v/>
      </c>
      <c r="K1203" s="55">
        <f t="array" ref="K1203">(MAX(IF($A1203=InsertVoiceSwitchActivateLOG!A$1:A$7000,InsertVoiceSwitchActivateLOG!H$1:H$7000,0)))</f>
        <v>2.8100000000000003E-2</v>
      </c>
      <c r="L1203" s="55" t="str">
        <f t="shared" si="115"/>
        <v/>
      </c>
      <c r="M1203" s="55">
        <f t="shared" si="113"/>
        <v>15.770000000003392</v>
      </c>
      <c r="N1203" s="59">
        <f t="shared" si="111"/>
        <v>23</v>
      </c>
      <c r="O1203" s="59">
        <f t="shared" si="112"/>
        <v>1</v>
      </c>
    </row>
    <row r="1204" spans="1:15" ht="12.5" customHeight="1" x14ac:dyDescent="0.35">
      <c r="A1204" s="61">
        <v>23</v>
      </c>
      <c r="B1204" s="61" t="s">
        <v>56</v>
      </c>
      <c r="C1204" s="70">
        <v>55.211930000000002</v>
      </c>
      <c r="D1204" s="59" t="s">
        <v>50</v>
      </c>
      <c r="E1204" s="61" t="s">
        <v>42</v>
      </c>
      <c r="F1204" s="61" t="s">
        <v>55</v>
      </c>
      <c r="G1204" s="61">
        <v>3.2000000000000002E-3</v>
      </c>
      <c r="H1204" s="61">
        <f>IF(OR(G1204="",G1205="",G1206="",G1207=""),"",(SUMIF(A1204:A$7000,A1204,G1204:G$7000)))</f>
        <v>4.3000000000000009E-3</v>
      </c>
      <c r="I1204" s="61" t="str">
        <f t="shared" si="114"/>
        <v/>
      </c>
      <c r="J1204" s="61" t="str">
        <f t="shared" si="110"/>
        <v/>
      </c>
      <c r="K1204" s="61">
        <f t="array" ref="K1204">(MAX(IF($A1204=InsertVoiceSwitchActivateLOG!A$1:A$7000,InsertVoiceSwitchActivateLOG!H$1:H$7000,0)))</f>
        <v>2.8100000000000003E-2</v>
      </c>
      <c r="L1204" s="61" t="str">
        <f t="shared" si="115"/>
        <v/>
      </c>
      <c r="M1204" s="61">
        <f t="shared" si="113"/>
        <v>17.110000000002401</v>
      </c>
      <c r="N1204" s="59">
        <f t="shared" si="111"/>
        <v>23</v>
      </c>
      <c r="O1204" s="59">
        <f t="shared" si="112"/>
        <v>-1</v>
      </c>
    </row>
    <row r="1205" spans="1:15" ht="12.5" customHeight="1" x14ac:dyDescent="0.35">
      <c r="A1205" s="2">
        <v>23</v>
      </c>
      <c r="B1205" s="2" t="s">
        <v>54</v>
      </c>
      <c r="C1205" s="69">
        <v>55.228009999999998</v>
      </c>
      <c r="D1205" t="s">
        <v>50</v>
      </c>
      <c r="E1205" s="2" t="s">
        <v>42</v>
      </c>
      <c r="F1205" s="2" t="s">
        <v>55</v>
      </c>
      <c r="G1205" s="2">
        <v>8.9999999999999998E-4</v>
      </c>
      <c r="H1205" s="2" t="str">
        <f>IF(OR(G1205="",G1206="",G1207="",G1208=""),"",(SUMIF(A1205:A$7000,A1205,G1205:G$7000)))</f>
        <v/>
      </c>
      <c r="I1205" s="55" t="str">
        <f t="shared" si="114"/>
        <v/>
      </c>
      <c r="J1205" s="61" t="str">
        <f t="shared" si="110"/>
        <v/>
      </c>
      <c r="K1205" s="55">
        <f t="array" ref="K1205">(MAX(IF($A1205=InsertVoiceSwitchActivateLOG!A$1:A$7000,InsertVoiceSwitchActivateLOG!H$1:H$7000,0)))</f>
        <v>2.8100000000000003E-2</v>
      </c>
      <c r="L1205" s="55" t="str">
        <f t="shared" si="115"/>
        <v/>
      </c>
      <c r="M1205" s="55">
        <f t="shared" si="113"/>
        <v>16.079999999995209</v>
      </c>
      <c r="N1205" s="59">
        <f t="shared" si="111"/>
        <v>23</v>
      </c>
      <c r="O1205" s="59">
        <f t="shared" si="112"/>
        <v>-1</v>
      </c>
    </row>
    <row r="1206" spans="1:15" ht="12.5" customHeight="1" x14ac:dyDescent="0.35">
      <c r="A1206" s="61">
        <v>23</v>
      </c>
      <c r="B1206" s="61" t="s">
        <v>54</v>
      </c>
      <c r="C1206" s="70">
        <v>55.24483</v>
      </c>
      <c r="D1206" s="59" t="s">
        <v>50</v>
      </c>
      <c r="E1206" s="61" t="s">
        <v>42</v>
      </c>
      <c r="F1206" s="61" t="s">
        <v>55</v>
      </c>
      <c r="G1206" s="61">
        <v>1E-4</v>
      </c>
      <c r="H1206" s="61" t="str">
        <f>IF(OR(G1206="",G1207="",G1208="",G1209=""),"",(SUMIF(A1206:A$7000,A1206,G1206:G$7000)))</f>
        <v/>
      </c>
      <c r="I1206" s="61" t="str">
        <f t="shared" si="114"/>
        <v/>
      </c>
      <c r="J1206" s="61" t="str">
        <f t="shared" si="110"/>
        <v/>
      </c>
      <c r="K1206" s="61">
        <f t="array" ref="K1206">(MAX(IF($A1206=InsertVoiceSwitchActivateLOG!A$1:A$7000,InsertVoiceSwitchActivateLOG!H$1:H$7000,0)))</f>
        <v>2.8100000000000003E-2</v>
      </c>
      <c r="L1206" s="61" t="str">
        <f t="shared" si="115"/>
        <v/>
      </c>
      <c r="M1206" s="61">
        <f t="shared" si="113"/>
        <v>16.820000000002722</v>
      </c>
      <c r="N1206" s="59">
        <f t="shared" si="111"/>
        <v>23</v>
      </c>
      <c r="O1206" s="59">
        <f t="shared" si="112"/>
        <v>1</v>
      </c>
    </row>
    <row r="1207" spans="1:15" ht="12.5" customHeight="1" x14ac:dyDescent="0.35">
      <c r="A1207" s="2">
        <v>23</v>
      </c>
      <c r="B1207" s="2" t="s">
        <v>54</v>
      </c>
      <c r="C1207" s="69">
        <v>55.26041</v>
      </c>
      <c r="D1207" t="s">
        <v>50</v>
      </c>
      <c r="E1207" s="2" t="s">
        <v>42</v>
      </c>
      <c r="F1207" s="2" t="s">
        <v>55</v>
      </c>
      <c r="G1207" s="2">
        <v>1E-4</v>
      </c>
      <c r="H1207" s="2" t="str">
        <f>IF(OR(G1207="",G1208="",G1209="",G1210=""),"",(SUMIF(A1207:A$7000,A1207,G1207:G$7000)))</f>
        <v/>
      </c>
      <c r="I1207" s="55" t="str">
        <f t="shared" si="114"/>
        <v/>
      </c>
      <c r="J1207" s="61" t="str">
        <f t="shared" si="110"/>
        <v/>
      </c>
      <c r="K1207" s="55">
        <f t="array" ref="K1207">(MAX(IF($A1207=InsertVoiceSwitchActivateLOG!A$1:A$7000,InsertVoiceSwitchActivateLOG!H$1:H$7000,0)))</f>
        <v>2.8100000000000003E-2</v>
      </c>
      <c r="L1207" s="55" t="str">
        <f t="shared" si="115"/>
        <v/>
      </c>
      <c r="M1207" s="55">
        <f t="shared" si="113"/>
        <v>15.579999999999927</v>
      </c>
      <c r="N1207" s="59" t="str">
        <f t="shared" si="111"/>
        <v/>
      </c>
      <c r="O1207" s="59" t="str">
        <f t="shared" si="112"/>
        <v/>
      </c>
    </row>
    <row r="1208" spans="1:15" ht="12.5" customHeight="1" x14ac:dyDescent="0.35">
      <c r="A1208" s="61">
        <v>23</v>
      </c>
      <c r="B1208" s="61" t="s">
        <v>54</v>
      </c>
      <c r="C1208" s="70">
        <v>55.276510000000002</v>
      </c>
      <c r="D1208" s="59" t="s">
        <v>50</v>
      </c>
      <c r="E1208" s="61" t="s">
        <v>42</v>
      </c>
      <c r="F1208" s="61" t="s">
        <v>55</v>
      </c>
      <c r="G1208" s="61"/>
      <c r="H1208" s="61" t="str">
        <f>IF(OR(G1208="",G1209="",G1210="",G1211=""),"",(SUMIF(A1208:A$7000,A1208,G1208:G$7000)))</f>
        <v/>
      </c>
      <c r="I1208" s="61" t="str">
        <f t="shared" si="114"/>
        <v/>
      </c>
      <c r="J1208" s="61" t="str">
        <f t="shared" si="110"/>
        <v/>
      </c>
      <c r="K1208" s="61">
        <f t="array" ref="K1208">(MAX(IF($A1208=InsertVoiceSwitchActivateLOG!A$1:A$7000,InsertVoiceSwitchActivateLOG!H$1:H$7000,0)))</f>
        <v>2.8100000000000003E-2</v>
      </c>
      <c r="L1208" s="61" t="str">
        <f t="shared" si="115"/>
        <v/>
      </c>
      <c r="M1208" s="61">
        <f t="shared" si="113"/>
        <v>16.100000000001558</v>
      </c>
      <c r="N1208" s="59" t="str">
        <f t="shared" si="111"/>
        <v/>
      </c>
      <c r="O1208" s="59" t="str">
        <f t="shared" si="112"/>
        <v/>
      </c>
    </row>
    <row r="1209" spans="1:15" ht="12.5" customHeight="1" x14ac:dyDescent="0.35">
      <c r="A1209" s="2">
        <v>23</v>
      </c>
      <c r="B1209" s="2" t="s">
        <v>54</v>
      </c>
      <c r="C1209" s="69">
        <v>55.29289</v>
      </c>
      <c r="D1209" t="s">
        <v>50</v>
      </c>
      <c r="E1209" s="2" t="s">
        <v>42</v>
      </c>
      <c r="F1209" s="2" t="s">
        <v>55</v>
      </c>
      <c r="G1209" s="2"/>
      <c r="H1209" s="2" t="str">
        <f>IF(OR(G1209="",G1210="",G1211="",G1212=""),"",(SUMIF(A1209:A$7000,A1209,G1209:G$7000)))</f>
        <v/>
      </c>
      <c r="I1209" s="55" t="str">
        <f t="shared" si="114"/>
        <v/>
      </c>
      <c r="J1209" s="61" t="str">
        <f t="shared" si="110"/>
        <v/>
      </c>
      <c r="K1209" s="55">
        <f t="array" ref="K1209">(MAX(IF($A1209=InsertVoiceSwitchActivateLOG!A$1:A$7000,InsertVoiceSwitchActivateLOG!H$1:H$7000,0)))</f>
        <v>2.8100000000000003E-2</v>
      </c>
      <c r="L1209" s="55" t="str">
        <f t="shared" si="115"/>
        <v/>
      </c>
      <c r="M1209" s="55">
        <f t="shared" si="113"/>
        <v>16.379999999998063</v>
      </c>
      <c r="N1209" s="59" t="str">
        <f t="shared" si="111"/>
        <v/>
      </c>
      <c r="O1209" s="59" t="str">
        <f t="shared" si="112"/>
        <v/>
      </c>
    </row>
    <row r="1210" spans="1:15" ht="12.5" customHeight="1" x14ac:dyDescent="0.35">
      <c r="A1210" s="61">
        <v>23</v>
      </c>
      <c r="B1210" s="61" t="s">
        <v>54</v>
      </c>
      <c r="C1210" s="70">
        <v>55.309289999999997</v>
      </c>
      <c r="D1210" s="59" t="s">
        <v>50</v>
      </c>
      <c r="E1210" s="61" t="s">
        <v>42</v>
      </c>
      <c r="F1210" s="61" t="s">
        <v>55</v>
      </c>
      <c r="G1210" s="61"/>
      <c r="H1210" s="61" t="str">
        <f>IF(OR(G1210="",G1211="",G1212="",G1213=""),"",(SUMIF(A1210:A$7000,A1210,G1210:G$7000)))</f>
        <v/>
      </c>
      <c r="I1210" s="61" t="str">
        <f t="shared" si="114"/>
        <v/>
      </c>
      <c r="J1210" s="61" t="str">
        <f t="shared" si="110"/>
        <v/>
      </c>
      <c r="K1210" s="61">
        <f t="array" ref="K1210">(MAX(IF($A1210=InsertVoiceSwitchActivateLOG!A$1:A$7000,InsertVoiceSwitchActivateLOG!H$1:H$7000,0)))</f>
        <v>2.8100000000000003E-2</v>
      </c>
      <c r="L1210" s="61" t="str">
        <f t="shared" si="115"/>
        <v/>
      </c>
      <c r="M1210" s="61">
        <f t="shared" si="113"/>
        <v>16.399999999997306</v>
      </c>
      <c r="N1210" s="59" t="str">
        <f t="shared" si="111"/>
        <v/>
      </c>
      <c r="O1210" s="59" t="str">
        <f t="shared" si="112"/>
        <v/>
      </c>
    </row>
    <row r="1211" spans="1:15" ht="12.5" customHeight="1" x14ac:dyDescent="0.35">
      <c r="A1211" s="2">
        <v>23</v>
      </c>
      <c r="B1211" s="2" t="s">
        <v>54</v>
      </c>
      <c r="C1211" s="69">
        <v>55.325749999999999</v>
      </c>
      <c r="D1211" t="s">
        <v>50</v>
      </c>
      <c r="E1211" s="2" t="s">
        <v>42</v>
      </c>
      <c r="F1211" s="2" t="s">
        <v>55</v>
      </c>
      <c r="G1211" s="2"/>
      <c r="H1211" s="2" t="str">
        <f>IF(OR(G1211="",G1212="",G1213="",G1214=""),"",(SUMIF(A1211:A$7000,A1211,G1211:G$7000)))</f>
        <v/>
      </c>
      <c r="I1211" s="55" t="str">
        <f t="shared" si="114"/>
        <v/>
      </c>
      <c r="J1211" s="61" t="str">
        <f t="shared" si="110"/>
        <v/>
      </c>
      <c r="K1211" s="55">
        <f t="array" ref="K1211">(MAX(IF($A1211=InsertVoiceSwitchActivateLOG!A$1:A$7000,InsertVoiceSwitchActivateLOG!H$1:H$7000,0)))</f>
        <v>2.8100000000000003E-2</v>
      </c>
      <c r="L1211" s="55" t="str">
        <f t="shared" si="115"/>
        <v/>
      </c>
      <c r="M1211" s="55">
        <f t="shared" si="113"/>
        <v>16.46000000000214</v>
      </c>
      <c r="N1211" s="59" t="str">
        <f t="shared" si="111"/>
        <v/>
      </c>
      <c r="O1211" s="59" t="str">
        <f t="shared" si="112"/>
        <v/>
      </c>
    </row>
    <row r="1212" spans="1:15" ht="12.5" customHeight="1" x14ac:dyDescent="0.35">
      <c r="A1212" s="61">
        <v>23</v>
      </c>
      <c r="B1212" s="61" t="s">
        <v>54</v>
      </c>
      <c r="C1212" s="70">
        <v>55.341790000000003</v>
      </c>
      <c r="D1212" s="59" t="s">
        <v>50</v>
      </c>
      <c r="E1212" s="61" t="s">
        <v>42</v>
      </c>
      <c r="F1212" s="61" t="s">
        <v>55</v>
      </c>
      <c r="G1212" s="61"/>
      <c r="H1212" s="61" t="str">
        <f>IF(OR(G1212="",G1213="",G1214="",G1215=""),"",(SUMIF(A1212:A$7000,A1212,G1212:G$7000)))</f>
        <v/>
      </c>
      <c r="I1212" s="61" t="str">
        <f t="shared" si="114"/>
        <v/>
      </c>
      <c r="J1212" s="61" t="str">
        <f t="shared" si="110"/>
        <v/>
      </c>
      <c r="K1212" s="61">
        <f t="array" ref="K1212">(MAX(IF($A1212=InsertVoiceSwitchActivateLOG!A$1:A$7000,InsertVoiceSwitchActivateLOG!H$1:H$7000,0)))</f>
        <v>2.8100000000000003E-2</v>
      </c>
      <c r="L1212" s="61" t="str">
        <f t="shared" si="115"/>
        <v/>
      </c>
      <c r="M1212" s="61">
        <f t="shared" si="113"/>
        <v>16.040000000003829</v>
      </c>
      <c r="N1212" s="59" t="str">
        <f t="shared" si="111"/>
        <v/>
      </c>
      <c r="O1212" s="59" t="str">
        <f t="shared" si="112"/>
        <v/>
      </c>
    </row>
    <row r="1213" spans="1:15" ht="12.5" customHeight="1" x14ac:dyDescent="0.35">
      <c r="A1213" s="2">
        <v>24</v>
      </c>
      <c r="B1213" s="2" t="s">
        <v>54</v>
      </c>
      <c r="C1213" s="69">
        <v>56.37453</v>
      </c>
      <c r="D1213" t="s">
        <v>50</v>
      </c>
      <c r="E1213" s="2" t="s">
        <v>42</v>
      </c>
      <c r="F1213" s="2" t="s">
        <v>55</v>
      </c>
      <c r="G1213" s="2"/>
      <c r="H1213" s="2" t="str">
        <f>IF(OR(G1213="",G1214="",G1215="",G1216=""),"",(SUMIF(A1213:A$7000,A1213,G1213:G$7000)))</f>
        <v/>
      </c>
      <c r="I1213" s="55" t="str">
        <f t="shared" si="114"/>
        <v/>
      </c>
      <c r="J1213" s="61" t="str">
        <f t="shared" si="110"/>
        <v/>
      </c>
      <c r="K1213" s="55">
        <f t="array" ref="K1213">(MAX(IF($A1213=InsertVoiceSwitchActivateLOG!A$1:A$7000,InsertVoiceSwitchActivateLOG!H$1:H$7000,0)))</f>
        <v>0.14230000000000004</v>
      </c>
      <c r="L1213" s="55" t="str">
        <f t="shared" si="115"/>
        <v/>
      </c>
      <c r="M1213" s="55">
        <f t="shared" si="113"/>
        <v>0</v>
      </c>
      <c r="N1213" s="59" t="str">
        <f t="shared" si="111"/>
        <v/>
      </c>
      <c r="O1213" s="59" t="str">
        <f t="shared" si="112"/>
        <v/>
      </c>
    </row>
    <row r="1214" spans="1:15" ht="12.5" customHeight="1" x14ac:dyDescent="0.35">
      <c r="A1214" s="61">
        <v>24</v>
      </c>
      <c r="B1214" s="61" t="s">
        <v>54</v>
      </c>
      <c r="C1214" s="70">
        <v>56.398569999999999</v>
      </c>
      <c r="D1214" s="59" t="s">
        <v>50</v>
      </c>
      <c r="E1214" s="61" t="s">
        <v>42</v>
      </c>
      <c r="F1214" s="61" t="s">
        <v>55</v>
      </c>
      <c r="G1214" s="61"/>
      <c r="H1214" s="61" t="str">
        <f>IF(OR(G1214="",G1215="",G1216="",G1217=""),"",(SUMIF(A1214:A$7000,A1214,G1214:G$7000)))</f>
        <v/>
      </c>
      <c r="I1214" s="61" t="str">
        <f t="shared" si="114"/>
        <v/>
      </c>
      <c r="J1214" s="61" t="str">
        <f t="shared" si="110"/>
        <v/>
      </c>
      <c r="K1214" s="61">
        <f t="array" ref="K1214">(MAX(IF($A1214=InsertVoiceSwitchActivateLOG!A$1:A$7000,InsertVoiceSwitchActivateLOG!H$1:H$7000,0)))</f>
        <v>0.14230000000000004</v>
      </c>
      <c r="L1214" s="61" t="str">
        <f t="shared" si="115"/>
        <v/>
      </c>
      <c r="M1214" s="61">
        <f t="shared" si="113"/>
        <v>24.039999999999395</v>
      </c>
      <c r="N1214" s="59" t="str">
        <f t="shared" si="111"/>
        <v/>
      </c>
      <c r="O1214" s="59" t="str">
        <f t="shared" si="112"/>
        <v/>
      </c>
    </row>
    <row r="1215" spans="1:15" ht="12.5" customHeight="1" x14ac:dyDescent="0.35">
      <c r="A1215" s="2">
        <v>24</v>
      </c>
      <c r="B1215" s="2" t="s">
        <v>54</v>
      </c>
      <c r="C1215" s="69">
        <v>56.421990000000001</v>
      </c>
      <c r="D1215" t="s">
        <v>50</v>
      </c>
      <c r="E1215" s="2" t="s">
        <v>42</v>
      </c>
      <c r="F1215" s="2" t="s">
        <v>55</v>
      </c>
      <c r="G1215" s="2"/>
      <c r="H1215" s="2" t="str">
        <f>IF(OR(G1215="",G1216="",G1217="",G1218=""),"",(SUMIF(A1215:A$7000,A1215,G1215:G$7000)))</f>
        <v/>
      </c>
      <c r="I1215" s="55" t="str">
        <f t="shared" si="114"/>
        <v/>
      </c>
      <c r="J1215" s="61" t="str">
        <f t="shared" si="110"/>
        <v/>
      </c>
      <c r="K1215" s="55">
        <f t="array" ref="K1215">(MAX(IF($A1215=InsertVoiceSwitchActivateLOG!A$1:A$7000,InsertVoiceSwitchActivateLOG!H$1:H$7000,0)))</f>
        <v>0.14230000000000004</v>
      </c>
      <c r="L1215" s="55" t="str">
        <f t="shared" si="115"/>
        <v/>
      </c>
      <c r="M1215" s="55">
        <f t="shared" si="113"/>
        <v>23.420000000001551</v>
      </c>
      <c r="N1215" s="59" t="str">
        <f t="shared" si="111"/>
        <v/>
      </c>
      <c r="O1215" s="59" t="str">
        <f t="shared" si="112"/>
        <v/>
      </c>
    </row>
    <row r="1216" spans="1:15" ht="12.5" customHeight="1" x14ac:dyDescent="0.35">
      <c r="A1216" s="61">
        <v>24</v>
      </c>
      <c r="B1216" s="61" t="s">
        <v>54</v>
      </c>
      <c r="C1216" s="70">
        <v>56.438079999999999</v>
      </c>
      <c r="D1216" s="59" t="s">
        <v>50</v>
      </c>
      <c r="E1216" s="61" t="s">
        <v>42</v>
      </c>
      <c r="F1216" s="61" t="s">
        <v>55</v>
      </c>
      <c r="G1216" s="61"/>
      <c r="H1216" s="61" t="str">
        <f>IF(OR(G1216="",G1217="",G1218="",G1219=""),"",(SUMIF(A1216:A$7000,A1216,G1216:G$7000)))</f>
        <v/>
      </c>
      <c r="I1216" s="61" t="str">
        <f t="shared" si="114"/>
        <v/>
      </c>
      <c r="J1216" s="61" t="str">
        <f t="shared" si="110"/>
        <v/>
      </c>
      <c r="K1216" s="61">
        <f t="array" ref="K1216">(MAX(IF($A1216=InsertVoiceSwitchActivateLOG!A$1:A$7000,InsertVoiceSwitchActivateLOG!H$1:H$7000,0)))</f>
        <v>0.14230000000000004</v>
      </c>
      <c r="L1216" s="61" t="str">
        <f t="shared" si="115"/>
        <v/>
      </c>
      <c r="M1216" s="61">
        <f t="shared" si="113"/>
        <v>16.089999999998383</v>
      </c>
      <c r="N1216" s="59" t="str">
        <f t="shared" si="111"/>
        <v/>
      </c>
      <c r="O1216" s="59" t="str">
        <f t="shared" si="112"/>
        <v/>
      </c>
    </row>
    <row r="1217" spans="1:15" ht="12.5" customHeight="1" x14ac:dyDescent="0.35">
      <c r="A1217" s="2">
        <v>24</v>
      </c>
      <c r="B1217" s="2" t="s">
        <v>54</v>
      </c>
      <c r="C1217" s="69">
        <v>56.453609999999998</v>
      </c>
      <c r="D1217" t="s">
        <v>50</v>
      </c>
      <c r="E1217" s="2" t="s">
        <v>42</v>
      </c>
      <c r="F1217" s="2" t="s">
        <v>55</v>
      </c>
      <c r="G1217" s="2"/>
      <c r="H1217" s="2" t="str">
        <f>IF(OR(G1217="",G1218="",G1219="",G1220=""),"",(SUMIF(A1217:A$7000,A1217,G1217:G$7000)))</f>
        <v/>
      </c>
      <c r="I1217" s="55" t="str">
        <f t="shared" si="114"/>
        <v/>
      </c>
      <c r="J1217" s="61" t="str">
        <f t="shared" si="110"/>
        <v/>
      </c>
      <c r="K1217" s="55">
        <f t="array" ref="K1217">(MAX(IF($A1217=InsertVoiceSwitchActivateLOG!A$1:A$7000,InsertVoiceSwitchActivateLOG!H$1:H$7000,0)))</f>
        <v>0.14230000000000004</v>
      </c>
      <c r="L1217" s="55" t="str">
        <f t="shared" si="115"/>
        <v/>
      </c>
      <c r="M1217" s="55">
        <f t="shared" si="113"/>
        <v>15.529999999998267</v>
      </c>
      <c r="N1217" s="59" t="str">
        <f t="shared" si="111"/>
        <v/>
      </c>
      <c r="O1217" s="59" t="str">
        <f t="shared" si="112"/>
        <v/>
      </c>
    </row>
    <row r="1218" spans="1:15" ht="12.5" customHeight="1" x14ac:dyDescent="0.35">
      <c r="A1218" s="61">
        <v>24</v>
      </c>
      <c r="B1218" s="61" t="s">
        <v>54</v>
      </c>
      <c r="C1218" s="70">
        <v>56.469949999999997</v>
      </c>
      <c r="D1218" s="59" t="s">
        <v>50</v>
      </c>
      <c r="E1218" s="61" t="s">
        <v>42</v>
      </c>
      <c r="F1218" s="61" t="s">
        <v>55</v>
      </c>
      <c r="G1218" s="61"/>
      <c r="H1218" s="61" t="str">
        <f>IF(OR(G1218="",G1219="",G1220="",G1221=""),"",(SUMIF(A1218:A$7000,A1218,G1218:G$7000)))</f>
        <v/>
      </c>
      <c r="I1218" s="61" t="str">
        <f t="shared" si="114"/>
        <v/>
      </c>
      <c r="J1218" s="61" t="str">
        <f t="shared" si="110"/>
        <v/>
      </c>
      <c r="K1218" s="61">
        <f t="array" ref="K1218">(MAX(IF($A1218=InsertVoiceSwitchActivateLOG!A$1:A$7000,InsertVoiceSwitchActivateLOG!H$1:H$7000,0)))</f>
        <v>0.14230000000000004</v>
      </c>
      <c r="L1218" s="61" t="str">
        <f t="shared" si="115"/>
        <v/>
      </c>
      <c r="M1218" s="61">
        <f t="shared" si="113"/>
        <v>16.339999999999577</v>
      </c>
      <c r="N1218" s="59" t="str">
        <f t="shared" si="111"/>
        <v/>
      </c>
      <c r="O1218" s="59" t="str">
        <f t="shared" si="112"/>
        <v/>
      </c>
    </row>
    <row r="1219" spans="1:15" ht="12.5" customHeight="1" x14ac:dyDescent="0.35">
      <c r="A1219" s="2">
        <v>24</v>
      </c>
      <c r="B1219" s="2" t="s">
        <v>54</v>
      </c>
      <c r="C1219" s="69">
        <v>56.489730000000002</v>
      </c>
      <c r="D1219" t="s">
        <v>50</v>
      </c>
      <c r="E1219" s="2" t="s">
        <v>42</v>
      </c>
      <c r="F1219" s="2" t="s">
        <v>55</v>
      </c>
      <c r="G1219" s="2"/>
      <c r="H1219" s="2" t="str">
        <f>IF(OR(G1219="",G1220="",G1221="",G1222=""),"",(SUMIF(A1219:A$7000,A1219,G1219:G$7000)))</f>
        <v/>
      </c>
      <c r="I1219" s="55" t="str">
        <f t="shared" si="114"/>
        <v/>
      </c>
      <c r="J1219" s="61" t="str">
        <f t="shared" si="110"/>
        <v/>
      </c>
      <c r="K1219" s="55">
        <f t="array" ref="K1219">(MAX(IF($A1219=InsertVoiceSwitchActivateLOG!A$1:A$7000,InsertVoiceSwitchActivateLOG!H$1:H$7000,0)))</f>
        <v>0.14230000000000004</v>
      </c>
      <c r="L1219" s="55" t="str">
        <f t="shared" si="115"/>
        <v/>
      </c>
      <c r="M1219" s="55">
        <f t="shared" si="113"/>
        <v>19.78000000000435</v>
      </c>
      <c r="N1219" s="59" t="str">
        <f t="shared" si="111"/>
        <v/>
      </c>
      <c r="O1219" s="59" t="str">
        <f t="shared" si="112"/>
        <v/>
      </c>
    </row>
    <row r="1220" spans="1:15" ht="12.5" customHeight="1" x14ac:dyDescent="0.35">
      <c r="A1220" s="61">
        <v>24</v>
      </c>
      <c r="B1220" s="61" t="s">
        <v>54</v>
      </c>
      <c r="C1220" s="70">
        <v>56.5047</v>
      </c>
      <c r="D1220" s="59" t="s">
        <v>50</v>
      </c>
      <c r="E1220" s="61" t="s">
        <v>42</v>
      </c>
      <c r="F1220" s="61" t="s">
        <v>55</v>
      </c>
      <c r="G1220" s="61"/>
      <c r="H1220" s="61" t="str">
        <f>IF(OR(G1220="",G1221="",G1222="",G1223=""),"",(SUMIF(A1220:A$7000,A1220,G1220:G$7000)))</f>
        <v/>
      </c>
      <c r="I1220" s="61" t="str">
        <f t="shared" si="114"/>
        <v/>
      </c>
      <c r="J1220" s="61" t="str">
        <f t="shared" si="110"/>
        <v/>
      </c>
      <c r="K1220" s="61">
        <f t="array" ref="K1220">(MAX(IF($A1220=InsertVoiceSwitchActivateLOG!A$1:A$7000,InsertVoiceSwitchActivateLOG!H$1:H$7000,0)))</f>
        <v>0.14230000000000004</v>
      </c>
      <c r="L1220" s="61" t="str">
        <f t="shared" si="115"/>
        <v/>
      </c>
      <c r="M1220" s="61">
        <f t="shared" si="113"/>
        <v>14.969999999998151</v>
      </c>
      <c r="N1220" s="59" t="str">
        <f t="shared" si="111"/>
        <v/>
      </c>
      <c r="O1220" s="59" t="str">
        <f t="shared" si="112"/>
        <v/>
      </c>
    </row>
    <row r="1221" spans="1:15" ht="12.5" customHeight="1" x14ac:dyDescent="0.35">
      <c r="A1221" s="2">
        <v>24</v>
      </c>
      <c r="B1221" s="2" t="s">
        <v>54</v>
      </c>
      <c r="C1221" s="69">
        <v>56.521450000000002</v>
      </c>
      <c r="D1221" t="s">
        <v>50</v>
      </c>
      <c r="E1221" s="2" t="s">
        <v>42</v>
      </c>
      <c r="F1221" s="2" t="s">
        <v>55</v>
      </c>
      <c r="G1221" s="2"/>
      <c r="H1221" s="2" t="str">
        <f>IF(OR(G1221="",G1222="",G1223="",G1224=""),"",(SUMIF(A1221:A$7000,A1221,G1221:G$7000)))</f>
        <v/>
      </c>
      <c r="I1221" s="55" t="str">
        <f t="shared" si="114"/>
        <v/>
      </c>
      <c r="J1221" s="61" t="str">
        <f t="shared" si="110"/>
        <v/>
      </c>
      <c r="K1221" s="55">
        <f t="array" ref="K1221">(MAX(IF($A1221=InsertVoiceSwitchActivateLOG!A$1:A$7000,InsertVoiceSwitchActivateLOG!H$1:H$7000,0)))</f>
        <v>0.14230000000000004</v>
      </c>
      <c r="L1221" s="55" t="str">
        <f t="shared" si="115"/>
        <v/>
      </c>
      <c r="M1221" s="55">
        <f t="shared" si="113"/>
        <v>16.750000000001819</v>
      </c>
      <c r="N1221" s="59" t="str">
        <f t="shared" si="111"/>
        <v/>
      </c>
      <c r="O1221" s="59" t="str">
        <f t="shared" si="112"/>
        <v/>
      </c>
    </row>
    <row r="1222" spans="1:15" ht="12.5" customHeight="1" x14ac:dyDescent="0.35">
      <c r="A1222" s="61">
        <v>24</v>
      </c>
      <c r="B1222" s="61" t="s">
        <v>54</v>
      </c>
      <c r="C1222" s="70">
        <v>56.537750000000003</v>
      </c>
      <c r="D1222" s="59" t="s">
        <v>50</v>
      </c>
      <c r="E1222" s="61" t="s">
        <v>42</v>
      </c>
      <c r="F1222" s="61" t="s">
        <v>55</v>
      </c>
      <c r="G1222" s="61"/>
      <c r="H1222" s="61" t="str">
        <f>IF(OR(G1222="",G1223="",G1224="",G1225=""),"",(SUMIF(A1222:A$7000,A1222,G1222:G$7000)))</f>
        <v/>
      </c>
      <c r="I1222" s="61" t="str">
        <f t="shared" si="114"/>
        <v/>
      </c>
      <c r="J1222" s="61" t="str">
        <f t="shared" si="110"/>
        <v/>
      </c>
      <c r="K1222" s="61">
        <f t="array" ref="K1222">(MAX(IF($A1222=InsertVoiceSwitchActivateLOG!A$1:A$7000,InsertVoiceSwitchActivateLOG!H$1:H$7000,0)))</f>
        <v>0.14230000000000004</v>
      </c>
      <c r="L1222" s="61" t="str">
        <f t="shared" si="115"/>
        <v/>
      </c>
      <c r="M1222" s="61">
        <f t="shared" si="113"/>
        <v>16.300000000001091</v>
      </c>
      <c r="N1222" s="59" t="str">
        <f t="shared" si="111"/>
        <v/>
      </c>
      <c r="O1222" s="59" t="str">
        <f t="shared" si="112"/>
        <v/>
      </c>
    </row>
    <row r="1223" spans="1:15" ht="12.5" customHeight="1" x14ac:dyDescent="0.35">
      <c r="A1223" s="2">
        <v>24</v>
      </c>
      <c r="B1223" s="2" t="s">
        <v>54</v>
      </c>
      <c r="C1223" s="69">
        <v>56.554099999999998</v>
      </c>
      <c r="D1223" t="s">
        <v>50</v>
      </c>
      <c r="E1223" s="2" t="s">
        <v>42</v>
      </c>
      <c r="F1223" s="2" t="s">
        <v>55</v>
      </c>
      <c r="G1223" s="2"/>
      <c r="H1223" s="2" t="str">
        <f>IF(OR(G1223="",G1224="",G1225="",G1226=""),"",(SUMIF(A1223:A$7000,A1223,G1223:G$7000)))</f>
        <v/>
      </c>
      <c r="I1223" s="55" t="str">
        <f t="shared" si="114"/>
        <v/>
      </c>
      <c r="J1223" s="61" t="str">
        <f t="shared" si="110"/>
        <v/>
      </c>
      <c r="K1223" s="55">
        <f t="array" ref="K1223">(MAX(IF($A1223=InsertVoiceSwitchActivateLOG!A$1:A$7000,InsertVoiceSwitchActivateLOG!H$1:H$7000,0)))</f>
        <v>0.14230000000000004</v>
      </c>
      <c r="L1223" s="55" t="str">
        <f t="shared" si="115"/>
        <v/>
      </c>
      <c r="M1223" s="55">
        <f t="shared" si="113"/>
        <v>16.349999999995646</v>
      </c>
      <c r="N1223" s="59" t="str">
        <f t="shared" si="111"/>
        <v/>
      </c>
      <c r="O1223" s="59" t="str">
        <f t="shared" si="112"/>
        <v/>
      </c>
    </row>
    <row r="1224" spans="1:15" ht="12.5" customHeight="1" x14ac:dyDescent="0.35">
      <c r="A1224" s="61">
        <v>24</v>
      </c>
      <c r="B1224" s="61" t="s">
        <v>54</v>
      </c>
      <c r="C1224" s="70">
        <v>56.569290000000002</v>
      </c>
      <c r="D1224" s="59" t="s">
        <v>50</v>
      </c>
      <c r="E1224" s="61" t="s">
        <v>42</v>
      </c>
      <c r="F1224" s="61" t="s">
        <v>55</v>
      </c>
      <c r="G1224" s="61"/>
      <c r="H1224" s="61" t="str">
        <f>IF(OR(G1224="",G1225="",G1226="",G1227=""),"",(SUMIF(A1224:A$7000,A1224,G1224:G$7000)))</f>
        <v/>
      </c>
      <c r="I1224" s="61" t="str">
        <f t="shared" si="114"/>
        <v/>
      </c>
      <c r="J1224" s="61" t="str">
        <f t="shared" si="110"/>
        <v/>
      </c>
      <c r="K1224" s="61">
        <f t="array" ref="K1224">(MAX(IF($A1224=InsertVoiceSwitchActivateLOG!A$1:A$7000,InsertVoiceSwitchActivateLOG!H$1:H$7000,0)))</f>
        <v>0.14230000000000004</v>
      </c>
      <c r="L1224" s="61" t="str">
        <f t="shared" si="115"/>
        <v/>
      </c>
      <c r="M1224" s="61">
        <f t="shared" si="113"/>
        <v>15.190000000004034</v>
      </c>
      <c r="N1224" s="59" t="str">
        <f t="shared" si="111"/>
        <v/>
      </c>
      <c r="O1224" s="59" t="str">
        <f t="shared" si="112"/>
        <v/>
      </c>
    </row>
    <row r="1225" spans="1:15" ht="12.5" customHeight="1" x14ac:dyDescent="0.35">
      <c r="A1225" s="2">
        <v>24</v>
      </c>
      <c r="B1225" s="2" t="s">
        <v>54</v>
      </c>
      <c r="C1225" s="69">
        <v>56.587020000000003</v>
      </c>
      <c r="D1225" t="s">
        <v>50</v>
      </c>
      <c r="E1225" s="2" t="s">
        <v>42</v>
      </c>
      <c r="F1225" s="2" t="s">
        <v>55</v>
      </c>
      <c r="G1225" s="2"/>
      <c r="H1225" s="2" t="str">
        <f>IF(OR(G1225="",G1226="",G1227="",G1228=""),"",(SUMIF(A1225:A$7000,A1225,G1225:G$7000)))</f>
        <v/>
      </c>
      <c r="I1225" s="55" t="str">
        <f t="shared" si="114"/>
        <v/>
      </c>
      <c r="J1225" s="61" t="str">
        <f t="shared" si="110"/>
        <v/>
      </c>
      <c r="K1225" s="55">
        <f t="array" ref="K1225">(MAX(IF($A1225=InsertVoiceSwitchActivateLOG!A$1:A$7000,InsertVoiceSwitchActivateLOG!H$1:H$7000,0)))</f>
        <v>0.14230000000000004</v>
      </c>
      <c r="L1225" s="55" t="str">
        <f t="shared" si="115"/>
        <v/>
      </c>
      <c r="M1225" s="55">
        <f t="shared" si="113"/>
        <v>17.730000000000246</v>
      </c>
      <c r="N1225" s="59" t="str">
        <f t="shared" si="111"/>
        <v/>
      </c>
      <c r="O1225" s="59" t="str">
        <f t="shared" si="112"/>
        <v/>
      </c>
    </row>
    <row r="1226" spans="1:15" ht="12.5" customHeight="1" x14ac:dyDescent="0.35">
      <c r="A1226" s="61">
        <v>24</v>
      </c>
      <c r="B1226" s="61" t="s">
        <v>54</v>
      </c>
      <c r="C1226" s="70">
        <v>56.60284</v>
      </c>
      <c r="D1226" s="59" t="s">
        <v>50</v>
      </c>
      <c r="E1226" s="61" t="s">
        <v>42</v>
      </c>
      <c r="F1226" s="61" t="s">
        <v>55</v>
      </c>
      <c r="G1226" s="61"/>
      <c r="H1226" s="61" t="str">
        <f>IF(OR(G1226="",G1227="",G1228="",G1229=""),"",(SUMIF(A1226:A$7000,A1226,G1226:G$7000)))</f>
        <v/>
      </c>
      <c r="I1226" s="61" t="str">
        <f t="shared" si="114"/>
        <v/>
      </c>
      <c r="J1226" s="61" t="str">
        <f t="shared" si="110"/>
        <v/>
      </c>
      <c r="K1226" s="61">
        <f t="array" ref="K1226">(MAX(IF($A1226=InsertVoiceSwitchActivateLOG!A$1:A$7000,InsertVoiceSwitchActivateLOG!H$1:H$7000,0)))</f>
        <v>0.14230000000000004</v>
      </c>
      <c r="L1226" s="61" t="str">
        <f t="shared" si="115"/>
        <v/>
      </c>
      <c r="M1226" s="61">
        <f t="shared" si="113"/>
        <v>15.819999999997947</v>
      </c>
      <c r="N1226" s="59" t="str">
        <f t="shared" si="111"/>
        <v/>
      </c>
      <c r="O1226" s="59" t="str">
        <f t="shared" si="112"/>
        <v/>
      </c>
    </row>
    <row r="1227" spans="1:15" ht="12.5" customHeight="1" x14ac:dyDescent="0.35">
      <c r="A1227" s="2">
        <v>24</v>
      </c>
      <c r="B1227" s="2" t="s">
        <v>54</v>
      </c>
      <c r="C1227" s="69">
        <v>56.619140000000002</v>
      </c>
      <c r="D1227" t="s">
        <v>50</v>
      </c>
      <c r="E1227" s="2" t="s">
        <v>42</v>
      </c>
      <c r="F1227" s="2" t="s">
        <v>55</v>
      </c>
      <c r="G1227" s="2"/>
      <c r="H1227" s="2" t="str">
        <f>IF(OR(G1227="",G1228="",G1229="",G1230=""),"",(SUMIF(A1227:A$7000,A1227,G1227:G$7000)))</f>
        <v/>
      </c>
      <c r="I1227" s="55" t="str">
        <f t="shared" si="114"/>
        <v/>
      </c>
      <c r="J1227" s="61" t="str">
        <f t="shared" si="110"/>
        <v/>
      </c>
      <c r="K1227" s="55">
        <f t="array" ref="K1227">(MAX(IF($A1227=InsertVoiceSwitchActivateLOG!A$1:A$7000,InsertVoiceSwitchActivateLOG!H$1:H$7000,0)))</f>
        <v>0.14230000000000004</v>
      </c>
      <c r="L1227" s="55" t="str">
        <f t="shared" si="115"/>
        <v/>
      </c>
      <c r="M1227" s="55">
        <f t="shared" si="113"/>
        <v>16.300000000001091</v>
      </c>
      <c r="N1227" s="59" t="str">
        <f t="shared" si="111"/>
        <v/>
      </c>
      <c r="O1227" s="59" t="str">
        <f t="shared" si="112"/>
        <v/>
      </c>
    </row>
    <row r="1228" spans="1:15" ht="12.5" customHeight="1" x14ac:dyDescent="0.35">
      <c r="A1228" s="61">
        <v>24</v>
      </c>
      <c r="B1228" s="61" t="s">
        <v>54</v>
      </c>
      <c r="C1228" s="70">
        <v>56.641060000000003</v>
      </c>
      <c r="D1228" s="59" t="s">
        <v>50</v>
      </c>
      <c r="E1228" s="61" t="s">
        <v>42</v>
      </c>
      <c r="F1228" s="61" t="s">
        <v>55</v>
      </c>
      <c r="G1228" s="61"/>
      <c r="H1228" s="61" t="str">
        <f>IF(OR(G1228="",G1229="",G1230="",G1231=""),"",(SUMIF(A1228:A$7000,A1228,G1228:G$7000)))</f>
        <v/>
      </c>
      <c r="I1228" s="61" t="str">
        <f t="shared" si="114"/>
        <v/>
      </c>
      <c r="J1228" s="61" t="str">
        <f t="shared" si="110"/>
        <v/>
      </c>
      <c r="K1228" s="61">
        <f t="array" ref="K1228">(MAX(IF($A1228=InsertVoiceSwitchActivateLOG!A$1:A$7000,InsertVoiceSwitchActivateLOG!H$1:H$7000,0)))</f>
        <v>0.14230000000000004</v>
      </c>
      <c r="L1228" s="61" t="str">
        <f t="shared" si="115"/>
        <v/>
      </c>
      <c r="M1228" s="61">
        <f t="shared" si="113"/>
        <v>21.920000000001494</v>
      </c>
      <c r="N1228" s="59" t="str">
        <f t="shared" si="111"/>
        <v/>
      </c>
      <c r="O1228" s="59" t="str">
        <f t="shared" si="112"/>
        <v/>
      </c>
    </row>
    <row r="1229" spans="1:15" ht="12.5" customHeight="1" x14ac:dyDescent="0.35">
      <c r="A1229" s="2">
        <v>24</v>
      </c>
      <c r="B1229" s="2" t="s">
        <v>54</v>
      </c>
      <c r="C1229" s="69">
        <v>56.659529999999997</v>
      </c>
      <c r="D1229" t="s">
        <v>50</v>
      </c>
      <c r="E1229" s="2" t="s">
        <v>42</v>
      </c>
      <c r="F1229" s="2" t="s">
        <v>55</v>
      </c>
      <c r="G1229" s="2">
        <v>1E-4</v>
      </c>
      <c r="H1229" s="2" t="str">
        <f>IF(OR(G1229="",G1230="",G1231="",G1232=""),"",(SUMIF(A1229:A$7000,A1229,G1229:G$7000)))</f>
        <v/>
      </c>
      <c r="I1229" s="55" t="str">
        <f t="shared" si="114"/>
        <v/>
      </c>
      <c r="J1229" s="61" t="str">
        <f t="shared" si="110"/>
        <v/>
      </c>
      <c r="K1229" s="55">
        <f t="array" ref="K1229">(MAX(IF($A1229=InsertVoiceSwitchActivateLOG!A$1:A$7000,InsertVoiceSwitchActivateLOG!H$1:H$7000,0)))</f>
        <v>0.14230000000000004</v>
      </c>
      <c r="L1229" s="55" t="str">
        <f t="shared" si="115"/>
        <v/>
      </c>
      <c r="M1229" s="55">
        <f t="shared" si="113"/>
        <v>18.469999999993547</v>
      </c>
      <c r="N1229" s="59" t="str">
        <f t="shared" si="111"/>
        <v/>
      </c>
      <c r="O1229" s="59" t="str">
        <f t="shared" si="112"/>
        <v/>
      </c>
    </row>
    <row r="1230" spans="1:15" ht="12.5" customHeight="1" x14ac:dyDescent="0.35">
      <c r="A1230" s="61">
        <v>24</v>
      </c>
      <c r="B1230" s="61" t="s">
        <v>54</v>
      </c>
      <c r="C1230" s="70">
        <v>56.674900000000001</v>
      </c>
      <c r="D1230" s="59" t="s">
        <v>50</v>
      </c>
      <c r="E1230" s="61" t="s">
        <v>42</v>
      </c>
      <c r="F1230" s="61" t="s">
        <v>55</v>
      </c>
      <c r="G1230" s="61"/>
      <c r="H1230" s="61" t="str">
        <f>IF(OR(G1230="",G1231="",G1232="",G1233=""),"",(SUMIF(A1230:A$7000,A1230,G1230:G$7000)))</f>
        <v/>
      </c>
      <c r="I1230" s="61" t="str">
        <f t="shared" si="114"/>
        <v/>
      </c>
      <c r="J1230" s="61" t="str">
        <f t="shared" si="110"/>
        <v/>
      </c>
      <c r="K1230" s="61">
        <f t="array" ref="K1230">(MAX(IF($A1230=InsertVoiceSwitchActivateLOG!A$1:A$7000,InsertVoiceSwitchActivateLOG!H$1:H$7000,0)))</f>
        <v>0.14230000000000004</v>
      </c>
      <c r="L1230" s="61" t="str">
        <f t="shared" si="115"/>
        <v/>
      </c>
      <c r="M1230" s="61">
        <f t="shared" si="113"/>
        <v>15.370000000004325</v>
      </c>
      <c r="N1230" s="59" t="str">
        <f t="shared" si="111"/>
        <v/>
      </c>
      <c r="O1230" s="59" t="str">
        <f t="shared" si="112"/>
        <v/>
      </c>
    </row>
    <row r="1231" spans="1:15" ht="12.5" customHeight="1" x14ac:dyDescent="0.35">
      <c r="A1231" s="2">
        <v>24</v>
      </c>
      <c r="B1231" s="2" t="s">
        <v>54</v>
      </c>
      <c r="C1231" s="69">
        <v>56.69699</v>
      </c>
      <c r="D1231" t="s">
        <v>50</v>
      </c>
      <c r="E1231" s="2" t="s">
        <v>42</v>
      </c>
      <c r="F1231" s="2" t="s">
        <v>55</v>
      </c>
      <c r="G1231" s="2"/>
      <c r="H1231" s="2" t="str">
        <f>IF(OR(G1231="",G1232="",G1233="",G1234=""),"",(SUMIF(A1231:A$7000,A1231,G1231:G$7000)))</f>
        <v/>
      </c>
      <c r="I1231" s="55" t="str">
        <f t="shared" si="114"/>
        <v/>
      </c>
      <c r="J1231" s="61" t="str">
        <f t="shared" si="110"/>
        <v/>
      </c>
      <c r="K1231" s="55">
        <f t="array" ref="K1231">(MAX(IF($A1231=InsertVoiceSwitchActivateLOG!A$1:A$7000,InsertVoiceSwitchActivateLOG!H$1:H$7000,0)))</f>
        <v>0.14230000000000004</v>
      </c>
      <c r="L1231" s="55" t="str">
        <f t="shared" si="115"/>
        <v/>
      </c>
      <c r="M1231" s="55">
        <f t="shared" si="113"/>
        <v>22.089999999998611</v>
      </c>
      <c r="N1231" s="59" t="str">
        <f t="shared" si="111"/>
        <v/>
      </c>
      <c r="O1231" s="59" t="str">
        <f t="shared" si="112"/>
        <v/>
      </c>
    </row>
    <row r="1232" spans="1:15" ht="12.5" customHeight="1" x14ac:dyDescent="0.35">
      <c r="A1232" s="61">
        <v>24</v>
      </c>
      <c r="B1232" s="61" t="s">
        <v>54</v>
      </c>
      <c r="C1232" s="70">
        <v>56.721449999999997</v>
      </c>
      <c r="D1232" s="59" t="s">
        <v>50</v>
      </c>
      <c r="E1232" s="61" t="s">
        <v>42</v>
      </c>
      <c r="F1232" s="61" t="s">
        <v>55</v>
      </c>
      <c r="G1232" s="61"/>
      <c r="H1232" s="61" t="str">
        <f>IF(OR(G1232="",G1233="",G1234="",G1235=""),"",(SUMIF(A1232:A$7000,A1232,G1232:G$7000)))</f>
        <v/>
      </c>
      <c r="I1232" s="61" t="str">
        <f t="shared" si="114"/>
        <v/>
      </c>
      <c r="J1232" s="61" t="str">
        <f t="shared" si="110"/>
        <v/>
      </c>
      <c r="K1232" s="61">
        <f t="array" ref="K1232">(MAX(IF($A1232=InsertVoiceSwitchActivateLOG!A$1:A$7000,InsertVoiceSwitchActivateLOG!H$1:H$7000,0)))</f>
        <v>0.14230000000000004</v>
      </c>
      <c r="L1232" s="61" t="str">
        <f t="shared" si="115"/>
        <v/>
      </c>
      <c r="M1232" s="61">
        <f t="shared" si="113"/>
        <v>24.459999999997706</v>
      </c>
      <c r="N1232" s="59" t="str">
        <f t="shared" si="111"/>
        <v/>
      </c>
      <c r="O1232" s="59" t="str">
        <f t="shared" si="112"/>
        <v/>
      </c>
    </row>
    <row r="1233" spans="1:15" ht="12.5" customHeight="1" x14ac:dyDescent="0.35">
      <c r="A1233" s="2">
        <v>24</v>
      </c>
      <c r="B1233" s="2" t="s">
        <v>54</v>
      </c>
      <c r="C1233" s="69">
        <v>56.756970000000003</v>
      </c>
      <c r="D1233" t="s">
        <v>50</v>
      </c>
      <c r="E1233" s="2" t="s">
        <v>42</v>
      </c>
      <c r="F1233" s="2" t="s">
        <v>55</v>
      </c>
      <c r="G1233" s="2"/>
      <c r="H1233" s="2" t="str">
        <f>IF(OR(G1233="",G1234="",G1235="",G1236=""),"",(SUMIF(A1233:A$7000,A1233,G1233:G$7000)))</f>
        <v/>
      </c>
      <c r="I1233" s="55" t="str">
        <f t="shared" si="114"/>
        <v/>
      </c>
      <c r="J1233" s="61" t="str">
        <f t="shared" ref="J1233:J1296" si="116">IF(L1233="","",(VLOOKUP(A1233,A1233:E8217,5,FALSE)))</f>
        <v/>
      </c>
      <c r="K1233" s="55">
        <f t="array" ref="K1233">(MAX(IF($A1233=InsertVoiceSwitchActivateLOG!A$1:A$7000,InsertVoiceSwitchActivateLOG!H$1:H$7000,0)))</f>
        <v>0.14230000000000004</v>
      </c>
      <c r="L1233" s="55" t="str">
        <f t="shared" si="115"/>
        <v/>
      </c>
      <c r="M1233" s="55">
        <f t="shared" si="113"/>
        <v>35.520000000005325</v>
      </c>
      <c r="N1233" s="59" t="str">
        <f t="shared" ref="N1233:N1296" si="117">IF(AND(G1233&gt;0,G1234&gt;0,G1232&gt;0),A1233,"")</f>
        <v/>
      </c>
      <c r="O1233" s="59" t="str">
        <f t="shared" ref="O1233:O1296" si="118">IF(N1233="","",(IF(G1233&gt;G1234,-1,1)))</f>
        <v/>
      </c>
    </row>
    <row r="1234" spans="1:15" ht="12.5" customHeight="1" x14ac:dyDescent="0.35">
      <c r="A1234" s="61">
        <v>24</v>
      </c>
      <c r="B1234" s="61" t="s">
        <v>54</v>
      </c>
      <c r="C1234" s="70">
        <v>56.776389999999999</v>
      </c>
      <c r="D1234" s="59" t="s">
        <v>50</v>
      </c>
      <c r="E1234" s="61" t="s">
        <v>42</v>
      </c>
      <c r="F1234" s="61" t="s">
        <v>55</v>
      </c>
      <c r="G1234" s="61"/>
      <c r="H1234" s="61" t="str">
        <f>IF(OR(G1234="",G1235="",G1236="",G1237=""),"",(SUMIF(A1234:A$7000,A1234,G1234:G$7000)))</f>
        <v/>
      </c>
      <c r="I1234" s="61" t="str">
        <f t="shared" si="114"/>
        <v/>
      </c>
      <c r="J1234" s="61" t="str">
        <f t="shared" si="116"/>
        <v/>
      </c>
      <c r="K1234" s="61">
        <f t="array" ref="K1234">(MAX(IF($A1234=InsertVoiceSwitchActivateLOG!A$1:A$7000,InsertVoiceSwitchActivateLOG!H$1:H$7000,0)))</f>
        <v>0.14230000000000004</v>
      </c>
      <c r="L1234" s="61" t="str">
        <f t="shared" si="115"/>
        <v/>
      </c>
      <c r="M1234" s="61">
        <f t="shared" ref="M1234:M1297" si="119">IF(A1234=A1233,ABS(C1234-C1233),0)*1000</f>
        <v>19.419999999996662</v>
      </c>
      <c r="N1234" s="59" t="str">
        <f t="shared" si="117"/>
        <v/>
      </c>
      <c r="O1234" s="59" t="str">
        <f t="shared" si="118"/>
        <v/>
      </c>
    </row>
    <row r="1235" spans="1:15" ht="12.5" customHeight="1" x14ac:dyDescent="0.35">
      <c r="A1235" s="2">
        <v>24</v>
      </c>
      <c r="B1235" s="2" t="s">
        <v>54</v>
      </c>
      <c r="C1235" s="69">
        <v>56.799190000000003</v>
      </c>
      <c r="D1235" t="s">
        <v>50</v>
      </c>
      <c r="E1235" s="2" t="s">
        <v>42</v>
      </c>
      <c r="F1235" s="2" t="s">
        <v>55</v>
      </c>
      <c r="G1235" s="2"/>
      <c r="H1235" s="2" t="str">
        <f>IF(OR(G1235="",G1236="",G1237="",G1238=""),"",(SUMIF(A1235:A$7000,A1235,G1235:G$7000)))</f>
        <v/>
      </c>
      <c r="I1235" s="55" t="str">
        <f t="shared" si="114"/>
        <v/>
      </c>
      <c r="J1235" s="61" t="str">
        <f t="shared" si="116"/>
        <v/>
      </c>
      <c r="K1235" s="55">
        <f t="array" ref="K1235">(MAX(IF($A1235=InsertVoiceSwitchActivateLOG!A$1:A$7000,InsertVoiceSwitchActivateLOG!H$1:H$7000,0)))</f>
        <v>0.14230000000000004</v>
      </c>
      <c r="L1235" s="55" t="str">
        <f t="shared" si="115"/>
        <v/>
      </c>
      <c r="M1235" s="55">
        <f t="shared" si="119"/>
        <v>22.800000000003706</v>
      </c>
      <c r="N1235" s="59" t="str">
        <f t="shared" si="117"/>
        <v/>
      </c>
      <c r="O1235" s="59" t="str">
        <f t="shared" si="118"/>
        <v/>
      </c>
    </row>
    <row r="1236" spans="1:15" ht="12.5" customHeight="1" x14ac:dyDescent="0.35">
      <c r="A1236" s="61">
        <v>24</v>
      </c>
      <c r="B1236" s="61" t="s">
        <v>54</v>
      </c>
      <c r="C1236" s="70">
        <v>56.819839999999999</v>
      </c>
      <c r="D1236" s="59" t="s">
        <v>50</v>
      </c>
      <c r="E1236" s="61" t="s">
        <v>42</v>
      </c>
      <c r="F1236" s="61" t="s">
        <v>55</v>
      </c>
      <c r="G1236" s="61"/>
      <c r="H1236" s="61" t="str">
        <f>IF(OR(G1236="",G1237="",G1238="",G1239=""),"",(SUMIF(A1236:A$7000,A1236,G1236:G$7000)))</f>
        <v/>
      </c>
      <c r="I1236" s="61" t="str">
        <f t="shared" si="114"/>
        <v/>
      </c>
      <c r="J1236" s="61" t="str">
        <f t="shared" si="116"/>
        <v/>
      </c>
      <c r="K1236" s="61">
        <f t="array" ref="K1236">(MAX(IF($A1236=InsertVoiceSwitchActivateLOG!A$1:A$7000,InsertVoiceSwitchActivateLOG!H$1:H$7000,0)))</f>
        <v>0.14230000000000004</v>
      </c>
      <c r="L1236" s="61" t="str">
        <f t="shared" si="115"/>
        <v/>
      </c>
      <c r="M1236" s="61">
        <f t="shared" si="119"/>
        <v>20.649999999996282</v>
      </c>
      <c r="N1236" s="59" t="str">
        <f t="shared" si="117"/>
        <v/>
      </c>
      <c r="O1236" s="59" t="str">
        <f t="shared" si="118"/>
        <v/>
      </c>
    </row>
    <row r="1237" spans="1:15" ht="12.5" customHeight="1" x14ac:dyDescent="0.35">
      <c r="A1237" s="2">
        <v>24</v>
      </c>
      <c r="B1237" s="2" t="s">
        <v>54</v>
      </c>
      <c r="C1237" s="69">
        <v>56.83981</v>
      </c>
      <c r="D1237" t="s">
        <v>50</v>
      </c>
      <c r="E1237" s="2" t="s">
        <v>42</v>
      </c>
      <c r="F1237" s="2" t="s">
        <v>55</v>
      </c>
      <c r="G1237" s="2"/>
      <c r="H1237" s="2" t="str">
        <f>IF(OR(G1237="",G1238="",G1239="",G1240=""),"",(SUMIF(A1237:A$7000,A1237,G1237:G$7000)))</f>
        <v/>
      </c>
      <c r="I1237" s="55" t="str">
        <f t="shared" si="114"/>
        <v/>
      </c>
      <c r="J1237" s="61" t="str">
        <f t="shared" si="116"/>
        <v/>
      </c>
      <c r="K1237" s="55">
        <f t="array" ref="K1237">(MAX(IF($A1237=InsertVoiceSwitchActivateLOG!A$1:A$7000,InsertVoiceSwitchActivateLOG!H$1:H$7000,0)))</f>
        <v>0.14230000000000004</v>
      </c>
      <c r="L1237" s="55" t="str">
        <f t="shared" si="115"/>
        <v/>
      </c>
      <c r="M1237" s="55">
        <f t="shared" si="119"/>
        <v>19.970000000000709</v>
      </c>
      <c r="N1237" s="59" t="str">
        <f t="shared" si="117"/>
        <v/>
      </c>
      <c r="O1237" s="59" t="str">
        <f t="shared" si="118"/>
        <v/>
      </c>
    </row>
    <row r="1238" spans="1:15" ht="12.5" customHeight="1" x14ac:dyDescent="0.35">
      <c r="A1238" s="61">
        <v>24</v>
      </c>
      <c r="B1238" s="61" t="s">
        <v>54</v>
      </c>
      <c r="C1238" s="70">
        <v>56.860720000000001</v>
      </c>
      <c r="D1238" s="59" t="s">
        <v>50</v>
      </c>
      <c r="E1238" s="61" t="s">
        <v>42</v>
      </c>
      <c r="F1238" s="61" t="s">
        <v>55</v>
      </c>
      <c r="G1238" s="61">
        <v>4.0000000000000002E-4</v>
      </c>
      <c r="H1238" s="61">
        <f>IF(OR(G1238="",G1239="",G1240="",G1241=""),"",(SUMIF(A1238:A$7000,A1238,G1238:G$7000)))</f>
        <v>0.14230000000000004</v>
      </c>
      <c r="I1238" s="61">
        <f t="shared" si="114"/>
        <v>24</v>
      </c>
      <c r="J1238" s="61" t="str">
        <f t="shared" si="116"/>
        <v>TaskA</v>
      </c>
      <c r="K1238" s="61">
        <f t="array" ref="K1238">(MAX(IF($A1238=InsertVoiceSwitchActivateLOG!A$1:A$7000,InsertVoiceSwitchActivateLOG!H$1:H$7000,0)))</f>
        <v>0.14230000000000004</v>
      </c>
      <c r="L1238" s="61">
        <f t="shared" si="115"/>
        <v>56.860720000000001</v>
      </c>
      <c r="M1238" s="61">
        <f t="shared" si="119"/>
        <v>20.91000000000065</v>
      </c>
      <c r="N1238" s="59" t="str">
        <f t="shared" si="117"/>
        <v/>
      </c>
      <c r="O1238" s="59" t="str">
        <f t="shared" si="118"/>
        <v/>
      </c>
    </row>
    <row r="1239" spans="1:15" ht="12.5" customHeight="1" x14ac:dyDescent="0.35">
      <c r="A1239" s="2">
        <v>24</v>
      </c>
      <c r="B1239" s="2" t="s">
        <v>54</v>
      </c>
      <c r="C1239" s="69">
        <v>56.879629999999999</v>
      </c>
      <c r="D1239" t="s">
        <v>50</v>
      </c>
      <c r="E1239" s="2" t="s">
        <v>42</v>
      </c>
      <c r="F1239" s="2" t="s">
        <v>55</v>
      </c>
      <c r="G1239" s="2">
        <v>2.9999999999999997E-4</v>
      </c>
      <c r="H1239" s="2">
        <f>IF(OR(G1239="",G1240="",G1241="",G1242=""),"",(SUMIF(A1239:A$7000,A1239,G1239:G$7000)))</f>
        <v>0.14190000000000005</v>
      </c>
      <c r="I1239" s="55" t="str">
        <f t="shared" si="114"/>
        <v/>
      </c>
      <c r="J1239" s="61" t="str">
        <f t="shared" si="116"/>
        <v/>
      </c>
      <c r="K1239" s="55">
        <f t="array" ref="K1239">(MAX(IF($A1239=InsertVoiceSwitchActivateLOG!A$1:A$7000,InsertVoiceSwitchActivateLOG!H$1:H$7000,0)))</f>
        <v>0.14230000000000004</v>
      </c>
      <c r="L1239" s="55" t="str">
        <f t="shared" si="115"/>
        <v/>
      </c>
      <c r="M1239" s="55">
        <f t="shared" si="119"/>
        <v>18.909999999998206</v>
      </c>
      <c r="N1239" s="59">
        <f t="shared" si="117"/>
        <v>24</v>
      </c>
      <c r="O1239" s="59">
        <f t="shared" si="118"/>
        <v>1</v>
      </c>
    </row>
    <row r="1240" spans="1:15" ht="12.5" customHeight="1" x14ac:dyDescent="0.35">
      <c r="A1240" s="61">
        <v>24</v>
      </c>
      <c r="B1240" s="61" t="s">
        <v>54</v>
      </c>
      <c r="C1240" s="70">
        <v>56.89667</v>
      </c>
      <c r="D1240" s="59" t="s">
        <v>50</v>
      </c>
      <c r="E1240" s="61" t="s">
        <v>42</v>
      </c>
      <c r="F1240" s="61" t="s">
        <v>55</v>
      </c>
      <c r="G1240" s="61">
        <v>2.9999999999999997E-4</v>
      </c>
      <c r="H1240" s="61">
        <f>IF(OR(G1240="",G1241="",G1242="",G1243=""),"",(SUMIF(A1240:A$7000,A1240,G1240:G$7000)))</f>
        <v>0.14160000000000003</v>
      </c>
      <c r="I1240" s="61" t="str">
        <f t="shared" si="114"/>
        <v/>
      </c>
      <c r="J1240" s="61" t="str">
        <f t="shared" si="116"/>
        <v/>
      </c>
      <c r="K1240" s="61">
        <f t="array" ref="K1240">(MAX(IF($A1240=InsertVoiceSwitchActivateLOG!A$1:A$7000,InsertVoiceSwitchActivateLOG!H$1:H$7000,0)))</f>
        <v>0.14230000000000004</v>
      </c>
      <c r="L1240" s="61" t="str">
        <f t="shared" si="115"/>
        <v/>
      </c>
      <c r="M1240" s="61">
        <f t="shared" si="119"/>
        <v>17.040000000001498</v>
      </c>
      <c r="N1240" s="59">
        <f t="shared" si="117"/>
        <v>24</v>
      </c>
      <c r="O1240" s="59">
        <f t="shared" si="118"/>
        <v>1</v>
      </c>
    </row>
    <row r="1241" spans="1:15" ht="12.5" customHeight="1" x14ac:dyDescent="0.35">
      <c r="A1241" s="2">
        <v>24</v>
      </c>
      <c r="B1241" s="2" t="s">
        <v>56</v>
      </c>
      <c r="C1241" s="69">
        <v>56.913249999999998</v>
      </c>
      <c r="D1241" t="s">
        <v>50</v>
      </c>
      <c r="E1241" s="2" t="s">
        <v>42</v>
      </c>
      <c r="F1241" s="2" t="s">
        <v>55</v>
      </c>
      <c r="G1241" s="2">
        <v>1.1000000000000001E-3</v>
      </c>
      <c r="H1241" s="2">
        <f>IF(OR(G1241="",G1242="",G1243="",G1244=""),"",(SUMIF(A1241:A$7000,A1241,G1241:G$7000)))</f>
        <v>0.14130000000000004</v>
      </c>
      <c r="I1241" s="55" t="str">
        <f t="shared" si="114"/>
        <v/>
      </c>
      <c r="J1241" s="61" t="str">
        <f t="shared" si="116"/>
        <v/>
      </c>
      <c r="K1241" s="55">
        <f t="array" ref="K1241">(MAX(IF($A1241=InsertVoiceSwitchActivateLOG!A$1:A$7000,InsertVoiceSwitchActivateLOG!H$1:H$7000,0)))</f>
        <v>0.14230000000000004</v>
      </c>
      <c r="L1241" s="55" t="str">
        <f t="shared" si="115"/>
        <v/>
      </c>
      <c r="M1241" s="55">
        <f t="shared" si="119"/>
        <v>16.579999999997597</v>
      </c>
      <c r="N1241" s="59">
        <f t="shared" si="117"/>
        <v>24</v>
      </c>
      <c r="O1241" s="59">
        <f t="shared" si="118"/>
        <v>1</v>
      </c>
    </row>
    <row r="1242" spans="1:15" ht="12.5" customHeight="1" x14ac:dyDescent="0.35">
      <c r="A1242" s="61">
        <v>24</v>
      </c>
      <c r="B1242" s="61" t="s">
        <v>56</v>
      </c>
      <c r="C1242" s="70">
        <v>56.938639999999999</v>
      </c>
      <c r="D1242" s="59" t="s">
        <v>50</v>
      </c>
      <c r="E1242" s="61" t="s">
        <v>42</v>
      </c>
      <c r="F1242" s="61" t="s">
        <v>55</v>
      </c>
      <c r="G1242" s="61">
        <v>4.5999999999999999E-3</v>
      </c>
      <c r="H1242" s="61">
        <f>IF(OR(G1242="",G1243="",G1244="",G1245=""),"",(SUMIF(A1242:A$7000,A1242,G1242:G$7000)))</f>
        <v>0.14020000000000005</v>
      </c>
      <c r="I1242" s="61" t="str">
        <f t="shared" ref="I1242:I1305" si="120">IF(L1242="","",A1242)</f>
        <v/>
      </c>
      <c r="J1242" s="61" t="str">
        <f t="shared" si="116"/>
        <v/>
      </c>
      <c r="K1242" s="61">
        <f t="array" ref="K1242">(MAX(IF($A1242=InsertVoiceSwitchActivateLOG!A$1:A$7000,InsertVoiceSwitchActivateLOG!H$1:H$7000,0)))</f>
        <v>0.14230000000000004</v>
      </c>
      <c r="L1242" s="61" t="str">
        <f t="shared" ref="L1242:L1305" si="121">IF(H1242="","",IF(AND(H1241="",H1240="",H1239=""),C1242,""))</f>
        <v/>
      </c>
      <c r="M1242" s="61">
        <f t="shared" si="119"/>
        <v>25.390000000001578</v>
      </c>
      <c r="N1242" s="59">
        <f t="shared" si="117"/>
        <v>24</v>
      </c>
      <c r="O1242" s="59">
        <f t="shared" si="118"/>
        <v>1</v>
      </c>
    </row>
    <row r="1243" spans="1:15" ht="12.5" customHeight="1" x14ac:dyDescent="0.35">
      <c r="A1243" s="2">
        <v>24</v>
      </c>
      <c r="B1243" s="2" t="s">
        <v>56</v>
      </c>
      <c r="C1243" s="69">
        <v>56.959650000000003</v>
      </c>
      <c r="D1243" t="s">
        <v>50</v>
      </c>
      <c r="E1243" s="2" t="s">
        <v>42</v>
      </c>
      <c r="F1243" s="2" t="s">
        <v>55</v>
      </c>
      <c r="G1243" s="2">
        <v>7.1999999999999998E-3</v>
      </c>
      <c r="H1243" s="2">
        <f>IF(OR(G1243="",G1244="",G1245="",G1246=""),"",(SUMIF(A1243:A$7000,A1243,G1243:G$7000)))</f>
        <v>0.13560000000000005</v>
      </c>
      <c r="I1243" s="55" t="str">
        <f t="shared" si="120"/>
        <v/>
      </c>
      <c r="J1243" s="61" t="str">
        <f t="shared" si="116"/>
        <v/>
      </c>
      <c r="K1243" s="55">
        <f t="array" ref="K1243">(MAX(IF($A1243=InsertVoiceSwitchActivateLOG!A$1:A$7000,InsertVoiceSwitchActivateLOG!H$1:H$7000,0)))</f>
        <v>0.14230000000000004</v>
      </c>
      <c r="L1243" s="55" t="str">
        <f t="shared" si="121"/>
        <v/>
      </c>
      <c r="M1243" s="55">
        <f t="shared" si="119"/>
        <v>21.01000000000397</v>
      </c>
      <c r="N1243" s="59">
        <f t="shared" si="117"/>
        <v>24</v>
      </c>
      <c r="O1243" s="59">
        <f t="shared" si="118"/>
        <v>-1</v>
      </c>
    </row>
    <row r="1244" spans="1:15" ht="12.5" customHeight="1" x14ac:dyDescent="0.35">
      <c r="A1244" s="61">
        <v>24</v>
      </c>
      <c r="B1244" s="61" t="s">
        <v>56</v>
      </c>
      <c r="C1244" s="70">
        <v>56.978610000000003</v>
      </c>
      <c r="D1244" s="59" t="s">
        <v>50</v>
      </c>
      <c r="E1244" s="61" t="s">
        <v>42</v>
      </c>
      <c r="F1244" s="61" t="s">
        <v>55</v>
      </c>
      <c r="G1244" s="61">
        <v>6.0000000000000001E-3</v>
      </c>
      <c r="H1244" s="61">
        <f>IF(OR(G1244="",G1245="",G1246="",G1247=""),"",(SUMIF(A1244:A$7000,A1244,G1244:G$7000)))</f>
        <v>0.12840000000000004</v>
      </c>
      <c r="I1244" s="61" t="str">
        <f t="shared" si="120"/>
        <v/>
      </c>
      <c r="J1244" s="61" t="str">
        <f t="shared" si="116"/>
        <v/>
      </c>
      <c r="K1244" s="61">
        <f t="array" ref="K1244">(MAX(IF($A1244=InsertVoiceSwitchActivateLOG!A$1:A$7000,InsertVoiceSwitchActivateLOG!H$1:H$7000,0)))</f>
        <v>0.14230000000000004</v>
      </c>
      <c r="L1244" s="61" t="str">
        <f t="shared" si="121"/>
        <v/>
      </c>
      <c r="M1244" s="61">
        <f t="shared" si="119"/>
        <v>18.959999999999866</v>
      </c>
      <c r="N1244" s="59">
        <f t="shared" si="117"/>
        <v>24</v>
      </c>
      <c r="O1244" s="59">
        <f t="shared" si="118"/>
        <v>1</v>
      </c>
    </row>
    <row r="1245" spans="1:15" ht="12.5" customHeight="1" x14ac:dyDescent="0.35">
      <c r="A1245" s="2">
        <v>24</v>
      </c>
      <c r="B1245" s="2" t="s">
        <v>56</v>
      </c>
      <c r="C1245" s="69">
        <v>57.0002</v>
      </c>
      <c r="D1245" t="s">
        <v>50</v>
      </c>
      <c r="E1245" s="2" t="s">
        <v>42</v>
      </c>
      <c r="F1245" s="2" t="s">
        <v>55</v>
      </c>
      <c r="G1245" s="2">
        <v>6.0000000000000001E-3</v>
      </c>
      <c r="H1245" s="2">
        <f>IF(OR(G1245="",G1246="",G1247="",G1248=""),"",(SUMIF(A1245:A$7000,A1245,G1245:G$7000)))</f>
        <v>0.12240000000000002</v>
      </c>
      <c r="I1245" s="55" t="str">
        <f t="shared" si="120"/>
        <v/>
      </c>
      <c r="J1245" s="61" t="str">
        <f t="shared" si="116"/>
        <v/>
      </c>
      <c r="K1245" s="55">
        <f t="array" ref="K1245">(MAX(IF($A1245=InsertVoiceSwitchActivateLOG!A$1:A$7000,InsertVoiceSwitchActivateLOG!H$1:H$7000,0)))</f>
        <v>0.14230000000000004</v>
      </c>
      <c r="L1245" s="55" t="str">
        <f t="shared" si="121"/>
        <v/>
      </c>
      <c r="M1245" s="55">
        <f t="shared" si="119"/>
        <v>21.589999999996223</v>
      </c>
      <c r="N1245" s="59">
        <f t="shared" si="117"/>
        <v>24</v>
      </c>
      <c r="O1245" s="59">
        <f t="shared" si="118"/>
        <v>-1</v>
      </c>
    </row>
    <row r="1246" spans="1:15" ht="12.5" customHeight="1" x14ac:dyDescent="0.35">
      <c r="A1246" s="61">
        <v>24</v>
      </c>
      <c r="B1246" s="61" t="s">
        <v>56</v>
      </c>
      <c r="C1246" s="70">
        <v>57.020580000000002</v>
      </c>
      <c r="D1246" s="59" t="s">
        <v>50</v>
      </c>
      <c r="E1246" s="61" t="s">
        <v>42</v>
      </c>
      <c r="F1246" s="61" t="s">
        <v>55</v>
      </c>
      <c r="G1246" s="61">
        <v>4.4000000000000003E-3</v>
      </c>
      <c r="H1246" s="61">
        <f>IF(OR(G1246="",G1247="",G1248="",G1249=""),"",(SUMIF(A1246:A$7000,A1246,G1246:G$7000)))</f>
        <v>0.11640000000000002</v>
      </c>
      <c r="I1246" s="61" t="str">
        <f t="shared" si="120"/>
        <v/>
      </c>
      <c r="J1246" s="61" t="str">
        <f t="shared" si="116"/>
        <v/>
      </c>
      <c r="K1246" s="61">
        <f t="array" ref="K1246">(MAX(IF($A1246=InsertVoiceSwitchActivateLOG!A$1:A$7000,InsertVoiceSwitchActivateLOG!H$1:H$7000,0)))</f>
        <v>0.14230000000000004</v>
      </c>
      <c r="L1246" s="61" t="str">
        <f t="shared" si="121"/>
        <v/>
      </c>
      <c r="M1246" s="61">
        <f t="shared" si="119"/>
        <v>20.380000000002951</v>
      </c>
      <c r="N1246" s="59">
        <f t="shared" si="117"/>
        <v>24</v>
      </c>
      <c r="O1246" s="59">
        <f t="shared" si="118"/>
        <v>-1</v>
      </c>
    </row>
    <row r="1247" spans="1:15" ht="12.5" customHeight="1" x14ac:dyDescent="0.35">
      <c r="A1247" s="2">
        <v>24</v>
      </c>
      <c r="B1247" s="2" t="s">
        <v>56</v>
      </c>
      <c r="C1247" s="69">
        <v>57.039850000000001</v>
      </c>
      <c r="D1247" t="s">
        <v>50</v>
      </c>
      <c r="E1247" s="2" t="s">
        <v>42</v>
      </c>
      <c r="F1247" s="2" t="s">
        <v>55</v>
      </c>
      <c r="G1247" s="2">
        <v>3.0999999999999999E-3</v>
      </c>
      <c r="H1247" s="2">
        <f>IF(OR(G1247="",G1248="",G1249="",G1250=""),"",(SUMIF(A1247:A$7000,A1247,G1247:G$7000)))</f>
        <v>0.11200000000000003</v>
      </c>
      <c r="I1247" s="55" t="str">
        <f t="shared" si="120"/>
        <v/>
      </c>
      <c r="J1247" s="61" t="str">
        <f t="shared" si="116"/>
        <v/>
      </c>
      <c r="K1247" s="55">
        <f t="array" ref="K1247">(MAX(IF($A1247=InsertVoiceSwitchActivateLOG!A$1:A$7000,InsertVoiceSwitchActivateLOG!H$1:H$7000,0)))</f>
        <v>0.14230000000000004</v>
      </c>
      <c r="L1247" s="55" t="str">
        <f t="shared" si="121"/>
        <v/>
      </c>
      <c r="M1247" s="55">
        <f t="shared" si="119"/>
        <v>19.269999999998788</v>
      </c>
      <c r="N1247" s="59">
        <f t="shared" si="117"/>
        <v>24</v>
      </c>
      <c r="O1247" s="59">
        <f t="shared" si="118"/>
        <v>1</v>
      </c>
    </row>
    <row r="1248" spans="1:15" ht="12.5" customHeight="1" x14ac:dyDescent="0.35">
      <c r="A1248" s="61">
        <v>24</v>
      </c>
      <c r="B1248" s="61" t="s">
        <v>56</v>
      </c>
      <c r="C1248" s="70">
        <v>57.05838</v>
      </c>
      <c r="D1248" s="59" t="s">
        <v>50</v>
      </c>
      <c r="E1248" s="61" t="s">
        <v>42</v>
      </c>
      <c r="F1248" s="61" t="s">
        <v>55</v>
      </c>
      <c r="G1248" s="61">
        <v>3.0999999999999999E-3</v>
      </c>
      <c r="H1248" s="61">
        <f>IF(OR(G1248="",G1249="",G1250="",G1251=""),"",(SUMIF(A1248:A$7000,A1248,G1248:G$7000)))</f>
        <v>0.10890000000000001</v>
      </c>
      <c r="I1248" s="61" t="str">
        <f t="shared" si="120"/>
        <v/>
      </c>
      <c r="J1248" s="61" t="str">
        <f t="shared" si="116"/>
        <v/>
      </c>
      <c r="K1248" s="61">
        <f t="array" ref="K1248">(MAX(IF($A1248=InsertVoiceSwitchActivateLOG!A$1:A$7000,InsertVoiceSwitchActivateLOG!H$1:H$7000,0)))</f>
        <v>0.14230000000000004</v>
      </c>
      <c r="L1248" s="61" t="str">
        <f t="shared" si="121"/>
        <v/>
      </c>
      <c r="M1248" s="61">
        <f t="shared" si="119"/>
        <v>18.529999999998381</v>
      </c>
      <c r="N1248" s="59">
        <f t="shared" si="117"/>
        <v>24</v>
      </c>
      <c r="O1248" s="59">
        <f t="shared" si="118"/>
        <v>-1</v>
      </c>
    </row>
    <row r="1249" spans="1:15" ht="12.5" customHeight="1" x14ac:dyDescent="0.35">
      <c r="A1249" s="2">
        <v>24</v>
      </c>
      <c r="B1249" s="2" t="s">
        <v>56</v>
      </c>
      <c r="C1249" s="69">
        <v>57.075220000000002</v>
      </c>
      <c r="D1249" t="s">
        <v>50</v>
      </c>
      <c r="E1249" s="2" t="s">
        <v>42</v>
      </c>
      <c r="F1249" s="2" t="s">
        <v>55</v>
      </c>
      <c r="G1249" s="2">
        <v>1.5E-3</v>
      </c>
      <c r="H1249" s="2">
        <f>IF(OR(G1249="",G1250="",G1251="",G1252=""),"",(SUMIF(A1249:A$7000,A1249,G1249:G$7000)))</f>
        <v>0.10580000000000002</v>
      </c>
      <c r="I1249" s="55" t="str">
        <f t="shared" si="120"/>
        <v/>
      </c>
      <c r="J1249" s="61" t="str">
        <f t="shared" si="116"/>
        <v/>
      </c>
      <c r="K1249" s="55">
        <f t="array" ref="K1249">(MAX(IF($A1249=InsertVoiceSwitchActivateLOG!A$1:A$7000,InsertVoiceSwitchActivateLOG!H$1:H$7000,0)))</f>
        <v>0.14230000000000004</v>
      </c>
      <c r="L1249" s="55" t="str">
        <f t="shared" si="121"/>
        <v/>
      </c>
      <c r="M1249" s="55">
        <f t="shared" si="119"/>
        <v>16.840000000001965</v>
      </c>
      <c r="N1249" s="59">
        <f t="shared" si="117"/>
        <v>24</v>
      </c>
      <c r="O1249" s="59">
        <f t="shared" si="118"/>
        <v>-1</v>
      </c>
    </row>
    <row r="1250" spans="1:15" ht="12.5" customHeight="1" x14ac:dyDescent="0.35">
      <c r="A1250" s="61">
        <v>24</v>
      </c>
      <c r="B1250" s="61" t="s">
        <v>54</v>
      </c>
      <c r="C1250" s="70">
        <v>57.09122</v>
      </c>
      <c r="D1250" s="59" t="s">
        <v>50</v>
      </c>
      <c r="E1250" s="61" t="s">
        <v>42</v>
      </c>
      <c r="F1250" s="61" t="s">
        <v>55</v>
      </c>
      <c r="G1250" s="61">
        <v>5.0000000000000001E-4</v>
      </c>
      <c r="H1250" s="61">
        <f>IF(OR(G1250="",G1251="",G1252="",G1253=""),"",(SUMIF(A1250:A$7000,A1250,G1250:G$7000)))</f>
        <v>0.10430000000000002</v>
      </c>
      <c r="I1250" s="61" t="str">
        <f t="shared" si="120"/>
        <v/>
      </c>
      <c r="J1250" s="61" t="str">
        <f t="shared" si="116"/>
        <v/>
      </c>
      <c r="K1250" s="61">
        <f t="array" ref="K1250">(MAX(IF($A1250=InsertVoiceSwitchActivateLOG!A$1:A$7000,InsertVoiceSwitchActivateLOG!H$1:H$7000,0)))</f>
        <v>0.14230000000000004</v>
      </c>
      <c r="L1250" s="61" t="str">
        <f t="shared" si="121"/>
        <v/>
      </c>
      <c r="M1250" s="61">
        <f t="shared" si="119"/>
        <v>15.999999999998238</v>
      </c>
      <c r="N1250" s="59">
        <f t="shared" si="117"/>
        <v>24</v>
      </c>
      <c r="O1250" s="59">
        <f t="shared" si="118"/>
        <v>1</v>
      </c>
    </row>
    <row r="1251" spans="1:15" ht="12.5" customHeight="1" x14ac:dyDescent="0.35">
      <c r="A1251" s="2">
        <v>24</v>
      </c>
      <c r="B1251" s="2" t="s">
        <v>56</v>
      </c>
      <c r="C1251" s="69">
        <v>57.108829999999998</v>
      </c>
      <c r="D1251" t="s">
        <v>50</v>
      </c>
      <c r="E1251" s="2" t="s">
        <v>42</v>
      </c>
      <c r="F1251" s="2" t="s">
        <v>55</v>
      </c>
      <c r="G1251" s="2">
        <v>2.3999999999999998E-3</v>
      </c>
      <c r="H1251" s="2">
        <f>IF(OR(G1251="",G1252="",G1253="",G1254=""),"",(SUMIF(A1251:A$7000,A1251,G1251:G$7000)))</f>
        <v>0.10380000000000002</v>
      </c>
      <c r="I1251" s="55" t="str">
        <f t="shared" si="120"/>
        <v/>
      </c>
      <c r="J1251" s="61" t="str">
        <f t="shared" si="116"/>
        <v/>
      </c>
      <c r="K1251" s="55">
        <f t="array" ref="K1251">(MAX(IF($A1251=InsertVoiceSwitchActivateLOG!A$1:A$7000,InsertVoiceSwitchActivateLOG!H$1:H$7000,0)))</f>
        <v>0.14230000000000004</v>
      </c>
      <c r="L1251" s="55" t="str">
        <f t="shared" si="121"/>
        <v/>
      </c>
      <c r="M1251" s="55">
        <f t="shared" si="119"/>
        <v>17.609999999997683</v>
      </c>
      <c r="N1251" s="59">
        <f t="shared" si="117"/>
        <v>24</v>
      </c>
      <c r="O1251" s="59">
        <f t="shared" si="118"/>
        <v>1</v>
      </c>
    </row>
    <row r="1252" spans="1:15" ht="12.5" customHeight="1" x14ac:dyDescent="0.35">
      <c r="A1252" s="61">
        <v>24</v>
      </c>
      <c r="B1252" s="61" t="s">
        <v>56</v>
      </c>
      <c r="C1252" s="70">
        <v>57.124180000000003</v>
      </c>
      <c r="D1252" s="59" t="s">
        <v>50</v>
      </c>
      <c r="E1252" s="61" t="s">
        <v>42</v>
      </c>
      <c r="F1252" s="61" t="s">
        <v>55</v>
      </c>
      <c r="G1252" s="61">
        <v>6.4999999999999997E-3</v>
      </c>
      <c r="H1252" s="61">
        <f>IF(OR(G1252="",G1253="",G1254="",G1255=""),"",(SUMIF(A1252:A$7000,A1252,G1252:G$7000)))</f>
        <v>0.1014</v>
      </c>
      <c r="I1252" s="61" t="str">
        <f t="shared" si="120"/>
        <v/>
      </c>
      <c r="J1252" s="61" t="str">
        <f t="shared" si="116"/>
        <v/>
      </c>
      <c r="K1252" s="61">
        <f t="array" ref="K1252">(MAX(IF($A1252=InsertVoiceSwitchActivateLOG!A$1:A$7000,InsertVoiceSwitchActivateLOG!H$1:H$7000,0)))</f>
        <v>0.14230000000000004</v>
      </c>
      <c r="L1252" s="61" t="str">
        <f t="shared" si="121"/>
        <v/>
      </c>
      <c r="M1252" s="61">
        <f t="shared" si="119"/>
        <v>15.350000000005082</v>
      </c>
      <c r="N1252" s="59">
        <f t="shared" si="117"/>
        <v>24</v>
      </c>
      <c r="O1252" s="59">
        <f t="shared" si="118"/>
        <v>1</v>
      </c>
    </row>
    <row r="1253" spans="1:15" ht="12.5" customHeight="1" x14ac:dyDescent="0.35">
      <c r="A1253" s="2">
        <v>24</v>
      </c>
      <c r="B1253" s="2" t="s">
        <v>56</v>
      </c>
      <c r="C1253" s="69">
        <v>57.140590000000003</v>
      </c>
      <c r="D1253" t="s">
        <v>50</v>
      </c>
      <c r="E1253" s="2" t="s">
        <v>42</v>
      </c>
      <c r="F1253" s="2" t="s">
        <v>55</v>
      </c>
      <c r="G1253" s="2">
        <v>6.4999999999999997E-3</v>
      </c>
      <c r="H1253" s="2">
        <f>IF(OR(G1253="",G1254="",G1255="",G1256=""),"",(SUMIF(A1253:A$7000,A1253,G1253:G$7000)))</f>
        <v>9.4899999999999998E-2</v>
      </c>
      <c r="I1253" s="55" t="str">
        <f t="shared" si="120"/>
        <v/>
      </c>
      <c r="J1253" s="61" t="str">
        <f t="shared" si="116"/>
        <v/>
      </c>
      <c r="K1253" s="55">
        <f t="array" ref="K1253">(MAX(IF($A1253=InsertVoiceSwitchActivateLOG!A$1:A$7000,InsertVoiceSwitchActivateLOG!H$1:H$7000,0)))</f>
        <v>0.14230000000000004</v>
      </c>
      <c r="L1253" s="55" t="str">
        <f t="shared" si="121"/>
        <v/>
      </c>
      <c r="M1253" s="55">
        <f t="shared" si="119"/>
        <v>16.41000000000048</v>
      </c>
      <c r="N1253" s="59">
        <f t="shared" si="117"/>
        <v>24</v>
      </c>
      <c r="O1253" s="59">
        <f t="shared" si="118"/>
        <v>1</v>
      </c>
    </row>
    <row r="1254" spans="1:15" ht="12.5" customHeight="1" x14ac:dyDescent="0.35">
      <c r="A1254" s="61">
        <v>24</v>
      </c>
      <c r="B1254" s="61" t="s">
        <v>56</v>
      </c>
      <c r="C1254" s="70">
        <v>57.157389999999999</v>
      </c>
      <c r="D1254" s="59" t="s">
        <v>50</v>
      </c>
      <c r="E1254" s="61" t="s">
        <v>42</v>
      </c>
      <c r="F1254" s="61" t="s">
        <v>55</v>
      </c>
      <c r="G1254" s="61">
        <v>1.14E-2</v>
      </c>
      <c r="H1254" s="61">
        <f>IF(OR(G1254="",G1255="",G1256="",G1257=""),"",(SUMIF(A1254:A$7000,A1254,G1254:G$7000)))</f>
        <v>8.840000000000002E-2</v>
      </c>
      <c r="I1254" s="61" t="str">
        <f t="shared" si="120"/>
        <v/>
      </c>
      <c r="J1254" s="61" t="str">
        <f t="shared" si="116"/>
        <v/>
      </c>
      <c r="K1254" s="61">
        <f t="array" ref="K1254">(MAX(IF($A1254=InsertVoiceSwitchActivateLOG!A$1:A$7000,InsertVoiceSwitchActivateLOG!H$1:H$7000,0)))</f>
        <v>0.14230000000000004</v>
      </c>
      <c r="L1254" s="61" t="str">
        <f t="shared" si="121"/>
        <v/>
      </c>
      <c r="M1254" s="61">
        <f t="shared" si="119"/>
        <v>16.799999999996373</v>
      </c>
      <c r="N1254" s="59">
        <f t="shared" si="117"/>
        <v>24</v>
      </c>
      <c r="O1254" s="59">
        <f t="shared" si="118"/>
        <v>1</v>
      </c>
    </row>
    <row r="1255" spans="1:15" ht="12.5" customHeight="1" x14ac:dyDescent="0.35">
      <c r="A1255" s="2">
        <v>24</v>
      </c>
      <c r="B1255" s="2" t="s">
        <v>56</v>
      </c>
      <c r="C1255" s="69">
        <v>57.173780000000001</v>
      </c>
      <c r="D1255" t="s">
        <v>50</v>
      </c>
      <c r="E1255" s="2" t="s">
        <v>42</v>
      </c>
      <c r="F1255" s="2" t="s">
        <v>55</v>
      </c>
      <c r="G1255" s="2">
        <v>1.14E-2</v>
      </c>
      <c r="H1255" s="2">
        <f>IF(OR(G1255="",G1256="",G1257="",G1258=""),"",(SUMIF(A1255:A$7000,A1255,G1255:G$7000)))</f>
        <v>7.6999999999999999E-2</v>
      </c>
      <c r="I1255" s="55" t="str">
        <f t="shared" si="120"/>
        <v/>
      </c>
      <c r="J1255" s="61" t="str">
        <f t="shared" si="116"/>
        <v/>
      </c>
      <c r="K1255" s="55">
        <f t="array" ref="K1255">(MAX(IF($A1255=InsertVoiceSwitchActivateLOG!A$1:A$7000,InsertVoiceSwitchActivateLOG!H$1:H$7000,0)))</f>
        <v>0.14230000000000004</v>
      </c>
      <c r="L1255" s="55" t="str">
        <f t="shared" si="121"/>
        <v/>
      </c>
      <c r="M1255" s="55">
        <f t="shared" si="119"/>
        <v>16.390000000001237</v>
      </c>
      <c r="N1255" s="59">
        <f t="shared" si="117"/>
        <v>24</v>
      </c>
      <c r="O1255" s="59">
        <f t="shared" si="118"/>
        <v>1</v>
      </c>
    </row>
    <row r="1256" spans="1:15" ht="12.5" customHeight="1" x14ac:dyDescent="0.35">
      <c r="A1256" s="61">
        <v>24</v>
      </c>
      <c r="B1256" s="61" t="s">
        <v>56</v>
      </c>
      <c r="C1256" s="70">
        <v>57.18967</v>
      </c>
      <c r="D1256" s="59" t="s">
        <v>50</v>
      </c>
      <c r="E1256" s="61" t="s">
        <v>42</v>
      </c>
      <c r="F1256" s="61" t="s">
        <v>55</v>
      </c>
      <c r="G1256" s="61">
        <v>1.38E-2</v>
      </c>
      <c r="H1256" s="61">
        <f>IF(OR(G1256="",G1257="",G1258="",G1259=""),"",(SUMIF(A1256:A$7000,A1256,G1256:G$7000)))</f>
        <v>6.5600000000000006E-2</v>
      </c>
      <c r="I1256" s="61" t="str">
        <f t="shared" si="120"/>
        <v/>
      </c>
      <c r="J1256" s="61" t="str">
        <f t="shared" si="116"/>
        <v/>
      </c>
      <c r="K1256" s="61">
        <f t="array" ref="K1256">(MAX(IF($A1256=InsertVoiceSwitchActivateLOG!A$1:A$7000,InsertVoiceSwitchActivateLOG!H$1:H$7000,0)))</f>
        <v>0.14230000000000004</v>
      </c>
      <c r="L1256" s="61" t="str">
        <f t="shared" si="121"/>
        <v/>
      </c>
      <c r="M1256" s="61">
        <f t="shared" si="119"/>
        <v>15.889999999998849</v>
      </c>
      <c r="N1256" s="59">
        <f t="shared" si="117"/>
        <v>24</v>
      </c>
      <c r="O1256" s="59">
        <f t="shared" si="118"/>
        <v>1</v>
      </c>
    </row>
    <row r="1257" spans="1:15" ht="12.5" customHeight="1" x14ac:dyDescent="0.35">
      <c r="A1257" s="2">
        <v>24</v>
      </c>
      <c r="B1257" s="2" t="s">
        <v>56</v>
      </c>
      <c r="C1257" s="69">
        <v>57.205300000000001</v>
      </c>
      <c r="D1257" t="s">
        <v>50</v>
      </c>
      <c r="E1257" s="2" t="s">
        <v>42</v>
      </c>
      <c r="F1257" s="2" t="s">
        <v>55</v>
      </c>
      <c r="G1257" s="2">
        <v>1.38E-2</v>
      </c>
      <c r="H1257" s="2">
        <f>IF(OR(G1257="",G1258="",G1259="",G1260=""),"",(SUMIF(A1257:A$7000,A1257,G1257:G$7000)))</f>
        <v>5.1800000000000006E-2</v>
      </c>
      <c r="I1257" s="55" t="str">
        <f t="shared" si="120"/>
        <v/>
      </c>
      <c r="J1257" s="61" t="str">
        <f t="shared" si="116"/>
        <v/>
      </c>
      <c r="K1257" s="55">
        <f t="array" ref="K1257">(MAX(IF($A1257=InsertVoiceSwitchActivateLOG!A$1:A$7000,InsertVoiceSwitchActivateLOG!H$1:H$7000,0)))</f>
        <v>0.14230000000000004</v>
      </c>
      <c r="L1257" s="55" t="str">
        <f t="shared" si="121"/>
        <v/>
      </c>
      <c r="M1257" s="55">
        <f t="shared" si="119"/>
        <v>15.630000000001587</v>
      </c>
      <c r="N1257" s="59">
        <f t="shared" si="117"/>
        <v>24</v>
      </c>
      <c r="O1257" s="59">
        <f t="shared" si="118"/>
        <v>1</v>
      </c>
    </row>
    <row r="1258" spans="1:15" ht="12.5" customHeight="1" x14ac:dyDescent="0.35">
      <c r="A1258" s="61">
        <v>24</v>
      </c>
      <c r="B1258" s="61" t="s">
        <v>56</v>
      </c>
      <c r="C1258" s="70">
        <v>57.222520000000003</v>
      </c>
      <c r="D1258" s="59" t="s">
        <v>50</v>
      </c>
      <c r="E1258" s="61" t="s">
        <v>42</v>
      </c>
      <c r="F1258" s="61" t="s">
        <v>55</v>
      </c>
      <c r="G1258" s="61">
        <v>1.38E-2</v>
      </c>
      <c r="H1258" s="61">
        <f>IF(OR(G1258="",G1259="",G1260="",G1261=""),"",(SUMIF(A1258:A$7000,A1258,G1258:G$7000)))</f>
        <v>3.8000000000000006E-2</v>
      </c>
      <c r="I1258" s="61" t="str">
        <f t="shared" si="120"/>
        <v/>
      </c>
      <c r="J1258" s="61" t="str">
        <f t="shared" si="116"/>
        <v/>
      </c>
      <c r="K1258" s="61">
        <f t="array" ref="K1258">(MAX(IF($A1258=InsertVoiceSwitchActivateLOG!A$1:A$7000,InsertVoiceSwitchActivateLOG!H$1:H$7000,0)))</f>
        <v>0.14230000000000004</v>
      </c>
      <c r="L1258" s="61" t="str">
        <f t="shared" si="121"/>
        <v/>
      </c>
      <c r="M1258" s="61">
        <f t="shared" si="119"/>
        <v>17.220000000001789</v>
      </c>
      <c r="N1258" s="59">
        <f t="shared" si="117"/>
        <v>24</v>
      </c>
      <c r="O1258" s="59">
        <f t="shared" si="118"/>
        <v>-1</v>
      </c>
    </row>
    <row r="1259" spans="1:15" ht="12.5" customHeight="1" x14ac:dyDescent="0.35">
      <c r="A1259" s="2">
        <v>24</v>
      </c>
      <c r="B1259" s="2" t="s">
        <v>56</v>
      </c>
      <c r="C1259" s="69">
        <v>57.238140000000001</v>
      </c>
      <c r="D1259" t="s">
        <v>50</v>
      </c>
      <c r="E1259" s="2" t="s">
        <v>42</v>
      </c>
      <c r="F1259" s="2" t="s">
        <v>55</v>
      </c>
      <c r="G1259" s="2">
        <v>2.5000000000000001E-3</v>
      </c>
      <c r="H1259" s="2">
        <f>IF(OR(G1259="",G1260="",G1261="",G1262=""),"",(SUMIF(A1259:A$7000,A1259,G1259:G$7000)))</f>
        <v>2.4200000000000003E-2</v>
      </c>
      <c r="I1259" s="55" t="str">
        <f t="shared" si="120"/>
        <v/>
      </c>
      <c r="J1259" s="61" t="str">
        <f t="shared" si="116"/>
        <v/>
      </c>
      <c r="K1259" s="55">
        <f t="array" ref="K1259">(MAX(IF($A1259=InsertVoiceSwitchActivateLOG!A$1:A$7000,InsertVoiceSwitchActivateLOG!H$1:H$7000,0)))</f>
        <v>0.14230000000000004</v>
      </c>
      <c r="L1259" s="55" t="str">
        <f t="shared" si="121"/>
        <v/>
      </c>
      <c r="M1259" s="55">
        <f t="shared" si="119"/>
        <v>15.619999999998413</v>
      </c>
      <c r="N1259" s="59">
        <f t="shared" si="117"/>
        <v>24</v>
      </c>
      <c r="O1259" s="59">
        <f t="shared" si="118"/>
        <v>1</v>
      </c>
    </row>
    <row r="1260" spans="1:15" ht="12.5" customHeight="1" x14ac:dyDescent="0.35">
      <c r="A1260" s="61">
        <v>24</v>
      </c>
      <c r="B1260" s="61" t="s">
        <v>56</v>
      </c>
      <c r="C1260" s="70">
        <v>57.253230000000002</v>
      </c>
      <c r="D1260" s="59" t="s">
        <v>50</v>
      </c>
      <c r="E1260" s="61" t="s">
        <v>42</v>
      </c>
      <c r="F1260" s="61" t="s">
        <v>55</v>
      </c>
      <c r="G1260" s="61">
        <v>7.4999999999999997E-3</v>
      </c>
      <c r="H1260" s="61">
        <f>IF(OR(G1260="",G1261="",G1262="",G1263=""),"",(SUMIF(A1260:A$7000,A1260,G1260:G$7000)))</f>
        <v>2.1700000000000001E-2</v>
      </c>
      <c r="I1260" s="61" t="str">
        <f t="shared" si="120"/>
        <v/>
      </c>
      <c r="J1260" s="61" t="str">
        <f t="shared" si="116"/>
        <v/>
      </c>
      <c r="K1260" s="61">
        <f t="array" ref="K1260">(MAX(IF($A1260=InsertVoiceSwitchActivateLOG!A$1:A$7000,InsertVoiceSwitchActivateLOG!H$1:H$7000,0)))</f>
        <v>0.14230000000000004</v>
      </c>
      <c r="L1260" s="61" t="str">
        <f t="shared" si="121"/>
        <v/>
      </c>
      <c r="M1260" s="61">
        <f t="shared" si="119"/>
        <v>15.090000000000714</v>
      </c>
      <c r="N1260" s="59">
        <f t="shared" si="117"/>
        <v>24</v>
      </c>
      <c r="O1260" s="59">
        <f t="shared" si="118"/>
        <v>-1</v>
      </c>
    </row>
    <row r="1261" spans="1:15" ht="12.5" customHeight="1" x14ac:dyDescent="0.35">
      <c r="A1261" s="2">
        <v>24</v>
      </c>
      <c r="B1261" s="2" t="s">
        <v>56</v>
      </c>
      <c r="C1261" s="69">
        <v>57.269640000000003</v>
      </c>
      <c r="D1261" t="s">
        <v>50</v>
      </c>
      <c r="E1261" s="2" t="s">
        <v>42</v>
      </c>
      <c r="F1261" s="2" t="s">
        <v>55</v>
      </c>
      <c r="G1261" s="2">
        <v>4.0000000000000001E-3</v>
      </c>
      <c r="H1261" s="2">
        <f>IF(OR(G1261="",G1262="",G1263="",G1264=""),"",(SUMIF(A1261:A$7000,A1261,G1261:G$7000)))</f>
        <v>1.4200000000000001E-2</v>
      </c>
      <c r="I1261" s="55" t="str">
        <f t="shared" si="120"/>
        <v/>
      </c>
      <c r="J1261" s="61" t="str">
        <f t="shared" si="116"/>
        <v/>
      </c>
      <c r="K1261" s="55">
        <f t="array" ref="K1261">(MAX(IF($A1261=InsertVoiceSwitchActivateLOG!A$1:A$7000,InsertVoiceSwitchActivateLOG!H$1:H$7000,0)))</f>
        <v>0.14230000000000004</v>
      </c>
      <c r="L1261" s="55" t="str">
        <f t="shared" si="121"/>
        <v/>
      </c>
      <c r="M1261" s="55">
        <f t="shared" si="119"/>
        <v>16.41000000000048</v>
      </c>
      <c r="N1261" s="59">
        <f t="shared" si="117"/>
        <v>24</v>
      </c>
      <c r="O1261" s="59">
        <f t="shared" si="118"/>
        <v>-1</v>
      </c>
    </row>
    <row r="1262" spans="1:15" ht="12.5" customHeight="1" x14ac:dyDescent="0.35">
      <c r="A1262" s="61">
        <v>24</v>
      </c>
      <c r="B1262" s="61" t="s">
        <v>56</v>
      </c>
      <c r="C1262" s="70">
        <v>57.289389999999997</v>
      </c>
      <c r="D1262" s="59" t="s">
        <v>50</v>
      </c>
      <c r="E1262" s="61" t="s">
        <v>42</v>
      </c>
      <c r="F1262" s="61" t="s">
        <v>55</v>
      </c>
      <c r="G1262" s="61">
        <v>3.5000000000000001E-3</v>
      </c>
      <c r="H1262" s="61">
        <f>IF(OR(G1262="",G1263="",G1264="",G1265=""),"",(SUMIF(A1262:A$7000,A1262,G1262:G$7000)))</f>
        <v>1.0200000000000001E-2</v>
      </c>
      <c r="I1262" s="61" t="str">
        <f t="shared" si="120"/>
        <v/>
      </c>
      <c r="J1262" s="61" t="str">
        <f t="shared" si="116"/>
        <v/>
      </c>
      <c r="K1262" s="61">
        <f t="array" ref="K1262">(MAX(IF($A1262=InsertVoiceSwitchActivateLOG!A$1:A$7000,InsertVoiceSwitchActivateLOG!H$1:H$7000,0)))</f>
        <v>0.14230000000000004</v>
      </c>
      <c r="L1262" s="61" t="str">
        <f t="shared" si="121"/>
        <v/>
      </c>
      <c r="M1262" s="61">
        <f t="shared" si="119"/>
        <v>19.749999999994827</v>
      </c>
      <c r="N1262" s="59">
        <f t="shared" si="117"/>
        <v>24</v>
      </c>
      <c r="O1262" s="59">
        <f t="shared" si="118"/>
        <v>-1</v>
      </c>
    </row>
    <row r="1263" spans="1:15" ht="12.5" customHeight="1" x14ac:dyDescent="0.35">
      <c r="A1263" s="2">
        <v>24</v>
      </c>
      <c r="B1263" s="2" t="s">
        <v>56</v>
      </c>
      <c r="C1263" s="69">
        <v>57.311129999999999</v>
      </c>
      <c r="D1263" t="s">
        <v>50</v>
      </c>
      <c r="E1263" s="2" t="s">
        <v>42</v>
      </c>
      <c r="F1263" s="2" t="s">
        <v>55</v>
      </c>
      <c r="G1263" s="2">
        <v>1.5E-3</v>
      </c>
      <c r="H1263" s="2" t="str">
        <f>IF(OR(G1263="",G1264="",G1265="",G1266=""),"",(SUMIF(A1263:A$7000,A1263,G1263:G$7000)))</f>
        <v/>
      </c>
      <c r="I1263" s="55" t="str">
        <f t="shared" si="120"/>
        <v/>
      </c>
      <c r="J1263" s="61" t="str">
        <f t="shared" si="116"/>
        <v/>
      </c>
      <c r="K1263" s="55">
        <f t="array" ref="K1263">(MAX(IF($A1263=InsertVoiceSwitchActivateLOG!A$1:A$7000,InsertVoiceSwitchActivateLOG!H$1:H$7000,0)))</f>
        <v>0.14230000000000004</v>
      </c>
      <c r="L1263" s="55" t="str">
        <f t="shared" si="121"/>
        <v/>
      </c>
      <c r="M1263" s="55">
        <f t="shared" si="119"/>
        <v>21.740000000001203</v>
      </c>
      <c r="N1263" s="59">
        <f t="shared" si="117"/>
        <v>24</v>
      </c>
      <c r="O1263" s="59">
        <f t="shared" si="118"/>
        <v>1</v>
      </c>
    </row>
    <row r="1264" spans="1:15" ht="12.5" customHeight="1" x14ac:dyDescent="0.35">
      <c r="A1264" s="61">
        <v>24</v>
      </c>
      <c r="B1264" s="61" t="s">
        <v>56</v>
      </c>
      <c r="C1264" s="70">
        <v>57.336770000000001</v>
      </c>
      <c r="D1264" s="59" t="s">
        <v>50</v>
      </c>
      <c r="E1264" s="61" t="s">
        <v>42</v>
      </c>
      <c r="F1264" s="61" t="s">
        <v>55</v>
      </c>
      <c r="G1264" s="61">
        <v>3.0000000000000001E-3</v>
      </c>
      <c r="H1264" s="61" t="str">
        <f>IF(OR(G1264="",G1265="",G1266="",G1267=""),"",(SUMIF(A1264:A$7000,A1264,G1264:G$7000)))</f>
        <v/>
      </c>
      <c r="I1264" s="61" t="str">
        <f t="shared" si="120"/>
        <v/>
      </c>
      <c r="J1264" s="61" t="str">
        <f t="shared" si="116"/>
        <v/>
      </c>
      <c r="K1264" s="61">
        <f t="array" ref="K1264">(MAX(IF($A1264=InsertVoiceSwitchActivateLOG!A$1:A$7000,InsertVoiceSwitchActivateLOG!H$1:H$7000,0)))</f>
        <v>0.14230000000000004</v>
      </c>
      <c r="L1264" s="61" t="str">
        <f t="shared" si="121"/>
        <v/>
      </c>
      <c r="M1264" s="61">
        <f t="shared" si="119"/>
        <v>25.640000000002772</v>
      </c>
      <c r="N1264" s="59">
        <f t="shared" si="117"/>
        <v>24</v>
      </c>
      <c r="O1264" s="59">
        <f t="shared" si="118"/>
        <v>-1</v>
      </c>
    </row>
    <row r="1265" spans="1:15" ht="12.5" customHeight="1" x14ac:dyDescent="0.35">
      <c r="A1265" s="2">
        <v>24</v>
      </c>
      <c r="B1265" s="2" t="s">
        <v>56</v>
      </c>
      <c r="C1265" s="69">
        <v>57.354259999999996</v>
      </c>
      <c r="D1265" t="s">
        <v>50</v>
      </c>
      <c r="E1265" s="2" t="s">
        <v>42</v>
      </c>
      <c r="F1265" s="2" t="s">
        <v>55</v>
      </c>
      <c r="G1265" s="2">
        <v>2.2000000000000001E-3</v>
      </c>
      <c r="H1265" s="2" t="str">
        <f>IF(OR(G1265="",G1266="",G1267="",G1268=""),"",(SUMIF(A1265:A$7000,A1265,G1265:G$7000)))</f>
        <v/>
      </c>
      <c r="I1265" s="55" t="str">
        <f t="shared" si="120"/>
        <v/>
      </c>
      <c r="J1265" s="61" t="str">
        <f t="shared" si="116"/>
        <v/>
      </c>
      <c r="K1265" s="55">
        <f t="array" ref="K1265">(MAX(IF($A1265=InsertVoiceSwitchActivateLOG!A$1:A$7000,InsertVoiceSwitchActivateLOG!H$1:H$7000,0)))</f>
        <v>0.14230000000000004</v>
      </c>
      <c r="L1265" s="55" t="str">
        <f t="shared" si="121"/>
        <v/>
      </c>
      <c r="M1265" s="55">
        <f t="shared" si="119"/>
        <v>17.489999999995121</v>
      </c>
      <c r="N1265" s="59" t="str">
        <f t="shared" si="117"/>
        <v/>
      </c>
      <c r="O1265" s="59" t="str">
        <f t="shared" si="118"/>
        <v/>
      </c>
    </row>
    <row r="1266" spans="1:15" ht="12.5" customHeight="1" x14ac:dyDescent="0.35">
      <c r="A1266" s="61">
        <v>25</v>
      </c>
      <c r="B1266" s="61" t="s">
        <v>54</v>
      </c>
      <c r="C1266" s="70">
        <v>58.380270000000003</v>
      </c>
      <c r="D1266" s="59" t="s">
        <v>50</v>
      </c>
      <c r="E1266" s="61" t="s">
        <v>44</v>
      </c>
      <c r="F1266" s="61" t="s">
        <v>55</v>
      </c>
      <c r="G1266" s="61"/>
      <c r="H1266" s="61" t="str">
        <f>IF(OR(G1266="",G1267="",G1268="",G1269=""),"",(SUMIF(A1266:A$7000,A1266,G1266:G$7000)))</f>
        <v/>
      </c>
      <c r="I1266" s="61" t="str">
        <f t="shared" si="120"/>
        <v/>
      </c>
      <c r="J1266" s="61" t="str">
        <f t="shared" si="116"/>
        <v/>
      </c>
      <c r="K1266" s="61">
        <f t="array" ref="K1266">(MAX(IF($A1266=InsertVoiceSwitchActivateLOG!A$1:A$7000,InsertVoiceSwitchActivateLOG!H$1:H$7000,0)))</f>
        <v>3.0000000000000002E-2</v>
      </c>
      <c r="L1266" s="61" t="str">
        <f t="shared" si="121"/>
        <v/>
      </c>
      <c r="M1266" s="61">
        <f t="shared" si="119"/>
        <v>0</v>
      </c>
      <c r="N1266" s="59" t="str">
        <f t="shared" si="117"/>
        <v/>
      </c>
      <c r="O1266" s="59" t="str">
        <f t="shared" si="118"/>
        <v/>
      </c>
    </row>
    <row r="1267" spans="1:15" ht="12.5" customHeight="1" x14ac:dyDescent="0.35">
      <c r="A1267" s="2">
        <v>25</v>
      </c>
      <c r="B1267" s="2" t="s">
        <v>54</v>
      </c>
      <c r="C1267" s="69">
        <v>58.398530000000001</v>
      </c>
      <c r="D1267" t="s">
        <v>50</v>
      </c>
      <c r="E1267" s="2" t="s">
        <v>44</v>
      </c>
      <c r="F1267" s="2" t="s">
        <v>55</v>
      </c>
      <c r="G1267" s="2"/>
      <c r="H1267" s="2" t="str">
        <f>IF(OR(G1267="",G1268="",G1269="",G1270=""),"",(SUMIF(A1267:A$7000,A1267,G1267:G$7000)))</f>
        <v/>
      </c>
      <c r="I1267" s="55" t="str">
        <f t="shared" si="120"/>
        <v/>
      </c>
      <c r="J1267" s="61" t="str">
        <f t="shared" si="116"/>
        <v/>
      </c>
      <c r="K1267" s="55">
        <f t="array" ref="K1267">(MAX(IF($A1267=InsertVoiceSwitchActivateLOG!A$1:A$7000,InsertVoiceSwitchActivateLOG!H$1:H$7000,0)))</f>
        <v>3.0000000000000002E-2</v>
      </c>
      <c r="L1267" s="55" t="str">
        <f t="shared" si="121"/>
        <v/>
      </c>
      <c r="M1267" s="55">
        <f t="shared" si="119"/>
        <v>18.259999999997945</v>
      </c>
      <c r="N1267" s="59" t="str">
        <f t="shared" si="117"/>
        <v/>
      </c>
      <c r="O1267" s="59" t="str">
        <f t="shared" si="118"/>
        <v/>
      </c>
    </row>
    <row r="1268" spans="1:15" ht="12.5" customHeight="1" x14ac:dyDescent="0.35">
      <c r="A1268" s="61">
        <v>25</v>
      </c>
      <c r="B1268" s="61" t="s">
        <v>54</v>
      </c>
      <c r="C1268" s="70">
        <v>58.416989999999998</v>
      </c>
      <c r="D1268" s="59" t="s">
        <v>50</v>
      </c>
      <c r="E1268" s="61" t="s">
        <v>44</v>
      </c>
      <c r="F1268" s="61" t="s">
        <v>55</v>
      </c>
      <c r="G1268" s="61"/>
      <c r="H1268" s="61" t="str">
        <f>IF(OR(G1268="",G1269="",G1270="",G1271=""),"",(SUMIF(A1268:A$7000,A1268,G1268:G$7000)))</f>
        <v/>
      </c>
      <c r="I1268" s="61" t="str">
        <f t="shared" si="120"/>
        <v/>
      </c>
      <c r="J1268" s="61" t="str">
        <f t="shared" si="116"/>
        <v/>
      </c>
      <c r="K1268" s="61">
        <f t="array" ref="K1268">(MAX(IF($A1268=InsertVoiceSwitchActivateLOG!A$1:A$7000,InsertVoiceSwitchActivateLOG!H$1:H$7000,0)))</f>
        <v>3.0000000000000002E-2</v>
      </c>
      <c r="L1268" s="61" t="str">
        <f t="shared" si="121"/>
        <v/>
      </c>
      <c r="M1268" s="61">
        <f t="shared" si="119"/>
        <v>18.459999999997478</v>
      </c>
      <c r="N1268" s="59" t="str">
        <f t="shared" si="117"/>
        <v/>
      </c>
      <c r="O1268" s="59" t="str">
        <f t="shared" si="118"/>
        <v/>
      </c>
    </row>
    <row r="1269" spans="1:15" ht="12.5" customHeight="1" x14ac:dyDescent="0.35">
      <c r="A1269" s="2">
        <v>25</v>
      </c>
      <c r="B1269" s="2" t="s">
        <v>54</v>
      </c>
      <c r="C1269" s="69">
        <v>58.435830000000003</v>
      </c>
      <c r="D1269" t="s">
        <v>50</v>
      </c>
      <c r="E1269" s="2" t="s">
        <v>44</v>
      </c>
      <c r="F1269" s="2" t="s">
        <v>55</v>
      </c>
      <c r="G1269" s="2"/>
      <c r="H1269" s="2" t="str">
        <f>IF(OR(G1269="",G1270="",G1271="",G1272=""),"",(SUMIF(A1269:A$7000,A1269,G1269:G$7000)))</f>
        <v/>
      </c>
      <c r="I1269" s="55" t="str">
        <f t="shared" si="120"/>
        <v/>
      </c>
      <c r="J1269" s="61" t="str">
        <f t="shared" si="116"/>
        <v/>
      </c>
      <c r="K1269" s="55">
        <f t="array" ref="K1269">(MAX(IF($A1269=InsertVoiceSwitchActivateLOG!A$1:A$7000,InsertVoiceSwitchActivateLOG!H$1:H$7000,0)))</f>
        <v>3.0000000000000002E-2</v>
      </c>
      <c r="L1269" s="55" t="str">
        <f t="shared" si="121"/>
        <v/>
      </c>
      <c r="M1269" s="55">
        <f t="shared" si="119"/>
        <v>18.840000000004409</v>
      </c>
      <c r="N1269" s="59" t="str">
        <f t="shared" si="117"/>
        <v/>
      </c>
      <c r="O1269" s="59" t="str">
        <f t="shared" si="118"/>
        <v/>
      </c>
    </row>
    <row r="1270" spans="1:15" ht="12.5" customHeight="1" x14ac:dyDescent="0.35">
      <c r="A1270" s="61">
        <v>25</v>
      </c>
      <c r="B1270" s="61" t="s">
        <v>54</v>
      </c>
      <c r="C1270" s="70">
        <v>58.45317</v>
      </c>
      <c r="D1270" s="59" t="s">
        <v>50</v>
      </c>
      <c r="E1270" s="61" t="s">
        <v>44</v>
      </c>
      <c r="F1270" s="61" t="s">
        <v>55</v>
      </c>
      <c r="G1270" s="61"/>
      <c r="H1270" s="61" t="str">
        <f>IF(OR(G1270="",G1271="",G1272="",G1273=""),"",(SUMIF(A1270:A$7000,A1270,G1270:G$7000)))</f>
        <v/>
      </c>
      <c r="I1270" s="61" t="str">
        <f t="shared" si="120"/>
        <v/>
      </c>
      <c r="J1270" s="61" t="str">
        <f t="shared" si="116"/>
        <v/>
      </c>
      <c r="K1270" s="61">
        <f t="array" ref="K1270">(MAX(IF($A1270=InsertVoiceSwitchActivateLOG!A$1:A$7000,InsertVoiceSwitchActivateLOG!H$1:H$7000,0)))</f>
        <v>3.0000000000000002E-2</v>
      </c>
      <c r="L1270" s="61" t="str">
        <f t="shared" si="121"/>
        <v/>
      </c>
      <c r="M1270" s="61">
        <f t="shared" si="119"/>
        <v>17.339999999997247</v>
      </c>
      <c r="N1270" s="59" t="str">
        <f t="shared" si="117"/>
        <v/>
      </c>
      <c r="O1270" s="59" t="str">
        <f t="shared" si="118"/>
        <v/>
      </c>
    </row>
    <row r="1271" spans="1:15" ht="12.5" customHeight="1" x14ac:dyDescent="0.35">
      <c r="A1271" s="2">
        <v>25</v>
      </c>
      <c r="B1271" s="2" t="s">
        <v>54</v>
      </c>
      <c r="C1271" s="69">
        <v>58.475729999999999</v>
      </c>
      <c r="D1271" t="s">
        <v>50</v>
      </c>
      <c r="E1271" s="2" t="s">
        <v>44</v>
      </c>
      <c r="F1271" s="2" t="s">
        <v>55</v>
      </c>
      <c r="G1271" s="2"/>
      <c r="H1271" s="2" t="str">
        <f>IF(OR(G1271="",G1272="",G1273="",G1274=""),"",(SUMIF(A1271:A$7000,A1271,G1271:G$7000)))</f>
        <v/>
      </c>
      <c r="I1271" s="55" t="str">
        <f t="shared" si="120"/>
        <v/>
      </c>
      <c r="J1271" s="61" t="str">
        <f t="shared" si="116"/>
        <v/>
      </c>
      <c r="K1271" s="55">
        <f t="array" ref="K1271">(MAX(IF($A1271=InsertVoiceSwitchActivateLOG!A$1:A$7000,InsertVoiceSwitchActivateLOG!H$1:H$7000,0)))</f>
        <v>3.0000000000000002E-2</v>
      </c>
      <c r="L1271" s="55" t="str">
        <f t="shared" si="121"/>
        <v/>
      </c>
      <c r="M1271" s="55">
        <f t="shared" si="119"/>
        <v>22.559999999998581</v>
      </c>
      <c r="N1271" s="59" t="str">
        <f t="shared" si="117"/>
        <v/>
      </c>
      <c r="O1271" s="59" t="str">
        <f t="shared" si="118"/>
        <v/>
      </c>
    </row>
    <row r="1272" spans="1:15" ht="12.5" customHeight="1" x14ac:dyDescent="0.35">
      <c r="A1272" s="61">
        <v>25</v>
      </c>
      <c r="B1272" s="61" t="s">
        <v>54</v>
      </c>
      <c r="C1272" s="70">
        <v>58.501440000000002</v>
      </c>
      <c r="D1272" s="59" t="s">
        <v>50</v>
      </c>
      <c r="E1272" s="61" t="s">
        <v>44</v>
      </c>
      <c r="F1272" s="61" t="s">
        <v>55</v>
      </c>
      <c r="G1272" s="61"/>
      <c r="H1272" s="61" t="str">
        <f>IF(OR(G1272="",G1273="",G1274="",G1275=""),"",(SUMIF(A1272:A$7000,A1272,G1272:G$7000)))</f>
        <v/>
      </c>
      <c r="I1272" s="61" t="str">
        <f t="shared" si="120"/>
        <v/>
      </c>
      <c r="J1272" s="61" t="str">
        <f t="shared" si="116"/>
        <v/>
      </c>
      <c r="K1272" s="61">
        <f t="array" ref="K1272">(MAX(IF($A1272=InsertVoiceSwitchActivateLOG!A$1:A$7000,InsertVoiceSwitchActivateLOG!H$1:H$7000,0)))</f>
        <v>3.0000000000000002E-2</v>
      </c>
      <c r="L1272" s="61" t="str">
        <f t="shared" si="121"/>
        <v/>
      </c>
      <c r="M1272" s="61">
        <f t="shared" si="119"/>
        <v>25.710000000003674</v>
      </c>
      <c r="N1272" s="59" t="str">
        <f t="shared" si="117"/>
        <v/>
      </c>
      <c r="O1272" s="59" t="str">
        <f t="shared" si="118"/>
        <v/>
      </c>
    </row>
    <row r="1273" spans="1:15" ht="12.5" customHeight="1" x14ac:dyDescent="0.35">
      <c r="A1273" s="2">
        <v>25</v>
      </c>
      <c r="B1273" s="2" t="s">
        <v>54</v>
      </c>
      <c r="C1273" s="69">
        <v>58.518560000000001</v>
      </c>
      <c r="D1273" t="s">
        <v>50</v>
      </c>
      <c r="E1273" s="2" t="s">
        <v>44</v>
      </c>
      <c r="F1273" s="2" t="s">
        <v>55</v>
      </c>
      <c r="G1273" s="2"/>
      <c r="H1273" s="2" t="str">
        <f>IF(OR(G1273="",G1274="",G1275="",G1276=""),"",(SUMIF(A1273:A$7000,A1273,G1273:G$7000)))</f>
        <v/>
      </c>
      <c r="I1273" s="55" t="str">
        <f t="shared" si="120"/>
        <v/>
      </c>
      <c r="J1273" s="61" t="str">
        <f t="shared" si="116"/>
        <v/>
      </c>
      <c r="K1273" s="55">
        <f t="array" ref="K1273">(MAX(IF($A1273=InsertVoiceSwitchActivateLOG!A$1:A$7000,InsertVoiceSwitchActivateLOG!H$1:H$7000,0)))</f>
        <v>3.0000000000000002E-2</v>
      </c>
      <c r="L1273" s="55" t="str">
        <f t="shared" si="121"/>
        <v/>
      </c>
      <c r="M1273" s="55">
        <f t="shared" si="119"/>
        <v>17.11999999999847</v>
      </c>
      <c r="N1273" s="59" t="str">
        <f t="shared" si="117"/>
        <v/>
      </c>
      <c r="O1273" s="59" t="str">
        <f t="shared" si="118"/>
        <v/>
      </c>
    </row>
    <row r="1274" spans="1:15" ht="12.5" customHeight="1" x14ac:dyDescent="0.35">
      <c r="A1274" s="61">
        <v>25</v>
      </c>
      <c r="B1274" s="61" t="s">
        <v>54</v>
      </c>
      <c r="C1274" s="70">
        <v>58.534379999999999</v>
      </c>
      <c r="D1274" s="59" t="s">
        <v>50</v>
      </c>
      <c r="E1274" s="61" t="s">
        <v>44</v>
      </c>
      <c r="F1274" s="61" t="s">
        <v>55</v>
      </c>
      <c r="G1274" s="61"/>
      <c r="H1274" s="61" t="str">
        <f>IF(OR(G1274="",G1275="",G1276="",G1277=""),"",(SUMIF(A1274:A$7000,A1274,G1274:G$7000)))</f>
        <v/>
      </c>
      <c r="I1274" s="61" t="str">
        <f t="shared" si="120"/>
        <v/>
      </c>
      <c r="J1274" s="61" t="str">
        <f t="shared" si="116"/>
        <v/>
      </c>
      <c r="K1274" s="61">
        <f t="array" ref="K1274">(MAX(IF($A1274=InsertVoiceSwitchActivateLOG!A$1:A$7000,InsertVoiceSwitchActivateLOG!H$1:H$7000,0)))</f>
        <v>3.0000000000000002E-2</v>
      </c>
      <c r="L1274" s="61" t="str">
        <f t="shared" si="121"/>
        <v/>
      </c>
      <c r="M1274" s="61">
        <f t="shared" si="119"/>
        <v>15.819999999997947</v>
      </c>
      <c r="N1274" s="59" t="str">
        <f t="shared" si="117"/>
        <v/>
      </c>
      <c r="O1274" s="59" t="str">
        <f t="shared" si="118"/>
        <v/>
      </c>
    </row>
    <row r="1275" spans="1:15" ht="12.5" customHeight="1" x14ac:dyDescent="0.35">
      <c r="A1275" s="2">
        <v>25</v>
      </c>
      <c r="B1275" s="2" t="s">
        <v>54</v>
      </c>
      <c r="C1275" s="69">
        <v>58.55021</v>
      </c>
      <c r="D1275" t="s">
        <v>50</v>
      </c>
      <c r="E1275" s="2" t="s">
        <v>44</v>
      </c>
      <c r="F1275" s="2" t="s">
        <v>55</v>
      </c>
      <c r="G1275" s="2"/>
      <c r="H1275" s="2" t="str">
        <f>IF(OR(G1275="",G1276="",G1277="",G1278=""),"",(SUMIF(A1275:A$7000,A1275,G1275:G$7000)))</f>
        <v/>
      </c>
      <c r="I1275" s="55" t="str">
        <f t="shared" si="120"/>
        <v/>
      </c>
      <c r="J1275" s="61" t="str">
        <f t="shared" si="116"/>
        <v/>
      </c>
      <c r="K1275" s="55">
        <f t="array" ref="K1275">(MAX(IF($A1275=InsertVoiceSwitchActivateLOG!A$1:A$7000,InsertVoiceSwitchActivateLOG!H$1:H$7000,0)))</f>
        <v>3.0000000000000002E-2</v>
      </c>
      <c r="L1275" s="55" t="str">
        <f t="shared" si="121"/>
        <v/>
      </c>
      <c r="M1275" s="55">
        <f t="shared" si="119"/>
        <v>15.830000000001121</v>
      </c>
      <c r="N1275" s="59" t="str">
        <f t="shared" si="117"/>
        <v/>
      </c>
      <c r="O1275" s="59" t="str">
        <f t="shared" si="118"/>
        <v/>
      </c>
    </row>
    <row r="1276" spans="1:15" ht="12.5" customHeight="1" x14ac:dyDescent="0.35">
      <c r="A1276" s="61">
        <v>25</v>
      </c>
      <c r="B1276" s="61" t="s">
        <v>54</v>
      </c>
      <c r="C1276" s="70">
        <v>58.56653</v>
      </c>
      <c r="D1276" s="59" t="s">
        <v>50</v>
      </c>
      <c r="E1276" s="61" t="s">
        <v>44</v>
      </c>
      <c r="F1276" s="61" t="s">
        <v>55</v>
      </c>
      <c r="G1276" s="61"/>
      <c r="H1276" s="61" t="str">
        <f>IF(OR(G1276="",G1277="",G1278="",G1279=""),"",(SUMIF(A1276:A$7000,A1276,G1276:G$7000)))</f>
        <v/>
      </c>
      <c r="I1276" s="61" t="str">
        <f t="shared" si="120"/>
        <v/>
      </c>
      <c r="J1276" s="61" t="str">
        <f t="shared" si="116"/>
        <v/>
      </c>
      <c r="K1276" s="61">
        <f t="array" ref="K1276">(MAX(IF($A1276=InsertVoiceSwitchActivateLOG!A$1:A$7000,InsertVoiceSwitchActivateLOG!H$1:H$7000,0)))</f>
        <v>3.0000000000000002E-2</v>
      </c>
      <c r="L1276" s="61" t="str">
        <f t="shared" si="121"/>
        <v/>
      </c>
      <c r="M1276" s="61">
        <f t="shared" si="119"/>
        <v>16.320000000000334</v>
      </c>
      <c r="N1276" s="59" t="str">
        <f t="shared" si="117"/>
        <v/>
      </c>
      <c r="O1276" s="59" t="str">
        <f t="shared" si="118"/>
        <v/>
      </c>
    </row>
    <row r="1277" spans="1:15" ht="12.5" customHeight="1" x14ac:dyDescent="0.35">
      <c r="A1277" s="2">
        <v>25</v>
      </c>
      <c r="B1277" s="2" t="s">
        <v>54</v>
      </c>
      <c r="C1277" s="69">
        <v>58.58278</v>
      </c>
      <c r="D1277" t="s">
        <v>50</v>
      </c>
      <c r="E1277" s="2" t="s">
        <v>44</v>
      </c>
      <c r="F1277" s="2" t="s">
        <v>55</v>
      </c>
      <c r="G1277" s="2"/>
      <c r="H1277" s="2" t="str">
        <f>IF(OR(G1277="",G1278="",G1279="",G1280=""),"",(SUMIF(A1277:A$7000,A1277,G1277:G$7000)))</f>
        <v/>
      </c>
      <c r="I1277" s="55" t="str">
        <f t="shared" si="120"/>
        <v/>
      </c>
      <c r="J1277" s="61" t="str">
        <f t="shared" si="116"/>
        <v/>
      </c>
      <c r="K1277" s="55">
        <f t="array" ref="K1277">(MAX(IF($A1277=InsertVoiceSwitchActivateLOG!A$1:A$7000,InsertVoiceSwitchActivateLOG!H$1:H$7000,0)))</f>
        <v>3.0000000000000002E-2</v>
      </c>
      <c r="L1277" s="55" t="str">
        <f t="shared" si="121"/>
        <v/>
      </c>
      <c r="M1277" s="55">
        <f t="shared" si="119"/>
        <v>16.249999999999432</v>
      </c>
      <c r="N1277" s="59" t="str">
        <f t="shared" si="117"/>
        <v/>
      </c>
      <c r="O1277" s="59" t="str">
        <f t="shared" si="118"/>
        <v/>
      </c>
    </row>
    <row r="1278" spans="1:15" ht="12.5" customHeight="1" x14ac:dyDescent="0.35">
      <c r="A1278" s="61">
        <v>25</v>
      </c>
      <c r="B1278" s="61" t="s">
        <v>54</v>
      </c>
      <c r="C1278" s="70">
        <v>58.604759999999999</v>
      </c>
      <c r="D1278" s="59" t="s">
        <v>50</v>
      </c>
      <c r="E1278" s="61" t="s">
        <v>44</v>
      </c>
      <c r="F1278" s="61" t="s">
        <v>55</v>
      </c>
      <c r="G1278" s="61"/>
      <c r="H1278" s="61" t="str">
        <f>IF(OR(G1278="",G1279="",G1280="",G1281=""),"",(SUMIF(A1278:A$7000,A1278,G1278:G$7000)))</f>
        <v/>
      </c>
      <c r="I1278" s="61" t="str">
        <f t="shared" si="120"/>
        <v/>
      </c>
      <c r="J1278" s="61" t="str">
        <f t="shared" si="116"/>
        <v/>
      </c>
      <c r="K1278" s="61">
        <f t="array" ref="K1278">(MAX(IF($A1278=InsertVoiceSwitchActivateLOG!A$1:A$7000,InsertVoiceSwitchActivateLOG!H$1:H$7000,0)))</f>
        <v>3.0000000000000002E-2</v>
      </c>
      <c r="L1278" s="61" t="str">
        <f t="shared" si="121"/>
        <v/>
      </c>
      <c r="M1278" s="61">
        <f t="shared" si="119"/>
        <v>21.979999999999222</v>
      </c>
      <c r="N1278" s="59" t="str">
        <f t="shared" si="117"/>
        <v/>
      </c>
      <c r="O1278" s="59" t="str">
        <f t="shared" si="118"/>
        <v/>
      </c>
    </row>
    <row r="1279" spans="1:15" ht="12.5" customHeight="1" x14ac:dyDescent="0.35">
      <c r="A1279" s="2">
        <v>25</v>
      </c>
      <c r="B1279" s="2" t="s">
        <v>54</v>
      </c>
      <c r="C1279" s="69">
        <v>58.619790000000002</v>
      </c>
      <c r="D1279" t="s">
        <v>50</v>
      </c>
      <c r="E1279" s="2" t="s">
        <v>44</v>
      </c>
      <c r="F1279" s="2" t="s">
        <v>55</v>
      </c>
      <c r="G1279" s="2"/>
      <c r="H1279" s="2" t="str">
        <f>IF(OR(G1279="",G1280="",G1281="",G1282=""),"",(SUMIF(A1279:A$7000,A1279,G1279:G$7000)))</f>
        <v/>
      </c>
      <c r="I1279" s="55" t="str">
        <f t="shared" si="120"/>
        <v/>
      </c>
      <c r="J1279" s="61" t="str">
        <f t="shared" si="116"/>
        <v/>
      </c>
      <c r="K1279" s="55">
        <f t="array" ref="K1279">(MAX(IF($A1279=InsertVoiceSwitchActivateLOG!A$1:A$7000,InsertVoiceSwitchActivateLOG!H$1:H$7000,0)))</f>
        <v>3.0000000000000002E-2</v>
      </c>
      <c r="L1279" s="55" t="str">
        <f t="shared" si="121"/>
        <v/>
      </c>
      <c r="M1279" s="55">
        <f t="shared" si="119"/>
        <v>15.030000000002985</v>
      </c>
      <c r="N1279" s="59" t="str">
        <f t="shared" si="117"/>
        <v/>
      </c>
      <c r="O1279" s="59" t="str">
        <f t="shared" si="118"/>
        <v/>
      </c>
    </row>
    <row r="1280" spans="1:15" ht="12.5" customHeight="1" x14ac:dyDescent="0.35">
      <c r="A1280" s="61">
        <v>25</v>
      </c>
      <c r="B1280" s="61" t="s">
        <v>54</v>
      </c>
      <c r="C1280" s="70">
        <v>58.635440000000003</v>
      </c>
      <c r="D1280" s="59" t="s">
        <v>50</v>
      </c>
      <c r="E1280" s="61" t="s">
        <v>44</v>
      </c>
      <c r="F1280" s="61" t="s">
        <v>55</v>
      </c>
      <c r="G1280" s="61"/>
      <c r="H1280" s="61" t="str">
        <f>IF(OR(G1280="",G1281="",G1282="",G1283=""),"",(SUMIF(A1280:A$7000,A1280,G1280:G$7000)))</f>
        <v/>
      </c>
      <c r="I1280" s="61" t="str">
        <f t="shared" si="120"/>
        <v/>
      </c>
      <c r="J1280" s="61" t="str">
        <f t="shared" si="116"/>
        <v/>
      </c>
      <c r="K1280" s="61">
        <f t="array" ref="K1280">(MAX(IF($A1280=InsertVoiceSwitchActivateLOG!A$1:A$7000,InsertVoiceSwitchActivateLOG!H$1:H$7000,0)))</f>
        <v>3.0000000000000002E-2</v>
      </c>
      <c r="L1280" s="61" t="str">
        <f t="shared" si="121"/>
        <v/>
      </c>
      <c r="M1280" s="61">
        <f t="shared" si="119"/>
        <v>15.65000000000083</v>
      </c>
      <c r="N1280" s="59" t="str">
        <f t="shared" si="117"/>
        <v/>
      </c>
      <c r="O1280" s="59" t="str">
        <f t="shared" si="118"/>
        <v/>
      </c>
    </row>
    <row r="1281" spans="1:15" ht="12.5" customHeight="1" x14ac:dyDescent="0.35">
      <c r="A1281" s="2">
        <v>25</v>
      </c>
      <c r="B1281" s="2" t="s">
        <v>54</v>
      </c>
      <c r="C1281" s="69">
        <v>58.655589999999997</v>
      </c>
      <c r="D1281" t="s">
        <v>50</v>
      </c>
      <c r="E1281" s="2" t="s">
        <v>44</v>
      </c>
      <c r="F1281" s="2" t="s">
        <v>55</v>
      </c>
      <c r="G1281" s="2"/>
      <c r="H1281" s="2" t="str">
        <f>IF(OR(G1281="",G1282="",G1283="",G1284=""),"",(SUMIF(A1281:A$7000,A1281,G1281:G$7000)))</f>
        <v/>
      </c>
      <c r="I1281" s="55" t="str">
        <f t="shared" si="120"/>
        <v/>
      </c>
      <c r="J1281" s="61" t="str">
        <f t="shared" si="116"/>
        <v/>
      </c>
      <c r="K1281" s="55">
        <f t="array" ref="K1281">(MAX(IF($A1281=InsertVoiceSwitchActivateLOG!A$1:A$7000,InsertVoiceSwitchActivateLOG!H$1:H$7000,0)))</f>
        <v>3.0000000000000002E-2</v>
      </c>
      <c r="L1281" s="55" t="str">
        <f t="shared" si="121"/>
        <v/>
      </c>
      <c r="M1281" s="55">
        <f t="shared" si="119"/>
        <v>20.149999999993895</v>
      </c>
      <c r="N1281" s="59" t="str">
        <f t="shared" si="117"/>
        <v/>
      </c>
      <c r="O1281" s="59" t="str">
        <f t="shared" si="118"/>
        <v/>
      </c>
    </row>
    <row r="1282" spans="1:15" ht="12.5" customHeight="1" x14ac:dyDescent="0.35">
      <c r="A1282" s="61">
        <v>25</v>
      </c>
      <c r="B1282" s="61" t="s">
        <v>54</v>
      </c>
      <c r="C1282" s="70">
        <v>58.679070000000003</v>
      </c>
      <c r="D1282" s="59" t="s">
        <v>50</v>
      </c>
      <c r="E1282" s="61" t="s">
        <v>44</v>
      </c>
      <c r="F1282" s="61" t="s">
        <v>55</v>
      </c>
      <c r="G1282" s="61"/>
      <c r="H1282" s="61" t="str">
        <f>IF(OR(G1282="",G1283="",G1284="",G1285=""),"",(SUMIF(A1282:A$7000,A1282,G1282:G$7000)))</f>
        <v/>
      </c>
      <c r="I1282" s="61" t="str">
        <f t="shared" si="120"/>
        <v/>
      </c>
      <c r="J1282" s="61" t="str">
        <f t="shared" si="116"/>
        <v/>
      </c>
      <c r="K1282" s="61">
        <f t="array" ref="K1282">(MAX(IF($A1282=InsertVoiceSwitchActivateLOG!A$1:A$7000,InsertVoiceSwitchActivateLOG!H$1:H$7000,0)))</f>
        <v>3.0000000000000002E-2</v>
      </c>
      <c r="L1282" s="61" t="str">
        <f t="shared" si="121"/>
        <v/>
      </c>
      <c r="M1282" s="61">
        <f t="shared" si="119"/>
        <v>23.480000000006385</v>
      </c>
      <c r="N1282" s="59" t="str">
        <f t="shared" si="117"/>
        <v/>
      </c>
      <c r="O1282" s="59" t="str">
        <f t="shared" si="118"/>
        <v/>
      </c>
    </row>
    <row r="1283" spans="1:15" ht="12.5" customHeight="1" x14ac:dyDescent="0.35">
      <c r="A1283" s="2">
        <v>25</v>
      </c>
      <c r="B1283" s="2" t="s">
        <v>54</v>
      </c>
      <c r="C1283" s="69">
        <v>58.705150000000003</v>
      </c>
      <c r="D1283" t="s">
        <v>50</v>
      </c>
      <c r="E1283" s="2" t="s">
        <v>44</v>
      </c>
      <c r="F1283" s="2" t="s">
        <v>55</v>
      </c>
      <c r="G1283" s="2"/>
      <c r="H1283" s="2" t="str">
        <f>IF(OR(G1283="",G1284="",G1285="",G1286=""),"",(SUMIF(A1283:A$7000,A1283,G1283:G$7000)))</f>
        <v/>
      </c>
      <c r="I1283" s="55" t="str">
        <f t="shared" si="120"/>
        <v/>
      </c>
      <c r="J1283" s="61" t="str">
        <f t="shared" si="116"/>
        <v/>
      </c>
      <c r="K1283" s="55">
        <f t="array" ref="K1283">(MAX(IF($A1283=InsertVoiceSwitchActivateLOG!A$1:A$7000,InsertVoiceSwitchActivateLOG!H$1:H$7000,0)))</f>
        <v>3.0000000000000002E-2</v>
      </c>
      <c r="L1283" s="55" t="str">
        <f t="shared" si="121"/>
        <v/>
      </c>
      <c r="M1283" s="55">
        <f t="shared" si="119"/>
        <v>26.080000000000325</v>
      </c>
      <c r="N1283" s="59" t="str">
        <f t="shared" si="117"/>
        <v/>
      </c>
      <c r="O1283" s="59" t="str">
        <f t="shared" si="118"/>
        <v/>
      </c>
    </row>
    <row r="1284" spans="1:15" ht="12.5" customHeight="1" x14ac:dyDescent="0.35">
      <c r="A1284" s="61">
        <v>25</v>
      </c>
      <c r="B1284" s="61" t="s">
        <v>54</v>
      </c>
      <c r="C1284" s="70">
        <v>58.722189999999998</v>
      </c>
      <c r="D1284" s="59" t="s">
        <v>50</v>
      </c>
      <c r="E1284" s="61" t="s">
        <v>44</v>
      </c>
      <c r="F1284" s="61" t="s">
        <v>55</v>
      </c>
      <c r="G1284" s="61"/>
      <c r="H1284" s="61" t="str">
        <f>IF(OR(G1284="",G1285="",G1286="",G1287=""),"",(SUMIF(A1284:A$7000,A1284,G1284:G$7000)))</f>
        <v/>
      </c>
      <c r="I1284" s="61" t="str">
        <f t="shared" si="120"/>
        <v/>
      </c>
      <c r="J1284" s="61" t="str">
        <f t="shared" si="116"/>
        <v/>
      </c>
      <c r="K1284" s="61">
        <f t="array" ref="K1284">(MAX(IF($A1284=InsertVoiceSwitchActivateLOG!A$1:A$7000,InsertVoiceSwitchActivateLOG!H$1:H$7000,0)))</f>
        <v>3.0000000000000002E-2</v>
      </c>
      <c r="L1284" s="61" t="str">
        <f t="shared" si="121"/>
        <v/>
      </c>
      <c r="M1284" s="61">
        <f t="shared" si="119"/>
        <v>17.039999999994393</v>
      </c>
      <c r="N1284" s="59" t="str">
        <f t="shared" si="117"/>
        <v/>
      </c>
      <c r="O1284" s="59" t="str">
        <f t="shared" si="118"/>
        <v/>
      </c>
    </row>
    <row r="1285" spans="1:15" ht="12.5" customHeight="1" x14ac:dyDescent="0.35">
      <c r="A1285" s="2">
        <v>25</v>
      </c>
      <c r="B1285" s="2" t="s">
        <v>54</v>
      </c>
      <c r="C1285" s="69">
        <v>58.74145</v>
      </c>
      <c r="D1285" t="s">
        <v>50</v>
      </c>
      <c r="E1285" s="2" t="s">
        <v>44</v>
      </c>
      <c r="F1285" s="2" t="s">
        <v>55</v>
      </c>
      <c r="G1285" s="2"/>
      <c r="H1285" s="2" t="str">
        <f>IF(OR(G1285="",G1286="",G1287="",G1288=""),"",(SUMIF(A1285:A$7000,A1285,G1285:G$7000)))</f>
        <v/>
      </c>
      <c r="I1285" s="55" t="str">
        <f t="shared" si="120"/>
        <v/>
      </c>
      <c r="J1285" s="61" t="str">
        <f t="shared" si="116"/>
        <v/>
      </c>
      <c r="K1285" s="55">
        <f t="array" ref="K1285">(MAX(IF($A1285=InsertVoiceSwitchActivateLOG!A$1:A$7000,InsertVoiceSwitchActivateLOG!H$1:H$7000,0)))</f>
        <v>3.0000000000000002E-2</v>
      </c>
      <c r="L1285" s="55" t="str">
        <f t="shared" si="121"/>
        <v/>
      </c>
      <c r="M1285" s="55">
        <f t="shared" si="119"/>
        <v>19.260000000002719</v>
      </c>
      <c r="N1285" s="59" t="str">
        <f t="shared" si="117"/>
        <v/>
      </c>
      <c r="O1285" s="59" t="str">
        <f t="shared" si="118"/>
        <v/>
      </c>
    </row>
    <row r="1286" spans="1:15" ht="12.5" customHeight="1" x14ac:dyDescent="0.35">
      <c r="A1286" s="61">
        <v>25</v>
      </c>
      <c r="B1286" s="61" t="s">
        <v>54</v>
      </c>
      <c r="C1286" s="70">
        <v>58.761330000000001</v>
      </c>
      <c r="D1286" s="59" t="s">
        <v>50</v>
      </c>
      <c r="E1286" s="61" t="s">
        <v>44</v>
      </c>
      <c r="F1286" s="61" t="s">
        <v>55</v>
      </c>
      <c r="G1286" s="61"/>
      <c r="H1286" s="61" t="str">
        <f>IF(OR(G1286="",G1287="",G1288="",G1289=""),"",(SUMIF(A1286:A$7000,A1286,G1286:G$7000)))</f>
        <v/>
      </c>
      <c r="I1286" s="61" t="str">
        <f t="shared" si="120"/>
        <v/>
      </c>
      <c r="J1286" s="61" t="str">
        <f t="shared" si="116"/>
        <v/>
      </c>
      <c r="K1286" s="61">
        <f t="array" ref="K1286">(MAX(IF($A1286=InsertVoiceSwitchActivateLOG!A$1:A$7000,InsertVoiceSwitchActivateLOG!H$1:H$7000,0)))</f>
        <v>3.0000000000000002E-2</v>
      </c>
      <c r="L1286" s="61" t="str">
        <f t="shared" si="121"/>
        <v/>
      </c>
      <c r="M1286" s="61">
        <f t="shared" si="119"/>
        <v>19.880000000000564</v>
      </c>
      <c r="N1286" s="59" t="str">
        <f t="shared" si="117"/>
        <v/>
      </c>
      <c r="O1286" s="59" t="str">
        <f t="shared" si="118"/>
        <v/>
      </c>
    </row>
    <row r="1287" spans="1:15" ht="12.5" customHeight="1" x14ac:dyDescent="0.35">
      <c r="A1287" s="2">
        <v>25</v>
      </c>
      <c r="B1287" s="2" t="s">
        <v>54</v>
      </c>
      <c r="C1287" s="69">
        <v>58.787570000000002</v>
      </c>
      <c r="D1287" t="s">
        <v>50</v>
      </c>
      <c r="E1287" s="2" t="s">
        <v>44</v>
      </c>
      <c r="F1287" s="2" t="s">
        <v>55</v>
      </c>
      <c r="G1287" s="2"/>
      <c r="H1287" s="2" t="str">
        <f>IF(OR(G1287="",G1288="",G1289="",G1290=""),"",(SUMIF(A1287:A$7000,A1287,G1287:G$7000)))</f>
        <v/>
      </c>
      <c r="I1287" s="55" t="str">
        <f t="shared" si="120"/>
        <v/>
      </c>
      <c r="J1287" s="61" t="str">
        <f t="shared" si="116"/>
        <v/>
      </c>
      <c r="K1287" s="55">
        <f t="array" ref="K1287">(MAX(IF($A1287=InsertVoiceSwitchActivateLOG!A$1:A$7000,InsertVoiceSwitchActivateLOG!H$1:H$7000,0)))</f>
        <v>3.0000000000000002E-2</v>
      </c>
      <c r="L1287" s="55" t="str">
        <f t="shared" si="121"/>
        <v/>
      </c>
      <c r="M1287" s="55">
        <f t="shared" si="119"/>
        <v>26.240000000001373</v>
      </c>
      <c r="N1287" s="59" t="str">
        <f t="shared" si="117"/>
        <v/>
      </c>
      <c r="O1287" s="59" t="str">
        <f t="shared" si="118"/>
        <v/>
      </c>
    </row>
    <row r="1288" spans="1:15" ht="12.5" customHeight="1" x14ac:dyDescent="0.35">
      <c r="A1288" s="61">
        <v>25</v>
      </c>
      <c r="B1288" s="61" t="s">
        <v>54</v>
      </c>
      <c r="C1288" s="70">
        <v>58.818710000000003</v>
      </c>
      <c r="D1288" s="59" t="s">
        <v>50</v>
      </c>
      <c r="E1288" s="61" t="s">
        <v>44</v>
      </c>
      <c r="F1288" s="61" t="s">
        <v>55</v>
      </c>
      <c r="G1288" s="61"/>
      <c r="H1288" s="61" t="str">
        <f>IF(OR(G1288="",G1289="",G1290="",G1291=""),"",(SUMIF(A1288:A$7000,A1288,G1288:G$7000)))</f>
        <v/>
      </c>
      <c r="I1288" s="61" t="str">
        <f t="shared" si="120"/>
        <v/>
      </c>
      <c r="J1288" s="61" t="str">
        <f t="shared" si="116"/>
        <v/>
      </c>
      <c r="K1288" s="61">
        <f t="array" ref="K1288">(MAX(IF($A1288=InsertVoiceSwitchActivateLOG!A$1:A$7000,InsertVoiceSwitchActivateLOG!H$1:H$7000,0)))</f>
        <v>3.0000000000000002E-2</v>
      </c>
      <c r="L1288" s="61" t="str">
        <f t="shared" si="121"/>
        <v/>
      </c>
      <c r="M1288" s="61">
        <f t="shared" si="119"/>
        <v>31.140000000000612</v>
      </c>
      <c r="N1288" s="59" t="str">
        <f t="shared" si="117"/>
        <v/>
      </c>
      <c r="O1288" s="59" t="str">
        <f t="shared" si="118"/>
        <v/>
      </c>
    </row>
    <row r="1289" spans="1:15" ht="12.5" customHeight="1" x14ac:dyDescent="0.35">
      <c r="A1289" s="2">
        <v>25</v>
      </c>
      <c r="B1289" s="2" t="s">
        <v>54</v>
      </c>
      <c r="C1289" s="69">
        <v>58.836489999999998</v>
      </c>
      <c r="D1289" t="s">
        <v>50</v>
      </c>
      <c r="E1289" s="2" t="s">
        <v>44</v>
      </c>
      <c r="F1289" s="2" t="s">
        <v>55</v>
      </c>
      <c r="G1289" s="2"/>
      <c r="H1289" s="2" t="str">
        <f>IF(OR(G1289="",G1290="",G1291="",G1292=""),"",(SUMIF(A1289:A$7000,A1289,G1289:G$7000)))</f>
        <v/>
      </c>
      <c r="I1289" s="55" t="str">
        <f t="shared" si="120"/>
        <v/>
      </c>
      <c r="J1289" s="61" t="str">
        <f t="shared" si="116"/>
        <v/>
      </c>
      <c r="K1289" s="55">
        <f t="array" ref="K1289">(MAX(IF($A1289=InsertVoiceSwitchActivateLOG!A$1:A$7000,InsertVoiceSwitchActivateLOG!H$1:H$7000,0)))</f>
        <v>3.0000000000000002E-2</v>
      </c>
      <c r="L1289" s="55" t="str">
        <f t="shared" si="121"/>
        <v/>
      </c>
      <c r="M1289" s="55">
        <f t="shared" si="119"/>
        <v>17.7799999999948</v>
      </c>
      <c r="N1289" s="59" t="str">
        <f t="shared" si="117"/>
        <v/>
      </c>
      <c r="O1289" s="59" t="str">
        <f t="shared" si="118"/>
        <v/>
      </c>
    </row>
    <row r="1290" spans="1:15" ht="12.5" customHeight="1" x14ac:dyDescent="0.35">
      <c r="A1290" s="61">
        <v>25</v>
      </c>
      <c r="B1290" s="61" t="s">
        <v>54</v>
      </c>
      <c r="C1290" s="70">
        <v>58.855490000000003</v>
      </c>
      <c r="D1290" s="59" t="s">
        <v>50</v>
      </c>
      <c r="E1290" s="61" t="s">
        <v>44</v>
      </c>
      <c r="F1290" s="61" t="s">
        <v>55</v>
      </c>
      <c r="G1290" s="61"/>
      <c r="H1290" s="61" t="str">
        <f>IF(OR(G1290="",G1291="",G1292="",G1293=""),"",(SUMIF(A1290:A$7000,A1290,G1290:G$7000)))</f>
        <v/>
      </c>
      <c r="I1290" s="61" t="str">
        <f t="shared" si="120"/>
        <v/>
      </c>
      <c r="J1290" s="61" t="str">
        <f t="shared" si="116"/>
        <v/>
      </c>
      <c r="K1290" s="61">
        <f t="array" ref="K1290">(MAX(IF($A1290=InsertVoiceSwitchActivateLOG!A$1:A$7000,InsertVoiceSwitchActivateLOG!H$1:H$7000,0)))</f>
        <v>3.0000000000000002E-2</v>
      </c>
      <c r="L1290" s="61" t="str">
        <f t="shared" si="121"/>
        <v/>
      </c>
      <c r="M1290" s="61">
        <f t="shared" si="119"/>
        <v>19.000000000005457</v>
      </c>
      <c r="N1290" s="59" t="str">
        <f t="shared" si="117"/>
        <v/>
      </c>
      <c r="O1290" s="59" t="str">
        <f t="shared" si="118"/>
        <v/>
      </c>
    </row>
    <row r="1291" spans="1:15" ht="12.5" customHeight="1" x14ac:dyDescent="0.35">
      <c r="A1291" s="2">
        <v>25</v>
      </c>
      <c r="B1291" s="2" t="s">
        <v>54</v>
      </c>
      <c r="C1291" s="69">
        <v>58.8825</v>
      </c>
      <c r="D1291" t="s">
        <v>50</v>
      </c>
      <c r="E1291" s="2" t="s">
        <v>44</v>
      </c>
      <c r="F1291" s="2" t="s">
        <v>55</v>
      </c>
      <c r="G1291" s="2"/>
      <c r="H1291" s="2" t="str">
        <f>IF(OR(G1291="",G1292="",G1293="",G1294=""),"",(SUMIF(A1291:A$7000,A1291,G1291:G$7000)))</f>
        <v/>
      </c>
      <c r="I1291" s="55" t="str">
        <f t="shared" si="120"/>
        <v/>
      </c>
      <c r="J1291" s="61" t="str">
        <f t="shared" si="116"/>
        <v/>
      </c>
      <c r="K1291" s="55">
        <f t="array" ref="K1291">(MAX(IF($A1291=InsertVoiceSwitchActivateLOG!A$1:A$7000,InsertVoiceSwitchActivateLOG!H$1:H$7000,0)))</f>
        <v>3.0000000000000002E-2</v>
      </c>
      <c r="L1291" s="55" t="str">
        <f t="shared" si="121"/>
        <v/>
      </c>
      <c r="M1291" s="55">
        <f t="shared" si="119"/>
        <v>27.009999999997092</v>
      </c>
      <c r="N1291" s="59" t="str">
        <f t="shared" si="117"/>
        <v/>
      </c>
      <c r="O1291" s="59" t="str">
        <f t="shared" si="118"/>
        <v/>
      </c>
    </row>
    <row r="1292" spans="1:15" ht="12.5" customHeight="1" x14ac:dyDescent="0.35">
      <c r="A1292" s="61">
        <v>25</v>
      </c>
      <c r="B1292" s="61" t="s">
        <v>54</v>
      </c>
      <c r="C1292" s="70">
        <v>58.902610000000003</v>
      </c>
      <c r="D1292" s="59" t="s">
        <v>50</v>
      </c>
      <c r="E1292" s="61" t="s">
        <v>44</v>
      </c>
      <c r="F1292" s="61" t="s">
        <v>55</v>
      </c>
      <c r="G1292" s="61">
        <v>1E-4</v>
      </c>
      <c r="H1292" s="61">
        <f>IF(OR(G1292="",G1293="",G1294="",G1295=""),"",(SUMIF(A1292:A$7000,A1292,G1292:G$7000)))</f>
        <v>3.0000000000000002E-2</v>
      </c>
      <c r="I1292" s="61">
        <f t="shared" si="120"/>
        <v>25</v>
      </c>
      <c r="J1292" s="61" t="str">
        <f t="shared" si="116"/>
        <v>TaskC</v>
      </c>
      <c r="K1292" s="61">
        <f t="array" ref="K1292">(MAX(IF($A1292=InsertVoiceSwitchActivateLOG!A$1:A$7000,InsertVoiceSwitchActivateLOG!H$1:H$7000,0)))</f>
        <v>3.0000000000000002E-2</v>
      </c>
      <c r="L1292" s="61">
        <f t="shared" si="121"/>
        <v>58.902610000000003</v>
      </c>
      <c r="M1292" s="61">
        <f t="shared" si="119"/>
        <v>20.110000000002515</v>
      </c>
      <c r="N1292" s="59" t="str">
        <f t="shared" si="117"/>
        <v/>
      </c>
      <c r="O1292" s="59" t="str">
        <f t="shared" si="118"/>
        <v/>
      </c>
    </row>
    <row r="1293" spans="1:15" ht="12.5" customHeight="1" x14ac:dyDescent="0.35">
      <c r="A1293" s="2">
        <v>25</v>
      </c>
      <c r="B1293" s="2" t="s">
        <v>54</v>
      </c>
      <c r="C1293" s="69">
        <v>58.920059999999999</v>
      </c>
      <c r="D1293" t="s">
        <v>50</v>
      </c>
      <c r="E1293" s="2" t="s">
        <v>44</v>
      </c>
      <c r="F1293" s="2" t="s">
        <v>55</v>
      </c>
      <c r="G1293" s="2">
        <v>8.9999999999999998E-4</v>
      </c>
      <c r="H1293" s="2">
        <f>IF(OR(G1293="",G1294="",G1295="",G1296=""),"",(SUMIF(A1293:A$7000,A1293,G1293:G$7000)))</f>
        <v>2.9900000000000003E-2</v>
      </c>
      <c r="I1293" s="55" t="str">
        <f t="shared" si="120"/>
        <v/>
      </c>
      <c r="J1293" s="61" t="str">
        <f t="shared" si="116"/>
        <v/>
      </c>
      <c r="K1293" s="55">
        <f t="array" ref="K1293">(MAX(IF($A1293=InsertVoiceSwitchActivateLOG!A$1:A$7000,InsertVoiceSwitchActivateLOG!H$1:H$7000,0)))</f>
        <v>3.0000000000000002E-2</v>
      </c>
      <c r="L1293" s="55" t="str">
        <f t="shared" si="121"/>
        <v/>
      </c>
      <c r="M1293" s="55">
        <f t="shared" si="119"/>
        <v>17.449999999996635</v>
      </c>
      <c r="N1293" s="59">
        <f t="shared" si="117"/>
        <v>25</v>
      </c>
      <c r="O1293" s="59">
        <f t="shared" si="118"/>
        <v>1</v>
      </c>
    </row>
    <row r="1294" spans="1:15" ht="12.5" customHeight="1" x14ac:dyDescent="0.35">
      <c r="A1294" s="61">
        <v>25</v>
      </c>
      <c r="B1294" s="61" t="s">
        <v>56</v>
      </c>
      <c r="C1294" s="70">
        <v>58.9422</v>
      </c>
      <c r="D1294" s="59" t="s">
        <v>50</v>
      </c>
      <c r="E1294" s="61" t="s">
        <v>44</v>
      </c>
      <c r="F1294" s="61" t="s">
        <v>55</v>
      </c>
      <c r="G1294" s="61">
        <v>1.9E-3</v>
      </c>
      <c r="H1294" s="61">
        <f>IF(OR(G1294="",G1295="",G1296="",G1297=""),"",(SUMIF(A1294:A$7000,A1294,G1294:G$7000)))</f>
        <v>2.9000000000000001E-2</v>
      </c>
      <c r="I1294" s="61" t="str">
        <f t="shared" si="120"/>
        <v/>
      </c>
      <c r="J1294" s="61" t="str">
        <f t="shared" si="116"/>
        <v/>
      </c>
      <c r="K1294" s="61">
        <f t="array" ref="K1294">(MAX(IF($A1294=InsertVoiceSwitchActivateLOG!A$1:A$7000,InsertVoiceSwitchActivateLOG!H$1:H$7000,0)))</f>
        <v>3.0000000000000002E-2</v>
      </c>
      <c r="L1294" s="61" t="str">
        <f t="shared" si="121"/>
        <v/>
      </c>
      <c r="M1294" s="61">
        <f t="shared" si="119"/>
        <v>22.140000000000271</v>
      </c>
      <c r="N1294" s="59">
        <f t="shared" si="117"/>
        <v>25</v>
      </c>
      <c r="O1294" s="59">
        <f t="shared" si="118"/>
        <v>-1</v>
      </c>
    </row>
    <row r="1295" spans="1:15" ht="12.5" customHeight="1" x14ac:dyDescent="0.35">
      <c r="A1295" s="2">
        <v>25</v>
      </c>
      <c r="B1295" s="2" t="s">
        <v>54</v>
      </c>
      <c r="C1295" s="69">
        <v>58.961370000000002</v>
      </c>
      <c r="D1295" t="s">
        <v>50</v>
      </c>
      <c r="E1295" s="2" t="s">
        <v>44</v>
      </c>
      <c r="F1295" s="2" t="s">
        <v>55</v>
      </c>
      <c r="G1295" s="2">
        <v>6.9999999999999999E-4</v>
      </c>
      <c r="H1295" s="2">
        <f>IF(OR(G1295="",G1296="",G1297="",G1298=""),"",(SUMIF(A1295:A$7000,A1295,G1295:G$7000)))</f>
        <v>2.7100000000000003E-2</v>
      </c>
      <c r="I1295" s="55" t="str">
        <f t="shared" si="120"/>
        <v/>
      </c>
      <c r="J1295" s="61" t="str">
        <f t="shared" si="116"/>
        <v/>
      </c>
      <c r="K1295" s="55">
        <f t="array" ref="K1295">(MAX(IF($A1295=InsertVoiceSwitchActivateLOG!A$1:A$7000,InsertVoiceSwitchActivateLOG!H$1:H$7000,0)))</f>
        <v>3.0000000000000002E-2</v>
      </c>
      <c r="L1295" s="55" t="str">
        <f t="shared" si="121"/>
        <v/>
      </c>
      <c r="M1295" s="55">
        <f t="shared" si="119"/>
        <v>19.170000000002574</v>
      </c>
      <c r="N1295" s="59">
        <f t="shared" si="117"/>
        <v>25</v>
      </c>
      <c r="O1295" s="59">
        <f t="shared" si="118"/>
        <v>1</v>
      </c>
    </row>
    <row r="1296" spans="1:15" ht="12.5" customHeight="1" x14ac:dyDescent="0.35">
      <c r="A1296" s="61">
        <v>25</v>
      </c>
      <c r="B1296" s="61" t="s">
        <v>56</v>
      </c>
      <c r="C1296" s="70">
        <v>58.980910000000002</v>
      </c>
      <c r="D1296" s="59" t="s">
        <v>50</v>
      </c>
      <c r="E1296" s="61" t="s">
        <v>44</v>
      </c>
      <c r="F1296" s="61" t="s">
        <v>55</v>
      </c>
      <c r="G1296" s="61">
        <v>4.0000000000000001E-3</v>
      </c>
      <c r="H1296" s="61">
        <f>IF(OR(G1296="",G1297="",G1298="",G1299=""),"",(SUMIF(A1296:A$7000,A1296,G1296:G$7000)))</f>
        <v>2.6400000000000003E-2</v>
      </c>
      <c r="I1296" s="61" t="str">
        <f t="shared" si="120"/>
        <v/>
      </c>
      <c r="J1296" s="61" t="str">
        <f t="shared" si="116"/>
        <v/>
      </c>
      <c r="K1296" s="61">
        <f t="array" ref="K1296">(MAX(IF($A1296=InsertVoiceSwitchActivateLOG!A$1:A$7000,InsertVoiceSwitchActivateLOG!H$1:H$7000,0)))</f>
        <v>3.0000000000000002E-2</v>
      </c>
      <c r="L1296" s="61" t="str">
        <f t="shared" si="121"/>
        <v/>
      </c>
      <c r="M1296" s="61">
        <f t="shared" si="119"/>
        <v>19.539999999999225</v>
      </c>
      <c r="N1296" s="59">
        <f t="shared" si="117"/>
        <v>25</v>
      </c>
      <c r="O1296" s="59">
        <f t="shared" si="118"/>
        <v>-1</v>
      </c>
    </row>
    <row r="1297" spans="1:15" ht="12.5" customHeight="1" x14ac:dyDescent="0.35">
      <c r="A1297" s="2">
        <v>25</v>
      </c>
      <c r="B1297" s="2" t="s">
        <v>56</v>
      </c>
      <c r="C1297" s="69">
        <v>59.000970000000002</v>
      </c>
      <c r="D1297" t="s">
        <v>50</v>
      </c>
      <c r="E1297" s="2" t="s">
        <v>44</v>
      </c>
      <c r="F1297" s="2" t="s">
        <v>55</v>
      </c>
      <c r="G1297" s="2">
        <v>2.7000000000000001E-3</v>
      </c>
      <c r="H1297" s="2">
        <f>IF(OR(G1297="",G1298="",G1299="",G1300=""),"",(SUMIF(A1297:A$7000,A1297,G1297:G$7000)))</f>
        <v>2.2400000000000003E-2</v>
      </c>
      <c r="I1297" s="55" t="str">
        <f t="shared" si="120"/>
        <v/>
      </c>
      <c r="J1297" s="61" t="str">
        <f t="shared" ref="J1297:J1360" si="122">IF(L1297="","",(VLOOKUP(A1297,A1297:E8281,5,FALSE)))</f>
        <v/>
      </c>
      <c r="K1297" s="55">
        <f t="array" ref="K1297">(MAX(IF($A1297=InsertVoiceSwitchActivateLOG!A$1:A$7000,InsertVoiceSwitchActivateLOG!H$1:H$7000,0)))</f>
        <v>3.0000000000000002E-2</v>
      </c>
      <c r="L1297" s="55" t="str">
        <f t="shared" si="121"/>
        <v/>
      </c>
      <c r="M1297" s="55">
        <f t="shared" si="119"/>
        <v>20.060000000000855</v>
      </c>
      <c r="N1297" s="59">
        <f t="shared" ref="N1297:N1360" si="123">IF(AND(G1297&gt;0,G1298&gt;0,G1296&gt;0),A1297,"")</f>
        <v>25</v>
      </c>
      <c r="O1297" s="59">
        <f t="shared" ref="O1297:O1360" si="124">IF(N1297="","",(IF(G1297&gt;G1298,-1,1)))</f>
        <v>1</v>
      </c>
    </row>
    <row r="1298" spans="1:15" ht="12.5" customHeight="1" x14ac:dyDescent="0.35">
      <c r="A1298" s="61">
        <v>25</v>
      </c>
      <c r="B1298" s="61" t="s">
        <v>56</v>
      </c>
      <c r="C1298" s="70">
        <v>59.018459999999997</v>
      </c>
      <c r="D1298" s="59" t="s">
        <v>50</v>
      </c>
      <c r="E1298" s="61" t="s">
        <v>44</v>
      </c>
      <c r="F1298" s="61" t="s">
        <v>55</v>
      </c>
      <c r="G1298" s="61">
        <v>3.0000000000000001E-3</v>
      </c>
      <c r="H1298" s="61">
        <f>IF(OR(G1298="",G1299="",G1300="",G1301=""),"",(SUMIF(A1298:A$7000,A1298,G1298:G$7000)))</f>
        <v>1.9699999999999999E-2</v>
      </c>
      <c r="I1298" s="61" t="str">
        <f t="shared" si="120"/>
        <v/>
      </c>
      <c r="J1298" s="61" t="str">
        <f t="shared" si="122"/>
        <v/>
      </c>
      <c r="K1298" s="61">
        <f t="array" ref="K1298">(MAX(IF($A1298=InsertVoiceSwitchActivateLOG!A$1:A$7000,InsertVoiceSwitchActivateLOG!H$1:H$7000,0)))</f>
        <v>3.0000000000000002E-2</v>
      </c>
      <c r="L1298" s="61" t="str">
        <f t="shared" si="121"/>
        <v/>
      </c>
      <c r="M1298" s="61">
        <f t="shared" ref="M1298:M1361" si="125">IF(A1298=A1297,ABS(C1298-C1297),0)*1000</f>
        <v>17.489999999995121</v>
      </c>
      <c r="N1298" s="59">
        <f t="shared" si="123"/>
        <v>25</v>
      </c>
      <c r="O1298" s="59">
        <f t="shared" si="124"/>
        <v>-1</v>
      </c>
    </row>
    <row r="1299" spans="1:15" ht="12.5" customHeight="1" x14ac:dyDescent="0.35">
      <c r="A1299" s="2">
        <v>25</v>
      </c>
      <c r="B1299" s="2" t="s">
        <v>56</v>
      </c>
      <c r="C1299" s="69">
        <v>59.033920000000002</v>
      </c>
      <c r="D1299" t="s">
        <v>50</v>
      </c>
      <c r="E1299" s="2" t="s">
        <v>44</v>
      </c>
      <c r="F1299" s="2" t="s">
        <v>55</v>
      </c>
      <c r="G1299" s="2">
        <v>2.2000000000000001E-3</v>
      </c>
      <c r="H1299" s="2">
        <f>IF(OR(G1299="",G1300="",G1301="",G1302=""),"",(SUMIF(A1299:A$7000,A1299,G1299:G$7000)))</f>
        <v>1.6700000000000003E-2</v>
      </c>
      <c r="I1299" s="55" t="str">
        <f t="shared" si="120"/>
        <v/>
      </c>
      <c r="J1299" s="61" t="str">
        <f t="shared" si="122"/>
        <v/>
      </c>
      <c r="K1299" s="55">
        <f t="array" ref="K1299">(MAX(IF($A1299=InsertVoiceSwitchActivateLOG!A$1:A$7000,InsertVoiceSwitchActivateLOG!H$1:H$7000,0)))</f>
        <v>3.0000000000000002E-2</v>
      </c>
      <c r="L1299" s="55" t="str">
        <f t="shared" si="121"/>
        <v/>
      </c>
      <c r="M1299" s="55">
        <f t="shared" si="125"/>
        <v>15.46000000000447</v>
      </c>
      <c r="N1299" s="59">
        <f t="shared" si="123"/>
        <v>25</v>
      </c>
      <c r="O1299" s="59">
        <f t="shared" si="124"/>
        <v>-1</v>
      </c>
    </row>
    <row r="1300" spans="1:15" ht="12.5" customHeight="1" x14ac:dyDescent="0.35">
      <c r="A1300" s="61">
        <v>25</v>
      </c>
      <c r="B1300" s="61" t="s">
        <v>56</v>
      </c>
      <c r="C1300" s="70">
        <v>59.051180000000002</v>
      </c>
      <c r="D1300" s="59" t="s">
        <v>50</v>
      </c>
      <c r="E1300" s="61" t="s">
        <v>44</v>
      </c>
      <c r="F1300" s="61" t="s">
        <v>55</v>
      </c>
      <c r="G1300" s="61">
        <v>1.6000000000000001E-3</v>
      </c>
      <c r="H1300" s="61">
        <f>IF(OR(G1300="",G1301="",G1302="",G1303=""),"",(SUMIF(A1300:A$7000,A1300,G1300:G$7000)))</f>
        <v>1.4500000000000001E-2</v>
      </c>
      <c r="I1300" s="61" t="str">
        <f t="shared" si="120"/>
        <v/>
      </c>
      <c r="J1300" s="61" t="str">
        <f t="shared" si="122"/>
        <v/>
      </c>
      <c r="K1300" s="61">
        <f t="array" ref="K1300">(MAX(IF($A1300=InsertVoiceSwitchActivateLOG!A$1:A$7000,InsertVoiceSwitchActivateLOG!H$1:H$7000,0)))</f>
        <v>3.0000000000000002E-2</v>
      </c>
      <c r="L1300" s="61" t="str">
        <f t="shared" si="121"/>
        <v/>
      </c>
      <c r="M1300" s="61">
        <f t="shared" si="125"/>
        <v>17.260000000000275</v>
      </c>
      <c r="N1300" s="59">
        <f t="shared" si="123"/>
        <v>25</v>
      </c>
      <c r="O1300" s="59">
        <f t="shared" si="124"/>
        <v>1</v>
      </c>
    </row>
    <row r="1301" spans="1:15" ht="12.5" customHeight="1" x14ac:dyDescent="0.35">
      <c r="A1301" s="2">
        <v>25</v>
      </c>
      <c r="B1301" s="2" t="s">
        <v>56</v>
      </c>
      <c r="C1301" s="69">
        <v>59.067419999999998</v>
      </c>
      <c r="D1301" t="s">
        <v>50</v>
      </c>
      <c r="E1301" s="2" t="s">
        <v>44</v>
      </c>
      <c r="F1301" s="2" t="s">
        <v>55</v>
      </c>
      <c r="G1301" s="2">
        <v>1.6000000000000001E-3</v>
      </c>
      <c r="H1301" s="2">
        <f>IF(OR(G1301="",G1302="",G1303="",G1304=""),"",(SUMIF(A1301:A$7000,A1301,G1301:G$7000)))</f>
        <v>1.29E-2</v>
      </c>
      <c r="I1301" s="55" t="str">
        <f t="shared" si="120"/>
        <v/>
      </c>
      <c r="J1301" s="61" t="str">
        <f t="shared" si="122"/>
        <v/>
      </c>
      <c r="K1301" s="55">
        <f t="array" ref="K1301">(MAX(IF($A1301=InsertVoiceSwitchActivateLOG!A$1:A$7000,InsertVoiceSwitchActivateLOG!H$1:H$7000,0)))</f>
        <v>3.0000000000000002E-2</v>
      </c>
      <c r="L1301" s="55" t="str">
        <f t="shared" si="121"/>
        <v/>
      </c>
      <c r="M1301" s="55">
        <f t="shared" si="125"/>
        <v>16.239999999996257</v>
      </c>
      <c r="N1301" s="59">
        <f t="shared" si="123"/>
        <v>25</v>
      </c>
      <c r="O1301" s="59">
        <f t="shared" si="124"/>
        <v>1</v>
      </c>
    </row>
    <row r="1302" spans="1:15" ht="12.5" customHeight="1" x14ac:dyDescent="0.35">
      <c r="A1302" s="61">
        <v>25</v>
      </c>
      <c r="B1302" s="61" t="s">
        <v>56</v>
      </c>
      <c r="C1302" s="70">
        <v>59.083959999999998</v>
      </c>
      <c r="D1302" s="59" t="s">
        <v>50</v>
      </c>
      <c r="E1302" s="61" t="s">
        <v>44</v>
      </c>
      <c r="F1302" s="61" t="s">
        <v>55</v>
      </c>
      <c r="G1302" s="61">
        <v>2.2000000000000001E-3</v>
      </c>
      <c r="H1302" s="61">
        <f>IF(OR(G1302="",G1303="",G1304="",G1305=""),"",(SUMIF(A1302:A$7000,A1302,G1302:G$7000)))</f>
        <v>1.1299999999999999E-2</v>
      </c>
      <c r="I1302" s="61" t="str">
        <f t="shared" si="120"/>
        <v/>
      </c>
      <c r="J1302" s="61" t="str">
        <f t="shared" si="122"/>
        <v/>
      </c>
      <c r="K1302" s="61">
        <f t="array" ref="K1302">(MAX(IF($A1302=InsertVoiceSwitchActivateLOG!A$1:A$7000,InsertVoiceSwitchActivateLOG!H$1:H$7000,0)))</f>
        <v>3.0000000000000002E-2</v>
      </c>
      <c r="L1302" s="61" t="str">
        <f t="shared" si="121"/>
        <v/>
      </c>
      <c r="M1302" s="61">
        <f t="shared" si="125"/>
        <v>16.539999999999111</v>
      </c>
      <c r="N1302" s="59">
        <f t="shared" si="123"/>
        <v>25</v>
      </c>
      <c r="O1302" s="59">
        <f t="shared" si="124"/>
        <v>1</v>
      </c>
    </row>
    <row r="1303" spans="1:15" ht="12.5" customHeight="1" x14ac:dyDescent="0.35">
      <c r="A1303" s="2">
        <v>25</v>
      </c>
      <c r="B1303" s="2" t="s">
        <v>56</v>
      </c>
      <c r="C1303" s="69">
        <v>59.099629999999998</v>
      </c>
      <c r="D1303" t="s">
        <v>50</v>
      </c>
      <c r="E1303" s="2" t="s">
        <v>44</v>
      </c>
      <c r="F1303" s="2" t="s">
        <v>55</v>
      </c>
      <c r="G1303" s="2">
        <v>2.2000000000000001E-3</v>
      </c>
      <c r="H1303" s="2">
        <f>IF(OR(G1303="",G1304="",G1305="",G1306=""),"",(SUMIF(A1303:A$7000,A1303,G1303:G$7000)))</f>
        <v>9.0999999999999987E-3</v>
      </c>
      <c r="I1303" s="55" t="str">
        <f t="shared" si="120"/>
        <v/>
      </c>
      <c r="J1303" s="61" t="str">
        <f t="shared" si="122"/>
        <v/>
      </c>
      <c r="K1303" s="55">
        <f t="array" ref="K1303">(MAX(IF($A1303=InsertVoiceSwitchActivateLOG!A$1:A$7000,InsertVoiceSwitchActivateLOG!H$1:H$7000,0)))</f>
        <v>3.0000000000000002E-2</v>
      </c>
      <c r="L1303" s="55" t="str">
        <f t="shared" si="121"/>
        <v/>
      </c>
      <c r="M1303" s="55">
        <f t="shared" si="125"/>
        <v>15.670000000000073</v>
      </c>
      <c r="N1303" s="59">
        <f t="shared" si="123"/>
        <v>25</v>
      </c>
      <c r="O1303" s="59">
        <f t="shared" si="124"/>
        <v>1</v>
      </c>
    </row>
    <row r="1304" spans="1:15" ht="12.5" customHeight="1" x14ac:dyDescent="0.35">
      <c r="A1304" s="61">
        <v>25</v>
      </c>
      <c r="B1304" s="61" t="s">
        <v>56</v>
      </c>
      <c r="C1304" s="70">
        <v>59.11515</v>
      </c>
      <c r="D1304" s="59" t="s">
        <v>50</v>
      </c>
      <c r="E1304" s="61" t="s">
        <v>44</v>
      </c>
      <c r="F1304" s="61" t="s">
        <v>55</v>
      </c>
      <c r="G1304" s="61">
        <v>2.2000000000000001E-3</v>
      </c>
      <c r="H1304" s="61">
        <f>IF(OR(G1304="",G1305="",G1306="",G1307=""),"",(SUMIF(A1304:A$7000,A1304,G1304:G$7000)))</f>
        <v>6.9000000000000016E-3</v>
      </c>
      <c r="I1304" s="61" t="str">
        <f t="shared" si="120"/>
        <v/>
      </c>
      <c r="J1304" s="61" t="str">
        <f t="shared" si="122"/>
        <v/>
      </c>
      <c r="K1304" s="61">
        <f t="array" ref="K1304">(MAX(IF($A1304=InsertVoiceSwitchActivateLOG!A$1:A$7000,InsertVoiceSwitchActivateLOG!H$1:H$7000,0)))</f>
        <v>3.0000000000000002E-2</v>
      </c>
      <c r="L1304" s="61" t="str">
        <f t="shared" si="121"/>
        <v/>
      </c>
      <c r="M1304" s="61">
        <f t="shared" si="125"/>
        <v>15.520000000002199</v>
      </c>
      <c r="N1304" s="59">
        <f t="shared" si="123"/>
        <v>25</v>
      </c>
      <c r="O1304" s="59">
        <f t="shared" si="124"/>
        <v>1</v>
      </c>
    </row>
    <row r="1305" spans="1:15" ht="12.5" customHeight="1" x14ac:dyDescent="0.35">
      <c r="A1305" s="2">
        <v>25</v>
      </c>
      <c r="B1305" s="2" t="s">
        <v>56</v>
      </c>
      <c r="C1305" s="69">
        <v>59.130789999999998</v>
      </c>
      <c r="D1305" t="s">
        <v>50</v>
      </c>
      <c r="E1305" s="2" t="s">
        <v>44</v>
      </c>
      <c r="F1305" s="2" t="s">
        <v>55</v>
      </c>
      <c r="G1305" s="2">
        <v>2.2000000000000001E-3</v>
      </c>
      <c r="H1305" s="2">
        <f>IF(OR(G1305="",G1306="",G1307="",G1308=""),"",(SUMIF(A1305:A$7000,A1305,G1305:G$7000)))</f>
        <v>4.7000000000000002E-3</v>
      </c>
      <c r="I1305" s="55" t="str">
        <f t="shared" si="120"/>
        <v/>
      </c>
      <c r="J1305" s="61" t="str">
        <f t="shared" si="122"/>
        <v/>
      </c>
      <c r="K1305" s="55">
        <f t="array" ref="K1305">(MAX(IF($A1305=InsertVoiceSwitchActivateLOG!A$1:A$7000,InsertVoiceSwitchActivateLOG!H$1:H$7000,0)))</f>
        <v>3.0000000000000002E-2</v>
      </c>
      <c r="L1305" s="55" t="str">
        <f t="shared" si="121"/>
        <v/>
      </c>
      <c r="M1305" s="55">
        <f t="shared" si="125"/>
        <v>15.639999999997656</v>
      </c>
      <c r="N1305" s="59">
        <f t="shared" si="123"/>
        <v>25</v>
      </c>
      <c r="O1305" s="59">
        <f t="shared" si="124"/>
        <v>-1</v>
      </c>
    </row>
    <row r="1306" spans="1:15" ht="12.5" customHeight="1" x14ac:dyDescent="0.35">
      <c r="A1306" s="61">
        <v>25</v>
      </c>
      <c r="B1306" s="61" t="s">
        <v>54</v>
      </c>
      <c r="C1306" s="70">
        <v>59.146630000000002</v>
      </c>
      <c r="D1306" s="59" t="s">
        <v>50</v>
      </c>
      <c r="E1306" s="61" t="s">
        <v>44</v>
      </c>
      <c r="F1306" s="61" t="s">
        <v>55</v>
      </c>
      <c r="G1306" s="61">
        <v>8.0000000000000004E-4</v>
      </c>
      <c r="H1306" s="61">
        <f>IF(OR(G1306="",G1307="",G1308="",G1309=""),"",(SUMIF(A1306:A$7000,A1306,G1306:G$7000)))</f>
        <v>2.5000000000000001E-3</v>
      </c>
      <c r="I1306" s="61" t="str">
        <f t="shared" ref="I1306:I1369" si="126">IF(L1306="","",A1306)</f>
        <v/>
      </c>
      <c r="J1306" s="61" t="str">
        <f t="shared" si="122"/>
        <v/>
      </c>
      <c r="K1306" s="61">
        <f t="array" ref="K1306">(MAX(IF($A1306=InsertVoiceSwitchActivateLOG!A$1:A$7000,InsertVoiceSwitchActivateLOG!H$1:H$7000,0)))</f>
        <v>3.0000000000000002E-2</v>
      </c>
      <c r="L1306" s="61" t="str">
        <f t="shared" ref="L1306:L1369" si="127">IF(H1306="","",IF(AND(H1305="",H1304="",H1303=""),C1306,""))</f>
        <v/>
      </c>
      <c r="M1306" s="61">
        <f t="shared" si="125"/>
        <v>15.840000000004295</v>
      </c>
      <c r="N1306" s="59">
        <f t="shared" si="123"/>
        <v>25</v>
      </c>
      <c r="O1306" s="59">
        <f t="shared" si="124"/>
        <v>1</v>
      </c>
    </row>
    <row r="1307" spans="1:15" ht="12.5" customHeight="1" x14ac:dyDescent="0.35">
      <c r="A1307" s="2">
        <v>25</v>
      </c>
      <c r="B1307" s="2" t="s">
        <v>54</v>
      </c>
      <c r="C1307" s="69">
        <v>59.162190000000002</v>
      </c>
      <c r="D1307" t="s">
        <v>50</v>
      </c>
      <c r="E1307" s="2" t="s">
        <v>44</v>
      </c>
      <c r="F1307" s="2" t="s">
        <v>55</v>
      </c>
      <c r="G1307" s="2">
        <v>8.0000000000000004E-4</v>
      </c>
      <c r="H1307" s="2">
        <f>IF(OR(G1307="",G1308="",G1309="",G1310=""),"",(SUMIF(A1307:A$7000,A1307,G1307:G$7000)))</f>
        <v>1.7000000000000001E-3</v>
      </c>
      <c r="I1307" s="55" t="str">
        <f t="shared" si="126"/>
        <v/>
      </c>
      <c r="J1307" s="61" t="str">
        <f t="shared" si="122"/>
        <v/>
      </c>
      <c r="K1307" s="55">
        <f t="array" ref="K1307">(MAX(IF($A1307=InsertVoiceSwitchActivateLOG!A$1:A$7000,InsertVoiceSwitchActivateLOG!H$1:H$7000,0)))</f>
        <v>3.0000000000000002E-2</v>
      </c>
      <c r="L1307" s="55" t="str">
        <f t="shared" si="127"/>
        <v/>
      </c>
      <c r="M1307" s="55">
        <f t="shared" si="125"/>
        <v>15.560000000000684</v>
      </c>
      <c r="N1307" s="59">
        <f t="shared" si="123"/>
        <v>25</v>
      </c>
      <c r="O1307" s="59">
        <f t="shared" si="124"/>
        <v>-1</v>
      </c>
    </row>
    <row r="1308" spans="1:15" ht="12.5" customHeight="1" x14ac:dyDescent="0.35">
      <c r="A1308" s="61">
        <v>25</v>
      </c>
      <c r="B1308" s="61" t="s">
        <v>54</v>
      </c>
      <c r="C1308" s="70">
        <v>59.183869999999999</v>
      </c>
      <c r="D1308" s="59" t="s">
        <v>50</v>
      </c>
      <c r="E1308" s="61" t="s">
        <v>44</v>
      </c>
      <c r="F1308" s="61" t="s">
        <v>55</v>
      </c>
      <c r="G1308" s="61">
        <v>4.0000000000000002E-4</v>
      </c>
      <c r="H1308" s="61" t="str">
        <f>IF(OR(G1308="",G1309="",G1310="",G1311=""),"",(SUMIF(A1308:A$7000,A1308,G1308:G$7000)))</f>
        <v/>
      </c>
      <c r="I1308" s="61" t="str">
        <f t="shared" si="126"/>
        <v/>
      </c>
      <c r="J1308" s="61" t="str">
        <f t="shared" si="122"/>
        <v/>
      </c>
      <c r="K1308" s="61">
        <f t="array" ref="K1308">(MAX(IF($A1308=InsertVoiceSwitchActivateLOG!A$1:A$7000,InsertVoiceSwitchActivateLOG!H$1:H$7000,0)))</f>
        <v>3.0000000000000002E-2</v>
      </c>
      <c r="L1308" s="61" t="str">
        <f t="shared" si="127"/>
        <v/>
      </c>
      <c r="M1308" s="61">
        <f t="shared" si="125"/>
        <v>21.679999999996369</v>
      </c>
      <c r="N1308" s="59">
        <f t="shared" si="123"/>
        <v>25</v>
      </c>
      <c r="O1308" s="59">
        <f t="shared" si="124"/>
        <v>1</v>
      </c>
    </row>
    <row r="1309" spans="1:15" ht="12.5" customHeight="1" x14ac:dyDescent="0.35">
      <c r="A1309" s="2">
        <v>25</v>
      </c>
      <c r="B1309" s="2" t="s">
        <v>54</v>
      </c>
      <c r="C1309" s="69">
        <v>59.198329999999999</v>
      </c>
      <c r="D1309" t="s">
        <v>50</v>
      </c>
      <c r="E1309" s="2" t="s">
        <v>44</v>
      </c>
      <c r="F1309" s="2" t="s">
        <v>55</v>
      </c>
      <c r="G1309" s="2">
        <v>4.0000000000000002E-4</v>
      </c>
      <c r="H1309" s="2" t="str">
        <f>IF(OR(G1309="",G1310="",G1311="",G1312=""),"",(SUMIF(A1309:A$7000,A1309,G1309:G$7000)))</f>
        <v/>
      </c>
      <c r="I1309" s="55" t="str">
        <f t="shared" si="126"/>
        <v/>
      </c>
      <c r="J1309" s="61" t="str">
        <f t="shared" si="122"/>
        <v/>
      </c>
      <c r="K1309" s="55">
        <f t="array" ref="K1309">(MAX(IF($A1309=InsertVoiceSwitchActivateLOG!A$1:A$7000,InsertVoiceSwitchActivateLOG!H$1:H$7000,0)))</f>
        <v>3.0000000000000002E-2</v>
      </c>
      <c r="L1309" s="55" t="str">
        <f t="shared" si="127"/>
        <v/>
      </c>
      <c r="M1309" s="55">
        <f t="shared" si="125"/>
        <v>14.459999999999695</v>
      </c>
      <c r="N1309" s="59">
        <f t="shared" si="123"/>
        <v>25</v>
      </c>
      <c r="O1309" s="59">
        <f t="shared" si="124"/>
        <v>-1</v>
      </c>
    </row>
    <row r="1310" spans="1:15" ht="12.5" customHeight="1" x14ac:dyDescent="0.35">
      <c r="A1310" s="61">
        <v>25</v>
      </c>
      <c r="B1310" s="61" t="s">
        <v>54</v>
      </c>
      <c r="C1310" s="70">
        <v>59.213920000000002</v>
      </c>
      <c r="D1310" s="59" t="s">
        <v>50</v>
      </c>
      <c r="E1310" s="61" t="s">
        <v>44</v>
      </c>
      <c r="F1310" s="61" t="s">
        <v>55</v>
      </c>
      <c r="G1310" s="61">
        <v>1E-4</v>
      </c>
      <c r="H1310" s="61" t="str">
        <f>IF(OR(G1310="",G1311="",G1312="",G1313=""),"",(SUMIF(A1310:A$7000,A1310,G1310:G$7000)))</f>
        <v/>
      </c>
      <c r="I1310" s="61" t="str">
        <f t="shared" si="126"/>
        <v/>
      </c>
      <c r="J1310" s="61" t="str">
        <f t="shared" si="122"/>
        <v/>
      </c>
      <c r="K1310" s="61">
        <f t="array" ref="K1310">(MAX(IF($A1310=InsertVoiceSwitchActivateLOG!A$1:A$7000,InsertVoiceSwitchActivateLOG!H$1:H$7000,0)))</f>
        <v>3.0000000000000002E-2</v>
      </c>
      <c r="L1310" s="61" t="str">
        <f t="shared" si="127"/>
        <v/>
      </c>
      <c r="M1310" s="61">
        <f t="shared" si="125"/>
        <v>15.590000000003101</v>
      </c>
      <c r="N1310" s="59" t="str">
        <f t="shared" si="123"/>
        <v/>
      </c>
      <c r="O1310" s="59" t="str">
        <f t="shared" si="124"/>
        <v/>
      </c>
    </row>
    <row r="1311" spans="1:15" ht="12.5" customHeight="1" x14ac:dyDescent="0.35">
      <c r="A1311" s="2">
        <v>25</v>
      </c>
      <c r="B1311" s="2" t="s">
        <v>54</v>
      </c>
      <c r="C1311" s="69">
        <v>59.230980000000002</v>
      </c>
      <c r="D1311" t="s">
        <v>50</v>
      </c>
      <c r="E1311" s="2" t="s">
        <v>44</v>
      </c>
      <c r="F1311" s="2" t="s">
        <v>55</v>
      </c>
      <c r="G1311" s="2"/>
      <c r="H1311" s="2" t="str">
        <f>IF(OR(G1311="",G1312="",G1313="",G1314=""),"",(SUMIF(A1311:A$7000,A1311,G1311:G$7000)))</f>
        <v/>
      </c>
      <c r="I1311" s="55" t="str">
        <f t="shared" si="126"/>
        <v/>
      </c>
      <c r="J1311" s="61" t="str">
        <f t="shared" si="122"/>
        <v/>
      </c>
      <c r="K1311" s="55">
        <f t="array" ref="K1311">(MAX(IF($A1311=InsertVoiceSwitchActivateLOG!A$1:A$7000,InsertVoiceSwitchActivateLOG!H$1:H$7000,0)))</f>
        <v>3.0000000000000002E-2</v>
      </c>
      <c r="L1311" s="55" t="str">
        <f t="shared" si="127"/>
        <v/>
      </c>
      <c r="M1311" s="55">
        <f t="shared" si="125"/>
        <v>17.060000000000741</v>
      </c>
      <c r="N1311" s="59" t="str">
        <f t="shared" si="123"/>
        <v/>
      </c>
      <c r="O1311" s="59" t="str">
        <f t="shared" si="124"/>
        <v/>
      </c>
    </row>
    <row r="1312" spans="1:15" ht="12.5" customHeight="1" x14ac:dyDescent="0.35">
      <c r="A1312" s="61">
        <v>25</v>
      </c>
      <c r="B1312" s="61" t="s">
        <v>54</v>
      </c>
      <c r="C1312" s="70">
        <v>59.247590000000002</v>
      </c>
      <c r="D1312" s="59" t="s">
        <v>50</v>
      </c>
      <c r="E1312" s="61" t="s">
        <v>44</v>
      </c>
      <c r="F1312" s="61" t="s">
        <v>55</v>
      </c>
      <c r="G1312" s="61"/>
      <c r="H1312" s="61" t="str">
        <f>IF(OR(G1312="",G1313="",G1314="",G1315=""),"",(SUMIF(A1312:A$7000,A1312,G1312:G$7000)))</f>
        <v/>
      </c>
      <c r="I1312" s="61" t="str">
        <f t="shared" si="126"/>
        <v/>
      </c>
      <c r="J1312" s="61" t="str">
        <f t="shared" si="122"/>
        <v/>
      </c>
      <c r="K1312" s="61">
        <f t="array" ref="K1312">(MAX(IF($A1312=InsertVoiceSwitchActivateLOG!A$1:A$7000,InsertVoiceSwitchActivateLOG!H$1:H$7000,0)))</f>
        <v>3.0000000000000002E-2</v>
      </c>
      <c r="L1312" s="61" t="str">
        <f t="shared" si="127"/>
        <v/>
      </c>
      <c r="M1312" s="61">
        <f t="shared" si="125"/>
        <v>16.610000000000014</v>
      </c>
      <c r="N1312" s="59" t="str">
        <f t="shared" si="123"/>
        <v/>
      </c>
      <c r="O1312" s="59" t="str">
        <f t="shared" si="124"/>
        <v/>
      </c>
    </row>
    <row r="1313" spans="1:15" ht="12.5" customHeight="1" x14ac:dyDescent="0.35">
      <c r="A1313" s="2">
        <v>25</v>
      </c>
      <c r="B1313" s="2" t="s">
        <v>54</v>
      </c>
      <c r="C1313" s="69">
        <v>59.263210000000001</v>
      </c>
      <c r="D1313" t="s">
        <v>50</v>
      </c>
      <c r="E1313" s="2" t="s">
        <v>44</v>
      </c>
      <c r="F1313" s="2" t="s">
        <v>55</v>
      </c>
      <c r="G1313" s="2"/>
      <c r="H1313" s="2" t="str">
        <f>IF(OR(G1313="",G1314="",G1315="",G1316=""),"",(SUMIF(A1313:A$7000,A1313,G1313:G$7000)))</f>
        <v/>
      </c>
      <c r="I1313" s="55" t="str">
        <f t="shared" si="126"/>
        <v/>
      </c>
      <c r="J1313" s="61" t="str">
        <f t="shared" si="122"/>
        <v/>
      </c>
      <c r="K1313" s="55">
        <f t="array" ref="K1313">(MAX(IF($A1313=InsertVoiceSwitchActivateLOG!A$1:A$7000,InsertVoiceSwitchActivateLOG!H$1:H$7000,0)))</f>
        <v>3.0000000000000002E-2</v>
      </c>
      <c r="L1313" s="55" t="str">
        <f t="shared" si="127"/>
        <v/>
      </c>
      <c r="M1313" s="55">
        <f t="shared" si="125"/>
        <v>15.619999999998413</v>
      </c>
      <c r="N1313" s="59" t="str">
        <f t="shared" si="123"/>
        <v/>
      </c>
      <c r="O1313" s="59" t="str">
        <f t="shared" si="124"/>
        <v/>
      </c>
    </row>
    <row r="1314" spans="1:15" ht="12.5" customHeight="1" x14ac:dyDescent="0.35">
      <c r="A1314" s="61">
        <v>25</v>
      </c>
      <c r="B1314" s="61" t="s">
        <v>54</v>
      </c>
      <c r="C1314" s="70">
        <v>59.281379999999999</v>
      </c>
      <c r="D1314" s="59" t="s">
        <v>50</v>
      </c>
      <c r="E1314" s="61" t="s">
        <v>44</v>
      </c>
      <c r="F1314" s="61" t="s">
        <v>55</v>
      </c>
      <c r="G1314" s="61"/>
      <c r="H1314" s="61" t="str">
        <f>IF(OR(G1314="",G1315="",G1316="",G1317=""),"",(SUMIF(A1314:A$7000,A1314,G1314:G$7000)))</f>
        <v/>
      </c>
      <c r="I1314" s="61" t="str">
        <f t="shared" si="126"/>
        <v/>
      </c>
      <c r="J1314" s="61" t="str">
        <f t="shared" si="122"/>
        <v/>
      </c>
      <c r="K1314" s="61">
        <f t="array" ref="K1314">(MAX(IF($A1314=InsertVoiceSwitchActivateLOG!A$1:A$7000,InsertVoiceSwitchActivateLOG!H$1:H$7000,0)))</f>
        <v>3.0000000000000002E-2</v>
      </c>
      <c r="L1314" s="61" t="str">
        <f t="shared" si="127"/>
        <v/>
      </c>
      <c r="M1314" s="61">
        <f t="shared" si="125"/>
        <v>18.169999999997799</v>
      </c>
      <c r="N1314" s="59" t="str">
        <f t="shared" si="123"/>
        <v/>
      </c>
      <c r="O1314" s="59" t="str">
        <f t="shared" si="124"/>
        <v/>
      </c>
    </row>
    <row r="1315" spans="1:15" ht="12.5" customHeight="1" x14ac:dyDescent="0.35">
      <c r="A1315" s="2">
        <v>25</v>
      </c>
      <c r="B1315" s="2" t="s">
        <v>54</v>
      </c>
      <c r="C1315" s="69">
        <v>59.296950000000002</v>
      </c>
      <c r="D1315" t="s">
        <v>50</v>
      </c>
      <c r="E1315" s="2" t="s">
        <v>44</v>
      </c>
      <c r="F1315" s="2" t="s">
        <v>55</v>
      </c>
      <c r="G1315" s="2"/>
      <c r="H1315" s="2" t="str">
        <f>IF(OR(G1315="",G1316="",G1317="",G1318=""),"",(SUMIF(A1315:A$7000,A1315,G1315:G$7000)))</f>
        <v/>
      </c>
      <c r="I1315" s="55" t="str">
        <f t="shared" si="126"/>
        <v/>
      </c>
      <c r="J1315" s="61" t="str">
        <f t="shared" si="122"/>
        <v/>
      </c>
      <c r="K1315" s="55">
        <f t="array" ref="K1315">(MAX(IF($A1315=InsertVoiceSwitchActivateLOG!A$1:A$7000,InsertVoiceSwitchActivateLOG!H$1:H$7000,0)))</f>
        <v>3.0000000000000002E-2</v>
      </c>
      <c r="L1315" s="55" t="str">
        <f t="shared" si="127"/>
        <v/>
      </c>
      <c r="M1315" s="55">
        <f t="shared" si="125"/>
        <v>15.570000000003859</v>
      </c>
      <c r="N1315" s="59" t="str">
        <f t="shared" si="123"/>
        <v/>
      </c>
      <c r="O1315" s="59" t="str">
        <f t="shared" si="124"/>
        <v/>
      </c>
    </row>
    <row r="1316" spans="1:15" ht="12.5" customHeight="1" x14ac:dyDescent="0.35">
      <c r="A1316" s="61">
        <v>25</v>
      </c>
      <c r="B1316" s="61" t="s">
        <v>54</v>
      </c>
      <c r="C1316" s="70">
        <v>59.31917</v>
      </c>
      <c r="D1316" s="59" t="s">
        <v>50</v>
      </c>
      <c r="E1316" s="61" t="s">
        <v>44</v>
      </c>
      <c r="F1316" s="61" t="s">
        <v>55</v>
      </c>
      <c r="G1316" s="61"/>
      <c r="H1316" s="61" t="str">
        <f>IF(OR(G1316="",G1317="",G1318="",G1319=""),"",(SUMIF(A1316:A$7000,A1316,G1316:G$7000)))</f>
        <v/>
      </c>
      <c r="I1316" s="61" t="str">
        <f t="shared" si="126"/>
        <v/>
      </c>
      <c r="J1316" s="61" t="str">
        <f t="shared" si="122"/>
        <v/>
      </c>
      <c r="K1316" s="61">
        <f t="array" ref="K1316">(MAX(IF($A1316=InsertVoiceSwitchActivateLOG!A$1:A$7000,InsertVoiceSwitchActivateLOG!H$1:H$7000,0)))</f>
        <v>3.0000000000000002E-2</v>
      </c>
      <c r="L1316" s="61" t="str">
        <f t="shared" si="127"/>
        <v/>
      </c>
      <c r="M1316" s="61">
        <f t="shared" si="125"/>
        <v>22.219999999997242</v>
      </c>
      <c r="N1316" s="59" t="str">
        <f t="shared" si="123"/>
        <v/>
      </c>
      <c r="O1316" s="59" t="str">
        <f t="shared" si="124"/>
        <v/>
      </c>
    </row>
    <row r="1317" spans="1:15" ht="12.5" customHeight="1" x14ac:dyDescent="0.35">
      <c r="A1317" s="2">
        <v>25</v>
      </c>
      <c r="B1317" s="2" t="s">
        <v>54</v>
      </c>
      <c r="C1317" s="69">
        <v>59.34496</v>
      </c>
      <c r="D1317" t="s">
        <v>50</v>
      </c>
      <c r="E1317" s="2" t="s">
        <v>44</v>
      </c>
      <c r="F1317" s="2" t="s">
        <v>55</v>
      </c>
      <c r="G1317" s="2"/>
      <c r="H1317" s="2" t="str">
        <f>IF(OR(G1317="",G1318="",G1319="",G1320=""),"",(SUMIF(A1317:A$7000,A1317,G1317:G$7000)))</f>
        <v/>
      </c>
      <c r="I1317" s="55" t="str">
        <f t="shared" si="126"/>
        <v/>
      </c>
      <c r="J1317" s="61" t="str">
        <f t="shared" si="122"/>
        <v/>
      </c>
      <c r="K1317" s="55">
        <f t="array" ref="K1317">(MAX(IF($A1317=InsertVoiceSwitchActivateLOG!A$1:A$7000,InsertVoiceSwitchActivateLOG!H$1:H$7000,0)))</f>
        <v>3.0000000000000002E-2</v>
      </c>
      <c r="L1317" s="55" t="str">
        <f t="shared" si="127"/>
        <v/>
      </c>
      <c r="M1317" s="55">
        <f t="shared" si="125"/>
        <v>25.790000000000646</v>
      </c>
      <c r="N1317" s="59" t="str">
        <f t="shared" si="123"/>
        <v/>
      </c>
      <c r="O1317" s="59" t="str">
        <f t="shared" si="124"/>
        <v/>
      </c>
    </row>
    <row r="1318" spans="1:15" ht="12.5" customHeight="1" x14ac:dyDescent="0.35">
      <c r="A1318" s="61">
        <v>25</v>
      </c>
      <c r="B1318" s="61" t="s">
        <v>54</v>
      </c>
      <c r="C1318" s="70">
        <v>59.36835</v>
      </c>
      <c r="D1318" s="59" t="s">
        <v>50</v>
      </c>
      <c r="E1318" s="61" t="s">
        <v>44</v>
      </c>
      <c r="F1318" s="61" t="s">
        <v>55</v>
      </c>
      <c r="G1318" s="61"/>
      <c r="H1318" s="61" t="str">
        <f>IF(OR(G1318="",G1319="",G1320="",G1321=""),"",(SUMIF(A1318:A$7000,A1318,G1318:G$7000)))</f>
        <v/>
      </c>
      <c r="I1318" s="61" t="str">
        <f t="shared" si="126"/>
        <v/>
      </c>
      <c r="J1318" s="61" t="str">
        <f t="shared" si="122"/>
        <v/>
      </c>
      <c r="K1318" s="61">
        <f t="array" ref="K1318">(MAX(IF($A1318=InsertVoiceSwitchActivateLOG!A$1:A$7000,InsertVoiceSwitchActivateLOG!H$1:H$7000,0)))</f>
        <v>3.0000000000000002E-2</v>
      </c>
      <c r="L1318" s="61" t="str">
        <f t="shared" si="127"/>
        <v/>
      </c>
      <c r="M1318" s="61">
        <f t="shared" si="125"/>
        <v>23.389999999999134</v>
      </c>
      <c r="N1318" s="59" t="str">
        <f t="shared" si="123"/>
        <v/>
      </c>
      <c r="O1318" s="59" t="str">
        <f t="shared" si="124"/>
        <v/>
      </c>
    </row>
    <row r="1319" spans="1:15" ht="12.5" customHeight="1" x14ac:dyDescent="0.35">
      <c r="A1319" s="2">
        <v>26</v>
      </c>
      <c r="B1319" s="2" t="s">
        <v>54</v>
      </c>
      <c r="C1319" s="69">
        <v>60.402180000000001</v>
      </c>
      <c r="D1319" t="s">
        <v>50</v>
      </c>
      <c r="E1319" s="2" t="s">
        <v>42</v>
      </c>
      <c r="F1319" s="2" t="s">
        <v>55</v>
      </c>
      <c r="G1319" s="2"/>
      <c r="H1319" s="2" t="str">
        <f>IF(OR(G1319="",G1320="",G1321="",G1322=""),"",(SUMIF(A1319:A$7000,A1319,G1319:G$7000)))</f>
        <v/>
      </c>
      <c r="I1319" s="55" t="str">
        <f t="shared" si="126"/>
        <v/>
      </c>
      <c r="J1319" s="61" t="str">
        <f t="shared" si="122"/>
        <v/>
      </c>
      <c r="K1319" s="55">
        <f t="array" ref="K1319">(MAX(IF($A1319=InsertVoiceSwitchActivateLOG!A$1:A$7000,InsertVoiceSwitchActivateLOG!H$1:H$7000,0)))</f>
        <v>0.1192</v>
      </c>
      <c r="L1319" s="55" t="str">
        <f t="shared" si="127"/>
        <v/>
      </c>
      <c r="M1319" s="55">
        <f t="shared" si="125"/>
        <v>0</v>
      </c>
      <c r="N1319" s="59" t="str">
        <f t="shared" si="123"/>
        <v/>
      </c>
      <c r="O1319" s="59" t="str">
        <f t="shared" si="124"/>
        <v/>
      </c>
    </row>
    <row r="1320" spans="1:15" ht="12.5" customHeight="1" x14ac:dyDescent="0.35">
      <c r="A1320" s="61">
        <v>26</v>
      </c>
      <c r="B1320" s="61" t="s">
        <v>54</v>
      </c>
      <c r="C1320" s="70">
        <v>60.424500000000002</v>
      </c>
      <c r="D1320" s="59" t="s">
        <v>50</v>
      </c>
      <c r="E1320" s="61" t="s">
        <v>42</v>
      </c>
      <c r="F1320" s="61" t="s">
        <v>55</v>
      </c>
      <c r="G1320" s="61"/>
      <c r="H1320" s="61" t="str">
        <f>IF(OR(G1320="",G1321="",G1322="",G1323=""),"",(SUMIF(A1320:A$7000,A1320,G1320:G$7000)))</f>
        <v/>
      </c>
      <c r="I1320" s="61" t="str">
        <f t="shared" si="126"/>
        <v/>
      </c>
      <c r="J1320" s="61" t="str">
        <f t="shared" si="122"/>
        <v/>
      </c>
      <c r="K1320" s="61">
        <f t="array" ref="K1320">(MAX(IF($A1320=InsertVoiceSwitchActivateLOG!A$1:A$7000,InsertVoiceSwitchActivateLOG!H$1:H$7000,0)))</f>
        <v>0.1192</v>
      </c>
      <c r="L1320" s="61" t="str">
        <f t="shared" si="127"/>
        <v/>
      </c>
      <c r="M1320" s="61">
        <f t="shared" si="125"/>
        <v>22.320000000000562</v>
      </c>
      <c r="N1320" s="59" t="str">
        <f t="shared" si="123"/>
        <v/>
      </c>
      <c r="O1320" s="59" t="str">
        <f t="shared" si="124"/>
        <v/>
      </c>
    </row>
    <row r="1321" spans="1:15" ht="12.5" customHeight="1" x14ac:dyDescent="0.35">
      <c r="A1321" s="2">
        <v>26</v>
      </c>
      <c r="B1321" s="2" t="s">
        <v>54</v>
      </c>
      <c r="C1321" s="69">
        <v>60.440330000000003</v>
      </c>
      <c r="D1321" t="s">
        <v>50</v>
      </c>
      <c r="E1321" s="2" t="s">
        <v>42</v>
      </c>
      <c r="F1321" s="2" t="s">
        <v>55</v>
      </c>
      <c r="G1321" s="2"/>
      <c r="H1321" s="2" t="str">
        <f>IF(OR(G1321="",G1322="",G1323="",G1324=""),"",(SUMIF(A1321:A$7000,A1321,G1321:G$7000)))</f>
        <v/>
      </c>
      <c r="I1321" s="55" t="str">
        <f t="shared" si="126"/>
        <v/>
      </c>
      <c r="J1321" s="61" t="str">
        <f t="shared" si="122"/>
        <v/>
      </c>
      <c r="K1321" s="55">
        <f t="array" ref="K1321">(MAX(IF($A1321=InsertVoiceSwitchActivateLOG!A$1:A$7000,InsertVoiceSwitchActivateLOG!H$1:H$7000,0)))</f>
        <v>0.1192</v>
      </c>
      <c r="L1321" s="55" t="str">
        <f t="shared" si="127"/>
        <v/>
      </c>
      <c r="M1321" s="55">
        <f t="shared" si="125"/>
        <v>15.830000000001121</v>
      </c>
      <c r="N1321" s="59" t="str">
        <f t="shared" si="123"/>
        <v/>
      </c>
      <c r="O1321" s="59" t="str">
        <f t="shared" si="124"/>
        <v/>
      </c>
    </row>
    <row r="1322" spans="1:15" ht="12.5" customHeight="1" x14ac:dyDescent="0.35">
      <c r="A1322" s="61">
        <v>26</v>
      </c>
      <c r="B1322" s="61" t="s">
        <v>54</v>
      </c>
      <c r="C1322" s="70">
        <v>60.45599</v>
      </c>
      <c r="D1322" s="59" t="s">
        <v>50</v>
      </c>
      <c r="E1322" s="61" t="s">
        <v>42</v>
      </c>
      <c r="F1322" s="61" t="s">
        <v>55</v>
      </c>
      <c r="G1322" s="61"/>
      <c r="H1322" s="61" t="str">
        <f>IF(OR(G1322="",G1323="",G1324="",G1325=""),"",(SUMIF(A1322:A$7000,A1322,G1322:G$7000)))</f>
        <v/>
      </c>
      <c r="I1322" s="61" t="str">
        <f t="shared" si="126"/>
        <v/>
      </c>
      <c r="J1322" s="61" t="str">
        <f t="shared" si="122"/>
        <v/>
      </c>
      <c r="K1322" s="61">
        <f t="array" ref="K1322">(MAX(IF($A1322=InsertVoiceSwitchActivateLOG!A$1:A$7000,InsertVoiceSwitchActivateLOG!H$1:H$7000,0)))</f>
        <v>0.1192</v>
      </c>
      <c r="L1322" s="61" t="str">
        <f t="shared" si="127"/>
        <v/>
      </c>
      <c r="M1322" s="61">
        <f t="shared" si="125"/>
        <v>15.659999999996899</v>
      </c>
      <c r="N1322" s="59" t="str">
        <f t="shared" si="123"/>
        <v/>
      </c>
      <c r="O1322" s="59" t="str">
        <f t="shared" si="124"/>
        <v/>
      </c>
    </row>
    <row r="1323" spans="1:15" ht="12.5" customHeight="1" x14ac:dyDescent="0.35">
      <c r="A1323" s="2">
        <v>26</v>
      </c>
      <c r="B1323" s="2" t="s">
        <v>54</v>
      </c>
      <c r="C1323" s="69">
        <v>60.472360000000002</v>
      </c>
      <c r="D1323" t="s">
        <v>50</v>
      </c>
      <c r="E1323" s="2" t="s">
        <v>42</v>
      </c>
      <c r="F1323" s="2" t="s">
        <v>55</v>
      </c>
      <c r="G1323" s="2"/>
      <c r="H1323" s="2" t="str">
        <f>IF(OR(G1323="",G1324="",G1325="",G1326=""),"",(SUMIF(A1323:A$7000,A1323,G1323:G$7000)))</f>
        <v/>
      </c>
      <c r="I1323" s="55" t="str">
        <f t="shared" si="126"/>
        <v/>
      </c>
      <c r="J1323" s="61" t="str">
        <f t="shared" si="122"/>
        <v/>
      </c>
      <c r="K1323" s="55">
        <f t="array" ref="K1323">(MAX(IF($A1323=InsertVoiceSwitchActivateLOG!A$1:A$7000,InsertVoiceSwitchActivateLOG!H$1:H$7000,0)))</f>
        <v>0.1192</v>
      </c>
      <c r="L1323" s="55" t="str">
        <f t="shared" si="127"/>
        <v/>
      </c>
      <c r="M1323" s="55">
        <f t="shared" si="125"/>
        <v>16.370000000001994</v>
      </c>
      <c r="N1323" s="59" t="str">
        <f t="shared" si="123"/>
        <v/>
      </c>
      <c r="O1323" s="59" t="str">
        <f t="shared" si="124"/>
        <v/>
      </c>
    </row>
    <row r="1324" spans="1:15" ht="12.5" customHeight="1" x14ac:dyDescent="0.35">
      <c r="A1324" s="61">
        <v>26</v>
      </c>
      <c r="B1324" s="61" t="s">
        <v>54</v>
      </c>
      <c r="C1324" s="70">
        <v>60.491810000000001</v>
      </c>
      <c r="D1324" s="59" t="s">
        <v>50</v>
      </c>
      <c r="E1324" s="61" t="s">
        <v>42</v>
      </c>
      <c r="F1324" s="61" t="s">
        <v>55</v>
      </c>
      <c r="G1324" s="61"/>
      <c r="H1324" s="61" t="str">
        <f>IF(OR(G1324="",G1325="",G1326="",G1327=""),"",(SUMIF(A1324:A$7000,A1324,G1324:G$7000)))</f>
        <v/>
      </c>
      <c r="I1324" s="61" t="str">
        <f t="shared" si="126"/>
        <v/>
      </c>
      <c r="J1324" s="61" t="str">
        <f t="shared" si="122"/>
        <v/>
      </c>
      <c r="K1324" s="61">
        <f t="array" ref="K1324">(MAX(IF($A1324=InsertVoiceSwitchActivateLOG!A$1:A$7000,InsertVoiceSwitchActivateLOG!H$1:H$7000,0)))</f>
        <v>0.1192</v>
      </c>
      <c r="L1324" s="61" t="str">
        <f t="shared" si="127"/>
        <v/>
      </c>
      <c r="M1324" s="61">
        <f t="shared" si="125"/>
        <v>19.449999999999079</v>
      </c>
      <c r="N1324" s="59" t="str">
        <f t="shared" si="123"/>
        <v/>
      </c>
      <c r="O1324" s="59" t="str">
        <f t="shared" si="124"/>
        <v/>
      </c>
    </row>
    <row r="1325" spans="1:15" ht="12.5" customHeight="1" x14ac:dyDescent="0.35">
      <c r="A1325" s="2">
        <v>26</v>
      </c>
      <c r="B1325" s="2" t="s">
        <v>54</v>
      </c>
      <c r="C1325" s="69">
        <v>60.508540000000004</v>
      </c>
      <c r="D1325" t="s">
        <v>50</v>
      </c>
      <c r="E1325" s="2" t="s">
        <v>42</v>
      </c>
      <c r="F1325" s="2" t="s">
        <v>55</v>
      </c>
      <c r="G1325" s="2"/>
      <c r="H1325" s="2" t="str">
        <f>IF(OR(G1325="",G1326="",G1327="",G1328=""),"",(SUMIF(A1325:A$7000,A1325,G1325:G$7000)))</f>
        <v/>
      </c>
      <c r="I1325" s="55" t="str">
        <f t="shared" si="126"/>
        <v/>
      </c>
      <c r="J1325" s="61" t="str">
        <f t="shared" si="122"/>
        <v/>
      </c>
      <c r="K1325" s="55">
        <f t="array" ref="K1325">(MAX(IF($A1325=InsertVoiceSwitchActivateLOG!A$1:A$7000,InsertVoiceSwitchActivateLOG!H$1:H$7000,0)))</f>
        <v>0.1192</v>
      </c>
      <c r="L1325" s="55" t="str">
        <f t="shared" si="127"/>
        <v/>
      </c>
      <c r="M1325" s="55">
        <f t="shared" si="125"/>
        <v>16.730000000002576</v>
      </c>
      <c r="N1325" s="59" t="str">
        <f t="shared" si="123"/>
        <v/>
      </c>
      <c r="O1325" s="59" t="str">
        <f t="shared" si="124"/>
        <v/>
      </c>
    </row>
    <row r="1326" spans="1:15" ht="12.5" customHeight="1" x14ac:dyDescent="0.35">
      <c r="A1326" s="61">
        <v>26</v>
      </c>
      <c r="B1326" s="61" t="s">
        <v>54</v>
      </c>
      <c r="C1326" s="70">
        <v>60.53004</v>
      </c>
      <c r="D1326" s="59" t="s">
        <v>50</v>
      </c>
      <c r="E1326" s="61" t="s">
        <v>42</v>
      </c>
      <c r="F1326" s="61" t="s">
        <v>55</v>
      </c>
      <c r="G1326" s="61"/>
      <c r="H1326" s="61" t="str">
        <f>IF(OR(G1326="",G1327="",G1328="",G1329=""),"",(SUMIF(A1326:A$7000,A1326,G1326:G$7000)))</f>
        <v/>
      </c>
      <c r="I1326" s="61" t="str">
        <f t="shared" si="126"/>
        <v/>
      </c>
      <c r="J1326" s="61" t="str">
        <f t="shared" si="122"/>
        <v/>
      </c>
      <c r="K1326" s="61">
        <f t="array" ref="K1326">(MAX(IF($A1326=InsertVoiceSwitchActivateLOG!A$1:A$7000,InsertVoiceSwitchActivateLOG!H$1:H$7000,0)))</f>
        <v>0.1192</v>
      </c>
      <c r="L1326" s="61" t="str">
        <f t="shared" si="127"/>
        <v/>
      </c>
      <c r="M1326" s="61">
        <f t="shared" si="125"/>
        <v>21.499999999996078</v>
      </c>
      <c r="N1326" s="59" t="str">
        <f t="shared" si="123"/>
        <v/>
      </c>
      <c r="O1326" s="59" t="str">
        <f t="shared" si="124"/>
        <v/>
      </c>
    </row>
    <row r="1327" spans="1:15" ht="12.5" customHeight="1" x14ac:dyDescent="0.35">
      <c r="A1327" s="2">
        <v>26</v>
      </c>
      <c r="B1327" s="2" t="s">
        <v>54</v>
      </c>
      <c r="C1327" s="69">
        <v>60.553640000000001</v>
      </c>
      <c r="D1327" t="s">
        <v>50</v>
      </c>
      <c r="E1327" s="2" t="s">
        <v>42</v>
      </c>
      <c r="F1327" s="2" t="s">
        <v>55</v>
      </c>
      <c r="G1327" s="2"/>
      <c r="H1327" s="2" t="str">
        <f>IF(OR(G1327="",G1328="",G1329="",G1330=""),"",(SUMIF(A1327:A$7000,A1327,G1327:G$7000)))</f>
        <v/>
      </c>
      <c r="I1327" s="55" t="str">
        <f t="shared" si="126"/>
        <v/>
      </c>
      <c r="J1327" s="61" t="str">
        <f t="shared" si="122"/>
        <v/>
      </c>
      <c r="K1327" s="55">
        <f t="array" ref="K1327">(MAX(IF($A1327=InsertVoiceSwitchActivateLOG!A$1:A$7000,InsertVoiceSwitchActivateLOG!H$1:H$7000,0)))</f>
        <v>0.1192</v>
      </c>
      <c r="L1327" s="55" t="str">
        <f t="shared" si="127"/>
        <v/>
      </c>
      <c r="M1327" s="55">
        <f t="shared" si="125"/>
        <v>23.600000000001842</v>
      </c>
      <c r="N1327" s="59" t="str">
        <f t="shared" si="123"/>
        <v/>
      </c>
      <c r="O1327" s="59" t="str">
        <f t="shared" si="124"/>
        <v/>
      </c>
    </row>
    <row r="1328" spans="1:15" ht="12.5" customHeight="1" x14ac:dyDescent="0.35">
      <c r="A1328" s="61">
        <v>26</v>
      </c>
      <c r="B1328" s="61" t="s">
        <v>54</v>
      </c>
      <c r="C1328" s="70">
        <v>60.569899999999997</v>
      </c>
      <c r="D1328" s="59" t="s">
        <v>50</v>
      </c>
      <c r="E1328" s="61" t="s">
        <v>42</v>
      </c>
      <c r="F1328" s="61" t="s">
        <v>55</v>
      </c>
      <c r="G1328" s="61"/>
      <c r="H1328" s="61" t="str">
        <f>IF(OR(G1328="",G1329="",G1330="",G1331=""),"",(SUMIF(A1328:A$7000,A1328,G1328:G$7000)))</f>
        <v/>
      </c>
      <c r="I1328" s="61" t="str">
        <f t="shared" si="126"/>
        <v/>
      </c>
      <c r="J1328" s="61" t="str">
        <f t="shared" si="122"/>
        <v/>
      </c>
      <c r="K1328" s="61">
        <f t="array" ref="K1328">(MAX(IF($A1328=InsertVoiceSwitchActivateLOG!A$1:A$7000,InsertVoiceSwitchActivateLOG!H$1:H$7000,0)))</f>
        <v>0.1192</v>
      </c>
      <c r="L1328" s="61" t="str">
        <f t="shared" si="127"/>
        <v/>
      </c>
      <c r="M1328" s="61">
        <f t="shared" si="125"/>
        <v>16.2599999999955</v>
      </c>
      <c r="N1328" s="59" t="str">
        <f t="shared" si="123"/>
        <v/>
      </c>
      <c r="O1328" s="59" t="str">
        <f t="shared" si="124"/>
        <v/>
      </c>
    </row>
    <row r="1329" spans="1:15" ht="12.5" customHeight="1" x14ac:dyDescent="0.35">
      <c r="A1329" s="2">
        <v>26</v>
      </c>
      <c r="B1329" s="2" t="s">
        <v>54</v>
      </c>
      <c r="C1329" s="69">
        <v>60.585630000000002</v>
      </c>
      <c r="D1329" t="s">
        <v>50</v>
      </c>
      <c r="E1329" s="2" t="s">
        <v>42</v>
      </c>
      <c r="F1329" s="2" t="s">
        <v>55</v>
      </c>
      <c r="G1329" s="2"/>
      <c r="H1329" s="2" t="str">
        <f>IF(OR(G1329="",G1330="",G1331="",G1332=""),"",(SUMIF(A1329:A$7000,A1329,G1329:G$7000)))</f>
        <v/>
      </c>
      <c r="I1329" s="55" t="str">
        <f t="shared" si="126"/>
        <v/>
      </c>
      <c r="J1329" s="61" t="str">
        <f t="shared" si="122"/>
        <v/>
      </c>
      <c r="K1329" s="55">
        <f t="array" ref="K1329">(MAX(IF($A1329=InsertVoiceSwitchActivateLOG!A$1:A$7000,InsertVoiceSwitchActivateLOG!H$1:H$7000,0)))</f>
        <v>0.1192</v>
      </c>
      <c r="L1329" s="55" t="str">
        <f t="shared" si="127"/>
        <v/>
      </c>
      <c r="M1329" s="55">
        <f t="shared" si="125"/>
        <v>15.730000000004907</v>
      </c>
      <c r="N1329" s="59" t="str">
        <f t="shared" si="123"/>
        <v/>
      </c>
      <c r="O1329" s="59" t="str">
        <f t="shared" si="124"/>
        <v/>
      </c>
    </row>
    <row r="1330" spans="1:15" ht="12.5" customHeight="1" x14ac:dyDescent="0.35">
      <c r="A1330" s="61">
        <v>26</v>
      </c>
      <c r="B1330" s="61" t="s">
        <v>54</v>
      </c>
      <c r="C1330" s="70">
        <v>60.60127</v>
      </c>
      <c r="D1330" s="59" t="s">
        <v>50</v>
      </c>
      <c r="E1330" s="61" t="s">
        <v>42</v>
      </c>
      <c r="F1330" s="61" t="s">
        <v>55</v>
      </c>
      <c r="G1330" s="61"/>
      <c r="H1330" s="61" t="str">
        <f>IF(OR(G1330="",G1331="",G1332="",G1333=""),"",(SUMIF(A1330:A$7000,A1330,G1330:G$7000)))</f>
        <v/>
      </c>
      <c r="I1330" s="61" t="str">
        <f t="shared" si="126"/>
        <v/>
      </c>
      <c r="J1330" s="61" t="str">
        <f t="shared" si="122"/>
        <v/>
      </c>
      <c r="K1330" s="61">
        <f t="array" ref="K1330">(MAX(IF($A1330=InsertVoiceSwitchActivateLOG!A$1:A$7000,InsertVoiceSwitchActivateLOG!H$1:H$7000,0)))</f>
        <v>0.1192</v>
      </c>
      <c r="L1330" s="61" t="str">
        <f t="shared" si="127"/>
        <v/>
      </c>
      <c r="M1330" s="61">
        <f t="shared" si="125"/>
        <v>15.639999999997656</v>
      </c>
      <c r="N1330" s="59" t="str">
        <f t="shared" si="123"/>
        <v/>
      </c>
      <c r="O1330" s="59" t="str">
        <f t="shared" si="124"/>
        <v/>
      </c>
    </row>
    <row r="1331" spans="1:15" ht="12.5" customHeight="1" x14ac:dyDescent="0.35">
      <c r="A1331" s="2">
        <v>26</v>
      </c>
      <c r="B1331" s="2" t="s">
        <v>54</v>
      </c>
      <c r="C1331" s="69">
        <v>60.617339999999999</v>
      </c>
      <c r="D1331" t="s">
        <v>50</v>
      </c>
      <c r="E1331" s="2" t="s">
        <v>42</v>
      </c>
      <c r="F1331" s="2" t="s">
        <v>55</v>
      </c>
      <c r="G1331" s="2"/>
      <c r="H1331" s="2" t="str">
        <f>IF(OR(G1331="",G1332="",G1333="",G1334=""),"",(SUMIF(A1331:A$7000,A1331,G1331:G$7000)))</f>
        <v/>
      </c>
      <c r="I1331" s="55" t="str">
        <f t="shared" si="126"/>
        <v/>
      </c>
      <c r="J1331" s="61" t="str">
        <f t="shared" si="122"/>
        <v/>
      </c>
      <c r="K1331" s="55">
        <f t="array" ref="K1331">(MAX(IF($A1331=InsertVoiceSwitchActivateLOG!A$1:A$7000,InsertVoiceSwitchActivateLOG!H$1:H$7000,0)))</f>
        <v>0.1192</v>
      </c>
      <c r="L1331" s="55" t="str">
        <f t="shared" si="127"/>
        <v/>
      </c>
      <c r="M1331" s="55">
        <f t="shared" si="125"/>
        <v>16.069999999999141</v>
      </c>
      <c r="N1331" s="59" t="str">
        <f t="shared" si="123"/>
        <v/>
      </c>
      <c r="O1331" s="59" t="str">
        <f t="shared" si="124"/>
        <v/>
      </c>
    </row>
    <row r="1332" spans="1:15" ht="12.5" customHeight="1" x14ac:dyDescent="0.35">
      <c r="A1332" s="61">
        <v>26</v>
      </c>
      <c r="B1332" s="61" t="s">
        <v>54</v>
      </c>
      <c r="C1332" s="70">
        <v>60.633589999999998</v>
      </c>
      <c r="D1332" s="59" t="s">
        <v>50</v>
      </c>
      <c r="E1332" s="61" t="s">
        <v>42</v>
      </c>
      <c r="F1332" s="61" t="s">
        <v>55</v>
      </c>
      <c r="G1332" s="61"/>
      <c r="H1332" s="61" t="str">
        <f>IF(OR(G1332="",G1333="",G1334="",G1335=""),"",(SUMIF(A1332:A$7000,A1332,G1332:G$7000)))</f>
        <v/>
      </c>
      <c r="I1332" s="61" t="str">
        <f t="shared" si="126"/>
        <v/>
      </c>
      <c r="J1332" s="61" t="str">
        <f t="shared" si="122"/>
        <v/>
      </c>
      <c r="K1332" s="61">
        <f t="array" ref="K1332">(MAX(IF($A1332=InsertVoiceSwitchActivateLOG!A$1:A$7000,InsertVoiceSwitchActivateLOG!H$1:H$7000,0)))</f>
        <v>0.1192</v>
      </c>
      <c r="L1332" s="61" t="str">
        <f t="shared" si="127"/>
        <v/>
      </c>
      <c r="M1332" s="61">
        <f t="shared" si="125"/>
        <v>16.249999999999432</v>
      </c>
      <c r="N1332" s="59" t="str">
        <f t="shared" si="123"/>
        <v/>
      </c>
      <c r="O1332" s="59" t="str">
        <f t="shared" si="124"/>
        <v/>
      </c>
    </row>
    <row r="1333" spans="1:15" ht="12.5" customHeight="1" x14ac:dyDescent="0.35">
      <c r="A1333" s="2">
        <v>26</v>
      </c>
      <c r="B1333" s="2" t="s">
        <v>54</v>
      </c>
      <c r="C1333" s="69">
        <v>60.64996</v>
      </c>
      <c r="D1333" t="s">
        <v>50</v>
      </c>
      <c r="E1333" s="2" t="s">
        <v>42</v>
      </c>
      <c r="F1333" s="2" t="s">
        <v>55</v>
      </c>
      <c r="G1333" s="2"/>
      <c r="H1333" s="2" t="str">
        <f>IF(OR(G1333="",G1334="",G1335="",G1336=""),"",(SUMIF(A1333:A$7000,A1333,G1333:G$7000)))</f>
        <v/>
      </c>
      <c r="I1333" s="55" t="str">
        <f t="shared" si="126"/>
        <v/>
      </c>
      <c r="J1333" s="61" t="str">
        <f t="shared" si="122"/>
        <v/>
      </c>
      <c r="K1333" s="55">
        <f t="array" ref="K1333">(MAX(IF($A1333=InsertVoiceSwitchActivateLOG!A$1:A$7000,InsertVoiceSwitchActivateLOG!H$1:H$7000,0)))</f>
        <v>0.1192</v>
      </c>
      <c r="L1333" s="55" t="str">
        <f t="shared" si="127"/>
        <v/>
      </c>
      <c r="M1333" s="55">
        <f t="shared" si="125"/>
        <v>16.370000000001994</v>
      </c>
      <c r="N1333" s="59" t="str">
        <f t="shared" si="123"/>
        <v/>
      </c>
      <c r="O1333" s="59" t="str">
        <f t="shared" si="124"/>
        <v/>
      </c>
    </row>
    <row r="1334" spans="1:15" ht="12.5" customHeight="1" x14ac:dyDescent="0.35">
      <c r="A1334" s="61">
        <v>26</v>
      </c>
      <c r="B1334" s="61" t="s">
        <v>54</v>
      </c>
      <c r="C1334" s="70">
        <v>60.670229999999997</v>
      </c>
      <c r="D1334" s="59" t="s">
        <v>50</v>
      </c>
      <c r="E1334" s="61" t="s">
        <v>42</v>
      </c>
      <c r="F1334" s="61" t="s">
        <v>55</v>
      </c>
      <c r="G1334" s="61"/>
      <c r="H1334" s="61" t="str">
        <f>IF(OR(G1334="",G1335="",G1336="",G1337=""),"",(SUMIF(A1334:A$7000,A1334,G1334:G$7000)))</f>
        <v/>
      </c>
      <c r="I1334" s="61" t="str">
        <f t="shared" si="126"/>
        <v/>
      </c>
      <c r="J1334" s="61" t="str">
        <f t="shared" si="122"/>
        <v/>
      </c>
      <c r="K1334" s="61">
        <f t="array" ref="K1334">(MAX(IF($A1334=InsertVoiceSwitchActivateLOG!A$1:A$7000,InsertVoiceSwitchActivateLOG!H$1:H$7000,0)))</f>
        <v>0.1192</v>
      </c>
      <c r="L1334" s="61" t="str">
        <f t="shared" si="127"/>
        <v/>
      </c>
      <c r="M1334" s="61">
        <f t="shared" si="125"/>
        <v>20.269999999996458</v>
      </c>
      <c r="N1334" s="59" t="str">
        <f t="shared" si="123"/>
        <v/>
      </c>
      <c r="O1334" s="59" t="str">
        <f t="shared" si="124"/>
        <v/>
      </c>
    </row>
    <row r="1335" spans="1:15" ht="12.5" customHeight="1" x14ac:dyDescent="0.35">
      <c r="A1335" s="2">
        <v>26</v>
      </c>
      <c r="B1335" s="2" t="s">
        <v>54</v>
      </c>
      <c r="C1335" s="69">
        <v>60.694719999999997</v>
      </c>
      <c r="D1335" t="s">
        <v>50</v>
      </c>
      <c r="E1335" s="2" t="s">
        <v>42</v>
      </c>
      <c r="F1335" s="2" t="s">
        <v>55</v>
      </c>
      <c r="G1335" s="2"/>
      <c r="H1335" s="2" t="str">
        <f>IF(OR(G1335="",G1336="",G1337="",G1338=""),"",(SUMIF(A1335:A$7000,A1335,G1335:G$7000)))</f>
        <v/>
      </c>
      <c r="I1335" s="55" t="str">
        <f t="shared" si="126"/>
        <v/>
      </c>
      <c r="J1335" s="61" t="str">
        <f t="shared" si="122"/>
        <v/>
      </c>
      <c r="K1335" s="55">
        <f t="array" ref="K1335">(MAX(IF($A1335=InsertVoiceSwitchActivateLOG!A$1:A$7000,InsertVoiceSwitchActivateLOG!H$1:H$7000,0)))</f>
        <v>0.1192</v>
      </c>
      <c r="L1335" s="55" t="str">
        <f t="shared" si="127"/>
        <v/>
      </c>
      <c r="M1335" s="55">
        <f t="shared" si="125"/>
        <v>24.490000000000123</v>
      </c>
      <c r="N1335" s="59" t="str">
        <f t="shared" si="123"/>
        <v/>
      </c>
      <c r="O1335" s="59" t="str">
        <f t="shared" si="124"/>
        <v/>
      </c>
    </row>
    <row r="1336" spans="1:15" ht="12.5" customHeight="1" x14ac:dyDescent="0.35">
      <c r="A1336" s="61">
        <v>26</v>
      </c>
      <c r="B1336" s="61" t="s">
        <v>54</v>
      </c>
      <c r="C1336" s="70">
        <v>60.727719999999998</v>
      </c>
      <c r="D1336" s="59" t="s">
        <v>50</v>
      </c>
      <c r="E1336" s="61" t="s">
        <v>42</v>
      </c>
      <c r="F1336" s="61" t="s">
        <v>55</v>
      </c>
      <c r="G1336" s="61">
        <v>1E-4</v>
      </c>
      <c r="H1336" s="61" t="str">
        <f>IF(OR(G1336="",G1337="",G1338="",G1339=""),"",(SUMIF(A1336:A$7000,A1336,G1336:G$7000)))</f>
        <v/>
      </c>
      <c r="I1336" s="61" t="str">
        <f t="shared" si="126"/>
        <v/>
      </c>
      <c r="J1336" s="61" t="str">
        <f t="shared" si="122"/>
        <v/>
      </c>
      <c r="K1336" s="61">
        <f t="array" ref="K1336">(MAX(IF($A1336=InsertVoiceSwitchActivateLOG!A$1:A$7000,InsertVoiceSwitchActivateLOG!H$1:H$7000,0)))</f>
        <v>0.1192</v>
      </c>
      <c r="L1336" s="61" t="str">
        <f t="shared" si="127"/>
        <v/>
      </c>
      <c r="M1336" s="61">
        <f t="shared" si="125"/>
        <v>33.000000000001251</v>
      </c>
      <c r="N1336" s="59" t="str">
        <f t="shared" si="123"/>
        <v/>
      </c>
      <c r="O1336" s="59" t="str">
        <f t="shared" si="124"/>
        <v/>
      </c>
    </row>
    <row r="1337" spans="1:15" ht="12.5" customHeight="1" x14ac:dyDescent="0.35">
      <c r="A1337" s="2">
        <v>26</v>
      </c>
      <c r="B1337" s="2" t="s">
        <v>54</v>
      </c>
      <c r="C1337" s="69">
        <v>60.751649999999998</v>
      </c>
      <c r="D1337" t="s">
        <v>50</v>
      </c>
      <c r="E1337" s="2" t="s">
        <v>42</v>
      </c>
      <c r="F1337" s="2" t="s">
        <v>55</v>
      </c>
      <c r="G1337" s="2"/>
      <c r="H1337" s="2" t="str">
        <f>IF(OR(G1337="",G1338="",G1339="",G1340=""),"",(SUMIF(A1337:A$7000,A1337,G1337:G$7000)))</f>
        <v/>
      </c>
      <c r="I1337" s="55" t="str">
        <f t="shared" si="126"/>
        <v/>
      </c>
      <c r="J1337" s="61" t="str">
        <f t="shared" si="122"/>
        <v/>
      </c>
      <c r="K1337" s="55">
        <f t="array" ref="K1337">(MAX(IF($A1337=InsertVoiceSwitchActivateLOG!A$1:A$7000,InsertVoiceSwitchActivateLOG!H$1:H$7000,0)))</f>
        <v>0.1192</v>
      </c>
      <c r="L1337" s="55" t="str">
        <f t="shared" si="127"/>
        <v/>
      </c>
      <c r="M1337" s="55">
        <f t="shared" si="125"/>
        <v>23.930000000000007</v>
      </c>
      <c r="N1337" s="59" t="str">
        <f t="shared" si="123"/>
        <v/>
      </c>
      <c r="O1337" s="59" t="str">
        <f t="shared" si="124"/>
        <v/>
      </c>
    </row>
    <row r="1338" spans="1:15" ht="12.5" customHeight="1" x14ac:dyDescent="0.35">
      <c r="A1338" s="61">
        <v>26</v>
      </c>
      <c r="B1338" s="61" t="s">
        <v>54</v>
      </c>
      <c r="C1338" s="70">
        <v>60.770209999999999</v>
      </c>
      <c r="D1338" s="59" t="s">
        <v>50</v>
      </c>
      <c r="E1338" s="61" t="s">
        <v>42</v>
      </c>
      <c r="F1338" s="61" t="s">
        <v>55</v>
      </c>
      <c r="G1338" s="61"/>
      <c r="H1338" s="61" t="str">
        <f>IF(OR(G1338="",G1339="",G1340="",G1341=""),"",(SUMIF(A1338:A$7000,A1338,G1338:G$7000)))</f>
        <v/>
      </c>
      <c r="I1338" s="61" t="str">
        <f t="shared" si="126"/>
        <v/>
      </c>
      <c r="J1338" s="61" t="str">
        <f t="shared" si="122"/>
        <v/>
      </c>
      <c r="K1338" s="61">
        <f t="array" ref="K1338">(MAX(IF($A1338=InsertVoiceSwitchActivateLOG!A$1:A$7000,InsertVoiceSwitchActivateLOG!H$1:H$7000,0)))</f>
        <v>0.1192</v>
      </c>
      <c r="L1338" s="61" t="str">
        <f t="shared" si="127"/>
        <v/>
      </c>
      <c r="M1338" s="61">
        <f t="shared" si="125"/>
        <v>18.560000000000798</v>
      </c>
      <c r="N1338" s="59" t="str">
        <f t="shared" si="123"/>
        <v/>
      </c>
      <c r="O1338" s="59" t="str">
        <f t="shared" si="124"/>
        <v/>
      </c>
    </row>
    <row r="1339" spans="1:15" ht="12.5" customHeight="1" x14ac:dyDescent="0.35">
      <c r="A1339" s="2">
        <v>26</v>
      </c>
      <c r="B1339" s="2" t="s">
        <v>54</v>
      </c>
      <c r="C1339" s="69">
        <v>60.788220000000003</v>
      </c>
      <c r="D1339" t="s">
        <v>50</v>
      </c>
      <c r="E1339" s="2" t="s">
        <v>42</v>
      </c>
      <c r="F1339" s="2" t="s">
        <v>55</v>
      </c>
      <c r="G1339" s="2"/>
      <c r="H1339" s="2" t="str">
        <f>IF(OR(G1339="",G1340="",G1341="",G1342=""),"",(SUMIF(A1339:A$7000,A1339,G1339:G$7000)))</f>
        <v/>
      </c>
      <c r="I1339" s="55" t="str">
        <f t="shared" si="126"/>
        <v/>
      </c>
      <c r="J1339" s="61" t="str">
        <f t="shared" si="122"/>
        <v/>
      </c>
      <c r="K1339" s="55">
        <f t="array" ref="K1339">(MAX(IF($A1339=InsertVoiceSwitchActivateLOG!A$1:A$7000,InsertVoiceSwitchActivateLOG!H$1:H$7000,0)))</f>
        <v>0.1192</v>
      </c>
      <c r="L1339" s="55" t="str">
        <f t="shared" si="127"/>
        <v/>
      </c>
      <c r="M1339" s="55">
        <f t="shared" si="125"/>
        <v>18.010000000003856</v>
      </c>
      <c r="N1339" s="59" t="str">
        <f t="shared" si="123"/>
        <v/>
      </c>
      <c r="O1339" s="59" t="str">
        <f t="shared" si="124"/>
        <v/>
      </c>
    </row>
    <row r="1340" spans="1:15" ht="12.5" customHeight="1" x14ac:dyDescent="0.35">
      <c r="A1340" s="61">
        <v>26</v>
      </c>
      <c r="B1340" s="61" t="s">
        <v>54</v>
      </c>
      <c r="C1340" s="70">
        <v>60.80865</v>
      </c>
      <c r="D1340" s="59" t="s">
        <v>50</v>
      </c>
      <c r="E1340" s="61" t="s">
        <v>42</v>
      </c>
      <c r="F1340" s="61" t="s">
        <v>55</v>
      </c>
      <c r="G1340" s="61"/>
      <c r="H1340" s="61" t="str">
        <f>IF(OR(G1340="",G1341="",G1342="",G1343=""),"",(SUMIF(A1340:A$7000,A1340,G1340:G$7000)))</f>
        <v/>
      </c>
      <c r="I1340" s="61" t="str">
        <f t="shared" si="126"/>
        <v/>
      </c>
      <c r="J1340" s="61" t="str">
        <f t="shared" si="122"/>
        <v/>
      </c>
      <c r="K1340" s="61">
        <f t="array" ref="K1340">(MAX(IF($A1340=InsertVoiceSwitchActivateLOG!A$1:A$7000,InsertVoiceSwitchActivateLOG!H$1:H$7000,0)))</f>
        <v>0.1192</v>
      </c>
      <c r="L1340" s="61" t="str">
        <f t="shared" si="127"/>
        <v/>
      </c>
      <c r="M1340" s="61">
        <f t="shared" si="125"/>
        <v>20.429999999997506</v>
      </c>
      <c r="N1340" s="59" t="str">
        <f t="shared" si="123"/>
        <v/>
      </c>
      <c r="O1340" s="59" t="str">
        <f t="shared" si="124"/>
        <v/>
      </c>
    </row>
    <row r="1341" spans="1:15" ht="12.5" customHeight="1" x14ac:dyDescent="0.35">
      <c r="A1341" s="2">
        <v>26</v>
      </c>
      <c r="B1341" s="2" t="s">
        <v>54</v>
      </c>
      <c r="C1341" s="69">
        <v>60.827970000000001</v>
      </c>
      <c r="D1341" t="s">
        <v>50</v>
      </c>
      <c r="E1341" s="2" t="s">
        <v>42</v>
      </c>
      <c r="F1341" s="2" t="s">
        <v>55</v>
      </c>
      <c r="G1341" s="2"/>
      <c r="H1341" s="2" t="str">
        <f>IF(OR(G1341="",G1342="",G1343="",G1344=""),"",(SUMIF(A1341:A$7000,A1341,G1341:G$7000)))</f>
        <v/>
      </c>
      <c r="I1341" s="55" t="str">
        <f t="shared" si="126"/>
        <v/>
      </c>
      <c r="J1341" s="61" t="str">
        <f t="shared" si="122"/>
        <v/>
      </c>
      <c r="K1341" s="55">
        <f t="array" ref="K1341">(MAX(IF($A1341=InsertVoiceSwitchActivateLOG!A$1:A$7000,InsertVoiceSwitchActivateLOG!H$1:H$7000,0)))</f>
        <v>0.1192</v>
      </c>
      <c r="L1341" s="55" t="str">
        <f t="shared" si="127"/>
        <v/>
      </c>
      <c r="M1341" s="55">
        <f t="shared" si="125"/>
        <v>19.320000000000448</v>
      </c>
      <c r="N1341" s="59" t="str">
        <f t="shared" si="123"/>
        <v/>
      </c>
      <c r="O1341" s="59" t="str">
        <f t="shared" si="124"/>
        <v/>
      </c>
    </row>
    <row r="1342" spans="1:15" ht="12.5" customHeight="1" x14ac:dyDescent="0.35">
      <c r="A1342" s="61">
        <v>26</v>
      </c>
      <c r="B1342" s="61" t="s">
        <v>54</v>
      </c>
      <c r="C1342" s="70">
        <v>60.864519999999999</v>
      </c>
      <c r="D1342" s="59" t="s">
        <v>50</v>
      </c>
      <c r="E1342" s="61" t="s">
        <v>42</v>
      </c>
      <c r="F1342" s="61" t="s">
        <v>55</v>
      </c>
      <c r="G1342" s="61"/>
      <c r="H1342" s="61" t="str">
        <f>IF(OR(G1342="",G1343="",G1344="",G1345=""),"",(SUMIF(A1342:A$7000,A1342,G1342:G$7000)))</f>
        <v/>
      </c>
      <c r="I1342" s="61" t="str">
        <f t="shared" si="126"/>
        <v/>
      </c>
      <c r="J1342" s="61" t="str">
        <f t="shared" si="122"/>
        <v/>
      </c>
      <c r="K1342" s="61">
        <f t="array" ref="K1342">(MAX(IF($A1342=InsertVoiceSwitchActivateLOG!A$1:A$7000,InsertVoiceSwitchActivateLOG!H$1:H$7000,0)))</f>
        <v>0.1192</v>
      </c>
      <c r="L1342" s="61" t="str">
        <f t="shared" si="127"/>
        <v/>
      </c>
      <c r="M1342" s="61">
        <f t="shared" si="125"/>
        <v>36.549999999998306</v>
      </c>
      <c r="N1342" s="59" t="str">
        <f t="shared" si="123"/>
        <v/>
      </c>
      <c r="O1342" s="59" t="str">
        <f t="shared" si="124"/>
        <v/>
      </c>
    </row>
    <row r="1343" spans="1:15" ht="12.5" customHeight="1" x14ac:dyDescent="0.35">
      <c r="A1343" s="2">
        <v>26</v>
      </c>
      <c r="B1343" s="2" t="s">
        <v>54</v>
      </c>
      <c r="C1343" s="69">
        <v>60.88805</v>
      </c>
      <c r="D1343" t="s">
        <v>50</v>
      </c>
      <c r="E1343" s="2" t="s">
        <v>42</v>
      </c>
      <c r="F1343" s="2" t="s">
        <v>55</v>
      </c>
      <c r="G1343" s="2">
        <v>8.0000000000000004E-4</v>
      </c>
      <c r="H1343" s="2">
        <f>IF(OR(G1343="",G1344="",G1345="",G1346=""),"",(SUMIF(A1343:A$7000,A1343,G1343:G$7000)))</f>
        <v>0.1192</v>
      </c>
      <c r="I1343" s="55">
        <f t="shared" si="126"/>
        <v>26</v>
      </c>
      <c r="J1343" s="61" t="str">
        <f t="shared" si="122"/>
        <v>TaskA</v>
      </c>
      <c r="K1343" s="55">
        <f t="array" ref="K1343">(MAX(IF($A1343=InsertVoiceSwitchActivateLOG!A$1:A$7000,InsertVoiceSwitchActivateLOG!H$1:H$7000,0)))</f>
        <v>0.1192</v>
      </c>
      <c r="L1343" s="55">
        <f t="shared" si="127"/>
        <v>60.88805</v>
      </c>
      <c r="M1343" s="55">
        <f t="shared" si="125"/>
        <v>23.530000000000939</v>
      </c>
      <c r="N1343" s="59" t="str">
        <f t="shared" si="123"/>
        <v/>
      </c>
      <c r="O1343" s="59" t="str">
        <f t="shared" si="124"/>
        <v/>
      </c>
    </row>
    <row r="1344" spans="1:15" ht="12.5" customHeight="1" x14ac:dyDescent="0.35">
      <c r="A1344" s="61">
        <v>26</v>
      </c>
      <c r="B1344" s="61" t="s">
        <v>54</v>
      </c>
      <c r="C1344" s="70">
        <v>60.906239999999997</v>
      </c>
      <c r="D1344" s="59" t="s">
        <v>50</v>
      </c>
      <c r="E1344" s="61" t="s">
        <v>42</v>
      </c>
      <c r="F1344" s="61" t="s">
        <v>55</v>
      </c>
      <c r="G1344" s="61">
        <v>5.0000000000000001E-4</v>
      </c>
      <c r="H1344" s="61">
        <f>IF(OR(G1344="",G1345="",G1346="",G1347=""),"",(SUMIF(A1344:A$7000,A1344,G1344:G$7000)))</f>
        <v>0.11840000000000001</v>
      </c>
      <c r="I1344" s="61" t="str">
        <f t="shared" si="126"/>
        <v/>
      </c>
      <c r="J1344" s="61" t="str">
        <f t="shared" si="122"/>
        <v/>
      </c>
      <c r="K1344" s="61">
        <f t="array" ref="K1344">(MAX(IF($A1344=InsertVoiceSwitchActivateLOG!A$1:A$7000,InsertVoiceSwitchActivateLOG!H$1:H$7000,0)))</f>
        <v>0.1192</v>
      </c>
      <c r="L1344" s="61" t="str">
        <f t="shared" si="127"/>
        <v/>
      </c>
      <c r="M1344" s="61">
        <f t="shared" si="125"/>
        <v>18.189999999997042</v>
      </c>
      <c r="N1344" s="59">
        <f t="shared" si="123"/>
        <v>26</v>
      </c>
      <c r="O1344" s="59">
        <f t="shared" si="124"/>
        <v>1</v>
      </c>
    </row>
    <row r="1345" spans="1:15" ht="12.5" customHeight="1" x14ac:dyDescent="0.35">
      <c r="A1345" s="2">
        <v>26</v>
      </c>
      <c r="B1345" s="2" t="s">
        <v>54</v>
      </c>
      <c r="C1345" s="69">
        <v>60.92868</v>
      </c>
      <c r="D1345" t="s">
        <v>50</v>
      </c>
      <c r="E1345" s="2" t="s">
        <v>42</v>
      </c>
      <c r="F1345" s="2" t="s">
        <v>55</v>
      </c>
      <c r="G1345" s="2">
        <v>5.0000000000000001E-4</v>
      </c>
      <c r="H1345" s="2">
        <f>IF(OR(G1345="",G1346="",G1347="",G1348=""),"",(SUMIF(A1345:A$7000,A1345,G1345:G$7000)))</f>
        <v>0.1179</v>
      </c>
      <c r="I1345" s="55" t="str">
        <f t="shared" si="126"/>
        <v/>
      </c>
      <c r="J1345" s="61" t="str">
        <f t="shared" si="122"/>
        <v/>
      </c>
      <c r="K1345" s="55">
        <f t="array" ref="K1345">(MAX(IF($A1345=InsertVoiceSwitchActivateLOG!A$1:A$7000,InsertVoiceSwitchActivateLOG!H$1:H$7000,0)))</f>
        <v>0.1192</v>
      </c>
      <c r="L1345" s="55" t="str">
        <f t="shared" si="127"/>
        <v/>
      </c>
      <c r="M1345" s="55">
        <f t="shared" si="125"/>
        <v>22.440000000003124</v>
      </c>
      <c r="N1345" s="59">
        <f t="shared" si="123"/>
        <v>26</v>
      </c>
      <c r="O1345" s="59">
        <f t="shared" si="124"/>
        <v>1</v>
      </c>
    </row>
    <row r="1346" spans="1:15" ht="12.5" customHeight="1" x14ac:dyDescent="0.35">
      <c r="A1346" s="61">
        <v>26</v>
      </c>
      <c r="B1346" s="61" t="s">
        <v>56</v>
      </c>
      <c r="C1346" s="70">
        <v>60.947589999999998</v>
      </c>
      <c r="D1346" s="59" t="s">
        <v>50</v>
      </c>
      <c r="E1346" s="61" t="s">
        <v>42</v>
      </c>
      <c r="F1346" s="61" t="s">
        <v>55</v>
      </c>
      <c r="G1346" s="61">
        <v>1.1000000000000001E-3</v>
      </c>
      <c r="H1346" s="61">
        <f>IF(OR(G1346="",G1347="",G1348="",G1349=""),"",(SUMIF(A1346:A$7000,A1346,G1346:G$7000)))</f>
        <v>0.1174</v>
      </c>
      <c r="I1346" s="61" t="str">
        <f t="shared" si="126"/>
        <v/>
      </c>
      <c r="J1346" s="61" t="str">
        <f t="shared" si="122"/>
        <v/>
      </c>
      <c r="K1346" s="61">
        <f t="array" ref="K1346">(MAX(IF($A1346=InsertVoiceSwitchActivateLOG!A$1:A$7000,InsertVoiceSwitchActivateLOG!H$1:H$7000,0)))</f>
        <v>0.1192</v>
      </c>
      <c r="L1346" s="61" t="str">
        <f t="shared" si="127"/>
        <v/>
      </c>
      <c r="M1346" s="61">
        <f t="shared" si="125"/>
        <v>18.909999999998206</v>
      </c>
      <c r="N1346" s="59">
        <f t="shared" si="123"/>
        <v>26</v>
      </c>
      <c r="O1346" s="59">
        <f t="shared" si="124"/>
        <v>1</v>
      </c>
    </row>
    <row r="1347" spans="1:15" ht="12.5" customHeight="1" x14ac:dyDescent="0.35">
      <c r="A1347" s="2">
        <v>26</v>
      </c>
      <c r="B1347" s="2" t="s">
        <v>56</v>
      </c>
      <c r="C1347" s="69">
        <v>60.970730000000003</v>
      </c>
      <c r="D1347" t="s">
        <v>50</v>
      </c>
      <c r="E1347" s="2" t="s">
        <v>42</v>
      </c>
      <c r="F1347" s="2" t="s">
        <v>55</v>
      </c>
      <c r="G1347" s="2">
        <v>4.7999999999999996E-3</v>
      </c>
      <c r="H1347" s="2">
        <f>IF(OR(G1347="",G1348="",G1349="",G1350=""),"",(SUMIF(A1347:A$7000,A1347,G1347:G$7000)))</f>
        <v>0.1163</v>
      </c>
      <c r="I1347" s="55" t="str">
        <f t="shared" si="126"/>
        <v/>
      </c>
      <c r="J1347" s="61" t="str">
        <f t="shared" si="122"/>
        <v/>
      </c>
      <c r="K1347" s="55">
        <f t="array" ref="K1347">(MAX(IF($A1347=InsertVoiceSwitchActivateLOG!A$1:A$7000,InsertVoiceSwitchActivateLOG!H$1:H$7000,0)))</f>
        <v>0.1192</v>
      </c>
      <c r="L1347" s="55" t="str">
        <f t="shared" si="127"/>
        <v/>
      </c>
      <c r="M1347" s="55">
        <f t="shared" si="125"/>
        <v>23.140000000005045</v>
      </c>
      <c r="N1347" s="59">
        <f t="shared" si="123"/>
        <v>26</v>
      </c>
      <c r="O1347" s="59">
        <f t="shared" si="124"/>
        <v>-1</v>
      </c>
    </row>
    <row r="1348" spans="1:15" ht="12.5" customHeight="1" x14ac:dyDescent="0.35">
      <c r="A1348" s="61">
        <v>26</v>
      </c>
      <c r="B1348" s="61" t="s">
        <v>56</v>
      </c>
      <c r="C1348" s="70">
        <v>60.989350000000002</v>
      </c>
      <c r="D1348" s="59" t="s">
        <v>50</v>
      </c>
      <c r="E1348" s="61" t="s">
        <v>42</v>
      </c>
      <c r="F1348" s="61" t="s">
        <v>55</v>
      </c>
      <c r="G1348" s="61">
        <v>3.7000000000000002E-3</v>
      </c>
      <c r="H1348" s="61">
        <f>IF(OR(G1348="",G1349="",G1350="",G1351=""),"",(SUMIF(A1348:A$7000,A1348,G1348:G$7000)))</f>
        <v>0.1115</v>
      </c>
      <c r="I1348" s="61" t="str">
        <f t="shared" si="126"/>
        <v/>
      </c>
      <c r="J1348" s="61" t="str">
        <f t="shared" si="122"/>
        <v/>
      </c>
      <c r="K1348" s="61">
        <f t="array" ref="K1348">(MAX(IF($A1348=InsertVoiceSwitchActivateLOG!A$1:A$7000,InsertVoiceSwitchActivateLOG!H$1:H$7000,0)))</f>
        <v>0.1192</v>
      </c>
      <c r="L1348" s="61" t="str">
        <f t="shared" si="127"/>
        <v/>
      </c>
      <c r="M1348" s="61">
        <f t="shared" si="125"/>
        <v>18.619999999998527</v>
      </c>
      <c r="N1348" s="59">
        <f t="shared" si="123"/>
        <v>26</v>
      </c>
      <c r="O1348" s="59">
        <f t="shared" si="124"/>
        <v>1</v>
      </c>
    </row>
    <row r="1349" spans="1:15" ht="12.5" customHeight="1" x14ac:dyDescent="0.35">
      <c r="A1349" s="2">
        <v>26</v>
      </c>
      <c r="B1349" s="2" t="s">
        <v>56</v>
      </c>
      <c r="C1349" s="69">
        <v>61.007190000000001</v>
      </c>
      <c r="D1349" t="s">
        <v>50</v>
      </c>
      <c r="E1349" s="2" t="s">
        <v>42</v>
      </c>
      <c r="F1349" s="2" t="s">
        <v>55</v>
      </c>
      <c r="G1349" s="2">
        <v>4.7000000000000002E-3</v>
      </c>
      <c r="H1349" s="2">
        <f>IF(OR(G1349="",G1350="",G1351="",G1352=""),"",(SUMIF(A1349:A$7000,A1349,G1349:G$7000)))</f>
        <v>0.10779999999999999</v>
      </c>
      <c r="I1349" s="55" t="str">
        <f t="shared" si="126"/>
        <v/>
      </c>
      <c r="J1349" s="61" t="str">
        <f t="shared" si="122"/>
        <v/>
      </c>
      <c r="K1349" s="55">
        <f t="array" ref="K1349">(MAX(IF($A1349=InsertVoiceSwitchActivateLOG!A$1:A$7000,InsertVoiceSwitchActivateLOG!H$1:H$7000,0)))</f>
        <v>0.1192</v>
      </c>
      <c r="L1349" s="55" t="str">
        <f t="shared" si="127"/>
        <v/>
      </c>
      <c r="M1349" s="55">
        <f t="shared" si="125"/>
        <v>17.839999999999634</v>
      </c>
      <c r="N1349" s="59">
        <f t="shared" si="123"/>
        <v>26</v>
      </c>
      <c r="O1349" s="59">
        <f t="shared" si="124"/>
        <v>-1</v>
      </c>
    </row>
    <row r="1350" spans="1:15" ht="12.5" customHeight="1" x14ac:dyDescent="0.35">
      <c r="A1350" s="61">
        <v>26</v>
      </c>
      <c r="B1350" s="61" t="s">
        <v>56</v>
      </c>
      <c r="C1350" s="70">
        <v>61.028770000000002</v>
      </c>
      <c r="D1350" s="59" t="s">
        <v>50</v>
      </c>
      <c r="E1350" s="61" t="s">
        <v>42</v>
      </c>
      <c r="F1350" s="61" t="s">
        <v>55</v>
      </c>
      <c r="G1350" s="61">
        <v>3.2000000000000002E-3</v>
      </c>
      <c r="H1350" s="61">
        <f>IF(OR(G1350="",G1351="",G1352="",G1353=""),"",(SUMIF(A1350:A$7000,A1350,G1350:G$7000)))</f>
        <v>0.1031</v>
      </c>
      <c r="I1350" s="61" t="str">
        <f t="shared" si="126"/>
        <v/>
      </c>
      <c r="J1350" s="61" t="str">
        <f t="shared" si="122"/>
        <v/>
      </c>
      <c r="K1350" s="61">
        <f t="array" ref="K1350">(MAX(IF($A1350=InsertVoiceSwitchActivateLOG!A$1:A$7000,InsertVoiceSwitchActivateLOG!H$1:H$7000,0)))</f>
        <v>0.1192</v>
      </c>
      <c r="L1350" s="61" t="str">
        <f t="shared" si="127"/>
        <v/>
      </c>
      <c r="M1350" s="61">
        <f t="shared" si="125"/>
        <v>21.580000000000155</v>
      </c>
      <c r="N1350" s="59">
        <f t="shared" si="123"/>
        <v>26</v>
      </c>
      <c r="O1350" s="59">
        <f t="shared" si="124"/>
        <v>1</v>
      </c>
    </row>
    <row r="1351" spans="1:15" ht="12.5" customHeight="1" x14ac:dyDescent="0.35">
      <c r="A1351" s="2">
        <v>26</v>
      </c>
      <c r="B1351" s="2" t="s">
        <v>56</v>
      </c>
      <c r="C1351" s="69">
        <v>61.042990000000003</v>
      </c>
      <c r="D1351" t="s">
        <v>50</v>
      </c>
      <c r="E1351" s="2" t="s">
        <v>42</v>
      </c>
      <c r="F1351" s="2" t="s">
        <v>55</v>
      </c>
      <c r="G1351" s="2">
        <v>3.2000000000000002E-3</v>
      </c>
      <c r="H1351" s="2">
        <f>IF(OR(G1351="",G1352="",G1353="",G1354=""),"",(SUMIF(A1351:A$7000,A1351,G1351:G$7000)))</f>
        <v>9.9900000000000003E-2</v>
      </c>
      <c r="I1351" s="55" t="str">
        <f t="shared" si="126"/>
        <v/>
      </c>
      <c r="J1351" s="61" t="str">
        <f t="shared" si="122"/>
        <v/>
      </c>
      <c r="K1351" s="55">
        <f t="array" ref="K1351">(MAX(IF($A1351=InsertVoiceSwitchActivateLOG!A$1:A$7000,InsertVoiceSwitchActivateLOG!H$1:H$7000,0)))</f>
        <v>0.1192</v>
      </c>
      <c r="L1351" s="55" t="str">
        <f t="shared" si="127"/>
        <v/>
      </c>
      <c r="M1351" s="55">
        <f t="shared" si="125"/>
        <v>14.220000000001676</v>
      </c>
      <c r="N1351" s="59">
        <f t="shared" si="123"/>
        <v>26</v>
      </c>
      <c r="O1351" s="59">
        <f t="shared" si="124"/>
        <v>1</v>
      </c>
    </row>
    <row r="1352" spans="1:15" ht="12.5" customHeight="1" x14ac:dyDescent="0.35">
      <c r="A1352" s="61">
        <v>26</v>
      </c>
      <c r="B1352" s="61" t="s">
        <v>56</v>
      </c>
      <c r="C1352" s="70">
        <v>61.059170000000002</v>
      </c>
      <c r="D1352" s="59" t="s">
        <v>50</v>
      </c>
      <c r="E1352" s="61" t="s">
        <v>42</v>
      </c>
      <c r="F1352" s="61" t="s">
        <v>55</v>
      </c>
      <c r="G1352" s="61">
        <v>4.1000000000000003E-3</v>
      </c>
      <c r="H1352" s="61">
        <f>IF(OR(G1352="",G1353="",G1354="",G1355=""),"",(SUMIF(A1352:A$7000,A1352,G1352:G$7000)))</f>
        <v>9.6699999999999994E-2</v>
      </c>
      <c r="I1352" s="61" t="str">
        <f t="shared" si="126"/>
        <v/>
      </c>
      <c r="J1352" s="61" t="str">
        <f t="shared" si="122"/>
        <v/>
      </c>
      <c r="K1352" s="61">
        <f t="array" ref="K1352">(MAX(IF($A1352=InsertVoiceSwitchActivateLOG!A$1:A$7000,InsertVoiceSwitchActivateLOG!H$1:H$7000,0)))</f>
        <v>0.1192</v>
      </c>
      <c r="L1352" s="61" t="str">
        <f t="shared" si="127"/>
        <v/>
      </c>
      <c r="M1352" s="61">
        <f t="shared" si="125"/>
        <v>16.179999999998529</v>
      </c>
      <c r="N1352" s="59">
        <f t="shared" si="123"/>
        <v>26</v>
      </c>
      <c r="O1352" s="59">
        <f t="shared" si="124"/>
        <v>1</v>
      </c>
    </row>
    <row r="1353" spans="1:15" ht="12.5" customHeight="1" x14ac:dyDescent="0.35">
      <c r="A1353" s="2">
        <v>26</v>
      </c>
      <c r="B1353" s="2" t="s">
        <v>56</v>
      </c>
      <c r="C1353" s="69">
        <v>61.074330000000003</v>
      </c>
      <c r="D1353" t="s">
        <v>50</v>
      </c>
      <c r="E1353" s="2" t="s">
        <v>42</v>
      </c>
      <c r="F1353" s="2" t="s">
        <v>55</v>
      </c>
      <c r="G1353" s="2">
        <v>4.1000000000000003E-3</v>
      </c>
      <c r="H1353" s="2">
        <f>IF(OR(G1353="",G1354="",G1355="",G1356=""),"",(SUMIF(A1353:A$7000,A1353,G1353:G$7000)))</f>
        <v>9.2600000000000002E-2</v>
      </c>
      <c r="I1353" s="55" t="str">
        <f t="shared" si="126"/>
        <v/>
      </c>
      <c r="J1353" s="61" t="str">
        <f t="shared" si="122"/>
        <v/>
      </c>
      <c r="K1353" s="55">
        <f t="array" ref="K1353">(MAX(IF($A1353=InsertVoiceSwitchActivateLOG!A$1:A$7000,InsertVoiceSwitchActivateLOG!H$1:H$7000,0)))</f>
        <v>0.1192</v>
      </c>
      <c r="L1353" s="55" t="str">
        <f t="shared" si="127"/>
        <v/>
      </c>
      <c r="M1353" s="55">
        <f t="shared" si="125"/>
        <v>15.160000000001617</v>
      </c>
      <c r="N1353" s="59">
        <f t="shared" si="123"/>
        <v>26</v>
      </c>
      <c r="O1353" s="59">
        <f t="shared" si="124"/>
        <v>-1</v>
      </c>
    </row>
    <row r="1354" spans="1:15" ht="12.5" customHeight="1" x14ac:dyDescent="0.35">
      <c r="A1354" s="61">
        <v>26</v>
      </c>
      <c r="B1354" s="61" t="s">
        <v>56</v>
      </c>
      <c r="C1354" s="70">
        <v>61.090470000000003</v>
      </c>
      <c r="D1354" s="59" t="s">
        <v>50</v>
      </c>
      <c r="E1354" s="61" t="s">
        <v>42</v>
      </c>
      <c r="F1354" s="61" t="s">
        <v>55</v>
      </c>
      <c r="G1354" s="61">
        <v>2E-3</v>
      </c>
      <c r="H1354" s="61">
        <f>IF(OR(G1354="",G1355="",G1356="",G1357=""),"",(SUMIF(A1354:A$7000,A1354,G1354:G$7000)))</f>
        <v>8.8499999999999995E-2</v>
      </c>
      <c r="I1354" s="61" t="str">
        <f t="shared" si="126"/>
        <v/>
      </c>
      <c r="J1354" s="61" t="str">
        <f t="shared" si="122"/>
        <v/>
      </c>
      <c r="K1354" s="61">
        <f t="array" ref="K1354">(MAX(IF($A1354=InsertVoiceSwitchActivateLOG!A$1:A$7000,InsertVoiceSwitchActivateLOG!H$1:H$7000,0)))</f>
        <v>0.1192</v>
      </c>
      <c r="L1354" s="61" t="str">
        <f t="shared" si="127"/>
        <v/>
      </c>
      <c r="M1354" s="61">
        <f t="shared" si="125"/>
        <v>16.140000000000043</v>
      </c>
      <c r="N1354" s="59">
        <f t="shared" si="123"/>
        <v>26</v>
      </c>
      <c r="O1354" s="59">
        <f t="shared" si="124"/>
        <v>1</v>
      </c>
    </row>
    <row r="1355" spans="1:15" ht="12.5" customHeight="1" x14ac:dyDescent="0.35">
      <c r="A1355" s="2">
        <v>26</v>
      </c>
      <c r="B1355" s="2" t="s">
        <v>56</v>
      </c>
      <c r="C1355" s="69">
        <v>61.107039999999998</v>
      </c>
      <c r="D1355" t="s">
        <v>50</v>
      </c>
      <c r="E1355" s="2" t="s">
        <v>42</v>
      </c>
      <c r="F1355" s="2" t="s">
        <v>55</v>
      </c>
      <c r="G1355" s="2">
        <v>2.5999999999999999E-3</v>
      </c>
      <c r="H1355" s="2">
        <f>IF(OR(G1355="",G1356="",G1357="",G1358=""),"",(SUMIF(A1355:A$7000,A1355,G1355:G$7000)))</f>
        <v>8.6499999999999994E-2</v>
      </c>
      <c r="I1355" s="55" t="str">
        <f t="shared" si="126"/>
        <v/>
      </c>
      <c r="J1355" s="61" t="str">
        <f t="shared" si="122"/>
        <v/>
      </c>
      <c r="K1355" s="55">
        <f t="array" ref="K1355">(MAX(IF($A1355=InsertVoiceSwitchActivateLOG!A$1:A$7000,InsertVoiceSwitchActivateLOG!H$1:H$7000,0)))</f>
        <v>0.1192</v>
      </c>
      <c r="L1355" s="55" t="str">
        <f t="shared" si="127"/>
        <v/>
      </c>
      <c r="M1355" s="55">
        <f t="shared" si="125"/>
        <v>16.569999999994423</v>
      </c>
      <c r="N1355" s="59">
        <f t="shared" si="123"/>
        <v>26</v>
      </c>
      <c r="O1355" s="59">
        <f t="shared" si="124"/>
        <v>-1</v>
      </c>
    </row>
    <row r="1356" spans="1:15" ht="12.5" customHeight="1" x14ac:dyDescent="0.35">
      <c r="A1356" s="61">
        <v>26</v>
      </c>
      <c r="B1356" s="61" t="s">
        <v>56</v>
      </c>
      <c r="C1356" s="70">
        <v>61.124009999999998</v>
      </c>
      <c r="D1356" s="59" t="s">
        <v>50</v>
      </c>
      <c r="E1356" s="61" t="s">
        <v>42</v>
      </c>
      <c r="F1356" s="61" t="s">
        <v>55</v>
      </c>
      <c r="G1356" s="61">
        <v>1.1999999999999999E-3</v>
      </c>
      <c r="H1356" s="61">
        <f>IF(OR(G1356="",G1357="",G1358="",G1359=""),"",(SUMIF(A1356:A$7000,A1356,G1356:G$7000)))</f>
        <v>8.3900000000000002E-2</v>
      </c>
      <c r="I1356" s="61" t="str">
        <f t="shared" si="126"/>
        <v/>
      </c>
      <c r="J1356" s="61" t="str">
        <f t="shared" si="122"/>
        <v/>
      </c>
      <c r="K1356" s="61">
        <f t="array" ref="K1356">(MAX(IF($A1356=InsertVoiceSwitchActivateLOG!A$1:A$7000,InsertVoiceSwitchActivateLOG!H$1:H$7000,0)))</f>
        <v>0.1192</v>
      </c>
      <c r="L1356" s="61" t="str">
        <f t="shared" si="127"/>
        <v/>
      </c>
      <c r="M1356" s="61">
        <f t="shared" si="125"/>
        <v>16.970000000000596</v>
      </c>
      <c r="N1356" s="59">
        <f t="shared" si="123"/>
        <v>26</v>
      </c>
      <c r="O1356" s="59">
        <f t="shared" si="124"/>
        <v>1</v>
      </c>
    </row>
    <row r="1357" spans="1:15" ht="12.5" customHeight="1" x14ac:dyDescent="0.35">
      <c r="A1357" s="2">
        <v>26</v>
      </c>
      <c r="B1357" s="2" t="s">
        <v>56</v>
      </c>
      <c r="C1357" s="69">
        <v>61.140430000000002</v>
      </c>
      <c r="D1357" t="s">
        <v>50</v>
      </c>
      <c r="E1357" s="2" t="s">
        <v>42</v>
      </c>
      <c r="F1357" s="2" t="s">
        <v>55</v>
      </c>
      <c r="G1357" s="2">
        <v>1.1999999999999999E-3</v>
      </c>
      <c r="H1357" s="2">
        <f>IF(OR(G1357="",G1358="",G1359="",G1360=""),"",(SUMIF(A1357:A$7000,A1357,G1357:G$7000)))</f>
        <v>8.2699999999999996E-2</v>
      </c>
      <c r="I1357" s="55" t="str">
        <f t="shared" si="126"/>
        <v/>
      </c>
      <c r="J1357" s="61" t="str">
        <f t="shared" si="122"/>
        <v/>
      </c>
      <c r="K1357" s="55">
        <f t="array" ref="K1357">(MAX(IF($A1357=InsertVoiceSwitchActivateLOG!A$1:A$7000,InsertVoiceSwitchActivateLOG!H$1:H$7000,0)))</f>
        <v>0.1192</v>
      </c>
      <c r="L1357" s="55" t="str">
        <f t="shared" si="127"/>
        <v/>
      </c>
      <c r="M1357" s="55">
        <f t="shared" si="125"/>
        <v>16.420000000003654</v>
      </c>
      <c r="N1357" s="59">
        <f t="shared" si="123"/>
        <v>26</v>
      </c>
      <c r="O1357" s="59">
        <f t="shared" si="124"/>
        <v>1</v>
      </c>
    </row>
    <row r="1358" spans="1:15" ht="12.5" customHeight="1" x14ac:dyDescent="0.35">
      <c r="A1358" s="61">
        <v>26</v>
      </c>
      <c r="B1358" s="61" t="s">
        <v>56</v>
      </c>
      <c r="C1358" s="70">
        <v>61.157200000000003</v>
      </c>
      <c r="D1358" s="59" t="s">
        <v>50</v>
      </c>
      <c r="E1358" s="61" t="s">
        <v>42</v>
      </c>
      <c r="F1358" s="61" t="s">
        <v>55</v>
      </c>
      <c r="G1358" s="61">
        <v>2E-3</v>
      </c>
      <c r="H1358" s="61">
        <f>IF(OR(G1358="",G1359="",G1360="",G1361=""),"",(SUMIF(A1358:A$7000,A1358,G1358:G$7000)))</f>
        <v>8.1500000000000003E-2</v>
      </c>
      <c r="I1358" s="61" t="str">
        <f t="shared" si="126"/>
        <v/>
      </c>
      <c r="J1358" s="61" t="str">
        <f t="shared" si="122"/>
        <v/>
      </c>
      <c r="K1358" s="61">
        <f t="array" ref="K1358">(MAX(IF($A1358=InsertVoiceSwitchActivateLOG!A$1:A$7000,InsertVoiceSwitchActivateLOG!H$1:H$7000,0)))</f>
        <v>0.1192</v>
      </c>
      <c r="L1358" s="61" t="str">
        <f t="shared" si="127"/>
        <v/>
      </c>
      <c r="M1358" s="61">
        <f t="shared" si="125"/>
        <v>16.770000000001062</v>
      </c>
      <c r="N1358" s="59">
        <f t="shared" si="123"/>
        <v>26</v>
      </c>
      <c r="O1358" s="59">
        <f t="shared" si="124"/>
        <v>1</v>
      </c>
    </row>
    <row r="1359" spans="1:15" ht="12.5" customHeight="1" x14ac:dyDescent="0.35">
      <c r="A1359" s="2">
        <v>26</v>
      </c>
      <c r="B1359" s="2" t="s">
        <v>56</v>
      </c>
      <c r="C1359" s="69">
        <v>61.172199999999997</v>
      </c>
      <c r="D1359" t="s">
        <v>50</v>
      </c>
      <c r="E1359" s="2" t="s">
        <v>42</v>
      </c>
      <c r="F1359" s="2" t="s">
        <v>55</v>
      </c>
      <c r="G1359" s="2">
        <v>5.0000000000000001E-3</v>
      </c>
      <c r="H1359" s="2">
        <f>IF(OR(G1359="",G1360="",G1361="",G1362=""),"",(SUMIF(A1359:A$7000,A1359,G1359:G$7000)))</f>
        <v>7.9500000000000001E-2</v>
      </c>
      <c r="I1359" s="55" t="str">
        <f t="shared" si="126"/>
        <v/>
      </c>
      <c r="J1359" s="61" t="str">
        <f t="shared" si="122"/>
        <v/>
      </c>
      <c r="K1359" s="55">
        <f t="array" ref="K1359">(MAX(IF($A1359=InsertVoiceSwitchActivateLOG!A$1:A$7000,InsertVoiceSwitchActivateLOG!H$1:H$7000,0)))</f>
        <v>0.1192</v>
      </c>
      <c r="L1359" s="55" t="str">
        <f t="shared" si="127"/>
        <v/>
      </c>
      <c r="M1359" s="55">
        <f t="shared" si="125"/>
        <v>14.999999999993463</v>
      </c>
      <c r="N1359" s="59">
        <f t="shared" si="123"/>
        <v>26</v>
      </c>
      <c r="O1359" s="59">
        <f t="shared" si="124"/>
        <v>-1</v>
      </c>
    </row>
    <row r="1360" spans="1:15" ht="12.5" customHeight="1" x14ac:dyDescent="0.35">
      <c r="A1360" s="61">
        <v>26</v>
      </c>
      <c r="B1360" s="61" t="s">
        <v>56</v>
      </c>
      <c r="C1360" s="70">
        <v>61.189410000000002</v>
      </c>
      <c r="D1360" s="59" t="s">
        <v>50</v>
      </c>
      <c r="E1360" s="61" t="s">
        <v>42</v>
      </c>
      <c r="F1360" s="61" t="s">
        <v>55</v>
      </c>
      <c r="G1360" s="61">
        <v>4.8999999999999998E-3</v>
      </c>
      <c r="H1360" s="61">
        <f>IF(OR(G1360="",G1361="",G1362="",G1363=""),"",(SUMIF(A1360:A$7000,A1360,G1360:G$7000)))</f>
        <v>7.4499999999999997E-2</v>
      </c>
      <c r="I1360" s="61" t="str">
        <f t="shared" si="126"/>
        <v/>
      </c>
      <c r="J1360" s="61" t="str">
        <f t="shared" si="122"/>
        <v/>
      </c>
      <c r="K1360" s="61">
        <f t="array" ref="K1360">(MAX(IF($A1360=InsertVoiceSwitchActivateLOG!A$1:A$7000,InsertVoiceSwitchActivateLOG!H$1:H$7000,0)))</f>
        <v>0.1192</v>
      </c>
      <c r="L1360" s="61" t="str">
        <f t="shared" si="127"/>
        <v/>
      </c>
      <c r="M1360" s="61">
        <f t="shared" si="125"/>
        <v>17.210000000005721</v>
      </c>
      <c r="N1360" s="59">
        <f t="shared" si="123"/>
        <v>26</v>
      </c>
      <c r="O1360" s="59">
        <f t="shared" si="124"/>
        <v>1</v>
      </c>
    </row>
    <row r="1361" spans="1:15" ht="12.5" customHeight="1" x14ac:dyDescent="0.35">
      <c r="A1361" s="2">
        <v>26</v>
      </c>
      <c r="B1361" s="2" t="s">
        <v>56</v>
      </c>
      <c r="C1361" s="69">
        <v>61.204889999999999</v>
      </c>
      <c r="D1361" t="s">
        <v>50</v>
      </c>
      <c r="E1361" s="2" t="s">
        <v>42</v>
      </c>
      <c r="F1361" s="2" t="s">
        <v>55</v>
      </c>
      <c r="G1361" s="2">
        <v>9.1000000000000004E-3</v>
      </c>
      <c r="H1361" s="2">
        <f>IF(OR(G1361="",G1362="",G1363="",G1364=""),"",(SUMIF(A1361:A$7000,A1361,G1361:G$7000)))</f>
        <v>6.9599999999999995E-2</v>
      </c>
      <c r="I1361" s="55" t="str">
        <f t="shared" si="126"/>
        <v/>
      </c>
      <c r="J1361" s="61" t="str">
        <f t="shared" ref="J1361:J1424" si="128">IF(L1361="","",(VLOOKUP(A1361,A1361:E8345,5,FALSE)))</f>
        <v/>
      </c>
      <c r="K1361" s="55">
        <f t="array" ref="K1361">(MAX(IF($A1361=InsertVoiceSwitchActivateLOG!A$1:A$7000,InsertVoiceSwitchActivateLOG!H$1:H$7000,0)))</f>
        <v>0.1192</v>
      </c>
      <c r="L1361" s="55" t="str">
        <f t="shared" si="127"/>
        <v/>
      </c>
      <c r="M1361" s="55">
        <f t="shared" si="125"/>
        <v>15.479999999996608</v>
      </c>
      <c r="N1361" s="59">
        <f t="shared" ref="N1361:N1424" si="129">IF(AND(G1361&gt;0,G1362&gt;0,G1360&gt;0),A1361,"")</f>
        <v>26</v>
      </c>
      <c r="O1361" s="59">
        <f t="shared" ref="O1361:O1424" si="130">IF(N1361="","",(IF(G1361&gt;G1362,-1,1)))</f>
        <v>1</v>
      </c>
    </row>
    <row r="1362" spans="1:15" ht="12.5" customHeight="1" x14ac:dyDescent="0.35">
      <c r="A1362" s="61">
        <v>26</v>
      </c>
      <c r="B1362" s="61" t="s">
        <v>56</v>
      </c>
      <c r="C1362" s="70">
        <v>61.22119</v>
      </c>
      <c r="D1362" s="59" t="s">
        <v>50</v>
      </c>
      <c r="E1362" s="61" t="s">
        <v>42</v>
      </c>
      <c r="F1362" s="61" t="s">
        <v>55</v>
      </c>
      <c r="G1362" s="61">
        <v>9.1000000000000004E-3</v>
      </c>
      <c r="H1362" s="61">
        <f>IF(OR(G1362="",G1363="",G1364="",G1365=""),"",(SUMIF(A1362:A$7000,A1362,G1362:G$7000)))</f>
        <v>6.0499999999999998E-2</v>
      </c>
      <c r="I1362" s="61" t="str">
        <f t="shared" si="126"/>
        <v/>
      </c>
      <c r="J1362" s="61" t="str">
        <f t="shared" si="128"/>
        <v/>
      </c>
      <c r="K1362" s="61">
        <f t="array" ref="K1362">(MAX(IF($A1362=InsertVoiceSwitchActivateLOG!A$1:A$7000,InsertVoiceSwitchActivateLOG!H$1:H$7000,0)))</f>
        <v>0.1192</v>
      </c>
      <c r="L1362" s="61" t="str">
        <f t="shared" si="127"/>
        <v/>
      </c>
      <c r="M1362" s="61">
        <f t="shared" ref="M1362:M1425" si="131">IF(A1362=A1361,ABS(C1362-C1361),0)*1000</f>
        <v>16.300000000001091</v>
      </c>
      <c r="N1362" s="59">
        <f t="shared" si="129"/>
        <v>26</v>
      </c>
      <c r="O1362" s="59">
        <f t="shared" si="130"/>
        <v>1</v>
      </c>
    </row>
    <row r="1363" spans="1:15" ht="12.5" customHeight="1" x14ac:dyDescent="0.35">
      <c r="A1363" s="2">
        <v>26</v>
      </c>
      <c r="B1363" s="2" t="s">
        <v>56</v>
      </c>
      <c r="C1363" s="69">
        <v>61.238480000000003</v>
      </c>
      <c r="D1363" t="s">
        <v>50</v>
      </c>
      <c r="E1363" s="2" t="s">
        <v>42</v>
      </c>
      <c r="F1363" s="2" t="s">
        <v>55</v>
      </c>
      <c r="G1363" s="2">
        <v>1.4200000000000001E-2</v>
      </c>
      <c r="H1363" s="2">
        <f>IF(OR(G1363="",G1364="",G1365="",G1366=""),"",(SUMIF(A1363:A$7000,A1363,G1363:G$7000)))</f>
        <v>5.1400000000000001E-2</v>
      </c>
      <c r="I1363" s="55" t="str">
        <f t="shared" si="126"/>
        <v/>
      </c>
      <c r="J1363" s="61" t="str">
        <f t="shared" si="128"/>
        <v/>
      </c>
      <c r="K1363" s="55">
        <f t="array" ref="K1363">(MAX(IF($A1363=InsertVoiceSwitchActivateLOG!A$1:A$7000,InsertVoiceSwitchActivateLOG!H$1:H$7000,0)))</f>
        <v>0.1192</v>
      </c>
      <c r="L1363" s="55" t="str">
        <f t="shared" si="127"/>
        <v/>
      </c>
      <c r="M1363" s="55">
        <f t="shared" si="131"/>
        <v>17.290000000002692</v>
      </c>
      <c r="N1363" s="59">
        <f t="shared" si="129"/>
        <v>26</v>
      </c>
      <c r="O1363" s="59">
        <f t="shared" si="130"/>
        <v>-1</v>
      </c>
    </row>
    <row r="1364" spans="1:15" ht="12.5" customHeight="1" x14ac:dyDescent="0.35">
      <c r="A1364" s="61">
        <v>26</v>
      </c>
      <c r="B1364" s="61" t="s">
        <v>56</v>
      </c>
      <c r="C1364" s="70">
        <v>61.253889999999998</v>
      </c>
      <c r="D1364" s="59" t="s">
        <v>50</v>
      </c>
      <c r="E1364" s="61" t="s">
        <v>42</v>
      </c>
      <c r="F1364" s="61" t="s">
        <v>55</v>
      </c>
      <c r="G1364" s="61">
        <v>6.1999999999999998E-3</v>
      </c>
      <c r="H1364" s="61">
        <f>IF(OR(G1364="",G1365="",G1366="",G1367=""),"",(SUMIF(A1364:A$7000,A1364,G1364:G$7000)))</f>
        <v>3.7199999999999997E-2</v>
      </c>
      <c r="I1364" s="61" t="str">
        <f t="shared" si="126"/>
        <v/>
      </c>
      <c r="J1364" s="61" t="str">
        <f t="shared" si="128"/>
        <v/>
      </c>
      <c r="K1364" s="61">
        <f t="array" ref="K1364">(MAX(IF($A1364=InsertVoiceSwitchActivateLOG!A$1:A$7000,InsertVoiceSwitchActivateLOG!H$1:H$7000,0)))</f>
        <v>0.1192</v>
      </c>
      <c r="L1364" s="61" t="str">
        <f t="shared" si="127"/>
        <v/>
      </c>
      <c r="M1364" s="61">
        <f t="shared" si="131"/>
        <v>15.409999999995705</v>
      </c>
      <c r="N1364" s="59">
        <f t="shared" si="129"/>
        <v>26</v>
      </c>
      <c r="O1364" s="59">
        <f t="shared" si="130"/>
        <v>1</v>
      </c>
    </row>
    <row r="1365" spans="1:15" ht="12.5" customHeight="1" x14ac:dyDescent="0.35">
      <c r="A1365" s="2">
        <v>26</v>
      </c>
      <c r="B1365" s="2" t="s">
        <v>56</v>
      </c>
      <c r="C1365" s="69">
        <v>61.270200000000003</v>
      </c>
      <c r="D1365" t="s">
        <v>50</v>
      </c>
      <c r="E1365" s="2" t="s">
        <v>42</v>
      </c>
      <c r="F1365" s="2" t="s">
        <v>55</v>
      </c>
      <c r="G1365" s="2">
        <v>6.1999999999999998E-3</v>
      </c>
      <c r="H1365" s="2">
        <f>IF(OR(G1365="",G1366="",G1367="",G1368=""),"",(SUMIF(A1365:A$7000,A1365,G1365:G$7000)))</f>
        <v>3.1E-2</v>
      </c>
      <c r="I1365" s="55" t="str">
        <f t="shared" si="126"/>
        <v/>
      </c>
      <c r="J1365" s="61" t="str">
        <f t="shared" si="128"/>
        <v/>
      </c>
      <c r="K1365" s="55">
        <f t="array" ref="K1365">(MAX(IF($A1365=InsertVoiceSwitchActivateLOG!A$1:A$7000,InsertVoiceSwitchActivateLOG!H$1:H$7000,0)))</f>
        <v>0.1192</v>
      </c>
      <c r="L1365" s="55" t="str">
        <f t="shared" si="127"/>
        <v/>
      </c>
      <c r="M1365" s="55">
        <f t="shared" si="131"/>
        <v>16.310000000004266</v>
      </c>
      <c r="N1365" s="59">
        <f t="shared" si="129"/>
        <v>26</v>
      </c>
      <c r="O1365" s="59">
        <f t="shared" si="130"/>
        <v>1</v>
      </c>
    </row>
    <row r="1366" spans="1:15" ht="12.5" customHeight="1" x14ac:dyDescent="0.35">
      <c r="A1366" s="61">
        <v>26</v>
      </c>
      <c r="B1366" s="61" t="s">
        <v>56</v>
      </c>
      <c r="C1366" s="70">
        <v>61.28781</v>
      </c>
      <c r="D1366" s="59" t="s">
        <v>50</v>
      </c>
      <c r="E1366" s="61" t="s">
        <v>42</v>
      </c>
      <c r="F1366" s="61" t="s">
        <v>55</v>
      </c>
      <c r="G1366" s="61">
        <v>6.8999999999999999E-3</v>
      </c>
      <c r="H1366" s="61">
        <f>IF(OR(G1366="",G1367="",G1368="",G1369=""),"",(SUMIF(A1366:A$7000,A1366,G1366:G$7000)))</f>
        <v>2.4799999999999999E-2</v>
      </c>
      <c r="I1366" s="61" t="str">
        <f t="shared" si="126"/>
        <v/>
      </c>
      <c r="J1366" s="61" t="str">
        <f t="shared" si="128"/>
        <v/>
      </c>
      <c r="K1366" s="61">
        <f t="array" ref="K1366">(MAX(IF($A1366=InsertVoiceSwitchActivateLOG!A$1:A$7000,InsertVoiceSwitchActivateLOG!H$1:H$7000,0)))</f>
        <v>0.1192</v>
      </c>
      <c r="L1366" s="61" t="str">
        <f t="shared" si="127"/>
        <v/>
      </c>
      <c r="M1366" s="61">
        <f t="shared" si="131"/>
        <v>17.609999999997683</v>
      </c>
      <c r="N1366" s="59">
        <f t="shared" si="129"/>
        <v>26</v>
      </c>
      <c r="O1366" s="59">
        <f t="shared" si="130"/>
        <v>1</v>
      </c>
    </row>
    <row r="1367" spans="1:15" ht="12.5" customHeight="1" x14ac:dyDescent="0.35">
      <c r="A1367" s="2">
        <v>26</v>
      </c>
      <c r="B1367" s="2" t="s">
        <v>56</v>
      </c>
      <c r="C1367" s="69">
        <v>61.306469999999997</v>
      </c>
      <c r="D1367" t="s">
        <v>50</v>
      </c>
      <c r="E1367" s="2" t="s">
        <v>42</v>
      </c>
      <c r="F1367" s="2" t="s">
        <v>55</v>
      </c>
      <c r="G1367" s="2">
        <v>7.0000000000000001E-3</v>
      </c>
      <c r="H1367" s="2">
        <f>IF(OR(G1367="",G1368="",G1369="",G1370=""),"",(SUMIF(A1367:A$7000,A1367,G1367:G$7000)))</f>
        <v>1.7899999999999999E-2</v>
      </c>
      <c r="I1367" s="55" t="str">
        <f t="shared" si="126"/>
        <v/>
      </c>
      <c r="J1367" s="61" t="str">
        <f t="shared" si="128"/>
        <v/>
      </c>
      <c r="K1367" s="55">
        <f t="array" ref="K1367">(MAX(IF($A1367=InsertVoiceSwitchActivateLOG!A$1:A$7000,InsertVoiceSwitchActivateLOG!H$1:H$7000,0)))</f>
        <v>0.1192</v>
      </c>
      <c r="L1367" s="55" t="str">
        <f t="shared" si="127"/>
        <v/>
      </c>
      <c r="M1367" s="55">
        <f t="shared" si="131"/>
        <v>18.659999999997012</v>
      </c>
      <c r="N1367" s="59">
        <f t="shared" si="129"/>
        <v>26</v>
      </c>
      <c r="O1367" s="59">
        <f t="shared" si="130"/>
        <v>-1</v>
      </c>
    </row>
    <row r="1368" spans="1:15" ht="12.5" customHeight="1" x14ac:dyDescent="0.35">
      <c r="A1368" s="61">
        <v>26</v>
      </c>
      <c r="B1368" s="61" t="s">
        <v>56</v>
      </c>
      <c r="C1368" s="70">
        <v>61.326259999999998</v>
      </c>
      <c r="D1368" s="59" t="s">
        <v>50</v>
      </c>
      <c r="E1368" s="61" t="s">
        <v>42</v>
      </c>
      <c r="F1368" s="61" t="s">
        <v>55</v>
      </c>
      <c r="G1368" s="61">
        <v>6.1000000000000004E-3</v>
      </c>
      <c r="H1368" s="61" t="str">
        <f>IF(OR(G1368="",G1369="",G1370="",G1371=""),"",(SUMIF(A1368:A$7000,A1368,G1368:G$7000)))</f>
        <v/>
      </c>
      <c r="I1368" s="61" t="str">
        <f t="shared" si="126"/>
        <v/>
      </c>
      <c r="J1368" s="61" t="str">
        <f t="shared" si="128"/>
        <v/>
      </c>
      <c r="K1368" s="61">
        <f t="array" ref="K1368">(MAX(IF($A1368=InsertVoiceSwitchActivateLOG!A$1:A$7000,InsertVoiceSwitchActivateLOG!H$1:H$7000,0)))</f>
        <v>0.1192</v>
      </c>
      <c r="L1368" s="61" t="str">
        <f t="shared" si="127"/>
        <v/>
      </c>
      <c r="M1368" s="61">
        <f t="shared" si="131"/>
        <v>19.790000000000418</v>
      </c>
      <c r="N1368" s="59">
        <f t="shared" si="129"/>
        <v>26</v>
      </c>
      <c r="O1368" s="59">
        <f t="shared" si="130"/>
        <v>-1</v>
      </c>
    </row>
    <row r="1369" spans="1:15" ht="12.5" customHeight="1" x14ac:dyDescent="0.35">
      <c r="A1369" s="2">
        <v>26</v>
      </c>
      <c r="B1369" s="2" t="s">
        <v>56</v>
      </c>
      <c r="C1369" s="69">
        <v>61.349739999999997</v>
      </c>
      <c r="D1369" t="s">
        <v>50</v>
      </c>
      <c r="E1369" s="2" t="s">
        <v>42</v>
      </c>
      <c r="F1369" s="2" t="s">
        <v>55</v>
      </c>
      <c r="G1369" s="2">
        <v>2.3999999999999998E-3</v>
      </c>
      <c r="H1369" s="2" t="str">
        <f>IF(OR(G1369="",G1370="",G1371="",G1372=""),"",(SUMIF(A1369:A$7000,A1369,G1369:G$7000)))</f>
        <v/>
      </c>
      <c r="I1369" s="55" t="str">
        <f t="shared" si="126"/>
        <v/>
      </c>
      <c r="J1369" s="61" t="str">
        <f t="shared" si="128"/>
        <v/>
      </c>
      <c r="K1369" s="55">
        <f t="array" ref="K1369">(MAX(IF($A1369=InsertVoiceSwitchActivateLOG!A$1:A$7000,InsertVoiceSwitchActivateLOG!H$1:H$7000,0)))</f>
        <v>0.1192</v>
      </c>
      <c r="L1369" s="55" t="str">
        <f t="shared" si="127"/>
        <v/>
      </c>
      <c r="M1369" s="55">
        <f t="shared" si="131"/>
        <v>23.479999999999279</v>
      </c>
      <c r="N1369" s="59">
        <f t="shared" si="129"/>
        <v>26</v>
      </c>
      <c r="O1369" s="59">
        <f t="shared" si="130"/>
        <v>1</v>
      </c>
    </row>
    <row r="1370" spans="1:15" ht="12.5" customHeight="1" x14ac:dyDescent="0.35">
      <c r="A1370" s="61">
        <v>26</v>
      </c>
      <c r="B1370" s="61" t="s">
        <v>56</v>
      </c>
      <c r="C1370" s="70">
        <v>61.36759</v>
      </c>
      <c r="D1370" s="59" t="s">
        <v>50</v>
      </c>
      <c r="E1370" s="61" t="s">
        <v>42</v>
      </c>
      <c r="F1370" s="61" t="s">
        <v>55</v>
      </c>
      <c r="G1370" s="61">
        <v>2.3999999999999998E-3</v>
      </c>
      <c r="H1370" s="61" t="str">
        <f>IF(OR(G1370="",G1371="",G1372="",G1373=""),"",(SUMIF(A1370:A$7000,A1370,G1370:G$7000)))</f>
        <v/>
      </c>
      <c r="I1370" s="61" t="str">
        <f t="shared" ref="I1370:I1433" si="132">IF(L1370="","",A1370)</f>
        <v/>
      </c>
      <c r="J1370" s="61" t="str">
        <f t="shared" si="128"/>
        <v/>
      </c>
      <c r="K1370" s="61">
        <f t="array" ref="K1370">(MAX(IF($A1370=InsertVoiceSwitchActivateLOG!A$1:A$7000,InsertVoiceSwitchActivateLOG!H$1:H$7000,0)))</f>
        <v>0.1192</v>
      </c>
      <c r="L1370" s="61" t="str">
        <f t="shared" ref="L1370:L1433" si="133">IF(H1370="","",IF(AND(H1369="",H1368="",H1367=""),C1370,""))</f>
        <v/>
      </c>
      <c r="M1370" s="61">
        <f t="shared" si="131"/>
        <v>17.850000000002808</v>
      </c>
      <c r="N1370" s="59" t="str">
        <f t="shared" si="129"/>
        <v/>
      </c>
      <c r="O1370" s="59" t="str">
        <f t="shared" si="130"/>
        <v/>
      </c>
    </row>
    <row r="1371" spans="1:15" ht="12.5" customHeight="1" x14ac:dyDescent="0.35">
      <c r="A1371" s="2">
        <v>26</v>
      </c>
      <c r="B1371" s="2" t="s">
        <v>54</v>
      </c>
      <c r="C1371" s="69">
        <v>61.386229999999998</v>
      </c>
      <c r="D1371" t="s">
        <v>50</v>
      </c>
      <c r="E1371" s="2" t="s">
        <v>42</v>
      </c>
      <c r="F1371" s="2" t="s">
        <v>55</v>
      </c>
      <c r="G1371" s="2"/>
      <c r="H1371" s="2" t="str">
        <f>IF(OR(G1371="",G1372="",G1373="",G1374=""),"",(SUMIF(A1371:A$7000,A1371,G1371:G$7000)))</f>
        <v/>
      </c>
      <c r="I1371" s="55" t="str">
        <f t="shared" si="132"/>
        <v/>
      </c>
      <c r="J1371" s="61" t="str">
        <f t="shared" si="128"/>
        <v/>
      </c>
      <c r="K1371" s="55">
        <f t="array" ref="K1371">(MAX(IF($A1371=InsertVoiceSwitchActivateLOG!A$1:A$7000,InsertVoiceSwitchActivateLOG!H$1:H$7000,0)))</f>
        <v>0.1192</v>
      </c>
      <c r="L1371" s="55" t="str">
        <f t="shared" si="133"/>
        <v/>
      </c>
      <c r="M1371" s="55">
        <f t="shared" si="131"/>
        <v>18.639999999997769</v>
      </c>
      <c r="N1371" s="59" t="str">
        <f t="shared" si="129"/>
        <v/>
      </c>
      <c r="O1371" s="59" t="str">
        <f t="shared" si="130"/>
        <v/>
      </c>
    </row>
    <row r="1372" spans="1:15" ht="12.5" customHeight="1" x14ac:dyDescent="0.35">
      <c r="A1372" s="61">
        <v>27</v>
      </c>
      <c r="B1372" s="61" t="s">
        <v>54</v>
      </c>
      <c r="C1372" s="70">
        <v>62.412219999999998</v>
      </c>
      <c r="D1372" s="59" t="s">
        <v>50</v>
      </c>
      <c r="E1372" s="61" t="s">
        <v>44</v>
      </c>
      <c r="F1372" s="61" t="s">
        <v>55</v>
      </c>
      <c r="G1372" s="61"/>
      <c r="H1372" s="61" t="str">
        <f>IF(OR(G1372="",G1373="",G1374="",G1375=""),"",(SUMIF(A1372:A$7000,A1372,G1372:G$7000)))</f>
        <v/>
      </c>
      <c r="I1372" s="61" t="str">
        <f t="shared" si="132"/>
        <v/>
      </c>
      <c r="J1372" s="61" t="str">
        <f t="shared" si="128"/>
        <v/>
      </c>
      <c r="K1372" s="61">
        <f t="array" ref="K1372">(MAX(IF($A1372=InsertVoiceSwitchActivateLOG!A$1:A$7000,InsertVoiceSwitchActivateLOG!H$1:H$7000,0)))</f>
        <v>2.6299999999999997E-2</v>
      </c>
      <c r="L1372" s="61" t="str">
        <f t="shared" si="133"/>
        <v/>
      </c>
      <c r="M1372" s="61">
        <f t="shared" si="131"/>
        <v>0</v>
      </c>
      <c r="N1372" s="59" t="str">
        <f t="shared" si="129"/>
        <v/>
      </c>
      <c r="O1372" s="59" t="str">
        <f t="shared" si="130"/>
        <v/>
      </c>
    </row>
    <row r="1373" spans="1:15" ht="12.5" customHeight="1" x14ac:dyDescent="0.35">
      <c r="A1373" s="2">
        <v>27</v>
      </c>
      <c r="B1373" s="2" t="s">
        <v>54</v>
      </c>
      <c r="C1373" s="69">
        <v>62.428179999999998</v>
      </c>
      <c r="D1373" t="s">
        <v>50</v>
      </c>
      <c r="E1373" s="2" t="s">
        <v>44</v>
      </c>
      <c r="F1373" s="2" t="s">
        <v>55</v>
      </c>
      <c r="G1373" s="2"/>
      <c r="H1373" s="2" t="str">
        <f>IF(OR(G1373="",G1374="",G1375="",G1376=""),"",(SUMIF(A1373:A$7000,A1373,G1373:G$7000)))</f>
        <v/>
      </c>
      <c r="I1373" s="55" t="str">
        <f t="shared" si="132"/>
        <v/>
      </c>
      <c r="J1373" s="61" t="str">
        <f t="shared" si="128"/>
        <v/>
      </c>
      <c r="K1373" s="55">
        <f t="array" ref="K1373">(MAX(IF($A1373=InsertVoiceSwitchActivateLOG!A$1:A$7000,InsertVoiceSwitchActivateLOG!H$1:H$7000,0)))</f>
        <v>2.6299999999999997E-2</v>
      </c>
      <c r="L1373" s="55" t="str">
        <f t="shared" si="133"/>
        <v/>
      </c>
      <c r="M1373" s="55">
        <f t="shared" si="131"/>
        <v>15.959999999999752</v>
      </c>
      <c r="N1373" s="59" t="str">
        <f t="shared" si="129"/>
        <v/>
      </c>
      <c r="O1373" s="59" t="str">
        <f t="shared" si="130"/>
        <v/>
      </c>
    </row>
    <row r="1374" spans="1:15" ht="12.5" customHeight="1" x14ac:dyDescent="0.35">
      <c r="A1374" s="61">
        <v>27</v>
      </c>
      <c r="B1374" s="61" t="s">
        <v>54</v>
      </c>
      <c r="C1374" s="70">
        <v>62.443640000000002</v>
      </c>
      <c r="D1374" s="59" t="s">
        <v>50</v>
      </c>
      <c r="E1374" s="61" t="s">
        <v>44</v>
      </c>
      <c r="F1374" s="61" t="s">
        <v>55</v>
      </c>
      <c r="G1374" s="61"/>
      <c r="H1374" s="61" t="str">
        <f>IF(OR(G1374="",G1375="",G1376="",G1377=""),"",(SUMIF(A1374:A$7000,A1374,G1374:G$7000)))</f>
        <v/>
      </c>
      <c r="I1374" s="61" t="str">
        <f t="shared" si="132"/>
        <v/>
      </c>
      <c r="J1374" s="61" t="str">
        <f t="shared" si="128"/>
        <v/>
      </c>
      <c r="K1374" s="61">
        <f t="array" ref="K1374">(MAX(IF($A1374=InsertVoiceSwitchActivateLOG!A$1:A$7000,InsertVoiceSwitchActivateLOG!H$1:H$7000,0)))</f>
        <v>2.6299999999999997E-2</v>
      </c>
      <c r="L1374" s="61" t="str">
        <f t="shared" si="133"/>
        <v/>
      </c>
      <c r="M1374" s="61">
        <f t="shared" si="131"/>
        <v>15.46000000000447</v>
      </c>
      <c r="N1374" s="59" t="str">
        <f t="shared" si="129"/>
        <v/>
      </c>
      <c r="O1374" s="59" t="str">
        <f t="shared" si="130"/>
        <v/>
      </c>
    </row>
    <row r="1375" spans="1:15" ht="12.5" customHeight="1" x14ac:dyDescent="0.35">
      <c r="A1375" s="2">
        <v>27</v>
      </c>
      <c r="B1375" s="2" t="s">
        <v>54</v>
      </c>
      <c r="C1375" s="69">
        <v>62.45993</v>
      </c>
      <c r="D1375" t="s">
        <v>50</v>
      </c>
      <c r="E1375" s="2" t="s">
        <v>44</v>
      </c>
      <c r="F1375" s="2" t="s">
        <v>55</v>
      </c>
      <c r="G1375" s="2"/>
      <c r="H1375" s="2" t="str">
        <f>IF(OR(G1375="",G1376="",G1377="",G1378=""),"",(SUMIF(A1375:A$7000,A1375,G1375:G$7000)))</f>
        <v/>
      </c>
      <c r="I1375" s="55" t="str">
        <f t="shared" si="132"/>
        <v/>
      </c>
      <c r="J1375" s="61" t="str">
        <f t="shared" si="128"/>
        <v/>
      </c>
      <c r="K1375" s="55">
        <f t="array" ref="K1375">(MAX(IF($A1375=InsertVoiceSwitchActivateLOG!A$1:A$7000,InsertVoiceSwitchActivateLOG!H$1:H$7000,0)))</f>
        <v>2.6299999999999997E-2</v>
      </c>
      <c r="L1375" s="55" t="str">
        <f t="shared" si="133"/>
        <v/>
      </c>
      <c r="M1375" s="55">
        <f t="shared" si="131"/>
        <v>16.289999999997917</v>
      </c>
      <c r="N1375" s="59" t="str">
        <f t="shared" si="129"/>
        <v/>
      </c>
      <c r="O1375" s="59" t="str">
        <f t="shared" si="130"/>
        <v/>
      </c>
    </row>
    <row r="1376" spans="1:15" ht="12.5" customHeight="1" x14ac:dyDescent="0.35">
      <c r="A1376" s="61">
        <v>27</v>
      </c>
      <c r="B1376" s="61" t="s">
        <v>54</v>
      </c>
      <c r="C1376" s="70">
        <v>62.47551</v>
      </c>
      <c r="D1376" s="59" t="s">
        <v>50</v>
      </c>
      <c r="E1376" s="61" t="s">
        <v>44</v>
      </c>
      <c r="F1376" s="61" t="s">
        <v>55</v>
      </c>
      <c r="G1376" s="61"/>
      <c r="H1376" s="61" t="str">
        <f>IF(OR(G1376="",G1377="",G1378="",G1379=""),"",(SUMIF(A1376:A$7000,A1376,G1376:G$7000)))</f>
        <v/>
      </c>
      <c r="I1376" s="61" t="str">
        <f t="shared" si="132"/>
        <v/>
      </c>
      <c r="J1376" s="61" t="str">
        <f t="shared" si="128"/>
        <v/>
      </c>
      <c r="K1376" s="61">
        <f t="array" ref="K1376">(MAX(IF($A1376=InsertVoiceSwitchActivateLOG!A$1:A$7000,InsertVoiceSwitchActivateLOG!H$1:H$7000,0)))</f>
        <v>2.6299999999999997E-2</v>
      </c>
      <c r="L1376" s="61" t="str">
        <f t="shared" si="133"/>
        <v/>
      </c>
      <c r="M1376" s="61">
        <f t="shared" si="131"/>
        <v>15.579999999999927</v>
      </c>
      <c r="N1376" s="59" t="str">
        <f t="shared" si="129"/>
        <v/>
      </c>
      <c r="O1376" s="59" t="str">
        <f t="shared" si="130"/>
        <v/>
      </c>
    </row>
    <row r="1377" spans="1:15" ht="12.5" customHeight="1" x14ac:dyDescent="0.35">
      <c r="A1377" s="2">
        <v>27</v>
      </c>
      <c r="B1377" s="2" t="s">
        <v>54</v>
      </c>
      <c r="C1377" s="69">
        <v>62.492469999999997</v>
      </c>
      <c r="D1377" t="s">
        <v>50</v>
      </c>
      <c r="E1377" s="2" t="s">
        <v>44</v>
      </c>
      <c r="F1377" s="2" t="s">
        <v>55</v>
      </c>
      <c r="G1377" s="2"/>
      <c r="H1377" s="2" t="str">
        <f>IF(OR(G1377="",G1378="",G1379="",G1380=""),"",(SUMIF(A1377:A$7000,A1377,G1377:G$7000)))</f>
        <v/>
      </c>
      <c r="I1377" s="55" t="str">
        <f t="shared" si="132"/>
        <v/>
      </c>
      <c r="J1377" s="61" t="str">
        <f t="shared" si="128"/>
        <v/>
      </c>
      <c r="K1377" s="55">
        <f t="array" ref="K1377">(MAX(IF($A1377=InsertVoiceSwitchActivateLOG!A$1:A$7000,InsertVoiceSwitchActivateLOG!H$1:H$7000,0)))</f>
        <v>2.6299999999999997E-2</v>
      </c>
      <c r="L1377" s="55" t="str">
        <f t="shared" si="133"/>
        <v/>
      </c>
      <c r="M1377" s="55">
        <f t="shared" si="131"/>
        <v>16.959999999997422</v>
      </c>
      <c r="N1377" s="59" t="str">
        <f t="shared" si="129"/>
        <v/>
      </c>
      <c r="O1377" s="59" t="str">
        <f t="shared" si="130"/>
        <v/>
      </c>
    </row>
    <row r="1378" spans="1:15" ht="12.5" customHeight="1" x14ac:dyDescent="0.35">
      <c r="A1378" s="61">
        <v>27</v>
      </c>
      <c r="B1378" s="61" t="s">
        <v>54</v>
      </c>
      <c r="C1378" s="70">
        <v>62.508220000000001</v>
      </c>
      <c r="D1378" s="59" t="s">
        <v>50</v>
      </c>
      <c r="E1378" s="61" t="s">
        <v>44</v>
      </c>
      <c r="F1378" s="61" t="s">
        <v>55</v>
      </c>
      <c r="G1378" s="61"/>
      <c r="H1378" s="61" t="str">
        <f>IF(OR(G1378="",G1379="",G1380="",G1381=""),"",(SUMIF(A1378:A$7000,A1378,G1378:G$7000)))</f>
        <v/>
      </c>
      <c r="I1378" s="61" t="str">
        <f t="shared" si="132"/>
        <v/>
      </c>
      <c r="J1378" s="61" t="str">
        <f t="shared" si="128"/>
        <v/>
      </c>
      <c r="K1378" s="61">
        <f t="array" ref="K1378">(MAX(IF($A1378=InsertVoiceSwitchActivateLOG!A$1:A$7000,InsertVoiceSwitchActivateLOG!H$1:H$7000,0)))</f>
        <v>2.6299999999999997E-2</v>
      </c>
      <c r="L1378" s="61" t="str">
        <f t="shared" si="133"/>
        <v/>
      </c>
      <c r="M1378" s="61">
        <f t="shared" si="131"/>
        <v>15.75000000000415</v>
      </c>
      <c r="N1378" s="59" t="str">
        <f t="shared" si="129"/>
        <v/>
      </c>
      <c r="O1378" s="59" t="str">
        <f t="shared" si="130"/>
        <v/>
      </c>
    </row>
    <row r="1379" spans="1:15" ht="12.5" customHeight="1" x14ac:dyDescent="0.35">
      <c r="A1379" s="2">
        <v>27</v>
      </c>
      <c r="B1379" s="2" t="s">
        <v>54</v>
      </c>
      <c r="C1379" s="69">
        <v>62.523940000000003</v>
      </c>
      <c r="D1379" t="s">
        <v>50</v>
      </c>
      <c r="E1379" s="2" t="s">
        <v>44</v>
      </c>
      <c r="F1379" s="2" t="s">
        <v>55</v>
      </c>
      <c r="G1379" s="2"/>
      <c r="H1379" s="2" t="str">
        <f>IF(OR(G1379="",G1380="",G1381="",G1382=""),"",(SUMIF(A1379:A$7000,A1379,G1379:G$7000)))</f>
        <v/>
      </c>
      <c r="I1379" s="55" t="str">
        <f t="shared" si="132"/>
        <v/>
      </c>
      <c r="J1379" s="61" t="str">
        <f t="shared" si="128"/>
        <v/>
      </c>
      <c r="K1379" s="55">
        <f t="array" ref="K1379">(MAX(IF($A1379=InsertVoiceSwitchActivateLOG!A$1:A$7000,InsertVoiceSwitchActivateLOG!H$1:H$7000,0)))</f>
        <v>2.6299999999999997E-2</v>
      </c>
      <c r="L1379" s="55" t="str">
        <f t="shared" si="133"/>
        <v/>
      </c>
      <c r="M1379" s="55">
        <f t="shared" si="131"/>
        <v>15.720000000001733</v>
      </c>
      <c r="N1379" s="59" t="str">
        <f t="shared" si="129"/>
        <v/>
      </c>
      <c r="O1379" s="59" t="str">
        <f t="shared" si="130"/>
        <v/>
      </c>
    </row>
    <row r="1380" spans="1:15" ht="12.5" customHeight="1" x14ac:dyDescent="0.35">
      <c r="A1380" s="61">
        <v>27</v>
      </c>
      <c r="B1380" s="61" t="s">
        <v>54</v>
      </c>
      <c r="C1380" s="70">
        <v>62.540260000000004</v>
      </c>
      <c r="D1380" s="59" t="s">
        <v>50</v>
      </c>
      <c r="E1380" s="61" t="s">
        <v>44</v>
      </c>
      <c r="F1380" s="61" t="s">
        <v>55</v>
      </c>
      <c r="G1380" s="61"/>
      <c r="H1380" s="61" t="str">
        <f>IF(OR(G1380="",G1381="",G1382="",G1383=""),"",(SUMIF(A1380:A$7000,A1380,G1380:G$7000)))</f>
        <v/>
      </c>
      <c r="I1380" s="61" t="str">
        <f t="shared" si="132"/>
        <v/>
      </c>
      <c r="J1380" s="61" t="str">
        <f t="shared" si="128"/>
        <v/>
      </c>
      <c r="K1380" s="61">
        <f t="array" ref="K1380">(MAX(IF($A1380=InsertVoiceSwitchActivateLOG!A$1:A$7000,InsertVoiceSwitchActivateLOG!H$1:H$7000,0)))</f>
        <v>2.6299999999999997E-2</v>
      </c>
      <c r="L1380" s="61" t="str">
        <f t="shared" si="133"/>
        <v/>
      </c>
      <c r="M1380" s="61">
        <f t="shared" si="131"/>
        <v>16.320000000000334</v>
      </c>
      <c r="N1380" s="59" t="str">
        <f t="shared" si="129"/>
        <v/>
      </c>
      <c r="O1380" s="59" t="str">
        <f t="shared" si="130"/>
        <v/>
      </c>
    </row>
    <row r="1381" spans="1:15" ht="12.5" customHeight="1" x14ac:dyDescent="0.35">
      <c r="A1381" s="2">
        <v>27</v>
      </c>
      <c r="B1381" s="2" t="s">
        <v>54</v>
      </c>
      <c r="C1381" s="69">
        <v>62.557029999999997</v>
      </c>
      <c r="D1381" t="s">
        <v>50</v>
      </c>
      <c r="E1381" s="2" t="s">
        <v>44</v>
      </c>
      <c r="F1381" s="2" t="s">
        <v>55</v>
      </c>
      <c r="G1381" s="2"/>
      <c r="H1381" s="2" t="str">
        <f>IF(OR(G1381="",G1382="",G1383="",G1384=""),"",(SUMIF(A1381:A$7000,A1381,G1381:G$7000)))</f>
        <v/>
      </c>
      <c r="I1381" s="55" t="str">
        <f t="shared" si="132"/>
        <v/>
      </c>
      <c r="J1381" s="61" t="str">
        <f t="shared" si="128"/>
        <v/>
      </c>
      <c r="K1381" s="55">
        <f t="array" ref="K1381">(MAX(IF($A1381=InsertVoiceSwitchActivateLOG!A$1:A$7000,InsertVoiceSwitchActivateLOG!H$1:H$7000,0)))</f>
        <v>2.6299999999999997E-2</v>
      </c>
      <c r="L1381" s="55" t="str">
        <f t="shared" si="133"/>
        <v/>
      </c>
      <c r="M1381" s="55">
        <f t="shared" si="131"/>
        <v>16.769999999993956</v>
      </c>
      <c r="N1381" s="59" t="str">
        <f t="shared" si="129"/>
        <v/>
      </c>
      <c r="O1381" s="59" t="str">
        <f t="shared" si="130"/>
        <v/>
      </c>
    </row>
    <row r="1382" spans="1:15" ht="12.5" customHeight="1" x14ac:dyDescent="0.35">
      <c r="A1382" s="61">
        <v>27</v>
      </c>
      <c r="B1382" s="61" t="s">
        <v>54</v>
      </c>
      <c r="C1382" s="70">
        <v>62.577289999999998</v>
      </c>
      <c r="D1382" s="59" t="s">
        <v>50</v>
      </c>
      <c r="E1382" s="61" t="s">
        <v>44</v>
      </c>
      <c r="F1382" s="61" t="s">
        <v>55</v>
      </c>
      <c r="G1382" s="61"/>
      <c r="H1382" s="61" t="str">
        <f>IF(OR(G1382="",G1383="",G1384="",G1385=""),"",(SUMIF(A1382:A$7000,A1382,G1382:G$7000)))</f>
        <v/>
      </c>
      <c r="I1382" s="61" t="str">
        <f t="shared" si="132"/>
        <v/>
      </c>
      <c r="J1382" s="61" t="str">
        <f t="shared" si="128"/>
        <v/>
      </c>
      <c r="K1382" s="61">
        <f t="array" ref="K1382">(MAX(IF($A1382=InsertVoiceSwitchActivateLOG!A$1:A$7000,InsertVoiceSwitchActivateLOG!H$1:H$7000,0)))</f>
        <v>2.6299999999999997E-2</v>
      </c>
      <c r="L1382" s="61" t="str">
        <f t="shared" si="133"/>
        <v/>
      </c>
      <c r="M1382" s="61">
        <f t="shared" si="131"/>
        <v>20.260000000000389</v>
      </c>
      <c r="N1382" s="59" t="str">
        <f t="shared" si="129"/>
        <v/>
      </c>
      <c r="O1382" s="59" t="str">
        <f t="shared" si="130"/>
        <v/>
      </c>
    </row>
    <row r="1383" spans="1:15" ht="12.5" customHeight="1" x14ac:dyDescent="0.35">
      <c r="A1383" s="2">
        <v>27</v>
      </c>
      <c r="B1383" s="2" t="s">
        <v>54</v>
      </c>
      <c r="C1383" s="69">
        <v>62.604469999999999</v>
      </c>
      <c r="D1383" t="s">
        <v>50</v>
      </c>
      <c r="E1383" s="2" t="s">
        <v>44</v>
      </c>
      <c r="F1383" s="2" t="s">
        <v>55</v>
      </c>
      <c r="G1383" s="2"/>
      <c r="H1383" s="2" t="str">
        <f>IF(OR(G1383="",G1384="",G1385="",G1386=""),"",(SUMIF(A1383:A$7000,A1383,G1383:G$7000)))</f>
        <v/>
      </c>
      <c r="I1383" s="55" t="str">
        <f t="shared" si="132"/>
        <v/>
      </c>
      <c r="J1383" s="61" t="str">
        <f t="shared" si="128"/>
        <v/>
      </c>
      <c r="K1383" s="55">
        <f t="array" ref="K1383">(MAX(IF($A1383=InsertVoiceSwitchActivateLOG!A$1:A$7000,InsertVoiceSwitchActivateLOG!H$1:H$7000,0)))</f>
        <v>2.6299999999999997E-2</v>
      </c>
      <c r="L1383" s="55" t="str">
        <f t="shared" si="133"/>
        <v/>
      </c>
      <c r="M1383" s="55">
        <f t="shared" si="131"/>
        <v>27.180000000001314</v>
      </c>
      <c r="N1383" s="59" t="str">
        <f t="shared" si="129"/>
        <v/>
      </c>
      <c r="O1383" s="59" t="str">
        <f t="shared" si="130"/>
        <v/>
      </c>
    </row>
    <row r="1384" spans="1:15" ht="12.5" customHeight="1" x14ac:dyDescent="0.35">
      <c r="A1384" s="61">
        <v>27</v>
      </c>
      <c r="B1384" s="61" t="s">
        <v>54</v>
      </c>
      <c r="C1384" s="70">
        <v>62.629280000000001</v>
      </c>
      <c r="D1384" s="59" t="s">
        <v>50</v>
      </c>
      <c r="E1384" s="61" t="s">
        <v>44</v>
      </c>
      <c r="F1384" s="61" t="s">
        <v>55</v>
      </c>
      <c r="G1384" s="61"/>
      <c r="H1384" s="61" t="str">
        <f>IF(OR(G1384="",G1385="",G1386="",G1387=""),"",(SUMIF(A1384:A$7000,A1384,G1384:G$7000)))</f>
        <v/>
      </c>
      <c r="I1384" s="61" t="str">
        <f t="shared" si="132"/>
        <v/>
      </c>
      <c r="J1384" s="61" t="str">
        <f t="shared" si="128"/>
        <v/>
      </c>
      <c r="K1384" s="61">
        <f t="array" ref="K1384">(MAX(IF($A1384=InsertVoiceSwitchActivateLOG!A$1:A$7000,InsertVoiceSwitchActivateLOG!H$1:H$7000,0)))</f>
        <v>2.6299999999999997E-2</v>
      </c>
      <c r="L1384" s="61" t="str">
        <f t="shared" si="133"/>
        <v/>
      </c>
      <c r="M1384" s="61">
        <f t="shared" si="131"/>
        <v>24.810000000002219</v>
      </c>
      <c r="N1384" s="59" t="str">
        <f t="shared" si="129"/>
        <v/>
      </c>
      <c r="O1384" s="59" t="str">
        <f t="shared" si="130"/>
        <v/>
      </c>
    </row>
    <row r="1385" spans="1:15" ht="12.5" customHeight="1" x14ac:dyDescent="0.35">
      <c r="A1385" s="2">
        <v>27</v>
      </c>
      <c r="B1385" s="2" t="s">
        <v>54</v>
      </c>
      <c r="C1385" s="69">
        <v>62.65157</v>
      </c>
      <c r="D1385" t="s">
        <v>50</v>
      </c>
      <c r="E1385" s="2" t="s">
        <v>44</v>
      </c>
      <c r="F1385" s="2" t="s">
        <v>55</v>
      </c>
      <c r="G1385" s="2"/>
      <c r="H1385" s="2" t="str">
        <f>IF(OR(G1385="",G1386="",G1387="",G1388=""),"",(SUMIF(A1385:A$7000,A1385,G1385:G$7000)))</f>
        <v/>
      </c>
      <c r="I1385" s="55" t="str">
        <f t="shared" si="132"/>
        <v/>
      </c>
      <c r="J1385" s="61" t="str">
        <f t="shared" si="128"/>
        <v/>
      </c>
      <c r="K1385" s="55">
        <f t="array" ref="K1385">(MAX(IF($A1385=InsertVoiceSwitchActivateLOG!A$1:A$7000,InsertVoiceSwitchActivateLOG!H$1:H$7000,0)))</f>
        <v>2.6299999999999997E-2</v>
      </c>
      <c r="L1385" s="55" t="str">
        <f t="shared" si="133"/>
        <v/>
      </c>
      <c r="M1385" s="55">
        <f t="shared" si="131"/>
        <v>22.289999999998145</v>
      </c>
      <c r="N1385" s="59" t="str">
        <f t="shared" si="129"/>
        <v/>
      </c>
      <c r="O1385" s="59" t="str">
        <f t="shared" si="130"/>
        <v/>
      </c>
    </row>
    <row r="1386" spans="1:15" ht="12.5" customHeight="1" x14ac:dyDescent="0.35">
      <c r="A1386" s="61">
        <v>27</v>
      </c>
      <c r="B1386" s="61" t="s">
        <v>54</v>
      </c>
      <c r="C1386" s="70">
        <v>62.671860000000002</v>
      </c>
      <c r="D1386" s="59" t="s">
        <v>50</v>
      </c>
      <c r="E1386" s="61" t="s">
        <v>44</v>
      </c>
      <c r="F1386" s="61" t="s">
        <v>55</v>
      </c>
      <c r="G1386" s="61"/>
      <c r="H1386" s="61" t="str">
        <f>IF(OR(G1386="",G1387="",G1388="",G1389=""),"",(SUMIF(A1386:A$7000,A1386,G1386:G$7000)))</f>
        <v/>
      </c>
      <c r="I1386" s="61" t="str">
        <f t="shared" si="132"/>
        <v/>
      </c>
      <c r="J1386" s="61" t="str">
        <f t="shared" si="128"/>
        <v/>
      </c>
      <c r="K1386" s="61">
        <f t="array" ref="K1386">(MAX(IF($A1386=InsertVoiceSwitchActivateLOG!A$1:A$7000,InsertVoiceSwitchActivateLOG!H$1:H$7000,0)))</f>
        <v>2.6299999999999997E-2</v>
      </c>
      <c r="L1386" s="61" t="str">
        <f t="shared" si="133"/>
        <v/>
      </c>
      <c r="M1386" s="61">
        <f t="shared" si="131"/>
        <v>20.290000000002806</v>
      </c>
      <c r="N1386" s="59" t="str">
        <f t="shared" si="129"/>
        <v/>
      </c>
      <c r="O1386" s="59" t="str">
        <f t="shared" si="130"/>
        <v/>
      </c>
    </row>
    <row r="1387" spans="1:15" ht="12.5" customHeight="1" x14ac:dyDescent="0.35">
      <c r="A1387" s="2">
        <v>27</v>
      </c>
      <c r="B1387" s="2" t="s">
        <v>54</v>
      </c>
      <c r="C1387" s="69">
        <v>62.6907</v>
      </c>
      <c r="D1387" t="s">
        <v>50</v>
      </c>
      <c r="E1387" s="2" t="s">
        <v>44</v>
      </c>
      <c r="F1387" s="2" t="s">
        <v>55</v>
      </c>
      <c r="G1387" s="2"/>
      <c r="H1387" s="2" t="str">
        <f>IF(OR(G1387="",G1388="",G1389="",G1390=""),"",(SUMIF(A1387:A$7000,A1387,G1387:G$7000)))</f>
        <v/>
      </c>
      <c r="I1387" s="55" t="str">
        <f t="shared" si="132"/>
        <v/>
      </c>
      <c r="J1387" s="61" t="str">
        <f t="shared" si="128"/>
        <v/>
      </c>
      <c r="K1387" s="55">
        <f t="array" ref="K1387">(MAX(IF($A1387=InsertVoiceSwitchActivateLOG!A$1:A$7000,InsertVoiceSwitchActivateLOG!H$1:H$7000,0)))</f>
        <v>2.6299999999999997E-2</v>
      </c>
      <c r="L1387" s="55" t="str">
        <f t="shared" si="133"/>
        <v/>
      </c>
      <c r="M1387" s="55">
        <f t="shared" si="131"/>
        <v>18.839999999997303</v>
      </c>
      <c r="N1387" s="59" t="str">
        <f t="shared" si="129"/>
        <v/>
      </c>
      <c r="O1387" s="59" t="str">
        <f t="shared" si="130"/>
        <v/>
      </c>
    </row>
    <row r="1388" spans="1:15" ht="12.5" customHeight="1" x14ac:dyDescent="0.35">
      <c r="A1388" s="61">
        <v>27</v>
      </c>
      <c r="B1388" s="61" t="s">
        <v>54</v>
      </c>
      <c r="C1388" s="70">
        <v>62.717559999999999</v>
      </c>
      <c r="D1388" s="59" t="s">
        <v>50</v>
      </c>
      <c r="E1388" s="61" t="s">
        <v>44</v>
      </c>
      <c r="F1388" s="61" t="s">
        <v>55</v>
      </c>
      <c r="G1388" s="61"/>
      <c r="H1388" s="61" t="str">
        <f>IF(OR(G1388="",G1389="",G1390="",G1391=""),"",(SUMIF(A1388:A$7000,A1388,G1388:G$7000)))</f>
        <v/>
      </c>
      <c r="I1388" s="61" t="str">
        <f t="shared" si="132"/>
        <v/>
      </c>
      <c r="J1388" s="61" t="str">
        <f t="shared" si="128"/>
        <v/>
      </c>
      <c r="K1388" s="61">
        <f t="array" ref="K1388">(MAX(IF($A1388=InsertVoiceSwitchActivateLOG!A$1:A$7000,InsertVoiceSwitchActivateLOG!H$1:H$7000,0)))</f>
        <v>2.6299999999999997E-2</v>
      </c>
      <c r="L1388" s="61" t="str">
        <f t="shared" si="133"/>
        <v/>
      </c>
      <c r="M1388" s="61">
        <f t="shared" si="131"/>
        <v>26.859999999999218</v>
      </c>
      <c r="N1388" s="59" t="str">
        <f t="shared" si="129"/>
        <v/>
      </c>
      <c r="O1388" s="59" t="str">
        <f t="shared" si="130"/>
        <v/>
      </c>
    </row>
    <row r="1389" spans="1:15" ht="12.5" customHeight="1" x14ac:dyDescent="0.35">
      <c r="A1389" s="2">
        <v>27</v>
      </c>
      <c r="B1389" s="2" t="s">
        <v>54</v>
      </c>
      <c r="C1389" s="69">
        <v>62.742080000000001</v>
      </c>
      <c r="D1389" t="s">
        <v>50</v>
      </c>
      <c r="E1389" s="2" t="s">
        <v>44</v>
      </c>
      <c r="F1389" s="2" t="s">
        <v>55</v>
      </c>
      <c r="G1389" s="2"/>
      <c r="H1389" s="2" t="str">
        <f>IF(OR(G1389="",G1390="",G1391="",G1392=""),"",(SUMIF(A1389:A$7000,A1389,G1389:G$7000)))</f>
        <v/>
      </c>
      <c r="I1389" s="55" t="str">
        <f t="shared" si="132"/>
        <v/>
      </c>
      <c r="J1389" s="61" t="str">
        <f t="shared" si="128"/>
        <v/>
      </c>
      <c r="K1389" s="55">
        <f t="array" ref="K1389">(MAX(IF($A1389=InsertVoiceSwitchActivateLOG!A$1:A$7000,InsertVoiceSwitchActivateLOG!H$1:H$7000,0)))</f>
        <v>2.6299999999999997E-2</v>
      </c>
      <c r="L1389" s="55" t="str">
        <f t="shared" si="133"/>
        <v/>
      </c>
      <c r="M1389" s="55">
        <f t="shared" si="131"/>
        <v>24.52000000000254</v>
      </c>
      <c r="N1389" s="59" t="str">
        <f t="shared" si="129"/>
        <v/>
      </c>
      <c r="O1389" s="59" t="str">
        <f t="shared" si="130"/>
        <v/>
      </c>
    </row>
    <row r="1390" spans="1:15" ht="12.5" customHeight="1" x14ac:dyDescent="0.35">
      <c r="A1390" s="61">
        <v>27</v>
      </c>
      <c r="B1390" s="61" t="s">
        <v>54</v>
      </c>
      <c r="C1390" s="70">
        <v>62.771610000000003</v>
      </c>
      <c r="D1390" s="59" t="s">
        <v>50</v>
      </c>
      <c r="E1390" s="61" t="s">
        <v>44</v>
      </c>
      <c r="F1390" s="61" t="s">
        <v>55</v>
      </c>
      <c r="G1390" s="61"/>
      <c r="H1390" s="61" t="str">
        <f>IF(OR(G1390="",G1391="",G1392="",G1393=""),"",(SUMIF(A1390:A$7000,A1390,G1390:G$7000)))</f>
        <v/>
      </c>
      <c r="I1390" s="61" t="str">
        <f t="shared" si="132"/>
        <v/>
      </c>
      <c r="J1390" s="61" t="str">
        <f t="shared" si="128"/>
        <v/>
      </c>
      <c r="K1390" s="61">
        <f t="array" ref="K1390">(MAX(IF($A1390=InsertVoiceSwitchActivateLOG!A$1:A$7000,InsertVoiceSwitchActivateLOG!H$1:H$7000,0)))</f>
        <v>2.6299999999999997E-2</v>
      </c>
      <c r="L1390" s="61" t="str">
        <f t="shared" si="133"/>
        <v/>
      </c>
      <c r="M1390" s="61">
        <f t="shared" si="131"/>
        <v>29.530000000001166</v>
      </c>
      <c r="N1390" s="59" t="str">
        <f t="shared" si="129"/>
        <v/>
      </c>
      <c r="O1390" s="59" t="str">
        <f t="shared" si="130"/>
        <v/>
      </c>
    </row>
    <row r="1391" spans="1:15" ht="12.5" customHeight="1" x14ac:dyDescent="0.35">
      <c r="A1391" s="2">
        <v>27</v>
      </c>
      <c r="B1391" s="2" t="s">
        <v>54</v>
      </c>
      <c r="C1391" s="69">
        <v>62.796430000000001</v>
      </c>
      <c r="D1391" t="s">
        <v>50</v>
      </c>
      <c r="E1391" s="2" t="s">
        <v>44</v>
      </c>
      <c r="F1391" s="2" t="s">
        <v>55</v>
      </c>
      <c r="G1391" s="2"/>
      <c r="H1391" s="2" t="str">
        <f>IF(OR(G1391="",G1392="",G1393="",G1394=""),"",(SUMIF(A1391:A$7000,A1391,G1391:G$7000)))</f>
        <v/>
      </c>
      <c r="I1391" s="55" t="str">
        <f t="shared" si="132"/>
        <v/>
      </c>
      <c r="J1391" s="61" t="str">
        <f t="shared" si="128"/>
        <v/>
      </c>
      <c r="K1391" s="55">
        <f t="array" ref="K1391">(MAX(IF($A1391=InsertVoiceSwitchActivateLOG!A$1:A$7000,InsertVoiceSwitchActivateLOG!H$1:H$7000,0)))</f>
        <v>2.6299999999999997E-2</v>
      </c>
      <c r="L1391" s="55" t="str">
        <f t="shared" si="133"/>
        <v/>
      </c>
      <c r="M1391" s="55">
        <f t="shared" si="131"/>
        <v>24.819999999998288</v>
      </c>
      <c r="N1391" s="59" t="str">
        <f t="shared" si="129"/>
        <v/>
      </c>
      <c r="O1391" s="59" t="str">
        <f t="shared" si="130"/>
        <v/>
      </c>
    </row>
    <row r="1392" spans="1:15" ht="12.5" customHeight="1" x14ac:dyDescent="0.35">
      <c r="A1392" s="61">
        <v>27</v>
      </c>
      <c r="B1392" s="61" t="s">
        <v>54</v>
      </c>
      <c r="C1392" s="70">
        <v>62.813400000000001</v>
      </c>
      <c r="D1392" s="59" t="s">
        <v>50</v>
      </c>
      <c r="E1392" s="61" t="s">
        <v>44</v>
      </c>
      <c r="F1392" s="61" t="s">
        <v>55</v>
      </c>
      <c r="G1392" s="61"/>
      <c r="H1392" s="61" t="str">
        <f>IF(OR(G1392="",G1393="",G1394="",G1395=""),"",(SUMIF(A1392:A$7000,A1392,G1392:G$7000)))</f>
        <v/>
      </c>
      <c r="I1392" s="61" t="str">
        <f t="shared" si="132"/>
        <v/>
      </c>
      <c r="J1392" s="61" t="str">
        <f t="shared" si="128"/>
        <v/>
      </c>
      <c r="K1392" s="61">
        <f t="array" ref="K1392">(MAX(IF($A1392=InsertVoiceSwitchActivateLOG!A$1:A$7000,InsertVoiceSwitchActivateLOG!H$1:H$7000,0)))</f>
        <v>2.6299999999999997E-2</v>
      </c>
      <c r="L1392" s="61" t="str">
        <f t="shared" si="133"/>
        <v/>
      </c>
      <c r="M1392" s="61">
        <f t="shared" si="131"/>
        <v>16.970000000000596</v>
      </c>
      <c r="N1392" s="59" t="str">
        <f t="shared" si="129"/>
        <v/>
      </c>
      <c r="O1392" s="59" t="str">
        <f t="shared" si="130"/>
        <v/>
      </c>
    </row>
    <row r="1393" spans="1:15" ht="12.5" customHeight="1" x14ac:dyDescent="0.35">
      <c r="A1393" s="2">
        <v>27</v>
      </c>
      <c r="B1393" s="2" t="s">
        <v>54</v>
      </c>
      <c r="C1393" s="69">
        <v>62.837110000000003</v>
      </c>
      <c r="D1393" t="s">
        <v>50</v>
      </c>
      <c r="E1393" s="2" t="s">
        <v>44</v>
      </c>
      <c r="F1393" s="2" t="s">
        <v>55</v>
      </c>
      <c r="G1393" s="2"/>
      <c r="H1393" s="2" t="str">
        <f>IF(OR(G1393="",G1394="",G1395="",G1396=""),"",(SUMIF(A1393:A$7000,A1393,G1393:G$7000)))</f>
        <v/>
      </c>
      <c r="I1393" s="55" t="str">
        <f t="shared" si="132"/>
        <v/>
      </c>
      <c r="J1393" s="61" t="str">
        <f t="shared" si="128"/>
        <v/>
      </c>
      <c r="K1393" s="55">
        <f t="array" ref="K1393">(MAX(IF($A1393=InsertVoiceSwitchActivateLOG!A$1:A$7000,InsertVoiceSwitchActivateLOG!H$1:H$7000,0)))</f>
        <v>2.6299999999999997E-2</v>
      </c>
      <c r="L1393" s="55" t="str">
        <f t="shared" si="133"/>
        <v/>
      </c>
      <c r="M1393" s="55">
        <f t="shared" si="131"/>
        <v>23.71000000000123</v>
      </c>
      <c r="N1393" s="59" t="str">
        <f t="shared" si="129"/>
        <v/>
      </c>
      <c r="O1393" s="59" t="str">
        <f t="shared" si="130"/>
        <v/>
      </c>
    </row>
    <row r="1394" spans="1:15" ht="12.5" customHeight="1" x14ac:dyDescent="0.35">
      <c r="A1394" s="61">
        <v>27</v>
      </c>
      <c r="B1394" s="61" t="s">
        <v>54</v>
      </c>
      <c r="C1394" s="70">
        <v>62.86016</v>
      </c>
      <c r="D1394" s="59" t="s">
        <v>50</v>
      </c>
      <c r="E1394" s="61" t="s">
        <v>44</v>
      </c>
      <c r="F1394" s="61" t="s">
        <v>55</v>
      </c>
      <c r="G1394" s="61"/>
      <c r="H1394" s="61" t="str">
        <f>IF(OR(G1394="",G1395="",G1396="",G1397=""),"",(SUMIF(A1394:A$7000,A1394,G1394:G$7000)))</f>
        <v/>
      </c>
      <c r="I1394" s="61" t="str">
        <f t="shared" si="132"/>
        <v/>
      </c>
      <c r="J1394" s="61" t="str">
        <f t="shared" si="128"/>
        <v/>
      </c>
      <c r="K1394" s="61">
        <f t="array" ref="K1394">(MAX(IF($A1394=InsertVoiceSwitchActivateLOG!A$1:A$7000,InsertVoiceSwitchActivateLOG!H$1:H$7000,0)))</f>
        <v>2.6299999999999997E-2</v>
      </c>
      <c r="L1394" s="61" t="str">
        <f t="shared" si="133"/>
        <v/>
      </c>
      <c r="M1394" s="61">
        <f t="shared" si="131"/>
        <v>23.049999999997794</v>
      </c>
      <c r="N1394" s="59" t="str">
        <f t="shared" si="129"/>
        <v/>
      </c>
      <c r="O1394" s="59" t="str">
        <f t="shared" si="130"/>
        <v/>
      </c>
    </row>
    <row r="1395" spans="1:15" ht="12.5" customHeight="1" x14ac:dyDescent="0.35">
      <c r="A1395" s="2">
        <v>27</v>
      </c>
      <c r="B1395" s="2" t="s">
        <v>54</v>
      </c>
      <c r="C1395" s="69">
        <v>62.882959999999997</v>
      </c>
      <c r="D1395" t="s">
        <v>50</v>
      </c>
      <c r="E1395" s="2" t="s">
        <v>44</v>
      </c>
      <c r="F1395" s="2" t="s">
        <v>55</v>
      </c>
      <c r="G1395" s="2"/>
      <c r="H1395" s="2" t="str">
        <f>IF(OR(G1395="",G1396="",G1397="",G1398=""),"",(SUMIF(A1395:A$7000,A1395,G1395:G$7000)))</f>
        <v/>
      </c>
      <c r="I1395" s="55" t="str">
        <f t="shared" si="132"/>
        <v/>
      </c>
      <c r="J1395" s="61" t="str">
        <f t="shared" si="128"/>
        <v/>
      </c>
      <c r="K1395" s="55">
        <f t="array" ref="K1395">(MAX(IF($A1395=InsertVoiceSwitchActivateLOG!A$1:A$7000,InsertVoiceSwitchActivateLOG!H$1:H$7000,0)))</f>
        <v>2.6299999999999997E-2</v>
      </c>
      <c r="L1395" s="55" t="str">
        <f t="shared" si="133"/>
        <v/>
      </c>
      <c r="M1395" s="55">
        <f t="shared" si="131"/>
        <v>22.799999999996601</v>
      </c>
      <c r="N1395" s="59" t="str">
        <f t="shared" si="129"/>
        <v/>
      </c>
      <c r="O1395" s="59" t="str">
        <f t="shared" si="130"/>
        <v/>
      </c>
    </row>
    <row r="1396" spans="1:15" ht="12.5" customHeight="1" x14ac:dyDescent="0.35">
      <c r="A1396" s="61">
        <v>27</v>
      </c>
      <c r="B1396" s="61" t="s">
        <v>54</v>
      </c>
      <c r="C1396" s="70">
        <v>62.900820000000003</v>
      </c>
      <c r="D1396" s="59" t="s">
        <v>50</v>
      </c>
      <c r="E1396" s="61" t="s">
        <v>44</v>
      </c>
      <c r="F1396" s="61" t="s">
        <v>55</v>
      </c>
      <c r="G1396" s="61"/>
      <c r="H1396" s="61" t="str">
        <f>IF(OR(G1396="",G1397="",G1398="",G1399=""),"",(SUMIF(A1396:A$7000,A1396,G1396:G$7000)))</f>
        <v/>
      </c>
      <c r="I1396" s="61" t="str">
        <f t="shared" si="132"/>
        <v/>
      </c>
      <c r="J1396" s="61" t="str">
        <f t="shared" si="128"/>
        <v/>
      </c>
      <c r="K1396" s="61">
        <f t="array" ref="K1396">(MAX(IF($A1396=InsertVoiceSwitchActivateLOG!A$1:A$7000,InsertVoiceSwitchActivateLOG!H$1:H$7000,0)))</f>
        <v>2.6299999999999997E-2</v>
      </c>
      <c r="L1396" s="61" t="str">
        <f t="shared" si="133"/>
        <v/>
      </c>
      <c r="M1396" s="61">
        <f t="shared" si="131"/>
        <v>17.860000000005982</v>
      </c>
      <c r="N1396" s="59" t="str">
        <f t="shared" si="129"/>
        <v/>
      </c>
      <c r="O1396" s="59" t="str">
        <f t="shared" si="130"/>
        <v/>
      </c>
    </row>
    <row r="1397" spans="1:15" ht="12.5" customHeight="1" x14ac:dyDescent="0.35">
      <c r="A1397" s="2">
        <v>27</v>
      </c>
      <c r="B1397" s="2" t="s">
        <v>54</v>
      </c>
      <c r="C1397" s="69">
        <v>62.93056</v>
      </c>
      <c r="D1397" t="s">
        <v>50</v>
      </c>
      <c r="E1397" s="2" t="s">
        <v>44</v>
      </c>
      <c r="F1397" s="2" t="s">
        <v>55</v>
      </c>
      <c r="G1397" s="2"/>
      <c r="H1397" s="2" t="str">
        <f>IF(OR(G1397="",G1398="",G1399="",G1400=""),"",(SUMIF(A1397:A$7000,A1397,G1397:G$7000)))</f>
        <v/>
      </c>
      <c r="I1397" s="55" t="str">
        <f t="shared" si="132"/>
        <v/>
      </c>
      <c r="J1397" s="61" t="str">
        <f t="shared" si="128"/>
        <v/>
      </c>
      <c r="K1397" s="55">
        <f t="array" ref="K1397">(MAX(IF($A1397=InsertVoiceSwitchActivateLOG!A$1:A$7000,InsertVoiceSwitchActivateLOG!H$1:H$7000,0)))</f>
        <v>2.6299999999999997E-2</v>
      </c>
      <c r="L1397" s="55" t="str">
        <f t="shared" si="133"/>
        <v/>
      </c>
      <c r="M1397" s="55">
        <f t="shared" si="131"/>
        <v>29.739999999996769</v>
      </c>
      <c r="N1397" s="59" t="str">
        <f t="shared" si="129"/>
        <v/>
      </c>
      <c r="O1397" s="59" t="str">
        <f t="shared" si="130"/>
        <v/>
      </c>
    </row>
    <row r="1398" spans="1:15" ht="12.5" customHeight="1" x14ac:dyDescent="0.35">
      <c r="A1398" s="61">
        <v>27</v>
      </c>
      <c r="B1398" s="61" t="s">
        <v>54</v>
      </c>
      <c r="C1398" s="70">
        <v>62.950899999999997</v>
      </c>
      <c r="D1398" s="59" t="s">
        <v>50</v>
      </c>
      <c r="E1398" s="61" t="s">
        <v>44</v>
      </c>
      <c r="F1398" s="61" t="s">
        <v>55</v>
      </c>
      <c r="G1398" s="61">
        <v>2.0000000000000001E-4</v>
      </c>
      <c r="H1398" s="61" t="str">
        <f>IF(OR(G1398="",G1399="",G1400="",G1401=""),"",(SUMIF(A1398:A$7000,A1398,G1398:G$7000)))</f>
        <v/>
      </c>
      <c r="I1398" s="61" t="str">
        <f t="shared" si="132"/>
        <v/>
      </c>
      <c r="J1398" s="61" t="str">
        <f t="shared" si="128"/>
        <v/>
      </c>
      <c r="K1398" s="61">
        <f t="array" ref="K1398">(MAX(IF($A1398=InsertVoiceSwitchActivateLOG!A$1:A$7000,InsertVoiceSwitchActivateLOG!H$1:H$7000,0)))</f>
        <v>2.6299999999999997E-2</v>
      </c>
      <c r="L1398" s="61" t="str">
        <f t="shared" si="133"/>
        <v/>
      </c>
      <c r="M1398" s="61">
        <f t="shared" si="131"/>
        <v>20.33999999999736</v>
      </c>
      <c r="N1398" s="59" t="str">
        <f t="shared" si="129"/>
        <v/>
      </c>
      <c r="O1398" s="59" t="str">
        <f t="shared" si="130"/>
        <v/>
      </c>
    </row>
    <row r="1399" spans="1:15" ht="12.5" customHeight="1" x14ac:dyDescent="0.35">
      <c r="A1399" s="2">
        <v>27</v>
      </c>
      <c r="B1399" s="2" t="s">
        <v>54</v>
      </c>
      <c r="C1399" s="69">
        <v>62.971429999999998</v>
      </c>
      <c r="D1399" t="s">
        <v>50</v>
      </c>
      <c r="E1399" s="2" t="s">
        <v>44</v>
      </c>
      <c r="F1399" s="2" t="s">
        <v>55</v>
      </c>
      <c r="G1399" s="2">
        <v>2.0000000000000001E-4</v>
      </c>
      <c r="H1399" s="2" t="str">
        <f>IF(OR(G1399="",G1400="",G1401="",G1402=""),"",(SUMIF(A1399:A$7000,A1399,G1399:G$7000)))</f>
        <v/>
      </c>
      <c r="I1399" s="55" t="str">
        <f t="shared" si="132"/>
        <v/>
      </c>
      <c r="J1399" s="61" t="str">
        <f t="shared" si="128"/>
        <v/>
      </c>
      <c r="K1399" s="55">
        <f t="array" ref="K1399">(MAX(IF($A1399=InsertVoiceSwitchActivateLOG!A$1:A$7000,InsertVoiceSwitchActivateLOG!H$1:H$7000,0)))</f>
        <v>2.6299999999999997E-2</v>
      </c>
      <c r="L1399" s="55" t="str">
        <f t="shared" si="133"/>
        <v/>
      </c>
      <c r="M1399" s="55">
        <f t="shared" si="131"/>
        <v>20.530000000000825</v>
      </c>
      <c r="N1399" s="59" t="str">
        <f t="shared" si="129"/>
        <v/>
      </c>
      <c r="O1399" s="59" t="str">
        <f t="shared" si="130"/>
        <v/>
      </c>
    </row>
    <row r="1400" spans="1:15" ht="12.5" customHeight="1" x14ac:dyDescent="0.35">
      <c r="A1400" s="61">
        <v>27</v>
      </c>
      <c r="B1400" s="61" t="s">
        <v>54</v>
      </c>
      <c r="C1400" s="70">
        <v>62.99071</v>
      </c>
      <c r="D1400" s="59" t="s">
        <v>50</v>
      </c>
      <c r="E1400" s="61" t="s">
        <v>44</v>
      </c>
      <c r="F1400" s="61" t="s">
        <v>55</v>
      </c>
      <c r="G1400" s="61"/>
      <c r="H1400" s="61" t="str">
        <f>IF(OR(G1400="",G1401="",G1402="",G1403=""),"",(SUMIF(A1400:A$7000,A1400,G1400:G$7000)))</f>
        <v/>
      </c>
      <c r="I1400" s="61" t="str">
        <f t="shared" si="132"/>
        <v/>
      </c>
      <c r="J1400" s="61" t="str">
        <f t="shared" si="128"/>
        <v/>
      </c>
      <c r="K1400" s="61">
        <f t="array" ref="K1400">(MAX(IF($A1400=InsertVoiceSwitchActivateLOG!A$1:A$7000,InsertVoiceSwitchActivateLOG!H$1:H$7000,0)))</f>
        <v>2.6299999999999997E-2</v>
      </c>
      <c r="L1400" s="61" t="str">
        <f t="shared" si="133"/>
        <v/>
      </c>
      <c r="M1400" s="61">
        <f t="shared" si="131"/>
        <v>19.280000000001962</v>
      </c>
      <c r="N1400" s="59" t="str">
        <f t="shared" si="129"/>
        <v/>
      </c>
      <c r="O1400" s="59" t="str">
        <f t="shared" si="130"/>
        <v/>
      </c>
    </row>
    <row r="1401" spans="1:15" ht="12.5" customHeight="1" x14ac:dyDescent="0.35">
      <c r="A1401" s="2">
        <v>27</v>
      </c>
      <c r="B1401" s="2" t="s">
        <v>54</v>
      </c>
      <c r="C1401" s="69">
        <v>63.006790000000002</v>
      </c>
      <c r="D1401" t="s">
        <v>50</v>
      </c>
      <c r="E1401" s="2" t="s">
        <v>44</v>
      </c>
      <c r="F1401" s="2" t="s">
        <v>55</v>
      </c>
      <c r="G1401" s="2">
        <v>6.9999999999999999E-4</v>
      </c>
      <c r="H1401" s="2">
        <f>IF(OR(G1401="",G1402="",G1403="",G1404=""),"",(SUMIF(A1401:A$7000,A1401,G1401:G$7000)))</f>
        <v>2.6299999999999997E-2</v>
      </c>
      <c r="I1401" s="55">
        <f t="shared" si="132"/>
        <v>27</v>
      </c>
      <c r="J1401" s="61" t="str">
        <f t="shared" si="128"/>
        <v>TaskC</v>
      </c>
      <c r="K1401" s="55">
        <f t="array" ref="K1401">(MAX(IF($A1401=InsertVoiceSwitchActivateLOG!A$1:A$7000,InsertVoiceSwitchActivateLOG!H$1:H$7000,0)))</f>
        <v>2.6299999999999997E-2</v>
      </c>
      <c r="L1401" s="55">
        <f t="shared" si="133"/>
        <v>63.006790000000002</v>
      </c>
      <c r="M1401" s="55">
        <f t="shared" si="131"/>
        <v>16.080000000002315</v>
      </c>
      <c r="N1401" s="59" t="str">
        <f t="shared" si="129"/>
        <v/>
      </c>
      <c r="O1401" s="59" t="str">
        <f t="shared" si="130"/>
        <v/>
      </c>
    </row>
    <row r="1402" spans="1:15" ht="12.5" customHeight="1" x14ac:dyDescent="0.35">
      <c r="A1402" s="61">
        <v>27</v>
      </c>
      <c r="B1402" s="61" t="s">
        <v>54</v>
      </c>
      <c r="C1402" s="70">
        <v>63.02375</v>
      </c>
      <c r="D1402" s="59" t="s">
        <v>50</v>
      </c>
      <c r="E1402" s="61" t="s">
        <v>44</v>
      </c>
      <c r="F1402" s="61" t="s">
        <v>55</v>
      </c>
      <c r="G1402" s="61">
        <v>5.9999999999999995E-4</v>
      </c>
      <c r="H1402" s="61">
        <f>IF(OR(G1402="",G1403="",G1404="",G1405=""),"",(SUMIF(A1402:A$7000,A1402,G1402:G$7000)))</f>
        <v>2.5599999999999998E-2</v>
      </c>
      <c r="I1402" s="61" t="str">
        <f t="shared" si="132"/>
        <v/>
      </c>
      <c r="J1402" s="61" t="str">
        <f t="shared" si="128"/>
        <v/>
      </c>
      <c r="K1402" s="61">
        <f t="array" ref="K1402">(MAX(IF($A1402=InsertVoiceSwitchActivateLOG!A$1:A$7000,InsertVoiceSwitchActivateLOG!H$1:H$7000,0)))</f>
        <v>2.6299999999999997E-2</v>
      </c>
      <c r="L1402" s="61" t="str">
        <f t="shared" si="133"/>
        <v/>
      </c>
      <c r="M1402" s="61">
        <f t="shared" si="131"/>
        <v>16.959999999997422</v>
      </c>
      <c r="N1402" s="59">
        <f t="shared" si="129"/>
        <v>27</v>
      </c>
      <c r="O1402" s="59">
        <f t="shared" si="130"/>
        <v>1</v>
      </c>
    </row>
    <row r="1403" spans="1:15" ht="12.5" customHeight="1" x14ac:dyDescent="0.35">
      <c r="A1403" s="2">
        <v>27</v>
      </c>
      <c r="B1403" s="2" t="s">
        <v>54</v>
      </c>
      <c r="C1403" s="69">
        <v>63.04054</v>
      </c>
      <c r="D1403" t="s">
        <v>50</v>
      </c>
      <c r="E1403" s="2" t="s">
        <v>44</v>
      </c>
      <c r="F1403" s="2" t="s">
        <v>55</v>
      </c>
      <c r="G1403" s="2">
        <v>1E-3</v>
      </c>
      <c r="H1403" s="2">
        <f>IF(OR(G1403="",G1404="",G1405="",G1406=""),"",(SUMIF(A1403:A$7000,A1403,G1403:G$7000)))</f>
        <v>2.4999999999999998E-2</v>
      </c>
      <c r="I1403" s="55" t="str">
        <f t="shared" si="132"/>
        <v/>
      </c>
      <c r="J1403" s="61" t="str">
        <f t="shared" si="128"/>
        <v/>
      </c>
      <c r="K1403" s="55">
        <f t="array" ref="K1403">(MAX(IF($A1403=InsertVoiceSwitchActivateLOG!A$1:A$7000,InsertVoiceSwitchActivateLOG!H$1:H$7000,0)))</f>
        <v>2.6299999999999997E-2</v>
      </c>
      <c r="L1403" s="55" t="str">
        <f t="shared" si="133"/>
        <v/>
      </c>
      <c r="M1403" s="55">
        <f t="shared" si="131"/>
        <v>16.790000000000305</v>
      </c>
      <c r="N1403" s="59">
        <f t="shared" si="129"/>
        <v>27</v>
      </c>
      <c r="O1403" s="59">
        <f t="shared" si="130"/>
        <v>-1</v>
      </c>
    </row>
    <row r="1404" spans="1:15" ht="12.5" customHeight="1" x14ac:dyDescent="0.35">
      <c r="A1404" s="61">
        <v>27</v>
      </c>
      <c r="B1404" s="61" t="s">
        <v>54</v>
      </c>
      <c r="C1404" s="70">
        <v>63.057989999999997</v>
      </c>
      <c r="D1404" s="59" t="s">
        <v>50</v>
      </c>
      <c r="E1404" s="61" t="s">
        <v>44</v>
      </c>
      <c r="F1404" s="61" t="s">
        <v>55</v>
      </c>
      <c r="G1404" s="61">
        <v>5.0000000000000001E-4</v>
      </c>
      <c r="H1404" s="61">
        <f>IF(OR(G1404="",G1405="",G1406="",G1407=""),"",(SUMIF(A1404:A$7000,A1404,G1404:G$7000)))</f>
        <v>2.3999999999999997E-2</v>
      </c>
      <c r="I1404" s="61" t="str">
        <f t="shared" si="132"/>
        <v/>
      </c>
      <c r="J1404" s="61" t="str">
        <f t="shared" si="128"/>
        <v/>
      </c>
      <c r="K1404" s="61">
        <f t="array" ref="K1404">(MAX(IF($A1404=InsertVoiceSwitchActivateLOG!A$1:A$7000,InsertVoiceSwitchActivateLOG!H$1:H$7000,0)))</f>
        <v>2.6299999999999997E-2</v>
      </c>
      <c r="L1404" s="61" t="str">
        <f t="shared" si="133"/>
        <v/>
      </c>
      <c r="M1404" s="61">
        <f t="shared" si="131"/>
        <v>17.449999999996635</v>
      </c>
      <c r="N1404" s="59">
        <f t="shared" si="129"/>
        <v>27</v>
      </c>
      <c r="O1404" s="59">
        <f t="shared" si="130"/>
        <v>1</v>
      </c>
    </row>
    <row r="1405" spans="1:15" ht="12.5" customHeight="1" x14ac:dyDescent="0.35">
      <c r="A1405" s="2">
        <v>27</v>
      </c>
      <c r="B1405" s="2" t="s">
        <v>56</v>
      </c>
      <c r="C1405" s="69">
        <v>63.07593</v>
      </c>
      <c r="D1405" t="s">
        <v>50</v>
      </c>
      <c r="E1405" s="2" t="s">
        <v>44</v>
      </c>
      <c r="F1405" s="2" t="s">
        <v>55</v>
      </c>
      <c r="G1405" s="2">
        <v>2.8999999999999998E-3</v>
      </c>
      <c r="H1405" s="2">
        <f>IF(OR(G1405="",G1406="",G1407="",G1408=""),"",(SUMIF(A1405:A$7000,A1405,G1405:G$7000)))</f>
        <v>2.3499999999999997E-2</v>
      </c>
      <c r="I1405" s="55" t="str">
        <f t="shared" si="132"/>
        <v/>
      </c>
      <c r="J1405" s="61" t="str">
        <f t="shared" si="128"/>
        <v/>
      </c>
      <c r="K1405" s="55">
        <f t="array" ref="K1405">(MAX(IF($A1405=InsertVoiceSwitchActivateLOG!A$1:A$7000,InsertVoiceSwitchActivateLOG!H$1:H$7000,0)))</f>
        <v>2.6299999999999997E-2</v>
      </c>
      <c r="L1405" s="55" t="str">
        <f t="shared" si="133"/>
        <v/>
      </c>
      <c r="M1405" s="55">
        <f t="shared" si="131"/>
        <v>17.940000000002954</v>
      </c>
      <c r="N1405" s="59">
        <f t="shared" si="129"/>
        <v>27</v>
      </c>
      <c r="O1405" s="59">
        <f t="shared" si="130"/>
        <v>-1</v>
      </c>
    </row>
    <row r="1406" spans="1:15" ht="12.5" customHeight="1" x14ac:dyDescent="0.35">
      <c r="A1406" s="61">
        <v>27</v>
      </c>
      <c r="B1406" s="61" t="s">
        <v>56</v>
      </c>
      <c r="C1406" s="70">
        <v>63.097079999999998</v>
      </c>
      <c r="D1406" s="59" t="s">
        <v>50</v>
      </c>
      <c r="E1406" s="61" t="s">
        <v>44</v>
      </c>
      <c r="F1406" s="61" t="s">
        <v>55</v>
      </c>
      <c r="G1406" s="61">
        <v>1.9E-3</v>
      </c>
      <c r="H1406" s="61">
        <f>IF(OR(G1406="",G1407="",G1408="",G1409=""),"",(SUMIF(A1406:A$7000,A1406,G1406:G$7000)))</f>
        <v>2.0599999999999997E-2</v>
      </c>
      <c r="I1406" s="61" t="str">
        <f t="shared" si="132"/>
        <v/>
      </c>
      <c r="J1406" s="61" t="str">
        <f t="shared" si="128"/>
        <v/>
      </c>
      <c r="K1406" s="61">
        <f t="array" ref="K1406">(MAX(IF($A1406=InsertVoiceSwitchActivateLOG!A$1:A$7000,InsertVoiceSwitchActivateLOG!H$1:H$7000,0)))</f>
        <v>2.6299999999999997E-2</v>
      </c>
      <c r="L1406" s="61" t="str">
        <f t="shared" si="133"/>
        <v/>
      </c>
      <c r="M1406" s="61">
        <f t="shared" si="131"/>
        <v>21.14999999999867</v>
      </c>
      <c r="N1406" s="59">
        <f t="shared" si="129"/>
        <v>27</v>
      </c>
      <c r="O1406" s="59">
        <f t="shared" si="130"/>
        <v>1</v>
      </c>
    </row>
    <row r="1407" spans="1:15" ht="12.5" customHeight="1" x14ac:dyDescent="0.35">
      <c r="A1407" s="2">
        <v>27</v>
      </c>
      <c r="B1407" s="2" t="s">
        <v>56</v>
      </c>
      <c r="C1407" s="69">
        <v>63.115819999999999</v>
      </c>
      <c r="D1407" t="s">
        <v>50</v>
      </c>
      <c r="E1407" s="2" t="s">
        <v>44</v>
      </c>
      <c r="F1407" s="2" t="s">
        <v>55</v>
      </c>
      <c r="G1407" s="2">
        <v>1.9E-3</v>
      </c>
      <c r="H1407" s="2">
        <f>IF(OR(G1407="",G1408="",G1409="",G1410=""),"",(SUMIF(A1407:A$7000,A1407,G1407:G$7000)))</f>
        <v>1.8699999999999998E-2</v>
      </c>
      <c r="I1407" s="55" t="str">
        <f t="shared" si="132"/>
        <v/>
      </c>
      <c r="J1407" s="61" t="str">
        <f t="shared" si="128"/>
        <v/>
      </c>
      <c r="K1407" s="55">
        <f t="array" ref="K1407">(MAX(IF($A1407=InsertVoiceSwitchActivateLOG!A$1:A$7000,InsertVoiceSwitchActivateLOG!H$1:H$7000,0)))</f>
        <v>2.6299999999999997E-2</v>
      </c>
      <c r="L1407" s="55" t="str">
        <f t="shared" si="133"/>
        <v/>
      </c>
      <c r="M1407" s="55">
        <f t="shared" si="131"/>
        <v>18.740000000001089</v>
      </c>
      <c r="N1407" s="59">
        <f t="shared" si="129"/>
        <v>27</v>
      </c>
      <c r="O1407" s="59">
        <f t="shared" si="130"/>
        <v>1</v>
      </c>
    </row>
    <row r="1408" spans="1:15" ht="12.5" customHeight="1" x14ac:dyDescent="0.35">
      <c r="A1408" s="61">
        <v>27</v>
      </c>
      <c r="B1408" s="61" t="s">
        <v>56</v>
      </c>
      <c r="C1408" s="70">
        <v>63.130760000000002</v>
      </c>
      <c r="D1408" s="59" t="s">
        <v>50</v>
      </c>
      <c r="E1408" s="61" t="s">
        <v>44</v>
      </c>
      <c r="F1408" s="61" t="s">
        <v>55</v>
      </c>
      <c r="G1408" s="61">
        <v>1.9E-3</v>
      </c>
      <c r="H1408" s="61">
        <f>IF(OR(G1408="",G1409="",G1410="",G1411=""),"",(SUMIF(A1408:A$7000,A1408,G1408:G$7000)))</f>
        <v>1.6799999999999999E-2</v>
      </c>
      <c r="I1408" s="61" t="str">
        <f t="shared" si="132"/>
        <v/>
      </c>
      <c r="J1408" s="61" t="str">
        <f t="shared" si="128"/>
        <v/>
      </c>
      <c r="K1408" s="61">
        <f t="array" ref="K1408">(MAX(IF($A1408=InsertVoiceSwitchActivateLOG!A$1:A$7000,InsertVoiceSwitchActivateLOG!H$1:H$7000,0)))</f>
        <v>2.6299999999999997E-2</v>
      </c>
      <c r="L1408" s="61" t="str">
        <f t="shared" si="133"/>
        <v/>
      </c>
      <c r="M1408" s="61">
        <f t="shared" si="131"/>
        <v>14.94000000000284</v>
      </c>
      <c r="N1408" s="59">
        <f t="shared" si="129"/>
        <v>27</v>
      </c>
      <c r="O1408" s="59">
        <f t="shared" si="130"/>
        <v>1</v>
      </c>
    </row>
    <row r="1409" spans="1:15" ht="12.5" customHeight="1" x14ac:dyDescent="0.35">
      <c r="A1409" s="2">
        <v>27</v>
      </c>
      <c r="B1409" s="2" t="s">
        <v>56</v>
      </c>
      <c r="C1409" s="69">
        <v>63.146030000000003</v>
      </c>
      <c r="D1409" t="s">
        <v>50</v>
      </c>
      <c r="E1409" s="2" t="s">
        <v>44</v>
      </c>
      <c r="F1409" s="2" t="s">
        <v>55</v>
      </c>
      <c r="G1409" s="2">
        <v>1.9E-3</v>
      </c>
      <c r="H1409" s="2">
        <f>IF(OR(G1409="",G1410="",G1411="",G1412=""),"",(SUMIF(A1409:A$7000,A1409,G1409:G$7000)))</f>
        <v>1.4899999999999997E-2</v>
      </c>
      <c r="I1409" s="55" t="str">
        <f t="shared" si="132"/>
        <v/>
      </c>
      <c r="J1409" s="61" t="str">
        <f t="shared" si="128"/>
        <v/>
      </c>
      <c r="K1409" s="55">
        <f t="array" ref="K1409">(MAX(IF($A1409=InsertVoiceSwitchActivateLOG!A$1:A$7000,InsertVoiceSwitchActivateLOG!H$1:H$7000,0)))</f>
        <v>2.6299999999999997E-2</v>
      </c>
      <c r="L1409" s="55" t="str">
        <f t="shared" si="133"/>
        <v/>
      </c>
      <c r="M1409" s="55">
        <f t="shared" si="131"/>
        <v>15.270000000001005</v>
      </c>
      <c r="N1409" s="59">
        <f t="shared" si="129"/>
        <v>27</v>
      </c>
      <c r="O1409" s="59">
        <f t="shared" si="130"/>
        <v>1</v>
      </c>
    </row>
    <row r="1410" spans="1:15" ht="12.5" customHeight="1" x14ac:dyDescent="0.35">
      <c r="A1410" s="61">
        <v>27</v>
      </c>
      <c r="B1410" s="61" t="s">
        <v>56</v>
      </c>
      <c r="C1410" s="70">
        <v>63.163359999999997</v>
      </c>
      <c r="D1410" s="59" t="s">
        <v>50</v>
      </c>
      <c r="E1410" s="61" t="s">
        <v>44</v>
      </c>
      <c r="F1410" s="61" t="s">
        <v>55</v>
      </c>
      <c r="G1410" s="61">
        <v>2.2000000000000001E-3</v>
      </c>
      <c r="H1410" s="61">
        <f>IF(OR(G1410="",G1411="",G1412="",G1413=""),"",(SUMIF(A1410:A$7000,A1410,G1410:G$7000)))</f>
        <v>1.2999999999999996E-2</v>
      </c>
      <c r="I1410" s="61" t="str">
        <f t="shared" si="132"/>
        <v/>
      </c>
      <c r="J1410" s="61" t="str">
        <f t="shared" si="128"/>
        <v/>
      </c>
      <c r="K1410" s="61">
        <f t="array" ref="K1410">(MAX(IF($A1410=InsertVoiceSwitchActivateLOG!A$1:A$7000,InsertVoiceSwitchActivateLOG!H$1:H$7000,0)))</f>
        <v>2.6299999999999997E-2</v>
      </c>
      <c r="L1410" s="61" t="str">
        <f t="shared" si="133"/>
        <v/>
      </c>
      <c r="M1410" s="61">
        <f t="shared" si="131"/>
        <v>17.329999999994072</v>
      </c>
      <c r="N1410" s="59">
        <f t="shared" si="129"/>
        <v>27</v>
      </c>
      <c r="O1410" s="59">
        <f t="shared" si="130"/>
        <v>1</v>
      </c>
    </row>
    <row r="1411" spans="1:15" ht="12.5" customHeight="1" x14ac:dyDescent="0.35">
      <c r="A1411" s="2">
        <v>27</v>
      </c>
      <c r="B1411" s="2" t="s">
        <v>56</v>
      </c>
      <c r="C1411" s="69">
        <v>63.178849999999997</v>
      </c>
      <c r="D1411" t="s">
        <v>50</v>
      </c>
      <c r="E1411" s="2" t="s">
        <v>44</v>
      </c>
      <c r="F1411" s="2" t="s">
        <v>55</v>
      </c>
      <c r="G1411" s="2">
        <v>2.2000000000000001E-3</v>
      </c>
      <c r="H1411" s="2">
        <f>IF(OR(G1411="",G1412="",G1413="",G1414=""),"",(SUMIF(A1411:A$7000,A1411,G1411:G$7000)))</f>
        <v>1.0799999999999997E-2</v>
      </c>
      <c r="I1411" s="55" t="str">
        <f t="shared" si="132"/>
        <v/>
      </c>
      <c r="J1411" s="61" t="str">
        <f t="shared" si="128"/>
        <v/>
      </c>
      <c r="K1411" s="55">
        <f t="array" ref="K1411">(MAX(IF($A1411=InsertVoiceSwitchActivateLOG!A$1:A$7000,InsertVoiceSwitchActivateLOG!H$1:H$7000,0)))</f>
        <v>2.6299999999999997E-2</v>
      </c>
      <c r="L1411" s="55" t="str">
        <f t="shared" si="133"/>
        <v/>
      </c>
      <c r="M1411" s="55">
        <f t="shared" si="131"/>
        <v>15.489999999999782</v>
      </c>
      <c r="N1411" s="59">
        <f t="shared" si="129"/>
        <v>27</v>
      </c>
      <c r="O1411" s="59">
        <f t="shared" si="130"/>
        <v>1</v>
      </c>
    </row>
    <row r="1412" spans="1:15" ht="12.5" customHeight="1" x14ac:dyDescent="0.35">
      <c r="A1412" s="61">
        <v>27</v>
      </c>
      <c r="B1412" s="61" t="s">
        <v>56</v>
      </c>
      <c r="C1412" s="70">
        <v>63.19453</v>
      </c>
      <c r="D1412" s="59" t="s">
        <v>50</v>
      </c>
      <c r="E1412" s="61" t="s">
        <v>44</v>
      </c>
      <c r="F1412" s="61" t="s">
        <v>55</v>
      </c>
      <c r="G1412" s="61">
        <v>2.2000000000000001E-3</v>
      </c>
      <c r="H1412" s="61">
        <f>IF(OR(G1412="",G1413="",G1414="",G1415=""),"",(SUMIF(A1412:A$7000,A1412,G1412:G$7000)))</f>
        <v>8.5999999999999983E-3</v>
      </c>
      <c r="I1412" s="61" t="str">
        <f t="shared" si="132"/>
        <v/>
      </c>
      <c r="J1412" s="61" t="str">
        <f t="shared" si="128"/>
        <v/>
      </c>
      <c r="K1412" s="61">
        <f t="array" ref="K1412">(MAX(IF($A1412=InsertVoiceSwitchActivateLOG!A$1:A$7000,InsertVoiceSwitchActivateLOG!H$1:H$7000,0)))</f>
        <v>2.6299999999999997E-2</v>
      </c>
      <c r="L1412" s="61" t="str">
        <f t="shared" si="133"/>
        <v/>
      </c>
      <c r="M1412" s="61">
        <f t="shared" si="131"/>
        <v>15.680000000003247</v>
      </c>
      <c r="N1412" s="59">
        <f t="shared" si="129"/>
        <v>27</v>
      </c>
      <c r="O1412" s="59">
        <f t="shared" si="130"/>
        <v>-1</v>
      </c>
    </row>
    <row r="1413" spans="1:15" ht="12.5" customHeight="1" x14ac:dyDescent="0.35">
      <c r="A1413" s="2">
        <v>27</v>
      </c>
      <c r="B1413" s="2" t="s">
        <v>56</v>
      </c>
      <c r="C1413" s="69">
        <v>63.210599999999999</v>
      </c>
      <c r="D1413" t="s">
        <v>50</v>
      </c>
      <c r="E1413" s="2" t="s">
        <v>44</v>
      </c>
      <c r="F1413" s="2" t="s">
        <v>55</v>
      </c>
      <c r="G1413" s="2">
        <v>1.8E-3</v>
      </c>
      <c r="H1413" s="2">
        <f>IF(OR(G1413="",G1414="",G1415="",G1416=""),"",(SUMIF(A1413:A$7000,A1413,G1413:G$7000)))</f>
        <v>6.4000000000000012E-3</v>
      </c>
      <c r="I1413" s="55" t="str">
        <f t="shared" si="132"/>
        <v/>
      </c>
      <c r="J1413" s="61" t="str">
        <f t="shared" si="128"/>
        <v/>
      </c>
      <c r="K1413" s="55">
        <f t="array" ref="K1413">(MAX(IF($A1413=InsertVoiceSwitchActivateLOG!A$1:A$7000,InsertVoiceSwitchActivateLOG!H$1:H$7000,0)))</f>
        <v>2.6299999999999997E-2</v>
      </c>
      <c r="L1413" s="55" t="str">
        <f t="shared" si="133"/>
        <v/>
      </c>
      <c r="M1413" s="55">
        <f t="shared" si="131"/>
        <v>16.069999999999141</v>
      </c>
      <c r="N1413" s="59">
        <f t="shared" si="129"/>
        <v>27</v>
      </c>
      <c r="O1413" s="59">
        <f t="shared" si="130"/>
        <v>-1</v>
      </c>
    </row>
    <row r="1414" spans="1:15" ht="12.5" customHeight="1" x14ac:dyDescent="0.35">
      <c r="A1414" s="61">
        <v>27</v>
      </c>
      <c r="B1414" s="61" t="s">
        <v>56</v>
      </c>
      <c r="C1414" s="70">
        <v>63.227879999999999</v>
      </c>
      <c r="D1414" s="59" t="s">
        <v>50</v>
      </c>
      <c r="E1414" s="61" t="s">
        <v>44</v>
      </c>
      <c r="F1414" s="61" t="s">
        <v>55</v>
      </c>
      <c r="G1414" s="61">
        <v>1.1000000000000001E-3</v>
      </c>
      <c r="H1414" s="61">
        <f>IF(OR(G1414="",G1415="",G1416="",G1417=""),"",(SUMIF(A1414:A$7000,A1414,G1414:G$7000)))</f>
        <v>4.6000000000000008E-3</v>
      </c>
      <c r="I1414" s="61" t="str">
        <f t="shared" si="132"/>
        <v/>
      </c>
      <c r="J1414" s="61" t="str">
        <f t="shared" si="128"/>
        <v/>
      </c>
      <c r="K1414" s="61">
        <f t="array" ref="K1414">(MAX(IF($A1414=InsertVoiceSwitchActivateLOG!A$1:A$7000,InsertVoiceSwitchActivateLOG!H$1:H$7000,0)))</f>
        <v>2.6299999999999997E-2</v>
      </c>
      <c r="L1414" s="61" t="str">
        <f t="shared" si="133"/>
        <v/>
      </c>
      <c r="M1414" s="61">
        <f t="shared" si="131"/>
        <v>17.279999999999518</v>
      </c>
      <c r="N1414" s="59">
        <f t="shared" si="129"/>
        <v>27</v>
      </c>
      <c r="O1414" s="59">
        <f t="shared" si="130"/>
        <v>-1</v>
      </c>
    </row>
    <row r="1415" spans="1:15" ht="12.5" customHeight="1" x14ac:dyDescent="0.35">
      <c r="A1415" s="2">
        <v>27</v>
      </c>
      <c r="B1415" s="2" t="s">
        <v>54</v>
      </c>
      <c r="C1415" s="69">
        <v>63.243389999999998</v>
      </c>
      <c r="D1415" t="s">
        <v>50</v>
      </c>
      <c r="E1415" s="2" t="s">
        <v>44</v>
      </c>
      <c r="F1415" s="2" t="s">
        <v>55</v>
      </c>
      <c r="G1415" s="2">
        <v>6.9999999999999999E-4</v>
      </c>
      <c r="H1415" s="2">
        <f>IF(OR(G1415="",G1416="",G1417="",G1418=""),"",(SUMIF(A1415:A$7000,A1415,G1415:G$7000)))</f>
        <v>3.4999999999999996E-3</v>
      </c>
      <c r="I1415" s="55" t="str">
        <f t="shared" si="132"/>
        <v/>
      </c>
      <c r="J1415" s="61" t="str">
        <f t="shared" si="128"/>
        <v/>
      </c>
      <c r="K1415" s="55">
        <f t="array" ref="K1415">(MAX(IF($A1415=InsertVoiceSwitchActivateLOG!A$1:A$7000,InsertVoiceSwitchActivateLOG!H$1:H$7000,0)))</f>
        <v>2.6299999999999997E-2</v>
      </c>
      <c r="L1415" s="55" t="str">
        <f t="shared" si="133"/>
        <v/>
      </c>
      <c r="M1415" s="55">
        <f t="shared" si="131"/>
        <v>15.509999999999025</v>
      </c>
      <c r="N1415" s="59">
        <f t="shared" si="129"/>
        <v>27</v>
      </c>
      <c r="O1415" s="59">
        <f t="shared" si="130"/>
        <v>1</v>
      </c>
    </row>
    <row r="1416" spans="1:15" ht="12.5" customHeight="1" x14ac:dyDescent="0.35">
      <c r="A1416" s="61">
        <v>27</v>
      </c>
      <c r="B1416" s="61" t="s">
        <v>54</v>
      </c>
      <c r="C1416" s="70">
        <v>63.259799999999998</v>
      </c>
      <c r="D1416" s="59" t="s">
        <v>50</v>
      </c>
      <c r="E1416" s="61" t="s">
        <v>44</v>
      </c>
      <c r="F1416" s="61" t="s">
        <v>55</v>
      </c>
      <c r="G1416" s="61">
        <v>6.9999999999999999E-4</v>
      </c>
      <c r="H1416" s="61">
        <f>IF(OR(G1416="",G1417="",G1418="",G1419=""),"",(SUMIF(A1416:A$7000,A1416,G1416:G$7000)))</f>
        <v>2.7999999999999995E-3</v>
      </c>
      <c r="I1416" s="61" t="str">
        <f t="shared" si="132"/>
        <v/>
      </c>
      <c r="J1416" s="61" t="str">
        <f t="shared" si="128"/>
        <v/>
      </c>
      <c r="K1416" s="61">
        <f t="array" ref="K1416">(MAX(IF($A1416=InsertVoiceSwitchActivateLOG!A$1:A$7000,InsertVoiceSwitchActivateLOG!H$1:H$7000,0)))</f>
        <v>2.6299999999999997E-2</v>
      </c>
      <c r="L1416" s="61" t="str">
        <f t="shared" si="133"/>
        <v/>
      </c>
      <c r="M1416" s="61">
        <f t="shared" si="131"/>
        <v>16.41000000000048</v>
      </c>
      <c r="N1416" s="59">
        <f t="shared" si="129"/>
        <v>27</v>
      </c>
      <c r="O1416" s="59">
        <f t="shared" si="130"/>
        <v>1</v>
      </c>
    </row>
    <row r="1417" spans="1:15" ht="12.5" customHeight="1" x14ac:dyDescent="0.35">
      <c r="A1417" s="2">
        <v>27</v>
      </c>
      <c r="B1417" s="2" t="s">
        <v>56</v>
      </c>
      <c r="C1417" s="69">
        <v>63.277749999999997</v>
      </c>
      <c r="D1417" t="s">
        <v>50</v>
      </c>
      <c r="E1417" s="2" t="s">
        <v>44</v>
      </c>
      <c r="F1417" s="2" t="s">
        <v>55</v>
      </c>
      <c r="G1417" s="2">
        <v>1.4E-3</v>
      </c>
      <c r="H1417" s="2">
        <f>IF(OR(G1417="",G1418="",G1419="",G1420=""),"",(SUMIF(A1417:A$7000,A1417,G1417:G$7000)))</f>
        <v>2.0999999999999999E-3</v>
      </c>
      <c r="I1417" s="55" t="str">
        <f t="shared" si="132"/>
        <v/>
      </c>
      <c r="J1417" s="61" t="str">
        <f t="shared" si="128"/>
        <v/>
      </c>
      <c r="K1417" s="55">
        <f t="array" ref="K1417">(MAX(IF($A1417=InsertVoiceSwitchActivateLOG!A$1:A$7000,InsertVoiceSwitchActivateLOG!H$1:H$7000,0)))</f>
        <v>2.6299999999999997E-2</v>
      </c>
      <c r="L1417" s="55" t="str">
        <f t="shared" si="133"/>
        <v/>
      </c>
      <c r="M1417" s="55">
        <f t="shared" si="131"/>
        <v>17.949999999999022</v>
      </c>
      <c r="N1417" s="59">
        <f t="shared" si="129"/>
        <v>27</v>
      </c>
      <c r="O1417" s="59">
        <f t="shared" si="130"/>
        <v>-1</v>
      </c>
    </row>
    <row r="1418" spans="1:15" ht="12.5" customHeight="1" x14ac:dyDescent="0.35">
      <c r="A1418" s="61">
        <v>27</v>
      </c>
      <c r="B1418" s="61" t="s">
        <v>54</v>
      </c>
      <c r="C1418" s="70">
        <v>63.296759999999999</v>
      </c>
      <c r="D1418" s="59" t="s">
        <v>50</v>
      </c>
      <c r="E1418" s="61" t="s">
        <v>44</v>
      </c>
      <c r="F1418" s="61" t="s">
        <v>55</v>
      </c>
      <c r="G1418" s="61">
        <v>4.0000000000000002E-4</v>
      </c>
      <c r="H1418" s="61">
        <f>IF(OR(G1418="",G1419="",G1420="",G1421=""),"",(SUMIF(A1418:A$7000,A1418,G1418:G$7000)))</f>
        <v>7.000000000000001E-4</v>
      </c>
      <c r="I1418" s="61" t="str">
        <f t="shared" si="132"/>
        <v/>
      </c>
      <c r="J1418" s="61" t="str">
        <f t="shared" si="128"/>
        <v/>
      </c>
      <c r="K1418" s="61">
        <f t="array" ref="K1418">(MAX(IF($A1418=InsertVoiceSwitchActivateLOG!A$1:A$7000,InsertVoiceSwitchActivateLOG!H$1:H$7000,0)))</f>
        <v>2.6299999999999997E-2</v>
      </c>
      <c r="L1418" s="61" t="str">
        <f t="shared" si="133"/>
        <v/>
      </c>
      <c r="M1418" s="61">
        <f t="shared" si="131"/>
        <v>19.010000000001526</v>
      </c>
      <c r="N1418" s="59">
        <f t="shared" si="129"/>
        <v>27</v>
      </c>
      <c r="O1418" s="59">
        <f t="shared" si="130"/>
        <v>-1</v>
      </c>
    </row>
    <row r="1419" spans="1:15" ht="12.5" customHeight="1" x14ac:dyDescent="0.35">
      <c r="A1419" s="2">
        <v>27</v>
      </c>
      <c r="B1419" s="2" t="s">
        <v>54</v>
      </c>
      <c r="C1419" s="69">
        <v>63.315489999999997</v>
      </c>
      <c r="D1419" t="s">
        <v>50</v>
      </c>
      <c r="E1419" s="2" t="s">
        <v>44</v>
      </c>
      <c r="F1419" s="2" t="s">
        <v>55</v>
      </c>
      <c r="G1419" s="2">
        <v>1E-4</v>
      </c>
      <c r="H1419" s="2" t="str">
        <f>IF(OR(G1419="",G1420="",G1421="",G1422=""),"",(SUMIF(A1419:A$7000,A1419,G1419:G$7000)))</f>
        <v/>
      </c>
      <c r="I1419" s="55" t="str">
        <f t="shared" si="132"/>
        <v/>
      </c>
      <c r="J1419" s="61" t="str">
        <f t="shared" si="128"/>
        <v/>
      </c>
      <c r="K1419" s="55">
        <f t="array" ref="K1419">(MAX(IF($A1419=InsertVoiceSwitchActivateLOG!A$1:A$7000,InsertVoiceSwitchActivateLOG!H$1:H$7000,0)))</f>
        <v>2.6299999999999997E-2</v>
      </c>
      <c r="L1419" s="55" t="str">
        <f t="shared" si="133"/>
        <v/>
      </c>
      <c r="M1419" s="55">
        <f t="shared" si="131"/>
        <v>18.729999999997915</v>
      </c>
      <c r="N1419" s="59">
        <f t="shared" si="129"/>
        <v>27</v>
      </c>
      <c r="O1419" s="59">
        <f t="shared" si="130"/>
        <v>1</v>
      </c>
    </row>
    <row r="1420" spans="1:15" ht="12.5" customHeight="1" x14ac:dyDescent="0.35">
      <c r="A1420" s="61">
        <v>27</v>
      </c>
      <c r="B1420" s="61" t="s">
        <v>54</v>
      </c>
      <c r="C1420" s="70">
        <v>63.334940000000003</v>
      </c>
      <c r="D1420" s="59" t="s">
        <v>50</v>
      </c>
      <c r="E1420" s="61" t="s">
        <v>44</v>
      </c>
      <c r="F1420" s="61" t="s">
        <v>55</v>
      </c>
      <c r="G1420" s="61">
        <v>1E-4</v>
      </c>
      <c r="H1420" s="61" t="str">
        <f>IF(OR(G1420="",G1421="",G1422="",G1423=""),"",(SUMIF(A1420:A$7000,A1420,G1420:G$7000)))</f>
        <v/>
      </c>
      <c r="I1420" s="61" t="str">
        <f t="shared" si="132"/>
        <v/>
      </c>
      <c r="J1420" s="61" t="str">
        <f t="shared" si="128"/>
        <v/>
      </c>
      <c r="K1420" s="61">
        <f t="array" ref="K1420">(MAX(IF($A1420=InsertVoiceSwitchActivateLOG!A$1:A$7000,InsertVoiceSwitchActivateLOG!H$1:H$7000,0)))</f>
        <v>2.6299999999999997E-2</v>
      </c>
      <c r="L1420" s="61" t="str">
        <f t="shared" si="133"/>
        <v/>
      </c>
      <c r="M1420" s="61">
        <f t="shared" si="131"/>
        <v>19.450000000006185</v>
      </c>
      <c r="N1420" s="59">
        <f t="shared" si="129"/>
        <v>27</v>
      </c>
      <c r="O1420" s="59">
        <f t="shared" si="130"/>
        <v>1</v>
      </c>
    </row>
    <row r="1421" spans="1:15" ht="12.5" customHeight="1" x14ac:dyDescent="0.35">
      <c r="A1421" s="2">
        <v>27</v>
      </c>
      <c r="B1421" s="2" t="s">
        <v>54</v>
      </c>
      <c r="C1421" s="69">
        <v>63.357059999999997</v>
      </c>
      <c r="D1421" t="s">
        <v>50</v>
      </c>
      <c r="E1421" s="2" t="s">
        <v>44</v>
      </c>
      <c r="F1421" s="2" t="s">
        <v>55</v>
      </c>
      <c r="G1421" s="2">
        <v>1E-4</v>
      </c>
      <c r="H1421" s="2" t="str">
        <f>IF(OR(G1421="",G1422="",G1423="",G1424=""),"",(SUMIF(A1421:A$7000,A1421,G1421:G$7000)))</f>
        <v/>
      </c>
      <c r="I1421" s="55" t="str">
        <f t="shared" si="132"/>
        <v/>
      </c>
      <c r="J1421" s="61" t="str">
        <f t="shared" si="128"/>
        <v/>
      </c>
      <c r="K1421" s="55">
        <f t="array" ref="K1421">(MAX(IF($A1421=InsertVoiceSwitchActivateLOG!A$1:A$7000,InsertVoiceSwitchActivateLOG!H$1:H$7000,0)))</f>
        <v>2.6299999999999997E-2</v>
      </c>
      <c r="L1421" s="55" t="str">
        <f t="shared" si="133"/>
        <v/>
      </c>
      <c r="M1421" s="55">
        <f t="shared" si="131"/>
        <v>22.119999999993922</v>
      </c>
      <c r="N1421" s="59" t="str">
        <f t="shared" si="129"/>
        <v/>
      </c>
      <c r="O1421" s="59" t="str">
        <f t="shared" si="130"/>
        <v/>
      </c>
    </row>
    <row r="1422" spans="1:15" ht="12.5" customHeight="1" x14ac:dyDescent="0.35">
      <c r="A1422" s="61">
        <v>27</v>
      </c>
      <c r="B1422" s="61" t="s">
        <v>54</v>
      </c>
      <c r="C1422" s="70">
        <v>63.375779999999999</v>
      </c>
      <c r="D1422" s="59" t="s">
        <v>50</v>
      </c>
      <c r="E1422" s="61" t="s">
        <v>44</v>
      </c>
      <c r="F1422" s="61" t="s">
        <v>55</v>
      </c>
      <c r="G1422" s="61"/>
      <c r="H1422" s="61" t="str">
        <f>IF(OR(G1422="",G1423="",G1424="",G1425=""),"",(SUMIF(A1422:A$7000,A1422,G1422:G$7000)))</f>
        <v/>
      </c>
      <c r="I1422" s="61" t="str">
        <f t="shared" si="132"/>
        <v/>
      </c>
      <c r="J1422" s="61" t="str">
        <f t="shared" si="128"/>
        <v/>
      </c>
      <c r="K1422" s="61">
        <f t="array" ref="K1422">(MAX(IF($A1422=InsertVoiceSwitchActivateLOG!A$1:A$7000,InsertVoiceSwitchActivateLOG!H$1:H$7000,0)))</f>
        <v>2.6299999999999997E-2</v>
      </c>
      <c r="L1422" s="61" t="str">
        <f t="shared" si="133"/>
        <v/>
      </c>
      <c r="M1422" s="61">
        <f t="shared" si="131"/>
        <v>18.720000000001846</v>
      </c>
      <c r="N1422" s="59" t="str">
        <f t="shared" si="129"/>
        <v/>
      </c>
      <c r="O1422" s="59" t="str">
        <f t="shared" si="130"/>
        <v/>
      </c>
    </row>
    <row r="1423" spans="1:15" ht="12.5" customHeight="1" x14ac:dyDescent="0.35">
      <c r="A1423" s="2">
        <v>27</v>
      </c>
      <c r="B1423" s="2" t="s">
        <v>54</v>
      </c>
      <c r="C1423" s="69">
        <v>63.40034</v>
      </c>
      <c r="D1423" t="s">
        <v>50</v>
      </c>
      <c r="E1423" s="2" t="s">
        <v>44</v>
      </c>
      <c r="F1423" s="2" t="s">
        <v>55</v>
      </c>
      <c r="G1423" s="2"/>
      <c r="H1423" s="2" t="str">
        <f>IF(OR(G1423="",G1424="",G1425="",G1426=""),"",(SUMIF(A1423:A$7000,A1423,G1423:G$7000)))</f>
        <v/>
      </c>
      <c r="I1423" s="55" t="str">
        <f t="shared" si="132"/>
        <v/>
      </c>
      <c r="J1423" s="61" t="str">
        <f t="shared" si="128"/>
        <v/>
      </c>
      <c r="K1423" s="55">
        <f t="array" ref="K1423">(MAX(IF($A1423=InsertVoiceSwitchActivateLOG!A$1:A$7000,InsertVoiceSwitchActivateLOG!H$1:H$7000,0)))</f>
        <v>2.6299999999999997E-2</v>
      </c>
      <c r="L1423" s="55" t="str">
        <f t="shared" si="133"/>
        <v/>
      </c>
      <c r="M1423" s="55">
        <f t="shared" si="131"/>
        <v>24.560000000001025</v>
      </c>
      <c r="N1423" s="59" t="str">
        <f t="shared" si="129"/>
        <v/>
      </c>
      <c r="O1423" s="59" t="str">
        <f t="shared" si="130"/>
        <v/>
      </c>
    </row>
    <row r="1424" spans="1:15" ht="12.5" customHeight="1" x14ac:dyDescent="0.35">
      <c r="A1424" s="61">
        <v>28</v>
      </c>
      <c r="B1424" s="61" t="s">
        <v>54</v>
      </c>
      <c r="C1424" s="70">
        <v>64.426079999999999</v>
      </c>
      <c r="D1424" s="59" t="s">
        <v>50</v>
      </c>
      <c r="E1424" s="61" t="s">
        <v>44</v>
      </c>
      <c r="F1424" s="61" t="s">
        <v>55</v>
      </c>
      <c r="G1424" s="61"/>
      <c r="H1424" s="61" t="str">
        <f>IF(OR(G1424="",G1425="",G1426="",G1427=""),"",(SUMIF(A1424:A$7000,A1424,G1424:G$7000)))</f>
        <v/>
      </c>
      <c r="I1424" s="61" t="str">
        <f t="shared" si="132"/>
        <v/>
      </c>
      <c r="J1424" s="61" t="str">
        <f t="shared" si="128"/>
        <v/>
      </c>
      <c r="K1424" s="61">
        <f t="array" ref="K1424">(MAX(IF($A1424=InsertVoiceSwitchActivateLOG!A$1:A$7000,InsertVoiceSwitchActivateLOG!H$1:H$7000,0)))</f>
        <v>0.08</v>
      </c>
      <c r="L1424" s="61" t="str">
        <f t="shared" si="133"/>
        <v/>
      </c>
      <c r="M1424" s="61">
        <f t="shared" si="131"/>
        <v>0</v>
      </c>
      <c r="N1424" s="59" t="str">
        <f t="shared" si="129"/>
        <v/>
      </c>
      <c r="O1424" s="59" t="str">
        <f t="shared" si="130"/>
        <v/>
      </c>
    </row>
    <row r="1425" spans="1:15" ht="12.5" customHeight="1" x14ac:dyDescent="0.35">
      <c r="A1425" s="2">
        <v>28</v>
      </c>
      <c r="B1425" s="2" t="s">
        <v>54</v>
      </c>
      <c r="C1425" s="69">
        <v>64.441059999999993</v>
      </c>
      <c r="D1425" t="s">
        <v>50</v>
      </c>
      <c r="E1425" s="2" t="s">
        <v>44</v>
      </c>
      <c r="F1425" s="2" t="s">
        <v>55</v>
      </c>
      <c r="G1425" s="2"/>
      <c r="H1425" s="2" t="str">
        <f>IF(OR(G1425="",G1426="",G1427="",G1428=""),"",(SUMIF(A1425:A$7000,A1425,G1425:G$7000)))</f>
        <v/>
      </c>
      <c r="I1425" s="55" t="str">
        <f t="shared" si="132"/>
        <v/>
      </c>
      <c r="J1425" s="61" t="str">
        <f t="shared" ref="J1425:J1488" si="134">IF(L1425="","",(VLOOKUP(A1425,A1425:E8409,5,FALSE)))</f>
        <v/>
      </c>
      <c r="K1425" s="55">
        <f t="array" ref="K1425">(MAX(IF($A1425=InsertVoiceSwitchActivateLOG!A$1:A$7000,InsertVoiceSwitchActivateLOG!H$1:H$7000,0)))</f>
        <v>0.08</v>
      </c>
      <c r="L1425" s="55" t="str">
        <f t="shared" si="133"/>
        <v/>
      </c>
      <c r="M1425" s="55">
        <f t="shared" si="131"/>
        <v>14.97999999999422</v>
      </c>
      <c r="N1425" s="59" t="str">
        <f t="shared" ref="N1425:N1488" si="135">IF(AND(G1425&gt;0,G1426&gt;0,G1424&gt;0),A1425,"")</f>
        <v/>
      </c>
      <c r="O1425" s="59" t="str">
        <f t="shared" ref="O1425:O1488" si="136">IF(N1425="","",(IF(G1425&gt;G1426,-1,1)))</f>
        <v/>
      </c>
    </row>
    <row r="1426" spans="1:15" ht="12.5" customHeight="1" x14ac:dyDescent="0.35">
      <c r="A1426" s="61">
        <v>28</v>
      </c>
      <c r="B1426" s="61" t="s">
        <v>54</v>
      </c>
      <c r="C1426" s="70">
        <v>64.458240000000004</v>
      </c>
      <c r="D1426" s="59" t="s">
        <v>50</v>
      </c>
      <c r="E1426" s="61" t="s">
        <v>44</v>
      </c>
      <c r="F1426" s="61" t="s">
        <v>55</v>
      </c>
      <c r="G1426" s="61"/>
      <c r="H1426" s="61" t="str">
        <f>IF(OR(G1426="",G1427="",G1428="",G1429=""),"",(SUMIF(A1426:A$7000,A1426,G1426:G$7000)))</f>
        <v/>
      </c>
      <c r="I1426" s="61" t="str">
        <f t="shared" si="132"/>
        <v/>
      </c>
      <c r="J1426" s="61" t="str">
        <f t="shared" si="134"/>
        <v/>
      </c>
      <c r="K1426" s="61">
        <f t="array" ref="K1426">(MAX(IF($A1426=InsertVoiceSwitchActivateLOG!A$1:A$7000,InsertVoiceSwitchActivateLOG!H$1:H$7000,0)))</f>
        <v>0.08</v>
      </c>
      <c r="L1426" s="61" t="str">
        <f t="shared" si="133"/>
        <v/>
      </c>
      <c r="M1426" s="61">
        <f t="shared" ref="M1426:M1489" si="137">IF(A1426=A1425,ABS(C1426-C1425),0)*1000</f>
        <v>17.180000000010409</v>
      </c>
      <c r="N1426" s="59" t="str">
        <f t="shared" si="135"/>
        <v/>
      </c>
      <c r="O1426" s="59" t="str">
        <f t="shared" si="136"/>
        <v/>
      </c>
    </row>
    <row r="1427" spans="1:15" ht="12.5" customHeight="1" x14ac:dyDescent="0.35">
      <c r="A1427" s="2">
        <v>28</v>
      </c>
      <c r="B1427" s="2" t="s">
        <v>54</v>
      </c>
      <c r="C1427" s="69">
        <v>64.480900000000005</v>
      </c>
      <c r="D1427" t="s">
        <v>50</v>
      </c>
      <c r="E1427" s="2" t="s">
        <v>44</v>
      </c>
      <c r="F1427" s="2" t="s">
        <v>55</v>
      </c>
      <c r="G1427" s="2"/>
      <c r="H1427" s="2" t="str">
        <f>IF(OR(G1427="",G1428="",G1429="",G1430=""),"",(SUMIF(A1427:A$7000,A1427,G1427:G$7000)))</f>
        <v/>
      </c>
      <c r="I1427" s="55" t="str">
        <f t="shared" si="132"/>
        <v/>
      </c>
      <c r="J1427" s="61" t="str">
        <f t="shared" si="134"/>
        <v/>
      </c>
      <c r="K1427" s="55">
        <f t="array" ref="K1427">(MAX(IF($A1427=InsertVoiceSwitchActivateLOG!A$1:A$7000,InsertVoiceSwitchActivateLOG!H$1:H$7000,0)))</f>
        <v>0.08</v>
      </c>
      <c r="L1427" s="55" t="str">
        <f t="shared" si="133"/>
        <v/>
      </c>
      <c r="M1427" s="55">
        <f t="shared" si="137"/>
        <v>22.660000000001901</v>
      </c>
      <c r="N1427" s="59" t="str">
        <f t="shared" si="135"/>
        <v/>
      </c>
      <c r="O1427" s="59" t="str">
        <f t="shared" si="136"/>
        <v/>
      </c>
    </row>
    <row r="1428" spans="1:15" ht="12.5" customHeight="1" x14ac:dyDescent="0.35">
      <c r="A1428" s="61">
        <v>28</v>
      </c>
      <c r="B1428" s="61" t="s">
        <v>54</v>
      </c>
      <c r="C1428" s="70">
        <v>64.506789999999995</v>
      </c>
      <c r="D1428" s="59" t="s">
        <v>50</v>
      </c>
      <c r="E1428" s="61" t="s">
        <v>44</v>
      </c>
      <c r="F1428" s="61" t="s">
        <v>55</v>
      </c>
      <c r="G1428" s="61"/>
      <c r="H1428" s="61" t="str">
        <f>IF(OR(G1428="",G1429="",G1430="",G1431=""),"",(SUMIF(A1428:A$7000,A1428,G1428:G$7000)))</f>
        <v/>
      </c>
      <c r="I1428" s="61" t="str">
        <f t="shared" si="132"/>
        <v/>
      </c>
      <c r="J1428" s="61" t="str">
        <f t="shared" si="134"/>
        <v/>
      </c>
      <c r="K1428" s="61">
        <f t="array" ref="K1428">(MAX(IF($A1428=InsertVoiceSwitchActivateLOG!A$1:A$7000,InsertVoiceSwitchActivateLOG!H$1:H$7000,0)))</f>
        <v>0.08</v>
      </c>
      <c r="L1428" s="61" t="str">
        <f t="shared" si="133"/>
        <v/>
      </c>
      <c r="M1428" s="61">
        <f t="shared" si="137"/>
        <v>25.889999999989755</v>
      </c>
      <c r="N1428" s="59" t="str">
        <f t="shared" si="135"/>
        <v/>
      </c>
      <c r="O1428" s="59" t="str">
        <f t="shared" si="136"/>
        <v/>
      </c>
    </row>
    <row r="1429" spans="1:15" ht="12.5" customHeight="1" x14ac:dyDescent="0.35">
      <c r="A1429" s="2">
        <v>28</v>
      </c>
      <c r="B1429" s="2" t="s">
        <v>54</v>
      </c>
      <c r="C1429" s="69">
        <v>64.523380000000003</v>
      </c>
      <c r="D1429" t="s">
        <v>50</v>
      </c>
      <c r="E1429" s="2" t="s">
        <v>44</v>
      </c>
      <c r="F1429" s="2" t="s">
        <v>55</v>
      </c>
      <c r="G1429" s="2"/>
      <c r="H1429" s="2" t="str">
        <f>IF(OR(G1429="",G1430="",G1431="",G1432=""),"",(SUMIF(A1429:A$7000,A1429,G1429:G$7000)))</f>
        <v/>
      </c>
      <c r="I1429" s="55" t="str">
        <f t="shared" si="132"/>
        <v/>
      </c>
      <c r="J1429" s="61" t="str">
        <f t="shared" si="134"/>
        <v/>
      </c>
      <c r="K1429" s="55">
        <f t="array" ref="K1429">(MAX(IF($A1429=InsertVoiceSwitchActivateLOG!A$1:A$7000,InsertVoiceSwitchActivateLOG!H$1:H$7000,0)))</f>
        <v>0.08</v>
      </c>
      <c r="L1429" s="55" t="str">
        <f t="shared" si="133"/>
        <v/>
      </c>
      <c r="M1429" s="55">
        <f t="shared" si="137"/>
        <v>16.590000000007876</v>
      </c>
      <c r="N1429" s="59" t="str">
        <f t="shared" si="135"/>
        <v/>
      </c>
      <c r="O1429" s="59" t="str">
        <f t="shared" si="136"/>
        <v/>
      </c>
    </row>
    <row r="1430" spans="1:15" ht="12.5" customHeight="1" x14ac:dyDescent="0.35">
      <c r="A1430" s="61">
        <v>28</v>
      </c>
      <c r="B1430" s="61" t="s">
        <v>54</v>
      </c>
      <c r="C1430" s="70">
        <v>64.539829999999995</v>
      </c>
      <c r="D1430" s="59" t="s">
        <v>50</v>
      </c>
      <c r="E1430" s="61" t="s">
        <v>44</v>
      </c>
      <c r="F1430" s="61" t="s">
        <v>55</v>
      </c>
      <c r="G1430" s="61"/>
      <c r="H1430" s="61" t="str">
        <f>IF(OR(G1430="",G1431="",G1432="",G1433=""),"",(SUMIF(A1430:A$7000,A1430,G1430:G$7000)))</f>
        <v/>
      </c>
      <c r="I1430" s="61" t="str">
        <f t="shared" si="132"/>
        <v/>
      </c>
      <c r="J1430" s="61" t="str">
        <f t="shared" si="134"/>
        <v/>
      </c>
      <c r="K1430" s="61">
        <f t="array" ref="K1430">(MAX(IF($A1430=InsertVoiceSwitchActivateLOG!A$1:A$7000,InsertVoiceSwitchActivateLOG!H$1:H$7000,0)))</f>
        <v>0.08</v>
      </c>
      <c r="L1430" s="61" t="str">
        <f t="shared" si="133"/>
        <v/>
      </c>
      <c r="M1430" s="61">
        <f t="shared" si="137"/>
        <v>16.44999999999186</v>
      </c>
      <c r="N1430" s="59" t="str">
        <f t="shared" si="135"/>
        <v/>
      </c>
      <c r="O1430" s="59" t="str">
        <f t="shared" si="136"/>
        <v/>
      </c>
    </row>
    <row r="1431" spans="1:15" ht="12.5" customHeight="1" x14ac:dyDescent="0.35">
      <c r="A1431" s="2">
        <v>28</v>
      </c>
      <c r="B1431" s="2" t="s">
        <v>54</v>
      </c>
      <c r="C1431" s="69">
        <v>64.55556</v>
      </c>
      <c r="D1431" t="s">
        <v>50</v>
      </c>
      <c r="E1431" s="2" t="s">
        <v>44</v>
      </c>
      <c r="F1431" s="2" t="s">
        <v>55</v>
      </c>
      <c r="G1431" s="2"/>
      <c r="H1431" s="2" t="str">
        <f>IF(OR(G1431="",G1432="",G1433="",G1434=""),"",(SUMIF(A1431:A$7000,A1431,G1431:G$7000)))</f>
        <v/>
      </c>
      <c r="I1431" s="55" t="str">
        <f t="shared" si="132"/>
        <v/>
      </c>
      <c r="J1431" s="61" t="str">
        <f t="shared" si="134"/>
        <v/>
      </c>
      <c r="K1431" s="55">
        <f t="array" ref="K1431">(MAX(IF($A1431=InsertVoiceSwitchActivateLOG!A$1:A$7000,InsertVoiceSwitchActivateLOG!H$1:H$7000,0)))</f>
        <v>0.08</v>
      </c>
      <c r="L1431" s="55" t="str">
        <f t="shared" si="133"/>
        <v/>
      </c>
      <c r="M1431" s="55">
        <f t="shared" si="137"/>
        <v>15.730000000004907</v>
      </c>
      <c r="N1431" s="59" t="str">
        <f t="shared" si="135"/>
        <v/>
      </c>
      <c r="O1431" s="59" t="str">
        <f t="shared" si="136"/>
        <v/>
      </c>
    </row>
    <row r="1432" spans="1:15" ht="12.5" customHeight="1" x14ac:dyDescent="0.35">
      <c r="A1432" s="61">
        <v>28</v>
      </c>
      <c r="B1432" s="61" t="s">
        <v>54</v>
      </c>
      <c r="C1432" s="70">
        <v>64.571659999999994</v>
      </c>
      <c r="D1432" s="59" t="s">
        <v>50</v>
      </c>
      <c r="E1432" s="61" t="s">
        <v>44</v>
      </c>
      <c r="F1432" s="61" t="s">
        <v>55</v>
      </c>
      <c r="G1432" s="61"/>
      <c r="H1432" s="61" t="str">
        <f>IF(OR(G1432="",G1433="",G1434="",G1435=""),"",(SUMIF(A1432:A$7000,A1432,G1432:G$7000)))</f>
        <v/>
      </c>
      <c r="I1432" s="61" t="str">
        <f t="shared" si="132"/>
        <v/>
      </c>
      <c r="J1432" s="61" t="str">
        <f t="shared" si="134"/>
        <v/>
      </c>
      <c r="K1432" s="61">
        <f t="array" ref="K1432">(MAX(IF($A1432=InsertVoiceSwitchActivateLOG!A$1:A$7000,InsertVoiceSwitchActivateLOG!H$1:H$7000,0)))</f>
        <v>0.08</v>
      </c>
      <c r="L1432" s="61" t="str">
        <f t="shared" si="133"/>
        <v/>
      </c>
      <c r="M1432" s="61">
        <f t="shared" si="137"/>
        <v>16.099999999994452</v>
      </c>
      <c r="N1432" s="59" t="str">
        <f t="shared" si="135"/>
        <v/>
      </c>
      <c r="O1432" s="59" t="str">
        <f t="shared" si="136"/>
        <v/>
      </c>
    </row>
    <row r="1433" spans="1:15" ht="12.5" customHeight="1" x14ac:dyDescent="0.35">
      <c r="A1433" s="2">
        <v>28</v>
      </c>
      <c r="B1433" s="2" t="s">
        <v>54</v>
      </c>
      <c r="C1433" s="69">
        <v>64.591059999999999</v>
      </c>
      <c r="D1433" t="s">
        <v>50</v>
      </c>
      <c r="E1433" s="2" t="s">
        <v>44</v>
      </c>
      <c r="F1433" s="2" t="s">
        <v>55</v>
      </c>
      <c r="G1433" s="2"/>
      <c r="H1433" s="2" t="str">
        <f>IF(OR(G1433="",G1434="",G1435="",G1436=""),"",(SUMIF(A1433:A$7000,A1433,G1433:G$7000)))</f>
        <v/>
      </c>
      <c r="I1433" s="55" t="str">
        <f t="shared" si="132"/>
        <v/>
      </c>
      <c r="J1433" s="61" t="str">
        <f t="shared" si="134"/>
        <v/>
      </c>
      <c r="K1433" s="55">
        <f t="array" ref="K1433">(MAX(IF($A1433=InsertVoiceSwitchActivateLOG!A$1:A$7000,InsertVoiceSwitchActivateLOG!H$1:H$7000,0)))</f>
        <v>0.08</v>
      </c>
      <c r="L1433" s="55" t="str">
        <f t="shared" si="133"/>
        <v/>
      </c>
      <c r="M1433" s="55">
        <f t="shared" si="137"/>
        <v>19.400000000004525</v>
      </c>
      <c r="N1433" s="59" t="str">
        <f t="shared" si="135"/>
        <v/>
      </c>
      <c r="O1433" s="59" t="str">
        <f t="shared" si="136"/>
        <v/>
      </c>
    </row>
    <row r="1434" spans="1:15" ht="12.5" customHeight="1" x14ac:dyDescent="0.35">
      <c r="A1434" s="61">
        <v>28</v>
      </c>
      <c r="B1434" s="61" t="s">
        <v>54</v>
      </c>
      <c r="C1434" s="70">
        <v>64.610619999999997</v>
      </c>
      <c r="D1434" s="59" t="s">
        <v>50</v>
      </c>
      <c r="E1434" s="61" t="s">
        <v>44</v>
      </c>
      <c r="F1434" s="61" t="s">
        <v>55</v>
      </c>
      <c r="G1434" s="61"/>
      <c r="H1434" s="61" t="str">
        <f>IF(OR(G1434="",G1435="",G1436="",G1437=""),"",(SUMIF(A1434:A$7000,A1434,G1434:G$7000)))</f>
        <v/>
      </c>
      <c r="I1434" s="61" t="str">
        <f t="shared" ref="I1434:I1497" si="138">IF(L1434="","",A1434)</f>
        <v/>
      </c>
      <c r="J1434" s="61" t="str">
        <f t="shared" si="134"/>
        <v/>
      </c>
      <c r="K1434" s="61">
        <f t="array" ref="K1434">(MAX(IF($A1434=InsertVoiceSwitchActivateLOG!A$1:A$7000,InsertVoiceSwitchActivateLOG!H$1:H$7000,0)))</f>
        <v>0.08</v>
      </c>
      <c r="L1434" s="61" t="str">
        <f t="shared" ref="L1434:L1497" si="139">IF(H1434="","",IF(AND(H1433="",H1432="",H1431=""),C1434,""))</f>
        <v/>
      </c>
      <c r="M1434" s="61">
        <f t="shared" si="137"/>
        <v>19.559999999998468</v>
      </c>
      <c r="N1434" s="59" t="str">
        <f t="shared" si="135"/>
        <v/>
      </c>
      <c r="O1434" s="59" t="str">
        <f t="shared" si="136"/>
        <v/>
      </c>
    </row>
    <row r="1435" spans="1:15" ht="12.5" customHeight="1" x14ac:dyDescent="0.35">
      <c r="A1435" s="2">
        <v>28</v>
      </c>
      <c r="B1435" s="2" t="s">
        <v>54</v>
      </c>
      <c r="C1435" s="69">
        <v>64.636510000000001</v>
      </c>
      <c r="D1435" t="s">
        <v>50</v>
      </c>
      <c r="E1435" s="2" t="s">
        <v>44</v>
      </c>
      <c r="F1435" s="2" t="s">
        <v>55</v>
      </c>
      <c r="G1435" s="2"/>
      <c r="H1435" s="2" t="str">
        <f>IF(OR(G1435="",G1436="",G1437="",G1438=""),"",(SUMIF(A1435:A$7000,A1435,G1435:G$7000)))</f>
        <v/>
      </c>
      <c r="I1435" s="55" t="str">
        <f t="shared" si="138"/>
        <v/>
      </c>
      <c r="J1435" s="61" t="str">
        <f t="shared" si="134"/>
        <v/>
      </c>
      <c r="K1435" s="55">
        <f t="array" ref="K1435">(MAX(IF($A1435=InsertVoiceSwitchActivateLOG!A$1:A$7000,InsertVoiceSwitchActivateLOG!H$1:H$7000,0)))</f>
        <v>0.08</v>
      </c>
      <c r="L1435" s="55" t="str">
        <f t="shared" si="139"/>
        <v/>
      </c>
      <c r="M1435" s="55">
        <f t="shared" si="137"/>
        <v>25.890000000003965</v>
      </c>
      <c r="N1435" s="59" t="str">
        <f t="shared" si="135"/>
        <v/>
      </c>
      <c r="O1435" s="59" t="str">
        <f t="shared" si="136"/>
        <v/>
      </c>
    </row>
    <row r="1436" spans="1:15" ht="12.5" customHeight="1" x14ac:dyDescent="0.35">
      <c r="A1436" s="61">
        <v>28</v>
      </c>
      <c r="B1436" s="61" t="s">
        <v>54</v>
      </c>
      <c r="C1436" s="70">
        <v>64.654210000000006</v>
      </c>
      <c r="D1436" s="59" t="s">
        <v>50</v>
      </c>
      <c r="E1436" s="61" t="s">
        <v>44</v>
      </c>
      <c r="F1436" s="61" t="s">
        <v>55</v>
      </c>
      <c r="G1436" s="61"/>
      <c r="H1436" s="61" t="str">
        <f>IF(OR(G1436="",G1437="",G1438="",G1439=""),"",(SUMIF(A1436:A$7000,A1436,G1436:G$7000)))</f>
        <v/>
      </c>
      <c r="I1436" s="61" t="str">
        <f t="shared" si="138"/>
        <v/>
      </c>
      <c r="J1436" s="61" t="str">
        <f t="shared" si="134"/>
        <v/>
      </c>
      <c r="K1436" s="61">
        <f t="array" ref="K1436">(MAX(IF($A1436=InsertVoiceSwitchActivateLOG!A$1:A$7000,InsertVoiceSwitchActivateLOG!H$1:H$7000,0)))</f>
        <v>0.08</v>
      </c>
      <c r="L1436" s="61" t="str">
        <f t="shared" si="139"/>
        <v/>
      </c>
      <c r="M1436" s="61">
        <f t="shared" si="137"/>
        <v>17.700000000004934</v>
      </c>
      <c r="N1436" s="59" t="str">
        <f t="shared" si="135"/>
        <v/>
      </c>
      <c r="O1436" s="59" t="str">
        <f t="shared" si="136"/>
        <v/>
      </c>
    </row>
    <row r="1437" spans="1:15" ht="12.5" customHeight="1" x14ac:dyDescent="0.35">
      <c r="A1437" s="2">
        <v>28</v>
      </c>
      <c r="B1437" s="2" t="s">
        <v>54</v>
      </c>
      <c r="C1437" s="69">
        <v>64.672439999999995</v>
      </c>
      <c r="D1437" t="s">
        <v>50</v>
      </c>
      <c r="E1437" s="2" t="s">
        <v>44</v>
      </c>
      <c r="F1437" s="2" t="s">
        <v>55</v>
      </c>
      <c r="G1437" s="2"/>
      <c r="H1437" s="2" t="str">
        <f>IF(OR(G1437="",G1438="",G1439="",G1440=""),"",(SUMIF(A1437:A$7000,A1437,G1437:G$7000)))</f>
        <v/>
      </c>
      <c r="I1437" s="55" t="str">
        <f t="shared" si="138"/>
        <v/>
      </c>
      <c r="J1437" s="61" t="str">
        <f t="shared" si="134"/>
        <v/>
      </c>
      <c r="K1437" s="55">
        <f t="array" ref="K1437">(MAX(IF($A1437=InsertVoiceSwitchActivateLOG!A$1:A$7000,InsertVoiceSwitchActivateLOG!H$1:H$7000,0)))</f>
        <v>0.08</v>
      </c>
      <c r="L1437" s="55" t="str">
        <f t="shared" si="139"/>
        <v/>
      </c>
      <c r="M1437" s="55">
        <f t="shared" si="137"/>
        <v>18.229999999988422</v>
      </c>
      <c r="N1437" s="59" t="str">
        <f t="shared" si="135"/>
        <v/>
      </c>
      <c r="O1437" s="59" t="str">
        <f t="shared" si="136"/>
        <v/>
      </c>
    </row>
    <row r="1438" spans="1:15" ht="12.5" customHeight="1" x14ac:dyDescent="0.35">
      <c r="A1438" s="61">
        <v>28</v>
      </c>
      <c r="B1438" s="61" t="s">
        <v>54</v>
      </c>
      <c r="C1438" s="70">
        <v>64.695130000000006</v>
      </c>
      <c r="D1438" s="59" t="s">
        <v>50</v>
      </c>
      <c r="E1438" s="61" t="s">
        <v>44</v>
      </c>
      <c r="F1438" s="61" t="s">
        <v>55</v>
      </c>
      <c r="G1438" s="61"/>
      <c r="H1438" s="61" t="str">
        <f>IF(OR(G1438="",G1439="",G1440="",G1441=""),"",(SUMIF(A1438:A$7000,A1438,G1438:G$7000)))</f>
        <v/>
      </c>
      <c r="I1438" s="61" t="str">
        <f t="shared" si="138"/>
        <v/>
      </c>
      <c r="J1438" s="61" t="str">
        <f t="shared" si="134"/>
        <v/>
      </c>
      <c r="K1438" s="61">
        <f t="array" ref="K1438">(MAX(IF($A1438=InsertVoiceSwitchActivateLOG!A$1:A$7000,InsertVoiceSwitchActivateLOG!H$1:H$7000,0)))</f>
        <v>0.08</v>
      </c>
      <c r="L1438" s="61" t="str">
        <f t="shared" si="139"/>
        <v/>
      </c>
      <c r="M1438" s="61">
        <f t="shared" si="137"/>
        <v>22.690000000011423</v>
      </c>
      <c r="N1438" s="59" t="str">
        <f t="shared" si="135"/>
        <v/>
      </c>
      <c r="O1438" s="59" t="str">
        <f t="shared" si="136"/>
        <v/>
      </c>
    </row>
    <row r="1439" spans="1:15" ht="12.5" customHeight="1" x14ac:dyDescent="0.35">
      <c r="A1439" s="2">
        <v>28</v>
      </c>
      <c r="B1439" s="2" t="s">
        <v>54</v>
      </c>
      <c r="C1439" s="69">
        <v>64.713340000000002</v>
      </c>
      <c r="D1439" t="s">
        <v>50</v>
      </c>
      <c r="E1439" s="2" t="s">
        <v>44</v>
      </c>
      <c r="F1439" s="2" t="s">
        <v>55</v>
      </c>
      <c r="G1439" s="2"/>
      <c r="H1439" s="2" t="str">
        <f>IF(OR(G1439="",G1440="",G1441="",G1442=""),"",(SUMIF(A1439:A$7000,A1439,G1439:G$7000)))</f>
        <v/>
      </c>
      <c r="I1439" s="55" t="str">
        <f t="shared" si="138"/>
        <v/>
      </c>
      <c r="J1439" s="61" t="str">
        <f t="shared" si="134"/>
        <v/>
      </c>
      <c r="K1439" s="55">
        <f t="array" ref="K1439">(MAX(IF($A1439=InsertVoiceSwitchActivateLOG!A$1:A$7000,InsertVoiceSwitchActivateLOG!H$1:H$7000,0)))</f>
        <v>0.08</v>
      </c>
      <c r="L1439" s="55" t="str">
        <f t="shared" si="139"/>
        <v/>
      </c>
      <c r="M1439" s="55">
        <f t="shared" si="137"/>
        <v>18.209999999996285</v>
      </c>
      <c r="N1439" s="59" t="str">
        <f t="shared" si="135"/>
        <v/>
      </c>
      <c r="O1439" s="59" t="str">
        <f t="shared" si="136"/>
        <v/>
      </c>
    </row>
    <row r="1440" spans="1:15" ht="12.5" customHeight="1" x14ac:dyDescent="0.35">
      <c r="A1440" s="61">
        <v>28</v>
      </c>
      <c r="B1440" s="61" t="s">
        <v>54</v>
      </c>
      <c r="C1440" s="70">
        <v>64.739199999999997</v>
      </c>
      <c r="D1440" s="59" t="s">
        <v>50</v>
      </c>
      <c r="E1440" s="61" t="s">
        <v>44</v>
      </c>
      <c r="F1440" s="61" t="s">
        <v>55</v>
      </c>
      <c r="G1440" s="61"/>
      <c r="H1440" s="61" t="str">
        <f>IF(OR(G1440="",G1441="",G1442="",G1443=""),"",(SUMIF(A1440:A$7000,A1440,G1440:G$7000)))</f>
        <v/>
      </c>
      <c r="I1440" s="61" t="str">
        <f t="shared" si="138"/>
        <v/>
      </c>
      <c r="J1440" s="61" t="str">
        <f t="shared" si="134"/>
        <v/>
      </c>
      <c r="K1440" s="61">
        <f t="array" ref="K1440">(MAX(IF($A1440=InsertVoiceSwitchActivateLOG!A$1:A$7000,InsertVoiceSwitchActivateLOG!H$1:H$7000,0)))</f>
        <v>0.08</v>
      </c>
      <c r="L1440" s="61" t="str">
        <f t="shared" si="139"/>
        <v/>
      </c>
      <c r="M1440" s="61">
        <f t="shared" si="137"/>
        <v>25.859999999994443</v>
      </c>
      <c r="N1440" s="59" t="str">
        <f t="shared" si="135"/>
        <v/>
      </c>
      <c r="O1440" s="59" t="str">
        <f t="shared" si="136"/>
        <v/>
      </c>
    </row>
    <row r="1441" spans="1:15" ht="12.5" customHeight="1" x14ac:dyDescent="0.35">
      <c r="A1441" s="2">
        <v>28</v>
      </c>
      <c r="B1441" s="2" t="s">
        <v>54</v>
      </c>
      <c r="C1441" s="69">
        <v>64.761380000000003</v>
      </c>
      <c r="D1441" t="s">
        <v>50</v>
      </c>
      <c r="E1441" s="2" t="s">
        <v>44</v>
      </c>
      <c r="F1441" s="2" t="s">
        <v>55</v>
      </c>
      <c r="G1441" s="2"/>
      <c r="H1441" s="2" t="str">
        <f>IF(OR(G1441="",G1442="",G1443="",G1444=""),"",(SUMIF(A1441:A$7000,A1441,G1441:G$7000)))</f>
        <v/>
      </c>
      <c r="I1441" s="55" t="str">
        <f t="shared" si="138"/>
        <v/>
      </c>
      <c r="J1441" s="61" t="str">
        <f t="shared" si="134"/>
        <v/>
      </c>
      <c r="K1441" s="55">
        <f t="array" ref="K1441">(MAX(IF($A1441=InsertVoiceSwitchActivateLOG!A$1:A$7000,InsertVoiceSwitchActivateLOG!H$1:H$7000,0)))</f>
        <v>0.08</v>
      </c>
      <c r="L1441" s="55" t="str">
        <f t="shared" si="139"/>
        <v/>
      </c>
      <c r="M1441" s="55">
        <f t="shared" si="137"/>
        <v>22.180000000005862</v>
      </c>
      <c r="N1441" s="59" t="str">
        <f t="shared" si="135"/>
        <v/>
      </c>
      <c r="O1441" s="59" t="str">
        <f t="shared" si="136"/>
        <v/>
      </c>
    </row>
    <row r="1442" spans="1:15" ht="12.5" customHeight="1" x14ac:dyDescent="0.35">
      <c r="A1442" s="61">
        <v>28</v>
      </c>
      <c r="B1442" s="61" t="s">
        <v>54</v>
      </c>
      <c r="C1442" s="70">
        <v>64.782420000000002</v>
      </c>
      <c r="D1442" s="59" t="s">
        <v>50</v>
      </c>
      <c r="E1442" s="61" t="s">
        <v>44</v>
      </c>
      <c r="F1442" s="61" t="s">
        <v>55</v>
      </c>
      <c r="G1442" s="61"/>
      <c r="H1442" s="61" t="str">
        <f>IF(OR(G1442="",G1443="",G1444="",G1445=""),"",(SUMIF(A1442:A$7000,A1442,G1442:G$7000)))</f>
        <v/>
      </c>
      <c r="I1442" s="61" t="str">
        <f t="shared" si="138"/>
        <v/>
      </c>
      <c r="J1442" s="61" t="str">
        <f t="shared" si="134"/>
        <v/>
      </c>
      <c r="K1442" s="61">
        <f t="array" ref="K1442">(MAX(IF($A1442=InsertVoiceSwitchActivateLOG!A$1:A$7000,InsertVoiceSwitchActivateLOG!H$1:H$7000,0)))</f>
        <v>0.08</v>
      </c>
      <c r="L1442" s="61" t="str">
        <f t="shared" si="139"/>
        <v/>
      </c>
      <c r="M1442" s="61">
        <f t="shared" si="137"/>
        <v>21.039999999999281</v>
      </c>
      <c r="N1442" s="59" t="str">
        <f t="shared" si="135"/>
        <v/>
      </c>
      <c r="O1442" s="59" t="str">
        <f t="shared" si="136"/>
        <v/>
      </c>
    </row>
    <row r="1443" spans="1:15" ht="12.5" customHeight="1" x14ac:dyDescent="0.35">
      <c r="A1443" s="2">
        <v>28</v>
      </c>
      <c r="B1443" s="2" t="s">
        <v>54</v>
      </c>
      <c r="C1443" s="69">
        <v>64.814920000000001</v>
      </c>
      <c r="D1443" t="s">
        <v>50</v>
      </c>
      <c r="E1443" s="2" t="s">
        <v>44</v>
      </c>
      <c r="F1443" s="2" t="s">
        <v>55</v>
      </c>
      <c r="G1443" s="2"/>
      <c r="H1443" s="2" t="str">
        <f>IF(OR(G1443="",G1444="",G1445="",G1446=""),"",(SUMIF(A1443:A$7000,A1443,G1443:G$7000)))</f>
        <v/>
      </c>
      <c r="I1443" s="55" t="str">
        <f t="shared" si="138"/>
        <v/>
      </c>
      <c r="J1443" s="61" t="str">
        <f t="shared" si="134"/>
        <v/>
      </c>
      <c r="K1443" s="55">
        <f t="array" ref="K1443">(MAX(IF($A1443=InsertVoiceSwitchActivateLOG!A$1:A$7000,InsertVoiceSwitchActivateLOG!H$1:H$7000,0)))</f>
        <v>0.08</v>
      </c>
      <c r="L1443" s="55" t="str">
        <f t="shared" si="139"/>
        <v/>
      </c>
      <c r="M1443" s="55">
        <f t="shared" si="137"/>
        <v>32.499999999998863</v>
      </c>
      <c r="N1443" s="59" t="str">
        <f t="shared" si="135"/>
        <v/>
      </c>
      <c r="O1443" s="59" t="str">
        <f t="shared" si="136"/>
        <v/>
      </c>
    </row>
    <row r="1444" spans="1:15" ht="12.5" customHeight="1" x14ac:dyDescent="0.35">
      <c r="A1444" s="61">
        <v>28</v>
      </c>
      <c r="B1444" s="61" t="s">
        <v>54</v>
      </c>
      <c r="C1444" s="70">
        <v>64.841419999999999</v>
      </c>
      <c r="D1444" s="59" t="s">
        <v>50</v>
      </c>
      <c r="E1444" s="61" t="s">
        <v>44</v>
      </c>
      <c r="F1444" s="61" t="s">
        <v>55</v>
      </c>
      <c r="G1444" s="61"/>
      <c r="H1444" s="61" t="str">
        <f>IF(OR(G1444="",G1445="",G1446="",G1447=""),"",(SUMIF(A1444:A$7000,A1444,G1444:G$7000)))</f>
        <v/>
      </c>
      <c r="I1444" s="61" t="str">
        <f t="shared" si="138"/>
        <v/>
      </c>
      <c r="J1444" s="61" t="str">
        <f t="shared" si="134"/>
        <v/>
      </c>
      <c r="K1444" s="61">
        <f t="array" ref="K1444">(MAX(IF($A1444=InsertVoiceSwitchActivateLOG!A$1:A$7000,InsertVoiceSwitchActivateLOG!H$1:H$7000,0)))</f>
        <v>0.08</v>
      </c>
      <c r="L1444" s="61" t="str">
        <f t="shared" si="139"/>
        <v/>
      </c>
      <c r="M1444" s="61">
        <f t="shared" si="137"/>
        <v>26.499999999998636</v>
      </c>
      <c r="N1444" s="59" t="str">
        <f t="shared" si="135"/>
        <v/>
      </c>
      <c r="O1444" s="59" t="str">
        <f t="shared" si="136"/>
        <v/>
      </c>
    </row>
    <row r="1445" spans="1:15" ht="12.5" customHeight="1" x14ac:dyDescent="0.35">
      <c r="A1445" s="2">
        <v>28</v>
      </c>
      <c r="B1445" s="2" t="s">
        <v>54</v>
      </c>
      <c r="C1445" s="69">
        <v>64.860150000000004</v>
      </c>
      <c r="D1445" t="s">
        <v>50</v>
      </c>
      <c r="E1445" s="2" t="s">
        <v>44</v>
      </c>
      <c r="F1445" s="2" t="s">
        <v>55</v>
      </c>
      <c r="G1445" s="2"/>
      <c r="H1445" s="2" t="str">
        <f>IF(OR(G1445="",G1446="",G1447="",G1448=""),"",(SUMIF(A1445:A$7000,A1445,G1445:G$7000)))</f>
        <v/>
      </c>
      <c r="I1445" s="55" t="str">
        <f t="shared" si="138"/>
        <v/>
      </c>
      <c r="J1445" s="61" t="str">
        <f t="shared" si="134"/>
        <v/>
      </c>
      <c r="K1445" s="55">
        <f t="array" ref="K1445">(MAX(IF($A1445=InsertVoiceSwitchActivateLOG!A$1:A$7000,InsertVoiceSwitchActivateLOG!H$1:H$7000,0)))</f>
        <v>0.08</v>
      </c>
      <c r="L1445" s="55" t="str">
        <f t="shared" si="139"/>
        <v/>
      </c>
      <c r="M1445" s="55">
        <f t="shared" si="137"/>
        <v>18.73000000000502</v>
      </c>
      <c r="N1445" s="59" t="str">
        <f t="shared" si="135"/>
        <v/>
      </c>
      <c r="O1445" s="59" t="str">
        <f t="shared" si="136"/>
        <v/>
      </c>
    </row>
    <row r="1446" spans="1:15" ht="12.5" customHeight="1" x14ac:dyDescent="0.35">
      <c r="A1446" s="61">
        <v>28</v>
      </c>
      <c r="B1446" s="61" t="s">
        <v>54</v>
      </c>
      <c r="C1446" s="70">
        <v>64.885249999999999</v>
      </c>
      <c r="D1446" s="59" t="s">
        <v>50</v>
      </c>
      <c r="E1446" s="61" t="s">
        <v>44</v>
      </c>
      <c r="F1446" s="61" t="s">
        <v>55</v>
      </c>
      <c r="G1446" s="61"/>
      <c r="H1446" s="61" t="str">
        <f>IF(OR(G1446="",G1447="",G1448="",G1449=""),"",(SUMIF(A1446:A$7000,A1446,G1446:G$7000)))</f>
        <v/>
      </c>
      <c r="I1446" s="61" t="str">
        <f t="shared" si="138"/>
        <v/>
      </c>
      <c r="J1446" s="61" t="str">
        <f t="shared" si="134"/>
        <v/>
      </c>
      <c r="K1446" s="61">
        <f t="array" ref="K1446">(MAX(IF($A1446=InsertVoiceSwitchActivateLOG!A$1:A$7000,InsertVoiceSwitchActivateLOG!H$1:H$7000,0)))</f>
        <v>0.08</v>
      </c>
      <c r="L1446" s="61" t="str">
        <f t="shared" si="139"/>
        <v/>
      </c>
      <c r="M1446" s="61">
        <f t="shared" si="137"/>
        <v>25.099999999994793</v>
      </c>
      <c r="N1446" s="59" t="str">
        <f t="shared" si="135"/>
        <v/>
      </c>
      <c r="O1446" s="59" t="str">
        <f t="shared" si="136"/>
        <v/>
      </c>
    </row>
    <row r="1447" spans="1:15" ht="12.5" customHeight="1" x14ac:dyDescent="0.35">
      <c r="A1447" s="2">
        <v>28</v>
      </c>
      <c r="B1447" s="2" t="s">
        <v>54</v>
      </c>
      <c r="C1447" s="69">
        <v>64.909469999999999</v>
      </c>
      <c r="D1447" t="s">
        <v>50</v>
      </c>
      <c r="E1447" s="2" t="s">
        <v>44</v>
      </c>
      <c r="F1447" s="2" t="s">
        <v>55</v>
      </c>
      <c r="G1447" s="2"/>
      <c r="H1447" s="2" t="str">
        <f>IF(OR(G1447="",G1448="",G1449="",G1450=""),"",(SUMIF(A1447:A$7000,A1447,G1447:G$7000)))</f>
        <v/>
      </c>
      <c r="I1447" s="55" t="str">
        <f t="shared" si="138"/>
        <v/>
      </c>
      <c r="J1447" s="61" t="str">
        <f t="shared" si="134"/>
        <v/>
      </c>
      <c r="K1447" s="55">
        <f t="array" ref="K1447">(MAX(IF($A1447=InsertVoiceSwitchActivateLOG!A$1:A$7000,InsertVoiceSwitchActivateLOG!H$1:H$7000,0)))</f>
        <v>0.08</v>
      </c>
      <c r="L1447" s="55" t="str">
        <f t="shared" si="139"/>
        <v/>
      </c>
      <c r="M1447" s="55">
        <f t="shared" si="137"/>
        <v>24.219999999999686</v>
      </c>
      <c r="N1447" s="59" t="str">
        <f t="shared" si="135"/>
        <v/>
      </c>
      <c r="O1447" s="59" t="str">
        <f t="shared" si="136"/>
        <v/>
      </c>
    </row>
    <row r="1448" spans="1:15" ht="12.5" customHeight="1" x14ac:dyDescent="0.35">
      <c r="A1448" s="61">
        <v>28</v>
      </c>
      <c r="B1448" s="61" t="s">
        <v>54</v>
      </c>
      <c r="C1448" s="70">
        <v>64.928120000000007</v>
      </c>
      <c r="D1448" s="59" t="s">
        <v>50</v>
      </c>
      <c r="E1448" s="61" t="s">
        <v>44</v>
      </c>
      <c r="F1448" s="61" t="s">
        <v>55</v>
      </c>
      <c r="G1448" s="61"/>
      <c r="H1448" s="61" t="str">
        <f>IF(OR(G1448="",G1449="",G1450="",G1451=""),"",(SUMIF(A1448:A$7000,A1448,G1448:G$7000)))</f>
        <v/>
      </c>
      <c r="I1448" s="61" t="str">
        <f t="shared" si="138"/>
        <v/>
      </c>
      <c r="J1448" s="61" t="str">
        <f t="shared" si="134"/>
        <v/>
      </c>
      <c r="K1448" s="61">
        <f t="array" ref="K1448">(MAX(IF($A1448=InsertVoiceSwitchActivateLOG!A$1:A$7000,InsertVoiceSwitchActivateLOG!H$1:H$7000,0)))</f>
        <v>0.08</v>
      </c>
      <c r="L1448" s="61" t="str">
        <f t="shared" si="139"/>
        <v/>
      </c>
      <c r="M1448" s="61">
        <f t="shared" si="137"/>
        <v>18.650000000008049</v>
      </c>
      <c r="N1448" s="59" t="str">
        <f t="shared" si="135"/>
        <v/>
      </c>
      <c r="O1448" s="59" t="str">
        <f t="shared" si="136"/>
        <v/>
      </c>
    </row>
    <row r="1449" spans="1:15" ht="12.5" customHeight="1" x14ac:dyDescent="0.35">
      <c r="A1449" s="2">
        <v>28</v>
      </c>
      <c r="B1449" s="2" t="s">
        <v>54</v>
      </c>
      <c r="C1449" s="69">
        <v>64.947140000000005</v>
      </c>
      <c r="D1449" t="s">
        <v>50</v>
      </c>
      <c r="E1449" s="2" t="s">
        <v>44</v>
      </c>
      <c r="F1449" s="2" t="s">
        <v>55</v>
      </c>
      <c r="G1449" s="2"/>
      <c r="H1449" s="2" t="str">
        <f>IF(OR(G1449="",G1450="",G1451="",G1452=""),"",(SUMIF(A1449:A$7000,A1449,G1449:G$7000)))</f>
        <v/>
      </c>
      <c r="I1449" s="55" t="str">
        <f t="shared" si="138"/>
        <v/>
      </c>
      <c r="J1449" s="61" t="str">
        <f t="shared" si="134"/>
        <v/>
      </c>
      <c r="K1449" s="55">
        <f t="array" ref="K1449">(MAX(IF($A1449=InsertVoiceSwitchActivateLOG!A$1:A$7000,InsertVoiceSwitchActivateLOG!H$1:H$7000,0)))</f>
        <v>0.08</v>
      </c>
      <c r="L1449" s="55" t="str">
        <f t="shared" si="139"/>
        <v/>
      </c>
      <c r="M1449" s="55">
        <f t="shared" si="137"/>
        <v>19.019999999997594</v>
      </c>
      <c r="N1449" s="59" t="str">
        <f t="shared" si="135"/>
        <v/>
      </c>
      <c r="O1449" s="59" t="str">
        <f t="shared" si="136"/>
        <v/>
      </c>
    </row>
    <row r="1450" spans="1:15" ht="12.5" customHeight="1" x14ac:dyDescent="0.35">
      <c r="A1450" s="61">
        <v>28</v>
      </c>
      <c r="B1450" s="61" t="s">
        <v>54</v>
      </c>
      <c r="C1450" s="70">
        <v>64.96454</v>
      </c>
      <c r="D1450" s="59" t="s">
        <v>50</v>
      </c>
      <c r="E1450" s="61" t="s">
        <v>44</v>
      </c>
      <c r="F1450" s="61" t="s">
        <v>55</v>
      </c>
      <c r="G1450" s="61">
        <v>1E-4</v>
      </c>
      <c r="H1450" s="61">
        <f>IF(OR(G1450="",G1451="",G1452="",G1453=""),"",(SUMIF(A1450:A$7000,A1450,G1450:G$7000)))</f>
        <v>0.08</v>
      </c>
      <c r="I1450" s="61">
        <f t="shared" si="138"/>
        <v>28</v>
      </c>
      <c r="J1450" s="61" t="str">
        <f t="shared" si="134"/>
        <v>TaskC</v>
      </c>
      <c r="K1450" s="61">
        <f t="array" ref="K1450">(MAX(IF($A1450=InsertVoiceSwitchActivateLOG!A$1:A$7000,InsertVoiceSwitchActivateLOG!H$1:H$7000,0)))</f>
        <v>0.08</v>
      </c>
      <c r="L1450" s="61">
        <f t="shared" si="139"/>
        <v>64.96454</v>
      </c>
      <c r="M1450" s="61">
        <f t="shared" si="137"/>
        <v>17.399999999994975</v>
      </c>
      <c r="N1450" s="59" t="str">
        <f t="shared" si="135"/>
        <v/>
      </c>
      <c r="O1450" s="59" t="str">
        <f t="shared" si="136"/>
        <v/>
      </c>
    </row>
    <row r="1451" spans="1:15" ht="12.5" customHeight="1" x14ac:dyDescent="0.35">
      <c r="A1451" s="2">
        <v>28</v>
      </c>
      <c r="B1451" s="2" t="s">
        <v>54</v>
      </c>
      <c r="C1451" s="69">
        <v>64.980230000000006</v>
      </c>
      <c r="D1451" t="s">
        <v>50</v>
      </c>
      <c r="E1451" s="2" t="s">
        <v>44</v>
      </c>
      <c r="F1451" s="2" t="s">
        <v>55</v>
      </c>
      <c r="G1451" s="2">
        <v>1E-4</v>
      </c>
      <c r="H1451" s="2">
        <f>IF(OR(G1451="",G1452="",G1453="",G1454=""),"",(SUMIF(A1451:A$7000,A1451,G1451:G$7000)))</f>
        <v>7.9899999999999999E-2</v>
      </c>
      <c r="I1451" s="55" t="str">
        <f t="shared" si="138"/>
        <v/>
      </c>
      <c r="J1451" s="61" t="str">
        <f t="shared" si="134"/>
        <v/>
      </c>
      <c r="K1451" s="55">
        <f t="array" ref="K1451">(MAX(IF($A1451=InsertVoiceSwitchActivateLOG!A$1:A$7000,InsertVoiceSwitchActivateLOG!H$1:H$7000,0)))</f>
        <v>0.08</v>
      </c>
      <c r="L1451" s="55" t="str">
        <f t="shared" si="139"/>
        <v/>
      </c>
      <c r="M1451" s="55">
        <f t="shared" si="137"/>
        <v>15.690000000006421</v>
      </c>
      <c r="N1451" s="59">
        <f t="shared" si="135"/>
        <v>28</v>
      </c>
      <c r="O1451" s="59">
        <f t="shared" si="136"/>
        <v>1</v>
      </c>
    </row>
    <row r="1452" spans="1:15" ht="12.5" customHeight="1" x14ac:dyDescent="0.35">
      <c r="A1452" s="61">
        <v>28</v>
      </c>
      <c r="B1452" s="61" t="s">
        <v>54</v>
      </c>
      <c r="C1452" s="70">
        <v>64.996859999999998</v>
      </c>
      <c r="D1452" s="59" t="s">
        <v>50</v>
      </c>
      <c r="E1452" s="61" t="s">
        <v>44</v>
      </c>
      <c r="F1452" s="61" t="s">
        <v>55</v>
      </c>
      <c r="G1452" s="61">
        <v>2.9999999999999997E-4</v>
      </c>
      <c r="H1452" s="61">
        <f>IF(OR(G1452="",G1453="",G1454="",G1455=""),"",(SUMIF(A1452:A$7000,A1452,G1452:G$7000)))</f>
        <v>7.980000000000001E-2</v>
      </c>
      <c r="I1452" s="61" t="str">
        <f t="shared" si="138"/>
        <v/>
      </c>
      <c r="J1452" s="61" t="str">
        <f t="shared" si="134"/>
        <v/>
      </c>
      <c r="K1452" s="61">
        <f t="array" ref="K1452">(MAX(IF($A1452=InsertVoiceSwitchActivateLOG!A$1:A$7000,InsertVoiceSwitchActivateLOG!H$1:H$7000,0)))</f>
        <v>0.08</v>
      </c>
      <c r="L1452" s="61" t="str">
        <f t="shared" si="139"/>
        <v/>
      </c>
      <c r="M1452" s="61">
        <f t="shared" si="137"/>
        <v>16.629999999992151</v>
      </c>
      <c r="N1452" s="59">
        <f t="shared" si="135"/>
        <v>28</v>
      </c>
      <c r="O1452" s="59">
        <f t="shared" si="136"/>
        <v>1</v>
      </c>
    </row>
    <row r="1453" spans="1:15" ht="12.5" customHeight="1" x14ac:dyDescent="0.35">
      <c r="A1453" s="2">
        <v>28</v>
      </c>
      <c r="B1453" s="2" t="s">
        <v>54</v>
      </c>
      <c r="C1453" s="69">
        <v>65.01155</v>
      </c>
      <c r="D1453" t="s">
        <v>50</v>
      </c>
      <c r="E1453" s="2" t="s">
        <v>44</v>
      </c>
      <c r="F1453" s="2" t="s">
        <v>55</v>
      </c>
      <c r="G1453" s="2">
        <v>2.9999999999999997E-4</v>
      </c>
      <c r="H1453" s="2">
        <f>IF(OR(G1453="",G1454="",G1455="",G1456=""),"",(SUMIF(A1453:A$7000,A1453,G1453:G$7000)))</f>
        <v>7.9500000000000001E-2</v>
      </c>
      <c r="I1453" s="55" t="str">
        <f t="shared" si="138"/>
        <v/>
      </c>
      <c r="J1453" s="61" t="str">
        <f t="shared" si="134"/>
        <v/>
      </c>
      <c r="K1453" s="55">
        <f t="array" ref="K1453">(MAX(IF($A1453=InsertVoiceSwitchActivateLOG!A$1:A$7000,InsertVoiceSwitchActivateLOG!H$1:H$7000,0)))</f>
        <v>0.08</v>
      </c>
      <c r="L1453" s="55" t="str">
        <f t="shared" si="139"/>
        <v/>
      </c>
      <c r="M1453" s="55">
        <f t="shared" si="137"/>
        <v>14.690000000001646</v>
      </c>
      <c r="N1453" s="59">
        <f t="shared" si="135"/>
        <v>28</v>
      </c>
      <c r="O1453" s="59">
        <f t="shared" si="136"/>
        <v>1</v>
      </c>
    </row>
    <row r="1454" spans="1:15" ht="12.5" customHeight="1" x14ac:dyDescent="0.35">
      <c r="A1454" s="61">
        <v>28</v>
      </c>
      <c r="B1454" s="61" t="s">
        <v>54</v>
      </c>
      <c r="C1454" s="70">
        <v>65.027760000000001</v>
      </c>
      <c r="D1454" s="59" t="s">
        <v>50</v>
      </c>
      <c r="E1454" s="61" t="s">
        <v>44</v>
      </c>
      <c r="F1454" s="61" t="s">
        <v>55</v>
      </c>
      <c r="G1454" s="61">
        <v>5.0000000000000001E-4</v>
      </c>
      <c r="H1454" s="61">
        <f>IF(OR(G1454="",G1455="",G1456="",G1457=""),"",(SUMIF(A1454:A$7000,A1454,G1454:G$7000)))</f>
        <v>7.9200000000000007E-2</v>
      </c>
      <c r="I1454" s="61" t="str">
        <f t="shared" si="138"/>
        <v/>
      </c>
      <c r="J1454" s="61" t="str">
        <f t="shared" si="134"/>
        <v/>
      </c>
      <c r="K1454" s="61">
        <f t="array" ref="K1454">(MAX(IF($A1454=InsertVoiceSwitchActivateLOG!A$1:A$7000,InsertVoiceSwitchActivateLOG!H$1:H$7000,0)))</f>
        <v>0.08</v>
      </c>
      <c r="L1454" s="61" t="str">
        <f t="shared" si="139"/>
        <v/>
      </c>
      <c r="M1454" s="61">
        <f t="shared" si="137"/>
        <v>16.210000000000946</v>
      </c>
      <c r="N1454" s="59">
        <f t="shared" si="135"/>
        <v>28</v>
      </c>
      <c r="O1454" s="59">
        <f t="shared" si="136"/>
        <v>1</v>
      </c>
    </row>
    <row r="1455" spans="1:15" ht="12.5" customHeight="1" x14ac:dyDescent="0.35">
      <c r="A1455" s="2">
        <v>28</v>
      </c>
      <c r="B1455" s="2" t="s">
        <v>54</v>
      </c>
      <c r="C1455" s="69">
        <v>65.043049999999994</v>
      </c>
      <c r="D1455" t="s">
        <v>50</v>
      </c>
      <c r="E1455" s="2" t="s">
        <v>44</v>
      </c>
      <c r="F1455" s="2" t="s">
        <v>55</v>
      </c>
      <c r="G1455" s="2">
        <v>5.0000000000000001E-4</v>
      </c>
      <c r="H1455" s="2">
        <f>IF(OR(G1455="",G1456="",G1457="",G1458=""),"",(SUMIF(A1455:A$7000,A1455,G1455:G$7000)))</f>
        <v>7.8700000000000006E-2</v>
      </c>
      <c r="I1455" s="55" t="str">
        <f t="shared" si="138"/>
        <v/>
      </c>
      <c r="J1455" s="61" t="str">
        <f t="shared" si="134"/>
        <v/>
      </c>
      <c r="K1455" s="55">
        <f t="array" ref="K1455">(MAX(IF($A1455=InsertVoiceSwitchActivateLOG!A$1:A$7000,InsertVoiceSwitchActivateLOG!H$1:H$7000,0)))</f>
        <v>0.08</v>
      </c>
      <c r="L1455" s="55" t="str">
        <f t="shared" si="139"/>
        <v/>
      </c>
      <c r="M1455" s="55">
        <f t="shared" si="137"/>
        <v>15.289999999993142</v>
      </c>
      <c r="N1455" s="59">
        <f t="shared" si="135"/>
        <v>28</v>
      </c>
      <c r="O1455" s="59">
        <f t="shared" si="136"/>
        <v>1</v>
      </c>
    </row>
    <row r="1456" spans="1:15" ht="12.5" customHeight="1" x14ac:dyDescent="0.35">
      <c r="A1456" s="61">
        <v>28</v>
      </c>
      <c r="B1456" s="61" t="s">
        <v>56</v>
      </c>
      <c r="C1456" s="70">
        <v>65.059569999999994</v>
      </c>
      <c r="D1456" s="59" t="s">
        <v>50</v>
      </c>
      <c r="E1456" s="61" t="s">
        <v>44</v>
      </c>
      <c r="F1456" s="61" t="s">
        <v>55</v>
      </c>
      <c r="G1456" s="61">
        <v>2.3999999999999998E-3</v>
      </c>
      <c r="H1456" s="61">
        <f>IF(OR(G1456="",G1457="",G1458="",G1459=""),"",(SUMIF(A1456:A$7000,A1456,G1456:G$7000)))</f>
        <v>7.8200000000000006E-2</v>
      </c>
      <c r="I1456" s="61" t="str">
        <f t="shared" si="138"/>
        <v/>
      </c>
      <c r="J1456" s="61" t="str">
        <f t="shared" si="134"/>
        <v/>
      </c>
      <c r="K1456" s="61">
        <f t="array" ref="K1456">(MAX(IF($A1456=InsertVoiceSwitchActivateLOG!A$1:A$7000,InsertVoiceSwitchActivateLOG!H$1:H$7000,0)))</f>
        <v>0.08</v>
      </c>
      <c r="L1456" s="61" t="str">
        <f t="shared" si="139"/>
        <v/>
      </c>
      <c r="M1456" s="61">
        <f t="shared" si="137"/>
        <v>16.519999999999868</v>
      </c>
      <c r="N1456" s="59">
        <f t="shared" si="135"/>
        <v>28</v>
      </c>
      <c r="O1456" s="59">
        <f t="shared" si="136"/>
        <v>1</v>
      </c>
    </row>
    <row r="1457" spans="1:15" ht="12.5" customHeight="1" x14ac:dyDescent="0.35">
      <c r="A1457" s="2">
        <v>28</v>
      </c>
      <c r="B1457" s="2" t="s">
        <v>56</v>
      </c>
      <c r="C1457" s="69">
        <v>65.075140000000005</v>
      </c>
      <c r="D1457" t="s">
        <v>50</v>
      </c>
      <c r="E1457" s="2" t="s">
        <v>44</v>
      </c>
      <c r="F1457" s="2" t="s">
        <v>55</v>
      </c>
      <c r="G1457" s="2">
        <v>6.7000000000000002E-3</v>
      </c>
      <c r="H1457" s="2">
        <f>IF(OR(G1457="",G1458="",G1459="",G1460=""),"",(SUMIF(A1457:A$7000,A1457,G1457:G$7000)))</f>
        <v>7.5800000000000006E-2</v>
      </c>
      <c r="I1457" s="55" t="str">
        <f t="shared" si="138"/>
        <v/>
      </c>
      <c r="J1457" s="61" t="str">
        <f t="shared" si="134"/>
        <v/>
      </c>
      <c r="K1457" s="55">
        <f t="array" ref="K1457">(MAX(IF($A1457=InsertVoiceSwitchActivateLOG!A$1:A$7000,InsertVoiceSwitchActivateLOG!H$1:H$7000,0)))</f>
        <v>0.08</v>
      </c>
      <c r="L1457" s="55" t="str">
        <f t="shared" si="139"/>
        <v/>
      </c>
      <c r="M1457" s="55">
        <f t="shared" si="137"/>
        <v>15.570000000010964</v>
      </c>
      <c r="N1457" s="59">
        <f t="shared" si="135"/>
        <v>28</v>
      </c>
      <c r="O1457" s="59">
        <f t="shared" si="136"/>
        <v>-1</v>
      </c>
    </row>
    <row r="1458" spans="1:15" ht="12.5" customHeight="1" x14ac:dyDescent="0.35">
      <c r="A1458" s="61">
        <v>28</v>
      </c>
      <c r="B1458" s="61" t="s">
        <v>56</v>
      </c>
      <c r="C1458" s="70">
        <v>65.091309999999993</v>
      </c>
      <c r="D1458" s="59" t="s">
        <v>50</v>
      </c>
      <c r="E1458" s="61" t="s">
        <v>44</v>
      </c>
      <c r="F1458" s="61" t="s">
        <v>55</v>
      </c>
      <c r="G1458" s="61">
        <v>3.8999999999999998E-3</v>
      </c>
      <c r="H1458" s="61">
        <f>IF(OR(G1458="",G1459="",G1460="",G1461=""),"",(SUMIF(A1458:A$7000,A1458,G1458:G$7000)))</f>
        <v>6.9100000000000009E-2</v>
      </c>
      <c r="I1458" s="61" t="str">
        <f t="shared" si="138"/>
        <v/>
      </c>
      <c r="J1458" s="61" t="str">
        <f t="shared" si="134"/>
        <v/>
      </c>
      <c r="K1458" s="61">
        <f t="array" ref="K1458">(MAX(IF($A1458=InsertVoiceSwitchActivateLOG!A$1:A$7000,InsertVoiceSwitchActivateLOG!H$1:H$7000,0)))</f>
        <v>0.08</v>
      </c>
      <c r="L1458" s="61" t="str">
        <f t="shared" si="139"/>
        <v/>
      </c>
      <c r="M1458" s="61">
        <f t="shared" si="137"/>
        <v>16.169999999988249</v>
      </c>
      <c r="N1458" s="59">
        <f t="shared" si="135"/>
        <v>28</v>
      </c>
      <c r="O1458" s="59">
        <f t="shared" si="136"/>
        <v>-1</v>
      </c>
    </row>
    <row r="1459" spans="1:15" ht="12.5" customHeight="1" x14ac:dyDescent="0.35">
      <c r="A1459" s="2">
        <v>28</v>
      </c>
      <c r="B1459" s="2" t="s">
        <v>56</v>
      </c>
      <c r="C1459" s="69">
        <v>65.108140000000006</v>
      </c>
      <c r="D1459" t="s">
        <v>50</v>
      </c>
      <c r="E1459" s="2" t="s">
        <v>44</v>
      </c>
      <c r="F1459" s="2" t="s">
        <v>55</v>
      </c>
      <c r="G1459" s="2">
        <v>2.8999999999999998E-3</v>
      </c>
      <c r="H1459" s="2">
        <f>IF(OR(G1459="",G1460="",G1461="",G1462=""),"",(SUMIF(A1459:A$7000,A1459,G1459:G$7000)))</f>
        <v>6.5200000000000008E-2</v>
      </c>
      <c r="I1459" s="55" t="str">
        <f t="shared" si="138"/>
        <v/>
      </c>
      <c r="J1459" s="61" t="str">
        <f t="shared" si="134"/>
        <v/>
      </c>
      <c r="K1459" s="55">
        <f t="array" ref="K1459">(MAX(IF($A1459=InsertVoiceSwitchActivateLOG!A$1:A$7000,InsertVoiceSwitchActivateLOG!H$1:H$7000,0)))</f>
        <v>0.08</v>
      </c>
      <c r="L1459" s="55" t="str">
        <f t="shared" si="139"/>
        <v/>
      </c>
      <c r="M1459" s="55">
        <f t="shared" si="137"/>
        <v>16.830000000013001</v>
      </c>
      <c r="N1459" s="59">
        <f t="shared" si="135"/>
        <v>28</v>
      </c>
      <c r="O1459" s="59">
        <f t="shared" si="136"/>
        <v>1</v>
      </c>
    </row>
    <row r="1460" spans="1:15" ht="12.5" customHeight="1" x14ac:dyDescent="0.35">
      <c r="A1460" s="61">
        <v>28</v>
      </c>
      <c r="B1460" s="61" t="s">
        <v>56</v>
      </c>
      <c r="C1460" s="70">
        <v>65.124179999999996</v>
      </c>
      <c r="D1460" s="59" t="s">
        <v>50</v>
      </c>
      <c r="E1460" s="61" t="s">
        <v>44</v>
      </c>
      <c r="F1460" s="61" t="s">
        <v>55</v>
      </c>
      <c r="G1460" s="61">
        <v>2.8999999999999998E-3</v>
      </c>
      <c r="H1460" s="61">
        <f>IF(OR(G1460="",G1461="",G1462="",G1463=""),"",(SUMIF(A1460:A$7000,A1460,G1460:G$7000)))</f>
        <v>6.2299999999999987E-2</v>
      </c>
      <c r="I1460" s="61" t="str">
        <f t="shared" si="138"/>
        <v/>
      </c>
      <c r="J1460" s="61" t="str">
        <f t="shared" si="134"/>
        <v/>
      </c>
      <c r="K1460" s="61">
        <f t="array" ref="K1460">(MAX(IF($A1460=InsertVoiceSwitchActivateLOG!A$1:A$7000,InsertVoiceSwitchActivateLOG!H$1:H$7000,0)))</f>
        <v>0.08</v>
      </c>
      <c r="L1460" s="61" t="str">
        <f t="shared" si="139"/>
        <v/>
      </c>
      <c r="M1460" s="61">
        <f t="shared" si="137"/>
        <v>16.039999999989618</v>
      </c>
      <c r="N1460" s="59">
        <f t="shared" si="135"/>
        <v>28</v>
      </c>
      <c r="O1460" s="59">
        <f t="shared" si="136"/>
        <v>1</v>
      </c>
    </row>
    <row r="1461" spans="1:15" ht="12.5" customHeight="1" x14ac:dyDescent="0.35">
      <c r="A1461" s="2">
        <v>28</v>
      </c>
      <c r="B1461" s="2" t="s">
        <v>56</v>
      </c>
      <c r="C1461" s="69">
        <v>65.1404</v>
      </c>
      <c r="D1461" t="s">
        <v>50</v>
      </c>
      <c r="E1461" s="2" t="s">
        <v>44</v>
      </c>
      <c r="F1461" s="2" t="s">
        <v>55</v>
      </c>
      <c r="G1461" s="2">
        <v>5.5999999999999999E-3</v>
      </c>
      <c r="H1461" s="2">
        <f>IF(OR(G1461="",G1462="",G1463="",G1464=""),"",(SUMIF(A1461:A$7000,A1461,G1461:G$7000)))</f>
        <v>5.9399999999999988E-2</v>
      </c>
      <c r="I1461" s="55" t="str">
        <f t="shared" si="138"/>
        <v/>
      </c>
      <c r="J1461" s="61" t="str">
        <f t="shared" si="134"/>
        <v/>
      </c>
      <c r="K1461" s="55">
        <f t="array" ref="K1461">(MAX(IF($A1461=InsertVoiceSwitchActivateLOG!A$1:A$7000,InsertVoiceSwitchActivateLOG!H$1:H$7000,0)))</f>
        <v>0.08</v>
      </c>
      <c r="L1461" s="55" t="str">
        <f t="shared" si="139"/>
        <v/>
      </c>
      <c r="M1461" s="55">
        <f t="shared" si="137"/>
        <v>16.22000000000412</v>
      </c>
      <c r="N1461" s="59">
        <f t="shared" si="135"/>
        <v>28</v>
      </c>
      <c r="O1461" s="59">
        <f t="shared" si="136"/>
        <v>-1</v>
      </c>
    </row>
    <row r="1462" spans="1:15" ht="12.5" customHeight="1" x14ac:dyDescent="0.35">
      <c r="A1462" s="61">
        <v>28</v>
      </c>
      <c r="B1462" s="61" t="s">
        <v>56</v>
      </c>
      <c r="C1462" s="70">
        <v>65.157039999999995</v>
      </c>
      <c r="D1462" s="59" t="s">
        <v>50</v>
      </c>
      <c r="E1462" s="61" t="s">
        <v>44</v>
      </c>
      <c r="F1462" s="61" t="s">
        <v>55</v>
      </c>
      <c r="G1462" s="61">
        <v>3.3999999999999998E-3</v>
      </c>
      <c r="H1462" s="61">
        <f>IF(OR(G1462="",G1463="",G1464="",G1465=""),"",(SUMIF(A1462:A$7000,A1462,G1462:G$7000)))</f>
        <v>5.3799999999999994E-2</v>
      </c>
      <c r="I1462" s="61" t="str">
        <f t="shared" si="138"/>
        <v/>
      </c>
      <c r="J1462" s="61" t="str">
        <f t="shared" si="134"/>
        <v/>
      </c>
      <c r="K1462" s="61">
        <f t="array" ref="K1462">(MAX(IF($A1462=InsertVoiceSwitchActivateLOG!A$1:A$7000,InsertVoiceSwitchActivateLOG!H$1:H$7000,0)))</f>
        <v>0.08</v>
      </c>
      <c r="L1462" s="61" t="str">
        <f t="shared" si="139"/>
        <v/>
      </c>
      <c r="M1462" s="61">
        <f t="shared" si="137"/>
        <v>16.639999999995325</v>
      </c>
      <c r="N1462" s="59">
        <f t="shared" si="135"/>
        <v>28</v>
      </c>
      <c r="O1462" s="59">
        <f t="shared" si="136"/>
        <v>-1</v>
      </c>
    </row>
    <row r="1463" spans="1:15" ht="12.5" customHeight="1" x14ac:dyDescent="0.35">
      <c r="A1463" s="2">
        <v>28</v>
      </c>
      <c r="B1463" s="2" t="s">
        <v>56</v>
      </c>
      <c r="C1463" s="69">
        <v>65.172259999999994</v>
      </c>
      <c r="D1463" t="s">
        <v>50</v>
      </c>
      <c r="E1463" s="2" t="s">
        <v>44</v>
      </c>
      <c r="F1463" s="2" t="s">
        <v>55</v>
      </c>
      <c r="G1463" s="2">
        <v>3.2000000000000002E-3</v>
      </c>
      <c r="H1463" s="2">
        <f>IF(OR(G1463="",G1464="",G1465="",G1466=""),"",(SUMIF(A1463:A$7000,A1463,G1463:G$7000)))</f>
        <v>5.0399999999999993E-2</v>
      </c>
      <c r="I1463" s="55" t="str">
        <f t="shared" si="138"/>
        <v/>
      </c>
      <c r="J1463" s="61" t="str">
        <f t="shared" si="134"/>
        <v/>
      </c>
      <c r="K1463" s="55">
        <f t="array" ref="K1463">(MAX(IF($A1463=InsertVoiceSwitchActivateLOG!A$1:A$7000,InsertVoiceSwitchActivateLOG!H$1:H$7000,0)))</f>
        <v>0.08</v>
      </c>
      <c r="L1463" s="55" t="str">
        <f t="shared" si="139"/>
        <v/>
      </c>
      <c r="M1463" s="55">
        <f t="shared" si="137"/>
        <v>15.219999999999345</v>
      </c>
      <c r="N1463" s="59">
        <f t="shared" si="135"/>
        <v>28</v>
      </c>
      <c r="O1463" s="59">
        <f t="shared" si="136"/>
        <v>1</v>
      </c>
    </row>
    <row r="1464" spans="1:15" ht="12.5" customHeight="1" x14ac:dyDescent="0.35">
      <c r="A1464" s="61">
        <v>28</v>
      </c>
      <c r="B1464" s="61" t="s">
        <v>56</v>
      </c>
      <c r="C1464" s="70">
        <v>65.18974</v>
      </c>
      <c r="D1464" s="59" t="s">
        <v>50</v>
      </c>
      <c r="E1464" s="61" t="s">
        <v>44</v>
      </c>
      <c r="F1464" s="61" t="s">
        <v>55</v>
      </c>
      <c r="G1464" s="61">
        <v>3.2000000000000002E-3</v>
      </c>
      <c r="H1464" s="61">
        <f>IF(OR(G1464="",G1465="",G1466="",G1467=""),"",(SUMIF(A1464:A$7000,A1464,G1464:G$7000)))</f>
        <v>4.7199999999999999E-2</v>
      </c>
      <c r="I1464" s="61" t="str">
        <f t="shared" si="138"/>
        <v/>
      </c>
      <c r="J1464" s="61" t="str">
        <f t="shared" si="134"/>
        <v/>
      </c>
      <c r="K1464" s="61">
        <f t="array" ref="K1464">(MAX(IF($A1464=InsertVoiceSwitchActivateLOG!A$1:A$7000,InsertVoiceSwitchActivateLOG!H$1:H$7000,0)))</f>
        <v>0.08</v>
      </c>
      <c r="L1464" s="61" t="str">
        <f t="shared" si="139"/>
        <v/>
      </c>
      <c r="M1464" s="61">
        <f t="shared" si="137"/>
        <v>17.480000000006157</v>
      </c>
      <c r="N1464" s="59">
        <f t="shared" si="135"/>
        <v>28</v>
      </c>
      <c r="O1464" s="59">
        <f t="shared" si="136"/>
        <v>-1</v>
      </c>
    </row>
    <row r="1465" spans="1:15" ht="12.5" customHeight="1" x14ac:dyDescent="0.35">
      <c r="A1465" s="2">
        <v>28</v>
      </c>
      <c r="B1465" s="2" t="s">
        <v>54</v>
      </c>
      <c r="C1465" s="69">
        <v>65.204849999999993</v>
      </c>
      <c r="D1465" t="s">
        <v>50</v>
      </c>
      <c r="E1465" s="2" t="s">
        <v>44</v>
      </c>
      <c r="F1465" s="2" t="s">
        <v>55</v>
      </c>
      <c r="G1465" s="2">
        <v>5.9999999999999995E-4</v>
      </c>
      <c r="H1465" s="2">
        <f>IF(OR(G1465="",G1466="",G1467="",G1468=""),"",(SUMIF(A1465:A$7000,A1465,G1465:G$7000)))</f>
        <v>4.3999999999999997E-2</v>
      </c>
      <c r="I1465" s="55" t="str">
        <f t="shared" si="138"/>
        <v/>
      </c>
      <c r="J1465" s="61" t="str">
        <f t="shared" si="134"/>
        <v/>
      </c>
      <c r="K1465" s="55">
        <f t="array" ref="K1465">(MAX(IF($A1465=InsertVoiceSwitchActivateLOG!A$1:A$7000,InsertVoiceSwitchActivateLOG!H$1:H$7000,0)))</f>
        <v>0.08</v>
      </c>
      <c r="L1465" s="55" t="str">
        <f t="shared" si="139"/>
        <v/>
      </c>
      <c r="M1465" s="55">
        <f t="shared" si="137"/>
        <v>15.109999999992851</v>
      </c>
      <c r="N1465" s="59">
        <f t="shared" si="135"/>
        <v>28</v>
      </c>
      <c r="O1465" s="59">
        <f t="shared" si="136"/>
        <v>-1</v>
      </c>
    </row>
    <row r="1466" spans="1:15" ht="12.5" customHeight="1" x14ac:dyDescent="0.35">
      <c r="A1466" s="61">
        <v>28</v>
      </c>
      <c r="B1466" s="61" t="s">
        <v>54</v>
      </c>
      <c r="C1466" s="70">
        <v>65.22645</v>
      </c>
      <c r="D1466" s="59" t="s">
        <v>50</v>
      </c>
      <c r="E1466" s="61" t="s">
        <v>44</v>
      </c>
      <c r="F1466" s="61" t="s">
        <v>55</v>
      </c>
      <c r="G1466" s="61">
        <v>2.0000000000000001E-4</v>
      </c>
      <c r="H1466" s="61">
        <f>IF(OR(G1466="",G1467="",G1468="",G1469=""),"",(SUMIF(A1466:A$7000,A1466,G1466:G$7000)))</f>
        <v>4.3399999999999994E-2</v>
      </c>
      <c r="I1466" s="61" t="str">
        <f t="shared" si="138"/>
        <v/>
      </c>
      <c r="J1466" s="61" t="str">
        <f t="shared" si="134"/>
        <v/>
      </c>
      <c r="K1466" s="61">
        <f t="array" ref="K1466">(MAX(IF($A1466=InsertVoiceSwitchActivateLOG!A$1:A$7000,InsertVoiceSwitchActivateLOG!H$1:H$7000,0)))</f>
        <v>0.08</v>
      </c>
      <c r="L1466" s="61" t="str">
        <f t="shared" si="139"/>
        <v/>
      </c>
      <c r="M1466" s="61">
        <f t="shared" si="137"/>
        <v>21.600000000006503</v>
      </c>
      <c r="N1466" s="59">
        <f t="shared" si="135"/>
        <v>28</v>
      </c>
      <c r="O1466" s="59">
        <f t="shared" si="136"/>
        <v>1</v>
      </c>
    </row>
    <row r="1467" spans="1:15" ht="12.5" customHeight="1" x14ac:dyDescent="0.35">
      <c r="A1467" s="2">
        <v>28</v>
      </c>
      <c r="B1467" s="2" t="s">
        <v>54</v>
      </c>
      <c r="C1467" s="69">
        <v>65.245760000000004</v>
      </c>
      <c r="D1467" t="s">
        <v>50</v>
      </c>
      <c r="E1467" s="2" t="s">
        <v>44</v>
      </c>
      <c r="F1467" s="2" t="s">
        <v>55</v>
      </c>
      <c r="G1467" s="2">
        <v>2.0000000000000001E-4</v>
      </c>
      <c r="H1467" s="2">
        <f>IF(OR(G1467="",G1468="",G1469="",G1470=""),"",(SUMIF(A1467:A$7000,A1467,G1467:G$7000)))</f>
        <v>4.3199999999999995E-2</v>
      </c>
      <c r="I1467" s="55" t="str">
        <f t="shared" si="138"/>
        <v/>
      </c>
      <c r="J1467" s="61" t="str">
        <f t="shared" si="134"/>
        <v/>
      </c>
      <c r="K1467" s="55">
        <f t="array" ref="K1467">(MAX(IF($A1467=InsertVoiceSwitchActivateLOG!A$1:A$7000,InsertVoiceSwitchActivateLOG!H$1:H$7000,0)))</f>
        <v>0.08</v>
      </c>
      <c r="L1467" s="55" t="str">
        <f t="shared" si="139"/>
        <v/>
      </c>
      <c r="M1467" s="55">
        <f t="shared" si="137"/>
        <v>19.310000000004379</v>
      </c>
      <c r="N1467" s="59">
        <f t="shared" si="135"/>
        <v>28</v>
      </c>
      <c r="O1467" s="59">
        <f t="shared" si="136"/>
        <v>1</v>
      </c>
    </row>
    <row r="1468" spans="1:15" ht="12.5" customHeight="1" x14ac:dyDescent="0.35">
      <c r="A1468" s="61">
        <v>28</v>
      </c>
      <c r="B1468" s="61" t="s">
        <v>56</v>
      </c>
      <c r="C1468" s="70">
        <v>65.274379999999994</v>
      </c>
      <c r="D1468" s="59" t="s">
        <v>50</v>
      </c>
      <c r="E1468" s="61" t="s">
        <v>44</v>
      </c>
      <c r="F1468" s="61" t="s">
        <v>55</v>
      </c>
      <c r="G1468" s="61">
        <v>7.7000000000000002E-3</v>
      </c>
      <c r="H1468" s="61">
        <f>IF(OR(G1468="",G1469="",G1470="",G1471=""),"",(SUMIF(A1468:A$7000,A1468,G1468:G$7000)))</f>
        <v>4.2999999999999997E-2</v>
      </c>
      <c r="I1468" s="61" t="str">
        <f t="shared" si="138"/>
        <v/>
      </c>
      <c r="J1468" s="61" t="str">
        <f t="shared" si="134"/>
        <v/>
      </c>
      <c r="K1468" s="61">
        <f t="array" ref="K1468">(MAX(IF($A1468=InsertVoiceSwitchActivateLOG!A$1:A$7000,InsertVoiceSwitchActivateLOG!H$1:H$7000,0)))</f>
        <v>0.08</v>
      </c>
      <c r="L1468" s="61" t="str">
        <f t="shared" si="139"/>
        <v/>
      </c>
      <c r="M1468" s="61">
        <f t="shared" si="137"/>
        <v>28.619999999989432</v>
      </c>
      <c r="N1468" s="59">
        <f t="shared" si="135"/>
        <v>28</v>
      </c>
      <c r="O1468" s="59">
        <f t="shared" si="136"/>
        <v>-1</v>
      </c>
    </row>
    <row r="1469" spans="1:15" ht="12.5" customHeight="1" x14ac:dyDescent="0.35">
      <c r="A1469" s="2">
        <v>28</v>
      </c>
      <c r="B1469" s="2" t="s">
        <v>56</v>
      </c>
      <c r="C1469" s="69">
        <v>65.297380000000004</v>
      </c>
      <c r="D1469" t="s">
        <v>50</v>
      </c>
      <c r="E1469" s="2" t="s">
        <v>44</v>
      </c>
      <c r="F1469" s="2" t="s">
        <v>55</v>
      </c>
      <c r="G1469" s="2">
        <v>6.7000000000000002E-3</v>
      </c>
      <c r="H1469" s="2">
        <f>IF(OR(G1469="",G1470="",G1471="",G1472=""),"",(SUMIF(A1469:A$7000,A1469,G1469:G$7000)))</f>
        <v>3.5299999999999998E-2</v>
      </c>
      <c r="I1469" s="55" t="str">
        <f t="shared" si="138"/>
        <v/>
      </c>
      <c r="J1469" s="61" t="str">
        <f t="shared" si="134"/>
        <v/>
      </c>
      <c r="K1469" s="55">
        <f t="array" ref="K1469">(MAX(IF($A1469=InsertVoiceSwitchActivateLOG!A$1:A$7000,InsertVoiceSwitchActivateLOG!H$1:H$7000,0)))</f>
        <v>0.08</v>
      </c>
      <c r="L1469" s="55" t="str">
        <f t="shared" si="139"/>
        <v/>
      </c>
      <c r="M1469" s="55">
        <f t="shared" si="137"/>
        <v>23.000000000010346</v>
      </c>
      <c r="N1469" s="59">
        <f t="shared" si="135"/>
        <v>28</v>
      </c>
      <c r="O1469" s="59">
        <f t="shared" si="136"/>
        <v>-1</v>
      </c>
    </row>
    <row r="1470" spans="1:15" ht="12.5" customHeight="1" x14ac:dyDescent="0.35">
      <c r="A1470" s="61">
        <v>28</v>
      </c>
      <c r="B1470" s="61" t="s">
        <v>56</v>
      </c>
      <c r="C1470" s="70">
        <v>65.321039999999996</v>
      </c>
      <c r="D1470" s="59" t="s">
        <v>50</v>
      </c>
      <c r="E1470" s="61" t="s">
        <v>44</v>
      </c>
      <c r="F1470" s="61" t="s">
        <v>55</v>
      </c>
      <c r="G1470" s="61">
        <v>6.1000000000000004E-3</v>
      </c>
      <c r="H1470" s="61">
        <f>IF(OR(G1470="",G1471="",G1472="",G1473=""),"",(SUMIF(A1470:A$7000,A1470,G1470:G$7000)))</f>
        <v>2.86E-2</v>
      </c>
      <c r="I1470" s="61" t="str">
        <f t="shared" si="138"/>
        <v/>
      </c>
      <c r="J1470" s="61" t="str">
        <f t="shared" si="134"/>
        <v/>
      </c>
      <c r="K1470" s="61">
        <f t="array" ref="K1470">(MAX(IF($A1470=InsertVoiceSwitchActivateLOG!A$1:A$7000,InsertVoiceSwitchActivateLOG!H$1:H$7000,0)))</f>
        <v>0.08</v>
      </c>
      <c r="L1470" s="61" t="str">
        <f t="shared" si="139"/>
        <v/>
      </c>
      <c r="M1470" s="61">
        <f t="shared" si="137"/>
        <v>23.659999999992465</v>
      </c>
      <c r="N1470" s="59">
        <f t="shared" si="135"/>
        <v>28</v>
      </c>
      <c r="O1470" s="59">
        <f t="shared" si="136"/>
        <v>1</v>
      </c>
    </row>
    <row r="1471" spans="1:15" ht="12.5" customHeight="1" x14ac:dyDescent="0.35">
      <c r="A1471" s="2">
        <v>28</v>
      </c>
      <c r="B1471" s="2" t="s">
        <v>56</v>
      </c>
      <c r="C1471" s="69">
        <v>65.337419999999995</v>
      </c>
      <c r="D1471" t="s">
        <v>50</v>
      </c>
      <c r="E1471" s="2" t="s">
        <v>44</v>
      </c>
      <c r="F1471" s="2" t="s">
        <v>55</v>
      </c>
      <c r="G1471" s="2">
        <v>7.4000000000000003E-3</v>
      </c>
      <c r="H1471" s="2">
        <f>IF(OR(G1471="",G1472="",G1473="",G1474=""),"",(SUMIF(A1471:A$7000,A1471,G1471:G$7000)))</f>
        <v>2.2500000000000003E-2</v>
      </c>
      <c r="I1471" s="55" t="str">
        <f t="shared" si="138"/>
        <v/>
      </c>
      <c r="J1471" s="61" t="str">
        <f t="shared" si="134"/>
        <v/>
      </c>
      <c r="K1471" s="55">
        <f t="array" ref="K1471">(MAX(IF($A1471=InsertVoiceSwitchActivateLOG!A$1:A$7000,InsertVoiceSwitchActivateLOG!H$1:H$7000,0)))</f>
        <v>0.08</v>
      </c>
      <c r="L1471" s="55" t="str">
        <f t="shared" si="139"/>
        <v/>
      </c>
      <c r="M1471" s="55">
        <f t="shared" si="137"/>
        <v>16.379999999998063</v>
      </c>
      <c r="N1471" s="59">
        <f t="shared" si="135"/>
        <v>28</v>
      </c>
      <c r="O1471" s="59">
        <f t="shared" si="136"/>
        <v>-1</v>
      </c>
    </row>
    <row r="1472" spans="1:15" ht="12.5" customHeight="1" x14ac:dyDescent="0.35">
      <c r="A1472" s="61">
        <v>28</v>
      </c>
      <c r="B1472" s="61" t="s">
        <v>56</v>
      </c>
      <c r="C1472" s="70">
        <v>65.358279999999993</v>
      </c>
      <c r="D1472" s="59" t="s">
        <v>50</v>
      </c>
      <c r="E1472" s="61" t="s">
        <v>44</v>
      </c>
      <c r="F1472" s="61" t="s">
        <v>55</v>
      </c>
      <c r="G1472" s="61">
        <v>2.5000000000000001E-3</v>
      </c>
      <c r="H1472" s="61">
        <f>IF(OR(G1472="",G1473="",G1474="",G1475=""),"",(SUMIF(A1472:A$7000,A1472,G1472:G$7000)))</f>
        <v>1.5099999999999999E-2</v>
      </c>
      <c r="I1472" s="61" t="str">
        <f t="shared" si="138"/>
        <v/>
      </c>
      <c r="J1472" s="61" t="str">
        <f t="shared" si="134"/>
        <v/>
      </c>
      <c r="K1472" s="61">
        <f t="array" ref="K1472">(MAX(IF($A1472=InsertVoiceSwitchActivateLOG!A$1:A$7000,InsertVoiceSwitchActivateLOG!H$1:H$7000,0)))</f>
        <v>0.08</v>
      </c>
      <c r="L1472" s="61" t="str">
        <f t="shared" si="139"/>
        <v/>
      </c>
      <c r="M1472" s="61">
        <f t="shared" si="137"/>
        <v>20.85999999999899</v>
      </c>
      <c r="N1472" s="59">
        <f t="shared" si="135"/>
        <v>28</v>
      </c>
      <c r="O1472" s="59">
        <f t="shared" si="136"/>
        <v>1</v>
      </c>
    </row>
    <row r="1473" spans="1:15" ht="12.5" customHeight="1" x14ac:dyDescent="0.35">
      <c r="A1473" s="2">
        <v>28</v>
      </c>
      <c r="B1473" s="2" t="s">
        <v>56</v>
      </c>
      <c r="C1473" s="69">
        <v>65.378870000000006</v>
      </c>
      <c r="D1473" t="s">
        <v>50</v>
      </c>
      <c r="E1473" s="2" t="s">
        <v>44</v>
      </c>
      <c r="F1473" s="2" t="s">
        <v>55</v>
      </c>
      <c r="G1473" s="2">
        <v>4.7999999999999996E-3</v>
      </c>
      <c r="H1473" s="2" t="str">
        <f>IF(OR(G1473="",G1474="",G1475="",G1476=""),"",(SUMIF(A1473:A$7000,A1473,G1473:G$7000)))</f>
        <v/>
      </c>
      <c r="I1473" s="55" t="str">
        <f t="shared" si="138"/>
        <v/>
      </c>
      <c r="J1473" s="61" t="str">
        <f t="shared" si="134"/>
        <v/>
      </c>
      <c r="K1473" s="55">
        <f t="array" ref="K1473">(MAX(IF($A1473=InsertVoiceSwitchActivateLOG!A$1:A$7000,InsertVoiceSwitchActivateLOG!H$1:H$7000,0)))</f>
        <v>0.08</v>
      </c>
      <c r="L1473" s="55" t="str">
        <f t="shared" si="139"/>
        <v/>
      </c>
      <c r="M1473" s="55">
        <f t="shared" si="137"/>
        <v>20.590000000012765</v>
      </c>
      <c r="N1473" s="59">
        <f t="shared" si="135"/>
        <v>28</v>
      </c>
      <c r="O1473" s="59">
        <f t="shared" si="136"/>
        <v>-1</v>
      </c>
    </row>
    <row r="1474" spans="1:15" ht="12.5" customHeight="1" x14ac:dyDescent="0.35">
      <c r="A1474" s="61">
        <v>28</v>
      </c>
      <c r="B1474" s="61" t="s">
        <v>56</v>
      </c>
      <c r="C1474" s="70">
        <v>65.398070000000004</v>
      </c>
      <c r="D1474" s="59" t="s">
        <v>50</v>
      </c>
      <c r="E1474" s="61" t="s">
        <v>44</v>
      </c>
      <c r="F1474" s="61" t="s">
        <v>55</v>
      </c>
      <c r="G1474" s="61">
        <v>2.8E-3</v>
      </c>
      <c r="H1474" s="61" t="str">
        <f>IF(OR(G1474="",G1475="",G1476="",G1477=""),"",(SUMIF(A1474:A$7000,A1474,G1474:G$7000)))</f>
        <v/>
      </c>
      <c r="I1474" s="61" t="str">
        <f t="shared" si="138"/>
        <v/>
      </c>
      <c r="J1474" s="61" t="str">
        <f t="shared" si="134"/>
        <v/>
      </c>
      <c r="K1474" s="61">
        <f t="array" ref="K1474">(MAX(IF($A1474=InsertVoiceSwitchActivateLOG!A$1:A$7000,InsertVoiceSwitchActivateLOG!H$1:H$7000,0)))</f>
        <v>0.08</v>
      </c>
      <c r="L1474" s="61" t="str">
        <f t="shared" si="139"/>
        <v/>
      </c>
      <c r="M1474" s="61">
        <f t="shared" si="137"/>
        <v>19.199999999997885</v>
      </c>
      <c r="N1474" s="59">
        <f t="shared" si="135"/>
        <v>28</v>
      </c>
      <c r="O1474" s="59">
        <f t="shared" si="136"/>
        <v>1</v>
      </c>
    </row>
    <row r="1475" spans="1:15" ht="12.5" customHeight="1" x14ac:dyDescent="0.35">
      <c r="A1475" s="2">
        <v>28</v>
      </c>
      <c r="B1475" s="2" t="s">
        <v>56</v>
      </c>
      <c r="C1475" s="69">
        <v>65.418450000000007</v>
      </c>
      <c r="D1475" t="s">
        <v>50</v>
      </c>
      <c r="E1475" s="2" t="s">
        <v>44</v>
      </c>
      <c r="F1475" s="2" t="s">
        <v>55</v>
      </c>
      <c r="G1475" s="2">
        <v>5.0000000000000001E-3</v>
      </c>
      <c r="H1475" s="2" t="str">
        <f>IF(OR(G1475="",G1476="",G1477="",G1478=""),"",(SUMIF(A1475:A$7000,A1475,G1475:G$7000)))</f>
        <v/>
      </c>
      <c r="I1475" s="55" t="str">
        <f t="shared" si="138"/>
        <v/>
      </c>
      <c r="J1475" s="61" t="str">
        <f t="shared" si="134"/>
        <v/>
      </c>
      <c r="K1475" s="55">
        <f t="array" ref="K1475">(MAX(IF($A1475=InsertVoiceSwitchActivateLOG!A$1:A$7000,InsertVoiceSwitchActivateLOG!H$1:H$7000,0)))</f>
        <v>0.08</v>
      </c>
      <c r="L1475" s="55" t="str">
        <f t="shared" si="139"/>
        <v/>
      </c>
      <c r="M1475" s="55">
        <f t="shared" si="137"/>
        <v>20.380000000002951</v>
      </c>
      <c r="N1475" s="59" t="str">
        <f t="shared" si="135"/>
        <v/>
      </c>
      <c r="O1475" s="59" t="str">
        <f t="shared" si="136"/>
        <v/>
      </c>
    </row>
    <row r="1476" spans="1:15" ht="12.5" customHeight="1" x14ac:dyDescent="0.35">
      <c r="A1476" s="61">
        <v>29</v>
      </c>
      <c r="B1476" s="61" t="s">
        <v>54</v>
      </c>
      <c r="C1476" s="70">
        <v>66.442009999999996</v>
      </c>
      <c r="D1476" s="59" t="s">
        <v>50</v>
      </c>
      <c r="E1476" s="61" t="s">
        <v>44</v>
      </c>
      <c r="F1476" s="61" t="s">
        <v>55</v>
      </c>
      <c r="G1476" s="61"/>
      <c r="H1476" s="61" t="str">
        <f>IF(OR(G1476="",G1477="",G1478="",G1479=""),"",(SUMIF(A1476:A$7000,A1476,G1476:G$7000)))</f>
        <v/>
      </c>
      <c r="I1476" s="61" t="str">
        <f t="shared" si="138"/>
        <v/>
      </c>
      <c r="J1476" s="61" t="str">
        <f t="shared" si="134"/>
        <v/>
      </c>
      <c r="K1476" s="61">
        <f t="array" ref="K1476">(MAX(IF($A1476=InsertVoiceSwitchActivateLOG!A$1:A$7000,InsertVoiceSwitchActivateLOG!H$1:H$7000,0)))</f>
        <v>2.5500000000000002E-2</v>
      </c>
      <c r="L1476" s="61" t="str">
        <f t="shared" si="139"/>
        <v/>
      </c>
      <c r="M1476" s="61">
        <f t="shared" si="137"/>
        <v>0</v>
      </c>
      <c r="N1476" s="59" t="str">
        <f t="shared" si="135"/>
        <v/>
      </c>
      <c r="O1476" s="59" t="str">
        <f t="shared" si="136"/>
        <v/>
      </c>
    </row>
    <row r="1477" spans="1:15" ht="12.5" customHeight="1" x14ac:dyDescent="0.35">
      <c r="A1477" s="2">
        <v>29</v>
      </c>
      <c r="B1477" s="2" t="s">
        <v>54</v>
      </c>
      <c r="C1477" s="69">
        <v>66.458079999999995</v>
      </c>
      <c r="D1477" t="s">
        <v>50</v>
      </c>
      <c r="E1477" s="2" t="s">
        <v>44</v>
      </c>
      <c r="F1477" s="2" t="s">
        <v>55</v>
      </c>
      <c r="G1477" s="2"/>
      <c r="H1477" s="2" t="str">
        <f>IF(OR(G1477="",G1478="",G1479="",G1480=""),"",(SUMIF(A1477:A$7000,A1477,G1477:G$7000)))</f>
        <v/>
      </c>
      <c r="I1477" s="55" t="str">
        <f t="shared" si="138"/>
        <v/>
      </c>
      <c r="J1477" s="61" t="str">
        <f t="shared" si="134"/>
        <v/>
      </c>
      <c r="K1477" s="55">
        <f t="array" ref="K1477">(MAX(IF($A1477=InsertVoiceSwitchActivateLOG!A$1:A$7000,InsertVoiceSwitchActivateLOG!H$1:H$7000,0)))</f>
        <v>2.5500000000000002E-2</v>
      </c>
      <c r="L1477" s="55" t="str">
        <f t="shared" si="139"/>
        <v/>
      </c>
      <c r="M1477" s="55">
        <f t="shared" si="137"/>
        <v>16.069999999999141</v>
      </c>
      <c r="N1477" s="59" t="str">
        <f t="shared" si="135"/>
        <v/>
      </c>
      <c r="O1477" s="59" t="str">
        <f t="shared" si="136"/>
        <v/>
      </c>
    </row>
    <row r="1478" spans="1:15" ht="12.5" customHeight="1" x14ac:dyDescent="0.35">
      <c r="A1478" s="61">
        <v>29</v>
      </c>
      <c r="B1478" s="61" t="s">
        <v>54</v>
      </c>
      <c r="C1478" s="70">
        <v>66.480090000000004</v>
      </c>
      <c r="D1478" s="59" t="s">
        <v>50</v>
      </c>
      <c r="E1478" s="61" t="s">
        <v>44</v>
      </c>
      <c r="F1478" s="61" t="s">
        <v>55</v>
      </c>
      <c r="G1478" s="61"/>
      <c r="H1478" s="61" t="str">
        <f>IF(OR(G1478="",G1479="",G1480="",G1481=""),"",(SUMIF(A1478:A$7000,A1478,G1478:G$7000)))</f>
        <v/>
      </c>
      <c r="I1478" s="61" t="str">
        <f t="shared" si="138"/>
        <v/>
      </c>
      <c r="J1478" s="61" t="str">
        <f t="shared" si="134"/>
        <v/>
      </c>
      <c r="K1478" s="61">
        <f t="array" ref="K1478">(MAX(IF($A1478=InsertVoiceSwitchActivateLOG!A$1:A$7000,InsertVoiceSwitchActivateLOG!H$1:H$7000,0)))</f>
        <v>2.5500000000000002E-2</v>
      </c>
      <c r="L1478" s="61" t="str">
        <f t="shared" si="139"/>
        <v/>
      </c>
      <c r="M1478" s="61">
        <f t="shared" si="137"/>
        <v>22.010000000008745</v>
      </c>
      <c r="N1478" s="59" t="str">
        <f t="shared" si="135"/>
        <v/>
      </c>
      <c r="O1478" s="59" t="str">
        <f t="shared" si="136"/>
        <v/>
      </c>
    </row>
    <row r="1479" spans="1:15" ht="12.5" customHeight="1" x14ac:dyDescent="0.35">
      <c r="A1479" s="2">
        <v>29</v>
      </c>
      <c r="B1479" s="2" t="s">
        <v>54</v>
      </c>
      <c r="C1479" s="69">
        <v>66.496899999999997</v>
      </c>
      <c r="D1479" t="s">
        <v>50</v>
      </c>
      <c r="E1479" s="2" t="s">
        <v>44</v>
      </c>
      <c r="F1479" s="2" t="s">
        <v>55</v>
      </c>
      <c r="G1479" s="2"/>
      <c r="H1479" s="2" t="str">
        <f>IF(OR(G1479="",G1480="",G1481="",G1482=""),"",(SUMIF(A1479:A$7000,A1479,G1479:G$7000)))</f>
        <v/>
      </c>
      <c r="I1479" s="55" t="str">
        <f t="shared" si="138"/>
        <v/>
      </c>
      <c r="J1479" s="61" t="str">
        <f t="shared" si="134"/>
        <v/>
      </c>
      <c r="K1479" s="55">
        <f t="array" ref="K1479">(MAX(IF($A1479=InsertVoiceSwitchActivateLOG!A$1:A$7000,InsertVoiceSwitchActivateLOG!H$1:H$7000,0)))</f>
        <v>2.5500000000000002E-2</v>
      </c>
      <c r="L1479" s="55" t="str">
        <f t="shared" si="139"/>
        <v/>
      </c>
      <c r="M1479" s="55">
        <f t="shared" si="137"/>
        <v>16.809999999992442</v>
      </c>
      <c r="N1479" s="59" t="str">
        <f t="shared" si="135"/>
        <v/>
      </c>
      <c r="O1479" s="59" t="str">
        <f t="shared" si="136"/>
        <v/>
      </c>
    </row>
    <row r="1480" spans="1:15" ht="12.5" customHeight="1" x14ac:dyDescent="0.35">
      <c r="A1480" s="61">
        <v>29</v>
      </c>
      <c r="B1480" s="61" t="s">
        <v>54</v>
      </c>
      <c r="C1480" s="70">
        <v>66.517859999999999</v>
      </c>
      <c r="D1480" s="59" t="s">
        <v>50</v>
      </c>
      <c r="E1480" s="61" t="s">
        <v>44</v>
      </c>
      <c r="F1480" s="61" t="s">
        <v>55</v>
      </c>
      <c r="G1480" s="61"/>
      <c r="H1480" s="61" t="str">
        <f>IF(OR(G1480="",G1481="",G1482="",G1483=""),"",(SUMIF(A1480:A$7000,A1480,G1480:G$7000)))</f>
        <v/>
      </c>
      <c r="I1480" s="61" t="str">
        <f t="shared" si="138"/>
        <v/>
      </c>
      <c r="J1480" s="61" t="str">
        <f t="shared" si="134"/>
        <v/>
      </c>
      <c r="K1480" s="61">
        <f t="array" ref="K1480">(MAX(IF($A1480=InsertVoiceSwitchActivateLOG!A$1:A$7000,InsertVoiceSwitchActivateLOG!H$1:H$7000,0)))</f>
        <v>2.5500000000000002E-2</v>
      </c>
      <c r="L1480" s="61" t="str">
        <f t="shared" si="139"/>
        <v/>
      </c>
      <c r="M1480" s="61">
        <f t="shared" si="137"/>
        <v>20.96000000000231</v>
      </c>
      <c r="N1480" s="59" t="str">
        <f t="shared" si="135"/>
        <v/>
      </c>
      <c r="O1480" s="59" t="str">
        <f t="shared" si="136"/>
        <v/>
      </c>
    </row>
    <row r="1481" spans="1:15" ht="12.5" customHeight="1" x14ac:dyDescent="0.35">
      <c r="A1481" s="2">
        <v>29</v>
      </c>
      <c r="B1481" s="2" t="s">
        <v>54</v>
      </c>
      <c r="C1481" s="69">
        <v>66.542810000000003</v>
      </c>
      <c r="D1481" t="s">
        <v>50</v>
      </c>
      <c r="E1481" s="2" t="s">
        <v>44</v>
      </c>
      <c r="F1481" s="2" t="s">
        <v>55</v>
      </c>
      <c r="G1481" s="2"/>
      <c r="H1481" s="2" t="str">
        <f>IF(OR(G1481="",G1482="",G1483="",G1484=""),"",(SUMIF(A1481:A$7000,A1481,G1481:G$7000)))</f>
        <v/>
      </c>
      <c r="I1481" s="55" t="str">
        <f t="shared" si="138"/>
        <v/>
      </c>
      <c r="J1481" s="61" t="str">
        <f t="shared" si="134"/>
        <v/>
      </c>
      <c r="K1481" s="55">
        <f t="array" ref="K1481">(MAX(IF($A1481=InsertVoiceSwitchActivateLOG!A$1:A$7000,InsertVoiceSwitchActivateLOG!H$1:H$7000,0)))</f>
        <v>2.5500000000000002E-2</v>
      </c>
      <c r="L1481" s="55" t="str">
        <f t="shared" si="139"/>
        <v/>
      </c>
      <c r="M1481" s="55">
        <f t="shared" si="137"/>
        <v>24.950000000004025</v>
      </c>
      <c r="N1481" s="59" t="str">
        <f t="shared" si="135"/>
        <v/>
      </c>
      <c r="O1481" s="59" t="str">
        <f t="shared" si="136"/>
        <v/>
      </c>
    </row>
    <row r="1482" spans="1:15" ht="12.5" customHeight="1" x14ac:dyDescent="0.35">
      <c r="A1482" s="61">
        <v>29</v>
      </c>
      <c r="B1482" s="61" t="s">
        <v>54</v>
      </c>
      <c r="C1482" s="70">
        <v>66.558239999999998</v>
      </c>
      <c r="D1482" s="59" t="s">
        <v>50</v>
      </c>
      <c r="E1482" s="61" t="s">
        <v>44</v>
      </c>
      <c r="F1482" s="61" t="s">
        <v>55</v>
      </c>
      <c r="G1482" s="61"/>
      <c r="H1482" s="61" t="str">
        <f>IF(OR(G1482="",G1483="",G1484="",G1485=""),"",(SUMIF(A1482:A$7000,A1482,G1482:G$7000)))</f>
        <v/>
      </c>
      <c r="I1482" s="61" t="str">
        <f t="shared" si="138"/>
        <v/>
      </c>
      <c r="J1482" s="61" t="str">
        <f t="shared" si="134"/>
        <v/>
      </c>
      <c r="K1482" s="61">
        <f t="array" ref="K1482">(MAX(IF($A1482=InsertVoiceSwitchActivateLOG!A$1:A$7000,InsertVoiceSwitchActivateLOG!H$1:H$7000,0)))</f>
        <v>2.5500000000000002E-2</v>
      </c>
      <c r="L1482" s="61" t="str">
        <f t="shared" si="139"/>
        <v/>
      </c>
      <c r="M1482" s="61">
        <f t="shared" si="137"/>
        <v>15.429999999994948</v>
      </c>
      <c r="N1482" s="59" t="str">
        <f t="shared" si="135"/>
        <v/>
      </c>
      <c r="O1482" s="59" t="str">
        <f t="shared" si="136"/>
        <v/>
      </c>
    </row>
    <row r="1483" spans="1:15" ht="12.5" customHeight="1" x14ac:dyDescent="0.35">
      <c r="A1483" s="2">
        <v>29</v>
      </c>
      <c r="B1483" s="2" t="s">
        <v>54</v>
      </c>
      <c r="C1483" s="69">
        <v>66.575360000000003</v>
      </c>
      <c r="D1483" t="s">
        <v>50</v>
      </c>
      <c r="E1483" s="2" t="s">
        <v>44</v>
      </c>
      <c r="F1483" s="2" t="s">
        <v>55</v>
      </c>
      <c r="G1483" s="2"/>
      <c r="H1483" s="2" t="str">
        <f>IF(OR(G1483="",G1484="",G1485="",G1486=""),"",(SUMIF(A1483:A$7000,A1483,G1483:G$7000)))</f>
        <v/>
      </c>
      <c r="I1483" s="55" t="str">
        <f t="shared" si="138"/>
        <v/>
      </c>
      <c r="J1483" s="61" t="str">
        <f t="shared" si="134"/>
        <v/>
      </c>
      <c r="K1483" s="55">
        <f t="array" ref="K1483">(MAX(IF($A1483=InsertVoiceSwitchActivateLOG!A$1:A$7000,InsertVoiceSwitchActivateLOG!H$1:H$7000,0)))</f>
        <v>2.5500000000000002E-2</v>
      </c>
      <c r="L1483" s="55" t="str">
        <f t="shared" si="139"/>
        <v/>
      </c>
      <c r="M1483" s="55">
        <f t="shared" si="137"/>
        <v>17.120000000005575</v>
      </c>
      <c r="N1483" s="59" t="str">
        <f t="shared" si="135"/>
        <v/>
      </c>
      <c r="O1483" s="59" t="str">
        <f t="shared" si="136"/>
        <v/>
      </c>
    </row>
    <row r="1484" spans="1:15" ht="12.5" customHeight="1" x14ac:dyDescent="0.35">
      <c r="A1484" s="61">
        <v>29</v>
      </c>
      <c r="B1484" s="61" t="s">
        <v>54</v>
      </c>
      <c r="C1484" s="70">
        <v>66.595889999999997</v>
      </c>
      <c r="D1484" s="59" t="s">
        <v>50</v>
      </c>
      <c r="E1484" s="61" t="s">
        <v>44</v>
      </c>
      <c r="F1484" s="61" t="s">
        <v>55</v>
      </c>
      <c r="G1484" s="61"/>
      <c r="H1484" s="61" t="str">
        <f>IF(OR(G1484="",G1485="",G1486="",G1487=""),"",(SUMIF(A1484:A$7000,A1484,G1484:G$7000)))</f>
        <v/>
      </c>
      <c r="I1484" s="61" t="str">
        <f t="shared" si="138"/>
        <v/>
      </c>
      <c r="J1484" s="61" t="str">
        <f t="shared" si="134"/>
        <v/>
      </c>
      <c r="K1484" s="61">
        <f t="array" ref="K1484">(MAX(IF($A1484=InsertVoiceSwitchActivateLOG!A$1:A$7000,InsertVoiceSwitchActivateLOG!H$1:H$7000,0)))</f>
        <v>2.5500000000000002E-2</v>
      </c>
      <c r="L1484" s="61" t="str">
        <f t="shared" si="139"/>
        <v/>
      </c>
      <c r="M1484" s="61">
        <f t="shared" si="137"/>
        <v>20.52999999999372</v>
      </c>
      <c r="N1484" s="59" t="str">
        <f t="shared" si="135"/>
        <v/>
      </c>
      <c r="O1484" s="59" t="str">
        <f t="shared" si="136"/>
        <v/>
      </c>
    </row>
    <row r="1485" spans="1:15" ht="12.5" customHeight="1" x14ac:dyDescent="0.35">
      <c r="A1485" s="2">
        <v>29</v>
      </c>
      <c r="B1485" s="2" t="s">
        <v>54</v>
      </c>
      <c r="C1485" s="69">
        <v>66.620590000000007</v>
      </c>
      <c r="D1485" t="s">
        <v>50</v>
      </c>
      <c r="E1485" s="2" t="s">
        <v>44</v>
      </c>
      <c r="F1485" s="2" t="s">
        <v>55</v>
      </c>
      <c r="G1485" s="2"/>
      <c r="H1485" s="2" t="str">
        <f>IF(OR(G1485="",G1486="",G1487="",G1488=""),"",(SUMIF(A1485:A$7000,A1485,G1485:G$7000)))</f>
        <v/>
      </c>
      <c r="I1485" s="55" t="str">
        <f t="shared" si="138"/>
        <v/>
      </c>
      <c r="J1485" s="61" t="str">
        <f t="shared" si="134"/>
        <v/>
      </c>
      <c r="K1485" s="55">
        <f t="array" ref="K1485">(MAX(IF($A1485=InsertVoiceSwitchActivateLOG!A$1:A$7000,InsertVoiceSwitchActivateLOG!H$1:H$7000,0)))</f>
        <v>2.5500000000000002E-2</v>
      </c>
      <c r="L1485" s="55" t="str">
        <f t="shared" si="139"/>
        <v/>
      </c>
      <c r="M1485" s="55">
        <f t="shared" si="137"/>
        <v>24.700000000009936</v>
      </c>
      <c r="N1485" s="59" t="str">
        <f t="shared" si="135"/>
        <v/>
      </c>
      <c r="O1485" s="59" t="str">
        <f t="shared" si="136"/>
        <v/>
      </c>
    </row>
    <row r="1486" spans="1:15" ht="12.5" customHeight="1" x14ac:dyDescent="0.35">
      <c r="A1486" s="61">
        <v>29</v>
      </c>
      <c r="B1486" s="61" t="s">
        <v>54</v>
      </c>
      <c r="C1486" s="70">
        <v>66.645020000000002</v>
      </c>
      <c r="D1486" s="59" t="s">
        <v>50</v>
      </c>
      <c r="E1486" s="61" t="s">
        <v>44</v>
      </c>
      <c r="F1486" s="61" t="s">
        <v>55</v>
      </c>
      <c r="G1486" s="61"/>
      <c r="H1486" s="61" t="str">
        <f>IF(OR(G1486="",G1487="",G1488="",G1489=""),"",(SUMIF(A1486:A$7000,A1486,G1486:G$7000)))</f>
        <v/>
      </c>
      <c r="I1486" s="61" t="str">
        <f t="shared" si="138"/>
        <v/>
      </c>
      <c r="J1486" s="61" t="str">
        <f t="shared" si="134"/>
        <v/>
      </c>
      <c r="K1486" s="61">
        <f t="array" ref="K1486">(MAX(IF($A1486=InsertVoiceSwitchActivateLOG!A$1:A$7000,InsertVoiceSwitchActivateLOG!H$1:H$7000,0)))</f>
        <v>2.5500000000000002E-2</v>
      </c>
      <c r="L1486" s="61" t="str">
        <f t="shared" si="139"/>
        <v/>
      </c>
      <c r="M1486" s="61">
        <f t="shared" si="137"/>
        <v>24.429999999995289</v>
      </c>
      <c r="N1486" s="59" t="str">
        <f t="shared" si="135"/>
        <v/>
      </c>
      <c r="O1486" s="59" t="str">
        <f t="shared" si="136"/>
        <v/>
      </c>
    </row>
    <row r="1487" spans="1:15" ht="12.5" customHeight="1" x14ac:dyDescent="0.35">
      <c r="A1487" s="2">
        <v>29</v>
      </c>
      <c r="B1487" s="2" t="s">
        <v>54</v>
      </c>
      <c r="C1487" s="69">
        <v>66.665869999999998</v>
      </c>
      <c r="D1487" t="s">
        <v>50</v>
      </c>
      <c r="E1487" s="2" t="s">
        <v>44</v>
      </c>
      <c r="F1487" s="2" t="s">
        <v>55</v>
      </c>
      <c r="G1487" s="2"/>
      <c r="H1487" s="2" t="str">
        <f>IF(OR(G1487="",G1488="",G1489="",G1490=""),"",(SUMIF(A1487:A$7000,A1487,G1487:G$7000)))</f>
        <v/>
      </c>
      <c r="I1487" s="55" t="str">
        <f t="shared" si="138"/>
        <v/>
      </c>
      <c r="J1487" s="61" t="str">
        <f t="shared" si="134"/>
        <v/>
      </c>
      <c r="K1487" s="55">
        <f t="array" ref="K1487">(MAX(IF($A1487=InsertVoiceSwitchActivateLOG!A$1:A$7000,InsertVoiceSwitchActivateLOG!H$1:H$7000,0)))</f>
        <v>2.5500000000000002E-2</v>
      </c>
      <c r="L1487" s="55" t="str">
        <f t="shared" si="139"/>
        <v/>
      </c>
      <c r="M1487" s="55">
        <f t="shared" si="137"/>
        <v>20.849999999995816</v>
      </c>
      <c r="N1487" s="59" t="str">
        <f t="shared" si="135"/>
        <v/>
      </c>
      <c r="O1487" s="59" t="str">
        <f t="shared" si="136"/>
        <v/>
      </c>
    </row>
    <row r="1488" spans="1:15" ht="12.5" customHeight="1" x14ac:dyDescent="0.35">
      <c r="A1488" s="61">
        <v>29</v>
      </c>
      <c r="B1488" s="61" t="s">
        <v>54</v>
      </c>
      <c r="C1488" s="70">
        <v>66.68629</v>
      </c>
      <c r="D1488" s="59" t="s">
        <v>50</v>
      </c>
      <c r="E1488" s="61" t="s">
        <v>44</v>
      </c>
      <c r="F1488" s="61" t="s">
        <v>55</v>
      </c>
      <c r="G1488" s="61"/>
      <c r="H1488" s="61" t="str">
        <f>IF(OR(G1488="",G1489="",G1490="",G1491=""),"",(SUMIF(A1488:A$7000,A1488,G1488:G$7000)))</f>
        <v/>
      </c>
      <c r="I1488" s="61" t="str">
        <f t="shared" si="138"/>
        <v/>
      </c>
      <c r="J1488" s="61" t="str">
        <f t="shared" si="134"/>
        <v/>
      </c>
      <c r="K1488" s="61">
        <f t="array" ref="K1488">(MAX(IF($A1488=InsertVoiceSwitchActivateLOG!A$1:A$7000,InsertVoiceSwitchActivateLOG!H$1:H$7000,0)))</f>
        <v>2.5500000000000002E-2</v>
      </c>
      <c r="L1488" s="61" t="str">
        <f t="shared" si="139"/>
        <v/>
      </c>
      <c r="M1488" s="61">
        <f t="shared" si="137"/>
        <v>20.420000000001437</v>
      </c>
      <c r="N1488" s="59" t="str">
        <f t="shared" si="135"/>
        <v/>
      </c>
      <c r="O1488" s="59" t="str">
        <f t="shared" si="136"/>
        <v/>
      </c>
    </row>
    <row r="1489" spans="1:15" ht="12.5" customHeight="1" x14ac:dyDescent="0.35">
      <c r="A1489" s="2">
        <v>29</v>
      </c>
      <c r="B1489" s="2" t="s">
        <v>54</v>
      </c>
      <c r="C1489" s="69">
        <v>66.718599999999995</v>
      </c>
      <c r="D1489" t="s">
        <v>50</v>
      </c>
      <c r="E1489" s="2" t="s">
        <v>44</v>
      </c>
      <c r="F1489" s="2" t="s">
        <v>55</v>
      </c>
      <c r="G1489" s="2"/>
      <c r="H1489" s="2" t="str">
        <f>IF(OR(G1489="",G1490="",G1491="",G1492=""),"",(SUMIF(A1489:A$7000,A1489,G1489:G$7000)))</f>
        <v/>
      </c>
      <c r="I1489" s="55" t="str">
        <f t="shared" si="138"/>
        <v/>
      </c>
      <c r="J1489" s="61" t="str">
        <f t="shared" ref="J1489:J1552" si="140">IF(L1489="","",(VLOOKUP(A1489,A1489:E8473,5,FALSE)))</f>
        <v/>
      </c>
      <c r="K1489" s="55">
        <f t="array" ref="K1489">(MAX(IF($A1489=InsertVoiceSwitchActivateLOG!A$1:A$7000,InsertVoiceSwitchActivateLOG!H$1:H$7000,0)))</f>
        <v>2.5500000000000002E-2</v>
      </c>
      <c r="L1489" s="55" t="str">
        <f t="shared" si="139"/>
        <v/>
      </c>
      <c r="M1489" s="55">
        <f t="shared" si="137"/>
        <v>32.309999999995398</v>
      </c>
      <c r="N1489" s="59" t="str">
        <f t="shared" ref="N1489:N1552" si="141">IF(AND(G1489&gt;0,G1490&gt;0,G1488&gt;0),A1489,"")</f>
        <v/>
      </c>
      <c r="O1489" s="59" t="str">
        <f t="shared" ref="O1489:O1552" si="142">IF(N1489="","",(IF(G1489&gt;G1490,-1,1)))</f>
        <v/>
      </c>
    </row>
    <row r="1490" spans="1:15" ht="12.5" customHeight="1" x14ac:dyDescent="0.35">
      <c r="A1490" s="61">
        <v>29</v>
      </c>
      <c r="B1490" s="61" t="s">
        <v>54</v>
      </c>
      <c r="C1490" s="70">
        <v>66.752359999999996</v>
      </c>
      <c r="D1490" s="59" t="s">
        <v>50</v>
      </c>
      <c r="E1490" s="61" t="s">
        <v>44</v>
      </c>
      <c r="F1490" s="61" t="s">
        <v>55</v>
      </c>
      <c r="G1490" s="61"/>
      <c r="H1490" s="61" t="str">
        <f>IF(OR(G1490="",G1491="",G1492="",G1493=""),"",(SUMIF(A1490:A$7000,A1490,G1490:G$7000)))</f>
        <v/>
      </c>
      <c r="I1490" s="61" t="str">
        <f t="shared" si="138"/>
        <v/>
      </c>
      <c r="J1490" s="61" t="str">
        <f t="shared" si="140"/>
        <v/>
      </c>
      <c r="K1490" s="61">
        <f t="array" ref="K1490">(MAX(IF($A1490=InsertVoiceSwitchActivateLOG!A$1:A$7000,InsertVoiceSwitchActivateLOG!H$1:H$7000,0)))</f>
        <v>2.5500000000000002E-2</v>
      </c>
      <c r="L1490" s="61" t="str">
        <f t="shared" si="139"/>
        <v/>
      </c>
      <c r="M1490" s="61">
        <f t="shared" ref="M1490:M1553" si="143">IF(A1490=A1489,ABS(C1490-C1489),0)*1000</f>
        <v>33.7600000000009</v>
      </c>
      <c r="N1490" s="59" t="str">
        <f t="shared" si="141"/>
        <v/>
      </c>
      <c r="O1490" s="59" t="str">
        <f t="shared" si="142"/>
        <v/>
      </c>
    </row>
    <row r="1491" spans="1:15" ht="12.5" customHeight="1" x14ac:dyDescent="0.35">
      <c r="A1491" s="2">
        <v>29</v>
      </c>
      <c r="B1491" s="2" t="s">
        <v>54</v>
      </c>
      <c r="C1491" s="69">
        <v>66.774519999999995</v>
      </c>
      <c r="D1491" t="s">
        <v>50</v>
      </c>
      <c r="E1491" s="2" t="s">
        <v>44</v>
      </c>
      <c r="F1491" s="2" t="s">
        <v>55</v>
      </c>
      <c r="G1491" s="2"/>
      <c r="H1491" s="2" t="str">
        <f>IF(OR(G1491="",G1492="",G1493="",G1494=""),"",(SUMIF(A1491:A$7000,A1491,G1491:G$7000)))</f>
        <v/>
      </c>
      <c r="I1491" s="55" t="str">
        <f t="shared" si="138"/>
        <v/>
      </c>
      <c r="J1491" s="61" t="str">
        <f t="shared" si="140"/>
        <v/>
      </c>
      <c r="K1491" s="55">
        <f t="array" ref="K1491">(MAX(IF($A1491=InsertVoiceSwitchActivateLOG!A$1:A$7000,InsertVoiceSwitchActivateLOG!H$1:H$7000,0)))</f>
        <v>2.5500000000000002E-2</v>
      </c>
      <c r="L1491" s="55" t="str">
        <f t="shared" si="139"/>
        <v/>
      </c>
      <c r="M1491" s="55">
        <f t="shared" si="143"/>
        <v>22.159999999999513</v>
      </c>
      <c r="N1491" s="59" t="str">
        <f t="shared" si="141"/>
        <v/>
      </c>
      <c r="O1491" s="59" t="str">
        <f t="shared" si="142"/>
        <v/>
      </c>
    </row>
    <row r="1492" spans="1:15" ht="12.5" customHeight="1" x14ac:dyDescent="0.35">
      <c r="A1492" s="61">
        <v>29</v>
      </c>
      <c r="B1492" s="61" t="s">
        <v>54</v>
      </c>
      <c r="C1492" s="70">
        <v>66.801249999999996</v>
      </c>
      <c r="D1492" s="59" t="s">
        <v>50</v>
      </c>
      <c r="E1492" s="61" t="s">
        <v>44</v>
      </c>
      <c r="F1492" s="61" t="s">
        <v>55</v>
      </c>
      <c r="G1492" s="61"/>
      <c r="H1492" s="61" t="str">
        <f>IF(OR(G1492="",G1493="",G1494="",G1495=""),"",(SUMIF(A1492:A$7000,A1492,G1492:G$7000)))</f>
        <v/>
      </c>
      <c r="I1492" s="61" t="str">
        <f t="shared" si="138"/>
        <v/>
      </c>
      <c r="J1492" s="61" t="str">
        <f t="shared" si="140"/>
        <v/>
      </c>
      <c r="K1492" s="61">
        <f t="array" ref="K1492">(MAX(IF($A1492=InsertVoiceSwitchActivateLOG!A$1:A$7000,InsertVoiceSwitchActivateLOG!H$1:H$7000,0)))</f>
        <v>2.5500000000000002E-2</v>
      </c>
      <c r="L1492" s="61" t="str">
        <f t="shared" si="139"/>
        <v/>
      </c>
      <c r="M1492" s="61">
        <f t="shared" si="143"/>
        <v>26.730000000000587</v>
      </c>
      <c r="N1492" s="59" t="str">
        <f t="shared" si="141"/>
        <v/>
      </c>
      <c r="O1492" s="59" t="str">
        <f t="shared" si="142"/>
        <v/>
      </c>
    </row>
    <row r="1493" spans="1:15" ht="12.5" customHeight="1" x14ac:dyDescent="0.35">
      <c r="A1493" s="2">
        <v>29</v>
      </c>
      <c r="B1493" s="2" t="s">
        <v>54</v>
      </c>
      <c r="C1493" s="69">
        <v>66.832809999999995</v>
      </c>
      <c r="D1493" t="s">
        <v>50</v>
      </c>
      <c r="E1493" s="2" t="s">
        <v>44</v>
      </c>
      <c r="F1493" s="2" t="s">
        <v>55</v>
      </c>
      <c r="G1493" s="2"/>
      <c r="H1493" s="2" t="str">
        <f>IF(OR(G1493="",G1494="",G1495="",G1496=""),"",(SUMIF(A1493:A$7000,A1493,G1493:G$7000)))</f>
        <v/>
      </c>
      <c r="I1493" s="55" t="str">
        <f t="shared" si="138"/>
        <v/>
      </c>
      <c r="J1493" s="61" t="str">
        <f t="shared" si="140"/>
        <v/>
      </c>
      <c r="K1493" s="55">
        <f t="array" ref="K1493">(MAX(IF($A1493=InsertVoiceSwitchActivateLOG!A$1:A$7000,InsertVoiceSwitchActivateLOG!H$1:H$7000,0)))</f>
        <v>2.5500000000000002E-2</v>
      </c>
      <c r="L1493" s="55" t="str">
        <f t="shared" si="139"/>
        <v/>
      </c>
      <c r="M1493" s="55">
        <f t="shared" si="143"/>
        <v>31.559999999998922</v>
      </c>
      <c r="N1493" s="59" t="str">
        <f t="shared" si="141"/>
        <v/>
      </c>
      <c r="O1493" s="59" t="str">
        <f t="shared" si="142"/>
        <v/>
      </c>
    </row>
    <row r="1494" spans="1:15" ht="12.5" customHeight="1" x14ac:dyDescent="0.35">
      <c r="A1494" s="61">
        <v>29</v>
      </c>
      <c r="B1494" s="61" t="s">
        <v>54</v>
      </c>
      <c r="C1494" s="70">
        <v>66.868700000000004</v>
      </c>
      <c r="D1494" s="59" t="s">
        <v>50</v>
      </c>
      <c r="E1494" s="61" t="s">
        <v>44</v>
      </c>
      <c r="F1494" s="61" t="s">
        <v>55</v>
      </c>
      <c r="G1494" s="61">
        <v>1E-4</v>
      </c>
      <c r="H1494" s="61">
        <f>IF(OR(G1494="",G1495="",G1496="",G1497=""),"",(SUMIF(A1494:A$7000,A1494,G1494:G$7000)))</f>
        <v>2.5500000000000002E-2</v>
      </c>
      <c r="I1494" s="61">
        <f t="shared" si="138"/>
        <v>29</v>
      </c>
      <c r="J1494" s="61" t="str">
        <f t="shared" si="140"/>
        <v>TaskC</v>
      </c>
      <c r="K1494" s="61">
        <f t="array" ref="K1494">(MAX(IF($A1494=InsertVoiceSwitchActivateLOG!A$1:A$7000,InsertVoiceSwitchActivateLOG!H$1:H$7000,0)))</f>
        <v>2.5500000000000002E-2</v>
      </c>
      <c r="L1494" s="61">
        <f t="shared" si="139"/>
        <v>66.868700000000004</v>
      </c>
      <c r="M1494" s="61">
        <f t="shared" si="143"/>
        <v>35.890000000009081</v>
      </c>
      <c r="N1494" s="59" t="str">
        <f t="shared" si="141"/>
        <v/>
      </c>
      <c r="O1494" s="59" t="str">
        <f t="shared" si="142"/>
        <v/>
      </c>
    </row>
    <row r="1495" spans="1:15" ht="12.5" customHeight="1" x14ac:dyDescent="0.35">
      <c r="A1495" s="2">
        <v>29</v>
      </c>
      <c r="B1495" s="2" t="s">
        <v>54</v>
      </c>
      <c r="C1495" s="69">
        <v>66.909300000000002</v>
      </c>
      <c r="D1495" t="s">
        <v>50</v>
      </c>
      <c r="E1495" s="2" t="s">
        <v>44</v>
      </c>
      <c r="F1495" s="2" t="s">
        <v>55</v>
      </c>
      <c r="G1495" s="2">
        <v>6.9999999999999999E-4</v>
      </c>
      <c r="H1495" s="2">
        <f>IF(OR(G1495="",G1496="",G1497="",G1498=""),"",(SUMIF(A1495:A$7000,A1495,G1495:G$7000)))</f>
        <v>2.5400000000000002E-2</v>
      </c>
      <c r="I1495" s="55" t="str">
        <f t="shared" si="138"/>
        <v/>
      </c>
      <c r="J1495" s="61" t="str">
        <f t="shared" si="140"/>
        <v/>
      </c>
      <c r="K1495" s="55">
        <f t="array" ref="K1495">(MAX(IF($A1495=InsertVoiceSwitchActivateLOG!A$1:A$7000,InsertVoiceSwitchActivateLOG!H$1:H$7000,0)))</f>
        <v>2.5500000000000002E-2</v>
      </c>
      <c r="L1495" s="55" t="str">
        <f t="shared" si="139"/>
        <v/>
      </c>
      <c r="M1495" s="55">
        <f t="shared" si="143"/>
        <v>40.599999999997749</v>
      </c>
      <c r="N1495" s="59">
        <f t="shared" si="141"/>
        <v>29</v>
      </c>
      <c r="O1495" s="59">
        <f t="shared" si="142"/>
        <v>1</v>
      </c>
    </row>
    <row r="1496" spans="1:15" ht="12.5" customHeight="1" x14ac:dyDescent="0.35">
      <c r="A1496" s="61">
        <v>29</v>
      </c>
      <c r="B1496" s="61" t="s">
        <v>54</v>
      </c>
      <c r="C1496" s="70">
        <v>66.932980000000001</v>
      </c>
      <c r="D1496" s="59" t="s">
        <v>50</v>
      </c>
      <c r="E1496" s="61" t="s">
        <v>44</v>
      </c>
      <c r="F1496" s="61" t="s">
        <v>55</v>
      </c>
      <c r="G1496" s="61">
        <v>1E-3</v>
      </c>
      <c r="H1496" s="61">
        <f>IF(OR(G1496="",G1497="",G1498="",G1499=""),"",(SUMIF(A1496:A$7000,A1496,G1496:G$7000)))</f>
        <v>2.47E-2</v>
      </c>
      <c r="I1496" s="61" t="str">
        <f t="shared" si="138"/>
        <v/>
      </c>
      <c r="J1496" s="61" t="str">
        <f t="shared" si="140"/>
        <v/>
      </c>
      <c r="K1496" s="61">
        <f t="array" ref="K1496">(MAX(IF($A1496=InsertVoiceSwitchActivateLOG!A$1:A$7000,InsertVoiceSwitchActivateLOG!H$1:H$7000,0)))</f>
        <v>2.5500000000000002E-2</v>
      </c>
      <c r="L1496" s="61" t="str">
        <f t="shared" si="139"/>
        <v/>
      </c>
      <c r="M1496" s="61">
        <f t="shared" si="143"/>
        <v>23.679999999998813</v>
      </c>
      <c r="N1496" s="59">
        <f t="shared" si="141"/>
        <v>29</v>
      </c>
      <c r="O1496" s="59">
        <f t="shared" si="142"/>
        <v>1</v>
      </c>
    </row>
    <row r="1497" spans="1:15" ht="12.5" customHeight="1" x14ac:dyDescent="0.35">
      <c r="A1497" s="2">
        <v>29</v>
      </c>
      <c r="B1497" s="2" t="s">
        <v>56</v>
      </c>
      <c r="C1497" s="69">
        <v>66.955759999999998</v>
      </c>
      <c r="D1497" t="s">
        <v>50</v>
      </c>
      <c r="E1497" s="2" t="s">
        <v>44</v>
      </c>
      <c r="F1497" s="2" t="s">
        <v>55</v>
      </c>
      <c r="G1497" s="2">
        <v>3.0999999999999999E-3</v>
      </c>
      <c r="H1497" s="2">
        <f>IF(OR(G1497="",G1498="",G1499="",G1500=""),"",(SUMIF(A1497:A$7000,A1497,G1497:G$7000)))</f>
        <v>2.3699999999999999E-2</v>
      </c>
      <c r="I1497" s="55" t="str">
        <f t="shared" si="138"/>
        <v/>
      </c>
      <c r="J1497" s="61" t="str">
        <f t="shared" si="140"/>
        <v/>
      </c>
      <c r="K1497" s="55">
        <f t="array" ref="K1497">(MAX(IF($A1497=InsertVoiceSwitchActivateLOG!A$1:A$7000,InsertVoiceSwitchActivateLOG!H$1:H$7000,0)))</f>
        <v>2.5500000000000002E-2</v>
      </c>
      <c r="L1497" s="55" t="str">
        <f t="shared" si="139"/>
        <v/>
      </c>
      <c r="M1497" s="55">
        <f t="shared" si="143"/>
        <v>22.779999999997358</v>
      </c>
      <c r="N1497" s="59">
        <f t="shared" si="141"/>
        <v>29</v>
      </c>
      <c r="O1497" s="59">
        <f t="shared" si="142"/>
        <v>-1</v>
      </c>
    </row>
    <row r="1498" spans="1:15" ht="12.5" customHeight="1" x14ac:dyDescent="0.35">
      <c r="A1498" s="61">
        <v>29</v>
      </c>
      <c r="B1498" s="61" t="s">
        <v>56</v>
      </c>
      <c r="C1498" s="70">
        <v>66.976039999999998</v>
      </c>
      <c r="D1498" s="59" t="s">
        <v>50</v>
      </c>
      <c r="E1498" s="61" t="s">
        <v>44</v>
      </c>
      <c r="F1498" s="61" t="s">
        <v>55</v>
      </c>
      <c r="G1498" s="61">
        <v>2.5000000000000001E-3</v>
      </c>
      <c r="H1498" s="61">
        <f>IF(OR(G1498="",G1499="",G1500="",G1501=""),"",(SUMIF(A1498:A$7000,A1498,G1498:G$7000)))</f>
        <v>2.06E-2</v>
      </c>
      <c r="I1498" s="61" t="str">
        <f t="shared" ref="I1498:I1561" si="144">IF(L1498="","",A1498)</f>
        <v/>
      </c>
      <c r="J1498" s="61" t="str">
        <f t="shared" si="140"/>
        <v/>
      </c>
      <c r="K1498" s="61">
        <f t="array" ref="K1498">(MAX(IF($A1498=InsertVoiceSwitchActivateLOG!A$1:A$7000,InsertVoiceSwitchActivateLOG!H$1:H$7000,0)))</f>
        <v>2.5500000000000002E-2</v>
      </c>
      <c r="L1498" s="61" t="str">
        <f t="shared" ref="L1498:L1561" si="145">IF(H1498="","",IF(AND(H1497="",H1496="",H1495=""),C1498,""))</f>
        <v/>
      </c>
      <c r="M1498" s="61">
        <f t="shared" si="143"/>
        <v>20.279999999999632</v>
      </c>
      <c r="N1498" s="59">
        <f t="shared" si="141"/>
        <v>29</v>
      </c>
      <c r="O1498" s="59">
        <f t="shared" si="142"/>
        <v>1</v>
      </c>
    </row>
    <row r="1499" spans="1:15" ht="12.5" customHeight="1" x14ac:dyDescent="0.35">
      <c r="A1499" s="2">
        <v>29</v>
      </c>
      <c r="B1499" s="2" t="s">
        <v>56</v>
      </c>
      <c r="C1499" s="69">
        <v>67.000020000000006</v>
      </c>
      <c r="D1499" t="s">
        <v>50</v>
      </c>
      <c r="E1499" s="2" t="s">
        <v>44</v>
      </c>
      <c r="F1499" s="2" t="s">
        <v>55</v>
      </c>
      <c r="G1499" s="2">
        <v>2.5000000000000001E-3</v>
      </c>
      <c r="H1499" s="2">
        <f>IF(OR(G1499="",G1500="",G1501="",G1502=""),"",(SUMIF(A1499:A$7000,A1499,G1499:G$7000)))</f>
        <v>1.8099999999999998E-2</v>
      </c>
      <c r="I1499" s="55" t="str">
        <f t="shared" si="144"/>
        <v/>
      </c>
      <c r="J1499" s="61" t="str">
        <f t="shared" si="140"/>
        <v/>
      </c>
      <c r="K1499" s="55">
        <f t="array" ref="K1499">(MAX(IF($A1499=InsertVoiceSwitchActivateLOG!A$1:A$7000,InsertVoiceSwitchActivateLOG!H$1:H$7000,0)))</f>
        <v>2.5500000000000002E-2</v>
      </c>
      <c r="L1499" s="55" t="str">
        <f t="shared" si="145"/>
        <v/>
      </c>
      <c r="M1499" s="55">
        <f t="shared" si="143"/>
        <v>23.980000000008772</v>
      </c>
      <c r="N1499" s="59">
        <f t="shared" si="141"/>
        <v>29</v>
      </c>
      <c r="O1499" s="59">
        <f t="shared" si="142"/>
        <v>1</v>
      </c>
    </row>
    <row r="1500" spans="1:15" ht="12.5" customHeight="1" x14ac:dyDescent="0.35">
      <c r="A1500" s="61">
        <v>29</v>
      </c>
      <c r="B1500" s="61" t="s">
        <v>56</v>
      </c>
      <c r="C1500" s="70">
        <v>67.018259999999998</v>
      </c>
      <c r="D1500" s="59" t="s">
        <v>50</v>
      </c>
      <c r="E1500" s="61" t="s">
        <v>44</v>
      </c>
      <c r="F1500" s="61" t="s">
        <v>55</v>
      </c>
      <c r="G1500" s="61">
        <v>3.5000000000000001E-3</v>
      </c>
      <c r="H1500" s="61">
        <f>IF(OR(G1500="",G1501="",G1502="",G1503=""),"",(SUMIF(A1500:A$7000,A1500,G1500:G$7000)))</f>
        <v>1.5599999999999996E-2</v>
      </c>
      <c r="I1500" s="61" t="str">
        <f t="shared" si="144"/>
        <v/>
      </c>
      <c r="J1500" s="61" t="str">
        <f t="shared" si="140"/>
        <v/>
      </c>
      <c r="K1500" s="61">
        <f t="array" ref="K1500">(MAX(IF($A1500=InsertVoiceSwitchActivateLOG!A$1:A$7000,InsertVoiceSwitchActivateLOG!H$1:H$7000,0)))</f>
        <v>2.5500000000000002E-2</v>
      </c>
      <c r="L1500" s="61" t="str">
        <f t="shared" si="145"/>
        <v/>
      </c>
      <c r="M1500" s="61">
        <f t="shared" si="143"/>
        <v>18.239999999991596</v>
      </c>
      <c r="N1500" s="59">
        <f t="shared" si="141"/>
        <v>29</v>
      </c>
      <c r="O1500" s="59">
        <f t="shared" si="142"/>
        <v>-1</v>
      </c>
    </row>
    <row r="1501" spans="1:15" ht="12.5" customHeight="1" x14ac:dyDescent="0.35">
      <c r="A1501" s="2">
        <v>29</v>
      </c>
      <c r="B1501" s="2" t="s">
        <v>56</v>
      </c>
      <c r="C1501" s="69">
        <v>67.03546</v>
      </c>
      <c r="D1501" t="s">
        <v>50</v>
      </c>
      <c r="E1501" s="2" t="s">
        <v>44</v>
      </c>
      <c r="F1501" s="2" t="s">
        <v>55</v>
      </c>
      <c r="G1501" s="2">
        <v>2E-3</v>
      </c>
      <c r="H1501" s="2">
        <f>IF(OR(G1501="",G1502="",G1503="",G1504=""),"",(SUMIF(A1501:A$7000,A1501,G1501:G$7000)))</f>
        <v>1.2099999999999996E-2</v>
      </c>
      <c r="I1501" s="55" t="str">
        <f t="shared" si="144"/>
        <v/>
      </c>
      <c r="J1501" s="61" t="str">
        <f t="shared" si="140"/>
        <v/>
      </c>
      <c r="K1501" s="55">
        <f t="array" ref="K1501">(MAX(IF($A1501=InsertVoiceSwitchActivateLOG!A$1:A$7000,InsertVoiceSwitchActivateLOG!H$1:H$7000,0)))</f>
        <v>2.5500000000000002E-2</v>
      </c>
      <c r="L1501" s="55" t="str">
        <f t="shared" si="145"/>
        <v/>
      </c>
      <c r="M1501" s="55">
        <f t="shared" si="143"/>
        <v>17.200000000002547</v>
      </c>
      <c r="N1501" s="59">
        <f t="shared" si="141"/>
        <v>29</v>
      </c>
      <c r="O1501" s="59">
        <f t="shared" si="142"/>
        <v>-1</v>
      </c>
    </row>
    <row r="1502" spans="1:15" ht="12.5" customHeight="1" x14ac:dyDescent="0.35">
      <c r="A1502" s="61">
        <v>29</v>
      </c>
      <c r="B1502" s="61" t="s">
        <v>54</v>
      </c>
      <c r="C1502" s="70">
        <v>67.056899999999999</v>
      </c>
      <c r="D1502" s="59" t="s">
        <v>50</v>
      </c>
      <c r="E1502" s="61" t="s">
        <v>44</v>
      </c>
      <c r="F1502" s="61" t="s">
        <v>55</v>
      </c>
      <c r="G1502" s="61">
        <v>4.0000000000000002E-4</v>
      </c>
      <c r="H1502" s="61">
        <f>IF(OR(G1502="",G1503="",G1504="",G1505=""),"",(SUMIF(A1502:A$7000,A1502,G1502:G$7000)))</f>
        <v>1.0099999999999996E-2</v>
      </c>
      <c r="I1502" s="61" t="str">
        <f t="shared" si="144"/>
        <v/>
      </c>
      <c r="J1502" s="61" t="str">
        <f t="shared" si="140"/>
        <v/>
      </c>
      <c r="K1502" s="61">
        <f t="array" ref="K1502">(MAX(IF($A1502=InsertVoiceSwitchActivateLOG!A$1:A$7000,InsertVoiceSwitchActivateLOG!H$1:H$7000,0)))</f>
        <v>2.5500000000000002E-2</v>
      </c>
      <c r="L1502" s="61" t="str">
        <f t="shared" si="145"/>
        <v/>
      </c>
      <c r="M1502" s="61">
        <f t="shared" si="143"/>
        <v>21.439999999998349</v>
      </c>
      <c r="N1502" s="59">
        <f t="shared" si="141"/>
        <v>29</v>
      </c>
      <c r="O1502" s="59">
        <f t="shared" si="142"/>
        <v>1</v>
      </c>
    </row>
    <row r="1503" spans="1:15" ht="12.5" customHeight="1" x14ac:dyDescent="0.35">
      <c r="A1503" s="2">
        <v>29</v>
      </c>
      <c r="B1503" s="2" t="s">
        <v>56</v>
      </c>
      <c r="C1503" s="69">
        <v>67.076729999999998</v>
      </c>
      <c r="D1503" t="s">
        <v>50</v>
      </c>
      <c r="E1503" s="2" t="s">
        <v>44</v>
      </c>
      <c r="F1503" s="2" t="s">
        <v>55</v>
      </c>
      <c r="G1503" s="2">
        <v>1.6999999999999999E-3</v>
      </c>
      <c r="H1503" s="2">
        <f>IF(OR(G1503="",G1504="",G1505="",G1506=""),"",(SUMIF(A1503:A$7000,A1503,G1503:G$7000)))</f>
        <v>9.6999999999999968E-3</v>
      </c>
      <c r="I1503" s="55" t="str">
        <f t="shared" si="144"/>
        <v/>
      </c>
      <c r="J1503" s="61" t="str">
        <f t="shared" si="140"/>
        <v/>
      </c>
      <c r="K1503" s="55">
        <f t="array" ref="K1503">(MAX(IF($A1503=InsertVoiceSwitchActivateLOG!A$1:A$7000,InsertVoiceSwitchActivateLOG!H$1:H$7000,0)))</f>
        <v>2.5500000000000002E-2</v>
      </c>
      <c r="L1503" s="55" t="str">
        <f t="shared" si="145"/>
        <v/>
      </c>
      <c r="M1503" s="55">
        <f t="shared" si="143"/>
        <v>19.829999999998904</v>
      </c>
      <c r="N1503" s="59">
        <f t="shared" si="141"/>
        <v>29</v>
      </c>
      <c r="O1503" s="59">
        <f t="shared" si="142"/>
        <v>1</v>
      </c>
    </row>
    <row r="1504" spans="1:15" ht="12.5" customHeight="1" x14ac:dyDescent="0.35">
      <c r="A1504" s="61">
        <v>29</v>
      </c>
      <c r="B1504" s="61" t="s">
        <v>56</v>
      </c>
      <c r="C1504" s="70">
        <v>67.096369999999993</v>
      </c>
      <c r="D1504" s="59" t="s">
        <v>50</v>
      </c>
      <c r="E1504" s="61" t="s">
        <v>44</v>
      </c>
      <c r="F1504" s="61" t="s">
        <v>55</v>
      </c>
      <c r="G1504" s="61">
        <v>2.8E-3</v>
      </c>
      <c r="H1504" s="61">
        <f>IF(OR(G1504="",G1505="",G1506="",G1507=""),"",(SUMIF(A1504:A$7000,A1504,G1504:G$7000)))</f>
        <v>7.9999999999999984E-3</v>
      </c>
      <c r="I1504" s="61" t="str">
        <f t="shared" si="144"/>
        <v/>
      </c>
      <c r="J1504" s="61" t="str">
        <f t="shared" si="140"/>
        <v/>
      </c>
      <c r="K1504" s="61">
        <f t="array" ref="K1504">(MAX(IF($A1504=InsertVoiceSwitchActivateLOG!A$1:A$7000,InsertVoiceSwitchActivateLOG!H$1:H$7000,0)))</f>
        <v>2.5500000000000002E-2</v>
      </c>
      <c r="L1504" s="61" t="str">
        <f t="shared" si="145"/>
        <v/>
      </c>
      <c r="M1504" s="61">
        <f t="shared" si="143"/>
        <v>19.639999999995439</v>
      </c>
      <c r="N1504" s="59">
        <f t="shared" si="141"/>
        <v>29</v>
      </c>
      <c r="O1504" s="59">
        <f t="shared" si="142"/>
        <v>-1</v>
      </c>
    </row>
    <row r="1505" spans="1:15" ht="12.5" customHeight="1" x14ac:dyDescent="0.35">
      <c r="A1505" s="2">
        <v>29</v>
      </c>
      <c r="B1505" s="2" t="s">
        <v>56</v>
      </c>
      <c r="C1505" s="69">
        <v>67.116410000000002</v>
      </c>
      <c r="D1505" t="s">
        <v>50</v>
      </c>
      <c r="E1505" s="2" t="s">
        <v>44</v>
      </c>
      <c r="F1505" s="2" t="s">
        <v>55</v>
      </c>
      <c r="G1505" s="2">
        <v>2.0999999999999999E-3</v>
      </c>
      <c r="H1505" s="2">
        <f>IF(OR(G1505="",G1506="",G1507="",G1508=""),"",(SUMIF(A1505:A$7000,A1505,G1505:G$7000)))</f>
        <v>5.2000000000000006E-3</v>
      </c>
      <c r="I1505" s="55" t="str">
        <f t="shared" si="144"/>
        <v/>
      </c>
      <c r="J1505" s="61" t="str">
        <f t="shared" si="140"/>
        <v/>
      </c>
      <c r="K1505" s="55">
        <f t="array" ref="K1505">(MAX(IF($A1505=InsertVoiceSwitchActivateLOG!A$1:A$7000,InsertVoiceSwitchActivateLOG!H$1:H$7000,0)))</f>
        <v>2.5500000000000002E-2</v>
      </c>
      <c r="L1505" s="55" t="str">
        <f t="shared" si="145"/>
        <v/>
      </c>
      <c r="M1505" s="55">
        <f t="shared" si="143"/>
        <v>20.040000000008718</v>
      </c>
      <c r="N1505" s="59">
        <f t="shared" si="141"/>
        <v>29</v>
      </c>
      <c r="O1505" s="59">
        <f t="shared" si="142"/>
        <v>1</v>
      </c>
    </row>
    <row r="1506" spans="1:15" ht="12.5" customHeight="1" x14ac:dyDescent="0.35">
      <c r="A1506" s="61">
        <v>29</v>
      </c>
      <c r="B1506" s="61" t="s">
        <v>56</v>
      </c>
      <c r="C1506" s="70">
        <v>67.135059999999996</v>
      </c>
      <c r="D1506" s="59" t="s">
        <v>50</v>
      </c>
      <c r="E1506" s="61" t="s">
        <v>44</v>
      </c>
      <c r="F1506" s="61" t="s">
        <v>55</v>
      </c>
      <c r="G1506" s="61">
        <v>2.0999999999999999E-3</v>
      </c>
      <c r="H1506" s="61">
        <f>IF(OR(G1506="",G1507="",G1508="",G1509=""),"",(SUMIF(A1506:A$7000,A1506,G1506:G$7000)))</f>
        <v>3.0999999999999995E-3</v>
      </c>
      <c r="I1506" s="61" t="str">
        <f t="shared" si="144"/>
        <v/>
      </c>
      <c r="J1506" s="61" t="str">
        <f t="shared" si="140"/>
        <v/>
      </c>
      <c r="K1506" s="61">
        <f t="array" ref="K1506">(MAX(IF($A1506=InsertVoiceSwitchActivateLOG!A$1:A$7000,InsertVoiceSwitchActivateLOG!H$1:H$7000,0)))</f>
        <v>2.5500000000000002E-2</v>
      </c>
      <c r="L1506" s="61" t="str">
        <f t="shared" si="145"/>
        <v/>
      </c>
      <c r="M1506" s="61">
        <f t="shared" si="143"/>
        <v>18.649999999993838</v>
      </c>
      <c r="N1506" s="59">
        <f t="shared" si="141"/>
        <v>29</v>
      </c>
      <c r="O1506" s="59">
        <f t="shared" si="142"/>
        <v>-1</v>
      </c>
    </row>
    <row r="1507" spans="1:15" ht="12.5" customHeight="1" x14ac:dyDescent="0.35">
      <c r="A1507" s="2">
        <v>29</v>
      </c>
      <c r="B1507" s="2" t="s">
        <v>54</v>
      </c>
      <c r="C1507" s="69">
        <v>67.156760000000006</v>
      </c>
      <c r="D1507" t="s">
        <v>50</v>
      </c>
      <c r="E1507" s="2" t="s">
        <v>44</v>
      </c>
      <c r="F1507" s="2" t="s">
        <v>55</v>
      </c>
      <c r="G1507" s="2">
        <v>6.9999999999999999E-4</v>
      </c>
      <c r="H1507" s="2" t="str">
        <f>IF(OR(G1507="",G1508="",G1509="",G1510=""),"",(SUMIF(A1507:A$7000,A1507,G1507:G$7000)))</f>
        <v/>
      </c>
      <c r="I1507" s="55" t="str">
        <f t="shared" si="144"/>
        <v/>
      </c>
      <c r="J1507" s="61" t="str">
        <f t="shared" si="140"/>
        <v/>
      </c>
      <c r="K1507" s="55">
        <f t="array" ref="K1507">(MAX(IF($A1507=InsertVoiceSwitchActivateLOG!A$1:A$7000,InsertVoiceSwitchActivateLOG!H$1:H$7000,0)))</f>
        <v>2.5500000000000002E-2</v>
      </c>
      <c r="L1507" s="55" t="str">
        <f t="shared" si="145"/>
        <v/>
      </c>
      <c r="M1507" s="55">
        <f t="shared" si="143"/>
        <v>21.700000000009823</v>
      </c>
      <c r="N1507" s="59">
        <f t="shared" si="141"/>
        <v>29</v>
      </c>
      <c r="O1507" s="59">
        <f t="shared" si="142"/>
        <v>-1</v>
      </c>
    </row>
    <row r="1508" spans="1:15" ht="12.5" customHeight="1" x14ac:dyDescent="0.35">
      <c r="A1508" s="61">
        <v>29</v>
      </c>
      <c r="B1508" s="61" t="s">
        <v>54</v>
      </c>
      <c r="C1508" s="70">
        <v>67.181340000000006</v>
      </c>
      <c r="D1508" s="59" t="s">
        <v>50</v>
      </c>
      <c r="E1508" s="61" t="s">
        <v>44</v>
      </c>
      <c r="F1508" s="61" t="s">
        <v>55</v>
      </c>
      <c r="G1508" s="61">
        <v>1E-4</v>
      </c>
      <c r="H1508" s="61" t="str">
        <f>IF(OR(G1508="",G1509="",G1510="",G1511=""),"",(SUMIF(A1508:A$7000,A1508,G1508:G$7000)))</f>
        <v/>
      </c>
      <c r="I1508" s="61" t="str">
        <f t="shared" si="144"/>
        <v/>
      </c>
      <c r="J1508" s="61" t="str">
        <f t="shared" si="140"/>
        <v/>
      </c>
      <c r="K1508" s="61">
        <f t="array" ref="K1508">(MAX(IF($A1508=InsertVoiceSwitchActivateLOG!A$1:A$7000,InsertVoiceSwitchActivateLOG!H$1:H$7000,0)))</f>
        <v>2.5500000000000002E-2</v>
      </c>
      <c r="L1508" s="61" t="str">
        <f t="shared" si="145"/>
        <v/>
      </c>
      <c r="M1508" s="61">
        <f t="shared" si="143"/>
        <v>24.580000000000268</v>
      </c>
      <c r="N1508" s="59">
        <f t="shared" si="141"/>
        <v>29</v>
      </c>
      <c r="O1508" s="59">
        <f t="shared" si="142"/>
        <v>1</v>
      </c>
    </row>
    <row r="1509" spans="1:15" ht="12.5" customHeight="1" x14ac:dyDescent="0.35">
      <c r="A1509" s="2">
        <v>29</v>
      </c>
      <c r="B1509" s="2" t="s">
        <v>54</v>
      </c>
      <c r="C1509" s="69">
        <v>67.204099999999997</v>
      </c>
      <c r="D1509" t="s">
        <v>50</v>
      </c>
      <c r="E1509" s="2" t="s">
        <v>44</v>
      </c>
      <c r="F1509" s="2" t="s">
        <v>55</v>
      </c>
      <c r="G1509" s="2">
        <v>1E-4</v>
      </c>
      <c r="H1509" s="2" t="str">
        <f>IF(OR(G1509="",G1510="",G1511="",G1512=""),"",(SUMIF(A1509:A$7000,A1509,G1509:G$7000)))</f>
        <v/>
      </c>
      <c r="I1509" s="55" t="str">
        <f t="shared" si="144"/>
        <v/>
      </c>
      <c r="J1509" s="61" t="str">
        <f t="shared" si="140"/>
        <v/>
      </c>
      <c r="K1509" s="55">
        <f t="array" ref="K1509">(MAX(IF($A1509=InsertVoiceSwitchActivateLOG!A$1:A$7000,InsertVoiceSwitchActivateLOG!H$1:H$7000,0)))</f>
        <v>2.5500000000000002E-2</v>
      </c>
      <c r="L1509" s="55" t="str">
        <f t="shared" si="145"/>
        <v/>
      </c>
      <c r="M1509" s="55">
        <f t="shared" si="143"/>
        <v>22.75999999999101</v>
      </c>
      <c r="N1509" s="59" t="str">
        <f t="shared" si="141"/>
        <v/>
      </c>
      <c r="O1509" s="59" t="str">
        <f t="shared" si="142"/>
        <v/>
      </c>
    </row>
    <row r="1510" spans="1:15" ht="12.5" customHeight="1" x14ac:dyDescent="0.35">
      <c r="A1510" s="61">
        <v>29</v>
      </c>
      <c r="B1510" s="61" t="s">
        <v>54</v>
      </c>
      <c r="C1510" s="70">
        <v>67.221180000000004</v>
      </c>
      <c r="D1510" s="59" t="s">
        <v>50</v>
      </c>
      <c r="E1510" s="61" t="s">
        <v>44</v>
      </c>
      <c r="F1510" s="61" t="s">
        <v>55</v>
      </c>
      <c r="G1510" s="61"/>
      <c r="H1510" s="61" t="str">
        <f>IF(OR(G1510="",G1511="",G1512="",G1513=""),"",(SUMIF(A1510:A$7000,A1510,G1510:G$7000)))</f>
        <v/>
      </c>
      <c r="I1510" s="61" t="str">
        <f t="shared" si="144"/>
        <v/>
      </c>
      <c r="J1510" s="61" t="str">
        <f t="shared" si="140"/>
        <v/>
      </c>
      <c r="K1510" s="61">
        <f t="array" ref="K1510">(MAX(IF($A1510=InsertVoiceSwitchActivateLOG!A$1:A$7000,InsertVoiceSwitchActivateLOG!H$1:H$7000,0)))</f>
        <v>2.5500000000000002E-2</v>
      </c>
      <c r="L1510" s="61" t="str">
        <f t="shared" si="145"/>
        <v/>
      </c>
      <c r="M1510" s="61">
        <f t="shared" si="143"/>
        <v>17.08000000000709</v>
      </c>
      <c r="N1510" s="59" t="str">
        <f t="shared" si="141"/>
        <v/>
      </c>
      <c r="O1510" s="59" t="str">
        <f t="shared" si="142"/>
        <v/>
      </c>
    </row>
    <row r="1511" spans="1:15" ht="12.5" customHeight="1" x14ac:dyDescent="0.35">
      <c r="A1511" s="2">
        <v>29</v>
      </c>
      <c r="B1511" s="2" t="s">
        <v>54</v>
      </c>
      <c r="C1511" s="69">
        <v>67.244299999999996</v>
      </c>
      <c r="D1511" t="s">
        <v>50</v>
      </c>
      <c r="E1511" s="2" t="s">
        <v>44</v>
      </c>
      <c r="F1511" s="2" t="s">
        <v>55</v>
      </c>
      <c r="G1511" s="2">
        <v>1E-4</v>
      </c>
      <c r="H1511" s="2" t="str">
        <f>IF(OR(G1511="",G1512="",G1513="",G1514=""),"",(SUMIF(A1511:A$7000,A1511,G1511:G$7000)))</f>
        <v/>
      </c>
      <c r="I1511" s="55" t="str">
        <f t="shared" si="144"/>
        <v/>
      </c>
      <c r="J1511" s="61" t="str">
        <f t="shared" si="140"/>
        <v/>
      </c>
      <c r="K1511" s="55">
        <f t="array" ref="K1511">(MAX(IF($A1511=InsertVoiceSwitchActivateLOG!A$1:A$7000,InsertVoiceSwitchActivateLOG!H$1:H$7000,0)))</f>
        <v>2.5500000000000002E-2</v>
      </c>
      <c r="L1511" s="55" t="str">
        <f t="shared" si="145"/>
        <v/>
      </c>
      <c r="M1511" s="55">
        <f t="shared" si="143"/>
        <v>23.119999999991592</v>
      </c>
      <c r="N1511" s="59" t="str">
        <f t="shared" si="141"/>
        <v/>
      </c>
      <c r="O1511" s="59" t="str">
        <f t="shared" si="142"/>
        <v/>
      </c>
    </row>
    <row r="1512" spans="1:15" ht="12.5" customHeight="1" x14ac:dyDescent="0.35">
      <c r="A1512" s="61">
        <v>29</v>
      </c>
      <c r="B1512" s="61" t="s">
        <v>54</v>
      </c>
      <c r="C1512" s="70">
        <v>67.267229999999998</v>
      </c>
      <c r="D1512" s="59" t="s">
        <v>50</v>
      </c>
      <c r="E1512" s="61" t="s">
        <v>44</v>
      </c>
      <c r="F1512" s="61" t="s">
        <v>55</v>
      </c>
      <c r="G1512" s="61"/>
      <c r="H1512" s="61" t="str">
        <f>IF(OR(G1512="",G1513="",G1514="",G1515=""),"",(SUMIF(A1512:A$7000,A1512,G1512:G$7000)))</f>
        <v/>
      </c>
      <c r="I1512" s="61" t="str">
        <f t="shared" si="144"/>
        <v/>
      </c>
      <c r="J1512" s="61" t="str">
        <f t="shared" si="140"/>
        <v/>
      </c>
      <c r="K1512" s="61">
        <f t="array" ref="K1512">(MAX(IF($A1512=InsertVoiceSwitchActivateLOG!A$1:A$7000,InsertVoiceSwitchActivateLOG!H$1:H$7000,0)))</f>
        <v>2.5500000000000002E-2</v>
      </c>
      <c r="L1512" s="61" t="str">
        <f t="shared" si="145"/>
        <v/>
      </c>
      <c r="M1512" s="61">
        <f t="shared" si="143"/>
        <v>22.930000000002337</v>
      </c>
      <c r="N1512" s="59" t="str">
        <f t="shared" si="141"/>
        <v/>
      </c>
      <c r="O1512" s="59" t="str">
        <f t="shared" si="142"/>
        <v/>
      </c>
    </row>
    <row r="1513" spans="1:15" ht="12.5" customHeight="1" x14ac:dyDescent="0.35">
      <c r="A1513" s="2">
        <v>29</v>
      </c>
      <c r="B1513" s="2" t="s">
        <v>54</v>
      </c>
      <c r="C1513" s="69">
        <v>67.296530000000004</v>
      </c>
      <c r="D1513" t="s">
        <v>50</v>
      </c>
      <c r="E1513" s="2" t="s">
        <v>44</v>
      </c>
      <c r="F1513" s="2" t="s">
        <v>55</v>
      </c>
      <c r="G1513" s="2"/>
      <c r="H1513" s="2" t="str">
        <f>IF(OR(G1513="",G1514="",G1515="",G1516=""),"",(SUMIF(A1513:A$7000,A1513,G1513:G$7000)))</f>
        <v/>
      </c>
      <c r="I1513" s="55" t="str">
        <f t="shared" si="144"/>
        <v/>
      </c>
      <c r="J1513" s="61" t="str">
        <f t="shared" si="140"/>
        <v/>
      </c>
      <c r="K1513" s="55">
        <f t="array" ref="K1513">(MAX(IF($A1513=InsertVoiceSwitchActivateLOG!A$1:A$7000,InsertVoiceSwitchActivateLOG!H$1:H$7000,0)))</f>
        <v>2.5500000000000002E-2</v>
      </c>
      <c r="L1513" s="55" t="str">
        <f t="shared" si="145"/>
        <v/>
      </c>
      <c r="M1513" s="55">
        <f t="shared" si="143"/>
        <v>29.300000000006321</v>
      </c>
      <c r="N1513" s="59" t="str">
        <f t="shared" si="141"/>
        <v/>
      </c>
      <c r="O1513" s="59" t="str">
        <f t="shared" si="142"/>
        <v/>
      </c>
    </row>
    <row r="1514" spans="1:15" ht="12.5" customHeight="1" x14ac:dyDescent="0.35">
      <c r="A1514" s="61">
        <v>29</v>
      </c>
      <c r="B1514" s="61" t="s">
        <v>54</v>
      </c>
      <c r="C1514" s="70">
        <v>67.317049999999995</v>
      </c>
      <c r="D1514" s="59" t="s">
        <v>50</v>
      </c>
      <c r="E1514" s="61" t="s">
        <v>44</v>
      </c>
      <c r="F1514" s="61" t="s">
        <v>55</v>
      </c>
      <c r="G1514" s="61"/>
      <c r="H1514" s="61" t="str">
        <f>IF(OR(G1514="",G1515="",G1516="",G1517=""),"",(SUMIF(A1514:A$7000,A1514,G1514:G$7000)))</f>
        <v/>
      </c>
      <c r="I1514" s="61" t="str">
        <f t="shared" si="144"/>
        <v/>
      </c>
      <c r="J1514" s="61" t="str">
        <f t="shared" si="140"/>
        <v/>
      </c>
      <c r="K1514" s="61">
        <f t="array" ref="K1514">(MAX(IF($A1514=InsertVoiceSwitchActivateLOG!A$1:A$7000,InsertVoiceSwitchActivateLOG!H$1:H$7000,0)))</f>
        <v>2.5500000000000002E-2</v>
      </c>
      <c r="L1514" s="61" t="str">
        <f t="shared" si="145"/>
        <v/>
      </c>
      <c r="M1514" s="61">
        <f t="shared" si="143"/>
        <v>20.519999999990546</v>
      </c>
      <c r="N1514" s="59" t="str">
        <f t="shared" si="141"/>
        <v/>
      </c>
      <c r="O1514" s="59" t="str">
        <f t="shared" si="142"/>
        <v/>
      </c>
    </row>
    <row r="1515" spans="1:15" ht="12.5" customHeight="1" x14ac:dyDescent="0.35">
      <c r="A1515" s="2">
        <v>29</v>
      </c>
      <c r="B1515" s="2" t="s">
        <v>54</v>
      </c>
      <c r="C1515" s="69">
        <v>67.336669999999998</v>
      </c>
      <c r="D1515" t="s">
        <v>50</v>
      </c>
      <c r="E1515" s="2" t="s">
        <v>44</v>
      </c>
      <c r="F1515" s="2" t="s">
        <v>55</v>
      </c>
      <c r="G1515" s="2"/>
      <c r="H1515" s="2" t="str">
        <f>IF(OR(G1515="",G1516="",G1517="",G1518=""),"",(SUMIF(A1515:A$7000,A1515,G1515:G$7000)))</f>
        <v/>
      </c>
      <c r="I1515" s="55" t="str">
        <f t="shared" si="144"/>
        <v/>
      </c>
      <c r="J1515" s="61" t="str">
        <f t="shared" si="140"/>
        <v/>
      </c>
      <c r="K1515" s="55">
        <f t="array" ref="K1515">(MAX(IF($A1515=InsertVoiceSwitchActivateLOG!A$1:A$7000,InsertVoiceSwitchActivateLOG!H$1:H$7000,0)))</f>
        <v>2.5500000000000002E-2</v>
      </c>
      <c r="L1515" s="55" t="str">
        <f t="shared" si="145"/>
        <v/>
      </c>
      <c r="M1515" s="55">
        <f t="shared" si="143"/>
        <v>19.620000000003301</v>
      </c>
      <c r="N1515" s="59" t="str">
        <f t="shared" si="141"/>
        <v/>
      </c>
      <c r="O1515" s="59" t="str">
        <f t="shared" si="142"/>
        <v/>
      </c>
    </row>
    <row r="1516" spans="1:15" ht="12.5" customHeight="1" x14ac:dyDescent="0.35">
      <c r="A1516" s="61">
        <v>29</v>
      </c>
      <c r="B1516" s="61" t="s">
        <v>54</v>
      </c>
      <c r="C1516" s="70">
        <v>67.359409999999997</v>
      </c>
      <c r="D1516" s="59" t="s">
        <v>50</v>
      </c>
      <c r="E1516" s="61" t="s">
        <v>44</v>
      </c>
      <c r="F1516" s="61" t="s">
        <v>55</v>
      </c>
      <c r="G1516" s="61"/>
      <c r="H1516" s="61" t="str">
        <f>IF(OR(G1516="",G1517="",G1518="",G1519=""),"",(SUMIF(A1516:A$7000,A1516,G1516:G$7000)))</f>
        <v/>
      </c>
      <c r="I1516" s="61" t="str">
        <f t="shared" si="144"/>
        <v/>
      </c>
      <c r="J1516" s="61" t="str">
        <f t="shared" si="140"/>
        <v/>
      </c>
      <c r="K1516" s="61">
        <f t="array" ref="K1516">(MAX(IF($A1516=InsertVoiceSwitchActivateLOG!A$1:A$7000,InsertVoiceSwitchActivateLOG!H$1:H$7000,0)))</f>
        <v>2.5500000000000002E-2</v>
      </c>
      <c r="L1516" s="61" t="str">
        <f t="shared" si="145"/>
        <v/>
      </c>
      <c r="M1516" s="61">
        <f t="shared" si="143"/>
        <v>22.739999999998872</v>
      </c>
      <c r="N1516" s="59" t="str">
        <f t="shared" si="141"/>
        <v/>
      </c>
      <c r="O1516" s="59" t="str">
        <f t="shared" si="142"/>
        <v/>
      </c>
    </row>
    <row r="1517" spans="1:15" ht="12.5" customHeight="1" x14ac:dyDescent="0.35">
      <c r="A1517" s="2">
        <v>29</v>
      </c>
      <c r="B1517" s="2" t="s">
        <v>54</v>
      </c>
      <c r="C1517" s="69">
        <v>67.381379999999993</v>
      </c>
      <c r="D1517" t="s">
        <v>50</v>
      </c>
      <c r="E1517" s="2" t="s">
        <v>44</v>
      </c>
      <c r="F1517" s="2" t="s">
        <v>55</v>
      </c>
      <c r="G1517" s="2"/>
      <c r="H1517" s="2" t="str">
        <f>IF(OR(G1517="",G1518="",G1519="",G1520=""),"",(SUMIF(A1517:A$7000,A1517,G1517:G$7000)))</f>
        <v/>
      </c>
      <c r="I1517" s="55" t="str">
        <f t="shared" si="144"/>
        <v/>
      </c>
      <c r="J1517" s="61" t="str">
        <f t="shared" si="140"/>
        <v/>
      </c>
      <c r="K1517" s="55">
        <f t="array" ref="K1517">(MAX(IF($A1517=InsertVoiceSwitchActivateLOG!A$1:A$7000,InsertVoiceSwitchActivateLOG!H$1:H$7000,0)))</f>
        <v>2.5500000000000002E-2</v>
      </c>
      <c r="L1517" s="55" t="str">
        <f t="shared" si="145"/>
        <v/>
      </c>
      <c r="M1517" s="55">
        <f t="shared" si="143"/>
        <v>21.969999999996048</v>
      </c>
      <c r="N1517" s="59" t="str">
        <f t="shared" si="141"/>
        <v/>
      </c>
      <c r="O1517" s="59" t="str">
        <f t="shared" si="142"/>
        <v/>
      </c>
    </row>
    <row r="1518" spans="1:15" ht="12.5" customHeight="1" x14ac:dyDescent="0.35">
      <c r="A1518" s="61">
        <v>29</v>
      </c>
      <c r="B1518" s="61" t="s">
        <v>54</v>
      </c>
      <c r="C1518" s="70">
        <v>67.407749999999993</v>
      </c>
      <c r="D1518" s="59" t="s">
        <v>50</v>
      </c>
      <c r="E1518" s="61" t="s">
        <v>44</v>
      </c>
      <c r="F1518" s="61" t="s">
        <v>55</v>
      </c>
      <c r="G1518" s="61"/>
      <c r="H1518" s="61" t="str">
        <f>IF(OR(G1518="",G1519="",G1520="",G1521=""),"",(SUMIF(A1518:A$7000,A1518,G1518:G$7000)))</f>
        <v/>
      </c>
      <c r="I1518" s="61" t="str">
        <f t="shared" si="144"/>
        <v/>
      </c>
      <c r="J1518" s="61" t="str">
        <f t="shared" si="140"/>
        <v/>
      </c>
      <c r="K1518" s="61">
        <f t="array" ref="K1518">(MAX(IF($A1518=InsertVoiceSwitchActivateLOG!A$1:A$7000,InsertVoiceSwitchActivateLOG!H$1:H$7000,0)))</f>
        <v>2.5500000000000002E-2</v>
      </c>
      <c r="L1518" s="61" t="str">
        <f t="shared" si="145"/>
        <v/>
      </c>
      <c r="M1518" s="61">
        <f t="shared" si="143"/>
        <v>26.370000000000005</v>
      </c>
      <c r="N1518" s="59" t="str">
        <f t="shared" si="141"/>
        <v/>
      </c>
      <c r="O1518" s="59" t="str">
        <f t="shared" si="142"/>
        <v/>
      </c>
    </row>
    <row r="1519" spans="1:15" ht="12.5" customHeight="1" x14ac:dyDescent="0.35">
      <c r="A1519" s="2">
        <v>29</v>
      </c>
      <c r="B1519" s="2" t="s">
        <v>54</v>
      </c>
      <c r="C1519" s="69">
        <v>67.427509999999998</v>
      </c>
      <c r="D1519" t="s">
        <v>50</v>
      </c>
      <c r="E1519" s="2" t="s">
        <v>44</v>
      </c>
      <c r="F1519" s="2" t="s">
        <v>55</v>
      </c>
      <c r="G1519" s="2"/>
      <c r="H1519" s="2" t="str">
        <f>IF(OR(G1519="",G1520="",G1521="",G1522=""),"",(SUMIF(A1519:A$7000,A1519,G1519:G$7000)))</f>
        <v/>
      </c>
      <c r="I1519" s="55" t="str">
        <f t="shared" si="144"/>
        <v/>
      </c>
      <c r="J1519" s="61" t="str">
        <f t="shared" si="140"/>
        <v/>
      </c>
      <c r="K1519" s="55">
        <f t="array" ref="K1519">(MAX(IF($A1519=InsertVoiceSwitchActivateLOG!A$1:A$7000,InsertVoiceSwitchActivateLOG!H$1:H$7000,0)))</f>
        <v>2.5500000000000002E-2</v>
      </c>
      <c r="L1519" s="55" t="str">
        <f t="shared" si="145"/>
        <v/>
      </c>
      <c r="M1519" s="55">
        <f t="shared" si="143"/>
        <v>19.760000000005107</v>
      </c>
      <c r="N1519" s="59" t="str">
        <f t="shared" si="141"/>
        <v/>
      </c>
      <c r="O1519" s="59" t="str">
        <f t="shared" si="142"/>
        <v/>
      </c>
    </row>
    <row r="1520" spans="1:15" ht="12.5" customHeight="1" x14ac:dyDescent="0.35">
      <c r="A1520" s="61">
        <v>30</v>
      </c>
      <c r="B1520" s="61" t="s">
        <v>54</v>
      </c>
      <c r="C1520" s="70">
        <v>68.465149999999994</v>
      </c>
      <c r="D1520" s="59" t="s">
        <v>50</v>
      </c>
      <c r="E1520" s="61" t="s">
        <v>42</v>
      </c>
      <c r="F1520" s="61" t="s">
        <v>55</v>
      </c>
      <c r="G1520" s="61"/>
      <c r="H1520" s="61" t="str">
        <f>IF(OR(G1520="",G1521="",G1522="",G1523=""),"",(SUMIF(A1520:A$7000,A1520,G1520:G$7000)))</f>
        <v/>
      </c>
      <c r="I1520" s="61" t="str">
        <f t="shared" si="144"/>
        <v/>
      </c>
      <c r="J1520" s="61" t="str">
        <f t="shared" si="140"/>
        <v/>
      </c>
      <c r="K1520" s="61">
        <f t="array" ref="K1520">(MAX(IF($A1520=InsertVoiceSwitchActivateLOG!A$1:A$7000,InsertVoiceSwitchActivateLOG!H$1:H$7000,0)))</f>
        <v>0.11890000000000001</v>
      </c>
      <c r="L1520" s="61" t="str">
        <f t="shared" si="145"/>
        <v/>
      </c>
      <c r="M1520" s="61">
        <f t="shared" si="143"/>
        <v>0</v>
      </c>
      <c r="N1520" s="59" t="str">
        <f t="shared" si="141"/>
        <v/>
      </c>
      <c r="O1520" s="59" t="str">
        <f t="shared" si="142"/>
        <v/>
      </c>
    </row>
    <row r="1521" spans="1:15" ht="12.5" customHeight="1" x14ac:dyDescent="0.35">
      <c r="A1521" s="2">
        <v>30</v>
      </c>
      <c r="B1521" s="2" t="s">
        <v>54</v>
      </c>
      <c r="C1521" s="69">
        <v>68.486779999999996</v>
      </c>
      <c r="D1521" t="s">
        <v>50</v>
      </c>
      <c r="E1521" s="2" t="s">
        <v>42</v>
      </c>
      <c r="F1521" s="2" t="s">
        <v>55</v>
      </c>
      <c r="G1521" s="2"/>
      <c r="H1521" s="2" t="str">
        <f>IF(OR(G1521="",G1522="",G1523="",G1524=""),"",(SUMIF(A1521:A$7000,A1521,G1521:G$7000)))</f>
        <v/>
      </c>
      <c r="I1521" s="55" t="str">
        <f t="shared" si="144"/>
        <v/>
      </c>
      <c r="J1521" s="61" t="str">
        <f t="shared" si="140"/>
        <v/>
      </c>
      <c r="K1521" s="55">
        <f t="array" ref="K1521">(MAX(IF($A1521=InsertVoiceSwitchActivateLOG!A$1:A$7000,InsertVoiceSwitchActivateLOG!H$1:H$7000,0)))</f>
        <v>0.11890000000000001</v>
      </c>
      <c r="L1521" s="55" t="str">
        <f t="shared" si="145"/>
        <v/>
      </c>
      <c r="M1521" s="55">
        <f t="shared" si="143"/>
        <v>21.630000000001814</v>
      </c>
      <c r="N1521" s="59" t="str">
        <f t="shared" si="141"/>
        <v/>
      </c>
      <c r="O1521" s="59" t="str">
        <f t="shared" si="142"/>
        <v/>
      </c>
    </row>
    <row r="1522" spans="1:15" ht="12.5" customHeight="1" x14ac:dyDescent="0.35">
      <c r="A1522" s="61">
        <v>30</v>
      </c>
      <c r="B1522" s="61" t="s">
        <v>54</v>
      </c>
      <c r="C1522" s="70">
        <v>68.505650000000003</v>
      </c>
      <c r="D1522" s="59" t="s">
        <v>50</v>
      </c>
      <c r="E1522" s="61" t="s">
        <v>42</v>
      </c>
      <c r="F1522" s="61" t="s">
        <v>55</v>
      </c>
      <c r="G1522" s="61"/>
      <c r="H1522" s="61" t="str">
        <f>IF(OR(G1522="",G1523="",G1524="",G1525=""),"",(SUMIF(A1522:A$7000,A1522,G1522:G$7000)))</f>
        <v/>
      </c>
      <c r="I1522" s="61" t="str">
        <f t="shared" si="144"/>
        <v/>
      </c>
      <c r="J1522" s="61" t="str">
        <f t="shared" si="140"/>
        <v/>
      </c>
      <c r="K1522" s="61">
        <f t="array" ref="K1522">(MAX(IF($A1522=InsertVoiceSwitchActivateLOG!A$1:A$7000,InsertVoiceSwitchActivateLOG!H$1:H$7000,0)))</f>
        <v>0.11890000000000001</v>
      </c>
      <c r="L1522" s="61" t="str">
        <f t="shared" si="145"/>
        <v/>
      </c>
      <c r="M1522" s="61">
        <f t="shared" si="143"/>
        <v>18.870000000006826</v>
      </c>
      <c r="N1522" s="59" t="str">
        <f t="shared" si="141"/>
        <v/>
      </c>
      <c r="O1522" s="59" t="str">
        <f t="shared" si="142"/>
        <v/>
      </c>
    </row>
    <row r="1523" spans="1:15" ht="12.5" customHeight="1" x14ac:dyDescent="0.35">
      <c r="A1523" s="2">
        <v>30</v>
      </c>
      <c r="B1523" s="2" t="s">
        <v>54</v>
      </c>
      <c r="C1523" s="69">
        <v>68.524199999999993</v>
      </c>
      <c r="D1523" t="s">
        <v>50</v>
      </c>
      <c r="E1523" s="2" t="s">
        <v>42</v>
      </c>
      <c r="F1523" s="2" t="s">
        <v>55</v>
      </c>
      <c r="G1523" s="2"/>
      <c r="H1523" s="2" t="str">
        <f>IF(OR(G1523="",G1524="",G1525="",G1526=""),"",(SUMIF(A1523:A$7000,A1523,G1523:G$7000)))</f>
        <v/>
      </c>
      <c r="I1523" s="55" t="str">
        <f t="shared" si="144"/>
        <v/>
      </c>
      <c r="J1523" s="61" t="str">
        <f t="shared" si="140"/>
        <v/>
      </c>
      <c r="K1523" s="55">
        <f t="array" ref="K1523">(MAX(IF($A1523=InsertVoiceSwitchActivateLOG!A$1:A$7000,InsertVoiceSwitchActivateLOG!H$1:H$7000,0)))</f>
        <v>0.11890000000000001</v>
      </c>
      <c r="L1523" s="55" t="str">
        <f t="shared" si="145"/>
        <v/>
      </c>
      <c r="M1523" s="55">
        <f t="shared" si="143"/>
        <v>18.549999999990519</v>
      </c>
      <c r="N1523" s="59" t="str">
        <f t="shared" si="141"/>
        <v/>
      </c>
      <c r="O1523" s="59" t="str">
        <f t="shared" si="142"/>
        <v/>
      </c>
    </row>
    <row r="1524" spans="1:15" ht="12.5" customHeight="1" x14ac:dyDescent="0.35">
      <c r="A1524" s="61">
        <v>30</v>
      </c>
      <c r="B1524" s="61" t="s">
        <v>54</v>
      </c>
      <c r="C1524" s="70">
        <v>68.543149999999997</v>
      </c>
      <c r="D1524" s="59" t="s">
        <v>50</v>
      </c>
      <c r="E1524" s="61" t="s">
        <v>42</v>
      </c>
      <c r="F1524" s="61" t="s">
        <v>55</v>
      </c>
      <c r="G1524" s="61"/>
      <c r="H1524" s="61" t="str">
        <f>IF(OR(G1524="",G1525="",G1526="",G1527=""),"",(SUMIF(A1524:A$7000,A1524,G1524:G$7000)))</f>
        <v/>
      </c>
      <c r="I1524" s="61" t="str">
        <f t="shared" si="144"/>
        <v/>
      </c>
      <c r="J1524" s="61" t="str">
        <f t="shared" si="140"/>
        <v/>
      </c>
      <c r="K1524" s="61">
        <f t="array" ref="K1524">(MAX(IF($A1524=InsertVoiceSwitchActivateLOG!A$1:A$7000,InsertVoiceSwitchActivateLOG!H$1:H$7000,0)))</f>
        <v>0.11890000000000001</v>
      </c>
      <c r="L1524" s="61" t="str">
        <f t="shared" si="145"/>
        <v/>
      </c>
      <c r="M1524" s="61">
        <f t="shared" si="143"/>
        <v>18.950000000003797</v>
      </c>
      <c r="N1524" s="59" t="str">
        <f t="shared" si="141"/>
        <v/>
      </c>
      <c r="O1524" s="59" t="str">
        <f t="shared" si="142"/>
        <v/>
      </c>
    </row>
    <row r="1525" spans="1:15" ht="12.5" customHeight="1" x14ac:dyDescent="0.35">
      <c r="A1525" s="2">
        <v>30</v>
      </c>
      <c r="B1525" s="2" t="s">
        <v>54</v>
      </c>
      <c r="C1525" s="69">
        <v>68.561930000000004</v>
      </c>
      <c r="D1525" t="s">
        <v>50</v>
      </c>
      <c r="E1525" s="2" t="s">
        <v>42</v>
      </c>
      <c r="F1525" s="2" t="s">
        <v>55</v>
      </c>
      <c r="G1525" s="2"/>
      <c r="H1525" s="2" t="str">
        <f>IF(OR(G1525="",G1526="",G1527="",G1528=""),"",(SUMIF(A1525:A$7000,A1525,G1525:G$7000)))</f>
        <v/>
      </c>
      <c r="I1525" s="55" t="str">
        <f t="shared" si="144"/>
        <v/>
      </c>
      <c r="J1525" s="61" t="str">
        <f t="shared" si="140"/>
        <v/>
      </c>
      <c r="K1525" s="55">
        <f t="array" ref="K1525">(MAX(IF($A1525=InsertVoiceSwitchActivateLOG!A$1:A$7000,InsertVoiceSwitchActivateLOG!H$1:H$7000,0)))</f>
        <v>0.11890000000000001</v>
      </c>
      <c r="L1525" s="55" t="str">
        <f t="shared" si="145"/>
        <v/>
      </c>
      <c r="M1525" s="55">
        <f t="shared" si="143"/>
        <v>18.78000000000668</v>
      </c>
      <c r="N1525" s="59" t="str">
        <f t="shared" si="141"/>
        <v/>
      </c>
      <c r="O1525" s="59" t="str">
        <f t="shared" si="142"/>
        <v/>
      </c>
    </row>
    <row r="1526" spans="1:15" ht="12.5" customHeight="1" x14ac:dyDescent="0.35">
      <c r="A1526" s="61">
        <v>30</v>
      </c>
      <c r="B1526" s="61" t="s">
        <v>54</v>
      </c>
      <c r="C1526" s="70">
        <v>68.582369999999997</v>
      </c>
      <c r="D1526" s="59" t="s">
        <v>50</v>
      </c>
      <c r="E1526" s="61" t="s">
        <v>42</v>
      </c>
      <c r="F1526" s="61" t="s">
        <v>55</v>
      </c>
      <c r="G1526" s="61"/>
      <c r="H1526" s="61" t="str">
        <f>IF(OR(G1526="",G1527="",G1528="",G1529=""),"",(SUMIF(A1526:A$7000,A1526,G1526:G$7000)))</f>
        <v/>
      </c>
      <c r="I1526" s="61" t="str">
        <f t="shared" si="144"/>
        <v/>
      </c>
      <c r="J1526" s="61" t="str">
        <f t="shared" si="140"/>
        <v/>
      </c>
      <c r="K1526" s="61">
        <f t="array" ref="K1526">(MAX(IF($A1526=InsertVoiceSwitchActivateLOG!A$1:A$7000,InsertVoiceSwitchActivateLOG!H$1:H$7000,0)))</f>
        <v>0.11890000000000001</v>
      </c>
      <c r="L1526" s="61" t="str">
        <f t="shared" si="145"/>
        <v/>
      </c>
      <c r="M1526" s="61">
        <f t="shared" si="143"/>
        <v>20.439999999993574</v>
      </c>
      <c r="N1526" s="59" t="str">
        <f t="shared" si="141"/>
        <v/>
      </c>
      <c r="O1526" s="59" t="str">
        <f t="shared" si="142"/>
        <v/>
      </c>
    </row>
    <row r="1527" spans="1:15" ht="12.5" customHeight="1" x14ac:dyDescent="0.35">
      <c r="A1527" s="2">
        <v>30</v>
      </c>
      <c r="B1527" s="2" t="s">
        <v>54</v>
      </c>
      <c r="C1527" s="69">
        <v>68.603319999999997</v>
      </c>
      <c r="D1527" t="s">
        <v>50</v>
      </c>
      <c r="E1527" s="2" t="s">
        <v>42</v>
      </c>
      <c r="F1527" s="2" t="s">
        <v>55</v>
      </c>
      <c r="G1527" s="2"/>
      <c r="H1527" s="2" t="str">
        <f>IF(OR(G1527="",G1528="",G1529="",G1530=""),"",(SUMIF(A1527:A$7000,A1527,G1527:G$7000)))</f>
        <v/>
      </c>
      <c r="I1527" s="55" t="str">
        <f t="shared" si="144"/>
        <v/>
      </c>
      <c r="J1527" s="61" t="str">
        <f t="shared" si="140"/>
        <v/>
      </c>
      <c r="K1527" s="55">
        <f t="array" ref="K1527">(MAX(IF($A1527=InsertVoiceSwitchActivateLOG!A$1:A$7000,InsertVoiceSwitchActivateLOG!H$1:H$7000,0)))</f>
        <v>0.11890000000000001</v>
      </c>
      <c r="L1527" s="55" t="str">
        <f t="shared" si="145"/>
        <v/>
      </c>
      <c r="M1527" s="55">
        <f t="shared" si="143"/>
        <v>20.949999999999136</v>
      </c>
      <c r="N1527" s="59" t="str">
        <f t="shared" si="141"/>
        <v/>
      </c>
      <c r="O1527" s="59" t="str">
        <f t="shared" si="142"/>
        <v/>
      </c>
    </row>
    <row r="1528" spans="1:15" ht="12.5" customHeight="1" x14ac:dyDescent="0.35">
      <c r="A1528" s="61">
        <v>30</v>
      </c>
      <c r="B1528" s="61" t="s">
        <v>54</v>
      </c>
      <c r="C1528" s="70">
        <v>68.639859999999999</v>
      </c>
      <c r="D1528" s="59" t="s">
        <v>50</v>
      </c>
      <c r="E1528" s="61" t="s">
        <v>42</v>
      </c>
      <c r="F1528" s="61" t="s">
        <v>55</v>
      </c>
      <c r="G1528" s="61"/>
      <c r="H1528" s="61" t="str">
        <f>IF(OR(G1528="",G1529="",G1530="",G1531=""),"",(SUMIF(A1528:A$7000,A1528,G1528:G$7000)))</f>
        <v/>
      </c>
      <c r="I1528" s="61" t="str">
        <f t="shared" si="144"/>
        <v/>
      </c>
      <c r="J1528" s="61" t="str">
        <f t="shared" si="140"/>
        <v/>
      </c>
      <c r="K1528" s="61">
        <f t="array" ref="K1528">(MAX(IF($A1528=InsertVoiceSwitchActivateLOG!A$1:A$7000,InsertVoiceSwitchActivateLOG!H$1:H$7000,0)))</f>
        <v>0.11890000000000001</v>
      </c>
      <c r="L1528" s="61" t="str">
        <f t="shared" si="145"/>
        <v/>
      </c>
      <c r="M1528" s="61">
        <f t="shared" si="143"/>
        <v>36.540000000002237</v>
      </c>
      <c r="N1528" s="59" t="str">
        <f t="shared" si="141"/>
        <v/>
      </c>
      <c r="O1528" s="59" t="str">
        <f t="shared" si="142"/>
        <v/>
      </c>
    </row>
    <row r="1529" spans="1:15" ht="12.5" customHeight="1" x14ac:dyDescent="0.35">
      <c r="A1529" s="2">
        <v>30</v>
      </c>
      <c r="B1529" s="2" t="s">
        <v>54</v>
      </c>
      <c r="C1529" s="69">
        <v>68.666359999999997</v>
      </c>
      <c r="D1529" t="s">
        <v>50</v>
      </c>
      <c r="E1529" s="2" t="s">
        <v>42</v>
      </c>
      <c r="F1529" s="2" t="s">
        <v>55</v>
      </c>
      <c r="G1529" s="2"/>
      <c r="H1529" s="2" t="str">
        <f>IF(OR(G1529="",G1530="",G1531="",G1532=""),"",(SUMIF(A1529:A$7000,A1529,G1529:G$7000)))</f>
        <v/>
      </c>
      <c r="I1529" s="55" t="str">
        <f t="shared" si="144"/>
        <v/>
      </c>
      <c r="J1529" s="61" t="str">
        <f t="shared" si="140"/>
        <v/>
      </c>
      <c r="K1529" s="55">
        <f t="array" ref="K1529">(MAX(IF($A1529=InsertVoiceSwitchActivateLOG!A$1:A$7000,InsertVoiceSwitchActivateLOG!H$1:H$7000,0)))</f>
        <v>0.11890000000000001</v>
      </c>
      <c r="L1529" s="55" t="str">
        <f t="shared" si="145"/>
        <v/>
      </c>
      <c r="M1529" s="55">
        <f t="shared" si="143"/>
        <v>26.499999999998636</v>
      </c>
      <c r="N1529" s="59" t="str">
        <f t="shared" si="141"/>
        <v/>
      </c>
      <c r="O1529" s="59" t="str">
        <f t="shared" si="142"/>
        <v/>
      </c>
    </row>
    <row r="1530" spans="1:15" ht="12.5" customHeight="1" x14ac:dyDescent="0.35">
      <c r="A1530" s="61">
        <v>30</v>
      </c>
      <c r="B1530" s="61" t="s">
        <v>54</v>
      </c>
      <c r="C1530" s="70">
        <v>68.691820000000007</v>
      </c>
      <c r="D1530" s="59" t="s">
        <v>50</v>
      </c>
      <c r="E1530" s="61" t="s">
        <v>42</v>
      </c>
      <c r="F1530" s="61" t="s">
        <v>55</v>
      </c>
      <c r="G1530" s="61"/>
      <c r="H1530" s="61" t="str">
        <f>IF(OR(G1530="",G1531="",G1532="",G1533=""),"",(SUMIF(A1530:A$7000,A1530,G1530:G$7000)))</f>
        <v/>
      </c>
      <c r="I1530" s="61" t="str">
        <f t="shared" si="144"/>
        <v/>
      </c>
      <c r="J1530" s="61" t="str">
        <f t="shared" si="140"/>
        <v/>
      </c>
      <c r="K1530" s="61">
        <f t="array" ref="K1530">(MAX(IF($A1530=InsertVoiceSwitchActivateLOG!A$1:A$7000,InsertVoiceSwitchActivateLOG!H$1:H$7000,0)))</f>
        <v>0.11890000000000001</v>
      </c>
      <c r="L1530" s="61" t="str">
        <f t="shared" si="145"/>
        <v/>
      </c>
      <c r="M1530" s="61">
        <f t="shared" si="143"/>
        <v>25.460000000009586</v>
      </c>
      <c r="N1530" s="59" t="str">
        <f t="shared" si="141"/>
        <v/>
      </c>
      <c r="O1530" s="59" t="str">
        <f t="shared" si="142"/>
        <v/>
      </c>
    </row>
    <row r="1531" spans="1:15" ht="12.5" customHeight="1" x14ac:dyDescent="0.35">
      <c r="A1531" s="2">
        <v>30</v>
      </c>
      <c r="B1531" s="2" t="s">
        <v>54</v>
      </c>
      <c r="C1531" s="69">
        <v>68.712710000000001</v>
      </c>
      <c r="D1531" t="s">
        <v>50</v>
      </c>
      <c r="E1531" s="2" t="s">
        <v>42</v>
      </c>
      <c r="F1531" s="2" t="s">
        <v>55</v>
      </c>
      <c r="G1531" s="2"/>
      <c r="H1531" s="2" t="str">
        <f>IF(OR(G1531="",G1532="",G1533="",G1534=""),"",(SUMIF(A1531:A$7000,A1531,G1531:G$7000)))</f>
        <v/>
      </c>
      <c r="I1531" s="55" t="str">
        <f t="shared" si="144"/>
        <v/>
      </c>
      <c r="J1531" s="61" t="str">
        <f t="shared" si="140"/>
        <v/>
      </c>
      <c r="K1531" s="55">
        <f t="array" ref="K1531">(MAX(IF($A1531=InsertVoiceSwitchActivateLOG!A$1:A$7000,InsertVoiceSwitchActivateLOG!H$1:H$7000,0)))</f>
        <v>0.11890000000000001</v>
      </c>
      <c r="L1531" s="55" t="str">
        <f t="shared" si="145"/>
        <v/>
      </c>
      <c r="M1531" s="55">
        <f t="shared" si="143"/>
        <v>20.889999999994302</v>
      </c>
      <c r="N1531" s="59" t="str">
        <f t="shared" si="141"/>
        <v/>
      </c>
      <c r="O1531" s="59" t="str">
        <f t="shared" si="142"/>
        <v/>
      </c>
    </row>
    <row r="1532" spans="1:15" ht="12.5" customHeight="1" x14ac:dyDescent="0.35">
      <c r="A1532" s="61">
        <v>30</v>
      </c>
      <c r="B1532" s="61" t="s">
        <v>54</v>
      </c>
      <c r="C1532" s="70">
        <v>68.740930000000006</v>
      </c>
      <c r="D1532" s="59" t="s">
        <v>50</v>
      </c>
      <c r="E1532" s="61" t="s">
        <v>42</v>
      </c>
      <c r="F1532" s="61" t="s">
        <v>55</v>
      </c>
      <c r="G1532" s="61"/>
      <c r="H1532" s="61" t="str">
        <f>IF(OR(G1532="",G1533="",G1534="",G1535=""),"",(SUMIF(A1532:A$7000,A1532,G1532:G$7000)))</f>
        <v/>
      </c>
      <c r="I1532" s="61" t="str">
        <f t="shared" si="144"/>
        <v/>
      </c>
      <c r="J1532" s="61" t="str">
        <f t="shared" si="140"/>
        <v/>
      </c>
      <c r="K1532" s="61">
        <f t="array" ref="K1532">(MAX(IF($A1532=InsertVoiceSwitchActivateLOG!A$1:A$7000,InsertVoiceSwitchActivateLOG!H$1:H$7000,0)))</f>
        <v>0.11890000000000001</v>
      </c>
      <c r="L1532" s="61" t="str">
        <f t="shared" si="145"/>
        <v/>
      </c>
      <c r="M1532" s="61">
        <f t="shared" si="143"/>
        <v>28.220000000004575</v>
      </c>
      <c r="N1532" s="59" t="str">
        <f t="shared" si="141"/>
        <v/>
      </c>
      <c r="O1532" s="59" t="str">
        <f t="shared" si="142"/>
        <v/>
      </c>
    </row>
    <row r="1533" spans="1:15" ht="12.5" customHeight="1" x14ac:dyDescent="0.35">
      <c r="A1533" s="2">
        <v>30</v>
      </c>
      <c r="B1533" s="2" t="s">
        <v>54</v>
      </c>
      <c r="C1533" s="69">
        <v>68.763949999999994</v>
      </c>
      <c r="D1533" t="s">
        <v>50</v>
      </c>
      <c r="E1533" s="2" t="s">
        <v>42</v>
      </c>
      <c r="F1533" s="2" t="s">
        <v>55</v>
      </c>
      <c r="G1533" s="2">
        <v>2.0000000000000001E-4</v>
      </c>
      <c r="H1533" s="2" t="str">
        <f>IF(OR(G1533="",G1534="",G1535="",G1536=""),"",(SUMIF(A1533:A$7000,A1533,G1533:G$7000)))</f>
        <v/>
      </c>
      <c r="I1533" s="55" t="str">
        <f t="shared" si="144"/>
        <v/>
      </c>
      <c r="J1533" s="61" t="str">
        <f t="shared" si="140"/>
        <v/>
      </c>
      <c r="K1533" s="55">
        <f t="array" ref="K1533">(MAX(IF($A1533=InsertVoiceSwitchActivateLOG!A$1:A$7000,InsertVoiceSwitchActivateLOG!H$1:H$7000,0)))</f>
        <v>0.11890000000000001</v>
      </c>
      <c r="L1533" s="55" t="str">
        <f t="shared" si="145"/>
        <v/>
      </c>
      <c r="M1533" s="55">
        <f t="shared" si="143"/>
        <v>23.019999999988272</v>
      </c>
      <c r="N1533" s="59" t="str">
        <f t="shared" si="141"/>
        <v/>
      </c>
      <c r="O1533" s="59" t="str">
        <f t="shared" si="142"/>
        <v/>
      </c>
    </row>
    <row r="1534" spans="1:15" ht="12.5" customHeight="1" x14ac:dyDescent="0.35">
      <c r="A1534" s="61">
        <v>30</v>
      </c>
      <c r="B1534" s="61" t="s">
        <v>54</v>
      </c>
      <c r="C1534" s="70">
        <v>68.782550000000001</v>
      </c>
      <c r="D1534" s="59" t="s">
        <v>50</v>
      </c>
      <c r="E1534" s="61" t="s">
        <v>42</v>
      </c>
      <c r="F1534" s="61" t="s">
        <v>55</v>
      </c>
      <c r="G1534" s="61"/>
      <c r="H1534" s="61" t="str">
        <f>IF(OR(G1534="",G1535="",G1536="",G1537=""),"",(SUMIF(A1534:A$7000,A1534,G1534:G$7000)))</f>
        <v/>
      </c>
      <c r="I1534" s="61" t="str">
        <f t="shared" si="144"/>
        <v/>
      </c>
      <c r="J1534" s="61" t="str">
        <f t="shared" si="140"/>
        <v/>
      </c>
      <c r="K1534" s="61">
        <f t="array" ref="K1534">(MAX(IF($A1534=InsertVoiceSwitchActivateLOG!A$1:A$7000,InsertVoiceSwitchActivateLOG!H$1:H$7000,0)))</f>
        <v>0.11890000000000001</v>
      </c>
      <c r="L1534" s="61" t="str">
        <f t="shared" si="145"/>
        <v/>
      </c>
      <c r="M1534" s="61">
        <f t="shared" si="143"/>
        <v>18.600000000006389</v>
      </c>
      <c r="N1534" s="59" t="str">
        <f t="shared" si="141"/>
        <v/>
      </c>
      <c r="O1534" s="59" t="str">
        <f t="shared" si="142"/>
        <v/>
      </c>
    </row>
    <row r="1535" spans="1:15" ht="12.5" customHeight="1" x14ac:dyDescent="0.35">
      <c r="A1535" s="2">
        <v>30</v>
      </c>
      <c r="B1535" s="2" t="s">
        <v>54</v>
      </c>
      <c r="C1535" s="69">
        <v>68.815730000000002</v>
      </c>
      <c r="D1535" t="s">
        <v>50</v>
      </c>
      <c r="E1535" s="2" t="s">
        <v>42</v>
      </c>
      <c r="F1535" s="2" t="s">
        <v>55</v>
      </c>
      <c r="G1535" s="2"/>
      <c r="H1535" s="2" t="str">
        <f>IF(OR(G1535="",G1536="",G1537="",G1538=""),"",(SUMIF(A1535:A$7000,A1535,G1535:G$7000)))</f>
        <v/>
      </c>
      <c r="I1535" s="55" t="str">
        <f t="shared" si="144"/>
        <v/>
      </c>
      <c r="J1535" s="61" t="str">
        <f t="shared" si="140"/>
        <v/>
      </c>
      <c r="K1535" s="55">
        <f t="array" ref="K1535">(MAX(IF($A1535=InsertVoiceSwitchActivateLOG!A$1:A$7000,InsertVoiceSwitchActivateLOG!H$1:H$7000,0)))</f>
        <v>0.11890000000000001</v>
      </c>
      <c r="L1535" s="55" t="str">
        <f t="shared" si="145"/>
        <v/>
      </c>
      <c r="M1535" s="55">
        <f t="shared" si="143"/>
        <v>33.180000000001542</v>
      </c>
      <c r="N1535" s="59" t="str">
        <f t="shared" si="141"/>
        <v/>
      </c>
      <c r="O1535" s="59" t="str">
        <f t="shared" si="142"/>
        <v/>
      </c>
    </row>
    <row r="1536" spans="1:15" ht="12.5" customHeight="1" x14ac:dyDescent="0.35">
      <c r="A1536" s="61">
        <v>30</v>
      </c>
      <c r="B1536" s="61" t="s">
        <v>54</v>
      </c>
      <c r="C1536" s="70">
        <v>68.838380000000001</v>
      </c>
      <c r="D1536" s="59" t="s">
        <v>50</v>
      </c>
      <c r="E1536" s="61" t="s">
        <v>42</v>
      </c>
      <c r="F1536" s="61" t="s">
        <v>55</v>
      </c>
      <c r="G1536" s="61"/>
      <c r="H1536" s="61" t="str">
        <f>IF(OR(G1536="",G1537="",G1538="",G1539=""),"",(SUMIF(A1536:A$7000,A1536,G1536:G$7000)))</f>
        <v/>
      </c>
      <c r="I1536" s="61" t="str">
        <f t="shared" si="144"/>
        <v/>
      </c>
      <c r="J1536" s="61" t="str">
        <f t="shared" si="140"/>
        <v/>
      </c>
      <c r="K1536" s="61">
        <f t="array" ref="K1536">(MAX(IF($A1536=InsertVoiceSwitchActivateLOG!A$1:A$7000,InsertVoiceSwitchActivateLOG!H$1:H$7000,0)))</f>
        <v>0.11890000000000001</v>
      </c>
      <c r="L1536" s="61" t="str">
        <f t="shared" si="145"/>
        <v/>
      </c>
      <c r="M1536" s="61">
        <f t="shared" si="143"/>
        <v>22.649999999998727</v>
      </c>
      <c r="N1536" s="59" t="str">
        <f t="shared" si="141"/>
        <v/>
      </c>
      <c r="O1536" s="59" t="str">
        <f t="shared" si="142"/>
        <v/>
      </c>
    </row>
    <row r="1537" spans="1:15" ht="12.5" customHeight="1" x14ac:dyDescent="0.35">
      <c r="A1537" s="2">
        <v>30</v>
      </c>
      <c r="B1537" s="2" t="s">
        <v>54</v>
      </c>
      <c r="C1537" s="69">
        <v>68.857140000000001</v>
      </c>
      <c r="D1537" t="s">
        <v>50</v>
      </c>
      <c r="E1537" s="2" t="s">
        <v>42</v>
      </c>
      <c r="F1537" s="2" t="s">
        <v>55</v>
      </c>
      <c r="G1537" s="2">
        <v>1E-4</v>
      </c>
      <c r="H1537" s="2">
        <f>IF(OR(G1537="",G1538="",G1539="",G1540=""),"",(SUMIF(A1537:A$7000,A1537,G1537:G$7000)))</f>
        <v>0.11890000000000001</v>
      </c>
      <c r="I1537" s="55">
        <f t="shared" si="144"/>
        <v>30</v>
      </c>
      <c r="J1537" s="61" t="str">
        <f t="shared" si="140"/>
        <v>TaskA</v>
      </c>
      <c r="K1537" s="55">
        <f t="array" ref="K1537">(MAX(IF($A1537=InsertVoiceSwitchActivateLOG!A$1:A$7000,InsertVoiceSwitchActivateLOG!H$1:H$7000,0)))</f>
        <v>0.11890000000000001</v>
      </c>
      <c r="L1537" s="55">
        <f t="shared" si="145"/>
        <v>68.857140000000001</v>
      </c>
      <c r="M1537" s="55">
        <f t="shared" si="143"/>
        <v>18.760000000000332</v>
      </c>
      <c r="N1537" s="59" t="str">
        <f t="shared" si="141"/>
        <v/>
      </c>
      <c r="O1537" s="59" t="str">
        <f t="shared" si="142"/>
        <v/>
      </c>
    </row>
    <row r="1538" spans="1:15" ht="12.5" customHeight="1" x14ac:dyDescent="0.35">
      <c r="A1538" s="61">
        <v>30</v>
      </c>
      <c r="B1538" s="61" t="s">
        <v>54</v>
      </c>
      <c r="C1538" s="70">
        <v>68.877229999999997</v>
      </c>
      <c r="D1538" s="59" t="s">
        <v>50</v>
      </c>
      <c r="E1538" s="61" t="s">
        <v>42</v>
      </c>
      <c r="F1538" s="61" t="s">
        <v>55</v>
      </c>
      <c r="G1538" s="61">
        <v>1E-4</v>
      </c>
      <c r="H1538" s="61">
        <f>IF(OR(G1538="",G1539="",G1540="",G1541=""),"",(SUMIF(A1538:A$7000,A1538,G1538:G$7000)))</f>
        <v>0.11880000000000002</v>
      </c>
      <c r="I1538" s="61" t="str">
        <f t="shared" si="144"/>
        <v/>
      </c>
      <c r="J1538" s="61" t="str">
        <f t="shared" si="140"/>
        <v/>
      </c>
      <c r="K1538" s="61">
        <f t="array" ref="K1538">(MAX(IF($A1538=InsertVoiceSwitchActivateLOG!A$1:A$7000,InsertVoiceSwitchActivateLOG!H$1:H$7000,0)))</f>
        <v>0.11890000000000001</v>
      </c>
      <c r="L1538" s="61" t="str">
        <f t="shared" si="145"/>
        <v/>
      </c>
      <c r="M1538" s="61">
        <f t="shared" si="143"/>
        <v>20.089999999996166</v>
      </c>
      <c r="N1538" s="59">
        <f t="shared" si="141"/>
        <v>30</v>
      </c>
      <c r="O1538" s="59">
        <f t="shared" si="142"/>
        <v>1</v>
      </c>
    </row>
    <row r="1539" spans="1:15" ht="12.5" customHeight="1" x14ac:dyDescent="0.35">
      <c r="A1539" s="2">
        <v>30</v>
      </c>
      <c r="B1539" s="2" t="s">
        <v>54</v>
      </c>
      <c r="C1539" s="69">
        <v>68.903880000000001</v>
      </c>
      <c r="D1539" t="s">
        <v>50</v>
      </c>
      <c r="E1539" s="2" t="s">
        <v>42</v>
      </c>
      <c r="F1539" s="2" t="s">
        <v>55</v>
      </c>
      <c r="G1539" s="2">
        <v>1E-4</v>
      </c>
      <c r="H1539" s="2">
        <f>IF(OR(G1539="",G1540="",G1541="",G1542=""),"",(SUMIF(A1539:A$7000,A1539,G1539:G$7000)))</f>
        <v>0.1187</v>
      </c>
      <c r="I1539" s="55" t="str">
        <f t="shared" si="144"/>
        <v/>
      </c>
      <c r="J1539" s="61" t="str">
        <f t="shared" si="140"/>
        <v/>
      </c>
      <c r="K1539" s="55">
        <f t="array" ref="K1539">(MAX(IF($A1539=InsertVoiceSwitchActivateLOG!A$1:A$7000,InsertVoiceSwitchActivateLOG!H$1:H$7000,0)))</f>
        <v>0.11890000000000001</v>
      </c>
      <c r="L1539" s="55" t="str">
        <f t="shared" si="145"/>
        <v/>
      </c>
      <c r="M1539" s="55">
        <f t="shared" si="143"/>
        <v>26.650000000003615</v>
      </c>
      <c r="N1539" s="59">
        <f t="shared" si="141"/>
        <v>30</v>
      </c>
      <c r="O1539" s="59">
        <f t="shared" si="142"/>
        <v>1</v>
      </c>
    </row>
    <row r="1540" spans="1:15" ht="12.5" customHeight="1" x14ac:dyDescent="0.35">
      <c r="A1540" s="61">
        <v>30</v>
      </c>
      <c r="B1540" s="61" t="s">
        <v>54</v>
      </c>
      <c r="C1540" s="70">
        <v>68.927570000000003</v>
      </c>
      <c r="D1540" s="59" t="s">
        <v>50</v>
      </c>
      <c r="E1540" s="61" t="s">
        <v>42</v>
      </c>
      <c r="F1540" s="61" t="s">
        <v>55</v>
      </c>
      <c r="G1540" s="61">
        <v>8.0000000000000004E-4</v>
      </c>
      <c r="H1540" s="61">
        <f>IF(OR(G1540="",G1541="",G1542="",G1543=""),"",(SUMIF(A1540:A$7000,A1540,G1540:G$7000)))</f>
        <v>0.11860000000000001</v>
      </c>
      <c r="I1540" s="61" t="str">
        <f t="shared" si="144"/>
        <v/>
      </c>
      <c r="J1540" s="61" t="str">
        <f t="shared" si="140"/>
        <v/>
      </c>
      <c r="K1540" s="61">
        <f t="array" ref="K1540">(MAX(IF($A1540=InsertVoiceSwitchActivateLOG!A$1:A$7000,InsertVoiceSwitchActivateLOG!H$1:H$7000,0)))</f>
        <v>0.11890000000000001</v>
      </c>
      <c r="L1540" s="61" t="str">
        <f t="shared" si="145"/>
        <v/>
      </c>
      <c r="M1540" s="61">
        <f t="shared" si="143"/>
        <v>23.690000000001987</v>
      </c>
      <c r="N1540" s="59">
        <f t="shared" si="141"/>
        <v>30</v>
      </c>
      <c r="O1540" s="59">
        <f t="shared" si="142"/>
        <v>-1</v>
      </c>
    </row>
    <row r="1541" spans="1:15" ht="12.5" customHeight="1" x14ac:dyDescent="0.35">
      <c r="A1541" s="2">
        <v>30</v>
      </c>
      <c r="B1541" s="2" t="s">
        <v>54</v>
      </c>
      <c r="C1541" s="69">
        <v>68.945790000000002</v>
      </c>
      <c r="D1541" t="s">
        <v>50</v>
      </c>
      <c r="E1541" s="2" t="s">
        <v>42</v>
      </c>
      <c r="F1541" s="2" t="s">
        <v>55</v>
      </c>
      <c r="G1541" s="2">
        <v>4.0000000000000002E-4</v>
      </c>
      <c r="H1541" s="2">
        <f>IF(OR(G1541="",G1542="",G1543="",G1544=""),"",(SUMIF(A1541:A$7000,A1541,G1541:G$7000)))</f>
        <v>0.11780000000000002</v>
      </c>
      <c r="I1541" s="55" t="str">
        <f t="shared" si="144"/>
        <v/>
      </c>
      <c r="J1541" s="61" t="str">
        <f t="shared" si="140"/>
        <v/>
      </c>
      <c r="K1541" s="55">
        <f t="array" ref="K1541">(MAX(IF($A1541=InsertVoiceSwitchActivateLOG!A$1:A$7000,InsertVoiceSwitchActivateLOG!H$1:H$7000,0)))</f>
        <v>0.11890000000000001</v>
      </c>
      <c r="L1541" s="55" t="str">
        <f t="shared" si="145"/>
        <v/>
      </c>
      <c r="M1541" s="55">
        <f t="shared" si="143"/>
        <v>18.219999999999459</v>
      </c>
      <c r="N1541" s="59">
        <f t="shared" si="141"/>
        <v>30</v>
      </c>
      <c r="O1541" s="59">
        <f t="shared" si="142"/>
        <v>1</v>
      </c>
    </row>
    <row r="1542" spans="1:15" ht="12.5" customHeight="1" x14ac:dyDescent="0.35">
      <c r="A1542" s="61">
        <v>30</v>
      </c>
      <c r="B1542" s="61" t="s">
        <v>56</v>
      </c>
      <c r="C1542" s="70">
        <v>68.96172</v>
      </c>
      <c r="D1542" s="59" t="s">
        <v>50</v>
      </c>
      <c r="E1542" s="61" t="s">
        <v>42</v>
      </c>
      <c r="F1542" s="61" t="s">
        <v>55</v>
      </c>
      <c r="G1542" s="61">
        <v>3.0000000000000001E-3</v>
      </c>
      <c r="H1542" s="61">
        <f>IF(OR(G1542="",G1543="",G1544="",G1545=""),"",(SUMIF(A1542:A$7000,A1542,G1542:G$7000)))</f>
        <v>0.1174</v>
      </c>
      <c r="I1542" s="61" t="str">
        <f t="shared" si="144"/>
        <v/>
      </c>
      <c r="J1542" s="61" t="str">
        <f t="shared" si="140"/>
        <v/>
      </c>
      <c r="K1542" s="61">
        <f t="array" ref="K1542">(MAX(IF($A1542=InsertVoiceSwitchActivateLOG!A$1:A$7000,InsertVoiceSwitchActivateLOG!H$1:H$7000,0)))</f>
        <v>0.11890000000000001</v>
      </c>
      <c r="L1542" s="61" t="str">
        <f t="shared" si="145"/>
        <v/>
      </c>
      <c r="M1542" s="61">
        <f t="shared" si="143"/>
        <v>15.929999999997335</v>
      </c>
      <c r="N1542" s="59">
        <f t="shared" si="141"/>
        <v>30</v>
      </c>
      <c r="O1542" s="59">
        <f t="shared" si="142"/>
        <v>1</v>
      </c>
    </row>
    <row r="1543" spans="1:15" ht="12.5" customHeight="1" x14ac:dyDescent="0.35">
      <c r="A1543" s="2">
        <v>30</v>
      </c>
      <c r="B1543" s="2" t="s">
        <v>56</v>
      </c>
      <c r="C1543" s="69">
        <v>68.978070000000002</v>
      </c>
      <c r="D1543" t="s">
        <v>50</v>
      </c>
      <c r="E1543" s="2" t="s">
        <v>42</v>
      </c>
      <c r="F1543" s="2" t="s">
        <v>55</v>
      </c>
      <c r="G1543" s="2">
        <v>4.1999999999999997E-3</v>
      </c>
      <c r="H1543" s="2">
        <f>IF(OR(G1543="",G1544="",G1545="",G1546=""),"",(SUMIF(A1543:A$7000,A1543,G1543:G$7000)))</f>
        <v>0.1144</v>
      </c>
      <c r="I1543" s="55" t="str">
        <f t="shared" si="144"/>
        <v/>
      </c>
      <c r="J1543" s="61" t="str">
        <f t="shared" si="140"/>
        <v/>
      </c>
      <c r="K1543" s="55">
        <f t="array" ref="K1543">(MAX(IF($A1543=InsertVoiceSwitchActivateLOG!A$1:A$7000,InsertVoiceSwitchActivateLOG!H$1:H$7000,0)))</f>
        <v>0.11890000000000001</v>
      </c>
      <c r="L1543" s="55" t="str">
        <f t="shared" si="145"/>
        <v/>
      </c>
      <c r="M1543" s="55">
        <f t="shared" si="143"/>
        <v>16.350000000002751</v>
      </c>
      <c r="N1543" s="59">
        <f t="shared" si="141"/>
        <v>30</v>
      </c>
      <c r="O1543" s="59">
        <f t="shared" si="142"/>
        <v>-1</v>
      </c>
    </row>
    <row r="1544" spans="1:15" ht="12.5" customHeight="1" x14ac:dyDescent="0.35">
      <c r="A1544" s="61">
        <v>30</v>
      </c>
      <c r="B1544" s="61" t="s">
        <v>56</v>
      </c>
      <c r="C1544" s="70">
        <v>68.993750000000006</v>
      </c>
      <c r="D1544" s="59" t="s">
        <v>50</v>
      </c>
      <c r="E1544" s="61" t="s">
        <v>42</v>
      </c>
      <c r="F1544" s="61" t="s">
        <v>55</v>
      </c>
      <c r="G1544" s="61">
        <v>3.3E-3</v>
      </c>
      <c r="H1544" s="61">
        <f>IF(OR(G1544="",G1545="",G1546="",G1547=""),"",(SUMIF(A1544:A$7000,A1544,G1544:G$7000)))</f>
        <v>0.11020000000000002</v>
      </c>
      <c r="I1544" s="61" t="str">
        <f t="shared" si="144"/>
        <v/>
      </c>
      <c r="J1544" s="61" t="str">
        <f t="shared" si="140"/>
        <v/>
      </c>
      <c r="K1544" s="61">
        <f t="array" ref="K1544">(MAX(IF($A1544=InsertVoiceSwitchActivateLOG!A$1:A$7000,InsertVoiceSwitchActivateLOG!H$1:H$7000,0)))</f>
        <v>0.11890000000000001</v>
      </c>
      <c r="L1544" s="61" t="str">
        <f t="shared" si="145"/>
        <v/>
      </c>
      <c r="M1544" s="61">
        <f t="shared" si="143"/>
        <v>15.680000000003247</v>
      </c>
      <c r="N1544" s="59">
        <f t="shared" si="141"/>
        <v>30</v>
      </c>
      <c r="O1544" s="59">
        <f t="shared" si="142"/>
        <v>1</v>
      </c>
    </row>
    <row r="1545" spans="1:15" ht="12.5" customHeight="1" x14ac:dyDescent="0.35">
      <c r="A1545" s="2">
        <v>30</v>
      </c>
      <c r="B1545" s="2" t="s">
        <v>56</v>
      </c>
      <c r="C1545" s="69">
        <v>69.009439999999998</v>
      </c>
      <c r="D1545" t="s">
        <v>50</v>
      </c>
      <c r="E1545" s="2" t="s">
        <v>42</v>
      </c>
      <c r="F1545" s="2" t="s">
        <v>55</v>
      </c>
      <c r="G1545" s="2">
        <v>3.3E-3</v>
      </c>
      <c r="H1545" s="2">
        <f>IF(OR(G1545="",G1546="",G1547="",G1548=""),"",(SUMIF(A1545:A$7000,A1545,G1545:G$7000)))</f>
        <v>0.10690000000000002</v>
      </c>
      <c r="I1545" s="55" t="str">
        <f t="shared" si="144"/>
        <v/>
      </c>
      <c r="J1545" s="61" t="str">
        <f t="shared" si="140"/>
        <v/>
      </c>
      <c r="K1545" s="55">
        <f t="array" ref="K1545">(MAX(IF($A1545=InsertVoiceSwitchActivateLOG!A$1:A$7000,InsertVoiceSwitchActivateLOG!H$1:H$7000,0)))</f>
        <v>0.11890000000000001</v>
      </c>
      <c r="L1545" s="55" t="str">
        <f t="shared" si="145"/>
        <v/>
      </c>
      <c r="M1545" s="55">
        <f t="shared" si="143"/>
        <v>15.68999999999221</v>
      </c>
      <c r="N1545" s="59">
        <f t="shared" si="141"/>
        <v>30</v>
      </c>
      <c r="O1545" s="59">
        <f t="shared" si="142"/>
        <v>1</v>
      </c>
    </row>
    <row r="1546" spans="1:15" ht="12.5" customHeight="1" x14ac:dyDescent="0.35">
      <c r="A1546" s="61">
        <v>30</v>
      </c>
      <c r="B1546" s="61" t="s">
        <v>56</v>
      </c>
      <c r="C1546" s="70">
        <v>69.026039999999995</v>
      </c>
      <c r="D1546" s="59" t="s">
        <v>50</v>
      </c>
      <c r="E1546" s="61" t="s">
        <v>42</v>
      </c>
      <c r="F1546" s="61" t="s">
        <v>55</v>
      </c>
      <c r="G1546" s="61">
        <v>5.3E-3</v>
      </c>
      <c r="H1546" s="61">
        <f>IF(OR(G1546="",G1547="",G1548="",G1549=""),"",(SUMIF(A1546:A$7000,A1546,G1546:G$7000)))</f>
        <v>0.10360000000000003</v>
      </c>
      <c r="I1546" s="61" t="str">
        <f t="shared" si="144"/>
        <v/>
      </c>
      <c r="J1546" s="61" t="str">
        <f t="shared" si="140"/>
        <v/>
      </c>
      <c r="K1546" s="61">
        <f t="array" ref="K1546">(MAX(IF($A1546=InsertVoiceSwitchActivateLOG!A$1:A$7000,InsertVoiceSwitchActivateLOG!H$1:H$7000,0)))</f>
        <v>0.11890000000000001</v>
      </c>
      <c r="L1546" s="61" t="str">
        <f t="shared" si="145"/>
        <v/>
      </c>
      <c r="M1546" s="61">
        <f t="shared" si="143"/>
        <v>16.59999999999684</v>
      </c>
      <c r="N1546" s="59">
        <f t="shared" si="141"/>
        <v>30</v>
      </c>
      <c r="O1546" s="59">
        <f t="shared" si="142"/>
        <v>-1</v>
      </c>
    </row>
    <row r="1547" spans="1:15" ht="12.5" customHeight="1" x14ac:dyDescent="0.35">
      <c r="A1547" s="2">
        <v>30</v>
      </c>
      <c r="B1547" s="2" t="s">
        <v>56</v>
      </c>
      <c r="C1547" s="69">
        <v>69.041600000000003</v>
      </c>
      <c r="D1547" t="s">
        <v>50</v>
      </c>
      <c r="E1547" s="2" t="s">
        <v>42</v>
      </c>
      <c r="F1547" s="2" t="s">
        <v>55</v>
      </c>
      <c r="G1547" s="2">
        <v>3.0000000000000001E-3</v>
      </c>
      <c r="H1547" s="2">
        <f>IF(OR(G1547="",G1548="",G1549="",G1550=""),"",(SUMIF(A1547:A$7000,A1547,G1547:G$7000)))</f>
        <v>9.8300000000000026E-2</v>
      </c>
      <c r="I1547" s="55" t="str">
        <f t="shared" si="144"/>
        <v/>
      </c>
      <c r="J1547" s="61" t="str">
        <f t="shared" si="140"/>
        <v/>
      </c>
      <c r="K1547" s="55">
        <f t="array" ref="K1547">(MAX(IF($A1547=InsertVoiceSwitchActivateLOG!A$1:A$7000,InsertVoiceSwitchActivateLOG!H$1:H$7000,0)))</f>
        <v>0.11890000000000001</v>
      </c>
      <c r="L1547" s="55" t="str">
        <f t="shared" si="145"/>
        <v/>
      </c>
      <c r="M1547" s="55">
        <f t="shared" si="143"/>
        <v>15.56000000000779</v>
      </c>
      <c r="N1547" s="59">
        <f t="shared" si="141"/>
        <v>30</v>
      </c>
      <c r="O1547" s="59">
        <f t="shared" si="142"/>
        <v>1</v>
      </c>
    </row>
    <row r="1548" spans="1:15" ht="12.5" customHeight="1" x14ac:dyDescent="0.35">
      <c r="A1548" s="61">
        <v>30</v>
      </c>
      <c r="B1548" s="61" t="s">
        <v>56</v>
      </c>
      <c r="C1548" s="70">
        <v>69.057310000000001</v>
      </c>
      <c r="D1548" s="59" t="s">
        <v>50</v>
      </c>
      <c r="E1548" s="61" t="s">
        <v>42</v>
      </c>
      <c r="F1548" s="61" t="s">
        <v>55</v>
      </c>
      <c r="G1548" s="61">
        <v>3.0000000000000001E-3</v>
      </c>
      <c r="H1548" s="61">
        <f>IF(OR(G1548="",G1549="",G1550="",G1551=""),"",(SUMIF(A1548:A$7000,A1548,G1548:G$7000)))</f>
        <v>9.5300000000000024E-2</v>
      </c>
      <c r="I1548" s="61" t="str">
        <f t="shared" si="144"/>
        <v/>
      </c>
      <c r="J1548" s="61" t="str">
        <f t="shared" si="140"/>
        <v/>
      </c>
      <c r="K1548" s="61">
        <f t="array" ref="K1548">(MAX(IF($A1548=InsertVoiceSwitchActivateLOG!A$1:A$7000,InsertVoiceSwitchActivateLOG!H$1:H$7000,0)))</f>
        <v>0.11890000000000001</v>
      </c>
      <c r="L1548" s="61" t="str">
        <f t="shared" si="145"/>
        <v/>
      </c>
      <c r="M1548" s="61">
        <f t="shared" si="143"/>
        <v>15.709999999998558</v>
      </c>
      <c r="N1548" s="59">
        <f t="shared" si="141"/>
        <v>30</v>
      </c>
      <c r="O1548" s="59">
        <f t="shared" si="142"/>
        <v>-1</v>
      </c>
    </row>
    <row r="1549" spans="1:15" ht="12.5" customHeight="1" x14ac:dyDescent="0.35">
      <c r="A1549" s="2">
        <v>30</v>
      </c>
      <c r="B1549" s="2" t="s">
        <v>56</v>
      </c>
      <c r="C1549" s="69">
        <v>69.072839999999999</v>
      </c>
      <c r="D1549" t="s">
        <v>50</v>
      </c>
      <c r="E1549" s="2" t="s">
        <v>42</v>
      </c>
      <c r="F1549" s="2" t="s">
        <v>55</v>
      </c>
      <c r="G1549" s="2">
        <v>2.5000000000000001E-3</v>
      </c>
      <c r="H1549" s="2">
        <f>IF(OR(G1549="",G1550="",G1551="",G1552=""),"",(SUMIF(A1549:A$7000,A1549,G1549:G$7000)))</f>
        <v>9.2300000000000021E-2</v>
      </c>
      <c r="I1549" s="55" t="str">
        <f t="shared" si="144"/>
        <v/>
      </c>
      <c r="J1549" s="61" t="str">
        <f t="shared" si="140"/>
        <v/>
      </c>
      <c r="K1549" s="55">
        <f t="array" ref="K1549">(MAX(IF($A1549=InsertVoiceSwitchActivateLOG!A$1:A$7000,InsertVoiceSwitchActivateLOG!H$1:H$7000,0)))</f>
        <v>0.11890000000000001</v>
      </c>
      <c r="L1549" s="55" t="str">
        <f t="shared" si="145"/>
        <v/>
      </c>
      <c r="M1549" s="55">
        <f t="shared" si="143"/>
        <v>15.529999999998267</v>
      </c>
      <c r="N1549" s="59">
        <f t="shared" si="141"/>
        <v>30</v>
      </c>
      <c r="O1549" s="59">
        <f t="shared" si="142"/>
        <v>1</v>
      </c>
    </row>
    <row r="1550" spans="1:15" ht="12.5" customHeight="1" x14ac:dyDescent="0.35">
      <c r="A1550" s="61">
        <v>30</v>
      </c>
      <c r="B1550" s="61" t="s">
        <v>56</v>
      </c>
      <c r="C1550" s="70">
        <v>69.088970000000003</v>
      </c>
      <c r="D1550" s="59" t="s">
        <v>50</v>
      </c>
      <c r="E1550" s="61" t="s">
        <v>42</v>
      </c>
      <c r="F1550" s="61" t="s">
        <v>55</v>
      </c>
      <c r="G1550" s="61">
        <v>2.5000000000000001E-3</v>
      </c>
      <c r="H1550" s="61">
        <f>IF(OR(G1550="",G1551="",G1552="",G1553=""),"",(SUMIF(A1550:A$7000,A1550,G1550:G$7000)))</f>
        <v>8.9800000000000019E-2</v>
      </c>
      <c r="I1550" s="61" t="str">
        <f t="shared" si="144"/>
        <v/>
      </c>
      <c r="J1550" s="61" t="str">
        <f t="shared" si="140"/>
        <v/>
      </c>
      <c r="K1550" s="61">
        <f t="array" ref="K1550">(MAX(IF($A1550=InsertVoiceSwitchActivateLOG!A$1:A$7000,InsertVoiceSwitchActivateLOG!H$1:H$7000,0)))</f>
        <v>0.11890000000000001</v>
      </c>
      <c r="L1550" s="61" t="str">
        <f t="shared" si="145"/>
        <v/>
      </c>
      <c r="M1550" s="61">
        <f t="shared" si="143"/>
        <v>16.130000000003974</v>
      </c>
      <c r="N1550" s="59">
        <f t="shared" si="141"/>
        <v>30</v>
      </c>
      <c r="O1550" s="59">
        <f t="shared" si="142"/>
        <v>1</v>
      </c>
    </row>
    <row r="1551" spans="1:15" ht="12.5" customHeight="1" x14ac:dyDescent="0.35">
      <c r="A1551" s="2">
        <v>30</v>
      </c>
      <c r="B1551" s="2" t="s">
        <v>56</v>
      </c>
      <c r="C1551" s="69">
        <v>69.106930000000006</v>
      </c>
      <c r="D1551" t="s">
        <v>50</v>
      </c>
      <c r="E1551" s="2" t="s">
        <v>42</v>
      </c>
      <c r="F1551" s="2" t="s">
        <v>55</v>
      </c>
      <c r="G1551" s="2">
        <v>3.3E-3</v>
      </c>
      <c r="H1551" s="2">
        <f>IF(OR(G1551="",G1552="",G1553="",G1554=""),"",(SUMIF(A1551:A$7000,A1551,G1551:G$7000)))</f>
        <v>8.7300000000000003E-2</v>
      </c>
      <c r="I1551" s="55" t="str">
        <f t="shared" si="144"/>
        <v/>
      </c>
      <c r="J1551" s="61" t="str">
        <f t="shared" si="140"/>
        <v/>
      </c>
      <c r="K1551" s="55">
        <f t="array" ref="K1551">(MAX(IF($A1551=InsertVoiceSwitchActivateLOG!A$1:A$7000,InsertVoiceSwitchActivateLOG!H$1:H$7000,0)))</f>
        <v>0.11890000000000001</v>
      </c>
      <c r="L1551" s="55" t="str">
        <f t="shared" si="145"/>
        <v/>
      </c>
      <c r="M1551" s="55">
        <f t="shared" si="143"/>
        <v>17.960000000002196</v>
      </c>
      <c r="N1551" s="59">
        <f t="shared" si="141"/>
        <v>30</v>
      </c>
      <c r="O1551" s="59">
        <f t="shared" si="142"/>
        <v>1</v>
      </c>
    </row>
    <row r="1552" spans="1:15" ht="12.5" customHeight="1" x14ac:dyDescent="0.35">
      <c r="A1552" s="61">
        <v>30</v>
      </c>
      <c r="B1552" s="61" t="s">
        <v>56</v>
      </c>
      <c r="C1552" s="70">
        <v>69.122569999999996</v>
      </c>
      <c r="D1552" s="59" t="s">
        <v>50</v>
      </c>
      <c r="E1552" s="61" t="s">
        <v>42</v>
      </c>
      <c r="F1552" s="61" t="s">
        <v>55</v>
      </c>
      <c r="G1552" s="61">
        <v>3.3E-3</v>
      </c>
      <c r="H1552" s="61">
        <f>IF(OR(G1552="",G1553="",G1554="",G1555=""),"",(SUMIF(A1552:A$7000,A1552,G1552:G$7000)))</f>
        <v>8.4000000000000005E-2</v>
      </c>
      <c r="I1552" s="61" t="str">
        <f t="shared" si="144"/>
        <v/>
      </c>
      <c r="J1552" s="61" t="str">
        <f t="shared" si="140"/>
        <v/>
      </c>
      <c r="K1552" s="61">
        <f t="array" ref="K1552">(MAX(IF($A1552=InsertVoiceSwitchActivateLOG!A$1:A$7000,InsertVoiceSwitchActivateLOG!H$1:H$7000,0)))</f>
        <v>0.11890000000000001</v>
      </c>
      <c r="L1552" s="61" t="str">
        <f t="shared" si="145"/>
        <v/>
      </c>
      <c r="M1552" s="61">
        <f t="shared" si="143"/>
        <v>15.63999999999055</v>
      </c>
      <c r="N1552" s="59">
        <f t="shared" si="141"/>
        <v>30</v>
      </c>
      <c r="O1552" s="59">
        <f t="shared" si="142"/>
        <v>-1</v>
      </c>
    </row>
    <row r="1553" spans="1:15" ht="12.5" customHeight="1" x14ac:dyDescent="0.35">
      <c r="A1553" s="2">
        <v>30</v>
      </c>
      <c r="B1553" s="2" t="s">
        <v>54</v>
      </c>
      <c r="C1553" s="69">
        <v>69.138980000000004</v>
      </c>
      <c r="D1553" t="s">
        <v>50</v>
      </c>
      <c r="E1553" s="2" t="s">
        <v>42</v>
      </c>
      <c r="F1553" s="2" t="s">
        <v>55</v>
      </c>
      <c r="G1553" s="2">
        <v>2.9999999999999997E-4</v>
      </c>
      <c r="H1553" s="2">
        <f>IF(OR(G1553="",G1554="",G1555="",G1556=""),"",(SUMIF(A1553:A$7000,A1553,G1553:G$7000)))</f>
        <v>8.0700000000000008E-2</v>
      </c>
      <c r="I1553" s="55" t="str">
        <f t="shared" si="144"/>
        <v/>
      </c>
      <c r="J1553" s="61" t="str">
        <f t="shared" ref="J1553:J1616" si="146">IF(L1553="","",(VLOOKUP(A1553,A1553:E8537,5,FALSE)))</f>
        <v/>
      </c>
      <c r="K1553" s="55">
        <f t="array" ref="K1553">(MAX(IF($A1553=InsertVoiceSwitchActivateLOG!A$1:A$7000,InsertVoiceSwitchActivateLOG!H$1:H$7000,0)))</f>
        <v>0.11890000000000001</v>
      </c>
      <c r="L1553" s="55" t="str">
        <f t="shared" si="145"/>
        <v/>
      </c>
      <c r="M1553" s="55">
        <f t="shared" si="143"/>
        <v>16.410000000007585</v>
      </c>
      <c r="N1553" s="59">
        <f t="shared" ref="N1553:N1616" si="147">IF(AND(G1553&gt;0,G1554&gt;0,G1552&gt;0),A1553,"")</f>
        <v>30</v>
      </c>
      <c r="O1553" s="59">
        <f t="shared" ref="O1553:O1616" si="148">IF(N1553="","",(IF(G1553&gt;G1554,-1,1)))</f>
        <v>1</v>
      </c>
    </row>
    <row r="1554" spans="1:15" ht="12.5" customHeight="1" x14ac:dyDescent="0.35">
      <c r="A1554" s="61">
        <v>30</v>
      </c>
      <c r="B1554" s="61" t="s">
        <v>56</v>
      </c>
      <c r="C1554" s="70">
        <v>69.156289999999998</v>
      </c>
      <c r="D1554" s="59" t="s">
        <v>50</v>
      </c>
      <c r="E1554" s="61" t="s">
        <v>42</v>
      </c>
      <c r="F1554" s="61" t="s">
        <v>55</v>
      </c>
      <c r="G1554" s="61">
        <v>2E-3</v>
      </c>
      <c r="H1554" s="61">
        <f>IF(OR(G1554="",G1555="",G1556="",G1557=""),"",(SUMIF(A1554:A$7000,A1554,G1554:G$7000)))</f>
        <v>8.0400000000000013E-2</v>
      </c>
      <c r="I1554" s="61" t="str">
        <f t="shared" si="144"/>
        <v/>
      </c>
      <c r="J1554" s="61" t="str">
        <f t="shared" si="146"/>
        <v/>
      </c>
      <c r="K1554" s="61">
        <f t="array" ref="K1554">(MAX(IF($A1554=InsertVoiceSwitchActivateLOG!A$1:A$7000,InsertVoiceSwitchActivateLOG!H$1:H$7000,0)))</f>
        <v>0.11890000000000001</v>
      </c>
      <c r="L1554" s="61" t="str">
        <f t="shared" si="145"/>
        <v/>
      </c>
      <c r="M1554" s="61">
        <f t="shared" ref="M1554:M1617" si="149">IF(A1554=A1553,ABS(C1554-C1553),0)*1000</f>
        <v>17.30999999999483</v>
      </c>
      <c r="N1554" s="59">
        <f t="shared" si="147"/>
        <v>30</v>
      </c>
      <c r="O1554" s="59">
        <f t="shared" si="148"/>
        <v>1</v>
      </c>
    </row>
    <row r="1555" spans="1:15" ht="12.5" customHeight="1" x14ac:dyDescent="0.35">
      <c r="A1555" s="2">
        <v>30</v>
      </c>
      <c r="B1555" s="2" t="s">
        <v>56</v>
      </c>
      <c r="C1555" s="69">
        <v>69.172550000000001</v>
      </c>
      <c r="D1555" t="s">
        <v>50</v>
      </c>
      <c r="E1555" s="2" t="s">
        <v>42</v>
      </c>
      <c r="F1555" s="2" t="s">
        <v>55</v>
      </c>
      <c r="G1555" s="2">
        <v>2E-3</v>
      </c>
      <c r="H1555" s="2">
        <f>IF(OR(G1555="",G1556="",G1557="",G1558=""),"",(SUMIF(A1555:A$7000,A1555,G1555:G$7000)))</f>
        <v>7.8400000000000011E-2</v>
      </c>
      <c r="I1555" s="55" t="str">
        <f t="shared" si="144"/>
        <v/>
      </c>
      <c r="J1555" s="61" t="str">
        <f t="shared" si="146"/>
        <v/>
      </c>
      <c r="K1555" s="55">
        <f t="array" ref="K1555">(MAX(IF($A1555=InsertVoiceSwitchActivateLOG!A$1:A$7000,InsertVoiceSwitchActivateLOG!H$1:H$7000,0)))</f>
        <v>0.11890000000000001</v>
      </c>
      <c r="L1555" s="55" t="str">
        <f t="shared" si="145"/>
        <v/>
      </c>
      <c r="M1555" s="55">
        <f t="shared" si="149"/>
        <v>16.260000000002606</v>
      </c>
      <c r="N1555" s="59">
        <f t="shared" si="147"/>
        <v>30</v>
      </c>
      <c r="O1555" s="59">
        <f t="shared" si="148"/>
        <v>1</v>
      </c>
    </row>
    <row r="1556" spans="1:15" ht="12.5" customHeight="1" x14ac:dyDescent="0.35">
      <c r="A1556" s="61">
        <v>30</v>
      </c>
      <c r="B1556" s="61" t="s">
        <v>56</v>
      </c>
      <c r="C1556" s="70">
        <v>69.188289999999995</v>
      </c>
      <c r="D1556" s="59" t="s">
        <v>50</v>
      </c>
      <c r="E1556" s="61" t="s">
        <v>42</v>
      </c>
      <c r="F1556" s="61" t="s">
        <v>55</v>
      </c>
      <c r="G1556" s="61">
        <v>1.0500000000000001E-2</v>
      </c>
      <c r="H1556" s="61">
        <f>IF(OR(G1556="",G1557="",G1558="",G1559=""),"",(SUMIF(A1556:A$7000,A1556,G1556:G$7000)))</f>
        <v>7.640000000000001E-2</v>
      </c>
      <c r="I1556" s="61" t="str">
        <f t="shared" si="144"/>
        <v/>
      </c>
      <c r="J1556" s="61" t="str">
        <f t="shared" si="146"/>
        <v/>
      </c>
      <c r="K1556" s="61">
        <f t="array" ref="K1556">(MAX(IF($A1556=InsertVoiceSwitchActivateLOG!A$1:A$7000,InsertVoiceSwitchActivateLOG!H$1:H$7000,0)))</f>
        <v>0.11890000000000001</v>
      </c>
      <c r="L1556" s="61" t="str">
        <f t="shared" si="145"/>
        <v/>
      </c>
      <c r="M1556" s="61">
        <f t="shared" si="149"/>
        <v>15.73999999999387</v>
      </c>
      <c r="N1556" s="59">
        <f t="shared" si="147"/>
        <v>30</v>
      </c>
      <c r="O1556" s="59">
        <f t="shared" si="148"/>
        <v>-1</v>
      </c>
    </row>
    <row r="1557" spans="1:15" ht="12.5" customHeight="1" x14ac:dyDescent="0.35">
      <c r="A1557" s="2">
        <v>30</v>
      </c>
      <c r="B1557" s="2" t="s">
        <v>56</v>
      </c>
      <c r="C1557" s="69">
        <v>69.204089999999994</v>
      </c>
      <c r="D1557" t="s">
        <v>50</v>
      </c>
      <c r="E1557" s="2" t="s">
        <v>42</v>
      </c>
      <c r="F1557" s="2" t="s">
        <v>55</v>
      </c>
      <c r="G1557" s="2">
        <v>6.4999999999999997E-3</v>
      </c>
      <c r="H1557" s="2">
        <f>IF(OR(G1557="",G1558="",G1559="",G1560=""),"",(SUMIF(A1557:A$7000,A1557,G1557:G$7000)))</f>
        <v>6.59E-2</v>
      </c>
      <c r="I1557" s="55" t="str">
        <f t="shared" si="144"/>
        <v/>
      </c>
      <c r="J1557" s="61" t="str">
        <f t="shared" si="146"/>
        <v/>
      </c>
      <c r="K1557" s="55">
        <f t="array" ref="K1557">(MAX(IF($A1557=InsertVoiceSwitchActivateLOG!A$1:A$7000,InsertVoiceSwitchActivateLOG!H$1:H$7000,0)))</f>
        <v>0.11890000000000001</v>
      </c>
      <c r="L1557" s="55" t="str">
        <f t="shared" si="145"/>
        <v/>
      </c>
      <c r="M1557" s="55">
        <f t="shared" si="149"/>
        <v>15.799999999998704</v>
      </c>
      <c r="N1557" s="59">
        <f t="shared" si="147"/>
        <v>30</v>
      </c>
      <c r="O1557" s="59">
        <f t="shared" si="148"/>
        <v>1</v>
      </c>
    </row>
    <row r="1558" spans="1:15" ht="12.5" customHeight="1" x14ac:dyDescent="0.35">
      <c r="A1558" s="61">
        <v>30</v>
      </c>
      <c r="B1558" s="61" t="s">
        <v>56</v>
      </c>
      <c r="C1558" s="70">
        <v>69.220150000000004</v>
      </c>
      <c r="D1558" s="59" t="s">
        <v>50</v>
      </c>
      <c r="E1558" s="61" t="s">
        <v>42</v>
      </c>
      <c r="F1558" s="61" t="s">
        <v>55</v>
      </c>
      <c r="G1558" s="61">
        <v>6.4999999999999997E-3</v>
      </c>
      <c r="H1558" s="61">
        <f>IF(OR(G1558="",G1559="",G1560="",G1561=""),"",(SUMIF(A1558:A$7000,A1558,G1558:G$7000)))</f>
        <v>5.9399999999999994E-2</v>
      </c>
      <c r="I1558" s="61" t="str">
        <f t="shared" si="144"/>
        <v/>
      </c>
      <c r="J1558" s="61" t="str">
        <f t="shared" si="146"/>
        <v/>
      </c>
      <c r="K1558" s="61">
        <f t="array" ref="K1558">(MAX(IF($A1558=InsertVoiceSwitchActivateLOG!A$1:A$7000,InsertVoiceSwitchActivateLOG!H$1:H$7000,0)))</f>
        <v>0.11890000000000001</v>
      </c>
      <c r="L1558" s="61" t="str">
        <f t="shared" si="145"/>
        <v/>
      </c>
      <c r="M1558" s="61">
        <f t="shared" si="149"/>
        <v>16.060000000010177</v>
      </c>
      <c r="N1558" s="59">
        <f t="shared" si="147"/>
        <v>30</v>
      </c>
      <c r="O1558" s="59">
        <f t="shared" si="148"/>
        <v>1</v>
      </c>
    </row>
    <row r="1559" spans="1:15" ht="12.5" customHeight="1" x14ac:dyDescent="0.35">
      <c r="A1559" s="2">
        <v>30</v>
      </c>
      <c r="B1559" s="2" t="s">
        <v>56</v>
      </c>
      <c r="C1559" s="69">
        <v>69.242649999999998</v>
      </c>
      <c r="D1559" t="s">
        <v>50</v>
      </c>
      <c r="E1559" s="2" t="s">
        <v>42</v>
      </c>
      <c r="F1559" s="2" t="s">
        <v>55</v>
      </c>
      <c r="G1559" s="2">
        <v>1.49E-2</v>
      </c>
      <c r="H1559" s="2">
        <f>IF(OR(G1559="",G1560="",G1561="",G1562=""),"",(SUMIF(A1559:A$7000,A1559,G1559:G$7000)))</f>
        <v>5.2899999999999996E-2</v>
      </c>
      <c r="I1559" s="55" t="str">
        <f t="shared" si="144"/>
        <v/>
      </c>
      <c r="J1559" s="61" t="str">
        <f t="shared" si="146"/>
        <v/>
      </c>
      <c r="K1559" s="55">
        <f t="array" ref="K1559">(MAX(IF($A1559=InsertVoiceSwitchActivateLOG!A$1:A$7000,InsertVoiceSwitchActivateLOG!H$1:H$7000,0)))</f>
        <v>0.11890000000000001</v>
      </c>
      <c r="L1559" s="55" t="str">
        <f t="shared" si="145"/>
        <v/>
      </c>
      <c r="M1559" s="55">
        <f t="shared" si="149"/>
        <v>22.499999999993747</v>
      </c>
      <c r="N1559" s="59">
        <f t="shared" si="147"/>
        <v>30</v>
      </c>
      <c r="O1559" s="59">
        <f t="shared" si="148"/>
        <v>-1</v>
      </c>
    </row>
    <row r="1560" spans="1:15" ht="12.5" customHeight="1" x14ac:dyDescent="0.35">
      <c r="A1560" s="61">
        <v>30</v>
      </c>
      <c r="B1560" s="61" t="s">
        <v>56</v>
      </c>
      <c r="C1560" s="70">
        <v>69.260350000000003</v>
      </c>
      <c r="D1560" s="59" t="s">
        <v>50</v>
      </c>
      <c r="E1560" s="61" t="s">
        <v>42</v>
      </c>
      <c r="F1560" s="61" t="s">
        <v>55</v>
      </c>
      <c r="G1560" s="61">
        <v>5.4000000000000003E-3</v>
      </c>
      <c r="H1560" s="61">
        <f>IF(OR(G1560="",G1561="",G1562="",G1563=""),"",(SUMIF(A1560:A$7000,A1560,G1560:G$7000)))</f>
        <v>3.8000000000000006E-2</v>
      </c>
      <c r="I1560" s="61" t="str">
        <f t="shared" si="144"/>
        <v/>
      </c>
      <c r="J1560" s="61" t="str">
        <f t="shared" si="146"/>
        <v/>
      </c>
      <c r="K1560" s="61">
        <f t="array" ref="K1560">(MAX(IF($A1560=InsertVoiceSwitchActivateLOG!A$1:A$7000,InsertVoiceSwitchActivateLOG!H$1:H$7000,0)))</f>
        <v>0.11890000000000001</v>
      </c>
      <c r="L1560" s="61" t="str">
        <f t="shared" si="145"/>
        <v/>
      </c>
      <c r="M1560" s="61">
        <f t="shared" si="149"/>
        <v>17.700000000004934</v>
      </c>
      <c r="N1560" s="59">
        <f t="shared" si="147"/>
        <v>30</v>
      </c>
      <c r="O1560" s="59">
        <f t="shared" si="148"/>
        <v>1</v>
      </c>
    </row>
    <row r="1561" spans="1:15" ht="12.5" customHeight="1" x14ac:dyDescent="0.35">
      <c r="A1561" s="2">
        <v>30</v>
      </c>
      <c r="B1561" s="2" t="s">
        <v>56</v>
      </c>
      <c r="C1561" s="69">
        <v>69.278720000000007</v>
      </c>
      <c r="D1561" t="s">
        <v>50</v>
      </c>
      <c r="E1561" s="2" t="s">
        <v>42</v>
      </c>
      <c r="F1561" s="2" t="s">
        <v>55</v>
      </c>
      <c r="G1561" s="2">
        <v>5.4999999999999997E-3</v>
      </c>
      <c r="H1561" s="2">
        <f>IF(OR(G1561="",G1562="",G1563="",G1564=""),"",(SUMIF(A1561:A$7000,A1561,G1561:G$7000)))</f>
        <v>3.2600000000000004E-2</v>
      </c>
      <c r="I1561" s="55" t="str">
        <f t="shared" si="144"/>
        <v/>
      </c>
      <c r="J1561" s="61" t="str">
        <f t="shared" si="146"/>
        <v/>
      </c>
      <c r="K1561" s="55">
        <f t="array" ref="K1561">(MAX(IF($A1561=InsertVoiceSwitchActivateLOG!A$1:A$7000,InsertVoiceSwitchActivateLOG!H$1:H$7000,0)))</f>
        <v>0.11890000000000001</v>
      </c>
      <c r="L1561" s="55" t="str">
        <f t="shared" si="145"/>
        <v/>
      </c>
      <c r="M1561" s="55">
        <f t="shared" si="149"/>
        <v>18.370000000004438</v>
      </c>
      <c r="N1561" s="59">
        <f t="shared" si="147"/>
        <v>30</v>
      </c>
      <c r="O1561" s="59">
        <f t="shared" si="148"/>
        <v>1</v>
      </c>
    </row>
    <row r="1562" spans="1:15" ht="12.5" customHeight="1" x14ac:dyDescent="0.35">
      <c r="A1562" s="61">
        <v>30</v>
      </c>
      <c r="B1562" s="61" t="s">
        <v>56</v>
      </c>
      <c r="C1562" s="70">
        <v>69.297039999999996</v>
      </c>
      <c r="D1562" s="59" t="s">
        <v>50</v>
      </c>
      <c r="E1562" s="61" t="s">
        <v>42</v>
      </c>
      <c r="F1562" s="61" t="s">
        <v>55</v>
      </c>
      <c r="G1562" s="61">
        <v>8.0000000000000002E-3</v>
      </c>
      <c r="H1562" s="61">
        <f>IF(OR(G1562="",G1563="",G1564="",G1565=""),"",(SUMIF(A1562:A$7000,A1562,G1562:G$7000)))</f>
        <v>2.7100000000000003E-2</v>
      </c>
      <c r="I1562" s="61" t="str">
        <f t="shared" ref="I1562:I1625" si="150">IF(L1562="","",A1562)</f>
        <v/>
      </c>
      <c r="J1562" s="61" t="str">
        <f t="shared" si="146"/>
        <v/>
      </c>
      <c r="K1562" s="61">
        <f t="array" ref="K1562">(MAX(IF($A1562=InsertVoiceSwitchActivateLOG!A$1:A$7000,InsertVoiceSwitchActivateLOG!H$1:H$7000,0)))</f>
        <v>0.11890000000000001</v>
      </c>
      <c r="L1562" s="61" t="str">
        <f t="shared" ref="L1562:L1625" si="151">IF(H1562="","",IF(AND(H1561="",H1560="",H1559=""),C1562,""))</f>
        <v/>
      </c>
      <c r="M1562" s="61">
        <f t="shared" si="149"/>
        <v>18.319999999988568</v>
      </c>
      <c r="N1562" s="59">
        <f t="shared" si="147"/>
        <v>30</v>
      </c>
      <c r="O1562" s="59">
        <f t="shared" si="148"/>
        <v>-1</v>
      </c>
    </row>
    <row r="1563" spans="1:15" ht="12.5" customHeight="1" x14ac:dyDescent="0.35">
      <c r="A1563" s="2">
        <v>30</v>
      </c>
      <c r="B1563" s="2" t="s">
        <v>56</v>
      </c>
      <c r="C1563" s="69">
        <v>69.319389999999999</v>
      </c>
      <c r="D1563" t="s">
        <v>50</v>
      </c>
      <c r="E1563" s="2" t="s">
        <v>42</v>
      </c>
      <c r="F1563" s="2" t="s">
        <v>55</v>
      </c>
      <c r="G1563" s="2">
        <v>1E-3</v>
      </c>
      <c r="H1563" s="2">
        <f>IF(OR(G1563="",G1564="",G1565="",G1566=""),"",(SUMIF(A1563:A$7000,A1563,G1563:G$7000)))</f>
        <v>1.9100000000000002E-2</v>
      </c>
      <c r="I1563" s="55" t="str">
        <f t="shared" si="150"/>
        <v/>
      </c>
      <c r="J1563" s="61" t="str">
        <f t="shared" si="146"/>
        <v/>
      </c>
      <c r="K1563" s="55">
        <f t="array" ref="K1563">(MAX(IF($A1563=InsertVoiceSwitchActivateLOG!A$1:A$7000,InsertVoiceSwitchActivateLOG!H$1:H$7000,0)))</f>
        <v>0.11890000000000001</v>
      </c>
      <c r="L1563" s="55" t="str">
        <f t="shared" si="151"/>
        <v/>
      </c>
      <c r="M1563" s="55">
        <f t="shared" si="149"/>
        <v>22.350000000002979</v>
      </c>
      <c r="N1563" s="59">
        <f t="shared" si="147"/>
        <v>30</v>
      </c>
      <c r="O1563" s="59">
        <f t="shared" si="148"/>
        <v>1</v>
      </c>
    </row>
    <row r="1564" spans="1:15" ht="12.5" customHeight="1" x14ac:dyDescent="0.35">
      <c r="A1564" s="61">
        <v>30</v>
      </c>
      <c r="B1564" s="61" t="s">
        <v>56</v>
      </c>
      <c r="C1564" s="70">
        <v>69.335840000000005</v>
      </c>
      <c r="D1564" s="59" t="s">
        <v>50</v>
      </c>
      <c r="E1564" s="61" t="s">
        <v>42</v>
      </c>
      <c r="F1564" s="61" t="s">
        <v>55</v>
      </c>
      <c r="G1564" s="61">
        <v>6.7000000000000002E-3</v>
      </c>
      <c r="H1564" s="61">
        <f>IF(OR(G1564="",G1565="",G1566="",G1567=""),"",(SUMIF(A1564:A$7000,A1564,G1564:G$7000)))</f>
        <v>1.8100000000000002E-2</v>
      </c>
      <c r="I1564" s="61" t="str">
        <f t="shared" si="150"/>
        <v/>
      </c>
      <c r="J1564" s="61" t="str">
        <f t="shared" si="146"/>
        <v/>
      </c>
      <c r="K1564" s="61">
        <f t="array" ref="K1564">(MAX(IF($A1564=InsertVoiceSwitchActivateLOG!A$1:A$7000,InsertVoiceSwitchActivateLOG!H$1:H$7000,0)))</f>
        <v>0.11890000000000001</v>
      </c>
      <c r="L1564" s="61" t="str">
        <f t="shared" si="151"/>
        <v/>
      </c>
      <c r="M1564" s="61">
        <f t="shared" si="149"/>
        <v>16.450000000006071</v>
      </c>
      <c r="N1564" s="59">
        <f t="shared" si="147"/>
        <v>30</v>
      </c>
      <c r="O1564" s="59">
        <f t="shared" si="148"/>
        <v>-1</v>
      </c>
    </row>
    <row r="1565" spans="1:15" ht="12.5" customHeight="1" x14ac:dyDescent="0.35">
      <c r="A1565" s="2">
        <v>30</v>
      </c>
      <c r="B1565" s="2" t="s">
        <v>56</v>
      </c>
      <c r="C1565" s="69">
        <v>69.356809999999996</v>
      </c>
      <c r="D1565" t="s">
        <v>50</v>
      </c>
      <c r="E1565" s="2" t="s">
        <v>42</v>
      </c>
      <c r="F1565" s="2" t="s">
        <v>55</v>
      </c>
      <c r="G1565" s="2">
        <v>5.4999999999999997E-3</v>
      </c>
      <c r="H1565" s="2">
        <f>IF(OR(G1565="",G1566="",G1567="",G1568=""),"",(SUMIF(A1565:A$7000,A1565,G1565:G$7000)))</f>
        <v>1.1399999999999999E-2</v>
      </c>
      <c r="I1565" s="55" t="str">
        <f t="shared" si="150"/>
        <v/>
      </c>
      <c r="J1565" s="61" t="str">
        <f t="shared" si="146"/>
        <v/>
      </c>
      <c r="K1565" s="55">
        <f t="array" ref="K1565">(MAX(IF($A1565=InsertVoiceSwitchActivateLOG!A$1:A$7000,InsertVoiceSwitchActivateLOG!H$1:H$7000,0)))</f>
        <v>0.11890000000000001</v>
      </c>
      <c r="L1565" s="55" t="str">
        <f t="shared" si="151"/>
        <v/>
      </c>
      <c r="M1565" s="55">
        <f t="shared" si="149"/>
        <v>20.969999999991273</v>
      </c>
      <c r="N1565" s="59">
        <f t="shared" si="147"/>
        <v>30</v>
      </c>
      <c r="O1565" s="59">
        <f t="shared" si="148"/>
        <v>1</v>
      </c>
    </row>
    <row r="1566" spans="1:15" ht="12.5" customHeight="1" x14ac:dyDescent="0.35">
      <c r="A1566" s="61">
        <v>30</v>
      </c>
      <c r="B1566" s="61" t="s">
        <v>56</v>
      </c>
      <c r="C1566" s="70">
        <v>69.375370000000004</v>
      </c>
      <c r="D1566" s="59" t="s">
        <v>50</v>
      </c>
      <c r="E1566" s="61" t="s">
        <v>42</v>
      </c>
      <c r="F1566" s="61" t="s">
        <v>55</v>
      </c>
      <c r="G1566" s="61">
        <v>5.4999999999999997E-3</v>
      </c>
      <c r="H1566" s="61" t="str">
        <f>IF(OR(G1566="",G1567="",G1568="",G1569=""),"",(SUMIF(A1566:A$7000,A1566,G1566:G$7000)))</f>
        <v/>
      </c>
      <c r="I1566" s="61" t="str">
        <f t="shared" si="150"/>
        <v/>
      </c>
      <c r="J1566" s="61" t="str">
        <f t="shared" si="146"/>
        <v/>
      </c>
      <c r="K1566" s="61">
        <f t="array" ref="K1566">(MAX(IF($A1566=InsertVoiceSwitchActivateLOG!A$1:A$7000,InsertVoiceSwitchActivateLOG!H$1:H$7000,0)))</f>
        <v>0.11890000000000001</v>
      </c>
      <c r="L1566" s="61" t="str">
        <f t="shared" si="151"/>
        <v/>
      </c>
      <c r="M1566" s="61">
        <f t="shared" si="149"/>
        <v>18.560000000007904</v>
      </c>
      <c r="N1566" s="59">
        <f t="shared" si="147"/>
        <v>30</v>
      </c>
      <c r="O1566" s="59">
        <f t="shared" si="148"/>
        <v>-1</v>
      </c>
    </row>
    <row r="1567" spans="1:15" ht="12.5" customHeight="1" x14ac:dyDescent="0.35">
      <c r="A1567" s="2">
        <v>30</v>
      </c>
      <c r="B1567" s="2" t="s">
        <v>54</v>
      </c>
      <c r="C1567" s="69">
        <v>69.394369999999995</v>
      </c>
      <c r="D1567" t="s">
        <v>50</v>
      </c>
      <c r="E1567" s="2" t="s">
        <v>42</v>
      </c>
      <c r="F1567" s="2" t="s">
        <v>55</v>
      </c>
      <c r="G1567" s="2">
        <v>2.9999999999999997E-4</v>
      </c>
      <c r="H1567" s="2" t="str">
        <f>IF(OR(G1567="",G1568="",G1569="",G1570=""),"",(SUMIF(A1567:A$7000,A1567,G1567:G$7000)))</f>
        <v/>
      </c>
      <c r="I1567" s="55" t="str">
        <f t="shared" si="150"/>
        <v/>
      </c>
      <c r="J1567" s="61" t="str">
        <f t="shared" si="146"/>
        <v/>
      </c>
      <c r="K1567" s="55">
        <f t="array" ref="K1567">(MAX(IF($A1567=InsertVoiceSwitchActivateLOG!A$1:A$7000,InsertVoiceSwitchActivateLOG!H$1:H$7000,0)))</f>
        <v>0.11890000000000001</v>
      </c>
      <c r="L1567" s="55" t="str">
        <f t="shared" si="151"/>
        <v/>
      </c>
      <c r="M1567" s="55">
        <f t="shared" si="149"/>
        <v>18.999999999991246</v>
      </c>
      <c r="N1567" s="59">
        <f t="shared" si="147"/>
        <v>30</v>
      </c>
      <c r="O1567" s="59">
        <f t="shared" si="148"/>
        <v>-1</v>
      </c>
    </row>
    <row r="1568" spans="1:15" ht="12.5" customHeight="1" x14ac:dyDescent="0.35">
      <c r="A1568" s="61">
        <v>30</v>
      </c>
      <c r="B1568" s="61" t="s">
        <v>54</v>
      </c>
      <c r="C1568" s="70">
        <v>69.413349999999994</v>
      </c>
      <c r="D1568" s="59" t="s">
        <v>50</v>
      </c>
      <c r="E1568" s="61" t="s">
        <v>42</v>
      </c>
      <c r="F1568" s="61" t="s">
        <v>55</v>
      </c>
      <c r="G1568" s="61">
        <v>1E-4</v>
      </c>
      <c r="H1568" s="61" t="str">
        <f>IF(OR(G1568="",G1569="",G1570="",G1571=""),"",(SUMIF(A1568:A$7000,A1568,G1568:G$7000)))</f>
        <v/>
      </c>
      <c r="I1568" s="61" t="str">
        <f t="shared" si="150"/>
        <v/>
      </c>
      <c r="J1568" s="61" t="str">
        <f t="shared" si="146"/>
        <v/>
      </c>
      <c r="K1568" s="61">
        <f t="array" ref="K1568">(MAX(IF($A1568=InsertVoiceSwitchActivateLOG!A$1:A$7000,InsertVoiceSwitchActivateLOG!H$1:H$7000,0)))</f>
        <v>0.11890000000000001</v>
      </c>
      <c r="L1568" s="61" t="str">
        <f t="shared" si="151"/>
        <v/>
      </c>
      <c r="M1568" s="61">
        <f t="shared" si="149"/>
        <v>18.979999999999109</v>
      </c>
      <c r="N1568" s="59" t="str">
        <f t="shared" si="147"/>
        <v/>
      </c>
      <c r="O1568" s="59" t="str">
        <f t="shared" si="148"/>
        <v/>
      </c>
    </row>
    <row r="1569" spans="1:15" ht="12.5" customHeight="1" x14ac:dyDescent="0.35">
      <c r="A1569" s="2">
        <v>30</v>
      </c>
      <c r="B1569" s="2" t="s">
        <v>54</v>
      </c>
      <c r="C1569" s="69">
        <v>69.432730000000006</v>
      </c>
      <c r="D1569" t="s">
        <v>50</v>
      </c>
      <c r="E1569" s="2" t="s">
        <v>42</v>
      </c>
      <c r="F1569" s="2" t="s">
        <v>55</v>
      </c>
      <c r="G1569" s="2"/>
      <c r="H1569" s="2" t="str">
        <f>IF(OR(G1569="",G1570="",G1571="",G1572=""),"",(SUMIF(A1569:A$7000,A1569,G1569:G$7000)))</f>
        <v/>
      </c>
      <c r="I1569" s="55" t="str">
        <f t="shared" si="150"/>
        <v/>
      </c>
      <c r="J1569" s="61" t="str">
        <f t="shared" si="146"/>
        <v/>
      </c>
      <c r="K1569" s="55">
        <f t="array" ref="K1569">(MAX(IF($A1569=InsertVoiceSwitchActivateLOG!A$1:A$7000,InsertVoiceSwitchActivateLOG!H$1:H$7000,0)))</f>
        <v>0.11890000000000001</v>
      </c>
      <c r="L1569" s="55" t="str">
        <f t="shared" si="151"/>
        <v/>
      </c>
      <c r="M1569" s="55">
        <f t="shared" si="149"/>
        <v>19.380000000012387</v>
      </c>
      <c r="N1569" s="59" t="str">
        <f t="shared" si="147"/>
        <v/>
      </c>
      <c r="O1569" s="59" t="str">
        <f t="shared" si="148"/>
        <v/>
      </c>
    </row>
    <row r="1570" spans="1:15" ht="12.5" customHeight="1" x14ac:dyDescent="0.35">
      <c r="A1570" s="61">
        <v>30</v>
      </c>
      <c r="B1570" s="61" t="s">
        <v>54</v>
      </c>
      <c r="C1570" s="70">
        <v>69.448539999999994</v>
      </c>
      <c r="D1570" s="59" t="s">
        <v>50</v>
      </c>
      <c r="E1570" s="61" t="s">
        <v>42</v>
      </c>
      <c r="F1570" s="61" t="s">
        <v>55</v>
      </c>
      <c r="G1570" s="61"/>
      <c r="H1570" s="61" t="str">
        <f>IF(OR(G1570="",G1571="",G1572="",G1573=""),"",(SUMIF(A1570:A$7000,A1570,G1570:G$7000)))</f>
        <v/>
      </c>
      <c r="I1570" s="61" t="str">
        <f t="shared" si="150"/>
        <v/>
      </c>
      <c r="J1570" s="61" t="str">
        <f t="shared" si="146"/>
        <v/>
      </c>
      <c r="K1570" s="61">
        <f t="array" ref="K1570">(MAX(IF($A1570=InsertVoiceSwitchActivateLOG!A$1:A$7000,InsertVoiceSwitchActivateLOG!H$1:H$7000,0)))</f>
        <v>0.11890000000000001</v>
      </c>
      <c r="L1570" s="61" t="str">
        <f t="shared" si="151"/>
        <v/>
      </c>
      <c r="M1570" s="61">
        <f t="shared" si="149"/>
        <v>15.809999999987667</v>
      </c>
      <c r="N1570" s="59" t="str">
        <f t="shared" si="147"/>
        <v/>
      </c>
      <c r="O1570" s="59" t="str">
        <f t="shared" si="148"/>
        <v/>
      </c>
    </row>
    <row r="1571" spans="1:15" ht="12.5" customHeight="1" x14ac:dyDescent="0.35">
      <c r="A1571" s="2">
        <v>31</v>
      </c>
      <c r="B1571" s="2" t="s">
        <v>54</v>
      </c>
      <c r="C1571" s="69">
        <v>70.486689999999996</v>
      </c>
      <c r="D1571" t="s">
        <v>50</v>
      </c>
      <c r="E1571" s="2" t="s">
        <v>43</v>
      </c>
      <c r="F1571" s="2" t="s">
        <v>55</v>
      </c>
      <c r="G1571" s="2"/>
      <c r="H1571" s="2" t="str">
        <f>IF(OR(G1571="",G1572="",G1573="",G1574=""),"",(SUMIF(A1571:A$7000,A1571,G1571:G$7000)))</f>
        <v/>
      </c>
      <c r="I1571" s="55" t="str">
        <f t="shared" si="150"/>
        <v/>
      </c>
      <c r="J1571" s="61" t="str">
        <f t="shared" si="146"/>
        <v/>
      </c>
      <c r="K1571" s="55">
        <f t="array" ref="K1571">(MAX(IF($A1571=InsertVoiceSwitchActivateLOG!A$1:A$7000,InsertVoiceSwitchActivateLOG!H$1:H$7000,0)))</f>
        <v>2.7300000000000001E-2</v>
      </c>
      <c r="L1571" s="55" t="str">
        <f t="shared" si="151"/>
        <v/>
      </c>
      <c r="M1571" s="55">
        <f t="shared" si="149"/>
        <v>0</v>
      </c>
      <c r="N1571" s="59" t="str">
        <f t="shared" si="147"/>
        <v/>
      </c>
      <c r="O1571" s="59" t="str">
        <f t="shared" si="148"/>
        <v/>
      </c>
    </row>
    <row r="1572" spans="1:15" ht="12.5" customHeight="1" x14ac:dyDescent="0.35">
      <c r="A1572" s="61">
        <v>31</v>
      </c>
      <c r="B1572" s="61" t="s">
        <v>54</v>
      </c>
      <c r="C1572" s="70">
        <v>70.504930000000002</v>
      </c>
      <c r="D1572" s="59" t="s">
        <v>50</v>
      </c>
      <c r="E1572" s="61" t="s">
        <v>43</v>
      </c>
      <c r="F1572" s="61" t="s">
        <v>55</v>
      </c>
      <c r="G1572" s="61"/>
      <c r="H1572" s="61" t="str">
        <f>IF(OR(G1572="",G1573="",G1574="",G1575=""),"",(SUMIF(A1572:A$7000,A1572,G1572:G$7000)))</f>
        <v/>
      </c>
      <c r="I1572" s="61" t="str">
        <f t="shared" si="150"/>
        <v/>
      </c>
      <c r="J1572" s="61" t="str">
        <f t="shared" si="146"/>
        <v/>
      </c>
      <c r="K1572" s="61">
        <f t="array" ref="K1572">(MAX(IF($A1572=InsertVoiceSwitchActivateLOG!A$1:A$7000,InsertVoiceSwitchActivateLOG!H$1:H$7000,0)))</f>
        <v>2.7300000000000001E-2</v>
      </c>
      <c r="L1572" s="61" t="str">
        <f t="shared" si="151"/>
        <v/>
      </c>
      <c r="M1572" s="61">
        <f t="shared" si="149"/>
        <v>18.240000000005807</v>
      </c>
      <c r="N1572" s="59" t="str">
        <f t="shared" si="147"/>
        <v/>
      </c>
      <c r="O1572" s="59" t="str">
        <f t="shared" si="148"/>
        <v/>
      </c>
    </row>
    <row r="1573" spans="1:15" ht="12.5" customHeight="1" x14ac:dyDescent="0.35">
      <c r="A1573" s="2">
        <v>31</v>
      </c>
      <c r="B1573" s="2" t="s">
        <v>54</v>
      </c>
      <c r="C1573" s="69">
        <v>70.525919999999999</v>
      </c>
      <c r="D1573" t="s">
        <v>50</v>
      </c>
      <c r="E1573" s="2" t="s">
        <v>43</v>
      </c>
      <c r="F1573" s="2" t="s">
        <v>55</v>
      </c>
      <c r="G1573" s="2"/>
      <c r="H1573" s="2" t="str">
        <f>IF(OR(G1573="",G1574="",G1575="",G1576=""),"",(SUMIF(A1573:A$7000,A1573,G1573:G$7000)))</f>
        <v/>
      </c>
      <c r="I1573" s="55" t="str">
        <f t="shared" si="150"/>
        <v/>
      </c>
      <c r="J1573" s="61" t="str">
        <f t="shared" si="146"/>
        <v/>
      </c>
      <c r="K1573" s="55">
        <f t="array" ref="K1573">(MAX(IF($A1573=InsertVoiceSwitchActivateLOG!A$1:A$7000,InsertVoiceSwitchActivateLOG!H$1:H$7000,0)))</f>
        <v>2.7300000000000001E-2</v>
      </c>
      <c r="L1573" s="55" t="str">
        <f t="shared" si="151"/>
        <v/>
      </c>
      <c r="M1573" s="55">
        <f t="shared" si="149"/>
        <v>20.989999999997622</v>
      </c>
      <c r="N1573" s="59" t="str">
        <f t="shared" si="147"/>
        <v/>
      </c>
      <c r="O1573" s="59" t="str">
        <f t="shared" si="148"/>
        <v/>
      </c>
    </row>
    <row r="1574" spans="1:15" ht="12.5" customHeight="1" x14ac:dyDescent="0.35">
      <c r="A1574" s="61">
        <v>31</v>
      </c>
      <c r="B1574" s="61" t="s">
        <v>54</v>
      </c>
      <c r="C1574" s="70">
        <v>70.549599999999998</v>
      </c>
      <c r="D1574" s="59" t="s">
        <v>50</v>
      </c>
      <c r="E1574" s="61" t="s">
        <v>43</v>
      </c>
      <c r="F1574" s="61" t="s">
        <v>55</v>
      </c>
      <c r="G1574" s="61"/>
      <c r="H1574" s="61" t="str">
        <f>IF(OR(G1574="",G1575="",G1576="",G1577=""),"",(SUMIF(A1574:A$7000,A1574,G1574:G$7000)))</f>
        <v/>
      </c>
      <c r="I1574" s="61" t="str">
        <f t="shared" si="150"/>
        <v/>
      </c>
      <c r="J1574" s="61" t="str">
        <f t="shared" si="146"/>
        <v/>
      </c>
      <c r="K1574" s="61">
        <f t="array" ref="K1574">(MAX(IF($A1574=InsertVoiceSwitchActivateLOG!A$1:A$7000,InsertVoiceSwitchActivateLOG!H$1:H$7000,0)))</f>
        <v>2.7300000000000001E-2</v>
      </c>
      <c r="L1574" s="61" t="str">
        <f t="shared" si="151"/>
        <v/>
      </c>
      <c r="M1574" s="61">
        <f t="shared" si="149"/>
        <v>23.679999999998813</v>
      </c>
      <c r="N1574" s="59" t="str">
        <f t="shared" si="147"/>
        <v/>
      </c>
      <c r="O1574" s="59" t="str">
        <f t="shared" si="148"/>
        <v/>
      </c>
    </row>
    <row r="1575" spans="1:15" ht="12.5" customHeight="1" x14ac:dyDescent="0.35">
      <c r="A1575" s="2">
        <v>31</v>
      </c>
      <c r="B1575" s="2" t="s">
        <v>54</v>
      </c>
      <c r="C1575" s="69">
        <v>70.570980000000006</v>
      </c>
      <c r="D1575" t="s">
        <v>50</v>
      </c>
      <c r="E1575" s="2" t="s">
        <v>43</v>
      </c>
      <c r="F1575" s="2" t="s">
        <v>55</v>
      </c>
      <c r="G1575" s="2"/>
      <c r="H1575" s="2" t="str">
        <f>IF(OR(G1575="",G1576="",G1577="",G1578=""),"",(SUMIF(A1575:A$7000,A1575,G1575:G$7000)))</f>
        <v/>
      </c>
      <c r="I1575" s="55" t="str">
        <f t="shared" si="150"/>
        <v/>
      </c>
      <c r="J1575" s="61" t="str">
        <f t="shared" si="146"/>
        <v/>
      </c>
      <c r="K1575" s="55">
        <f t="array" ref="K1575">(MAX(IF($A1575=InsertVoiceSwitchActivateLOG!A$1:A$7000,InsertVoiceSwitchActivateLOG!H$1:H$7000,0)))</f>
        <v>2.7300000000000001E-2</v>
      </c>
      <c r="L1575" s="55" t="str">
        <f t="shared" si="151"/>
        <v/>
      </c>
      <c r="M1575" s="55">
        <f t="shared" si="149"/>
        <v>21.380000000007726</v>
      </c>
      <c r="N1575" s="59" t="str">
        <f t="shared" si="147"/>
        <v/>
      </c>
      <c r="O1575" s="59" t="str">
        <f t="shared" si="148"/>
        <v/>
      </c>
    </row>
    <row r="1576" spans="1:15" ht="12.5" customHeight="1" x14ac:dyDescent="0.35">
      <c r="A1576" s="61">
        <v>31</v>
      </c>
      <c r="B1576" s="61" t="s">
        <v>54</v>
      </c>
      <c r="C1576" s="70">
        <v>70.589269999999999</v>
      </c>
      <c r="D1576" s="59" t="s">
        <v>50</v>
      </c>
      <c r="E1576" s="61" t="s">
        <v>43</v>
      </c>
      <c r="F1576" s="61" t="s">
        <v>55</v>
      </c>
      <c r="G1576" s="61"/>
      <c r="H1576" s="61" t="str">
        <f>IF(OR(G1576="",G1577="",G1578="",G1579=""),"",(SUMIF(A1576:A$7000,A1576,G1576:G$7000)))</f>
        <v/>
      </c>
      <c r="I1576" s="61" t="str">
        <f t="shared" si="150"/>
        <v/>
      </c>
      <c r="J1576" s="61" t="str">
        <f t="shared" si="146"/>
        <v/>
      </c>
      <c r="K1576" s="61">
        <f t="array" ref="K1576">(MAX(IF($A1576=InsertVoiceSwitchActivateLOG!A$1:A$7000,InsertVoiceSwitchActivateLOG!H$1:H$7000,0)))</f>
        <v>2.7300000000000001E-2</v>
      </c>
      <c r="L1576" s="61" t="str">
        <f t="shared" si="151"/>
        <v/>
      </c>
      <c r="M1576" s="61">
        <f t="shared" si="149"/>
        <v>18.289999999993256</v>
      </c>
      <c r="N1576" s="59" t="str">
        <f t="shared" si="147"/>
        <v/>
      </c>
      <c r="O1576" s="59" t="str">
        <f t="shared" si="148"/>
        <v/>
      </c>
    </row>
    <row r="1577" spans="1:15" ht="12.5" customHeight="1" x14ac:dyDescent="0.35">
      <c r="A1577" s="2">
        <v>31</v>
      </c>
      <c r="B1577" s="2" t="s">
        <v>54</v>
      </c>
      <c r="C1577" s="69">
        <v>70.608959999999996</v>
      </c>
      <c r="D1577" t="s">
        <v>50</v>
      </c>
      <c r="E1577" s="2" t="s">
        <v>43</v>
      </c>
      <c r="F1577" s="2" t="s">
        <v>55</v>
      </c>
      <c r="G1577" s="2"/>
      <c r="H1577" s="2" t="str">
        <f>IF(OR(G1577="",G1578="",G1579="",G1580=""),"",(SUMIF(A1577:A$7000,A1577,G1577:G$7000)))</f>
        <v/>
      </c>
      <c r="I1577" s="55" t="str">
        <f t="shared" si="150"/>
        <v/>
      </c>
      <c r="J1577" s="61" t="str">
        <f t="shared" si="146"/>
        <v/>
      </c>
      <c r="K1577" s="55">
        <f t="array" ref="K1577">(MAX(IF($A1577=InsertVoiceSwitchActivateLOG!A$1:A$7000,InsertVoiceSwitchActivateLOG!H$1:H$7000,0)))</f>
        <v>2.7300000000000001E-2</v>
      </c>
      <c r="L1577" s="55" t="str">
        <f t="shared" si="151"/>
        <v/>
      </c>
      <c r="M1577" s="55">
        <f t="shared" si="149"/>
        <v>19.689999999997099</v>
      </c>
      <c r="N1577" s="59" t="str">
        <f t="shared" si="147"/>
        <v/>
      </c>
      <c r="O1577" s="59" t="str">
        <f t="shared" si="148"/>
        <v/>
      </c>
    </row>
    <row r="1578" spans="1:15" ht="12.5" customHeight="1" x14ac:dyDescent="0.35">
      <c r="A1578" s="61">
        <v>31</v>
      </c>
      <c r="B1578" s="61" t="s">
        <v>54</v>
      </c>
      <c r="C1578" s="70">
        <v>70.628649999999993</v>
      </c>
      <c r="D1578" s="59" t="s">
        <v>50</v>
      </c>
      <c r="E1578" s="61" t="s">
        <v>43</v>
      </c>
      <c r="F1578" s="61" t="s">
        <v>55</v>
      </c>
      <c r="G1578" s="61"/>
      <c r="H1578" s="61" t="str">
        <f>IF(OR(G1578="",G1579="",G1580="",G1581=""),"",(SUMIF(A1578:A$7000,A1578,G1578:G$7000)))</f>
        <v/>
      </c>
      <c r="I1578" s="61" t="str">
        <f t="shared" si="150"/>
        <v/>
      </c>
      <c r="J1578" s="61" t="str">
        <f t="shared" si="146"/>
        <v/>
      </c>
      <c r="K1578" s="61">
        <f t="array" ref="K1578">(MAX(IF($A1578=InsertVoiceSwitchActivateLOG!A$1:A$7000,InsertVoiceSwitchActivateLOG!H$1:H$7000,0)))</f>
        <v>2.7300000000000001E-2</v>
      </c>
      <c r="L1578" s="61" t="str">
        <f t="shared" si="151"/>
        <v/>
      </c>
      <c r="M1578" s="61">
        <f t="shared" si="149"/>
        <v>19.689999999997099</v>
      </c>
      <c r="N1578" s="59" t="str">
        <f t="shared" si="147"/>
        <v/>
      </c>
      <c r="O1578" s="59" t="str">
        <f t="shared" si="148"/>
        <v/>
      </c>
    </row>
    <row r="1579" spans="1:15" ht="12.5" customHeight="1" x14ac:dyDescent="0.35">
      <c r="A1579" s="2">
        <v>31</v>
      </c>
      <c r="B1579" s="2" t="s">
        <v>54</v>
      </c>
      <c r="C1579" s="69">
        <v>70.649060000000006</v>
      </c>
      <c r="D1579" t="s">
        <v>50</v>
      </c>
      <c r="E1579" s="2" t="s">
        <v>43</v>
      </c>
      <c r="F1579" s="2" t="s">
        <v>55</v>
      </c>
      <c r="G1579" s="2"/>
      <c r="H1579" s="2" t="str">
        <f>IF(OR(G1579="",G1580="",G1581="",G1582=""),"",(SUMIF(A1579:A$7000,A1579,G1579:G$7000)))</f>
        <v/>
      </c>
      <c r="I1579" s="55" t="str">
        <f t="shared" si="150"/>
        <v/>
      </c>
      <c r="J1579" s="61" t="str">
        <f t="shared" si="146"/>
        <v/>
      </c>
      <c r="K1579" s="55">
        <f t="array" ref="K1579">(MAX(IF($A1579=InsertVoiceSwitchActivateLOG!A$1:A$7000,InsertVoiceSwitchActivateLOG!H$1:H$7000,0)))</f>
        <v>2.7300000000000001E-2</v>
      </c>
      <c r="L1579" s="55" t="str">
        <f t="shared" si="151"/>
        <v/>
      </c>
      <c r="M1579" s="55">
        <f t="shared" si="149"/>
        <v>20.410000000012474</v>
      </c>
      <c r="N1579" s="59" t="str">
        <f t="shared" si="147"/>
        <v/>
      </c>
      <c r="O1579" s="59" t="str">
        <f t="shared" si="148"/>
        <v/>
      </c>
    </row>
    <row r="1580" spans="1:15" ht="12.5" customHeight="1" x14ac:dyDescent="0.35">
      <c r="A1580" s="61">
        <v>31</v>
      </c>
      <c r="B1580" s="61" t="s">
        <v>54</v>
      </c>
      <c r="C1580" s="70">
        <v>70.667580000000001</v>
      </c>
      <c r="D1580" s="59" t="s">
        <v>50</v>
      </c>
      <c r="E1580" s="61" t="s">
        <v>43</v>
      </c>
      <c r="F1580" s="61" t="s">
        <v>55</v>
      </c>
      <c r="G1580" s="61"/>
      <c r="H1580" s="61" t="str">
        <f>IF(OR(G1580="",G1581="",G1582="",G1583=""),"",(SUMIF(A1580:A$7000,A1580,G1580:G$7000)))</f>
        <v/>
      </c>
      <c r="I1580" s="61" t="str">
        <f t="shared" si="150"/>
        <v/>
      </c>
      <c r="J1580" s="61" t="str">
        <f t="shared" si="146"/>
        <v/>
      </c>
      <c r="K1580" s="61">
        <f t="array" ref="K1580">(MAX(IF($A1580=InsertVoiceSwitchActivateLOG!A$1:A$7000,InsertVoiceSwitchActivateLOG!H$1:H$7000,0)))</f>
        <v>2.7300000000000001E-2</v>
      </c>
      <c r="L1580" s="61" t="str">
        <f t="shared" si="151"/>
        <v/>
      </c>
      <c r="M1580" s="61">
        <f t="shared" si="149"/>
        <v>18.519999999995207</v>
      </c>
      <c r="N1580" s="59" t="str">
        <f t="shared" si="147"/>
        <v/>
      </c>
      <c r="O1580" s="59" t="str">
        <f t="shared" si="148"/>
        <v/>
      </c>
    </row>
    <row r="1581" spans="1:15" ht="12.5" customHeight="1" x14ac:dyDescent="0.35">
      <c r="A1581" s="2">
        <v>31</v>
      </c>
      <c r="B1581" s="2" t="s">
        <v>54</v>
      </c>
      <c r="C1581" s="69">
        <v>70.687550000000002</v>
      </c>
      <c r="D1581" t="s">
        <v>50</v>
      </c>
      <c r="E1581" s="2" t="s">
        <v>43</v>
      </c>
      <c r="F1581" s="2" t="s">
        <v>55</v>
      </c>
      <c r="G1581" s="2"/>
      <c r="H1581" s="2" t="str">
        <f>IF(OR(G1581="",G1582="",G1583="",G1584=""),"",(SUMIF(A1581:A$7000,A1581,G1581:G$7000)))</f>
        <v/>
      </c>
      <c r="I1581" s="55" t="str">
        <f t="shared" si="150"/>
        <v/>
      </c>
      <c r="J1581" s="61" t="str">
        <f t="shared" si="146"/>
        <v/>
      </c>
      <c r="K1581" s="55">
        <f t="array" ref="K1581">(MAX(IF($A1581=InsertVoiceSwitchActivateLOG!A$1:A$7000,InsertVoiceSwitchActivateLOG!H$1:H$7000,0)))</f>
        <v>2.7300000000000001E-2</v>
      </c>
      <c r="L1581" s="55" t="str">
        <f t="shared" si="151"/>
        <v/>
      </c>
      <c r="M1581" s="55">
        <f t="shared" si="149"/>
        <v>19.970000000000709</v>
      </c>
      <c r="N1581" s="59" t="str">
        <f t="shared" si="147"/>
        <v/>
      </c>
      <c r="O1581" s="59" t="str">
        <f t="shared" si="148"/>
        <v/>
      </c>
    </row>
    <row r="1582" spans="1:15" ht="12.5" customHeight="1" x14ac:dyDescent="0.35">
      <c r="A1582" s="61">
        <v>31</v>
      </c>
      <c r="B1582" s="61" t="s">
        <v>54</v>
      </c>
      <c r="C1582" s="70">
        <v>70.706530000000001</v>
      </c>
      <c r="D1582" s="59" t="s">
        <v>50</v>
      </c>
      <c r="E1582" s="61" t="s">
        <v>43</v>
      </c>
      <c r="F1582" s="61" t="s">
        <v>55</v>
      </c>
      <c r="G1582" s="61"/>
      <c r="H1582" s="61" t="str">
        <f>IF(OR(G1582="",G1583="",G1584="",G1585=""),"",(SUMIF(A1582:A$7000,A1582,G1582:G$7000)))</f>
        <v/>
      </c>
      <c r="I1582" s="61" t="str">
        <f t="shared" si="150"/>
        <v/>
      </c>
      <c r="J1582" s="61" t="str">
        <f t="shared" si="146"/>
        <v/>
      </c>
      <c r="K1582" s="61">
        <f t="array" ref="K1582">(MAX(IF($A1582=InsertVoiceSwitchActivateLOG!A$1:A$7000,InsertVoiceSwitchActivateLOG!H$1:H$7000,0)))</f>
        <v>2.7300000000000001E-2</v>
      </c>
      <c r="L1582" s="61" t="str">
        <f t="shared" si="151"/>
        <v/>
      </c>
      <c r="M1582" s="61">
        <f t="shared" si="149"/>
        <v>18.979999999999109</v>
      </c>
      <c r="N1582" s="59" t="str">
        <f t="shared" si="147"/>
        <v/>
      </c>
      <c r="O1582" s="59" t="str">
        <f t="shared" si="148"/>
        <v/>
      </c>
    </row>
    <row r="1583" spans="1:15" ht="12.5" customHeight="1" x14ac:dyDescent="0.35">
      <c r="A1583" s="2">
        <v>31</v>
      </c>
      <c r="B1583" s="2" t="s">
        <v>54</v>
      </c>
      <c r="C1583" s="69">
        <v>70.725399999999993</v>
      </c>
      <c r="D1583" t="s">
        <v>50</v>
      </c>
      <c r="E1583" s="2" t="s">
        <v>43</v>
      </c>
      <c r="F1583" s="2" t="s">
        <v>55</v>
      </c>
      <c r="G1583" s="2"/>
      <c r="H1583" s="2" t="str">
        <f>IF(OR(G1583="",G1584="",G1585="",G1586=""),"",(SUMIF(A1583:A$7000,A1583,G1583:G$7000)))</f>
        <v/>
      </c>
      <c r="I1583" s="55" t="str">
        <f t="shared" si="150"/>
        <v/>
      </c>
      <c r="J1583" s="61" t="str">
        <f t="shared" si="146"/>
        <v/>
      </c>
      <c r="K1583" s="55">
        <f t="array" ref="K1583">(MAX(IF($A1583=InsertVoiceSwitchActivateLOG!A$1:A$7000,InsertVoiceSwitchActivateLOG!H$1:H$7000,0)))</f>
        <v>2.7300000000000001E-2</v>
      </c>
      <c r="L1583" s="55" t="str">
        <f t="shared" si="151"/>
        <v/>
      </c>
      <c r="M1583" s="55">
        <f t="shared" si="149"/>
        <v>18.869999999992615</v>
      </c>
      <c r="N1583" s="59" t="str">
        <f t="shared" si="147"/>
        <v/>
      </c>
      <c r="O1583" s="59" t="str">
        <f t="shared" si="148"/>
        <v/>
      </c>
    </row>
    <row r="1584" spans="1:15" ht="12.5" customHeight="1" x14ac:dyDescent="0.35">
      <c r="A1584" s="61">
        <v>31</v>
      </c>
      <c r="B1584" s="61" t="s">
        <v>54</v>
      </c>
      <c r="C1584" s="70">
        <v>70.740639999999999</v>
      </c>
      <c r="D1584" s="59" t="s">
        <v>50</v>
      </c>
      <c r="E1584" s="61" t="s">
        <v>43</v>
      </c>
      <c r="F1584" s="61" t="s">
        <v>55</v>
      </c>
      <c r="G1584" s="61"/>
      <c r="H1584" s="61" t="str">
        <f>IF(OR(G1584="",G1585="",G1586="",G1587=""),"",(SUMIF(A1584:A$7000,A1584,G1584:G$7000)))</f>
        <v/>
      </c>
      <c r="I1584" s="61" t="str">
        <f t="shared" si="150"/>
        <v/>
      </c>
      <c r="J1584" s="61" t="str">
        <f t="shared" si="146"/>
        <v/>
      </c>
      <c r="K1584" s="61">
        <f t="array" ref="K1584">(MAX(IF($A1584=InsertVoiceSwitchActivateLOG!A$1:A$7000,InsertVoiceSwitchActivateLOG!H$1:H$7000,0)))</f>
        <v>2.7300000000000001E-2</v>
      </c>
      <c r="L1584" s="61" t="str">
        <f t="shared" si="151"/>
        <v/>
      </c>
      <c r="M1584" s="61">
        <f t="shared" si="149"/>
        <v>15.240000000005693</v>
      </c>
      <c r="N1584" s="59" t="str">
        <f t="shared" si="147"/>
        <v/>
      </c>
      <c r="O1584" s="59" t="str">
        <f t="shared" si="148"/>
        <v/>
      </c>
    </row>
    <row r="1585" spans="1:15" ht="12.5" customHeight="1" x14ac:dyDescent="0.35">
      <c r="A1585" s="2">
        <v>31</v>
      </c>
      <c r="B1585" s="2" t="s">
        <v>54</v>
      </c>
      <c r="C1585" s="69">
        <v>70.758399999999995</v>
      </c>
      <c r="D1585" t="s">
        <v>50</v>
      </c>
      <c r="E1585" s="2" t="s">
        <v>43</v>
      </c>
      <c r="F1585" s="2" t="s">
        <v>55</v>
      </c>
      <c r="G1585" s="2"/>
      <c r="H1585" s="2" t="str">
        <f>IF(OR(G1585="",G1586="",G1587="",G1588=""),"",(SUMIF(A1585:A$7000,A1585,G1585:G$7000)))</f>
        <v/>
      </c>
      <c r="I1585" s="55" t="str">
        <f t="shared" si="150"/>
        <v/>
      </c>
      <c r="J1585" s="61" t="str">
        <f t="shared" si="146"/>
        <v/>
      </c>
      <c r="K1585" s="55">
        <f t="array" ref="K1585">(MAX(IF($A1585=InsertVoiceSwitchActivateLOG!A$1:A$7000,InsertVoiceSwitchActivateLOG!H$1:H$7000,0)))</f>
        <v>2.7300000000000001E-2</v>
      </c>
      <c r="L1585" s="55" t="str">
        <f t="shared" si="151"/>
        <v/>
      </c>
      <c r="M1585" s="55">
        <f t="shared" si="149"/>
        <v>17.759999999995557</v>
      </c>
      <c r="N1585" s="59" t="str">
        <f t="shared" si="147"/>
        <v/>
      </c>
      <c r="O1585" s="59" t="str">
        <f t="shared" si="148"/>
        <v/>
      </c>
    </row>
    <row r="1586" spans="1:15" ht="12.5" customHeight="1" x14ac:dyDescent="0.35">
      <c r="A1586" s="61">
        <v>31</v>
      </c>
      <c r="B1586" s="61" t="s">
        <v>54</v>
      </c>
      <c r="C1586" s="70">
        <v>70.788210000000007</v>
      </c>
      <c r="D1586" s="59" t="s">
        <v>50</v>
      </c>
      <c r="E1586" s="61" t="s">
        <v>43</v>
      </c>
      <c r="F1586" s="61" t="s">
        <v>55</v>
      </c>
      <c r="G1586" s="61">
        <v>1E-4</v>
      </c>
      <c r="H1586" s="61" t="str">
        <f>IF(OR(G1586="",G1587="",G1588="",G1589=""),"",(SUMIF(A1586:A$7000,A1586,G1586:G$7000)))</f>
        <v/>
      </c>
      <c r="I1586" s="61" t="str">
        <f t="shared" si="150"/>
        <v/>
      </c>
      <c r="J1586" s="61" t="str">
        <f t="shared" si="146"/>
        <v/>
      </c>
      <c r="K1586" s="61">
        <f t="array" ref="K1586">(MAX(IF($A1586=InsertVoiceSwitchActivateLOG!A$1:A$7000,InsertVoiceSwitchActivateLOG!H$1:H$7000,0)))</f>
        <v>2.7300000000000001E-2</v>
      </c>
      <c r="L1586" s="61" t="str">
        <f t="shared" si="151"/>
        <v/>
      </c>
      <c r="M1586" s="61">
        <f t="shared" si="149"/>
        <v>29.810000000011883</v>
      </c>
      <c r="N1586" s="59" t="str">
        <f t="shared" si="147"/>
        <v/>
      </c>
      <c r="O1586" s="59" t="str">
        <f t="shared" si="148"/>
        <v/>
      </c>
    </row>
    <row r="1587" spans="1:15" ht="12.5" customHeight="1" x14ac:dyDescent="0.35">
      <c r="A1587" s="2">
        <v>31</v>
      </c>
      <c r="B1587" s="2" t="s">
        <v>54</v>
      </c>
      <c r="C1587" s="69">
        <v>70.814459999999997</v>
      </c>
      <c r="D1587" t="s">
        <v>50</v>
      </c>
      <c r="E1587" s="2" t="s">
        <v>43</v>
      </c>
      <c r="F1587" s="2" t="s">
        <v>55</v>
      </c>
      <c r="G1587" s="2"/>
      <c r="H1587" s="2" t="str">
        <f>IF(OR(G1587="",G1588="",G1589="",G1590=""),"",(SUMIF(A1587:A$7000,A1587,G1587:G$7000)))</f>
        <v/>
      </c>
      <c r="I1587" s="55" t="str">
        <f t="shared" si="150"/>
        <v/>
      </c>
      <c r="J1587" s="61" t="str">
        <f t="shared" si="146"/>
        <v/>
      </c>
      <c r="K1587" s="55">
        <f t="array" ref="K1587">(MAX(IF($A1587=InsertVoiceSwitchActivateLOG!A$1:A$7000,InsertVoiceSwitchActivateLOG!H$1:H$7000,0)))</f>
        <v>2.7300000000000001E-2</v>
      </c>
      <c r="L1587" s="55" t="str">
        <f t="shared" si="151"/>
        <v/>
      </c>
      <c r="M1587" s="55">
        <f t="shared" si="149"/>
        <v>26.249999999990337</v>
      </c>
      <c r="N1587" s="59" t="str">
        <f t="shared" si="147"/>
        <v/>
      </c>
      <c r="O1587" s="59" t="str">
        <f t="shared" si="148"/>
        <v/>
      </c>
    </row>
    <row r="1588" spans="1:15" ht="12.5" customHeight="1" x14ac:dyDescent="0.35">
      <c r="A1588" s="61">
        <v>31</v>
      </c>
      <c r="B1588" s="61" t="s">
        <v>54</v>
      </c>
      <c r="C1588" s="70">
        <v>70.832350000000005</v>
      </c>
      <c r="D1588" s="59" t="s">
        <v>50</v>
      </c>
      <c r="E1588" s="61" t="s">
        <v>43</v>
      </c>
      <c r="F1588" s="61" t="s">
        <v>55</v>
      </c>
      <c r="G1588" s="61"/>
      <c r="H1588" s="61" t="str">
        <f>IF(OR(G1588="",G1589="",G1590="",G1591=""),"",(SUMIF(A1588:A$7000,A1588,G1588:G$7000)))</f>
        <v/>
      </c>
      <c r="I1588" s="61" t="str">
        <f t="shared" si="150"/>
        <v/>
      </c>
      <c r="J1588" s="61" t="str">
        <f t="shared" si="146"/>
        <v/>
      </c>
      <c r="K1588" s="61">
        <f t="array" ref="K1588">(MAX(IF($A1588=InsertVoiceSwitchActivateLOG!A$1:A$7000,InsertVoiceSwitchActivateLOG!H$1:H$7000,0)))</f>
        <v>2.7300000000000001E-2</v>
      </c>
      <c r="L1588" s="61" t="str">
        <f t="shared" si="151"/>
        <v/>
      </c>
      <c r="M1588" s="61">
        <f t="shared" si="149"/>
        <v>17.890000000008399</v>
      </c>
      <c r="N1588" s="59" t="str">
        <f t="shared" si="147"/>
        <v/>
      </c>
      <c r="O1588" s="59" t="str">
        <f t="shared" si="148"/>
        <v/>
      </c>
    </row>
    <row r="1589" spans="1:15" ht="12.5" customHeight="1" x14ac:dyDescent="0.35">
      <c r="A1589" s="2">
        <v>31</v>
      </c>
      <c r="B1589" s="2" t="s">
        <v>54</v>
      </c>
      <c r="C1589" s="69">
        <v>70.861040000000003</v>
      </c>
      <c r="D1589" t="s">
        <v>50</v>
      </c>
      <c r="E1589" s="2" t="s">
        <v>43</v>
      </c>
      <c r="F1589" s="2" t="s">
        <v>55</v>
      </c>
      <c r="G1589" s="2"/>
      <c r="H1589" s="2" t="str">
        <f>IF(OR(G1589="",G1590="",G1591="",G1592=""),"",(SUMIF(A1589:A$7000,A1589,G1589:G$7000)))</f>
        <v/>
      </c>
      <c r="I1589" s="55" t="str">
        <f t="shared" si="150"/>
        <v/>
      </c>
      <c r="J1589" s="61" t="str">
        <f t="shared" si="146"/>
        <v/>
      </c>
      <c r="K1589" s="55">
        <f t="array" ref="K1589">(MAX(IF($A1589=InsertVoiceSwitchActivateLOG!A$1:A$7000,InsertVoiceSwitchActivateLOG!H$1:H$7000,0)))</f>
        <v>2.7300000000000001E-2</v>
      </c>
      <c r="L1589" s="55" t="str">
        <f t="shared" si="151"/>
        <v/>
      </c>
      <c r="M1589" s="55">
        <f t="shared" si="149"/>
        <v>28.68999999999744</v>
      </c>
      <c r="N1589" s="59" t="str">
        <f t="shared" si="147"/>
        <v/>
      </c>
      <c r="O1589" s="59" t="str">
        <f t="shared" si="148"/>
        <v/>
      </c>
    </row>
    <row r="1590" spans="1:15" ht="12.5" customHeight="1" x14ac:dyDescent="0.35">
      <c r="A1590" s="61">
        <v>31</v>
      </c>
      <c r="B1590" s="61" t="s">
        <v>54</v>
      </c>
      <c r="C1590" s="70">
        <v>70.88982</v>
      </c>
      <c r="D1590" s="59" t="s">
        <v>50</v>
      </c>
      <c r="E1590" s="61" t="s">
        <v>43</v>
      </c>
      <c r="F1590" s="61" t="s">
        <v>55</v>
      </c>
      <c r="G1590" s="61"/>
      <c r="H1590" s="61" t="str">
        <f>IF(OR(G1590="",G1591="",G1592="",G1593=""),"",(SUMIF(A1590:A$7000,A1590,G1590:G$7000)))</f>
        <v/>
      </c>
      <c r="I1590" s="61" t="str">
        <f t="shared" si="150"/>
        <v/>
      </c>
      <c r="J1590" s="61" t="str">
        <f t="shared" si="146"/>
        <v/>
      </c>
      <c r="K1590" s="61">
        <f t="array" ref="K1590">(MAX(IF($A1590=InsertVoiceSwitchActivateLOG!A$1:A$7000,InsertVoiceSwitchActivateLOG!H$1:H$7000,0)))</f>
        <v>2.7300000000000001E-2</v>
      </c>
      <c r="L1590" s="61" t="str">
        <f t="shared" si="151"/>
        <v/>
      </c>
      <c r="M1590" s="61">
        <f t="shared" si="149"/>
        <v>28.779999999997585</v>
      </c>
      <c r="N1590" s="59" t="str">
        <f t="shared" si="147"/>
        <v/>
      </c>
      <c r="O1590" s="59" t="str">
        <f t="shared" si="148"/>
        <v/>
      </c>
    </row>
    <row r="1591" spans="1:15" ht="12.5" customHeight="1" x14ac:dyDescent="0.35">
      <c r="A1591" s="2">
        <v>31</v>
      </c>
      <c r="B1591" s="2" t="s">
        <v>54</v>
      </c>
      <c r="C1591" s="69">
        <v>70.910499999999999</v>
      </c>
      <c r="D1591" t="s">
        <v>50</v>
      </c>
      <c r="E1591" s="2" t="s">
        <v>43</v>
      </c>
      <c r="F1591" s="2" t="s">
        <v>55</v>
      </c>
      <c r="G1591" s="2"/>
      <c r="H1591" s="2" t="str">
        <f>IF(OR(G1591="",G1592="",G1593="",G1594=""),"",(SUMIF(A1591:A$7000,A1591,G1591:G$7000)))</f>
        <v/>
      </c>
      <c r="I1591" s="55" t="str">
        <f t="shared" si="150"/>
        <v/>
      </c>
      <c r="J1591" s="61" t="str">
        <f t="shared" si="146"/>
        <v/>
      </c>
      <c r="K1591" s="55">
        <f t="array" ref="K1591">(MAX(IF($A1591=InsertVoiceSwitchActivateLOG!A$1:A$7000,InsertVoiceSwitchActivateLOG!H$1:H$7000,0)))</f>
        <v>2.7300000000000001E-2</v>
      </c>
      <c r="L1591" s="55" t="str">
        <f t="shared" si="151"/>
        <v/>
      </c>
      <c r="M1591" s="55">
        <f t="shared" si="149"/>
        <v>20.679999999998699</v>
      </c>
      <c r="N1591" s="59" t="str">
        <f t="shared" si="147"/>
        <v/>
      </c>
      <c r="O1591" s="59" t="str">
        <f t="shared" si="148"/>
        <v/>
      </c>
    </row>
    <row r="1592" spans="1:15" ht="12.5" customHeight="1" x14ac:dyDescent="0.35">
      <c r="A1592" s="61">
        <v>31</v>
      </c>
      <c r="B1592" s="61" t="s">
        <v>54</v>
      </c>
      <c r="C1592" s="70">
        <v>70.930199999999999</v>
      </c>
      <c r="D1592" s="59" t="s">
        <v>50</v>
      </c>
      <c r="E1592" s="61" t="s">
        <v>43</v>
      </c>
      <c r="F1592" s="61" t="s">
        <v>55</v>
      </c>
      <c r="G1592" s="61"/>
      <c r="H1592" s="61" t="str">
        <f>IF(OR(G1592="",G1593="",G1594="",G1595=""),"",(SUMIF(A1592:A$7000,A1592,G1592:G$7000)))</f>
        <v/>
      </c>
      <c r="I1592" s="61" t="str">
        <f t="shared" si="150"/>
        <v/>
      </c>
      <c r="J1592" s="61" t="str">
        <f t="shared" si="146"/>
        <v/>
      </c>
      <c r="K1592" s="61">
        <f t="array" ref="K1592">(MAX(IF($A1592=InsertVoiceSwitchActivateLOG!A$1:A$7000,InsertVoiceSwitchActivateLOG!H$1:H$7000,0)))</f>
        <v>2.7300000000000001E-2</v>
      </c>
      <c r="L1592" s="61" t="str">
        <f t="shared" si="151"/>
        <v/>
      </c>
      <c r="M1592" s="61">
        <f t="shared" si="149"/>
        <v>19.700000000000273</v>
      </c>
      <c r="N1592" s="59" t="str">
        <f t="shared" si="147"/>
        <v/>
      </c>
      <c r="O1592" s="59" t="str">
        <f t="shared" si="148"/>
        <v/>
      </c>
    </row>
    <row r="1593" spans="1:15" ht="12.5" customHeight="1" x14ac:dyDescent="0.35">
      <c r="A1593" s="2">
        <v>31</v>
      </c>
      <c r="B1593" s="2" t="s">
        <v>54</v>
      </c>
      <c r="C1593" s="69">
        <v>70.947630000000004</v>
      </c>
      <c r="D1593" t="s">
        <v>50</v>
      </c>
      <c r="E1593" s="2" t="s">
        <v>43</v>
      </c>
      <c r="F1593" s="2" t="s">
        <v>55</v>
      </c>
      <c r="G1593" s="2"/>
      <c r="H1593" s="2" t="str">
        <f>IF(OR(G1593="",G1594="",G1595="",G1596=""),"",(SUMIF(A1593:A$7000,A1593,G1593:G$7000)))</f>
        <v/>
      </c>
      <c r="I1593" s="55" t="str">
        <f t="shared" si="150"/>
        <v/>
      </c>
      <c r="J1593" s="61" t="str">
        <f t="shared" si="146"/>
        <v/>
      </c>
      <c r="K1593" s="55">
        <f t="array" ref="K1593">(MAX(IF($A1593=InsertVoiceSwitchActivateLOG!A$1:A$7000,InsertVoiceSwitchActivateLOG!H$1:H$7000,0)))</f>
        <v>2.7300000000000001E-2</v>
      </c>
      <c r="L1593" s="55" t="str">
        <f t="shared" si="151"/>
        <v/>
      </c>
      <c r="M1593" s="55">
        <f t="shared" si="149"/>
        <v>17.430000000004497</v>
      </c>
      <c r="N1593" s="59" t="str">
        <f t="shared" si="147"/>
        <v/>
      </c>
      <c r="O1593" s="59" t="str">
        <f t="shared" si="148"/>
        <v/>
      </c>
    </row>
    <row r="1594" spans="1:15" ht="12.5" customHeight="1" x14ac:dyDescent="0.35">
      <c r="A1594" s="61">
        <v>31</v>
      </c>
      <c r="B1594" s="61" t="s">
        <v>54</v>
      </c>
      <c r="C1594" s="70">
        <v>70.964230000000001</v>
      </c>
      <c r="D1594" s="59" t="s">
        <v>50</v>
      </c>
      <c r="E1594" s="61" t="s">
        <v>43</v>
      </c>
      <c r="F1594" s="61" t="s">
        <v>55</v>
      </c>
      <c r="G1594" s="61"/>
      <c r="H1594" s="61" t="str">
        <f>IF(OR(G1594="",G1595="",G1596="",G1597=""),"",(SUMIF(A1594:A$7000,A1594,G1594:G$7000)))</f>
        <v/>
      </c>
      <c r="I1594" s="61" t="str">
        <f t="shared" si="150"/>
        <v/>
      </c>
      <c r="J1594" s="61" t="str">
        <f t="shared" si="146"/>
        <v/>
      </c>
      <c r="K1594" s="61">
        <f t="array" ref="K1594">(MAX(IF($A1594=InsertVoiceSwitchActivateLOG!A$1:A$7000,InsertVoiceSwitchActivateLOG!H$1:H$7000,0)))</f>
        <v>2.7300000000000001E-2</v>
      </c>
      <c r="L1594" s="61" t="str">
        <f t="shared" si="151"/>
        <v/>
      </c>
      <c r="M1594" s="61">
        <f t="shared" si="149"/>
        <v>16.59999999999684</v>
      </c>
      <c r="N1594" s="59" t="str">
        <f t="shared" si="147"/>
        <v/>
      </c>
      <c r="O1594" s="59" t="str">
        <f t="shared" si="148"/>
        <v/>
      </c>
    </row>
    <row r="1595" spans="1:15" ht="12.5" customHeight="1" x14ac:dyDescent="0.35">
      <c r="A1595" s="2">
        <v>31</v>
      </c>
      <c r="B1595" s="2" t="s">
        <v>54</v>
      </c>
      <c r="C1595" s="69">
        <v>70.980360000000005</v>
      </c>
      <c r="D1595" t="s">
        <v>50</v>
      </c>
      <c r="E1595" s="2" t="s">
        <v>43</v>
      </c>
      <c r="F1595" s="2" t="s">
        <v>55</v>
      </c>
      <c r="G1595" s="2"/>
      <c r="H1595" s="2" t="str">
        <f>IF(OR(G1595="",G1596="",G1597="",G1598=""),"",(SUMIF(A1595:A$7000,A1595,G1595:G$7000)))</f>
        <v/>
      </c>
      <c r="I1595" s="55" t="str">
        <f t="shared" si="150"/>
        <v/>
      </c>
      <c r="J1595" s="61" t="str">
        <f t="shared" si="146"/>
        <v/>
      </c>
      <c r="K1595" s="55">
        <f t="array" ref="K1595">(MAX(IF($A1595=InsertVoiceSwitchActivateLOG!A$1:A$7000,InsertVoiceSwitchActivateLOG!H$1:H$7000,0)))</f>
        <v>2.7300000000000001E-2</v>
      </c>
      <c r="L1595" s="55" t="str">
        <f t="shared" si="151"/>
        <v/>
      </c>
      <c r="M1595" s="55">
        <f t="shared" si="149"/>
        <v>16.130000000003974</v>
      </c>
      <c r="N1595" s="59" t="str">
        <f t="shared" si="147"/>
        <v/>
      </c>
      <c r="O1595" s="59" t="str">
        <f t="shared" si="148"/>
        <v/>
      </c>
    </row>
    <row r="1596" spans="1:15" ht="12.5" customHeight="1" x14ac:dyDescent="0.35">
      <c r="A1596" s="61">
        <v>31</v>
      </c>
      <c r="B1596" s="61" t="s">
        <v>54</v>
      </c>
      <c r="C1596" s="70">
        <v>70.998230000000007</v>
      </c>
      <c r="D1596" s="59" t="s">
        <v>50</v>
      </c>
      <c r="E1596" s="61" t="s">
        <v>43</v>
      </c>
      <c r="F1596" s="61" t="s">
        <v>55</v>
      </c>
      <c r="G1596" s="61"/>
      <c r="H1596" s="61" t="str">
        <f>IF(OR(G1596="",G1597="",G1598="",G1599=""),"",(SUMIF(A1596:A$7000,A1596,G1596:G$7000)))</f>
        <v/>
      </c>
      <c r="I1596" s="61" t="str">
        <f t="shared" si="150"/>
        <v/>
      </c>
      <c r="J1596" s="61" t="str">
        <f t="shared" si="146"/>
        <v/>
      </c>
      <c r="K1596" s="61">
        <f t="array" ref="K1596">(MAX(IF($A1596=InsertVoiceSwitchActivateLOG!A$1:A$7000,InsertVoiceSwitchActivateLOG!H$1:H$7000,0)))</f>
        <v>2.7300000000000001E-2</v>
      </c>
      <c r="L1596" s="61" t="str">
        <f t="shared" si="151"/>
        <v/>
      </c>
      <c r="M1596" s="61">
        <f t="shared" si="149"/>
        <v>17.870000000002051</v>
      </c>
      <c r="N1596" s="59" t="str">
        <f t="shared" si="147"/>
        <v/>
      </c>
      <c r="O1596" s="59" t="str">
        <f t="shared" si="148"/>
        <v/>
      </c>
    </row>
    <row r="1597" spans="1:15" ht="12.5" customHeight="1" x14ac:dyDescent="0.35">
      <c r="A1597" s="2">
        <v>31</v>
      </c>
      <c r="B1597" s="2" t="s">
        <v>54</v>
      </c>
      <c r="C1597" s="69">
        <v>71.013210000000001</v>
      </c>
      <c r="D1597" t="s">
        <v>50</v>
      </c>
      <c r="E1597" s="2" t="s">
        <v>43</v>
      </c>
      <c r="F1597" s="2" t="s">
        <v>55</v>
      </c>
      <c r="G1597" s="2"/>
      <c r="H1597" s="2" t="str">
        <f>IF(OR(G1597="",G1598="",G1599="",G1600=""),"",(SUMIF(A1597:A$7000,A1597,G1597:G$7000)))</f>
        <v/>
      </c>
      <c r="I1597" s="55" t="str">
        <f t="shared" si="150"/>
        <v/>
      </c>
      <c r="J1597" s="61" t="str">
        <f t="shared" si="146"/>
        <v/>
      </c>
      <c r="K1597" s="55">
        <f t="array" ref="K1597">(MAX(IF($A1597=InsertVoiceSwitchActivateLOG!A$1:A$7000,InsertVoiceSwitchActivateLOG!H$1:H$7000,0)))</f>
        <v>2.7300000000000001E-2</v>
      </c>
      <c r="L1597" s="55" t="str">
        <f t="shared" si="151"/>
        <v/>
      </c>
      <c r="M1597" s="55">
        <f t="shared" si="149"/>
        <v>14.97999999999422</v>
      </c>
      <c r="N1597" s="59" t="str">
        <f t="shared" si="147"/>
        <v/>
      </c>
      <c r="O1597" s="59" t="str">
        <f t="shared" si="148"/>
        <v/>
      </c>
    </row>
    <row r="1598" spans="1:15" ht="12.5" customHeight="1" x14ac:dyDescent="0.35">
      <c r="A1598" s="61">
        <v>31</v>
      </c>
      <c r="B1598" s="61" t="s">
        <v>54</v>
      </c>
      <c r="C1598" s="70">
        <v>71.029290000000003</v>
      </c>
      <c r="D1598" s="59" t="s">
        <v>50</v>
      </c>
      <c r="E1598" s="61" t="s">
        <v>43</v>
      </c>
      <c r="F1598" s="61" t="s">
        <v>55</v>
      </c>
      <c r="G1598" s="61"/>
      <c r="H1598" s="61" t="str">
        <f>IF(OR(G1598="",G1599="",G1600="",G1601=""),"",(SUMIF(A1598:A$7000,A1598,G1598:G$7000)))</f>
        <v/>
      </c>
      <c r="I1598" s="61" t="str">
        <f t="shared" si="150"/>
        <v/>
      </c>
      <c r="J1598" s="61" t="str">
        <f t="shared" si="146"/>
        <v/>
      </c>
      <c r="K1598" s="61">
        <f t="array" ref="K1598">(MAX(IF($A1598=InsertVoiceSwitchActivateLOG!A$1:A$7000,InsertVoiceSwitchActivateLOG!H$1:H$7000,0)))</f>
        <v>2.7300000000000001E-2</v>
      </c>
      <c r="L1598" s="61" t="str">
        <f t="shared" si="151"/>
        <v/>
      </c>
      <c r="M1598" s="61">
        <f t="shared" si="149"/>
        <v>16.080000000002315</v>
      </c>
      <c r="N1598" s="59" t="str">
        <f t="shared" si="147"/>
        <v/>
      </c>
      <c r="O1598" s="59" t="str">
        <f t="shared" si="148"/>
        <v/>
      </c>
    </row>
    <row r="1599" spans="1:15" ht="12.5" customHeight="1" x14ac:dyDescent="0.35">
      <c r="A1599" s="2">
        <v>31</v>
      </c>
      <c r="B1599" s="2" t="s">
        <v>54</v>
      </c>
      <c r="C1599" s="69">
        <v>71.044730000000001</v>
      </c>
      <c r="D1599" t="s">
        <v>50</v>
      </c>
      <c r="E1599" s="2" t="s">
        <v>43</v>
      </c>
      <c r="F1599" s="2" t="s">
        <v>55</v>
      </c>
      <c r="G1599" s="2"/>
      <c r="H1599" s="2" t="str">
        <f>IF(OR(G1599="",G1600="",G1601="",G1602=""),"",(SUMIF(A1599:A$7000,A1599,G1599:G$7000)))</f>
        <v/>
      </c>
      <c r="I1599" s="55" t="str">
        <f t="shared" si="150"/>
        <v/>
      </c>
      <c r="J1599" s="61" t="str">
        <f t="shared" si="146"/>
        <v/>
      </c>
      <c r="K1599" s="55">
        <f t="array" ref="K1599">(MAX(IF($A1599=InsertVoiceSwitchActivateLOG!A$1:A$7000,InsertVoiceSwitchActivateLOG!H$1:H$7000,0)))</f>
        <v>2.7300000000000001E-2</v>
      </c>
      <c r="L1599" s="55" t="str">
        <f t="shared" si="151"/>
        <v/>
      </c>
      <c r="M1599" s="55">
        <f t="shared" si="149"/>
        <v>15.439999999998122</v>
      </c>
      <c r="N1599" s="59" t="str">
        <f t="shared" si="147"/>
        <v/>
      </c>
      <c r="O1599" s="59" t="str">
        <f t="shared" si="148"/>
        <v/>
      </c>
    </row>
    <row r="1600" spans="1:15" ht="12.5" customHeight="1" x14ac:dyDescent="0.35">
      <c r="A1600" s="61">
        <v>31</v>
      </c>
      <c r="B1600" s="61" t="s">
        <v>54</v>
      </c>
      <c r="C1600" s="70">
        <v>71.066670000000002</v>
      </c>
      <c r="D1600" s="59" t="s">
        <v>50</v>
      </c>
      <c r="E1600" s="61" t="s">
        <v>43</v>
      </c>
      <c r="F1600" s="61" t="s">
        <v>55</v>
      </c>
      <c r="G1600" s="61"/>
      <c r="H1600" s="61" t="str">
        <f>IF(OR(G1600="",G1601="",G1602="",G1603=""),"",(SUMIF(A1600:A$7000,A1600,G1600:G$7000)))</f>
        <v/>
      </c>
      <c r="I1600" s="61" t="str">
        <f t="shared" si="150"/>
        <v/>
      </c>
      <c r="J1600" s="61" t="str">
        <f t="shared" si="146"/>
        <v/>
      </c>
      <c r="K1600" s="61">
        <f t="array" ref="K1600">(MAX(IF($A1600=InsertVoiceSwitchActivateLOG!A$1:A$7000,InsertVoiceSwitchActivateLOG!H$1:H$7000,0)))</f>
        <v>2.7300000000000001E-2</v>
      </c>
      <c r="L1600" s="61" t="str">
        <f t="shared" si="151"/>
        <v/>
      </c>
      <c r="M1600" s="61">
        <f t="shared" si="149"/>
        <v>21.940000000000737</v>
      </c>
      <c r="N1600" s="59" t="str">
        <f t="shared" si="147"/>
        <v/>
      </c>
      <c r="O1600" s="59" t="str">
        <f t="shared" si="148"/>
        <v/>
      </c>
    </row>
    <row r="1601" spans="1:15" ht="12.5" customHeight="1" x14ac:dyDescent="0.35">
      <c r="A1601" s="2">
        <v>31</v>
      </c>
      <c r="B1601" s="2" t="s">
        <v>54</v>
      </c>
      <c r="C1601" s="69">
        <v>71.080799999999996</v>
      </c>
      <c r="D1601" t="s">
        <v>50</v>
      </c>
      <c r="E1601" s="2" t="s">
        <v>43</v>
      </c>
      <c r="F1601" s="2" t="s">
        <v>55</v>
      </c>
      <c r="G1601" s="2"/>
      <c r="H1601" s="2" t="str">
        <f>IF(OR(G1601="",G1602="",G1603="",G1604=""),"",(SUMIF(A1601:A$7000,A1601,G1601:G$7000)))</f>
        <v/>
      </c>
      <c r="I1601" s="55" t="str">
        <f t="shared" si="150"/>
        <v/>
      </c>
      <c r="J1601" s="61" t="str">
        <f t="shared" si="146"/>
        <v/>
      </c>
      <c r="K1601" s="55">
        <f t="array" ref="K1601">(MAX(IF($A1601=InsertVoiceSwitchActivateLOG!A$1:A$7000,InsertVoiceSwitchActivateLOG!H$1:H$7000,0)))</f>
        <v>2.7300000000000001E-2</v>
      </c>
      <c r="L1601" s="55" t="str">
        <f t="shared" si="151"/>
        <v/>
      </c>
      <c r="M1601" s="55">
        <f t="shared" si="149"/>
        <v>14.129999999994425</v>
      </c>
      <c r="N1601" s="59" t="str">
        <f t="shared" si="147"/>
        <v/>
      </c>
      <c r="O1601" s="59" t="str">
        <f t="shared" si="148"/>
        <v/>
      </c>
    </row>
    <row r="1602" spans="1:15" ht="12.5" customHeight="1" x14ac:dyDescent="0.35">
      <c r="A1602" s="61">
        <v>31</v>
      </c>
      <c r="B1602" s="61" t="s">
        <v>54</v>
      </c>
      <c r="C1602" s="70">
        <v>71.096549999999993</v>
      </c>
      <c r="D1602" s="59" t="s">
        <v>50</v>
      </c>
      <c r="E1602" s="61" t="s">
        <v>43</v>
      </c>
      <c r="F1602" s="61" t="s">
        <v>55</v>
      </c>
      <c r="G1602" s="61"/>
      <c r="H1602" s="61" t="str">
        <f>IF(OR(G1602="",G1603="",G1604="",G1605=""),"",(SUMIF(A1602:A$7000,A1602,G1602:G$7000)))</f>
        <v/>
      </c>
      <c r="I1602" s="61" t="str">
        <f t="shared" si="150"/>
        <v/>
      </c>
      <c r="J1602" s="61" t="str">
        <f t="shared" si="146"/>
        <v/>
      </c>
      <c r="K1602" s="61">
        <f t="array" ref="K1602">(MAX(IF($A1602=InsertVoiceSwitchActivateLOG!A$1:A$7000,InsertVoiceSwitchActivateLOG!H$1:H$7000,0)))</f>
        <v>2.7300000000000001E-2</v>
      </c>
      <c r="L1602" s="61" t="str">
        <f t="shared" si="151"/>
        <v/>
      </c>
      <c r="M1602" s="61">
        <f t="shared" si="149"/>
        <v>15.749999999997044</v>
      </c>
      <c r="N1602" s="59" t="str">
        <f t="shared" si="147"/>
        <v/>
      </c>
      <c r="O1602" s="59" t="str">
        <f t="shared" si="148"/>
        <v/>
      </c>
    </row>
    <row r="1603" spans="1:15" ht="12.5" customHeight="1" x14ac:dyDescent="0.35">
      <c r="A1603" s="2">
        <v>31</v>
      </c>
      <c r="B1603" s="2" t="s">
        <v>54</v>
      </c>
      <c r="C1603" s="69">
        <v>71.111350000000002</v>
      </c>
      <c r="D1603" t="s">
        <v>50</v>
      </c>
      <c r="E1603" s="2" t="s">
        <v>43</v>
      </c>
      <c r="F1603" s="2" t="s">
        <v>55</v>
      </c>
      <c r="G1603" s="2">
        <v>5.9999999999999995E-4</v>
      </c>
      <c r="H1603" s="2">
        <f>IF(OR(G1603="",G1604="",G1605="",G1606=""),"",(SUMIF(A1603:A$7000,A1603,G1603:G$7000)))</f>
        <v>2.7300000000000001E-2</v>
      </c>
      <c r="I1603" s="55">
        <f t="shared" si="150"/>
        <v>31</v>
      </c>
      <c r="J1603" s="61" t="str">
        <f t="shared" si="146"/>
        <v>TaskB</v>
      </c>
      <c r="K1603" s="55">
        <f t="array" ref="K1603">(MAX(IF($A1603=InsertVoiceSwitchActivateLOG!A$1:A$7000,InsertVoiceSwitchActivateLOG!H$1:H$7000,0)))</f>
        <v>2.7300000000000001E-2</v>
      </c>
      <c r="L1603" s="55">
        <f t="shared" si="151"/>
        <v>71.111350000000002</v>
      </c>
      <c r="M1603" s="55">
        <f t="shared" si="149"/>
        <v>14.80000000000814</v>
      </c>
      <c r="N1603" s="59" t="str">
        <f t="shared" si="147"/>
        <v/>
      </c>
      <c r="O1603" s="59" t="str">
        <f t="shared" si="148"/>
        <v/>
      </c>
    </row>
    <row r="1604" spans="1:15" ht="12.5" customHeight="1" x14ac:dyDescent="0.35">
      <c r="A1604" s="61">
        <v>31</v>
      </c>
      <c r="B1604" s="61" t="s">
        <v>56</v>
      </c>
      <c r="C1604" s="70">
        <v>71.127300000000005</v>
      </c>
      <c r="D1604" s="59" t="s">
        <v>50</v>
      </c>
      <c r="E1604" s="61" t="s">
        <v>43</v>
      </c>
      <c r="F1604" s="61" t="s">
        <v>55</v>
      </c>
      <c r="G1604" s="61">
        <v>1.1000000000000001E-3</v>
      </c>
      <c r="H1604" s="61">
        <f>IF(OR(G1604="",G1605="",G1606="",G1607=""),"",(SUMIF(A1604:A$7000,A1604,G1604:G$7000)))</f>
        <v>2.6700000000000002E-2</v>
      </c>
      <c r="I1604" s="61" t="str">
        <f t="shared" si="150"/>
        <v/>
      </c>
      <c r="J1604" s="61" t="str">
        <f t="shared" si="146"/>
        <v/>
      </c>
      <c r="K1604" s="61">
        <f t="array" ref="K1604">(MAX(IF($A1604=InsertVoiceSwitchActivateLOG!A$1:A$7000,InsertVoiceSwitchActivateLOG!H$1:H$7000,0)))</f>
        <v>2.7300000000000001E-2</v>
      </c>
      <c r="L1604" s="61" t="str">
        <f t="shared" si="151"/>
        <v/>
      </c>
      <c r="M1604" s="61">
        <f t="shared" si="149"/>
        <v>15.950000000003683</v>
      </c>
      <c r="N1604" s="59">
        <f t="shared" si="147"/>
        <v>31</v>
      </c>
      <c r="O1604" s="59">
        <f t="shared" si="148"/>
        <v>1</v>
      </c>
    </row>
    <row r="1605" spans="1:15" ht="12.5" customHeight="1" x14ac:dyDescent="0.35">
      <c r="A1605" s="2">
        <v>31</v>
      </c>
      <c r="B1605" s="2" t="s">
        <v>56</v>
      </c>
      <c r="C1605" s="69">
        <v>71.143330000000006</v>
      </c>
      <c r="D1605" t="s">
        <v>50</v>
      </c>
      <c r="E1605" s="2" t="s">
        <v>43</v>
      </c>
      <c r="F1605" s="2" t="s">
        <v>55</v>
      </c>
      <c r="G1605" s="2">
        <v>1.1000000000000001E-3</v>
      </c>
      <c r="H1605" s="2">
        <f>IF(OR(G1605="",G1606="",G1607="",G1608=""),"",(SUMIF(A1605:A$7000,A1605,G1605:G$7000)))</f>
        <v>2.5600000000000001E-2</v>
      </c>
      <c r="I1605" s="55" t="str">
        <f t="shared" si="150"/>
        <v/>
      </c>
      <c r="J1605" s="61" t="str">
        <f t="shared" si="146"/>
        <v/>
      </c>
      <c r="K1605" s="55">
        <f t="array" ref="K1605">(MAX(IF($A1605=InsertVoiceSwitchActivateLOG!A$1:A$7000,InsertVoiceSwitchActivateLOG!H$1:H$7000,0)))</f>
        <v>2.7300000000000001E-2</v>
      </c>
      <c r="L1605" s="55" t="str">
        <f t="shared" si="151"/>
        <v/>
      </c>
      <c r="M1605" s="55">
        <f t="shared" si="149"/>
        <v>16.030000000000655</v>
      </c>
      <c r="N1605" s="59">
        <f t="shared" si="147"/>
        <v>31</v>
      </c>
      <c r="O1605" s="59">
        <f t="shared" si="148"/>
        <v>1</v>
      </c>
    </row>
    <row r="1606" spans="1:15" ht="12.5" customHeight="1" x14ac:dyDescent="0.35">
      <c r="A1606" s="61">
        <v>31</v>
      </c>
      <c r="B1606" s="61" t="s">
        <v>56</v>
      </c>
      <c r="C1606" s="70">
        <v>71.159289999999999</v>
      </c>
      <c r="D1606" s="59" t="s">
        <v>50</v>
      </c>
      <c r="E1606" s="61" t="s">
        <v>43</v>
      </c>
      <c r="F1606" s="61" t="s">
        <v>55</v>
      </c>
      <c r="G1606" s="61">
        <v>1.2999999999999999E-3</v>
      </c>
      <c r="H1606" s="61">
        <f>IF(OR(G1606="",G1607="",G1608="",G1609=""),"",(SUMIF(A1606:A$7000,A1606,G1606:G$7000)))</f>
        <v>2.4500000000000001E-2</v>
      </c>
      <c r="I1606" s="61" t="str">
        <f t="shared" si="150"/>
        <v/>
      </c>
      <c r="J1606" s="61" t="str">
        <f t="shared" si="146"/>
        <v/>
      </c>
      <c r="K1606" s="61">
        <f t="array" ref="K1606">(MAX(IF($A1606=InsertVoiceSwitchActivateLOG!A$1:A$7000,InsertVoiceSwitchActivateLOG!H$1:H$7000,0)))</f>
        <v>2.7300000000000001E-2</v>
      </c>
      <c r="L1606" s="61" t="str">
        <f t="shared" si="151"/>
        <v/>
      </c>
      <c r="M1606" s="61">
        <f t="shared" si="149"/>
        <v>15.959999999992647</v>
      </c>
      <c r="N1606" s="59">
        <f t="shared" si="147"/>
        <v>31</v>
      </c>
      <c r="O1606" s="59">
        <f t="shared" si="148"/>
        <v>1</v>
      </c>
    </row>
    <row r="1607" spans="1:15" ht="12.5" customHeight="1" x14ac:dyDescent="0.35">
      <c r="A1607" s="2">
        <v>31</v>
      </c>
      <c r="B1607" s="2" t="s">
        <v>56</v>
      </c>
      <c r="C1607" s="69">
        <v>71.174970000000002</v>
      </c>
      <c r="D1607" t="s">
        <v>50</v>
      </c>
      <c r="E1607" s="2" t="s">
        <v>43</v>
      </c>
      <c r="F1607" s="2" t="s">
        <v>55</v>
      </c>
      <c r="G1607" s="2">
        <v>2.3E-3</v>
      </c>
      <c r="H1607" s="2">
        <f>IF(OR(G1607="",G1608="",G1609="",G1610=""),"",(SUMIF(A1607:A$7000,A1607,G1607:G$7000)))</f>
        <v>2.3200000000000002E-2</v>
      </c>
      <c r="I1607" s="55" t="str">
        <f t="shared" si="150"/>
        <v/>
      </c>
      <c r="J1607" s="61" t="str">
        <f t="shared" si="146"/>
        <v/>
      </c>
      <c r="K1607" s="55">
        <f t="array" ref="K1607">(MAX(IF($A1607=InsertVoiceSwitchActivateLOG!A$1:A$7000,InsertVoiceSwitchActivateLOG!H$1:H$7000,0)))</f>
        <v>2.7300000000000001E-2</v>
      </c>
      <c r="L1607" s="55" t="str">
        <f t="shared" si="151"/>
        <v/>
      </c>
      <c r="M1607" s="55">
        <f t="shared" si="149"/>
        <v>15.680000000003247</v>
      </c>
      <c r="N1607" s="59">
        <f t="shared" si="147"/>
        <v>31</v>
      </c>
      <c r="O1607" s="59">
        <f t="shared" si="148"/>
        <v>1</v>
      </c>
    </row>
    <row r="1608" spans="1:15" ht="12.5" customHeight="1" x14ac:dyDescent="0.35">
      <c r="A1608" s="61">
        <v>31</v>
      </c>
      <c r="B1608" s="61" t="s">
        <v>56</v>
      </c>
      <c r="C1608" s="70">
        <v>71.191749999999999</v>
      </c>
      <c r="D1608" s="59" t="s">
        <v>50</v>
      </c>
      <c r="E1608" s="61" t="s">
        <v>43</v>
      </c>
      <c r="F1608" s="61" t="s">
        <v>55</v>
      </c>
      <c r="G1608" s="61">
        <v>2.3E-3</v>
      </c>
      <c r="H1608" s="61">
        <f>IF(OR(G1608="",G1609="",G1610="",G1611=""),"",(SUMIF(A1608:A$7000,A1608,G1608:G$7000)))</f>
        <v>2.0900000000000002E-2</v>
      </c>
      <c r="I1608" s="61" t="str">
        <f t="shared" si="150"/>
        <v/>
      </c>
      <c r="J1608" s="61" t="str">
        <f t="shared" si="146"/>
        <v/>
      </c>
      <c r="K1608" s="61">
        <f t="array" ref="K1608">(MAX(IF($A1608=InsertVoiceSwitchActivateLOG!A$1:A$7000,InsertVoiceSwitchActivateLOG!H$1:H$7000,0)))</f>
        <v>2.7300000000000001E-2</v>
      </c>
      <c r="L1608" s="61" t="str">
        <f t="shared" si="151"/>
        <v/>
      </c>
      <c r="M1608" s="61">
        <f t="shared" si="149"/>
        <v>16.779999999997131</v>
      </c>
      <c r="N1608" s="59">
        <f t="shared" si="147"/>
        <v>31</v>
      </c>
      <c r="O1608" s="59">
        <f t="shared" si="148"/>
        <v>-1</v>
      </c>
    </row>
    <row r="1609" spans="1:15" ht="12.5" customHeight="1" x14ac:dyDescent="0.35">
      <c r="A1609" s="2">
        <v>31</v>
      </c>
      <c r="B1609" s="2" t="s">
        <v>56</v>
      </c>
      <c r="C1609" s="69">
        <v>71.209239999999994</v>
      </c>
      <c r="D1609" t="s">
        <v>50</v>
      </c>
      <c r="E1609" s="2" t="s">
        <v>43</v>
      </c>
      <c r="F1609" s="2" t="s">
        <v>55</v>
      </c>
      <c r="G1609" s="2">
        <v>2.2000000000000001E-3</v>
      </c>
      <c r="H1609" s="2">
        <f>IF(OR(G1609="",G1610="",G1611="",G1612=""),"",(SUMIF(A1609:A$7000,A1609,G1609:G$7000)))</f>
        <v>1.8599999999999998E-2</v>
      </c>
      <c r="I1609" s="55" t="str">
        <f t="shared" si="150"/>
        <v/>
      </c>
      <c r="J1609" s="61" t="str">
        <f t="shared" si="146"/>
        <v/>
      </c>
      <c r="K1609" s="55">
        <f t="array" ref="K1609">(MAX(IF($A1609=InsertVoiceSwitchActivateLOG!A$1:A$7000,InsertVoiceSwitchActivateLOG!H$1:H$7000,0)))</f>
        <v>2.7300000000000001E-2</v>
      </c>
      <c r="L1609" s="55" t="str">
        <f t="shared" si="151"/>
        <v/>
      </c>
      <c r="M1609" s="55">
        <f t="shared" si="149"/>
        <v>17.489999999995121</v>
      </c>
      <c r="N1609" s="59">
        <f t="shared" si="147"/>
        <v>31</v>
      </c>
      <c r="O1609" s="59">
        <f t="shared" si="148"/>
        <v>1</v>
      </c>
    </row>
    <row r="1610" spans="1:15" ht="12.5" customHeight="1" x14ac:dyDescent="0.35">
      <c r="A1610" s="61">
        <v>31</v>
      </c>
      <c r="B1610" s="61" t="s">
        <v>56</v>
      </c>
      <c r="C1610" s="70">
        <v>71.228840000000005</v>
      </c>
      <c r="D1610" s="59" t="s">
        <v>50</v>
      </c>
      <c r="E1610" s="61" t="s">
        <v>43</v>
      </c>
      <c r="F1610" s="61" t="s">
        <v>55</v>
      </c>
      <c r="G1610" s="61">
        <v>3.0999999999999999E-3</v>
      </c>
      <c r="H1610" s="61">
        <f>IF(OR(G1610="",G1611="",G1612="",G1613=""),"",(SUMIF(A1610:A$7000,A1610,G1610:G$7000)))</f>
        <v>1.6400000000000001E-2</v>
      </c>
      <c r="I1610" s="61" t="str">
        <f t="shared" si="150"/>
        <v/>
      </c>
      <c r="J1610" s="61" t="str">
        <f t="shared" si="146"/>
        <v/>
      </c>
      <c r="K1610" s="61">
        <f t="array" ref="K1610">(MAX(IF($A1610=InsertVoiceSwitchActivateLOG!A$1:A$7000,InsertVoiceSwitchActivateLOG!H$1:H$7000,0)))</f>
        <v>2.7300000000000001E-2</v>
      </c>
      <c r="L1610" s="61" t="str">
        <f t="shared" si="151"/>
        <v/>
      </c>
      <c r="M1610" s="61">
        <f t="shared" si="149"/>
        <v>19.600000000011164</v>
      </c>
      <c r="N1610" s="59">
        <f t="shared" si="147"/>
        <v>31</v>
      </c>
      <c r="O1610" s="59">
        <f t="shared" si="148"/>
        <v>-1</v>
      </c>
    </row>
    <row r="1611" spans="1:15" ht="12.5" customHeight="1" x14ac:dyDescent="0.35">
      <c r="A1611" s="2">
        <v>31</v>
      </c>
      <c r="B1611" s="2" t="s">
        <v>56</v>
      </c>
      <c r="C1611" s="69">
        <v>71.248990000000006</v>
      </c>
      <c r="D1611" t="s">
        <v>50</v>
      </c>
      <c r="E1611" s="2" t="s">
        <v>43</v>
      </c>
      <c r="F1611" s="2" t="s">
        <v>55</v>
      </c>
      <c r="G1611" s="2">
        <v>2.2000000000000001E-3</v>
      </c>
      <c r="H1611" s="2">
        <f>IF(OR(G1611="",G1612="",G1613="",G1614=""),"",(SUMIF(A1611:A$7000,A1611,G1611:G$7000)))</f>
        <v>1.3299999999999998E-2</v>
      </c>
      <c r="I1611" s="55" t="str">
        <f t="shared" si="150"/>
        <v/>
      </c>
      <c r="J1611" s="61" t="str">
        <f t="shared" si="146"/>
        <v/>
      </c>
      <c r="K1611" s="55">
        <f t="array" ref="K1611">(MAX(IF($A1611=InsertVoiceSwitchActivateLOG!A$1:A$7000,InsertVoiceSwitchActivateLOG!H$1:H$7000,0)))</f>
        <v>2.7300000000000001E-2</v>
      </c>
      <c r="L1611" s="55" t="str">
        <f t="shared" si="151"/>
        <v/>
      </c>
      <c r="M1611" s="55">
        <f t="shared" si="149"/>
        <v>20.150000000001</v>
      </c>
      <c r="N1611" s="59">
        <f t="shared" si="147"/>
        <v>31</v>
      </c>
      <c r="O1611" s="59">
        <f t="shared" si="148"/>
        <v>1</v>
      </c>
    </row>
    <row r="1612" spans="1:15" ht="12.5" customHeight="1" x14ac:dyDescent="0.35">
      <c r="A1612" s="61">
        <v>31</v>
      </c>
      <c r="B1612" s="61" t="s">
        <v>56</v>
      </c>
      <c r="C1612" s="70">
        <v>71.270579999999995</v>
      </c>
      <c r="D1612" s="59" t="s">
        <v>50</v>
      </c>
      <c r="E1612" s="61" t="s">
        <v>43</v>
      </c>
      <c r="F1612" s="61" t="s">
        <v>55</v>
      </c>
      <c r="G1612" s="61">
        <v>3.2000000000000002E-3</v>
      </c>
      <c r="H1612" s="61">
        <f>IF(OR(G1612="",G1613="",G1614="",G1615=""),"",(SUMIF(A1612:A$7000,A1612,G1612:G$7000)))</f>
        <v>1.1099999999999997E-2</v>
      </c>
      <c r="I1612" s="61" t="str">
        <f t="shared" si="150"/>
        <v/>
      </c>
      <c r="J1612" s="61" t="str">
        <f t="shared" si="146"/>
        <v/>
      </c>
      <c r="K1612" s="61">
        <f t="array" ref="K1612">(MAX(IF($A1612=InsertVoiceSwitchActivateLOG!A$1:A$7000,InsertVoiceSwitchActivateLOG!H$1:H$7000,0)))</f>
        <v>2.7300000000000001E-2</v>
      </c>
      <c r="L1612" s="61" t="str">
        <f t="shared" si="151"/>
        <v/>
      </c>
      <c r="M1612" s="61">
        <f t="shared" si="149"/>
        <v>21.589999999989118</v>
      </c>
      <c r="N1612" s="59">
        <f t="shared" si="147"/>
        <v>31</v>
      </c>
      <c r="O1612" s="59">
        <f t="shared" si="148"/>
        <v>1</v>
      </c>
    </row>
    <row r="1613" spans="1:15" ht="12.5" customHeight="1" x14ac:dyDescent="0.35">
      <c r="A1613" s="2">
        <v>31</v>
      </c>
      <c r="B1613" s="2" t="s">
        <v>56</v>
      </c>
      <c r="C1613" s="69">
        <v>71.292820000000006</v>
      </c>
      <c r="D1613" t="s">
        <v>50</v>
      </c>
      <c r="E1613" s="2" t="s">
        <v>43</v>
      </c>
      <c r="F1613" s="2" t="s">
        <v>55</v>
      </c>
      <c r="G1613" s="2">
        <v>3.2000000000000002E-3</v>
      </c>
      <c r="H1613" s="2">
        <f>IF(OR(G1613="",G1614="",G1615="",G1616=""),"",(SUMIF(A1613:A$7000,A1613,G1613:G$7000)))</f>
        <v>7.9000000000000008E-3</v>
      </c>
      <c r="I1613" s="55" t="str">
        <f t="shared" si="150"/>
        <v/>
      </c>
      <c r="J1613" s="61" t="str">
        <f t="shared" si="146"/>
        <v/>
      </c>
      <c r="K1613" s="55">
        <f t="array" ref="K1613">(MAX(IF($A1613=InsertVoiceSwitchActivateLOG!A$1:A$7000,InsertVoiceSwitchActivateLOG!H$1:H$7000,0)))</f>
        <v>2.7300000000000001E-2</v>
      </c>
      <c r="L1613" s="55" t="str">
        <f t="shared" si="151"/>
        <v/>
      </c>
      <c r="M1613" s="55">
        <f t="shared" si="149"/>
        <v>22.240000000010696</v>
      </c>
      <c r="N1613" s="59">
        <f t="shared" si="147"/>
        <v>31</v>
      </c>
      <c r="O1613" s="59">
        <f t="shared" si="148"/>
        <v>-1</v>
      </c>
    </row>
    <row r="1614" spans="1:15" ht="12.5" customHeight="1" x14ac:dyDescent="0.35">
      <c r="A1614" s="61">
        <v>31</v>
      </c>
      <c r="B1614" s="61" t="s">
        <v>56</v>
      </c>
      <c r="C1614" s="70">
        <v>71.314499999999995</v>
      </c>
      <c r="D1614" s="59" t="s">
        <v>50</v>
      </c>
      <c r="E1614" s="61" t="s">
        <v>43</v>
      </c>
      <c r="F1614" s="61" t="s">
        <v>55</v>
      </c>
      <c r="G1614" s="61">
        <v>2.5000000000000001E-3</v>
      </c>
      <c r="H1614" s="61">
        <f>IF(OR(G1614="",G1615="",G1616="",G1617=""),"",(SUMIF(A1614:A$7000,A1614,G1614:G$7000)))</f>
        <v>4.7000000000000011E-3</v>
      </c>
      <c r="I1614" s="61" t="str">
        <f t="shared" si="150"/>
        <v/>
      </c>
      <c r="J1614" s="61" t="str">
        <f t="shared" si="146"/>
        <v/>
      </c>
      <c r="K1614" s="61">
        <f t="array" ref="K1614">(MAX(IF($A1614=InsertVoiceSwitchActivateLOG!A$1:A$7000,InsertVoiceSwitchActivateLOG!H$1:H$7000,0)))</f>
        <v>2.7300000000000001E-2</v>
      </c>
      <c r="L1614" s="61" t="str">
        <f t="shared" si="151"/>
        <v/>
      </c>
      <c r="M1614" s="61">
        <f t="shared" si="149"/>
        <v>21.679999999989263</v>
      </c>
      <c r="N1614" s="59">
        <f t="shared" si="147"/>
        <v>31</v>
      </c>
      <c r="O1614" s="59">
        <f t="shared" si="148"/>
        <v>-1</v>
      </c>
    </row>
    <row r="1615" spans="1:15" ht="12.5" customHeight="1" x14ac:dyDescent="0.35">
      <c r="A1615" s="2">
        <v>31</v>
      </c>
      <c r="B1615" s="2" t="s">
        <v>54</v>
      </c>
      <c r="C1615" s="69">
        <v>71.334090000000003</v>
      </c>
      <c r="D1615" t="s">
        <v>50</v>
      </c>
      <c r="E1615" s="2" t="s">
        <v>43</v>
      </c>
      <c r="F1615" s="2" t="s">
        <v>55</v>
      </c>
      <c r="G1615" s="2">
        <v>1E-3</v>
      </c>
      <c r="H1615" s="2">
        <f>IF(OR(G1615="",G1616="",G1617="",G1618=""),"",(SUMIF(A1615:A$7000,A1615,G1615:G$7000)))</f>
        <v>2.1999999999999993E-3</v>
      </c>
      <c r="I1615" s="55" t="str">
        <f t="shared" si="150"/>
        <v/>
      </c>
      <c r="J1615" s="61" t="str">
        <f t="shared" si="146"/>
        <v/>
      </c>
      <c r="K1615" s="55">
        <f t="array" ref="K1615">(MAX(IF($A1615=InsertVoiceSwitchActivateLOG!A$1:A$7000,InsertVoiceSwitchActivateLOG!H$1:H$7000,0)))</f>
        <v>2.7300000000000001E-2</v>
      </c>
      <c r="L1615" s="55" t="str">
        <f t="shared" si="151"/>
        <v/>
      </c>
      <c r="M1615" s="55">
        <f t="shared" si="149"/>
        <v>19.59000000000799</v>
      </c>
      <c r="N1615" s="59">
        <f t="shared" si="147"/>
        <v>31</v>
      </c>
      <c r="O1615" s="59">
        <f t="shared" si="148"/>
        <v>-1</v>
      </c>
    </row>
    <row r="1616" spans="1:15" ht="12.5" customHeight="1" x14ac:dyDescent="0.35">
      <c r="A1616" s="61">
        <v>31</v>
      </c>
      <c r="B1616" s="61" t="s">
        <v>54</v>
      </c>
      <c r="C1616" s="70">
        <v>71.353210000000004</v>
      </c>
      <c r="D1616" s="59" t="s">
        <v>50</v>
      </c>
      <c r="E1616" s="61" t="s">
        <v>43</v>
      </c>
      <c r="F1616" s="61" t="s">
        <v>55</v>
      </c>
      <c r="G1616" s="61">
        <v>5.9999999999999995E-4</v>
      </c>
      <c r="H1616" s="61">
        <f>IF(OR(G1616="",G1617="",G1618="",G1619=""),"",(SUMIF(A1616:A$7000,A1616,G1616:G$7000)))</f>
        <v>1.2000000000000001E-3</v>
      </c>
      <c r="I1616" s="61" t="str">
        <f t="shared" si="150"/>
        <v/>
      </c>
      <c r="J1616" s="61" t="str">
        <f t="shared" si="146"/>
        <v/>
      </c>
      <c r="K1616" s="61">
        <f t="array" ref="K1616">(MAX(IF($A1616=InsertVoiceSwitchActivateLOG!A$1:A$7000,InsertVoiceSwitchActivateLOG!H$1:H$7000,0)))</f>
        <v>2.7300000000000001E-2</v>
      </c>
      <c r="L1616" s="61" t="str">
        <f t="shared" si="151"/>
        <v/>
      </c>
      <c r="M1616" s="61">
        <f t="shared" si="149"/>
        <v>19.120000000000914</v>
      </c>
      <c r="N1616" s="59">
        <f t="shared" si="147"/>
        <v>31</v>
      </c>
      <c r="O1616" s="59">
        <f t="shared" si="148"/>
        <v>-1</v>
      </c>
    </row>
    <row r="1617" spans="1:15" ht="12.5" customHeight="1" x14ac:dyDescent="0.35">
      <c r="A1617" s="2">
        <v>31</v>
      </c>
      <c r="B1617" s="2" t="s">
        <v>54</v>
      </c>
      <c r="C1617" s="69">
        <v>71.375299999999996</v>
      </c>
      <c r="D1617" t="s">
        <v>50</v>
      </c>
      <c r="E1617" s="2" t="s">
        <v>43</v>
      </c>
      <c r="F1617" s="2" t="s">
        <v>55</v>
      </c>
      <c r="G1617" s="2">
        <v>2.9999999999999997E-4</v>
      </c>
      <c r="H1617" s="2">
        <f>IF(OR(G1617="",G1618="",G1619="",G1620=""),"",(SUMIF(A1617:A$7000,A1617,G1617:G$7000)))</f>
        <v>6.0000000000000006E-4</v>
      </c>
      <c r="I1617" s="55" t="str">
        <f t="shared" si="150"/>
        <v/>
      </c>
      <c r="J1617" s="61" t="str">
        <f t="shared" ref="J1617:J1680" si="152">IF(L1617="","",(VLOOKUP(A1617,A1617:E8601,5,FALSE)))</f>
        <v/>
      </c>
      <c r="K1617" s="55">
        <f t="array" ref="K1617">(MAX(IF($A1617=InsertVoiceSwitchActivateLOG!A$1:A$7000,InsertVoiceSwitchActivateLOG!H$1:H$7000,0)))</f>
        <v>2.7300000000000001E-2</v>
      </c>
      <c r="L1617" s="55" t="str">
        <f t="shared" si="151"/>
        <v/>
      </c>
      <c r="M1617" s="55">
        <f t="shared" si="149"/>
        <v>22.089999999991505</v>
      </c>
      <c r="N1617" s="59">
        <f t="shared" ref="N1617:N1680" si="153">IF(AND(G1617&gt;0,G1618&gt;0,G1616&gt;0),A1617,"")</f>
        <v>31</v>
      </c>
      <c r="O1617" s="59">
        <f t="shared" ref="O1617:O1680" si="154">IF(N1617="","",(IF(G1617&gt;G1618,-1,1)))</f>
        <v>-1</v>
      </c>
    </row>
    <row r="1618" spans="1:15" ht="12.5" customHeight="1" x14ac:dyDescent="0.35">
      <c r="A1618" s="61">
        <v>31</v>
      </c>
      <c r="B1618" s="61" t="s">
        <v>54</v>
      </c>
      <c r="C1618" s="70">
        <v>71.397400000000005</v>
      </c>
      <c r="D1618" s="59" t="s">
        <v>50</v>
      </c>
      <c r="E1618" s="61" t="s">
        <v>43</v>
      </c>
      <c r="F1618" s="61" t="s">
        <v>55</v>
      </c>
      <c r="G1618" s="61">
        <v>1E-4</v>
      </c>
      <c r="H1618" s="61" t="str">
        <f>IF(OR(G1618="",G1619="",G1620="",G1621=""),"",(SUMIF(A1618:A$7000,A1618,G1618:G$7000)))</f>
        <v/>
      </c>
      <c r="I1618" s="61" t="str">
        <f t="shared" si="150"/>
        <v/>
      </c>
      <c r="J1618" s="61" t="str">
        <f t="shared" si="152"/>
        <v/>
      </c>
      <c r="K1618" s="61">
        <f t="array" ref="K1618">(MAX(IF($A1618=InsertVoiceSwitchActivateLOG!A$1:A$7000,InsertVoiceSwitchActivateLOG!H$1:H$7000,0)))</f>
        <v>2.7300000000000001E-2</v>
      </c>
      <c r="L1618" s="61" t="str">
        <f t="shared" si="151"/>
        <v/>
      </c>
      <c r="M1618" s="61">
        <f t="shared" ref="M1618:M1681" si="155">IF(A1618=A1617,ABS(C1618-C1617),0)*1000</f>
        <v>22.10000000000889</v>
      </c>
      <c r="N1618" s="59">
        <f t="shared" si="153"/>
        <v>31</v>
      </c>
      <c r="O1618" s="59">
        <f t="shared" si="154"/>
        <v>1</v>
      </c>
    </row>
    <row r="1619" spans="1:15" ht="12.5" customHeight="1" x14ac:dyDescent="0.35">
      <c r="A1619" s="2">
        <v>31</v>
      </c>
      <c r="B1619" s="2" t="s">
        <v>54</v>
      </c>
      <c r="C1619" s="69">
        <v>71.412800000000004</v>
      </c>
      <c r="D1619" t="s">
        <v>50</v>
      </c>
      <c r="E1619" s="2" t="s">
        <v>43</v>
      </c>
      <c r="F1619" s="2" t="s">
        <v>55</v>
      </c>
      <c r="G1619" s="2">
        <v>1E-4</v>
      </c>
      <c r="H1619" s="2" t="str">
        <f>IF(OR(G1619="",G1620="",G1621="",G1622=""),"",(SUMIF(A1619:A$7000,A1619,G1619:G$7000)))</f>
        <v/>
      </c>
      <c r="I1619" s="55" t="str">
        <f t="shared" si="150"/>
        <v/>
      </c>
      <c r="J1619" s="61" t="str">
        <f t="shared" si="152"/>
        <v/>
      </c>
      <c r="K1619" s="55">
        <f t="array" ref="K1619">(MAX(IF($A1619=InsertVoiceSwitchActivateLOG!A$1:A$7000,InsertVoiceSwitchActivateLOG!H$1:H$7000,0)))</f>
        <v>2.7300000000000001E-2</v>
      </c>
      <c r="L1619" s="55" t="str">
        <f t="shared" si="151"/>
        <v/>
      </c>
      <c r="M1619" s="55">
        <f t="shared" si="155"/>
        <v>15.399999999999636</v>
      </c>
      <c r="N1619" s="59">
        <f t="shared" si="153"/>
        <v>31</v>
      </c>
      <c r="O1619" s="59">
        <f t="shared" si="154"/>
        <v>1</v>
      </c>
    </row>
    <row r="1620" spans="1:15" ht="12.5" customHeight="1" x14ac:dyDescent="0.35">
      <c r="A1620" s="61">
        <v>31</v>
      </c>
      <c r="B1620" s="61" t="s">
        <v>54</v>
      </c>
      <c r="C1620" s="70">
        <v>71.428619999999995</v>
      </c>
      <c r="D1620" s="59" t="s">
        <v>50</v>
      </c>
      <c r="E1620" s="61" t="s">
        <v>43</v>
      </c>
      <c r="F1620" s="61" t="s">
        <v>55</v>
      </c>
      <c r="G1620" s="61">
        <v>1E-4</v>
      </c>
      <c r="H1620" s="61" t="str">
        <f>IF(OR(G1620="",G1621="",G1622="",G1623=""),"",(SUMIF(A1620:A$7000,A1620,G1620:G$7000)))</f>
        <v/>
      </c>
      <c r="I1620" s="61" t="str">
        <f t="shared" si="150"/>
        <v/>
      </c>
      <c r="J1620" s="61" t="str">
        <f t="shared" si="152"/>
        <v/>
      </c>
      <c r="K1620" s="61">
        <f t="array" ref="K1620">(MAX(IF($A1620=InsertVoiceSwitchActivateLOG!A$1:A$7000,InsertVoiceSwitchActivateLOG!H$1:H$7000,0)))</f>
        <v>2.7300000000000001E-2</v>
      </c>
      <c r="L1620" s="61" t="str">
        <f t="shared" si="151"/>
        <v/>
      </c>
      <c r="M1620" s="61">
        <f t="shared" si="155"/>
        <v>15.819999999990841</v>
      </c>
      <c r="N1620" s="59" t="str">
        <f t="shared" si="153"/>
        <v/>
      </c>
      <c r="O1620" s="59" t="str">
        <f t="shared" si="154"/>
        <v/>
      </c>
    </row>
    <row r="1621" spans="1:15" ht="12.5" customHeight="1" x14ac:dyDescent="0.35">
      <c r="A1621" s="2">
        <v>31</v>
      </c>
      <c r="B1621" s="2" t="s">
        <v>54</v>
      </c>
      <c r="C1621" s="69">
        <v>71.446950000000001</v>
      </c>
      <c r="D1621" t="s">
        <v>50</v>
      </c>
      <c r="E1621" s="2" t="s">
        <v>43</v>
      </c>
      <c r="F1621" s="2" t="s">
        <v>55</v>
      </c>
      <c r="G1621" s="2"/>
      <c r="H1621" s="2" t="str">
        <f>IF(OR(G1621="",G1622="",G1623="",G1624=""),"",(SUMIF(A1621:A$7000,A1621,G1621:G$7000)))</f>
        <v/>
      </c>
      <c r="I1621" s="55" t="str">
        <f t="shared" si="150"/>
        <v/>
      </c>
      <c r="J1621" s="61" t="str">
        <f t="shared" si="152"/>
        <v/>
      </c>
      <c r="K1621" s="55">
        <f t="array" ref="K1621">(MAX(IF($A1621=InsertVoiceSwitchActivateLOG!A$1:A$7000,InsertVoiceSwitchActivateLOG!H$1:H$7000,0)))</f>
        <v>2.7300000000000001E-2</v>
      </c>
      <c r="L1621" s="55" t="str">
        <f t="shared" si="151"/>
        <v/>
      </c>
      <c r="M1621" s="55">
        <f t="shared" si="155"/>
        <v>18.330000000005953</v>
      </c>
      <c r="N1621" s="59" t="str">
        <f t="shared" si="153"/>
        <v/>
      </c>
      <c r="O1621" s="59" t="str">
        <f t="shared" si="154"/>
        <v/>
      </c>
    </row>
    <row r="1622" spans="1:15" ht="12.5" customHeight="1" x14ac:dyDescent="0.35">
      <c r="A1622" s="61">
        <v>31</v>
      </c>
      <c r="B1622" s="61" t="s">
        <v>54</v>
      </c>
      <c r="C1622" s="70">
        <v>71.472080000000005</v>
      </c>
      <c r="D1622" s="59" t="s">
        <v>50</v>
      </c>
      <c r="E1622" s="61" t="s">
        <v>43</v>
      </c>
      <c r="F1622" s="61" t="s">
        <v>55</v>
      </c>
      <c r="G1622" s="61"/>
      <c r="H1622" s="61" t="str">
        <f>IF(OR(G1622="",G1623="",G1624="",G1625=""),"",(SUMIF(A1622:A$7000,A1622,G1622:G$7000)))</f>
        <v/>
      </c>
      <c r="I1622" s="61" t="str">
        <f t="shared" si="150"/>
        <v/>
      </c>
      <c r="J1622" s="61" t="str">
        <f t="shared" si="152"/>
        <v/>
      </c>
      <c r="K1622" s="61">
        <f t="array" ref="K1622">(MAX(IF($A1622=InsertVoiceSwitchActivateLOG!A$1:A$7000,InsertVoiceSwitchActivateLOG!H$1:H$7000,0)))</f>
        <v>2.7300000000000001E-2</v>
      </c>
      <c r="L1622" s="61" t="str">
        <f t="shared" si="151"/>
        <v/>
      </c>
      <c r="M1622" s="61">
        <f t="shared" si="155"/>
        <v>25.130000000004316</v>
      </c>
      <c r="N1622" s="59" t="str">
        <f t="shared" si="153"/>
        <v/>
      </c>
      <c r="O1622" s="59" t="str">
        <f t="shared" si="154"/>
        <v/>
      </c>
    </row>
    <row r="1623" spans="1:15" ht="12.5" customHeight="1" x14ac:dyDescent="0.35">
      <c r="A1623" s="2">
        <v>32</v>
      </c>
      <c r="B1623" s="2" t="s">
        <v>54</v>
      </c>
      <c r="C1623" s="69">
        <v>72.497669999999999</v>
      </c>
      <c r="D1623" t="s">
        <v>50</v>
      </c>
      <c r="E1623" s="2" t="s">
        <v>42</v>
      </c>
      <c r="F1623" s="2" t="s">
        <v>55</v>
      </c>
      <c r="G1623" s="2"/>
      <c r="H1623" s="2" t="str">
        <f>IF(OR(G1623="",G1624="",G1625="",G1626=""),"",(SUMIF(A1623:A$7000,A1623,G1623:G$7000)))</f>
        <v/>
      </c>
      <c r="I1623" s="55" t="str">
        <f t="shared" si="150"/>
        <v/>
      </c>
      <c r="J1623" s="61" t="str">
        <f t="shared" si="152"/>
        <v/>
      </c>
      <c r="K1623" s="55">
        <f t="array" ref="K1623">(MAX(IF($A1623=InsertVoiceSwitchActivateLOG!A$1:A$7000,InsertVoiceSwitchActivateLOG!H$1:H$7000,0)))</f>
        <v>0.1158</v>
      </c>
      <c r="L1623" s="55" t="str">
        <f t="shared" si="151"/>
        <v/>
      </c>
      <c r="M1623" s="55">
        <f t="shared" si="155"/>
        <v>0</v>
      </c>
      <c r="N1623" s="59" t="str">
        <f t="shared" si="153"/>
        <v/>
      </c>
      <c r="O1623" s="59" t="str">
        <f t="shared" si="154"/>
        <v/>
      </c>
    </row>
    <row r="1624" spans="1:15" ht="12.5" customHeight="1" x14ac:dyDescent="0.35">
      <c r="A1624" s="61">
        <v>32</v>
      </c>
      <c r="B1624" s="61" t="s">
        <v>54</v>
      </c>
      <c r="C1624" s="70">
        <v>72.515990000000002</v>
      </c>
      <c r="D1624" s="59" t="s">
        <v>50</v>
      </c>
      <c r="E1624" s="61" t="s">
        <v>42</v>
      </c>
      <c r="F1624" s="61" t="s">
        <v>55</v>
      </c>
      <c r="G1624" s="61"/>
      <c r="H1624" s="61" t="str">
        <f>IF(OR(G1624="",G1625="",G1626="",G1627=""),"",(SUMIF(A1624:A$7000,A1624,G1624:G$7000)))</f>
        <v/>
      </c>
      <c r="I1624" s="61" t="str">
        <f t="shared" si="150"/>
        <v/>
      </c>
      <c r="J1624" s="61" t="str">
        <f t="shared" si="152"/>
        <v/>
      </c>
      <c r="K1624" s="61">
        <f t="array" ref="K1624">(MAX(IF($A1624=InsertVoiceSwitchActivateLOG!A$1:A$7000,InsertVoiceSwitchActivateLOG!H$1:H$7000,0)))</f>
        <v>0.1158</v>
      </c>
      <c r="L1624" s="61" t="str">
        <f t="shared" si="151"/>
        <v/>
      </c>
      <c r="M1624" s="61">
        <f t="shared" si="155"/>
        <v>18.320000000002779</v>
      </c>
      <c r="N1624" s="59" t="str">
        <f t="shared" si="153"/>
        <v/>
      </c>
      <c r="O1624" s="59" t="str">
        <f t="shared" si="154"/>
        <v/>
      </c>
    </row>
    <row r="1625" spans="1:15" ht="12.5" customHeight="1" x14ac:dyDescent="0.35">
      <c r="A1625" s="2">
        <v>32</v>
      </c>
      <c r="B1625" s="2" t="s">
        <v>54</v>
      </c>
      <c r="C1625" s="69">
        <v>72.537469999999999</v>
      </c>
      <c r="D1625" t="s">
        <v>50</v>
      </c>
      <c r="E1625" s="2" t="s">
        <v>42</v>
      </c>
      <c r="F1625" s="2" t="s">
        <v>55</v>
      </c>
      <c r="G1625" s="2"/>
      <c r="H1625" s="2" t="str">
        <f>IF(OR(G1625="",G1626="",G1627="",G1628=""),"",(SUMIF(A1625:A$7000,A1625,G1625:G$7000)))</f>
        <v/>
      </c>
      <c r="I1625" s="55" t="str">
        <f t="shared" si="150"/>
        <v/>
      </c>
      <c r="J1625" s="61" t="str">
        <f t="shared" si="152"/>
        <v/>
      </c>
      <c r="K1625" s="55">
        <f t="array" ref="K1625">(MAX(IF($A1625=InsertVoiceSwitchActivateLOG!A$1:A$7000,InsertVoiceSwitchActivateLOG!H$1:H$7000,0)))</f>
        <v>0.1158</v>
      </c>
      <c r="L1625" s="55" t="str">
        <f t="shared" si="151"/>
        <v/>
      </c>
      <c r="M1625" s="55">
        <f t="shared" si="155"/>
        <v>21.479999999996835</v>
      </c>
      <c r="N1625" s="59" t="str">
        <f t="shared" si="153"/>
        <v/>
      </c>
      <c r="O1625" s="59" t="str">
        <f t="shared" si="154"/>
        <v/>
      </c>
    </row>
    <row r="1626" spans="1:15" ht="12.5" customHeight="1" x14ac:dyDescent="0.35">
      <c r="A1626" s="61">
        <v>32</v>
      </c>
      <c r="B1626" s="61" t="s">
        <v>54</v>
      </c>
      <c r="C1626" s="70">
        <v>72.555670000000006</v>
      </c>
      <c r="D1626" s="59" t="s">
        <v>50</v>
      </c>
      <c r="E1626" s="61" t="s">
        <v>42</v>
      </c>
      <c r="F1626" s="61" t="s">
        <v>55</v>
      </c>
      <c r="G1626" s="61"/>
      <c r="H1626" s="61" t="str">
        <f>IF(OR(G1626="",G1627="",G1628="",G1629=""),"",(SUMIF(A1626:A$7000,A1626,G1626:G$7000)))</f>
        <v/>
      </c>
      <c r="I1626" s="61" t="str">
        <f t="shared" ref="I1626:I1689" si="156">IF(L1626="","",A1626)</f>
        <v/>
      </c>
      <c r="J1626" s="61" t="str">
        <f t="shared" si="152"/>
        <v/>
      </c>
      <c r="K1626" s="61">
        <f t="array" ref="K1626">(MAX(IF($A1626=InsertVoiceSwitchActivateLOG!A$1:A$7000,InsertVoiceSwitchActivateLOG!H$1:H$7000,0)))</f>
        <v>0.1158</v>
      </c>
      <c r="L1626" s="61" t="str">
        <f t="shared" ref="L1626:L1689" si="157">IF(H1626="","",IF(AND(H1625="",H1624="",H1623=""),C1626,""))</f>
        <v/>
      </c>
      <c r="M1626" s="61">
        <f t="shared" si="155"/>
        <v>18.200000000007321</v>
      </c>
      <c r="N1626" s="59" t="str">
        <f t="shared" si="153"/>
        <v/>
      </c>
      <c r="O1626" s="59" t="str">
        <f t="shared" si="154"/>
        <v/>
      </c>
    </row>
    <row r="1627" spans="1:15" ht="12.5" customHeight="1" x14ac:dyDescent="0.35">
      <c r="A1627" s="2">
        <v>32</v>
      </c>
      <c r="B1627" s="2" t="s">
        <v>54</v>
      </c>
      <c r="C1627" s="69">
        <v>72.57705</v>
      </c>
      <c r="D1627" t="s">
        <v>50</v>
      </c>
      <c r="E1627" s="2" t="s">
        <v>42</v>
      </c>
      <c r="F1627" s="2" t="s">
        <v>55</v>
      </c>
      <c r="G1627" s="2"/>
      <c r="H1627" s="2" t="str">
        <f>IF(OR(G1627="",G1628="",G1629="",G1630=""),"",(SUMIF(A1627:A$7000,A1627,G1627:G$7000)))</f>
        <v/>
      </c>
      <c r="I1627" s="55" t="str">
        <f t="shared" si="156"/>
        <v/>
      </c>
      <c r="J1627" s="61" t="str">
        <f t="shared" si="152"/>
        <v/>
      </c>
      <c r="K1627" s="55">
        <f t="array" ref="K1627">(MAX(IF($A1627=InsertVoiceSwitchActivateLOG!A$1:A$7000,InsertVoiceSwitchActivateLOG!H$1:H$7000,0)))</f>
        <v>0.1158</v>
      </c>
      <c r="L1627" s="55" t="str">
        <f t="shared" si="157"/>
        <v/>
      </c>
      <c r="M1627" s="55">
        <f t="shared" si="155"/>
        <v>21.379999999993515</v>
      </c>
      <c r="N1627" s="59" t="str">
        <f t="shared" si="153"/>
        <v/>
      </c>
      <c r="O1627" s="59" t="str">
        <f t="shared" si="154"/>
        <v/>
      </c>
    </row>
    <row r="1628" spans="1:15" ht="12.5" customHeight="1" x14ac:dyDescent="0.35">
      <c r="A1628" s="61">
        <v>32</v>
      </c>
      <c r="B1628" s="61" t="s">
        <v>54</v>
      </c>
      <c r="C1628" s="70">
        <v>72.607370000000003</v>
      </c>
      <c r="D1628" s="59" t="s">
        <v>50</v>
      </c>
      <c r="E1628" s="61" t="s">
        <v>42</v>
      </c>
      <c r="F1628" s="61" t="s">
        <v>55</v>
      </c>
      <c r="G1628" s="61"/>
      <c r="H1628" s="61" t="str">
        <f>IF(OR(G1628="",G1629="",G1630="",G1631=""),"",(SUMIF(A1628:A$7000,A1628,G1628:G$7000)))</f>
        <v/>
      </c>
      <c r="I1628" s="61" t="str">
        <f t="shared" si="156"/>
        <v/>
      </c>
      <c r="J1628" s="61" t="str">
        <f t="shared" si="152"/>
        <v/>
      </c>
      <c r="K1628" s="61">
        <f t="array" ref="K1628">(MAX(IF($A1628=InsertVoiceSwitchActivateLOG!A$1:A$7000,InsertVoiceSwitchActivateLOG!H$1:H$7000,0)))</f>
        <v>0.1158</v>
      </c>
      <c r="L1628" s="61" t="str">
        <f t="shared" si="157"/>
        <v/>
      </c>
      <c r="M1628" s="61">
        <f t="shared" si="155"/>
        <v>30.320000000003233</v>
      </c>
      <c r="N1628" s="59" t="str">
        <f t="shared" si="153"/>
        <v/>
      </c>
      <c r="O1628" s="59" t="str">
        <f t="shared" si="154"/>
        <v/>
      </c>
    </row>
    <row r="1629" spans="1:15" ht="12.5" customHeight="1" x14ac:dyDescent="0.35">
      <c r="A1629" s="2">
        <v>32</v>
      </c>
      <c r="B1629" s="2" t="s">
        <v>54</v>
      </c>
      <c r="C1629" s="69">
        <v>72.636920000000003</v>
      </c>
      <c r="D1629" t="s">
        <v>50</v>
      </c>
      <c r="E1629" s="2" t="s">
        <v>42</v>
      </c>
      <c r="F1629" s="2" t="s">
        <v>55</v>
      </c>
      <c r="G1629" s="2"/>
      <c r="H1629" s="2" t="str">
        <f>IF(OR(G1629="",G1630="",G1631="",G1632=""),"",(SUMIF(A1629:A$7000,A1629,G1629:G$7000)))</f>
        <v/>
      </c>
      <c r="I1629" s="55" t="str">
        <f t="shared" si="156"/>
        <v/>
      </c>
      <c r="J1629" s="61" t="str">
        <f t="shared" si="152"/>
        <v/>
      </c>
      <c r="K1629" s="55">
        <f t="array" ref="K1629">(MAX(IF($A1629=InsertVoiceSwitchActivateLOG!A$1:A$7000,InsertVoiceSwitchActivateLOG!H$1:H$7000,0)))</f>
        <v>0.1158</v>
      </c>
      <c r="L1629" s="55" t="str">
        <f t="shared" si="157"/>
        <v/>
      </c>
      <c r="M1629" s="55">
        <f t="shared" si="155"/>
        <v>29.550000000000409</v>
      </c>
      <c r="N1629" s="59" t="str">
        <f t="shared" si="153"/>
        <v/>
      </c>
      <c r="O1629" s="59" t="str">
        <f t="shared" si="154"/>
        <v/>
      </c>
    </row>
    <row r="1630" spans="1:15" ht="12.5" customHeight="1" x14ac:dyDescent="0.35">
      <c r="A1630" s="61">
        <v>32</v>
      </c>
      <c r="B1630" s="61" t="s">
        <v>54</v>
      </c>
      <c r="C1630" s="70">
        <v>72.65634</v>
      </c>
      <c r="D1630" s="59" t="s">
        <v>50</v>
      </c>
      <c r="E1630" s="61" t="s">
        <v>42</v>
      </c>
      <c r="F1630" s="61" t="s">
        <v>55</v>
      </c>
      <c r="G1630" s="61"/>
      <c r="H1630" s="61" t="str">
        <f>IF(OR(G1630="",G1631="",G1632="",G1633=""),"",(SUMIF(A1630:A$7000,A1630,G1630:G$7000)))</f>
        <v/>
      </c>
      <c r="I1630" s="61" t="str">
        <f t="shared" si="156"/>
        <v/>
      </c>
      <c r="J1630" s="61" t="str">
        <f t="shared" si="152"/>
        <v/>
      </c>
      <c r="K1630" s="61">
        <f t="array" ref="K1630">(MAX(IF($A1630=InsertVoiceSwitchActivateLOG!A$1:A$7000,InsertVoiceSwitchActivateLOG!H$1:H$7000,0)))</f>
        <v>0.1158</v>
      </c>
      <c r="L1630" s="61" t="str">
        <f t="shared" si="157"/>
        <v/>
      </c>
      <c r="M1630" s="61">
        <f t="shared" si="155"/>
        <v>19.419999999996662</v>
      </c>
      <c r="N1630" s="59" t="str">
        <f t="shared" si="153"/>
        <v/>
      </c>
      <c r="O1630" s="59" t="str">
        <f t="shared" si="154"/>
        <v/>
      </c>
    </row>
    <row r="1631" spans="1:15" ht="12.5" customHeight="1" x14ac:dyDescent="0.35">
      <c r="A1631" s="2">
        <v>32</v>
      </c>
      <c r="B1631" s="2" t="s">
        <v>54</v>
      </c>
      <c r="C1631" s="69">
        <v>72.675160000000005</v>
      </c>
      <c r="D1631" t="s">
        <v>50</v>
      </c>
      <c r="E1631" s="2" t="s">
        <v>42</v>
      </c>
      <c r="F1631" s="2" t="s">
        <v>55</v>
      </c>
      <c r="G1631" s="2"/>
      <c r="H1631" s="2" t="str">
        <f>IF(OR(G1631="",G1632="",G1633="",G1634=""),"",(SUMIF(A1631:A$7000,A1631,G1631:G$7000)))</f>
        <v/>
      </c>
      <c r="I1631" s="55" t="str">
        <f t="shared" si="156"/>
        <v/>
      </c>
      <c r="J1631" s="61" t="str">
        <f t="shared" si="152"/>
        <v/>
      </c>
      <c r="K1631" s="55">
        <f t="array" ref="K1631">(MAX(IF($A1631=InsertVoiceSwitchActivateLOG!A$1:A$7000,InsertVoiceSwitchActivateLOG!H$1:H$7000,0)))</f>
        <v>0.1158</v>
      </c>
      <c r="L1631" s="55" t="str">
        <f t="shared" si="157"/>
        <v/>
      </c>
      <c r="M1631" s="55">
        <f t="shared" si="155"/>
        <v>18.820000000005166</v>
      </c>
      <c r="N1631" s="59" t="str">
        <f t="shared" si="153"/>
        <v/>
      </c>
      <c r="O1631" s="59" t="str">
        <f t="shared" si="154"/>
        <v/>
      </c>
    </row>
    <row r="1632" spans="1:15" ht="12.5" customHeight="1" x14ac:dyDescent="0.35">
      <c r="A1632" s="61">
        <v>32</v>
      </c>
      <c r="B1632" s="61" t="s">
        <v>54</v>
      </c>
      <c r="C1632" s="70">
        <v>72.694140000000004</v>
      </c>
      <c r="D1632" s="59" t="s">
        <v>50</v>
      </c>
      <c r="E1632" s="61" t="s">
        <v>42</v>
      </c>
      <c r="F1632" s="61" t="s">
        <v>55</v>
      </c>
      <c r="G1632" s="61"/>
      <c r="H1632" s="61" t="str">
        <f>IF(OR(G1632="",G1633="",G1634="",G1635=""),"",(SUMIF(A1632:A$7000,A1632,G1632:G$7000)))</f>
        <v/>
      </c>
      <c r="I1632" s="61" t="str">
        <f t="shared" si="156"/>
        <v/>
      </c>
      <c r="J1632" s="61" t="str">
        <f t="shared" si="152"/>
        <v/>
      </c>
      <c r="K1632" s="61">
        <f t="array" ref="K1632">(MAX(IF($A1632=InsertVoiceSwitchActivateLOG!A$1:A$7000,InsertVoiceSwitchActivateLOG!H$1:H$7000,0)))</f>
        <v>0.1158</v>
      </c>
      <c r="L1632" s="61" t="str">
        <f t="shared" si="157"/>
        <v/>
      </c>
      <c r="M1632" s="61">
        <f t="shared" si="155"/>
        <v>18.979999999999109</v>
      </c>
      <c r="N1632" s="59" t="str">
        <f t="shared" si="153"/>
        <v/>
      </c>
      <c r="O1632" s="59" t="str">
        <f t="shared" si="154"/>
        <v/>
      </c>
    </row>
    <row r="1633" spans="1:15" ht="12.5" customHeight="1" x14ac:dyDescent="0.35">
      <c r="A1633" s="2">
        <v>32</v>
      </c>
      <c r="B1633" s="2" t="s">
        <v>54</v>
      </c>
      <c r="C1633" s="69">
        <v>72.715530000000001</v>
      </c>
      <c r="D1633" t="s">
        <v>50</v>
      </c>
      <c r="E1633" s="2" t="s">
        <v>42</v>
      </c>
      <c r="F1633" s="2" t="s">
        <v>55</v>
      </c>
      <c r="G1633" s="2"/>
      <c r="H1633" s="2" t="str">
        <f>IF(OR(G1633="",G1634="",G1635="",G1636=""),"",(SUMIF(A1633:A$7000,A1633,G1633:G$7000)))</f>
        <v/>
      </c>
      <c r="I1633" s="55" t="str">
        <f t="shared" si="156"/>
        <v/>
      </c>
      <c r="J1633" s="61" t="str">
        <f t="shared" si="152"/>
        <v/>
      </c>
      <c r="K1633" s="55">
        <f t="array" ref="K1633">(MAX(IF($A1633=InsertVoiceSwitchActivateLOG!A$1:A$7000,InsertVoiceSwitchActivateLOG!H$1:H$7000,0)))</f>
        <v>0.1158</v>
      </c>
      <c r="L1633" s="55" t="str">
        <f t="shared" si="157"/>
        <v/>
      </c>
      <c r="M1633" s="55">
        <f t="shared" si="155"/>
        <v>21.389999999996689</v>
      </c>
      <c r="N1633" s="59" t="str">
        <f t="shared" si="153"/>
        <v/>
      </c>
      <c r="O1633" s="59" t="str">
        <f t="shared" si="154"/>
        <v/>
      </c>
    </row>
    <row r="1634" spans="1:15" ht="12.5" customHeight="1" x14ac:dyDescent="0.35">
      <c r="A1634" s="61">
        <v>32</v>
      </c>
      <c r="B1634" s="61" t="s">
        <v>54</v>
      </c>
      <c r="C1634" s="70">
        <v>72.731920000000002</v>
      </c>
      <c r="D1634" s="59" t="s">
        <v>50</v>
      </c>
      <c r="E1634" s="61" t="s">
        <v>42</v>
      </c>
      <c r="F1634" s="61" t="s">
        <v>55</v>
      </c>
      <c r="G1634" s="61"/>
      <c r="H1634" s="61" t="str">
        <f>IF(OR(G1634="",G1635="",G1636="",G1637=""),"",(SUMIF(A1634:A$7000,A1634,G1634:G$7000)))</f>
        <v/>
      </c>
      <c r="I1634" s="61" t="str">
        <f t="shared" si="156"/>
        <v/>
      </c>
      <c r="J1634" s="61" t="str">
        <f t="shared" si="152"/>
        <v/>
      </c>
      <c r="K1634" s="61">
        <f t="array" ref="K1634">(MAX(IF($A1634=InsertVoiceSwitchActivateLOG!A$1:A$7000,InsertVoiceSwitchActivateLOG!H$1:H$7000,0)))</f>
        <v>0.1158</v>
      </c>
      <c r="L1634" s="61" t="str">
        <f t="shared" si="157"/>
        <v/>
      </c>
      <c r="M1634" s="61">
        <f t="shared" si="155"/>
        <v>16.390000000001237</v>
      </c>
      <c r="N1634" s="59" t="str">
        <f t="shared" si="153"/>
        <v/>
      </c>
      <c r="O1634" s="59" t="str">
        <f t="shared" si="154"/>
        <v/>
      </c>
    </row>
    <row r="1635" spans="1:15" ht="12.5" customHeight="1" x14ac:dyDescent="0.35">
      <c r="A1635" s="2">
        <v>32</v>
      </c>
      <c r="B1635" s="2" t="s">
        <v>54</v>
      </c>
      <c r="C1635" s="69">
        <v>72.748450000000005</v>
      </c>
      <c r="D1635" t="s">
        <v>50</v>
      </c>
      <c r="E1635" s="2" t="s">
        <v>42</v>
      </c>
      <c r="F1635" s="2" t="s">
        <v>55</v>
      </c>
      <c r="G1635" s="2"/>
      <c r="H1635" s="2" t="str">
        <f>IF(OR(G1635="",G1636="",G1637="",G1638=""),"",(SUMIF(A1635:A$7000,A1635,G1635:G$7000)))</f>
        <v/>
      </c>
      <c r="I1635" s="55" t="str">
        <f t="shared" si="156"/>
        <v/>
      </c>
      <c r="J1635" s="61" t="str">
        <f t="shared" si="152"/>
        <v/>
      </c>
      <c r="K1635" s="55">
        <f t="array" ref="K1635">(MAX(IF($A1635=InsertVoiceSwitchActivateLOG!A$1:A$7000,InsertVoiceSwitchActivateLOG!H$1:H$7000,0)))</f>
        <v>0.1158</v>
      </c>
      <c r="L1635" s="55" t="str">
        <f t="shared" si="157"/>
        <v/>
      </c>
      <c r="M1635" s="55">
        <f t="shared" si="155"/>
        <v>16.530000000003042</v>
      </c>
      <c r="N1635" s="59" t="str">
        <f t="shared" si="153"/>
        <v/>
      </c>
      <c r="O1635" s="59" t="str">
        <f t="shared" si="154"/>
        <v/>
      </c>
    </row>
    <row r="1636" spans="1:15" ht="12.5" customHeight="1" x14ac:dyDescent="0.35">
      <c r="A1636" s="61">
        <v>32</v>
      </c>
      <c r="B1636" s="61" t="s">
        <v>54</v>
      </c>
      <c r="C1636" s="70">
        <v>72.766180000000006</v>
      </c>
      <c r="D1636" s="59" t="s">
        <v>50</v>
      </c>
      <c r="E1636" s="61" t="s">
        <v>42</v>
      </c>
      <c r="F1636" s="61" t="s">
        <v>55</v>
      </c>
      <c r="G1636" s="61"/>
      <c r="H1636" s="61" t="str">
        <f>IF(OR(G1636="",G1637="",G1638="",G1639=""),"",(SUMIF(A1636:A$7000,A1636,G1636:G$7000)))</f>
        <v/>
      </c>
      <c r="I1636" s="61" t="str">
        <f t="shared" si="156"/>
        <v/>
      </c>
      <c r="J1636" s="61" t="str">
        <f t="shared" si="152"/>
        <v/>
      </c>
      <c r="K1636" s="61">
        <f t="array" ref="K1636">(MAX(IF($A1636=InsertVoiceSwitchActivateLOG!A$1:A$7000,InsertVoiceSwitchActivateLOG!H$1:H$7000,0)))</f>
        <v>0.1158</v>
      </c>
      <c r="L1636" s="61" t="str">
        <f t="shared" si="157"/>
        <v/>
      </c>
      <c r="M1636" s="61">
        <f t="shared" si="155"/>
        <v>17.730000000000246</v>
      </c>
      <c r="N1636" s="59" t="str">
        <f t="shared" si="153"/>
        <v/>
      </c>
      <c r="O1636" s="59" t="str">
        <f t="shared" si="154"/>
        <v/>
      </c>
    </row>
    <row r="1637" spans="1:15" ht="12.5" customHeight="1" x14ac:dyDescent="0.35">
      <c r="A1637" s="2">
        <v>32</v>
      </c>
      <c r="B1637" s="2" t="s">
        <v>54</v>
      </c>
      <c r="C1637" s="69">
        <v>72.797479999999993</v>
      </c>
      <c r="D1637" t="s">
        <v>50</v>
      </c>
      <c r="E1637" s="2" t="s">
        <v>42</v>
      </c>
      <c r="F1637" s="2" t="s">
        <v>55</v>
      </c>
      <c r="G1637" s="2"/>
      <c r="H1637" s="2" t="str">
        <f>IF(OR(G1637="",G1638="",G1639="",G1640=""),"",(SUMIF(A1637:A$7000,A1637,G1637:G$7000)))</f>
        <v/>
      </c>
      <c r="I1637" s="55" t="str">
        <f t="shared" si="156"/>
        <v/>
      </c>
      <c r="J1637" s="61" t="str">
        <f t="shared" si="152"/>
        <v/>
      </c>
      <c r="K1637" s="55">
        <f t="array" ref="K1637">(MAX(IF($A1637=InsertVoiceSwitchActivateLOG!A$1:A$7000,InsertVoiceSwitchActivateLOG!H$1:H$7000,0)))</f>
        <v>0.1158</v>
      </c>
      <c r="L1637" s="55" t="str">
        <f t="shared" si="157"/>
        <v/>
      </c>
      <c r="M1637" s="55">
        <f t="shared" si="155"/>
        <v>31.299999999987449</v>
      </c>
      <c r="N1637" s="59" t="str">
        <f t="shared" si="153"/>
        <v/>
      </c>
      <c r="O1637" s="59" t="str">
        <f t="shared" si="154"/>
        <v/>
      </c>
    </row>
    <row r="1638" spans="1:15" ht="12.5" customHeight="1" x14ac:dyDescent="0.35">
      <c r="A1638" s="61">
        <v>32</v>
      </c>
      <c r="B1638" s="61" t="s">
        <v>54</v>
      </c>
      <c r="C1638" s="70">
        <v>72.826300000000003</v>
      </c>
      <c r="D1638" s="59" t="s">
        <v>50</v>
      </c>
      <c r="E1638" s="61" t="s">
        <v>42</v>
      </c>
      <c r="F1638" s="61" t="s">
        <v>55</v>
      </c>
      <c r="G1638" s="61"/>
      <c r="H1638" s="61" t="str">
        <f>IF(OR(G1638="",G1639="",G1640="",G1641=""),"",(SUMIF(A1638:A$7000,A1638,G1638:G$7000)))</f>
        <v/>
      </c>
      <c r="I1638" s="61" t="str">
        <f t="shared" si="156"/>
        <v/>
      </c>
      <c r="J1638" s="61" t="str">
        <f t="shared" si="152"/>
        <v/>
      </c>
      <c r="K1638" s="61">
        <f t="array" ref="K1638">(MAX(IF($A1638=InsertVoiceSwitchActivateLOG!A$1:A$7000,InsertVoiceSwitchActivateLOG!H$1:H$7000,0)))</f>
        <v>0.1158</v>
      </c>
      <c r="L1638" s="61" t="str">
        <f t="shared" si="157"/>
        <v/>
      </c>
      <c r="M1638" s="61">
        <f t="shared" si="155"/>
        <v>28.820000000010282</v>
      </c>
      <c r="N1638" s="59" t="str">
        <f t="shared" si="153"/>
        <v/>
      </c>
      <c r="O1638" s="59" t="str">
        <f t="shared" si="154"/>
        <v/>
      </c>
    </row>
    <row r="1639" spans="1:15" ht="12.5" customHeight="1" x14ac:dyDescent="0.35">
      <c r="A1639" s="2">
        <v>32</v>
      </c>
      <c r="B1639" s="2" t="s">
        <v>54</v>
      </c>
      <c r="C1639" s="69">
        <v>72.843639999999994</v>
      </c>
      <c r="D1639" t="s">
        <v>50</v>
      </c>
      <c r="E1639" s="2" t="s">
        <v>42</v>
      </c>
      <c r="F1639" s="2" t="s">
        <v>55</v>
      </c>
      <c r="G1639" s="2"/>
      <c r="H1639" s="2" t="str">
        <f>IF(OR(G1639="",G1640="",G1641="",G1642=""),"",(SUMIF(A1639:A$7000,A1639,G1639:G$7000)))</f>
        <v/>
      </c>
      <c r="I1639" s="55" t="str">
        <f t="shared" si="156"/>
        <v/>
      </c>
      <c r="J1639" s="61" t="str">
        <f t="shared" si="152"/>
        <v/>
      </c>
      <c r="K1639" s="55">
        <f t="array" ref="K1639">(MAX(IF($A1639=InsertVoiceSwitchActivateLOG!A$1:A$7000,InsertVoiceSwitchActivateLOG!H$1:H$7000,0)))</f>
        <v>0.1158</v>
      </c>
      <c r="L1639" s="55" t="str">
        <f t="shared" si="157"/>
        <v/>
      </c>
      <c r="M1639" s="55">
        <f t="shared" si="155"/>
        <v>17.339999999990141</v>
      </c>
      <c r="N1639" s="59" t="str">
        <f t="shared" si="153"/>
        <v/>
      </c>
      <c r="O1639" s="59" t="str">
        <f t="shared" si="154"/>
        <v/>
      </c>
    </row>
    <row r="1640" spans="1:15" ht="12.5" customHeight="1" x14ac:dyDescent="0.35">
      <c r="A1640" s="61">
        <v>32</v>
      </c>
      <c r="B1640" s="61" t="s">
        <v>54</v>
      </c>
      <c r="C1640" s="70">
        <v>72.867760000000004</v>
      </c>
      <c r="D1640" s="59" t="s">
        <v>50</v>
      </c>
      <c r="E1640" s="61" t="s">
        <v>42</v>
      </c>
      <c r="F1640" s="61" t="s">
        <v>55</v>
      </c>
      <c r="G1640" s="61"/>
      <c r="H1640" s="61" t="str">
        <f>IF(OR(G1640="",G1641="",G1642="",G1643=""),"",(SUMIF(A1640:A$7000,A1640,G1640:G$7000)))</f>
        <v/>
      </c>
      <c r="I1640" s="61" t="str">
        <f t="shared" si="156"/>
        <v/>
      </c>
      <c r="J1640" s="61" t="str">
        <f t="shared" si="152"/>
        <v/>
      </c>
      <c r="K1640" s="61">
        <f t="array" ref="K1640">(MAX(IF($A1640=InsertVoiceSwitchActivateLOG!A$1:A$7000,InsertVoiceSwitchActivateLOG!H$1:H$7000,0)))</f>
        <v>0.1158</v>
      </c>
      <c r="L1640" s="61" t="str">
        <f t="shared" si="157"/>
        <v/>
      </c>
      <c r="M1640" s="61">
        <f t="shared" si="155"/>
        <v>24.120000000010577</v>
      </c>
      <c r="N1640" s="59" t="str">
        <f t="shared" si="153"/>
        <v/>
      </c>
      <c r="O1640" s="59" t="str">
        <f t="shared" si="154"/>
        <v/>
      </c>
    </row>
    <row r="1641" spans="1:15" ht="12.5" customHeight="1" x14ac:dyDescent="0.35">
      <c r="A1641" s="2">
        <v>32</v>
      </c>
      <c r="B1641" s="2" t="s">
        <v>54</v>
      </c>
      <c r="C1641" s="69">
        <v>72.887469999999993</v>
      </c>
      <c r="D1641" t="s">
        <v>50</v>
      </c>
      <c r="E1641" s="2" t="s">
        <v>42</v>
      </c>
      <c r="F1641" s="2" t="s">
        <v>55</v>
      </c>
      <c r="G1641" s="2"/>
      <c r="H1641" s="2" t="str">
        <f>IF(OR(G1641="",G1642="",G1643="",G1644=""),"",(SUMIF(A1641:A$7000,A1641,G1641:G$7000)))</f>
        <v/>
      </c>
      <c r="I1641" s="55" t="str">
        <f t="shared" si="156"/>
        <v/>
      </c>
      <c r="J1641" s="61" t="str">
        <f t="shared" si="152"/>
        <v/>
      </c>
      <c r="K1641" s="55">
        <f t="array" ref="K1641">(MAX(IF($A1641=InsertVoiceSwitchActivateLOG!A$1:A$7000,InsertVoiceSwitchActivateLOG!H$1:H$7000,0)))</f>
        <v>0.1158</v>
      </c>
      <c r="L1641" s="55" t="str">
        <f t="shared" si="157"/>
        <v/>
      </c>
      <c r="M1641" s="55">
        <f t="shared" si="155"/>
        <v>19.709999999989236</v>
      </c>
      <c r="N1641" s="59" t="str">
        <f t="shared" si="153"/>
        <v/>
      </c>
      <c r="O1641" s="59" t="str">
        <f t="shared" si="154"/>
        <v/>
      </c>
    </row>
    <row r="1642" spans="1:15" ht="12.5" customHeight="1" x14ac:dyDescent="0.35">
      <c r="A1642" s="61">
        <v>32</v>
      </c>
      <c r="B1642" s="61" t="s">
        <v>54</v>
      </c>
      <c r="C1642" s="70">
        <v>72.928489999999996</v>
      </c>
      <c r="D1642" s="59" t="s">
        <v>50</v>
      </c>
      <c r="E1642" s="61" t="s">
        <v>42</v>
      </c>
      <c r="F1642" s="61" t="s">
        <v>55</v>
      </c>
      <c r="G1642" s="61"/>
      <c r="H1642" s="61" t="str">
        <f>IF(OR(G1642="",G1643="",G1644="",G1645=""),"",(SUMIF(A1642:A$7000,A1642,G1642:G$7000)))</f>
        <v/>
      </c>
      <c r="I1642" s="61" t="str">
        <f t="shared" si="156"/>
        <v/>
      </c>
      <c r="J1642" s="61" t="str">
        <f t="shared" si="152"/>
        <v/>
      </c>
      <c r="K1642" s="61">
        <f t="array" ref="K1642">(MAX(IF($A1642=InsertVoiceSwitchActivateLOG!A$1:A$7000,InsertVoiceSwitchActivateLOG!H$1:H$7000,0)))</f>
        <v>0.1158</v>
      </c>
      <c r="L1642" s="61" t="str">
        <f t="shared" si="157"/>
        <v/>
      </c>
      <c r="M1642" s="61">
        <f t="shared" si="155"/>
        <v>41.020000000003165</v>
      </c>
      <c r="N1642" s="59" t="str">
        <f t="shared" si="153"/>
        <v/>
      </c>
      <c r="O1642" s="59" t="str">
        <f t="shared" si="154"/>
        <v/>
      </c>
    </row>
    <row r="1643" spans="1:15" ht="12.5" customHeight="1" x14ac:dyDescent="0.35">
      <c r="A1643" s="2">
        <v>32</v>
      </c>
      <c r="B1643" s="2" t="s">
        <v>54</v>
      </c>
      <c r="C1643" s="69">
        <v>72.964759999999998</v>
      </c>
      <c r="D1643" t="s">
        <v>50</v>
      </c>
      <c r="E1643" s="2" t="s">
        <v>42</v>
      </c>
      <c r="F1643" s="2" t="s">
        <v>55</v>
      </c>
      <c r="G1643" s="2">
        <v>1E-4</v>
      </c>
      <c r="H1643" s="2" t="str">
        <f>IF(OR(G1643="",G1644="",G1645="",G1646=""),"",(SUMIF(A1643:A$7000,A1643,G1643:G$7000)))</f>
        <v/>
      </c>
      <c r="I1643" s="55" t="str">
        <f t="shared" si="156"/>
        <v/>
      </c>
      <c r="J1643" s="61" t="str">
        <f t="shared" si="152"/>
        <v/>
      </c>
      <c r="K1643" s="55">
        <f t="array" ref="K1643">(MAX(IF($A1643=InsertVoiceSwitchActivateLOG!A$1:A$7000,InsertVoiceSwitchActivateLOG!H$1:H$7000,0)))</f>
        <v>0.1158</v>
      </c>
      <c r="L1643" s="55" t="str">
        <f t="shared" si="157"/>
        <v/>
      </c>
      <c r="M1643" s="55">
        <f t="shared" si="155"/>
        <v>36.270000000001801</v>
      </c>
      <c r="N1643" s="59" t="str">
        <f t="shared" si="153"/>
        <v/>
      </c>
      <c r="O1643" s="59" t="str">
        <f t="shared" si="154"/>
        <v/>
      </c>
    </row>
    <row r="1644" spans="1:15" ht="12.5" customHeight="1" x14ac:dyDescent="0.35">
      <c r="A1644" s="61">
        <v>32</v>
      </c>
      <c r="B1644" s="61" t="s">
        <v>54</v>
      </c>
      <c r="C1644" s="70">
        <v>72.981080000000006</v>
      </c>
      <c r="D1644" s="59" t="s">
        <v>50</v>
      </c>
      <c r="E1644" s="61" t="s">
        <v>42</v>
      </c>
      <c r="F1644" s="61" t="s">
        <v>55</v>
      </c>
      <c r="G1644" s="61"/>
      <c r="H1644" s="61" t="str">
        <f>IF(OR(G1644="",G1645="",G1646="",G1647=""),"",(SUMIF(A1644:A$7000,A1644,G1644:G$7000)))</f>
        <v/>
      </c>
      <c r="I1644" s="61" t="str">
        <f t="shared" si="156"/>
        <v/>
      </c>
      <c r="J1644" s="61" t="str">
        <f t="shared" si="152"/>
        <v/>
      </c>
      <c r="K1644" s="61">
        <f t="array" ref="K1644">(MAX(IF($A1644=InsertVoiceSwitchActivateLOG!A$1:A$7000,InsertVoiceSwitchActivateLOG!H$1:H$7000,0)))</f>
        <v>0.1158</v>
      </c>
      <c r="L1644" s="61" t="str">
        <f t="shared" si="157"/>
        <v/>
      </c>
      <c r="M1644" s="61">
        <f t="shared" si="155"/>
        <v>16.32000000000744</v>
      </c>
      <c r="N1644" s="59" t="str">
        <f t="shared" si="153"/>
        <v/>
      </c>
      <c r="O1644" s="59" t="str">
        <f t="shared" si="154"/>
        <v/>
      </c>
    </row>
    <row r="1645" spans="1:15" ht="12.5" customHeight="1" x14ac:dyDescent="0.35">
      <c r="A1645" s="2">
        <v>32</v>
      </c>
      <c r="B1645" s="2" t="s">
        <v>54</v>
      </c>
      <c r="C1645" s="69">
        <v>72.997900000000001</v>
      </c>
      <c r="D1645" t="s">
        <v>50</v>
      </c>
      <c r="E1645" s="2" t="s">
        <v>42</v>
      </c>
      <c r="F1645" s="2" t="s">
        <v>55</v>
      </c>
      <c r="G1645" s="2">
        <v>8.9999999999999998E-4</v>
      </c>
      <c r="H1645" s="2">
        <f>IF(OR(G1645="",G1646="",G1647="",G1648=""),"",(SUMIF(A1645:A$7000,A1645,G1645:G$7000)))</f>
        <v>0.1158</v>
      </c>
      <c r="I1645" s="55">
        <f t="shared" si="156"/>
        <v>32</v>
      </c>
      <c r="J1645" s="61" t="str">
        <f t="shared" si="152"/>
        <v>TaskA</v>
      </c>
      <c r="K1645" s="55">
        <f t="array" ref="K1645">(MAX(IF($A1645=InsertVoiceSwitchActivateLOG!A$1:A$7000,InsertVoiceSwitchActivateLOG!H$1:H$7000,0)))</f>
        <v>0.1158</v>
      </c>
      <c r="L1645" s="55">
        <f t="shared" si="157"/>
        <v>72.997900000000001</v>
      </c>
      <c r="M1645" s="55">
        <f t="shared" si="155"/>
        <v>16.819999999995616</v>
      </c>
      <c r="N1645" s="59" t="str">
        <f t="shared" si="153"/>
        <v/>
      </c>
      <c r="O1645" s="59" t="str">
        <f t="shared" si="154"/>
        <v/>
      </c>
    </row>
    <row r="1646" spans="1:15" ht="12.5" customHeight="1" x14ac:dyDescent="0.35">
      <c r="A1646" s="61">
        <v>32</v>
      </c>
      <c r="B1646" s="61" t="s">
        <v>54</v>
      </c>
      <c r="C1646" s="70">
        <v>73.014529999999993</v>
      </c>
      <c r="D1646" s="59" t="s">
        <v>50</v>
      </c>
      <c r="E1646" s="61" t="s">
        <v>42</v>
      </c>
      <c r="F1646" s="61" t="s">
        <v>55</v>
      </c>
      <c r="G1646" s="61">
        <v>6.9999999999999999E-4</v>
      </c>
      <c r="H1646" s="61">
        <f>IF(OR(G1646="",G1647="",G1648="",G1649=""),"",(SUMIF(A1646:A$7000,A1646,G1646:G$7000)))</f>
        <v>0.1149</v>
      </c>
      <c r="I1646" s="61" t="str">
        <f t="shared" si="156"/>
        <v/>
      </c>
      <c r="J1646" s="61" t="str">
        <f t="shared" si="152"/>
        <v/>
      </c>
      <c r="K1646" s="61">
        <f t="array" ref="K1646">(MAX(IF($A1646=InsertVoiceSwitchActivateLOG!A$1:A$7000,InsertVoiceSwitchActivateLOG!H$1:H$7000,0)))</f>
        <v>0.1158</v>
      </c>
      <c r="L1646" s="61" t="str">
        <f t="shared" si="157"/>
        <v/>
      </c>
      <c r="M1646" s="61">
        <f t="shared" si="155"/>
        <v>16.629999999992151</v>
      </c>
      <c r="N1646" s="59">
        <f t="shared" si="153"/>
        <v>32</v>
      </c>
      <c r="O1646" s="59">
        <f t="shared" si="154"/>
        <v>1</v>
      </c>
    </row>
    <row r="1647" spans="1:15" ht="12.5" customHeight="1" x14ac:dyDescent="0.35">
      <c r="A1647" s="2">
        <v>32</v>
      </c>
      <c r="B1647" s="2" t="s">
        <v>54</v>
      </c>
      <c r="C1647" s="69">
        <v>73.031049999999993</v>
      </c>
      <c r="D1647" t="s">
        <v>50</v>
      </c>
      <c r="E1647" s="2" t="s">
        <v>42</v>
      </c>
      <c r="F1647" s="2" t="s">
        <v>55</v>
      </c>
      <c r="G1647" s="2">
        <v>6.9999999999999999E-4</v>
      </c>
      <c r="H1647" s="2">
        <f>IF(OR(G1647="",G1648="",G1649="",G1650=""),"",(SUMIF(A1647:A$7000,A1647,G1647:G$7000)))</f>
        <v>0.11420000000000001</v>
      </c>
      <c r="I1647" s="55" t="str">
        <f t="shared" si="156"/>
        <v/>
      </c>
      <c r="J1647" s="61" t="str">
        <f t="shared" si="152"/>
        <v/>
      </c>
      <c r="K1647" s="55">
        <f t="array" ref="K1647">(MAX(IF($A1647=InsertVoiceSwitchActivateLOG!A$1:A$7000,InsertVoiceSwitchActivateLOG!H$1:H$7000,0)))</f>
        <v>0.1158</v>
      </c>
      <c r="L1647" s="55" t="str">
        <f t="shared" si="157"/>
        <v/>
      </c>
      <c r="M1647" s="55">
        <f t="shared" si="155"/>
        <v>16.519999999999868</v>
      </c>
      <c r="N1647" s="59">
        <f t="shared" si="153"/>
        <v>32</v>
      </c>
      <c r="O1647" s="59">
        <f t="shared" si="154"/>
        <v>1</v>
      </c>
    </row>
    <row r="1648" spans="1:15" ht="12.5" customHeight="1" x14ac:dyDescent="0.35">
      <c r="A1648" s="61">
        <v>32</v>
      </c>
      <c r="B1648" s="61" t="s">
        <v>54</v>
      </c>
      <c r="C1648" s="70">
        <v>73.048720000000003</v>
      </c>
      <c r="D1648" s="59" t="s">
        <v>50</v>
      </c>
      <c r="E1648" s="61" t="s">
        <v>42</v>
      </c>
      <c r="F1648" s="61" t="s">
        <v>55</v>
      </c>
      <c r="G1648" s="61">
        <v>8.0000000000000004E-4</v>
      </c>
      <c r="H1648" s="61">
        <f>IF(OR(G1648="",G1649="",G1650="",G1651=""),"",(SUMIF(A1648:A$7000,A1648,G1648:G$7000)))</f>
        <v>0.1135</v>
      </c>
      <c r="I1648" s="61" t="str">
        <f t="shared" si="156"/>
        <v/>
      </c>
      <c r="J1648" s="61" t="str">
        <f t="shared" si="152"/>
        <v/>
      </c>
      <c r="K1648" s="61">
        <f t="array" ref="K1648">(MAX(IF($A1648=InsertVoiceSwitchActivateLOG!A$1:A$7000,InsertVoiceSwitchActivateLOG!H$1:H$7000,0)))</f>
        <v>0.1158</v>
      </c>
      <c r="L1648" s="61" t="str">
        <f t="shared" si="157"/>
        <v/>
      </c>
      <c r="M1648" s="61">
        <f t="shared" si="155"/>
        <v>17.670000000009622</v>
      </c>
      <c r="N1648" s="59">
        <f t="shared" si="153"/>
        <v>32</v>
      </c>
      <c r="O1648" s="59">
        <f t="shared" si="154"/>
        <v>1</v>
      </c>
    </row>
    <row r="1649" spans="1:15" ht="12.5" customHeight="1" x14ac:dyDescent="0.35">
      <c r="A1649" s="2">
        <v>32</v>
      </c>
      <c r="B1649" s="2" t="s">
        <v>56</v>
      </c>
      <c r="C1649" s="69">
        <v>73.066509999999994</v>
      </c>
      <c r="D1649" t="s">
        <v>50</v>
      </c>
      <c r="E1649" s="2" t="s">
        <v>42</v>
      </c>
      <c r="F1649" s="2" t="s">
        <v>55</v>
      </c>
      <c r="G1649" s="2">
        <v>3.0999999999999999E-3</v>
      </c>
      <c r="H1649" s="2">
        <f>IF(OR(G1649="",G1650="",G1651="",G1652=""),"",(SUMIF(A1649:A$7000,A1649,G1649:G$7000)))</f>
        <v>0.11270000000000001</v>
      </c>
      <c r="I1649" s="55" t="str">
        <f t="shared" si="156"/>
        <v/>
      </c>
      <c r="J1649" s="61" t="str">
        <f t="shared" si="152"/>
        <v/>
      </c>
      <c r="K1649" s="55">
        <f t="array" ref="K1649">(MAX(IF($A1649=InsertVoiceSwitchActivateLOG!A$1:A$7000,InsertVoiceSwitchActivateLOG!H$1:H$7000,0)))</f>
        <v>0.1158</v>
      </c>
      <c r="L1649" s="55" t="str">
        <f t="shared" si="157"/>
        <v/>
      </c>
      <c r="M1649" s="55">
        <f t="shared" si="155"/>
        <v>17.789999999990869</v>
      </c>
      <c r="N1649" s="59">
        <f t="shared" si="153"/>
        <v>32</v>
      </c>
      <c r="O1649" s="59">
        <f t="shared" si="154"/>
        <v>1</v>
      </c>
    </row>
    <row r="1650" spans="1:15" ht="12.5" customHeight="1" x14ac:dyDescent="0.35">
      <c r="A1650" s="61">
        <v>32</v>
      </c>
      <c r="B1650" s="61" t="s">
        <v>56</v>
      </c>
      <c r="C1650" s="70">
        <v>73.081800000000001</v>
      </c>
      <c r="D1650" s="59" t="s">
        <v>50</v>
      </c>
      <c r="E1650" s="61" t="s">
        <v>42</v>
      </c>
      <c r="F1650" s="61" t="s">
        <v>55</v>
      </c>
      <c r="G1650" s="61">
        <v>3.0999999999999999E-3</v>
      </c>
      <c r="H1650" s="61">
        <f>IF(OR(G1650="",G1651="",G1652="",G1653=""),"",(SUMIF(A1650:A$7000,A1650,G1650:G$7000)))</f>
        <v>0.1096</v>
      </c>
      <c r="I1650" s="61" t="str">
        <f t="shared" si="156"/>
        <v/>
      </c>
      <c r="J1650" s="61" t="str">
        <f t="shared" si="152"/>
        <v/>
      </c>
      <c r="K1650" s="61">
        <f t="array" ref="K1650">(MAX(IF($A1650=InsertVoiceSwitchActivateLOG!A$1:A$7000,InsertVoiceSwitchActivateLOG!H$1:H$7000,0)))</f>
        <v>0.1158</v>
      </c>
      <c r="L1650" s="61" t="str">
        <f t="shared" si="157"/>
        <v/>
      </c>
      <c r="M1650" s="61">
        <f t="shared" si="155"/>
        <v>15.290000000007353</v>
      </c>
      <c r="N1650" s="59">
        <f t="shared" si="153"/>
        <v>32</v>
      </c>
      <c r="O1650" s="59">
        <f t="shared" si="154"/>
        <v>1</v>
      </c>
    </row>
    <row r="1651" spans="1:15" ht="12.5" customHeight="1" x14ac:dyDescent="0.35">
      <c r="A1651" s="2">
        <v>32</v>
      </c>
      <c r="B1651" s="2" t="s">
        <v>56</v>
      </c>
      <c r="C1651" s="69">
        <v>73.098089999999999</v>
      </c>
      <c r="D1651" t="s">
        <v>50</v>
      </c>
      <c r="E1651" s="2" t="s">
        <v>42</v>
      </c>
      <c r="F1651" s="2" t="s">
        <v>55</v>
      </c>
      <c r="G1651" s="2">
        <v>5.1000000000000004E-3</v>
      </c>
      <c r="H1651" s="2">
        <f>IF(OR(G1651="",G1652="",G1653="",G1654=""),"",(SUMIF(A1651:A$7000,A1651,G1651:G$7000)))</f>
        <v>0.1065</v>
      </c>
      <c r="I1651" s="55" t="str">
        <f t="shared" si="156"/>
        <v/>
      </c>
      <c r="J1651" s="61" t="str">
        <f t="shared" si="152"/>
        <v/>
      </c>
      <c r="K1651" s="55">
        <f t="array" ref="K1651">(MAX(IF($A1651=InsertVoiceSwitchActivateLOG!A$1:A$7000,InsertVoiceSwitchActivateLOG!H$1:H$7000,0)))</f>
        <v>0.1158</v>
      </c>
      <c r="L1651" s="55" t="str">
        <f t="shared" si="157"/>
        <v/>
      </c>
      <c r="M1651" s="55">
        <f t="shared" si="155"/>
        <v>16.289999999997917</v>
      </c>
      <c r="N1651" s="59">
        <f t="shared" si="153"/>
        <v>32</v>
      </c>
      <c r="O1651" s="59">
        <f t="shared" si="154"/>
        <v>-1</v>
      </c>
    </row>
    <row r="1652" spans="1:15" ht="12.5" customHeight="1" x14ac:dyDescent="0.35">
      <c r="A1652" s="61">
        <v>32</v>
      </c>
      <c r="B1652" s="61" t="s">
        <v>56</v>
      </c>
      <c r="C1652" s="70">
        <v>73.114540000000005</v>
      </c>
      <c r="D1652" s="59" t="s">
        <v>50</v>
      </c>
      <c r="E1652" s="61" t="s">
        <v>42</v>
      </c>
      <c r="F1652" s="61" t="s">
        <v>55</v>
      </c>
      <c r="G1652" s="61">
        <v>4.1000000000000003E-3</v>
      </c>
      <c r="H1652" s="61">
        <f>IF(OR(G1652="",G1653="",G1654="",G1655=""),"",(SUMIF(A1652:A$7000,A1652,G1652:G$7000)))</f>
        <v>0.1014</v>
      </c>
      <c r="I1652" s="61" t="str">
        <f t="shared" si="156"/>
        <v/>
      </c>
      <c r="J1652" s="61" t="str">
        <f t="shared" si="152"/>
        <v/>
      </c>
      <c r="K1652" s="61">
        <f t="array" ref="K1652">(MAX(IF($A1652=InsertVoiceSwitchActivateLOG!A$1:A$7000,InsertVoiceSwitchActivateLOG!H$1:H$7000,0)))</f>
        <v>0.1158</v>
      </c>
      <c r="L1652" s="61" t="str">
        <f t="shared" si="157"/>
        <v/>
      </c>
      <c r="M1652" s="61">
        <f t="shared" si="155"/>
        <v>16.450000000006071</v>
      </c>
      <c r="N1652" s="59">
        <f t="shared" si="153"/>
        <v>32</v>
      </c>
      <c r="O1652" s="59">
        <f t="shared" si="154"/>
        <v>-1</v>
      </c>
    </row>
    <row r="1653" spans="1:15" ht="12.5" customHeight="1" x14ac:dyDescent="0.35">
      <c r="A1653" s="2">
        <v>32</v>
      </c>
      <c r="B1653" s="2" t="s">
        <v>56</v>
      </c>
      <c r="C1653" s="69">
        <v>73.130709999999993</v>
      </c>
      <c r="D1653" t="s">
        <v>50</v>
      </c>
      <c r="E1653" s="2" t="s">
        <v>42</v>
      </c>
      <c r="F1653" s="2" t="s">
        <v>55</v>
      </c>
      <c r="G1653" s="2">
        <v>2E-3</v>
      </c>
      <c r="H1653" s="2">
        <f>IF(OR(G1653="",G1654="",G1655="",G1656=""),"",(SUMIF(A1653:A$7000,A1653,G1653:G$7000)))</f>
        <v>9.7300000000000011E-2</v>
      </c>
      <c r="I1653" s="55" t="str">
        <f t="shared" si="156"/>
        <v/>
      </c>
      <c r="J1653" s="61" t="str">
        <f t="shared" si="152"/>
        <v/>
      </c>
      <c r="K1653" s="55">
        <f t="array" ref="K1653">(MAX(IF($A1653=InsertVoiceSwitchActivateLOG!A$1:A$7000,InsertVoiceSwitchActivateLOG!H$1:H$7000,0)))</f>
        <v>0.1158</v>
      </c>
      <c r="L1653" s="55" t="str">
        <f t="shared" si="157"/>
        <v/>
      </c>
      <c r="M1653" s="55">
        <f t="shared" si="155"/>
        <v>16.169999999988249</v>
      </c>
      <c r="N1653" s="59">
        <f t="shared" si="153"/>
        <v>32</v>
      </c>
      <c r="O1653" s="59">
        <f t="shared" si="154"/>
        <v>1</v>
      </c>
    </row>
    <row r="1654" spans="1:15" ht="12.5" customHeight="1" x14ac:dyDescent="0.35">
      <c r="A1654" s="61">
        <v>32</v>
      </c>
      <c r="B1654" s="61" t="s">
        <v>56</v>
      </c>
      <c r="C1654" s="70">
        <v>73.146889999999999</v>
      </c>
      <c r="D1654" s="59" t="s">
        <v>50</v>
      </c>
      <c r="E1654" s="61" t="s">
        <v>42</v>
      </c>
      <c r="F1654" s="61" t="s">
        <v>55</v>
      </c>
      <c r="G1654" s="61">
        <v>2E-3</v>
      </c>
      <c r="H1654" s="61">
        <f>IF(OR(G1654="",G1655="",G1656="",G1657=""),"",(SUMIF(A1654:A$7000,A1654,G1654:G$7000)))</f>
        <v>9.530000000000001E-2</v>
      </c>
      <c r="I1654" s="61" t="str">
        <f t="shared" si="156"/>
        <v/>
      </c>
      <c r="J1654" s="61" t="str">
        <f t="shared" si="152"/>
        <v/>
      </c>
      <c r="K1654" s="61">
        <f t="array" ref="K1654">(MAX(IF($A1654=InsertVoiceSwitchActivateLOG!A$1:A$7000,InsertVoiceSwitchActivateLOG!H$1:H$7000,0)))</f>
        <v>0.1158</v>
      </c>
      <c r="L1654" s="61" t="str">
        <f t="shared" si="157"/>
        <v/>
      </c>
      <c r="M1654" s="61">
        <f t="shared" si="155"/>
        <v>16.180000000005634</v>
      </c>
      <c r="N1654" s="59">
        <f t="shared" si="153"/>
        <v>32</v>
      </c>
      <c r="O1654" s="59">
        <f t="shared" si="154"/>
        <v>-1</v>
      </c>
    </row>
    <row r="1655" spans="1:15" ht="12.5" customHeight="1" x14ac:dyDescent="0.35">
      <c r="A1655" s="2">
        <v>32</v>
      </c>
      <c r="B1655" s="2" t="s">
        <v>54</v>
      </c>
      <c r="C1655" s="69">
        <v>73.162509999999997</v>
      </c>
      <c r="D1655" t="s">
        <v>50</v>
      </c>
      <c r="E1655" s="2" t="s">
        <v>42</v>
      </c>
      <c r="F1655" s="2" t="s">
        <v>55</v>
      </c>
      <c r="G1655" s="2">
        <v>1E-3</v>
      </c>
      <c r="H1655" s="2">
        <f>IF(OR(G1655="",G1656="",G1657="",G1658=""),"",(SUMIF(A1655:A$7000,A1655,G1655:G$7000)))</f>
        <v>9.3300000000000008E-2</v>
      </c>
      <c r="I1655" s="55" t="str">
        <f t="shared" si="156"/>
        <v/>
      </c>
      <c r="J1655" s="61" t="str">
        <f t="shared" si="152"/>
        <v/>
      </c>
      <c r="K1655" s="55">
        <f t="array" ref="K1655">(MAX(IF($A1655=InsertVoiceSwitchActivateLOG!A$1:A$7000,InsertVoiceSwitchActivateLOG!H$1:H$7000,0)))</f>
        <v>0.1158</v>
      </c>
      <c r="L1655" s="55" t="str">
        <f t="shared" si="157"/>
        <v/>
      </c>
      <c r="M1655" s="55">
        <f t="shared" si="155"/>
        <v>15.619999999998413</v>
      </c>
      <c r="N1655" s="59">
        <f t="shared" si="153"/>
        <v>32</v>
      </c>
      <c r="O1655" s="59">
        <f t="shared" si="154"/>
        <v>-1</v>
      </c>
    </row>
    <row r="1656" spans="1:15" ht="12.5" customHeight="1" x14ac:dyDescent="0.35">
      <c r="A1656" s="61">
        <v>32</v>
      </c>
      <c r="B1656" s="61" t="s">
        <v>54</v>
      </c>
      <c r="C1656" s="70">
        <v>73.178250000000006</v>
      </c>
      <c r="D1656" s="59" t="s">
        <v>50</v>
      </c>
      <c r="E1656" s="61" t="s">
        <v>42</v>
      </c>
      <c r="F1656" s="61" t="s">
        <v>55</v>
      </c>
      <c r="G1656" s="61">
        <v>8.9999999999999998E-4</v>
      </c>
      <c r="H1656" s="61">
        <f>IF(OR(G1656="",G1657="",G1658="",G1659=""),"",(SUMIF(A1656:A$7000,A1656,G1656:G$7000)))</f>
        <v>9.2300000000000007E-2</v>
      </c>
      <c r="I1656" s="61" t="str">
        <f t="shared" si="156"/>
        <v/>
      </c>
      <c r="J1656" s="61" t="str">
        <f t="shared" si="152"/>
        <v/>
      </c>
      <c r="K1656" s="61">
        <f t="array" ref="K1656">(MAX(IF($A1656=InsertVoiceSwitchActivateLOG!A$1:A$7000,InsertVoiceSwitchActivateLOG!H$1:H$7000,0)))</f>
        <v>0.1158</v>
      </c>
      <c r="L1656" s="61" t="str">
        <f t="shared" si="157"/>
        <v/>
      </c>
      <c r="M1656" s="61">
        <f t="shared" si="155"/>
        <v>15.740000000008081</v>
      </c>
      <c r="N1656" s="59">
        <f t="shared" si="153"/>
        <v>32</v>
      </c>
      <c r="O1656" s="59">
        <f t="shared" si="154"/>
        <v>1</v>
      </c>
    </row>
    <row r="1657" spans="1:15" ht="12.5" customHeight="1" x14ac:dyDescent="0.35">
      <c r="A1657" s="2">
        <v>32</v>
      </c>
      <c r="B1657" s="2" t="s">
        <v>56</v>
      </c>
      <c r="C1657" s="69">
        <v>73.193780000000004</v>
      </c>
      <c r="D1657" t="s">
        <v>50</v>
      </c>
      <c r="E1657" s="2" t="s">
        <v>42</v>
      </c>
      <c r="F1657" s="2" t="s">
        <v>55</v>
      </c>
      <c r="G1657" s="2">
        <v>1.4E-3</v>
      </c>
      <c r="H1657" s="2">
        <f>IF(OR(G1657="",G1658="",G1659="",G1660=""),"",(SUMIF(A1657:A$7000,A1657,G1657:G$7000)))</f>
        <v>9.1400000000000009E-2</v>
      </c>
      <c r="I1657" s="55" t="str">
        <f t="shared" si="156"/>
        <v/>
      </c>
      <c r="J1657" s="61" t="str">
        <f t="shared" si="152"/>
        <v/>
      </c>
      <c r="K1657" s="55">
        <f t="array" ref="K1657">(MAX(IF($A1657=InsertVoiceSwitchActivateLOG!A$1:A$7000,InsertVoiceSwitchActivateLOG!H$1:H$7000,0)))</f>
        <v>0.1158</v>
      </c>
      <c r="L1657" s="55" t="str">
        <f t="shared" si="157"/>
        <v/>
      </c>
      <c r="M1657" s="55">
        <f t="shared" si="155"/>
        <v>15.529999999998267</v>
      </c>
      <c r="N1657" s="59">
        <f t="shared" si="153"/>
        <v>32</v>
      </c>
      <c r="O1657" s="59">
        <f t="shared" si="154"/>
        <v>1</v>
      </c>
    </row>
    <row r="1658" spans="1:15" ht="12.5" customHeight="1" x14ac:dyDescent="0.35">
      <c r="A1658" s="61">
        <v>32</v>
      </c>
      <c r="B1658" s="61" t="s">
        <v>56</v>
      </c>
      <c r="C1658" s="70">
        <v>73.216539999999995</v>
      </c>
      <c r="D1658" s="59" t="s">
        <v>50</v>
      </c>
      <c r="E1658" s="61" t="s">
        <v>42</v>
      </c>
      <c r="F1658" s="61" t="s">
        <v>55</v>
      </c>
      <c r="G1658" s="61">
        <v>1.4E-3</v>
      </c>
      <c r="H1658" s="61">
        <f>IF(OR(G1658="",G1659="",G1660="",G1661=""),"",(SUMIF(A1658:A$7000,A1658,G1658:G$7000)))</f>
        <v>9.0000000000000011E-2</v>
      </c>
      <c r="I1658" s="61" t="str">
        <f t="shared" si="156"/>
        <v/>
      </c>
      <c r="J1658" s="61" t="str">
        <f t="shared" si="152"/>
        <v/>
      </c>
      <c r="K1658" s="61">
        <f t="array" ref="K1658">(MAX(IF($A1658=InsertVoiceSwitchActivateLOG!A$1:A$7000,InsertVoiceSwitchActivateLOG!H$1:H$7000,0)))</f>
        <v>0.1158</v>
      </c>
      <c r="L1658" s="61" t="str">
        <f t="shared" si="157"/>
        <v/>
      </c>
      <c r="M1658" s="61">
        <f t="shared" si="155"/>
        <v>22.75999999999101</v>
      </c>
      <c r="N1658" s="59">
        <f t="shared" si="153"/>
        <v>32</v>
      </c>
      <c r="O1658" s="59">
        <f t="shared" si="154"/>
        <v>-1</v>
      </c>
    </row>
    <row r="1659" spans="1:15" ht="12.5" customHeight="1" x14ac:dyDescent="0.35">
      <c r="A1659" s="2">
        <v>32</v>
      </c>
      <c r="B1659" s="2" t="s">
        <v>54</v>
      </c>
      <c r="C1659" s="69">
        <v>73.237430000000003</v>
      </c>
      <c r="D1659" t="s">
        <v>50</v>
      </c>
      <c r="E1659" s="2" t="s">
        <v>42</v>
      </c>
      <c r="F1659" s="2" t="s">
        <v>55</v>
      </c>
      <c r="G1659" s="2">
        <v>2.0000000000000001E-4</v>
      </c>
      <c r="H1659" s="2">
        <f>IF(OR(G1659="",G1660="",G1661="",G1662=""),"",(SUMIF(A1659:A$7000,A1659,G1659:G$7000)))</f>
        <v>8.8599999999999998E-2</v>
      </c>
      <c r="I1659" s="55" t="str">
        <f t="shared" si="156"/>
        <v/>
      </c>
      <c r="J1659" s="61" t="str">
        <f t="shared" si="152"/>
        <v/>
      </c>
      <c r="K1659" s="55">
        <f t="array" ref="K1659">(MAX(IF($A1659=InsertVoiceSwitchActivateLOG!A$1:A$7000,InsertVoiceSwitchActivateLOG!H$1:H$7000,0)))</f>
        <v>0.1158</v>
      </c>
      <c r="L1659" s="55" t="str">
        <f t="shared" si="157"/>
        <v/>
      </c>
      <c r="M1659" s="55">
        <f t="shared" si="155"/>
        <v>20.890000000008513</v>
      </c>
      <c r="N1659" s="59">
        <f t="shared" si="153"/>
        <v>32</v>
      </c>
      <c r="O1659" s="59">
        <f t="shared" si="154"/>
        <v>1</v>
      </c>
    </row>
    <row r="1660" spans="1:15" ht="12.5" customHeight="1" x14ac:dyDescent="0.35">
      <c r="A1660" s="61">
        <v>32</v>
      </c>
      <c r="B1660" s="61" t="s">
        <v>56</v>
      </c>
      <c r="C1660" s="70">
        <v>73.262050000000002</v>
      </c>
      <c r="D1660" s="59" t="s">
        <v>50</v>
      </c>
      <c r="E1660" s="61" t="s">
        <v>42</v>
      </c>
      <c r="F1660" s="61" t="s">
        <v>55</v>
      </c>
      <c r="G1660" s="61">
        <v>4.1999999999999997E-3</v>
      </c>
      <c r="H1660" s="61">
        <f>IF(OR(G1660="",G1661="",G1662="",G1663=""),"",(SUMIF(A1660:A$7000,A1660,G1660:G$7000)))</f>
        <v>8.8400000000000006E-2</v>
      </c>
      <c r="I1660" s="61" t="str">
        <f t="shared" si="156"/>
        <v/>
      </c>
      <c r="J1660" s="61" t="str">
        <f t="shared" si="152"/>
        <v/>
      </c>
      <c r="K1660" s="61">
        <f t="array" ref="K1660">(MAX(IF($A1660=InsertVoiceSwitchActivateLOG!A$1:A$7000,InsertVoiceSwitchActivateLOG!H$1:H$7000,0)))</f>
        <v>0.1158</v>
      </c>
      <c r="L1660" s="61" t="str">
        <f t="shared" si="157"/>
        <v/>
      </c>
      <c r="M1660" s="61">
        <f t="shared" si="155"/>
        <v>24.619999999998754</v>
      </c>
      <c r="N1660" s="59">
        <f t="shared" si="153"/>
        <v>32</v>
      </c>
      <c r="O1660" s="59">
        <f t="shared" si="154"/>
        <v>1</v>
      </c>
    </row>
    <row r="1661" spans="1:15" ht="12.5" customHeight="1" x14ac:dyDescent="0.35">
      <c r="A1661" s="2">
        <v>32</v>
      </c>
      <c r="B1661" s="2" t="s">
        <v>56</v>
      </c>
      <c r="C1661" s="69">
        <v>73.285839999999993</v>
      </c>
      <c r="D1661" t="s">
        <v>50</v>
      </c>
      <c r="E1661" s="2" t="s">
        <v>42</v>
      </c>
      <c r="F1661" s="2" t="s">
        <v>55</v>
      </c>
      <c r="G1661" s="2">
        <v>9.4999999999999998E-3</v>
      </c>
      <c r="H1661" s="2">
        <f>IF(OR(G1661="",G1662="",G1663="",G1664=""),"",(SUMIF(A1661:A$7000,A1661,G1661:G$7000)))</f>
        <v>8.4200000000000011E-2</v>
      </c>
      <c r="I1661" s="55" t="str">
        <f t="shared" si="156"/>
        <v/>
      </c>
      <c r="J1661" s="61" t="str">
        <f t="shared" si="152"/>
        <v/>
      </c>
      <c r="K1661" s="55">
        <f t="array" ref="K1661">(MAX(IF($A1661=InsertVoiceSwitchActivateLOG!A$1:A$7000,InsertVoiceSwitchActivateLOG!H$1:H$7000,0)))</f>
        <v>0.1158</v>
      </c>
      <c r="L1661" s="55" t="str">
        <f t="shared" si="157"/>
        <v/>
      </c>
      <c r="M1661" s="55">
        <f t="shared" si="155"/>
        <v>23.789999999991096</v>
      </c>
      <c r="N1661" s="59">
        <f t="shared" si="153"/>
        <v>32</v>
      </c>
      <c r="O1661" s="59">
        <f t="shared" si="154"/>
        <v>1</v>
      </c>
    </row>
    <row r="1662" spans="1:15" ht="12.5" customHeight="1" x14ac:dyDescent="0.35">
      <c r="A1662" s="61">
        <v>32</v>
      </c>
      <c r="B1662" s="61" t="s">
        <v>56</v>
      </c>
      <c r="C1662" s="70">
        <v>73.303370000000001</v>
      </c>
      <c r="D1662" s="59" t="s">
        <v>50</v>
      </c>
      <c r="E1662" s="61" t="s">
        <v>42</v>
      </c>
      <c r="F1662" s="61" t="s">
        <v>55</v>
      </c>
      <c r="G1662" s="61">
        <v>1.7500000000000002E-2</v>
      </c>
      <c r="H1662" s="61">
        <f>IF(OR(G1662="",G1663="",G1664="",G1665=""),"",(SUMIF(A1662:A$7000,A1662,G1662:G$7000)))</f>
        <v>7.4700000000000003E-2</v>
      </c>
      <c r="I1662" s="61" t="str">
        <f t="shared" si="156"/>
        <v/>
      </c>
      <c r="J1662" s="61" t="str">
        <f t="shared" si="152"/>
        <v/>
      </c>
      <c r="K1662" s="61">
        <f t="array" ref="K1662">(MAX(IF($A1662=InsertVoiceSwitchActivateLOG!A$1:A$7000,InsertVoiceSwitchActivateLOG!H$1:H$7000,0)))</f>
        <v>0.1158</v>
      </c>
      <c r="L1662" s="61" t="str">
        <f t="shared" si="157"/>
        <v/>
      </c>
      <c r="M1662" s="61">
        <f t="shared" si="155"/>
        <v>17.530000000007817</v>
      </c>
      <c r="N1662" s="59">
        <f t="shared" si="153"/>
        <v>32</v>
      </c>
      <c r="O1662" s="59">
        <f t="shared" si="154"/>
        <v>1</v>
      </c>
    </row>
    <row r="1663" spans="1:15" ht="12.5" customHeight="1" x14ac:dyDescent="0.35">
      <c r="A1663" s="2">
        <v>32</v>
      </c>
      <c r="B1663" s="2" t="s">
        <v>56</v>
      </c>
      <c r="C1663" s="69">
        <v>73.32235</v>
      </c>
      <c r="D1663" t="s">
        <v>50</v>
      </c>
      <c r="E1663" s="2" t="s">
        <v>42</v>
      </c>
      <c r="F1663" s="2" t="s">
        <v>55</v>
      </c>
      <c r="G1663" s="2">
        <v>1.7500000000000002E-2</v>
      </c>
      <c r="H1663" s="2">
        <f>IF(OR(G1663="",G1664="",G1665="",G1666=""),"",(SUMIF(A1663:A$7000,A1663,G1663:G$7000)))</f>
        <v>5.7200000000000008E-2</v>
      </c>
      <c r="I1663" s="55" t="str">
        <f t="shared" si="156"/>
        <v/>
      </c>
      <c r="J1663" s="61" t="str">
        <f t="shared" si="152"/>
        <v/>
      </c>
      <c r="K1663" s="55">
        <f t="array" ref="K1663">(MAX(IF($A1663=InsertVoiceSwitchActivateLOG!A$1:A$7000,InsertVoiceSwitchActivateLOG!H$1:H$7000,0)))</f>
        <v>0.1158</v>
      </c>
      <c r="L1663" s="55" t="str">
        <f t="shared" si="157"/>
        <v/>
      </c>
      <c r="M1663" s="55">
        <f t="shared" si="155"/>
        <v>18.979999999999109</v>
      </c>
      <c r="N1663" s="59">
        <f t="shared" si="153"/>
        <v>32</v>
      </c>
      <c r="O1663" s="59">
        <f t="shared" si="154"/>
        <v>-1</v>
      </c>
    </row>
    <row r="1664" spans="1:15" ht="12.5" customHeight="1" x14ac:dyDescent="0.35">
      <c r="A1664" s="61">
        <v>32</v>
      </c>
      <c r="B1664" s="61" t="s">
        <v>56</v>
      </c>
      <c r="C1664" s="70">
        <v>73.343800000000002</v>
      </c>
      <c r="D1664" s="59" t="s">
        <v>50</v>
      </c>
      <c r="E1664" s="61" t="s">
        <v>42</v>
      </c>
      <c r="F1664" s="61" t="s">
        <v>55</v>
      </c>
      <c r="G1664" s="61">
        <v>1.6299999999999999E-2</v>
      </c>
      <c r="H1664" s="61">
        <f>IF(OR(G1664="",G1665="",G1666="",G1667=""),"",(SUMIF(A1664:A$7000,A1664,G1664:G$7000)))</f>
        <v>3.9700000000000006E-2</v>
      </c>
      <c r="I1664" s="61" t="str">
        <f t="shared" si="156"/>
        <v/>
      </c>
      <c r="J1664" s="61" t="str">
        <f t="shared" si="152"/>
        <v/>
      </c>
      <c r="K1664" s="61">
        <f t="array" ref="K1664">(MAX(IF($A1664=InsertVoiceSwitchActivateLOG!A$1:A$7000,InsertVoiceSwitchActivateLOG!H$1:H$7000,0)))</f>
        <v>0.1158</v>
      </c>
      <c r="L1664" s="61" t="str">
        <f t="shared" si="157"/>
        <v/>
      </c>
      <c r="M1664" s="61">
        <f t="shared" si="155"/>
        <v>21.450000000001523</v>
      </c>
      <c r="N1664" s="59">
        <f t="shared" si="153"/>
        <v>32</v>
      </c>
      <c r="O1664" s="59">
        <f t="shared" si="154"/>
        <v>-1</v>
      </c>
    </row>
    <row r="1665" spans="1:15" ht="12.5" customHeight="1" x14ac:dyDescent="0.35">
      <c r="A1665" s="2">
        <v>32</v>
      </c>
      <c r="B1665" s="2" t="s">
        <v>56</v>
      </c>
      <c r="C1665" s="69">
        <v>73.362530000000007</v>
      </c>
      <c r="D1665" t="s">
        <v>50</v>
      </c>
      <c r="E1665" s="2" t="s">
        <v>42</v>
      </c>
      <c r="F1665" s="2" t="s">
        <v>55</v>
      </c>
      <c r="G1665" s="2">
        <v>5.4000000000000003E-3</v>
      </c>
      <c r="H1665" s="2">
        <f>IF(OR(G1665="",G1666="",G1667="",G1668=""),"",(SUMIF(A1665:A$7000,A1665,G1665:G$7000)))</f>
        <v>2.3400000000000001E-2</v>
      </c>
      <c r="I1665" s="55" t="str">
        <f t="shared" si="156"/>
        <v/>
      </c>
      <c r="J1665" s="61" t="str">
        <f t="shared" si="152"/>
        <v/>
      </c>
      <c r="K1665" s="55">
        <f t="array" ref="K1665">(MAX(IF($A1665=InsertVoiceSwitchActivateLOG!A$1:A$7000,InsertVoiceSwitchActivateLOG!H$1:H$7000,0)))</f>
        <v>0.1158</v>
      </c>
      <c r="L1665" s="55" t="str">
        <f t="shared" si="157"/>
        <v/>
      </c>
      <c r="M1665" s="55">
        <f t="shared" si="155"/>
        <v>18.73000000000502</v>
      </c>
      <c r="N1665" s="59">
        <f t="shared" si="153"/>
        <v>32</v>
      </c>
      <c r="O1665" s="59">
        <f t="shared" si="154"/>
        <v>1</v>
      </c>
    </row>
    <row r="1666" spans="1:15" ht="12.5" customHeight="1" x14ac:dyDescent="0.35">
      <c r="A1666" s="61">
        <v>32</v>
      </c>
      <c r="B1666" s="61" t="s">
        <v>56</v>
      </c>
      <c r="C1666" s="70">
        <v>73.38306</v>
      </c>
      <c r="D1666" s="59" t="s">
        <v>50</v>
      </c>
      <c r="E1666" s="61" t="s">
        <v>42</v>
      </c>
      <c r="F1666" s="61" t="s">
        <v>55</v>
      </c>
      <c r="G1666" s="61">
        <v>5.4000000000000003E-3</v>
      </c>
      <c r="H1666" s="61">
        <f>IF(OR(G1666="",G1667="",G1668="",G1669=""),"",(SUMIF(A1666:A$7000,A1666,G1666:G$7000)))</f>
        <v>1.8000000000000002E-2</v>
      </c>
      <c r="I1666" s="61" t="str">
        <f t="shared" si="156"/>
        <v/>
      </c>
      <c r="J1666" s="61" t="str">
        <f t="shared" si="152"/>
        <v/>
      </c>
      <c r="K1666" s="61">
        <f t="array" ref="K1666">(MAX(IF($A1666=InsertVoiceSwitchActivateLOG!A$1:A$7000,InsertVoiceSwitchActivateLOG!H$1:H$7000,0)))</f>
        <v>0.1158</v>
      </c>
      <c r="L1666" s="61" t="str">
        <f t="shared" si="157"/>
        <v/>
      </c>
      <c r="M1666" s="61">
        <f t="shared" si="155"/>
        <v>20.52999999999372</v>
      </c>
      <c r="N1666" s="59">
        <f t="shared" si="153"/>
        <v>32</v>
      </c>
      <c r="O1666" s="59">
        <f t="shared" si="154"/>
        <v>-1</v>
      </c>
    </row>
    <row r="1667" spans="1:15" ht="12.5" customHeight="1" x14ac:dyDescent="0.35">
      <c r="A1667" s="2">
        <v>32</v>
      </c>
      <c r="B1667" s="2" t="s">
        <v>56</v>
      </c>
      <c r="C1667" s="69">
        <v>73.401449999999997</v>
      </c>
      <c r="D1667" t="s">
        <v>50</v>
      </c>
      <c r="E1667" s="2" t="s">
        <v>42</v>
      </c>
      <c r="F1667" s="2" t="s">
        <v>55</v>
      </c>
      <c r="G1667" s="2">
        <v>5.3E-3</v>
      </c>
      <c r="H1667" s="2">
        <f>IF(OR(G1667="",G1668="",G1669="",G1670=""),"",(SUMIF(A1667:A$7000,A1667,G1667:G$7000)))</f>
        <v>1.2599999999999998E-2</v>
      </c>
      <c r="I1667" s="55" t="str">
        <f t="shared" si="156"/>
        <v/>
      </c>
      <c r="J1667" s="61" t="str">
        <f t="shared" si="152"/>
        <v/>
      </c>
      <c r="K1667" s="55">
        <f t="array" ref="K1667">(MAX(IF($A1667=InsertVoiceSwitchActivateLOG!A$1:A$7000,InsertVoiceSwitchActivateLOG!H$1:H$7000,0)))</f>
        <v>0.1158</v>
      </c>
      <c r="L1667" s="55" t="str">
        <f t="shared" si="157"/>
        <v/>
      </c>
      <c r="M1667" s="55">
        <f t="shared" si="155"/>
        <v>18.389999999996576</v>
      </c>
      <c r="N1667" s="59">
        <f t="shared" si="153"/>
        <v>32</v>
      </c>
      <c r="O1667" s="59">
        <f t="shared" si="154"/>
        <v>1</v>
      </c>
    </row>
    <row r="1668" spans="1:15" ht="12.5" customHeight="1" x14ac:dyDescent="0.35">
      <c r="A1668" s="61">
        <v>32</v>
      </c>
      <c r="B1668" s="61" t="s">
        <v>56</v>
      </c>
      <c r="C1668" s="70">
        <v>73.417519999999996</v>
      </c>
      <c r="D1668" s="59" t="s">
        <v>50</v>
      </c>
      <c r="E1668" s="61" t="s">
        <v>42</v>
      </c>
      <c r="F1668" s="61" t="s">
        <v>55</v>
      </c>
      <c r="G1668" s="61">
        <v>5.8999999999999999E-3</v>
      </c>
      <c r="H1668" s="61">
        <f>IF(OR(G1668="",G1669="",G1670="",G1671=""),"",(SUMIF(A1668:A$7000,A1668,G1668:G$7000)))</f>
        <v>7.3000000000000001E-3</v>
      </c>
      <c r="I1668" s="61" t="str">
        <f t="shared" si="156"/>
        <v/>
      </c>
      <c r="J1668" s="61" t="str">
        <f t="shared" si="152"/>
        <v/>
      </c>
      <c r="K1668" s="61">
        <f t="array" ref="K1668">(MAX(IF($A1668=InsertVoiceSwitchActivateLOG!A$1:A$7000,InsertVoiceSwitchActivateLOG!H$1:H$7000,0)))</f>
        <v>0.1158</v>
      </c>
      <c r="L1668" s="61" t="str">
        <f t="shared" si="157"/>
        <v/>
      </c>
      <c r="M1668" s="61">
        <f t="shared" si="155"/>
        <v>16.069999999999141</v>
      </c>
      <c r="N1668" s="59">
        <f t="shared" si="153"/>
        <v>32</v>
      </c>
      <c r="O1668" s="59">
        <f t="shared" si="154"/>
        <v>-1</v>
      </c>
    </row>
    <row r="1669" spans="1:15" ht="12.5" customHeight="1" x14ac:dyDescent="0.35">
      <c r="A1669" s="2">
        <v>32</v>
      </c>
      <c r="B1669" s="2" t="s">
        <v>54</v>
      </c>
      <c r="C1669" s="69">
        <v>73.435810000000004</v>
      </c>
      <c r="D1669" t="s">
        <v>50</v>
      </c>
      <c r="E1669" s="2" t="s">
        <v>42</v>
      </c>
      <c r="F1669" s="2" t="s">
        <v>55</v>
      </c>
      <c r="G1669" s="2">
        <v>1E-3</v>
      </c>
      <c r="H1669" s="2" t="str">
        <f>IF(OR(G1669="",G1670="",G1671="",G1672=""),"",(SUMIF(A1669:A$7000,A1669,G1669:G$7000)))</f>
        <v/>
      </c>
      <c r="I1669" s="55" t="str">
        <f t="shared" si="156"/>
        <v/>
      </c>
      <c r="J1669" s="61" t="str">
        <f t="shared" si="152"/>
        <v/>
      </c>
      <c r="K1669" s="55">
        <f t="array" ref="K1669">(MAX(IF($A1669=InsertVoiceSwitchActivateLOG!A$1:A$7000,InsertVoiceSwitchActivateLOG!H$1:H$7000,0)))</f>
        <v>0.1158</v>
      </c>
      <c r="L1669" s="55" t="str">
        <f t="shared" si="157"/>
        <v/>
      </c>
      <c r="M1669" s="55">
        <f t="shared" si="155"/>
        <v>18.290000000007467</v>
      </c>
      <c r="N1669" s="59">
        <f t="shared" si="153"/>
        <v>32</v>
      </c>
      <c r="O1669" s="59">
        <f t="shared" si="154"/>
        <v>-1</v>
      </c>
    </row>
    <row r="1670" spans="1:15" ht="12.5" customHeight="1" x14ac:dyDescent="0.35">
      <c r="A1670" s="61">
        <v>32</v>
      </c>
      <c r="B1670" s="61" t="s">
        <v>54</v>
      </c>
      <c r="C1670" s="70">
        <v>73.461669999999998</v>
      </c>
      <c r="D1670" s="59" t="s">
        <v>50</v>
      </c>
      <c r="E1670" s="61" t="s">
        <v>42</v>
      </c>
      <c r="F1670" s="61" t="s">
        <v>55</v>
      </c>
      <c r="G1670" s="61">
        <v>2.9999999999999997E-4</v>
      </c>
      <c r="H1670" s="61" t="str">
        <f>IF(OR(G1670="",G1671="",G1672="",G1673=""),"",(SUMIF(A1670:A$7000,A1670,G1670:G$7000)))</f>
        <v/>
      </c>
      <c r="I1670" s="61" t="str">
        <f t="shared" si="156"/>
        <v/>
      </c>
      <c r="J1670" s="61" t="str">
        <f t="shared" si="152"/>
        <v/>
      </c>
      <c r="K1670" s="61">
        <f t="array" ref="K1670">(MAX(IF($A1670=InsertVoiceSwitchActivateLOG!A$1:A$7000,InsertVoiceSwitchActivateLOG!H$1:H$7000,0)))</f>
        <v>0.1158</v>
      </c>
      <c r="L1670" s="61" t="str">
        <f t="shared" si="157"/>
        <v/>
      </c>
      <c r="M1670" s="61">
        <f t="shared" si="155"/>
        <v>25.859999999994443</v>
      </c>
      <c r="N1670" s="59">
        <f t="shared" si="153"/>
        <v>32</v>
      </c>
      <c r="O1670" s="59">
        <f t="shared" si="154"/>
        <v>-1</v>
      </c>
    </row>
    <row r="1671" spans="1:15" ht="12.5" customHeight="1" x14ac:dyDescent="0.35">
      <c r="A1671" s="2">
        <v>32</v>
      </c>
      <c r="B1671" s="2" t="s">
        <v>54</v>
      </c>
      <c r="C1671" s="69">
        <v>73.484899999999996</v>
      </c>
      <c r="D1671" t="s">
        <v>50</v>
      </c>
      <c r="E1671" s="2" t="s">
        <v>42</v>
      </c>
      <c r="F1671" s="2" t="s">
        <v>55</v>
      </c>
      <c r="G1671" s="2">
        <v>1E-4</v>
      </c>
      <c r="H1671" s="2" t="str">
        <f>IF(OR(G1671="",G1672="",G1673="",G1674=""),"",(SUMIF(A1671:A$7000,A1671,G1671:G$7000)))</f>
        <v/>
      </c>
      <c r="I1671" s="55" t="str">
        <f t="shared" si="156"/>
        <v/>
      </c>
      <c r="J1671" s="61" t="str">
        <f t="shared" si="152"/>
        <v/>
      </c>
      <c r="K1671" s="55">
        <f t="array" ref="K1671">(MAX(IF($A1671=InsertVoiceSwitchActivateLOG!A$1:A$7000,InsertVoiceSwitchActivateLOG!H$1:H$7000,0)))</f>
        <v>0.1158</v>
      </c>
      <c r="L1671" s="55" t="str">
        <f t="shared" si="157"/>
        <v/>
      </c>
      <c r="M1671" s="55">
        <f t="shared" si="155"/>
        <v>23.229999999998086</v>
      </c>
      <c r="N1671" s="59" t="str">
        <f t="shared" si="153"/>
        <v/>
      </c>
      <c r="O1671" s="59" t="str">
        <f t="shared" si="154"/>
        <v/>
      </c>
    </row>
    <row r="1672" spans="1:15" ht="12.5" customHeight="1" x14ac:dyDescent="0.35">
      <c r="A1672" s="61">
        <v>33</v>
      </c>
      <c r="B1672" s="61" t="s">
        <v>54</v>
      </c>
      <c r="C1672" s="70">
        <v>74.514719999999997</v>
      </c>
      <c r="D1672" s="59" t="s">
        <v>50</v>
      </c>
      <c r="E1672" s="61" t="s">
        <v>43</v>
      </c>
      <c r="F1672" s="61" t="s">
        <v>55</v>
      </c>
      <c r="G1672" s="61"/>
      <c r="H1672" s="61" t="str">
        <f>IF(OR(G1672="",G1673="",G1674="",G1675=""),"",(SUMIF(A1672:A$7000,A1672,G1672:G$7000)))</f>
        <v/>
      </c>
      <c r="I1672" s="61" t="str">
        <f t="shared" si="156"/>
        <v/>
      </c>
      <c r="J1672" s="61" t="str">
        <f t="shared" si="152"/>
        <v/>
      </c>
      <c r="K1672" s="61">
        <f t="array" ref="K1672">(MAX(IF($A1672=InsertVoiceSwitchActivateLOG!A$1:A$7000,InsertVoiceSwitchActivateLOG!H$1:H$7000,0)))</f>
        <v>3.1300000000000001E-2</v>
      </c>
      <c r="L1672" s="61" t="str">
        <f t="shared" si="157"/>
        <v/>
      </c>
      <c r="M1672" s="61">
        <f t="shared" si="155"/>
        <v>0</v>
      </c>
      <c r="N1672" s="59" t="str">
        <f t="shared" si="153"/>
        <v/>
      </c>
      <c r="O1672" s="59" t="str">
        <f t="shared" si="154"/>
        <v/>
      </c>
    </row>
    <row r="1673" spans="1:15" ht="12.5" customHeight="1" x14ac:dyDescent="0.35">
      <c r="A1673" s="2">
        <v>33</v>
      </c>
      <c r="B1673" s="2" t="s">
        <v>54</v>
      </c>
      <c r="C1673" s="69">
        <v>74.531000000000006</v>
      </c>
      <c r="D1673" t="s">
        <v>50</v>
      </c>
      <c r="E1673" s="2" t="s">
        <v>43</v>
      </c>
      <c r="F1673" s="2" t="s">
        <v>55</v>
      </c>
      <c r="G1673" s="2"/>
      <c r="H1673" s="2" t="str">
        <f>IF(OR(G1673="",G1674="",G1675="",G1676=""),"",(SUMIF(A1673:A$7000,A1673,G1673:G$7000)))</f>
        <v/>
      </c>
      <c r="I1673" s="55" t="str">
        <f t="shared" si="156"/>
        <v/>
      </c>
      <c r="J1673" s="61" t="str">
        <f t="shared" si="152"/>
        <v/>
      </c>
      <c r="K1673" s="55">
        <f t="array" ref="K1673">(MAX(IF($A1673=InsertVoiceSwitchActivateLOG!A$1:A$7000,InsertVoiceSwitchActivateLOG!H$1:H$7000,0)))</f>
        <v>3.1300000000000001E-2</v>
      </c>
      <c r="L1673" s="55" t="str">
        <f t="shared" si="157"/>
        <v/>
      </c>
      <c r="M1673" s="55">
        <f t="shared" si="155"/>
        <v>16.280000000008954</v>
      </c>
      <c r="N1673" s="59" t="str">
        <f t="shared" si="153"/>
        <v/>
      </c>
      <c r="O1673" s="59" t="str">
        <f t="shared" si="154"/>
        <v/>
      </c>
    </row>
    <row r="1674" spans="1:15" ht="12.5" customHeight="1" x14ac:dyDescent="0.35">
      <c r="A1674" s="61">
        <v>33</v>
      </c>
      <c r="B1674" s="61" t="s">
        <v>54</v>
      </c>
      <c r="C1674" s="70">
        <v>74.548829999999995</v>
      </c>
      <c r="D1674" s="59" t="s">
        <v>50</v>
      </c>
      <c r="E1674" s="61" t="s">
        <v>43</v>
      </c>
      <c r="F1674" s="61" t="s">
        <v>55</v>
      </c>
      <c r="G1674" s="61"/>
      <c r="H1674" s="61" t="str">
        <f>IF(OR(G1674="",G1675="",G1676="",G1677=""),"",(SUMIF(A1674:A$7000,A1674,G1674:G$7000)))</f>
        <v/>
      </c>
      <c r="I1674" s="61" t="str">
        <f t="shared" si="156"/>
        <v/>
      </c>
      <c r="J1674" s="61" t="str">
        <f t="shared" si="152"/>
        <v/>
      </c>
      <c r="K1674" s="61">
        <f t="array" ref="K1674">(MAX(IF($A1674=InsertVoiceSwitchActivateLOG!A$1:A$7000,InsertVoiceSwitchActivateLOG!H$1:H$7000,0)))</f>
        <v>3.1300000000000001E-2</v>
      </c>
      <c r="L1674" s="61" t="str">
        <f t="shared" si="157"/>
        <v/>
      </c>
      <c r="M1674" s="61">
        <f t="shared" si="155"/>
        <v>17.829999999989354</v>
      </c>
      <c r="N1674" s="59" t="str">
        <f t="shared" si="153"/>
        <v/>
      </c>
      <c r="O1674" s="59" t="str">
        <f t="shared" si="154"/>
        <v/>
      </c>
    </row>
    <row r="1675" spans="1:15" ht="12.5" customHeight="1" x14ac:dyDescent="0.35">
      <c r="A1675" s="2">
        <v>33</v>
      </c>
      <c r="B1675" s="2" t="s">
        <v>54</v>
      </c>
      <c r="C1675" s="69">
        <v>74.564599999999999</v>
      </c>
      <c r="D1675" t="s">
        <v>50</v>
      </c>
      <c r="E1675" s="2" t="s">
        <v>43</v>
      </c>
      <c r="F1675" s="2" t="s">
        <v>55</v>
      </c>
      <c r="G1675" s="2"/>
      <c r="H1675" s="2" t="str">
        <f>IF(OR(G1675="",G1676="",G1677="",G1678=""),"",(SUMIF(A1675:A$7000,A1675,G1675:G$7000)))</f>
        <v/>
      </c>
      <c r="I1675" s="55" t="str">
        <f t="shared" si="156"/>
        <v/>
      </c>
      <c r="J1675" s="61" t="str">
        <f t="shared" si="152"/>
        <v/>
      </c>
      <c r="K1675" s="55">
        <f t="array" ref="K1675">(MAX(IF($A1675=InsertVoiceSwitchActivateLOG!A$1:A$7000,InsertVoiceSwitchActivateLOG!H$1:H$7000,0)))</f>
        <v>3.1300000000000001E-2</v>
      </c>
      <c r="L1675" s="55" t="str">
        <f t="shared" si="157"/>
        <v/>
      </c>
      <c r="M1675" s="55">
        <f t="shared" si="155"/>
        <v>15.770000000003392</v>
      </c>
      <c r="N1675" s="59" t="str">
        <f t="shared" si="153"/>
        <v/>
      </c>
      <c r="O1675" s="59" t="str">
        <f t="shared" si="154"/>
        <v/>
      </c>
    </row>
    <row r="1676" spans="1:15" ht="12.5" customHeight="1" x14ac:dyDescent="0.35">
      <c r="A1676" s="61">
        <v>33</v>
      </c>
      <c r="B1676" s="61" t="s">
        <v>54</v>
      </c>
      <c r="C1676" s="70">
        <v>74.587360000000004</v>
      </c>
      <c r="D1676" s="59" t="s">
        <v>50</v>
      </c>
      <c r="E1676" s="61" t="s">
        <v>43</v>
      </c>
      <c r="F1676" s="61" t="s">
        <v>55</v>
      </c>
      <c r="G1676" s="61"/>
      <c r="H1676" s="61" t="str">
        <f>IF(OR(G1676="",G1677="",G1678="",G1679=""),"",(SUMIF(A1676:A$7000,A1676,G1676:G$7000)))</f>
        <v/>
      </c>
      <c r="I1676" s="61" t="str">
        <f t="shared" si="156"/>
        <v/>
      </c>
      <c r="J1676" s="61" t="str">
        <f t="shared" si="152"/>
        <v/>
      </c>
      <c r="K1676" s="61">
        <f t="array" ref="K1676">(MAX(IF($A1676=InsertVoiceSwitchActivateLOG!A$1:A$7000,InsertVoiceSwitchActivateLOG!H$1:H$7000,0)))</f>
        <v>3.1300000000000001E-2</v>
      </c>
      <c r="L1676" s="61" t="str">
        <f t="shared" si="157"/>
        <v/>
      </c>
      <c r="M1676" s="61">
        <f t="shared" si="155"/>
        <v>22.76000000000522</v>
      </c>
      <c r="N1676" s="59" t="str">
        <f t="shared" si="153"/>
        <v/>
      </c>
      <c r="O1676" s="59" t="str">
        <f t="shared" si="154"/>
        <v/>
      </c>
    </row>
    <row r="1677" spans="1:15" ht="12.5" customHeight="1" x14ac:dyDescent="0.35">
      <c r="A1677" s="2">
        <v>33</v>
      </c>
      <c r="B1677" s="2" t="s">
        <v>54</v>
      </c>
      <c r="C1677" s="69">
        <v>74.608310000000003</v>
      </c>
      <c r="D1677" t="s">
        <v>50</v>
      </c>
      <c r="E1677" s="2" t="s">
        <v>43</v>
      </c>
      <c r="F1677" s="2" t="s">
        <v>55</v>
      </c>
      <c r="G1677" s="2"/>
      <c r="H1677" s="2" t="str">
        <f>IF(OR(G1677="",G1678="",G1679="",G1680=""),"",(SUMIF(A1677:A$7000,A1677,G1677:G$7000)))</f>
        <v/>
      </c>
      <c r="I1677" s="55" t="str">
        <f t="shared" si="156"/>
        <v/>
      </c>
      <c r="J1677" s="61" t="str">
        <f t="shared" si="152"/>
        <v/>
      </c>
      <c r="K1677" s="55">
        <f t="array" ref="K1677">(MAX(IF($A1677=InsertVoiceSwitchActivateLOG!A$1:A$7000,InsertVoiceSwitchActivateLOG!H$1:H$7000,0)))</f>
        <v>3.1300000000000001E-2</v>
      </c>
      <c r="L1677" s="55" t="str">
        <f t="shared" si="157"/>
        <v/>
      </c>
      <c r="M1677" s="55">
        <f t="shared" si="155"/>
        <v>20.949999999999136</v>
      </c>
      <c r="N1677" s="59" t="str">
        <f t="shared" si="153"/>
        <v/>
      </c>
      <c r="O1677" s="59" t="str">
        <f t="shared" si="154"/>
        <v/>
      </c>
    </row>
    <row r="1678" spans="1:15" ht="12.5" customHeight="1" x14ac:dyDescent="0.35">
      <c r="A1678" s="61">
        <v>33</v>
      </c>
      <c r="B1678" s="61" t="s">
        <v>54</v>
      </c>
      <c r="C1678" s="70">
        <v>74.627600000000001</v>
      </c>
      <c r="D1678" s="59" t="s">
        <v>50</v>
      </c>
      <c r="E1678" s="61" t="s">
        <v>43</v>
      </c>
      <c r="F1678" s="61" t="s">
        <v>55</v>
      </c>
      <c r="G1678" s="61"/>
      <c r="H1678" s="61" t="str">
        <f>IF(OR(G1678="",G1679="",G1680="",G1681=""),"",(SUMIF(A1678:A$7000,A1678,G1678:G$7000)))</f>
        <v/>
      </c>
      <c r="I1678" s="61" t="str">
        <f t="shared" si="156"/>
        <v/>
      </c>
      <c r="J1678" s="61" t="str">
        <f t="shared" si="152"/>
        <v/>
      </c>
      <c r="K1678" s="61">
        <f t="array" ref="K1678">(MAX(IF($A1678=InsertVoiceSwitchActivateLOG!A$1:A$7000,InsertVoiceSwitchActivateLOG!H$1:H$7000,0)))</f>
        <v>3.1300000000000001E-2</v>
      </c>
      <c r="L1678" s="61" t="str">
        <f t="shared" si="157"/>
        <v/>
      </c>
      <c r="M1678" s="61">
        <f t="shared" si="155"/>
        <v>19.289999999998031</v>
      </c>
      <c r="N1678" s="59" t="str">
        <f t="shared" si="153"/>
        <v/>
      </c>
      <c r="O1678" s="59" t="str">
        <f t="shared" si="154"/>
        <v/>
      </c>
    </row>
    <row r="1679" spans="1:15" ht="12.5" customHeight="1" x14ac:dyDescent="0.35">
      <c r="A1679" s="2">
        <v>33</v>
      </c>
      <c r="B1679" s="2" t="s">
        <v>54</v>
      </c>
      <c r="C1679" s="69">
        <v>74.647069999999999</v>
      </c>
      <c r="D1679" t="s">
        <v>50</v>
      </c>
      <c r="E1679" s="2" t="s">
        <v>43</v>
      </c>
      <c r="F1679" s="2" t="s">
        <v>55</v>
      </c>
      <c r="G1679" s="2"/>
      <c r="H1679" s="2" t="str">
        <f>IF(OR(G1679="",G1680="",G1681="",G1682=""),"",(SUMIF(A1679:A$7000,A1679,G1679:G$7000)))</f>
        <v/>
      </c>
      <c r="I1679" s="55" t="str">
        <f t="shared" si="156"/>
        <v/>
      </c>
      <c r="J1679" s="61" t="str">
        <f t="shared" si="152"/>
        <v/>
      </c>
      <c r="K1679" s="55">
        <f t="array" ref="K1679">(MAX(IF($A1679=InsertVoiceSwitchActivateLOG!A$1:A$7000,InsertVoiceSwitchActivateLOG!H$1:H$7000,0)))</f>
        <v>3.1300000000000001E-2</v>
      </c>
      <c r="L1679" s="55" t="str">
        <f t="shared" si="157"/>
        <v/>
      </c>
      <c r="M1679" s="55">
        <f t="shared" si="155"/>
        <v>19.469999999998322</v>
      </c>
      <c r="N1679" s="59" t="str">
        <f t="shared" si="153"/>
        <v/>
      </c>
      <c r="O1679" s="59" t="str">
        <f t="shared" si="154"/>
        <v/>
      </c>
    </row>
    <row r="1680" spans="1:15" ht="12.5" customHeight="1" x14ac:dyDescent="0.35">
      <c r="A1680" s="61">
        <v>33</v>
      </c>
      <c r="B1680" s="61" t="s">
        <v>54</v>
      </c>
      <c r="C1680" s="70">
        <v>74.674239999999998</v>
      </c>
      <c r="D1680" s="59" t="s">
        <v>50</v>
      </c>
      <c r="E1680" s="61" t="s">
        <v>43</v>
      </c>
      <c r="F1680" s="61" t="s">
        <v>55</v>
      </c>
      <c r="G1680" s="61"/>
      <c r="H1680" s="61" t="str">
        <f>IF(OR(G1680="",G1681="",G1682="",G1683=""),"",(SUMIF(A1680:A$7000,A1680,G1680:G$7000)))</f>
        <v/>
      </c>
      <c r="I1680" s="61" t="str">
        <f t="shared" si="156"/>
        <v/>
      </c>
      <c r="J1680" s="61" t="str">
        <f t="shared" si="152"/>
        <v/>
      </c>
      <c r="K1680" s="61">
        <f t="array" ref="K1680">(MAX(IF($A1680=InsertVoiceSwitchActivateLOG!A$1:A$7000,InsertVoiceSwitchActivateLOG!H$1:H$7000,0)))</f>
        <v>3.1300000000000001E-2</v>
      </c>
      <c r="L1680" s="61" t="str">
        <f t="shared" si="157"/>
        <v/>
      </c>
      <c r="M1680" s="61">
        <f t="shared" si="155"/>
        <v>27.16999999999814</v>
      </c>
      <c r="N1680" s="59" t="str">
        <f t="shared" si="153"/>
        <v/>
      </c>
      <c r="O1680" s="59" t="str">
        <f t="shared" si="154"/>
        <v/>
      </c>
    </row>
    <row r="1681" spans="1:15" ht="12.5" customHeight="1" x14ac:dyDescent="0.35">
      <c r="A1681" s="2">
        <v>33</v>
      </c>
      <c r="B1681" s="2" t="s">
        <v>54</v>
      </c>
      <c r="C1681" s="69">
        <v>74.703059999999994</v>
      </c>
      <c r="D1681" t="s">
        <v>50</v>
      </c>
      <c r="E1681" s="2" t="s">
        <v>43</v>
      </c>
      <c r="F1681" s="2" t="s">
        <v>55</v>
      </c>
      <c r="G1681" s="2"/>
      <c r="H1681" s="2" t="str">
        <f>IF(OR(G1681="",G1682="",G1683="",G1684=""),"",(SUMIF(A1681:A$7000,A1681,G1681:G$7000)))</f>
        <v/>
      </c>
      <c r="I1681" s="55" t="str">
        <f t="shared" si="156"/>
        <v/>
      </c>
      <c r="J1681" s="61" t="str">
        <f t="shared" ref="J1681:J1744" si="158">IF(L1681="","",(VLOOKUP(A1681,A1681:E8665,5,FALSE)))</f>
        <v/>
      </c>
      <c r="K1681" s="55">
        <f t="array" ref="K1681">(MAX(IF($A1681=InsertVoiceSwitchActivateLOG!A$1:A$7000,InsertVoiceSwitchActivateLOG!H$1:H$7000,0)))</f>
        <v>3.1300000000000001E-2</v>
      </c>
      <c r="L1681" s="55" t="str">
        <f t="shared" si="157"/>
        <v/>
      </c>
      <c r="M1681" s="55">
        <f t="shared" si="155"/>
        <v>28.819999999996071</v>
      </c>
      <c r="N1681" s="59" t="str">
        <f t="shared" ref="N1681:N1744" si="159">IF(AND(G1681&gt;0,G1682&gt;0,G1680&gt;0),A1681,"")</f>
        <v/>
      </c>
      <c r="O1681" s="59" t="str">
        <f t="shared" ref="O1681:O1744" si="160">IF(N1681="","",(IF(G1681&gt;G1682,-1,1)))</f>
        <v/>
      </c>
    </row>
    <row r="1682" spans="1:15" ht="12.5" customHeight="1" x14ac:dyDescent="0.35">
      <c r="A1682" s="61">
        <v>33</v>
      </c>
      <c r="B1682" s="61" t="s">
        <v>54</v>
      </c>
      <c r="C1682" s="70">
        <v>74.723699999999994</v>
      </c>
      <c r="D1682" s="59" t="s">
        <v>50</v>
      </c>
      <c r="E1682" s="61" t="s">
        <v>43</v>
      </c>
      <c r="F1682" s="61" t="s">
        <v>55</v>
      </c>
      <c r="G1682" s="61"/>
      <c r="H1682" s="61" t="str">
        <f>IF(OR(G1682="",G1683="",G1684="",G1685=""),"",(SUMIF(A1682:A$7000,A1682,G1682:G$7000)))</f>
        <v/>
      </c>
      <c r="I1682" s="61" t="str">
        <f t="shared" si="156"/>
        <v/>
      </c>
      <c r="J1682" s="61" t="str">
        <f t="shared" si="158"/>
        <v/>
      </c>
      <c r="K1682" s="61">
        <f t="array" ref="K1682">(MAX(IF($A1682=InsertVoiceSwitchActivateLOG!A$1:A$7000,InsertVoiceSwitchActivateLOG!H$1:H$7000,0)))</f>
        <v>3.1300000000000001E-2</v>
      </c>
      <c r="L1682" s="61" t="str">
        <f t="shared" si="157"/>
        <v/>
      </c>
      <c r="M1682" s="61">
        <f t="shared" ref="M1682:M1745" si="161">IF(A1682=A1681,ABS(C1682-C1681),0)*1000</f>
        <v>20.640000000000214</v>
      </c>
      <c r="N1682" s="59" t="str">
        <f t="shared" si="159"/>
        <v/>
      </c>
      <c r="O1682" s="59" t="str">
        <f t="shared" si="160"/>
        <v/>
      </c>
    </row>
    <row r="1683" spans="1:15" ht="12.5" customHeight="1" x14ac:dyDescent="0.35">
      <c r="A1683" s="2">
        <v>33</v>
      </c>
      <c r="B1683" s="2" t="s">
        <v>54</v>
      </c>
      <c r="C1683" s="69">
        <v>74.745840000000001</v>
      </c>
      <c r="D1683" t="s">
        <v>50</v>
      </c>
      <c r="E1683" s="2" t="s">
        <v>43</v>
      </c>
      <c r="F1683" s="2" t="s">
        <v>55</v>
      </c>
      <c r="G1683" s="2"/>
      <c r="H1683" s="2" t="str">
        <f>IF(OR(G1683="",G1684="",G1685="",G1686=""),"",(SUMIF(A1683:A$7000,A1683,G1683:G$7000)))</f>
        <v/>
      </c>
      <c r="I1683" s="55" t="str">
        <f t="shared" si="156"/>
        <v/>
      </c>
      <c r="J1683" s="61" t="str">
        <f t="shared" si="158"/>
        <v/>
      </c>
      <c r="K1683" s="55">
        <f t="array" ref="K1683">(MAX(IF($A1683=InsertVoiceSwitchActivateLOG!A$1:A$7000,InsertVoiceSwitchActivateLOG!H$1:H$7000,0)))</f>
        <v>3.1300000000000001E-2</v>
      </c>
      <c r="L1683" s="55" t="str">
        <f t="shared" si="157"/>
        <v/>
      </c>
      <c r="M1683" s="55">
        <f t="shared" si="161"/>
        <v>22.140000000007376</v>
      </c>
      <c r="N1683" s="59" t="str">
        <f t="shared" si="159"/>
        <v/>
      </c>
      <c r="O1683" s="59" t="str">
        <f t="shared" si="160"/>
        <v/>
      </c>
    </row>
    <row r="1684" spans="1:15" ht="12.5" customHeight="1" x14ac:dyDescent="0.35">
      <c r="A1684" s="61">
        <v>33</v>
      </c>
      <c r="B1684" s="61" t="s">
        <v>54</v>
      </c>
      <c r="C1684" s="70">
        <v>74.765029999999996</v>
      </c>
      <c r="D1684" s="59" t="s">
        <v>50</v>
      </c>
      <c r="E1684" s="61" t="s">
        <v>43</v>
      </c>
      <c r="F1684" s="61" t="s">
        <v>55</v>
      </c>
      <c r="G1684" s="61"/>
      <c r="H1684" s="61" t="str">
        <f>IF(OR(G1684="",G1685="",G1686="",G1687=""),"",(SUMIF(A1684:A$7000,A1684,G1684:G$7000)))</f>
        <v/>
      </c>
      <c r="I1684" s="61" t="str">
        <f t="shared" si="156"/>
        <v/>
      </c>
      <c r="J1684" s="61" t="str">
        <f t="shared" si="158"/>
        <v/>
      </c>
      <c r="K1684" s="61">
        <f t="array" ref="K1684">(MAX(IF($A1684=InsertVoiceSwitchActivateLOG!A$1:A$7000,InsertVoiceSwitchActivateLOG!H$1:H$7000,0)))</f>
        <v>3.1300000000000001E-2</v>
      </c>
      <c r="L1684" s="61" t="str">
        <f t="shared" si="157"/>
        <v/>
      </c>
      <c r="M1684" s="61">
        <f t="shared" si="161"/>
        <v>19.189999999994711</v>
      </c>
      <c r="N1684" s="59" t="str">
        <f t="shared" si="159"/>
        <v/>
      </c>
      <c r="O1684" s="59" t="str">
        <f t="shared" si="160"/>
        <v/>
      </c>
    </row>
    <row r="1685" spans="1:15" ht="12.5" customHeight="1" x14ac:dyDescent="0.35">
      <c r="A1685" s="2">
        <v>33</v>
      </c>
      <c r="B1685" s="2" t="s">
        <v>54</v>
      </c>
      <c r="C1685" s="69">
        <v>74.786739999999995</v>
      </c>
      <c r="D1685" t="s">
        <v>50</v>
      </c>
      <c r="E1685" s="2" t="s">
        <v>43</v>
      </c>
      <c r="F1685" s="2" t="s">
        <v>55</v>
      </c>
      <c r="G1685" s="2"/>
      <c r="H1685" s="2" t="str">
        <f>IF(OR(G1685="",G1686="",G1687="",G1688=""),"",(SUMIF(A1685:A$7000,A1685,G1685:G$7000)))</f>
        <v/>
      </c>
      <c r="I1685" s="55" t="str">
        <f t="shared" si="156"/>
        <v/>
      </c>
      <c r="J1685" s="61" t="str">
        <f t="shared" si="158"/>
        <v/>
      </c>
      <c r="K1685" s="55">
        <f t="array" ref="K1685">(MAX(IF($A1685=InsertVoiceSwitchActivateLOG!A$1:A$7000,InsertVoiceSwitchActivateLOG!H$1:H$7000,0)))</f>
        <v>3.1300000000000001E-2</v>
      </c>
      <c r="L1685" s="55" t="str">
        <f t="shared" si="157"/>
        <v/>
      </c>
      <c r="M1685" s="55">
        <f t="shared" si="161"/>
        <v>21.709999999998786</v>
      </c>
      <c r="N1685" s="59" t="str">
        <f t="shared" si="159"/>
        <v/>
      </c>
      <c r="O1685" s="59" t="str">
        <f t="shared" si="160"/>
        <v/>
      </c>
    </row>
    <row r="1686" spans="1:15" ht="12.5" customHeight="1" x14ac:dyDescent="0.35">
      <c r="A1686" s="61">
        <v>33</v>
      </c>
      <c r="B1686" s="61" t="s">
        <v>54</v>
      </c>
      <c r="C1686" s="70">
        <v>74.806319999999999</v>
      </c>
      <c r="D1686" s="59" t="s">
        <v>50</v>
      </c>
      <c r="E1686" s="61" t="s">
        <v>43</v>
      </c>
      <c r="F1686" s="61" t="s">
        <v>55</v>
      </c>
      <c r="G1686" s="61"/>
      <c r="H1686" s="61" t="str">
        <f>IF(OR(G1686="",G1687="",G1688="",G1689=""),"",(SUMIF(A1686:A$7000,A1686,G1686:G$7000)))</f>
        <v/>
      </c>
      <c r="I1686" s="61" t="str">
        <f t="shared" si="156"/>
        <v/>
      </c>
      <c r="J1686" s="61" t="str">
        <f t="shared" si="158"/>
        <v/>
      </c>
      <c r="K1686" s="61">
        <f t="array" ref="K1686">(MAX(IF($A1686=InsertVoiceSwitchActivateLOG!A$1:A$7000,InsertVoiceSwitchActivateLOG!H$1:H$7000,0)))</f>
        <v>3.1300000000000001E-2</v>
      </c>
      <c r="L1686" s="61" t="str">
        <f t="shared" si="157"/>
        <v/>
      </c>
      <c r="M1686" s="61">
        <f t="shared" si="161"/>
        <v>19.580000000004816</v>
      </c>
      <c r="N1686" s="59" t="str">
        <f t="shared" si="159"/>
        <v/>
      </c>
      <c r="O1686" s="59" t="str">
        <f t="shared" si="160"/>
        <v/>
      </c>
    </row>
    <row r="1687" spans="1:15" ht="12.5" customHeight="1" x14ac:dyDescent="0.35">
      <c r="A1687" s="2">
        <v>33</v>
      </c>
      <c r="B1687" s="2" t="s">
        <v>54</v>
      </c>
      <c r="C1687" s="69">
        <v>74.844939999999994</v>
      </c>
      <c r="D1687" t="s">
        <v>50</v>
      </c>
      <c r="E1687" s="2" t="s">
        <v>43</v>
      </c>
      <c r="F1687" s="2" t="s">
        <v>55</v>
      </c>
      <c r="G1687" s="2"/>
      <c r="H1687" s="2" t="str">
        <f>IF(OR(G1687="",G1688="",G1689="",G1690=""),"",(SUMIF(A1687:A$7000,A1687,G1687:G$7000)))</f>
        <v/>
      </c>
      <c r="I1687" s="55" t="str">
        <f t="shared" si="156"/>
        <v/>
      </c>
      <c r="J1687" s="61" t="str">
        <f t="shared" si="158"/>
        <v/>
      </c>
      <c r="K1687" s="55">
        <f t="array" ref="K1687">(MAX(IF($A1687=InsertVoiceSwitchActivateLOG!A$1:A$7000,InsertVoiceSwitchActivateLOG!H$1:H$7000,0)))</f>
        <v>3.1300000000000001E-2</v>
      </c>
      <c r="L1687" s="55" t="str">
        <f t="shared" si="157"/>
        <v/>
      </c>
      <c r="M1687" s="55">
        <f t="shared" si="161"/>
        <v>38.619999999994548</v>
      </c>
      <c r="N1687" s="59" t="str">
        <f t="shared" si="159"/>
        <v/>
      </c>
      <c r="O1687" s="59" t="str">
        <f t="shared" si="160"/>
        <v/>
      </c>
    </row>
    <row r="1688" spans="1:15" ht="12.5" customHeight="1" x14ac:dyDescent="0.35">
      <c r="A1688" s="61">
        <v>33</v>
      </c>
      <c r="B1688" s="61" t="s">
        <v>54</v>
      </c>
      <c r="C1688" s="70">
        <v>74.882530000000003</v>
      </c>
      <c r="D1688" s="59" t="s">
        <v>50</v>
      </c>
      <c r="E1688" s="61" t="s">
        <v>43</v>
      </c>
      <c r="F1688" s="61" t="s">
        <v>55</v>
      </c>
      <c r="G1688" s="61"/>
      <c r="H1688" s="61" t="str">
        <f>IF(OR(G1688="",G1689="",G1690="",G1691=""),"",(SUMIF(A1688:A$7000,A1688,G1688:G$7000)))</f>
        <v/>
      </c>
      <c r="I1688" s="61" t="str">
        <f t="shared" si="156"/>
        <v/>
      </c>
      <c r="J1688" s="61" t="str">
        <f t="shared" si="158"/>
        <v/>
      </c>
      <c r="K1688" s="61">
        <f t="array" ref="K1688">(MAX(IF($A1688=InsertVoiceSwitchActivateLOG!A$1:A$7000,InsertVoiceSwitchActivateLOG!H$1:H$7000,0)))</f>
        <v>3.1300000000000001E-2</v>
      </c>
      <c r="L1688" s="61" t="str">
        <f t="shared" si="157"/>
        <v/>
      </c>
      <c r="M1688" s="61">
        <f t="shared" si="161"/>
        <v>37.590000000008672</v>
      </c>
      <c r="N1688" s="59" t="str">
        <f t="shared" si="159"/>
        <v/>
      </c>
      <c r="O1688" s="59" t="str">
        <f t="shared" si="160"/>
        <v/>
      </c>
    </row>
    <row r="1689" spans="1:15" ht="12.5" customHeight="1" x14ac:dyDescent="0.35">
      <c r="A1689" s="2">
        <v>33</v>
      </c>
      <c r="B1689" s="2" t="s">
        <v>54</v>
      </c>
      <c r="C1689" s="69">
        <v>74.901169999999993</v>
      </c>
      <c r="D1689" t="s">
        <v>50</v>
      </c>
      <c r="E1689" s="2" t="s">
        <v>43</v>
      </c>
      <c r="F1689" s="2" t="s">
        <v>55</v>
      </c>
      <c r="G1689" s="2"/>
      <c r="H1689" s="2" t="str">
        <f>IF(OR(G1689="",G1690="",G1691="",G1692=""),"",(SUMIF(A1689:A$7000,A1689,G1689:G$7000)))</f>
        <v/>
      </c>
      <c r="I1689" s="55" t="str">
        <f t="shared" si="156"/>
        <v/>
      </c>
      <c r="J1689" s="61" t="str">
        <f t="shared" si="158"/>
        <v/>
      </c>
      <c r="K1689" s="55">
        <f t="array" ref="K1689">(MAX(IF($A1689=InsertVoiceSwitchActivateLOG!A$1:A$7000,InsertVoiceSwitchActivateLOG!H$1:H$7000,0)))</f>
        <v>3.1300000000000001E-2</v>
      </c>
      <c r="L1689" s="55" t="str">
        <f t="shared" si="157"/>
        <v/>
      </c>
      <c r="M1689" s="55">
        <f t="shared" si="161"/>
        <v>18.639999999990664</v>
      </c>
      <c r="N1689" s="59" t="str">
        <f t="shared" si="159"/>
        <v/>
      </c>
      <c r="O1689" s="59" t="str">
        <f t="shared" si="160"/>
        <v/>
      </c>
    </row>
    <row r="1690" spans="1:15" ht="12.5" customHeight="1" x14ac:dyDescent="0.35">
      <c r="A1690" s="61">
        <v>33</v>
      </c>
      <c r="B1690" s="61" t="s">
        <v>54</v>
      </c>
      <c r="C1690" s="70">
        <v>74.919659999999993</v>
      </c>
      <c r="D1690" s="59" t="s">
        <v>50</v>
      </c>
      <c r="E1690" s="61" t="s">
        <v>43</v>
      </c>
      <c r="F1690" s="61" t="s">
        <v>55</v>
      </c>
      <c r="G1690" s="61"/>
      <c r="H1690" s="61" t="str">
        <f>IF(OR(G1690="",G1691="",G1692="",G1693=""),"",(SUMIF(A1690:A$7000,A1690,G1690:G$7000)))</f>
        <v/>
      </c>
      <c r="I1690" s="61" t="str">
        <f t="shared" ref="I1690:I1753" si="162">IF(L1690="","",A1690)</f>
        <v/>
      </c>
      <c r="J1690" s="61" t="str">
        <f t="shared" si="158"/>
        <v/>
      </c>
      <c r="K1690" s="61">
        <f t="array" ref="K1690">(MAX(IF($A1690=InsertVoiceSwitchActivateLOG!A$1:A$7000,InsertVoiceSwitchActivateLOG!H$1:H$7000,0)))</f>
        <v>3.1300000000000001E-2</v>
      </c>
      <c r="L1690" s="61" t="str">
        <f t="shared" ref="L1690:L1753" si="163">IF(H1690="","",IF(AND(H1689="",H1688="",H1687=""),C1690,""))</f>
        <v/>
      </c>
      <c r="M1690" s="61">
        <f t="shared" si="161"/>
        <v>18.489999999999895</v>
      </c>
      <c r="N1690" s="59" t="str">
        <f t="shared" si="159"/>
        <v/>
      </c>
      <c r="O1690" s="59" t="str">
        <f t="shared" si="160"/>
        <v/>
      </c>
    </row>
    <row r="1691" spans="1:15" ht="12.5" customHeight="1" x14ac:dyDescent="0.35">
      <c r="A1691" s="2">
        <v>33</v>
      </c>
      <c r="B1691" s="2" t="s">
        <v>54</v>
      </c>
      <c r="C1691" s="69">
        <v>74.938220000000001</v>
      </c>
      <c r="D1691" t="s">
        <v>50</v>
      </c>
      <c r="E1691" s="2" t="s">
        <v>43</v>
      </c>
      <c r="F1691" s="2" t="s">
        <v>55</v>
      </c>
      <c r="G1691" s="2"/>
      <c r="H1691" s="2" t="str">
        <f>IF(OR(G1691="",G1692="",G1693="",G1694=""),"",(SUMIF(A1691:A$7000,A1691,G1691:G$7000)))</f>
        <v/>
      </c>
      <c r="I1691" s="55" t="str">
        <f t="shared" si="162"/>
        <v/>
      </c>
      <c r="J1691" s="61" t="str">
        <f t="shared" si="158"/>
        <v/>
      </c>
      <c r="K1691" s="55">
        <f t="array" ref="K1691">(MAX(IF($A1691=InsertVoiceSwitchActivateLOG!A$1:A$7000,InsertVoiceSwitchActivateLOG!H$1:H$7000,0)))</f>
        <v>3.1300000000000001E-2</v>
      </c>
      <c r="L1691" s="55" t="str">
        <f t="shared" si="163"/>
        <v/>
      </c>
      <c r="M1691" s="55">
        <f t="shared" si="161"/>
        <v>18.560000000007904</v>
      </c>
      <c r="N1691" s="59" t="str">
        <f t="shared" si="159"/>
        <v/>
      </c>
      <c r="O1691" s="59" t="str">
        <f t="shared" si="160"/>
        <v/>
      </c>
    </row>
    <row r="1692" spans="1:15" ht="12.5" customHeight="1" x14ac:dyDescent="0.35">
      <c r="A1692" s="61">
        <v>33</v>
      </c>
      <c r="B1692" s="61" t="s">
        <v>54</v>
      </c>
      <c r="C1692" s="70">
        <v>74.958789999999993</v>
      </c>
      <c r="D1692" s="59" t="s">
        <v>50</v>
      </c>
      <c r="E1692" s="61" t="s">
        <v>43</v>
      </c>
      <c r="F1692" s="61" t="s">
        <v>55</v>
      </c>
      <c r="G1692" s="61"/>
      <c r="H1692" s="61" t="str">
        <f>IF(OR(G1692="",G1693="",G1694="",G1695=""),"",(SUMIF(A1692:A$7000,A1692,G1692:G$7000)))</f>
        <v/>
      </c>
      <c r="I1692" s="61" t="str">
        <f t="shared" si="162"/>
        <v/>
      </c>
      <c r="J1692" s="61" t="str">
        <f t="shared" si="158"/>
        <v/>
      </c>
      <c r="K1692" s="61">
        <f t="array" ref="K1692">(MAX(IF($A1692=InsertVoiceSwitchActivateLOG!A$1:A$7000,InsertVoiceSwitchActivateLOG!H$1:H$7000,0)))</f>
        <v>3.1300000000000001E-2</v>
      </c>
      <c r="L1692" s="61" t="str">
        <f t="shared" si="163"/>
        <v/>
      </c>
      <c r="M1692" s="61">
        <f t="shared" si="161"/>
        <v>20.569999999992206</v>
      </c>
      <c r="N1692" s="59" t="str">
        <f t="shared" si="159"/>
        <v/>
      </c>
      <c r="O1692" s="59" t="str">
        <f t="shared" si="160"/>
        <v/>
      </c>
    </row>
    <row r="1693" spans="1:15" ht="12.5" customHeight="1" x14ac:dyDescent="0.35">
      <c r="A1693" s="2">
        <v>33</v>
      </c>
      <c r="B1693" s="2" t="s">
        <v>54</v>
      </c>
      <c r="C1693" s="69">
        <v>74.974459999999993</v>
      </c>
      <c r="D1693" t="s">
        <v>50</v>
      </c>
      <c r="E1693" s="2" t="s">
        <v>43</v>
      </c>
      <c r="F1693" s="2" t="s">
        <v>55</v>
      </c>
      <c r="G1693" s="2"/>
      <c r="H1693" s="2" t="str">
        <f>IF(OR(G1693="",G1694="",G1695="",G1696=""),"",(SUMIF(A1693:A$7000,A1693,G1693:G$7000)))</f>
        <v/>
      </c>
      <c r="I1693" s="55" t="str">
        <f t="shared" si="162"/>
        <v/>
      </c>
      <c r="J1693" s="61" t="str">
        <f t="shared" si="158"/>
        <v/>
      </c>
      <c r="K1693" s="55">
        <f t="array" ref="K1693">(MAX(IF($A1693=InsertVoiceSwitchActivateLOG!A$1:A$7000,InsertVoiceSwitchActivateLOG!H$1:H$7000,0)))</f>
        <v>3.1300000000000001E-2</v>
      </c>
      <c r="L1693" s="55" t="str">
        <f t="shared" si="163"/>
        <v/>
      </c>
      <c r="M1693" s="55">
        <f t="shared" si="161"/>
        <v>15.670000000000073</v>
      </c>
      <c r="N1693" s="59" t="str">
        <f t="shared" si="159"/>
        <v/>
      </c>
      <c r="O1693" s="59" t="str">
        <f t="shared" si="160"/>
        <v/>
      </c>
    </row>
    <row r="1694" spans="1:15" ht="12.5" customHeight="1" x14ac:dyDescent="0.35">
      <c r="A1694" s="61">
        <v>33</v>
      </c>
      <c r="B1694" s="61" t="s">
        <v>54</v>
      </c>
      <c r="C1694" s="70">
        <v>74.990830000000003</v>
      </c>
      <c r="D1694" s="59" t="s">
        <v>50</v>
      </c>
      <c r="E1694" s="61" t="s">
        <v>43</v>
      </c>
      <c r="F1694" s="61" t="s">
        <v>55</v>
      </c>
      <c r="G1694" s="61"/>
      <c r="H1694" s="61" t="str">
        <f>IF(OR(G1694="",G1695="",G1696="",G1697=""),"",(SUMIF(A1694:A$7000,A1694,G1694:G$7000)))</f>
        <v/>
      </c>
      <c r="I1694" s="61" t="str">
        <f t="shared" si="162"/>
        <v/>
      </c>
      <c r="J1694" s="61" t="str">
        <f t="shared" si="158"/>
        <v/>
      </c>
      <c r="K1694" s="61">
        <f t="array" ref="K1694">(MAX(IF($A1694=InsertVoiceSwitchActivateLOG!A$1:A$7000,InsertVoiceSwitchActivateLOG!H$1:H$7000,0)))</f>
        <v>3.1300000000000001E-2</v>
      </c>
      <c r="L1694" s="61" t="str">
        <f t="shared" si="163"/>
        <v/>
      </c>
      <c r="M1694" s="61">
        <f t="shared" si="161"/>
        <v>16.370000000009099</v>
      </c>
      <c r="N1694" s="59" t="str">
        <f t="shared" si="159"/>
        <v/>
      </c>
      <c r="O1694" s="59" t="str">
        <f t="shared" si="160"/>
        <v/>
      </c>
    </row>
    <row r="1695" spans="1:15" ht="12.5" customHeight="1" x14ac:dyDescent="0.35">
      <c r="A1695" s="2">
        <v>33</v>
      </c>
      <c r="B1695" s="2" t="s">
        <v>54</v>
      </c>
      <c r="C1695" s="69">
        <v>75.009609999999995</v>
      </c>
      <c r="D1695" t="s">
        <v>50</v>
      </c>
      <c r="E1695" s="2" t="s">
        <v>43</v>
      </c>
      <c r="F1695" s="2" t="s">
        <v>55</v>
      </c>
      <c r="G1695" s="2"/>
      <c r="H1695" s="2" t="str">
        <f>IF(OR(G1695="",G1696="",G1697="",G1698=""),"",(SUMIF(A1695:A$7000,A1695,G1695:G$7000)))</f>
        <v/>
      </c>
      <c r="I1695" s="55" t="str">
        <f t="shared" si="162"/>
        <v/>
      </c>
      <c r="J1695" s="61" t="str">
        <f t="shared" si="158"/>
        <v/>
      </c>
      <c r="K1695" s="55">
        <f t="array" ref="K1695">(MAX(IF($A1695=InsertVoiceSwitchActivateLOG!A$1:A$7000,InsertVoiceSwitchActivateLOG!H$1:H$7000,0)))</f>
        <v>3.1300000000000001E-2</v>
      </c>
      <c r="L1695" s="55" t="str">
        <f t="shared" si="163"/>
        <v/>
      </c>
      <c r="M1695" s="55">
        <f t="shared" si="161"/>
        <v>18.779999999992469</v>
      </c>
      <c r="N1695" s="59" t="str">
        <f t="shared" si="159"/>
        <v/>
      </c>
      <c r="O1695" s="59" t="str">
        <f t="shared" si="160"/>
        <v/>
      </c>
    </row>
    <row r="1696" spans="1:15" ht="12.5" customHeight="1" x14ac:dyDescent="0.35">
      <c r="A1696" s="61">
        <v>33</v>
      </c>
      <c r="B1696" s="61" t="s">
        <v>54</v>
      </c>
      <c r="C1696" s="70">
        <v>75.027500000000003</v>
      </c>
      <c r="D1696" s="59" t="s">
        <v>50</v>
      </c>
      <c r="E1696" s="61" t="s">
        <v>43</v>
      </c>
      <c r="F1696" s="61" t="s">
        <v>55</v>
      </c>
      <c r="G1696" s="61"/>
      <c r="H1696" s="61" t="str">
        <f>IF(OR(G1696="",G1697="",G1698="",G1699=""),"",(SUMIF(A1696:A$7000,A1696,G1696:G$7000)))</f>
        <v/>
      </c>
      <c r="I1696" s="61" t="str">
        <f t="shared" si="162"/>
        <v/>
      </c>
      <c r="J1696" s="61" t="str">
        <f t="shared" si="158"/>
        <v/>
      </c>
      <c r="K1696" s="61">
        <f t="array" ref="K1696">(MAX(IF($A1696=InsertVoiceSwitchActivateLOG!A$1:A$7000,InsertVoiceSwitchActivateLOG!H$1:H$7000,0)))</f>
        <v>3.1300000000000001E-2</v>
      </c>
      <c r="L1696" s="61" t="str">
        <f t="shared" si="163"/>
        <v/>
      </c>
      <c r="M1696" s="61">
        <f t="shared" si="161"/>
        <v>17.890000000008399</v>
      </c>
      <c r="N1696" s="59" t="str">
        <f t="shared" si="159"/>
        <v/>
      </c>
      <c r="O1696" s="59" t="str">
        <f t="shared" si="160"/>
        <v/>
      </c>
    </row>
    <row r="1697" spans="1:15" ht="12.5" customHeight="1" x14ac:dyDescent="0.35">
      <c r="A1697" s="2">
        <v>33</v>
      </c>
      <c r="B1697" s="2" t="s">
        <v>54</v>
      </c>
      <c r="C1697" s="69">
        <v>75.042820000000006</v>
      </c>
      <c r="D1697" t="s">
        <v>50</v>
      </c>
      <c r="E1697" s="2" t="s">
        <v>43</v>
      </c>
      <c r="F1697" s="2" t="s">
        <v>55</v>
      </c>
      <c r="G1697" s="2"/>
      <c r="H1697" s="2" t="str">
        <f>IF(OR(G1697="",G1698="",G1699="",G1700=""),"",(SUMIF(A1697:A$7000,A1697,G1697:G$7000)))</f>
        <v/>
      </c>
      <c r="I1697" s="55" t="str">
        <f t="shared" si="162"/>
        <v/>
      </c>
      <c r="J1697" s="61" t="str">
        <f t="shared" si="158"/>
        <v/>
      </c>
      <c r="K1697" s="55">
        <f t="array" ref="K1697">(MAX(IF($A1697=InsertVoiceSwitchActivateLOG!A$1:A$7000,InsertVoiceSwitchActivateLOG!H$1:H$7000,0)))</f>
        <v>3.1300000000000001E-2</v>
      </c>
      <c r="L1697" s="55" t="str">
        <f t="shared" si="163"/>
        <v/>
      </c>
      <c r="M1697" s="55">
        <f t="shared" si="161"/>
        <v>15.320000000002665</v>
      </c>
      <c r="N1697" s="59" t="str">
        <f t="shared" si="159"/>
        <v/>
      </c>
      <c r="O1697" s="59" t="str">
        <f t="shared" si="160"/>
        <v/>
      </c>
    </row>
    <row r="1698" spans="1:15" ht="12.5" customHeight="1" x14ac:dyDescent="0.35">
      <c r="A1698" s="61">
        <v>33</v>
      </c>
      <c r="B1698" s="61" t="s">
        <v>54</v>
      </c>
      <c r="C1698" s="70">
        <v>75.058909999999997</v>
      </c>
      <c r="D1698" s="59" t="s">
        <v>50</v>
      </c>
      <c r="E1698" s="61" t="s">
        <v>43</v>
      </c>
      <c r="F1698" s="61" t="s">
        <v>55</v>
      </c>
      <c r="G1698" s="61"/>
      <c r="H1698" s="61" t="str">
        <f>IF(OR(G1698="",G1699="",G1700="",G1701=""),"",(SUMIF(A1698:A$7000,A1698,G1698:G$7000)))</f>
        <v/>
      </c>
      <c r="I1698" s="61" t="str">
        <f t="shared" si="162"/>
        <v/>
      </c>
      <c r="J1698" s="61" t="str">
        <f t="shared" si="158"/>
        <v/>
      </c>
      <c r="K1698" s="61">
        <f t="array" ref="K1698">(MAX(IF($A1698=InsertVoiceSwitchActivateLOG!A$1:A$7000,InsertVoiceSwitchActivateLOG!H$1:H$7000,0)))</f>
        <v>3.1300000000000001E-2</v>
      </c>
      <c r="L1698" s="61" t="str">
        <f t="shared" si="163"/>
        <v/>
      </c>
      <c r="M1698" s="61">
        <f t="shared" si="161"/>
        <v>16.089999999991278</v>
      </c>
      <c r="N1698" s="59" t="str">
        <f t="shared" si="159"/>
        <v/>
      </c>
      <c r="O1698" s="59" t="str">
        <f t="shared" si="160"/>
        <v/>
      </c>
    </row>
    <row r="1699" spans="1:15" ht="12.5" customHeight="1" x14ac:dyDescent="0.35">
      <c r="A1699" s="2">
        <v>33</v>
      </c>
      <c r="B1699" s="2" t="s">
        <v>54</v>
      </c>
      <c r="C1699" s="69">
        <v>75.073909999999998</v>
      </c>
      <c r="D1699" t="s">
        <v>50</v>
      </c>
      <c r="E1699" s="2" t="s">
        <v>43</v>
      </c>
      <c r="F1699" s="2" t="s">
        <v>55</v>
      </c>
      <c r="G1699" s="2"/>
      <c r="H1699" s="2" t="str">
        <f>IF(OR(G1699="",G1700="",G1701="",G1702=""),"",(SUMIF(A1699:A$7000,A1699,G1699:G$7000)))</f>
        <v/>
      </c>
      <c r="I1699" s="55" t="str">
        <f t="shared" si="162"/>
        <v/>
      </c>
      <c r="J1699" s="61" t="str">
        <f t="shared" si="158"/>
        <v/>
      </c>
      <c r="K1699" s="55">
        <f t="array" ref="K1699">(MAX(IF($A1699=InsertVoiceSwitchActivateLOG!A$1:A$7000,InsertVoiceSwitchActivateLOG!H$1:H$7000,0)))</f>
        <v>3.1300000000000001E-2</v>
      </c>
      <c r="L1699" s="55" t="str">
        <f t="shared" si="163"/>
        <v/>
      </c>
      <c r="M1699" s="55">
        <f t="shared" si="161"/>
        <v>15.000000000000568</v>
      </c>
      <c r="N1699" s="59" t="str">
        <f t="shared" si="159"/>
        <v/>
      </c>
      <c r="O1699" s="59" t="str">
        <f t="shared" si="160"/>
        <v/>
      </c>
    </row>
    <row r="1700" spans="1:15" ht="12.5" customHeight="1" x14ac:dyDescent="0.35">
      <c r="A1700" s="61">
        <v>33</v>
      </c>
      <c r="B1700" s="61" t="s">
        <v>54</v>
      </c>
      <c r="C1700" s="70">
        <v>75.090159999999997</v>
      </c>
      <c r="D1700" s="59" t="s">
        <v>50</v>
      </c>
      <c r="E1700" s="61" t="s">
        <v>43</v>
      </c>
      <c r="F1700" s="61" t="s">
        <v>55</v>
      </c>
      <c r="G1700" s="61"/>
      <c r="H1700" s="61" t="str">
        <f>IF(OR(G1700="",G1701="",G1702="",G1703=""),"",(SUMIF(A1700:A$7000,A1700,G1700:G$7000)))</f>
        <v/>
      </c>
      <c r="I1700" s="61" t="str">
        <f t="shared" si="162"/>
        <v/>
      </c>
      <c r="J1700" s="61" t="str">
        <f t="shared" si="158"/>
        <v/>
      </c>
      <c r="K1700" s="61">
        <f t="array" ref="K1700">(MAX(IF($A1700=InsertVoiceSwitchActivateLOG!A$1:A$7000,InsertVoiceSwitchActivateLOG!H$1:H$7000,0)))</f>
        <v>3.1300000000000001E-2</v>
      </c>
      <c r="L1700" s="61" t="str">
        <f t="shared" si="163"/>
        <v/>
      </c>
      <c r="M1700" s="61">
        <f t="shared" si="161"/>
        <v>16.249999999999432</v>
      </c>
      <c r="N1700" s="59" t="str">
        <f t="shared" si="159"/>
        <v/>
      </c>
      <c r="O1700" s="59" t="str">
        <f t="shared" si="160"/>
        <v/>
      </c>
    </row>
    <row r="1701" spans="1:15" ht="12.5" customHeight="1" x14ac:dyDescent="0.35">
      <c r="A1701" s="2">
        <v>33</v>
      </c>
      <c r="B1701" s="2" t="s">
        <v>54</v>
      </c>
      <c r="C1701" s="69">
        <v>75.105609999999999</v>
      </c>
      <c r="D1701" t="s">
        <v>50</v>
      </c>
      <c r="E1701" s="2" t="s">
        <v>43</v>
      </c>
      <c r="F1701" s="2" t="s">
        <v>55</v>
      </c>
      <c r="G1701" s="2"/>
      <c r="H1701" s="2" t="str">
        <f>IF(OR(G1701="",G1702="",G1703="",G1704=""),"",(SUMIF(A1701:A$7000,A1701,G1701:G$7000)))</f>
        <v/>
      </c>
      <c r="I1701" s="55" t="str">
        <f t="shared" si="162"/>
        <v/>
      </c>
      <c r="J1701" s="61" t="str">
        <f t="shared" si="158"/>
        <v/>
      </c>
      <c r="K1701" s="55">
        <f t="array" ref="K1701">(MAX(IF($A1701=InsertVoiceSwitchActivateLOG!A$1:A$7000,InsertVoiceSwitchActivateLOG!H$1:H$7000,0)))</f>
        <v>3.1300000000000001E-2</v>
      </c>
      <c r="L1701" s="55" t="str">
        <f t="shared" si="163"/>
        <v/>
      </c>
      <c r="M1701" s="55">
        <f t="shared" si="161"/>
        <v>15.450000000001296</v>
      </c>
      <c r="N1701" s="59" t="str">
        <f t="shared" si="159"/>
        <v/>
      </c>
      <c r="O1701" s="59" t="str">
        <f t="shared" si="160"/>
        <v/>
      </c>
    </row>
    <row r="1702" spans="1:15" ht="12.5" customHeight="1" x14ac:dyDescent="0.35">
      <c r="A1702" s="61">
        <v>33</v>
      </c>
      <c r="B1702" s="61" t="s">
        <v>54</v>
      </c>
      <c r="C1702" s="70">
        <v>75.121989999999997</v>
      </c>
      <c r="D1702" s="59" t="s">
        <v>50</v>
      </c>
      <c r="E1702" s="61" t="s">
        <v>43</v>
      </c>
      <c r="F1702" s="61" t="s">
        <v>55</v>
      </c>
      <c r="G1702" s="61"/>
      <c r="H1702" s="61" t="str">
        <f>IF(OR(G1702="",G1703="",G1704="",G1705=""),"",(SUMIF(A1702:A$7000,A1702,G1702:G$7000)))</f>
        <v/>
      </c>
      <c r="I1702" s="61" t="str">
        <f t="shared" si="162"/>
        <v/>
      </c>
      <c r="J1702" s="61" t="str">
        <f t="shared" si="158"/>
        <v/>
      </c>
      <c r="K1702" s="61">
        <f t="array" ref="K1702">(MAX(IF($A1702=InsertVoiceSwitchActivateLOG!A$1:A$7000,InsertVoiceSwitchActivateLOG!H$1:H$7000,0)))</f>
        <v>3.1300000000000001E-2</v>
      </c>
      <c r="L1702" s="61" t="str">
        <f t="shared" si="163"/>
        <v/>
      </c>
      <c r="M1702" s="61">
        <f t="shared" si="161"/>
        <v>16.379999999998063</v>
      </c>
      <c r="N1702" s="59" t="str">
        <f t="shared" si="159"/>
        <v/>
      </c>
      <c r="O1702" s="59" t="str">
        <f t="shared" si="160"/>
        <v/>
      </c>
    </row>
    <row r="1703" spans="1:15" ht="12.5" customHeight="1" x14ac:dyDescent="0.35">
      <c r="A1703" s="2">
        <v>33</v>
      </c>
      <c r="B1703" s="2" t="s">
        <v>54</v>
      </c>
      <c r="C1703" s="69">
        <v>75.138949999999994</v>
      </c>
      <c r="D1703" t="s">
        <v>50</v>
      </c>
      <c r="E1703" s="2" t="s">
        <v>43</v>
      </c>
      <c r="F1703" s="2" t="s">
        <v>55</v>
      </c>
      <c r="G1703" s="2"/>
      <c r="H1703" s="2" t="str">
        <f>IF(OR(G1703="",G1704="",G1705="",G1706=""),"",(SUMIF(A1703:A$7000,A1703,G1703:G$7000)))</f>
        <v/>
      </c>
      <c r="I1703" s="55" t="str">
        <f t="shared" si="162"/>
        <v/>
      </c>
      <c r="J1703" s="61" t="str">
        <f t="shared" si="158"/>
        <v/>
      </c>
      <c r="K1703" s="55">
        <f t="array" ref="K1703">(MAX(IF($A1703=InsertVoiceSwitchActivateLOG!A$1:A$7000,InsertVoiceSwitchActivateLOG!H$1:H$7000,0)))</f>
        <v>3.1300000000000001E-2</v>
      </c>
      <c r="L1703" s="55" t="str">
        <f t="shared" si="163"/>
        <v/>
      </c>
      <c r="M1703" s="55">
        <f t="shared" si="161"/>
        <v>16.959999999997422</v>
      </c>
      <c r="N1703" s="59" t="str">
        <f t="shared" si="159"/>
        <v/>
      </c>
      <c r="O1703" s="59" t="str">
        <f t="shared" si="160"/>
        <v/>
      </c>
    </row>
    <row r="1704" spans="1:15" ht="12.5" customHeight="1" x14ac:dyDescent="0.35">
      <c r="A1704" s="61">
        <v>33</v>
      </c>
      <c r="B1704" s="61" t="s">
        <v>56</v>
      </c>
      <c r="C1704" s="70">
        <v>75.153639999999996</v>
      </c>
      <c r="D1704" s="59" t="s">
        <v>50</v>
      </c>
      <c r="E1704" s="61" t="s">
        <v>43</v>
      </c>
      <c r="F1704" s="61" t="s">
        <v>55</v>
      </c>
      <c r="G1704" s="61">
        <v>1.1000000000000001E-3</v>
      </c>
      <c r="H1704" s="61">
        <f>IF(OR(G1704="",G1705="",G1706="",G1707=""),"",(SUMIF(A1704:A$7000,A1704,G1704:G$7000)))</f>
        <v>3.1300000000000001E-2</v>
      </c>
      <c r="I1704" s="61">
        <f t="shared" si="162"/>
        <v>33</v>
      </c>
      <c r="J1704" s="61" t="str">
        <f t="shared" si="158"/>
        <v>TaskB</v>
      </c>
      <c r="K1704" s="61">
        <f t="array" ref="K1704">(MAX(IF($A1704=InsertVoiceSwitchActivateLOG!A$1:A$7000,InsertVoiceSwitchActivateLOG!H$1:H$7000,0)))</f>
        <v>3.1300000000000001E-2</v>
      </c>
      <c r="L1704" s="61">
        <f t="shared" si="163"/>
        <v>75.153639999999996</v>
      </c>
      <c r="M1704" s="61">
        <f t="shared" si="161"/>
        <v>14.690000000001646</v>
      </c>
      <c r="N1704" s="59" t="str">
        <f t="shared" si="159"/>
        <v/>
      </c>
      <c r="O1704" s="59" t="str">
        <f t="shared" si="160"/>
        <v/>
      </c>
    </row>
    <row r="1705" spans="1:15" ht="12.5" customHeight="1" x14ac:dyDescent="0.35">
      <c r="A1705" s="2">
        <v>33</v>
      </c>
      <c r="B1705" s="2" t="s">
        <v>56</v>
      </c>
      <c r="C1705" s="69">
        <v>75.169690000000003</v>
      </c>
      <c r="D1705" t="s">
        <v>50</v>
      </c>
      <c r="E1705" s="2" t="s">
        <v>43</v>
      </c>
      <c r="F1705" s="2" t="s">
        <v>55</v>
      </c>
      <c r="G1705" s="2">
        <v>1.1999999999999999E-3</v>
      </c>
      <c r="H1705" s="2">
        <f>IF(OR(G1705="",G1706="",G1707="",G1708=""),"",(SUMIF(A1705:A$7000,A1705,G1705:G$7000)))</f>
        <v>3.0199999999999998E-2</v>
      </c>
      <c r="I1705" s="55" t="str">
        <f t="shared" si="162"/>
        <v/>
      </c>
      <c r="J1705" s="61" t="str">
        <f t="shared" si="158"/>
        <v/>
      </c>
      <c r="K1705" s="55">
        <f t="array" ref="K1705">(MAX(IF($A1705=InsertVoiceSwitchActivateLOG!A$1:A$7000,InsertVoiceSwitchActivateLOG!H$1:H$7000,0)))</f>
        <v>3.1300000000000001E-2</v>
      </c>
      <c r="L1705" s="55" t="str">
        <f t="shared" si="163"/>
        <v/>
      </c>
      <c r="M1705" s="55">
        <f t="shared" si="161"/>
        <v>16.050000000007003</v>
      </c>
      <c r="N1705" s="59">
        <f t="shared" si="159"/>
        <v>33</v>
      </c>
      <c r="O1705" s="59">
        <f t="shared" si="160"/>
        <v>-1</v>
      </c>
    </row>
    <row r="1706" spans="1:15" ht="12.5" customHeight="1" x14ac:dyDescent="0.35">
      <c r="A1706" s="61">
        <v>33</v>
      </c>
      <c r="B1706" s="61" t="s">
        <v>54</v>
      </c>
      <c r="C1706" s="70">
        <v>75.187179999999998</v>
      </c>
      <c r="D1706" s="59" t="s">
        <v>50</v>
      </c>
      <c r="E1706" s="61" t="s">
        <v>43</v>
      </c>
      <c r="F1706" s="61" t="s">
        <v>55</v>
      </c>
      <c r="G1706" s="61">
        <v>5.9999999999999995E-4</v>
      </c>
      <c r="H1706" s="61">
        <f>IF(OR(G1706="",G1707="",G1708="",G1709=""),"",(SUMIF(A1706:A$7000,A1706,G1706:G$7000)))</f>
        <v>2.8999999999999998E-2</v>
      </c>
      <c r="I1706" s="61" t="str">
        <f t="shared" si="162"/>
        <v/>
      </c>
      <c r="J1706" s="61" t="str">
        <f t="shared" si="158"/>
        <v/>
      </c>
      <c r="K1706" s="61">
        <f t="array" ref="K1706">(MAX(IF($A1706=InsertVoiceSwitchActivateLOG!A$1:A$7000,InsertVoiceSwitchActivateLOG!H$1:H$7000,0)))</f>
        <v>3.1300000000000001E-2</v>
      </c>
      <c r="L1706" s="61" t="str">
        <f t="shared" si="163"/>
        <v/>
      </c>
      <c r="M1706" s="61">
        <f t="shared" si="161"/>
        <v>17.489999999995121</v>
      </c>
      <c r="N1706" s="59">
        <f t="shared" si="159"/>
        <v>33</v>
      </c>
      <c r="O1706" s="59">
        <f t="shared" si="160"/>
        <v>1</v>
      </c>
    </row>
    <row r="1707" spans="1:15" ht="12.5" customHeight="1" x14ac:dyDescent="0.35">
      <c r="A1707" s="2">
        <v>33</v>
      </c>
      <c r="B1707" s="2" t="s">
        <v>56</v>
      </c>
      <c r="C1707" s="69">
        <v>75.203289999999996</v>
      </c>
      <c r="D1707" t="s">
        <v>50</v>
      </c>
      <c r="E1707" s="2" t="s">
        <v>43</v>
      </c>
      <c r="F1707" s="2" t="s">
        <v>55</v>
      </c>
      <c r="G1707" s="2">
        <v>1.6999999999999999E-3</v>
      </c>
      <c r="H1707" s="2">
        <f>IF(OR(G1707="",G1708="",G1709="",G1710=""),"",(SUMIF(A1707:A$7000,A1707,G1707:G$7000)))</f>
        <v>2.8399999999999998E-2</v>
      </c>
      <c r="I1707" s="55" t="str">
        <f t="shared" si="162"/>
        <v/>
      </c>
      <c r="J1707" s="61" t="str">
        <f t="shared" si="158"/>
        <v/>
      </c>
      <c r="K1707" s="55">
        <f t="array" ref="K1707">(MAX(IF($A1707=InsertVoiceSwitchActivateLOG!A$1:A$7000,InsertVoiceSwitchActivateLOG!H$1:H$7000,0)))</f>
        <v>3.1300000000000001E-2</v>
      </c>
      <c r="L1707" s="55" t="str">
        <f t="shared" si="163"/>
        <v/>
      </c>
      <c r="M1707" s="55">
        <f t="shared" si="161"/>
        <v>16.109999999997626</v>
      </c>
      <c r="N1707" s="59">
        <f t="shared" si="159"/>
        <v>33</v>
      </c>
      <c r="O1707" s="59">
        <f t="shared" si="160"/>
        <v>1</v>
      </c>
    </row>
    <row r="1708" spans="1:15" ht="12.5" customHeight="1" x14ac:dyDescent="0.35">
      <c r="A1708" s="61">
        <v>33</v>
      </c>
      <c r="B1708" s="61" t="s">
        <v>56</v>
      </c>
      <c r="C1708" s="70">
        <v>75.219380000000001</v>
      </c>
      <c r="D1708" s="59" t="s">
        <v>50</v>
      </c>
      <c r="E1708" s="61" t="s">
        <v>43</v>
      </c>
      <c r="F1708" s="61" t="s">
        <v>55</v>
      </c>
      <c r="G1708" s="61">
        <v>3.3999999999999998E-3</v>
      </c>
      <c r="H1708" s="61">
        <f>IF(OR(G1708="",G1709="",G1710="",G1711=""),"",(SUMIF(A1708:A$7000,A1708,G1708:G$7000)))</f>
        <v>2.6699999999999998E-2</v>
      </c>
      <c r="I1708" s="61" t="str">
        <f t="shared" si="162"/>
        <v/>
      </c>
      <c r="J1708" s="61" t="str">
        <f t="shared" si="158"/>
        <v/>
      </c>
      <c r="K1708" s="61">
        <f t="array" ref="K1708">(MAX(IF($A1708=InsertVoiceSwitchActivateLOG!A$1:A$7000,InsertVoiceSwitchActivateLOG!H$1:H$7000,0)))</f>
        <v>3.1300000000000001E-2</v>
      </c>
      <c r="L1708" s="61" t="str">
        <f t="shared" si="163"/>
        <v/>
      </c>
      <c r="M1708" s="61">
        <f t="shared" si="161"/>
        <v>16.090000000005489</v>
      </c>
      <c r="N1708" s="59">
        <f t="shared" si="159"/>
        <v>33</v>
      </c>
      <c r="O1708" s="59">
        <f t="shared" si="160"/>
        <v>1</v>
      </c>
    </row>
    <row r="1709" spans="1:15" ht="12.5" customHeight="1" x14ac:dyDescent="0.35">
      <c r="A1709" s="2">
        <v>33</v>
      </c>
      <c r="B1709" s="2" t="s">
        <v>56</v>
      </c>
      <c r="C1709" s="69">
        <v>75.23621</v>
      </c>
      <c r="D1709" t="s">
        <v>50</v>
      </c>
      <c r="E1709" s="2" t="s">
        <v>43</v>
      </c>
      <c r="F1709" s="2" t="s">
        <v>55</v>
      </c>
      <c r="G1709" s="2">
        <v>3.3999999999999998E-3</v>
      </c>
      <c r="H1709" s="2">
        <f>IF(OR(G1709="",G1710="",G1711="",G1712=""),"",(SUMIF(A1709:A$7000,A1709,G1709:G$7000)))</f>
        <v>2.3299999999999998E-2</v>
      </c>
      <c r="I1709" s="55" t="str">
        <f t="shared" si="162"/>
        <v/>
      </c>
      <c r="J1709" s="61" t="str">
        <f t="shared" si="158"/>
        <v/>
      </c>
      <c r="K1709" s="55">
        <f t="array" ref="K1709">(MAX(IF($A1709=InsertVoiceSwitchActivateLOG!A$1:A$7000,InsertVoiceSwitchActivateLOG!H$1:H$7000,0)))</f>
        <v>3.1300000000000001E-2</v>
      </c>
      <c r="L1709" s="55" t="str">
        <f t="shared" si="163"/>
        <v/>
      </c>
      <c r="M1709" s="55">
        <f t="shared" si="161"/>
        <v>16.82999999999879</v>
      </c>
      <c r="N1709" s="59">
        <f t="shared" si="159"/>
        <v>33</v>
      </c>
      <c r="O1709" s="59">
        <f t="shared" si="160"/>
        <v>-1</v>
      </c>
    </row>
    <row r="1710" spans="1:15" ht="12.5" customHeight="1" x14ac:dyDescent="0.35">
      <c r="A1710" s="61">
        <v>33</v>
      </c>
      <c r="B1710" s="61" t="s">
        <v>56</v>
      </c>
      <c r="C1710" s="70">
        <v>75.254959999999997</v>
      </c>
      <c r="D1710" s="59" t="s">
        <v>50</v>
      </c>
      <c r="E1710" s="61" t="s">
        <v>43</v>
      </c>
      <c r="F1710" s="61" t="s">
        <v>55</v>
      </c>
      <c r="G1710" s="61">
        <v>3.2000000000000002E-3</v>
      </c>
      <c r="H1710" s="61">
        <f>IF(OR(G1710="",G1711="",G1712="",G1713=""),"",(SUMIF(A1710:A$7000,A1710,G1710:G$7000)))</f>
        <v>1.9899999999999998E-2</v>
      </c>
      <c r="I1710" s="61" t="str">
        <f t="shared" si="162"/>
        <v/>
      </c>
      <c r="J1710" s="61" t="str">
        <f t="shared" si="158"/>
        <v/>
      </c>
      <c r="K1710" s="61">
        <f t="array" ref="K1710">(MAX(IF($A1710=InsertVoiceSwitchActivateLOG!A$1:A$7000,InsertVoiceSwitchActivateLOG!H$1:H$7000,0)))</f>
        <v>3.1300000000000001E-2</v>
      </c>
      <c r="L1710" s="61" t="str">
        <f t="shared" si="163"/>
        <v/>
      </c>
      <c r="M1710" s="61">
        <f t="shared" si="161"/>
        <v>18.749999999997158</v>
      </c>
      <c r="N1710" s="59">
        <f t="shared" si="159"/>
        <v>33</v>
      </c>
      <c r="O1710" s="59">
        <f t="shared" si="160"/>
        <v>1</v>
      </c>
    </row>
    <row r="1711" spans="1:15" ht="12.5" customHeight="1" x14ac:dyDescent="0.35">
      <c r="A1711" s="2">
        <v>33</v>
      </c>
      <c r="B1711" s="2" t="s">
        <v>56</v>
      </c>
      <c r="C1711" s="69">
        <v>75.275000000000006</v>
      </c>
      <c r="D1711" t="s">
        <v>50</v>
      </c>
      <c r="E1711" s="2" t="s">
        <v>43</v>
      </c>
      <c r="F1711" s="2" t="s">
        <v>55</v>
      </c>
      <c r="G1711" s="2">
        <v>3.7000000000000002E-3</v>
      </c>
      <c r="H1711" s="2">
        <f>IF(OR(G1711="",G1712="",G1713="",G1714=""),"",(SUMIF(A1711:A$7000,A1711,G1711:G$7000)))</f>
        <v>1.67E-2</v>
      </c>
      <c r="I1711" s="55" t="str">
        <f t="shared" si="162"/>
        <v/>
      </c>
      <c r="J1711" s="61" t="str">
        <f t="shared" si="158"/>
        <v/>
      </c>
      <c r="K1711" s="55">
        <f t="array" ref="K1711">(MAX(IF($A1711=InsertVoiceSwitchActivateLOG!A$1:A$7000,InsertVoiceSwitchActivateLOG!H$1:H$7000,0)))</f>
        <v>3.1300000000000001E-2</v>
      </c>
      <c r="L1711" s="55" t="str">
        <f t="shared" si="163"/>
        <v/>
      </c>
      <c r="M1711" s="55">
        <f t="shared" si="161"/>
        <v>20.040000000008718</v>
      </c>
      <c r="N1711" s="59">
        <f t="shared" si="159"/>
        <v>33</v>
      </c>
      <c r="O1711" s="59">
        <f t="shared" si="160"/>
        <v>-1</v>
      </c>
    </row>
    <row r="1712" spans="1:15" ht="12.5" customHeight="1" x14ac:dyDescent="0.35">
      <c r="A1712" s="61">
        <v>33</v>
      </c>
      <c r="B1712" s="61" t="s">
        <v>56</v>
      </c>
      <c r="C1712" s="70">
        <v>75.294780000000003</v>
      </c>
      <c r="D1712" s="59" t="s">
        <v>50</v>
      </c>
      <c r="E1712" s="61" t="s">
        <v>43</v>
      </c>
      <c r="F1712" s="61" t="s">
        <v>55</v>
      </c>
      <c r="G1712" s="61">
        <v>2.3E-3</v>
      </c>
      <c r="H1712" s="61">
        <f>IF(OR(G1712="",G1713="",G1714="",G1715=""),"",(SUMIF(A1712:A$7000,A1712,G1712:G$7000)))</f>
        <v>1.2999999999999999E-2</v>
      </c>
      <c r="I1712" s="61" t="str">
        <f t="shared" si="162"/>
        <v/>
      </c>
      <c r="J1712" s="61" t="str">
        <f t="shared" si="158"/>
        <v/>
      </c>
      <c r="K1712" s="61">
        <f t="array" ref="K1712">(MAX(IF($A1712=InsertVoiceSwitchActivateLOG!A$1:A$7000,InsertVoiceSwitchActivateLOG!H$1:H$7000,0)))</f>
        <v>3.1300000000000001E-2</v>
      </c>
      <c r="L1712" s="61" t="str">
        <f t="shared" si="163"/>
        <v/>
      </c>
      <c r="M1712" s="61">
        <f t="shared" si="161"/>
        <v>19.779999999997244</v>
      </c>
      <c r="N1712" s="59">
        <f t="shared" si="159"/>
        <v>33</v>
      </c>
      <c r="O1712" s="59">
        <f t="shared" si="160"/>
        <v>1</v>
      </c>
    </row>
    <row r="1713" spans="1:15" ht="12.5" customHeight="1" x14ac:dyDescent="0.35">
      <c r="A1713" s="2">
        <v>33</v>
      </c>
      <c r="B1713" s="2" t="s">
        <v>56</v>
      </c>
      <c r="C1713" s="69">
        <v>75.313509999999994</v>
      </c>
      <c r="D1713" t="s">
        <v>50</v>
      </c>
      <c r="E1713" s="2" t="s">
        <v>43</v>
      </c>
      <c r="F1713" s="2" t="s">
        <v>55</v>
      </c>
      <c r="G1713" s="2">
        <v>3.5000000000000001E-3</v>
      </c>
      <c r="H1713" s="2">
        <f>IF(OR(G1713="",G1714="",G1715="",G1716=""),"",(SUMIF(A1713:A$7000,A1713,G1713:G$7000)))</f>
        <v>1.0699999999999999E-2</v>
      </c>
      <c r="I1713" s="55" t="str">
        <f t="shared" si="162"/>
        <v/>
      </c>
      <c r="J1713" s="61" t="str">
        <f t="shared" si="158"/>
        <v/>
      </c>
      <c r="K1713" s="55">
        <f t="array" ref="K1713">(MAX(IF($A1713=InsertVoiceSwitchActivateLOG!A$1:A$7000,InsertVoiceSwitchActivateLOG!H$1:H$7000,0)))</f>
        <v>3.1300000000000001E-2</v>
      </c>
      <c r="L1713" s="55" t="str">
        <f t="shared" si="163"/>
        <v/>
      </c>
      <c r="M1713" s="55">
        <f t="shared" si="161"/>
        <v>18.72999999999081</v>
      </c>
      <c r="N1713" s="59">
        <f t="shared" si="159"/>
        <v>33</v>
      </c>
      <c r="O1713" s="59">
        <f t="shared" si="160"/>
        <v>-1</v>
      </c>
    </row>
    <row r="1714" spans="1:15" ht="12.5" customHeight="1" x14ac:dyDescent="0.35">
      <c r="A1714" s="61">
        <v>33</v>
      </c>
      <c r="B1714" s="61" t="s">
        <v>56</v>
      </c>
      <c r="C1714" s="70">
        <v>75.331969999999998</v>
      </c>
      <c r="D1714" s="59" t="s">
        <v>50</v>
      </c>
      <c r="E1714" s="61" t="s">
        <v>43</v>
      </c>
      <c r="F1714" s="61" t="s">
        <v>55</v>
      </c>
      <c r="G1714" s="61">
        <v>2.2000000000000001E-3</v>
      </c>
      <c r="H1714" s="61">
        <f>IF(OR(G1714="",G1715="",G1716="",G1717=""),"",(SUMIF(A1714:A$7000,A1714,G1714:G$7000)))</f>
        <v>7.1999999999999998E-3</v>
      </c>
      <c r="I1714" s="61" t="str">
        <f t="shared" si="162"/>
        <v/>
      </c>
      <c r="J1714" s="61" t="str">
        <f t="shared" si="158"/>
        <v/>
      </c>
      <c r="K1714" s="61">
        <f t="array" ref="K1714">(MAX(IF($A1714=InsertVoiceSwitchActivateLOG!A$1:A$7000,InsertVoiceSwitchActivateLOG!H$1:H$7000,0)))</f>
        <v>3.1300000000000001E-2</v>
      </c>
      <c r="L1714" s="61" t="str">
        <f t="shared" si="163"/>
        <v/>
      </c>
      <c r="M1714" s="61">
        <f t="shared" si="161"/>
        <v>18.460000000004584</v>
      </c>
      <c r="N1714" s="59">
        <f t="shared" si="159"/>
        <v>33</v>
      </c>
      <c r="O1714" s="59">
        <f t="shared" si="160"/>
        <v>-1</v>
      </c>
    </row>
    <row r="1715" spans="1:15" ht="12.5" customHeight="1" x14ac:dyDescent="0.35">
      <c r="A1715" s="2">
        <v>33</v>
      </c>
      <c r="B1715" s="2" t="s">
        <v>56</v>
      </c>
      <c r="C1715" s="69">
        <v>75.350309999999993</v>
      </c>
      <c r="D1715" t="s">
        <v>50</v>
      </c>
      <c r="E1715" s="2" t="s">
        <v>43</v>
      </c>
      <c r="F1715" s="2" t="s">
        <v>55</v>
      </c>
      <c r="G1715" s="2">
        <v>1.1000000000000001E-3</v>
      </c>
      <c r="H1715" s="2">
        <f>IF(OR(G1715="",G1716="",G1717="",G1718=""),"",(SUMIF(A1715:A$7000,A1715,G1715:G$7000)))</f>
        <v>5.0000000000000001E-3</v>
      </c>
      <c r="I1715" s="55" t="str">
        <f t="shared" si="162"/>
        <v/>
      </c>
      <c r="J1715" s="61" t="str">
        <f t="shared" si="158"/>
        <v/>
      </c>
      <c r="K1715" s="55">
        <f t="array" ref="K1715">(MAX(IF($A1715=InsertVoiceSwitchActivateLOG!A$1:A$7000,InsertVoiceSwitchActivateLOG!H$1:H$7000,0)))</f>
        <v>3.1300000000000001E-2</v>
      </c>
      <c r="L1715" s="55" t="str">
        <f t="shared" si="163"/>
        <v/>
      </c>
      <c r="M1715" s="55">
        <f t="shared" si="161"/>
        <v>18.339999999994916</v>
      </c>
      <c r="N1715" s="59">
        <f t="shared" si="159"/>
        <v>33</v>
      </c>
      <c r="O1715" s="59">
        <f t="shared" si="160"/>
        <v>1</v>
      </c>
    </row>
    <row r="1716" spans="1:15" ht="12.5" customHeight="1" x14ac:dyDescent="0.35">
      <c r="A1716" s="61">
        <v>33</v>
      </c>
      <c r="B1716" s="61" t="s">
        <v>56</v>
      </c>
      <c r="C1716" s="70">
        <v>75.375240000000005</v>
      </c>
      <c r="D1716" s="59" t="s">
        <v>50</v>
      </c>
      <c r="E1716" s="61" t="s">
        <v>43</v>
      </c>
      <c r="F1716" s="61" t="s">
        <v>55</v>
      </c>
      <c r="G1716" s="61">
        <v>1.4E-3</v>
      </c>
      <c r="H1716" s="61">
        <f>IF(OR(G1716="",G1717="",G1718="",G1719=""),"",(SUMIF(A1716:A$7000,A1716,G1716:G$7000)))</f>
        <v>3.8999999999999994E-3</v>
      </c>
      <c r="I1716" s="61" t="str">
        <f t="shared" si="162"/>
        <v/>
      </c>
      <c r="J1716" s="61" t="str">
        <f t="shared" si="158"/>
        <v/>
      </c>
      <c r="K1716" s="61">
        <f t="array" ref="K1716">(MAX(IF($A1716=InsertVoiceSwitchActivateLOG!A$1:A$7000,InsertVoiceSwitchActivateLOG!H$1:H$7000,0)))</f>
        <v>3.1300000000000001E-2</v>
      </c>
      <c r="L1716" s="61" t="str">
        <f t="shared" si="163"/>
        <v/>
      </c>
      <c r="M1716" s="61">
        <f t="shared" si="161"/>
        <v>24.930000000011887</v>
      </c>
      <c r="N1716" s="59">
        <f t="shared" si="159"/>
        <v>33</v>
      </c>
      <c r="O1716" s="59">
        <f t="shared" si="160"/>
        <v>-1</v>
      </c>
    </row>
    <row r="1717" spans="1:15" ht="12.5" customHeight="1" x14ac:dyDescent="0.35">
      <c r="A1717" s="2">
        <v>33</v>
      </c>
      <c r="B1717" s="2" t="s">
        <v>56</v>
      </c>
      <c r="C1717" s="69">
        <v>75.396150000000006</v>
      </c>
      <c r="D1717" t="s">
        <v>50</v>
      </c>
      <c r="E1717" s="2" t="s">
        <v>43</v>
      </c>
      <c r="F1717" s="2" t="s">
        <v>55</v>
      </c>
      <c r="G1717" s="2">
        <v>1.1999999999999999E-3</v>
      </c>
      <c r="H1717" s="2" t="str">
        <f>IF(OR(G1717="",G1718="",G1719="",G1720=""),"",(SUMIF(A1717:A$7000,A1717,G1717:G$7000)))</f>
        <v/>
      </c>
      <c r="I1717" s="55" t="str">
        <f t="shared" si="162"/>
        <v/>
      </c>
      <c r="J1717" s="61" t="str">
        <f t="shared" si="158"/>
        <v/>
      </c>
      <c r="K1717" s="55">
        <f t="array" ref="K1717">(MAX(IF($A1717=InsertVoiceSwitchActivateLOG!A$1:A$7000,InsertVoiceSwitchActivateLOG!H$1:H$7000,0)))</f>
        <v>3.1300000000000001E-2</v>
      </c>
      <c r="L1717" s="55" t="str">
        <f t="shared" si="163"/>
        <v/>
      </c>
      <c r="M1717" s="55">
        <f t="shared" si="161"/>
        <v>20.91000000000065</v>
      </c>
      <c r="N1717" s="59">
        <f t="shared" si="159"/>
        <v>33</v>
      </c>
      <c r="O1717" s="59">
        <f t="shared" si="160"/>
        <v>1</v>
      </c>
    </row>
    <row r="1718" spans="1:15" ht="12.5" customHeight="1" x14ac:dyDescent="0.35">
      <c r="A1718" s="61">
        <v>33</v>
      </c>
      <c r="B1718" s="61" t="s">
        <v>56</v>
      </c>
      <c r="C1718" s="70">
        <v>75.413640000000001</v>
      </c>
      <c r="D1718" s="59" t="s">
        <v>50</v>
      </c>
      <c r="E1718" s="61" t="s">
        <v>43</v>
      </c>
      <c r="F1718" s="61" t="s">
        <v>55</v>
      </c>
      <c r="G1718" s="61">
        <v>1.1999999999999999E-3</v>
      </c>
      <c r="H1718" s="61" t="str">
        <f>IF(OR(G1718="",G1719="",G1720="",G1721=""),"",(SUMIF(A1718:A$7000,A1718,G1718:G$7000)))</f>
        <v/>
      </c>
      <c r="I1718" s="61" t="str">
        <f t="shared" si="162"/>
        <v/>
      </c>
      <c r="J1718" s="61" t="str">
        <f t="shared" si="158"/>
        <v/>
      </c>
      <c r="K1718" s="61">
        <f t="array" ref="K1718">(MAX(IF($A1718=InsertVoiceSwitchActivateLOG!A$1:A$7000,InsertVoiceSwitchActivateLOG!H$1:H$7000,0)))</f>
        <v>3.1300000000000001E-2</v>
      </c>
      <c r="L1718" s="61" t="str">
        <f t="shared" si="163"/>
        <v/>
      </c>
      <c r="M1718" s="61">
        <f t="shared" si="161"/>
        <v>17.489999999995121</v>
      </c>
      <c r="N1718" s="59">
        <f t="shared" si="159"/>
        <v>33</v>
      </c>
      <c r="O1718" s="59">
        <f t="shared" si="160"/>
        <v>-1</v>
      </c>
    </row>
    <row r="1719" spans="1:15" ht="12.5" customHeight="1" x14ac:dyDescent="0.35">
      <c r="A1719" s="2">
        <v>33</v>
      </c>
      <c r="B1719" s="2" t="s">
        <v>54</v>
      </c>
      <c r="C1719" s="69">
        <v>75.438419999999994</v>
      </c>
      <c r="D1719" t="s">
        <v>50</v>
      </c>
      <c r="E1719" s="2" t="s">
        <v>43</v>
      </c>
      <c r="F1719" s="2" t="s">
        <v>55</v>
      </c>
      <c r="G1719" s="2">
        <v>1E-4</v>
      </c>
      <c r="H1719" s="2" t="str">
        <f>IF(OR(G1719="",G1720="",G1721="",G1722=""),"",(SUMIF(A1719:A$7000,A1719,G1719:G$7000)))</f>
        <v/>
      </c>
      <c r="I1719" s="55" t="str">
        <f t="shared" si="162"/>
        <v/>
      </c>
      <c r="J1719" s="61" t="str">
        <f t="shared" si="158"/>
        <v/>
      </c>
      <c r="K1719" s="55">
        <f t="array" ref="K1719">(MAX(IF($A1719=InsertVoiceSwitchActivateLOG!A$1:A$7000,InsertVoiceSwitchActivateLOG!H$1:H$7000,0)))</f>
        <v>3.1300000000000001E-2</v>
      </c>
      <c r="L1719" s="55" t="str">
        <f t="shared" si="163"/>
        <v/>
      </c>
      <c r="M1719" s="55">
        <f t="shared" si="161"/>
        <v>24.779999999992697</v>
      </c>
      <c r="N1719" s="59" t="str">
        <f t="shared" si="159"/>
        <v/>
      </c>
      <c r="O1719" s="59" t="str">
        <f t="shared" si="160"/>
        <v/>
      </c>
    </row>
    <row r="1720" spans="1:15" ht="12.5" customHeight="1" x14ac:dyDescent="0.35">
      <c r="A1720" s="61">
        <v>33</v>
      </c>
      <c r="B1720" s="61" t="s">
        <v>54</v>
      </c>
      <c r="C1720" s="70">
        <v>75.454049999999995</v>
      </c>
      <c r="D1720" s="59" t="s">
        <v>50</v>
      </c>
      <c r="E1720" s="61" t="s">
        <v>43</v>
      </c>
      <c r="F1720" s="61" t="s">
        <v>55</v>
      </c>
      <c r="G1720" s="61"/>
      <c r="H1720" s="61" t="str">
        <f>IF(OR(G1720="",G1721="",G1722="",G1723=""),"",(SUMIF(A1720:A$7000,A1720,G1720:G$7000)))</f>
        <v/>
      </c>
      <c r="I1720" s="61" t="str">
        <f t="shared" si="162"/>
        <v/>
      </c>
      <c r="J1720" s="61" t="str">
        <f t="shared" si="158"/>
        <v/>
      </c>
      <c r="K1720" s="61">
        <f t="array" ref="K1720">(MAX(IF($A1720=InsertVoiceSwitchActivateLOG!A$1:A$7000,InsertVoiceSwitchActivateLOG!H$1:H$7000,0)))</f>
        <v>3.1300000000000001E-2</v>
      </c>
      <c r="L1720" s="61" t="str">
        <f t="shared" si="163"/>
        <v/>
      </c>
      <c r="M1720" s="61">
        <f t="shared" si="161"/>
        <v>15.630000000001587</v>
      </c>
      <c r="N1720" s="59" t="str">
        <f t="shared" si="159"/>
        <v/>
      </c>
      <c r="O1720" s="59" t="str">
        <f t="shared" si="160"/>
        <v/>
      </c>
    </row>
    <row r="1721" spans="1:15" ht="12.5" customHeight="1" x14ac:dyDescent="0.35">
      <c r="A1721" s="2">
        <v>33</v>
      </c>
      <c r="B1721" s="2" t="s">
        <v>54</v>
      </c>
      <c r="C1721" s="69">
        <v>75.469859999999997</v>
      </c>
      <c r="D1721" t="s">
        <v>50</v>
      </c>
      <c r="E1721" s="2" t="s">
        <v>43</v>
      </c>
      <c r="F1721" s="2" t="s">
        <v>55</v>
      </c>
      <c r="G1721" s="2"/>
      <c r="H1721" s="2" t="str">
        <f>IF(OR(G1721="",G1722="",G1723="",G1724=""),"",(SUMIF(A1721:A$7000,A1721,G1721:G$7000)))</f>
        <v/>
      </c>
      <c r="I1721" s="55" t="str">
        <f t="shared" si="162"/>
        <v/>
      </c>
      <c r="J1721" s="61" t="str">
        <f t="shared" si="158"/>
        <v/>
      </c>
      <c r="K1721" s="55">
        <f t="array" ref="K1721">(MAX(IF($A1721=InsertVoiceSwitchActivateLOG!A$1:A$7000,InsertVoiceSwitchActivateLOG!H$1:H$7000,0)))</f>
        <v>3.1300000000000001E-2</v>
      </c>
      <c r="L1721" s="55" t="str">
        <f t="shared" si="163"/>
        <v/>
      </c>
      <c r="M1721" s="55">
        <f t="shared" si="161"/>
        <v>15.810000000001878</v>
      </c>
      <c r="N1721" s="59" t="str">
        <f t="shared" si="159"/>
        <v/>
      </c>
      <c r="O1721" s="59" t="str">
        <f t="shared" si="160"/>
        <v/>
      </c>
    </row>
    <row r="1722" spans="1:15" ht="12.5" customHeight="1" x14ac:dyDescent="0.35">
      <c r="A1722" s="61">
        <v>33</v>
      </c>
      <c r="B1722" s="61" t="s">
        <v>54</v>
      </c>
      <c r="C1722" s="70">
        <v>75.487409999999997</v>
      </c>
      <c r="D1722" s="59" t="s">
        <v>50</v>
      </c>
      <c r="E1722" s="61" t="s">
        <v>43</v>
      </c>
      <c r="F1722" s="61" t="s">
        <v>55</v>
      </c>
      <c r="G1722" s="61"/>
      <c r="H1722" s="61" t="str">
        <f>IF(OR(G1722="",G1723="",G1724="",G1725=""),"",(SUMIF(A1722:A$7000,A1722,G1722:G$7000)))</f>
        <v/>
      </c>
      <c r="I1722" s="61" t="str">
        <f t="shared" si="162"/>
        <v/>
      </c>
      <c r="J1722" s="61" t="str">
        <f t="shared" si="158"/>
        <v/>
      </c>
      <c r="K1722" s="61">
        <f t="array" ref="K1722">(MAX(IF($A1722=InsertVoiceSwitchActivateLOG!A$1:A$7000,InsertVoiceSwitchActivateLOG!H$1:H$7000,0)))</f>
        <v>3.1300000000000001E-2</v>
      </c>
      <c r="L1722" s="61" t="str">
        <f t="shared" si="163"/>
        <v/>
      </c>
      <c r="M1722" s="61">
        <f t="shared" si="161"/>
        <v>17.549999999999955</v>
      </c>
      <c r="N1722" s="59" t="str">
        <f t="shared" si="159"/>
        <v/>
      </c>
      <c r="O1722" s="59" t="str">
        <f t="shared" si="160"/>
        <v/>
      </c>
    </row>
    <row r="1723" spans="1:15" ht="12.5" customHeight="1" x14ac:dyDescent="0.35">
      <c r="A1723" s="2">
        <v>33</v>
      </c>
      <c r="B1723" s="2" t="s">
        <v>54</v>
      </c>
      <c r="C1723" s="69">
        <v>75.511380000000003</v>
      </c>
      <c r="D1723" t="s">
        <v>50</v>
      </c>
      <c r="E1723" s="2" t="s">
        <v>43</v>
      </c>
      <c r="F1723" s="2" t="s">
        <v>55</v>
      </c>
      <c r="G1723" s="2"/>
      <c r="H1723" s="2" t="str">
        <f>IF(OR(G1723="",G1724="",G1725="",G1726=""),"",(SUMIF(A1723:A$7000,A1723,G1723:G$7000)))</f>
        <v/>
      </c>
      <c r="I1723" s="55" t="str">
        <f t="shared" si="162"/>
        <v/>
      </c>
      <c r="J1723" s="61" t="str">
        <f t="shared" si="158"/>
        <v/>
      </c>
      <c r="K1723" s="55">
        <f t="array" ref="K1723">(MAX(IF($A1723=InsertVoiceSwitchActivateLOG!A$1:A$7000,InsertVoiceSwitchActivateLOG!H$1:H$7000,0)))</f>
        <v>3.1300000000000001E-2</v>
      </c>
      <c r="L1723" s="55" t="str">
        <f t="shared" si="163"/>
        <v/>
      </c>
      <c r="M1723" s="55">
        <f t="shared" si="161"/>
        <v>23.970000000005598</v>
      </c>
      <c r="N1723" s="59" t="str">
        <f t="shared" si="159"/>
        <v/>
      </c>
      <c r="O1723" s="59" t="str">
        <f t="shared" si="160"/>
        <v/>
      </c>
    </row>
    <row r="1724" spans="1:15" ht="12.5" customHeight="1" x14ac:dyDescent="0.35">
      <c r="A1724" s="61">
        <v>34</v>
      </c>
      <c r="B1724" s="61" t="s">
        <v>54</v>
      </c>
      <c r="C1724" s="70">
        <v>76.538499999999999</v>
      </c>
      <c r="D1724" s="59" t="s">
        <v>50</v>
      </c>
      <c r="E1724" s="61" t="s">
        <v>44</v>
      </c>
      <c r="F1724" s="61" t="s">
        <v>55</v>
      </c>
      <c r="G1724" s="61"/>
      <c r="H1724" s="61" t="str">
        <f>IF(OR(G1724="",G1725="",G1726="",G1727=""),"",(SUMIF(A1724:A$7000,A1724,G1724:G$7000)))</f>
        <v/>
      </c>
      <c r="I1724" s="61" t="str">
        <f t="shared" si="162"/>
        <v/>
      </c>
      <c r="J1724" s="61" t="str">
        <f t="shared" si="158"/>
        <v/>
      </c>
      <c r="K1724" s="61">
        <f t="array" ref="K1724">(MAX(IF($A1724=InsertVoiceSwitchActivateLOG!A$1:A$7000,InsertVoiceSwitchActivateLOG!H$1:H$7000,0)))</f>
        <v>8.5800000000000001E-2</v>
      </c>
      <c r="L1724" s="61" t="str">
        <f t="shared" si="163"/>
        <v/>
      </c>
      <c r="M1724" s="61">
        <f t="shared" si="161"/>
        <v>0</v>
      </c>
      <c r="N1724" s="59" t="str">
        <f t="shared" si="159"/>
        <v/>
      </c>
      <c r="O1724" s="59" t="str">
        <f t="shared" si="160"/>
        <v/>
      </c>
    </row>
    <row r="1725" spans="1:15" ht="12.5" customHeight="1" x14ac:dyDescent="0.35">
      <c r="A1725" s="2">
        <v>34</v>
      </c>
      <c r="B1725" s="2" t="s">
        <v>54</v>
      </c>
      <c r="C1725" s="69">
        <v>76.560069999999996</v>
      </c>
      <c r="D1725" t="s">
        <v>50</v>
      </c>
      <c r="E1725" s="2" t="s">
        <v>44</v>
      </c>
      <c r="F1725" s="2" t="s">
        <v>55</v>
      </c>
      <c r="G1725" s="2"/>
      <c r="H1725" s="2" t="str">
        <f>IF(OR(G1725="",G1726="",G1727="",G1728=""),"",(SUMIF(A1725:A$7000,A1725,G1725:G$7000)))</f>
        <v/>
      </c>
      <c r="I1725" s="55" t="str">
        <f t="shared" si="162"/>
        <v/>
      </c>
      <c r="J1725" s="61" t="str">
        <f t="shared" si="158"/>
        <v/>
      </c>
      <c r="K1725" s="55">
        <f t="array" ref="K1725">(MAX(IF($A1725=InsertVoiceSwitchActivateLOG!A$1:A$7000,InsertVoiceSwitchActivateLOG!H$1:H$7000,0)))</f>
        <v>8.5800000000000001E-2</v>
      </c>
      <c r="L1725" s="55" t="str">
        <f t="shared" si="163"/>
        <v/>
      </c>
      <c r="M1725" s="55">
        <f t="shared" si="161"/>
        <v>21.56999999999698</v>
      </c>
      <c r="N1725" s="59" t="str">
        <f t="shared" si="159"/>
        <v/>
      </c>
      <c r="O1725" s="59" t="str">
        <f t="shared" si="160"/>
        <v/>
      </c>
    </row>
    <row r="1726" spans="1:15" ht="12.5" customHeight="1" x14ac:dyDescent="0.35">
      <c r="A1726" s="61">
        <v>34</v>
      </c>
      <c r="B1726" s="61" t="s">
        <v>54</v>
      </c>
      <c r="C1726" s="70">
        <v>76.58981</v>
      </c>
      <c r="D1726" s="59" t="s">
        <v>50</v>
      </c>
      <c r="E1726" s="61" t="s">
        <v>44</v>
      </c>
      <c r="F1726" s="61" t="s">
        <v>55</v>
      </c>
      <c r="G1726" s="61"/>
      <c r="H1726" s="61" t="str">
        <f>IF(OR(G1726="",G1727="",G1728="",G1729=""),"",(SUMIF(A1726:A$7000,A1726,G1726:G$7000)))</f>
        <v/>
      </c>
      <c r="I1726" s="61" t="str">
        <f t="shared" si="162"/>
        <v/>
      </c>
      <c r="J1726" s="61" t="str">
        <f t="shared" si="158"/>
        <v/>
      </c>
      <c r="K1726" s="61">
        <f t="array" ref="K1726">(MAX(IF($A1726=InsertVoiceSwitchActivateLOG!A$1:A$7000,InsertVoiceSwitchActivateLOG!H$1:H$7000,0)))</f>
        <v>8.5800000000000001E-2</v>
      </c>
      <c r="L1726" s="61" t="str">
        <f t="shared" si="163"/>
        <v/>
      </c>
      <c r="M1726" s="61">
        <f t="shared" si="161"/>
        <v>29.740000000003874</v>
      </c>
      <c r="N1726" s="59" t="str">
        <f t="shared" si="159"/>
        <v/>
      </c>
      <c r="O1726" s="59" t="str">
        <f t="shared" si="160"/>
        <v/>
      </c>
    </row>
    <row r="1727" spans="1:15" ht="12.5" customHeight="1" x14ac:dyDescent="0.35">
      <c r="A1727" s="2">
        <v>34</v>
      </c>
      <c r="B1727" s="2" t="s">
        <v>54</v>
      </c>
      <c r="C1727" s="69">
        <v>76.610119999999995</v>
      </c>
      <c r="D1727" t="s">
        <v>50</v>
      </c>
      <c r="E1727" s="2" t="s">
        <v>44</v>
      </c>
      <c r="F1727" s="2" t="s">
        <v>55</v>
      </c>
      <c r="G1727" s="2"/>
      <c r="H1727" s="2" t="str">
        <f>IF(OR(G1727="",G1728="",G1729="",G1730=""),"",(SUMIF(A1727:A$7000,A1727,G1727:G$7000)))</f>
        <v/>
      </c>
      <c r="I1727" s="55" t="str">
        <f t="shared" si="162"/>
        <v/>
      </c>
      <c r="J1727" s="61" t="str">
        <f t="shared" si="158"/>
        <v/>
      </c>
      <c r="K1727" s="55">
        <f t="array" ref="K1727">(MAX(IF($A1727=InsertVoiceSwitchActivateLOG!A$1:A$7000,InsertVoiceSwitchActivateLOG!H$1:H$7000,0)))</f>
        <v>8.5800000000000001E-2</v>
      </c>
      <c r="L1727" s="55" t="str">
        <f t="shared" si="163"/>
        <v/>
      </c>
      <c r="M1727" s="55">
        <f t="shared" si="161"/>
        <v>20.309999999994943</v>
      </c>
      <c r="N1727" s="59" t="str">
        <f t="shared" si="159"/>
        <v/>
      </c>
      <c r="O1727" s="59" t="str">
        <f t="shared" si="160"/>
        <v/>
      </c>
    </row>
    <row r="1728" spans="1:15" ht="12.5" customHeight="1" x14ac:dyDescent="0.35">
      <c r="A1728" s="61">
        <v>34</v>
      </c>
      <c r="B1728" s="61" t="s">
        <v>54</v>
      </c>
      <c r="C1728" s="70">
        <v>76.636960000000002</v>
      </c>
      <c r="D1728" s="59" t="s">
        <v>50</v>
      </c>
      <c r="E1728" s="61" t="s">
        <v>44</v>
      </c>
      <c r="F1728" s="61" t="s">
        <v>55</v>
      </c>
      <c r="G1728" s="61"/>
      <c r="H1728" s="61" t="str">
        <f>IF(OR(G1728="",G1729="",G1730="",G1731=""),"",(SUMIF(A1728:A$7000,A1728,G1728:G$7000)))</f>
        <v/>
      </c>
      <c r="I1728" s="61" t="str">
        <f t="shared" si="162"/>
        <v/>
      </c>
      <c r="J1728" s="61" t="str">
        <f t="shared" si="158"/>
        <v/>
      </c>
      <c r="K1728" s="61">
        <f t="array" ref="K1728">(MAX(IF($A1728=InsertVoiceSwitchActivateLOG!A$1:A$7000,InsertVoiceSwitchActivateLOG!H$1:H$7000,0)))</f>
        <v>8.5800000000000001E-2</v>
      </c>
      <c r="L1728" s="61" t="str">
        <f t="shared" si="163"/>
        <v/>
      </c>
      <c r="M1728" s="61">
        <f t="shared" si="161"/>
        <v>26.84000000000708</v>
      </c>
      <c r="N1728" s="59" t="str">
        <f t="shared" si="159"/>
        <v/>
      </c>
      <c r="O1728" s="59" t="str">
        <f t="shared" si="160"/>
        <v/>
      </c>
    </row>
    <row r="1729" spans="1:15" ht="12.5" customHeight="1" x14ac:dyDescent="0.35">
      <c r="A1729" s="2">
        <v>34</v>
      </c>
      <c r="B1729" s="2" t="s">
        <v>54</v>
      </c>
      <c r="C1729" s="69">
        <v>76.653419999999997</v>
      </c>
      <c r="D1729" t="s">
        <v>50</v>
      </c>
      <c r="E1729" s="2" t="s">
        <v>44</v>
      </c>
      <c r="F1729" s="2" t="s">
        <v>55</v>
      </c>
      <c r="G1729" s="2"/>
      <c r="H1729" s="2" t="str">
        <f>IF(OR(G1729="",G1730="",G1731="",G1732=""),"",(SUMIF(A1729:A$7000,A1729,G1729:G$7000)))</f>
        <v/>
      </c>
      <c r="I1729" s="55" t="str">
        <f t="shared" si="162"/>
        <v/>
      </c>
      <c r="J1729" s="61" t="str">
        <f t="shared" si="158"/>
        <v/>
      </c>
      <c r="K1729" s="55">
        <f t="array" ref="K1729">(MAX(IF($A1729=InsertVoiceSwitchActivateLOG!A$1:A$7000,InsertVoiceSwitchActivateLOG!H$1:H$7000,0)))</f>
        <v>8.5800000000000001E-2</v>
      </c>
      <c r="L1729" s="55" t="str">
        <f t="shared" si="163"/>
        <v/>
      </c>
      <c r="M1729" s="55">
        <f t="shared" si="161"/>
        <v>16.459999999995034</v>
      </c>
      <c r="N1729" s="59" t="str">
        <f t="shared" si="159"/>
        <v/>
      </c>
      <c r="O1729" s="59" t="str">
        <f t="shared" si="160"/>
        <v/>
      </c>
    </row>
    <row r="1730" spans="1:15" ht="12.5" customHeight="1" x14ac:dyDescent="0.35">
      <c r="A1730" s="61">
        <v>34</v>
      </c>
      <c r="B1730" s="61" t="s">
        <v>54</v>
      </c>
      <c r="C1730" s="70">
        <v>76.673389999999998</v>
      </c>
      <c r="D1730" s="59" t="s">
        <v>50</v>
      </c>
      <c r="E1730" s="61" t="s">
        <v>44</v>
      </c>
      <c r="F1730" s="61" t="s">
        <v>55</v>
      </c>
      <c r="G1730" s="61"/>
      <c r="H1730" s="61" t="str">
        <f>IF(OR(G1730="",G1731="",G1732="",G1733=""),"",(SUMIF(A1730:A$7000,A1730,G1730:G$7000)))</f>
        <v/>
      </c>
      <c r="I1730" s="61" t="str">
        <f t="shared" si="162"/>
        <v/>
      </c>
      <c r="J1730" s="61" t="str">
        <f t="shared" si="158"/>
        <v/>
      </c>
      <c r="K1730" s="61">
        <f t="array" ref="K1730">(MAX(IF($A1730=InsertVoiceSwitchActivateLOG!A$1:A$7000,InsertVoiceSwitchActivateLOG!H$1:H$7000,0)))</f>
        <v>8.5800000000000001E-2</v>
      </c>
      <c r="L1730" s="61" t="str">
        <f t="shared" si="163"/>
        <v/>
      </c>
      <c r="M1730" s="61">
        <f t="shared" si="161"/>
        <v>19.970000000000709</v>
      </c>
      <c r="N1730" s="59" t="str">
        <f t="shared" si="159"/>
        <v/>
      </c>
      <c r="O1730" s="59" t="str">
        <f t="shared" si="160"/>
        <v/>
      </c>
    </row>
    <row r="1731" spans="1:15" ht="12.5" customHeight="1" x14ac:dyDescent="0.35">
      <c r="A1731" s="2">
        <v>34</v>
      </c>
      <c r="B1731" s="2" t="s">
        <v>54</v>
      </c>
      <c r="C1731" s="69">
        <v>76.693049999999999</v>
      </c>
      <c r="D1731" t="s">
        <v>50</v>
      </c>
      <c r="E1731" s="2" t="s">
        <v>44</v>
      </c>
      <c r="F1731" s="2" t="s">
        <v>55</v>
      </c>
      <c r="G1731" s="2"/>
      <c r="H1731" s="2" t="str">
        <f>IF(OR(G1731="",G1732="",G1733="",G1734=""),"",(SUMIF(A1731:A$7000,A1731,G1731:G$7000)))</f>
        <v/>
      </c>
      <c r="I1731" s="55" t="str">
        <f t="shared" si="162"/>
        <v/>
      </c>
      <c r="J1731" s="61" t="str">
        <f t="shared" si="158"/>
        <v/>
      </c>
      <c r="K1731" s="55">
        <f t="array" ref="K1731">(MAX(IF($A1731=InsertVoiceSwitchActivateLOG!A$1:A$7000,InsertVoiceSwitchActivateLOG!H$1:H$7000,0)))</f>
        <v>8.5800000000000001E-2</v>
      </c>
      <c r="L1731" s="55" t="str">
        <f t="shared" si="163"/>
        <v/>
      </c>
      <c r="M1731" s="55">
        <f t="shared" si="161"/>
        <v>19.660000000001787</v>
      </c>
      <c r="N1731" s="59" t="str">
        <f t="shared" si="159"/>
        <v/>
      </c>
      <c r="O1731" s="59" t="str">
        <f t="shared" si="160"/>
        <v/>
      </c>
    </row>
    <row r="1732" spans="1:15" ht="12.5" customHeight="1" x14ac:dyDescent="0.35">
      <c r="A1732" s="61">
        <v>34</v>
      </c>
      <c r="B1732" s="61" t="s">
        <v>54</v>
      </c>
      <c r="C1732" s="70">
        <v>76.71275</v>
      </c>
      <c r="D1732" s="59" t="s">
        <v>50</v>
      </c>
      <c r="E1732" s="61" t="s">
        <v>44</v>
      </c>
      <c r="F1732" s="61" t="s">
        <v>55</v>
      </c>
      <c r="G1732" s="61"/>
      <c r="H1732" s="61" t="str">
        <f>IF(OR(G1732="",G1733="",G1734="",G1735=""),"",(SUMIF(A1732:A$7000,A1732,G1732:G$7000)))</f>
        <v/>
      </c>
      <c r="I1732" s="61" t="str">
        <f t="shared" si="162"/>
        <v/>
      </c>
      <c r="J1732" s="61" t="str">
        <f t="shared" si="158"/>
        <v/>
      </c>
      <c r="K1732" s="61">
        <f t="array" ref="K1732">(MAX(IF($A1732=InsertVoiceSwitchActivateLOG!A$1:A$7000,InsertVoiceSwitchActivateLOG!H$1:H$7000,0)))</f>
        <v>8.5800000000000001E-2</v>
      </c>
      <c r="L1732" s="61" t="str">
        <f t="shared" si="163"/>
        <v/>
      </c>
      <c r="M1732" s="61">
        <f t="shared" si="161"/>
        <v>19.700000000000273</v>
      </c>
      <c r="N1732" s="59" t="str">
        <f t="shared" si="159"/>
        <v/>
      </c>
      <c r="O1732" s="59" t="str">
        <f t="shared" si="160"/>
        <v/>
      </c>
    </row>
    <row r="1733" spans="1:15" ht="12.5" customHeight="1" x14ac:dyDescent="0.35">
      <c r="A1733" s="2">
        <v>34</v>
      </c>
      <c r="B1733" s="2" t="s">
        <v>54</v>
      </c>
      <c r="C1733" s="69">
        <v>76.727739999999997</v>
      </c>
      <c r="D1733" t="s">
        <v>50</v>
      </c>
      <c r="E1733" s="2" t="s">
        <v>44</v>
      </c>
      <c r="F1733" s="2" t="s">
        <v>55</v>
      </c>
      <c r="G1733" s="2"/>
      <c r="H1733" s="2" t="str">
        <f>IF(OR(G1733="",G1734="",G1735="",G1736=""),"",(SUMIF(A1733:A$7000,A1733,G1733:G$7000)))</f>
        <v/>
      </c>
      <c r="I1733" s="55" t="str">
        <f t="shared" si="162"/>
        <v/>
      </c>
      <c r="J1733" s="61" t="str">
        <f t="shared" si="158"/>
        <v/>
      </c>
      <c r="K1733" s="55">
        <f t="array" ref="K1733">(MAX(IF($A1733=InsertVoiceSwitchActivateLOG!A$1:A$7000,InsertVoiceSwitchActivateLOG!H$1:H$7000,0)))</f>
        <v>8.5800000000000001E-2</v>
      </c>
      <c r="L1733" s="55" t="str">
        <f t="shared" si="163"/>
        <v/>
      </c>
      <c r="M1733" s="55">
        <f t="shared" si="161"/>
        <v>14.989999999997394</v>
      </c>
      <c r="N1733" s="59" t="str">
        <f t="shared" si="159"/>
        <v/>
      </c>
      <c r="O1733" s="59" t="str">
        <f t="shared" si="160"/>
        <v/>
      </c>
    </row>
    <row r="1734" spans="1:15" ht="12.5" customHeight="1" x14ac:dyDescent="0.35">
      <c r="A1734" s="61">
        <v>34</v>
      </c>
      <c r="B1734" s="61" t="s">
        <v>54</v>
      </c>
      <c r="C1734" s="70">
        <v>76.747609999999995</v>
      </c>
      <c r="D1734" s="59" t="s">
        <v>50</v>
      </c>
      <c r="E1734" s="61" t="s">
        <v>44</v>
      </c>
      <c r="F1734" s="61" t="s">
        <v>55</v>
      </c>
      <c r="G1734" s="61"/>
      <c r="H1734" s="61" t="str">
        <f>IF(OR(G1734="",G1735="",G1736="",G1737=""),"",(SUMIF(A1734:A$7000,A1734,G1734:G$7000)))</f>
        <v/>
      </c>
      <c r="I1734" s="61" t="str">
        <f t="shared" si="162"/>
        <v/>
      </c>
      <c r="J1734" s="61" t="str">
        <f t="shared" si="158"/>
        <v/>
      </c>
      <c r="K1734" s="61">
        <f t="array" ref="K1734">(MAX(IF($A1734=InsertVoiceSwitchActivateLOG!A$1:A$7000,InsertVoiceSwitchActivateLOG!H$1:H$7000,0)))</f>
        <v>8.5800000000000001E-2</v>
      </c>
      <c r="L1734" s="61" t="str">
        <f t="shared" si="163"/>
        <v/>
      </c>
      <c r="M1734" s="61">
        <f t="shared" si="161"/>
        <v>19.86999999999739</v>
      </c>
      <c r="N1734" s="59" t="str">
        <f t="shared" si="159"/>
        <v/>
      </c>
      <c r="O1734" s="59" t="str">
        <f t="shared" si="160"/>
        <v/>
      </c>
    </row>
    <row r="1735" spans="1:15" ht="12.5" customHeight="1" x14ac:dyDescent="0.35">
      <c r="A1735" s="2">
        <v>34</v>
      </c>
      <c r="B1735" s="2" t="s">
        <v>54</v>
      </c>
      <c r="C1735" s="69">
        <v>76.773610000000005</v>
      </c>
      <c r="D1735" t="s">
        <v>50</v>
      </c>
      <c r="E1735" s="2" t="s">
        <v>44</v>
      </c>
      <c r="F1735" s="2" t="s">
        <v>55</v>
      </c>
      <c r="G1735" s="2"/>
      <c r="H1735" s="2" t="str">
        <f>IF(OR(G1735="",G1736="",G1737="",G1738=""),"",(SUMIF(A1735:A$7000,A1735,G1735:G$7000)))</f>
        <v/>
      </c>
      <c r="I1735" s="55" t="str">
        <f t="shared" si="162"/>
        <v/>
      </c>
      <c r="J1735" s="61" t="str">
        <f t="shared" si="158"/>
        <v/>
      </c>
      <c r="K1735" s="55">
        <f t="array" ref="K1735">(MAX(IF($A1735=InsertVoiceSwitchActivateLOG!A$1:A$7000,InsertVoiceSwitchActivateLOG!H$1:H$7000,0)))</f>
        <v>8.5800000000000001E-2</v>
      </c>
      <c r="L1735" s="55" t="str">
        <f t="shared" si="163"/>
        <v/>
      </c>
      <c r="M1735" s="55">
        <f t="shared" si="161"/>
        <v>26.000000000010459</v>
      </c>
      <c r="N1735" s="59" t="str">
        <f t="shared" si="159"/>
        <v/>
      </c>
      <c r="O1735" s="59" t="str">
        <f t="shared" si="160"/>
        <v/>
      </c>
    </row>
    <row r="1736" spans="1:15" ht="12.5" customHeight="1" x14ac:dyDescent="0.35">
      <c r="A1736" s="61">
        <v>34</v>
      </c>
      <c r="B1736" s="61" t="s">
        <v>54</v>
      </c>
      <c r="C1736" s="70">
        <v>76.793580000000006</v>
      </c>
      <c r="D1736" s="59" t="s">
        <v>50</v>
      </c>
      <c r="E1736" s="61" t="s">
        <v>44</v>
      </c>
      <c r="F1736" s="61" t="s">
        <v>55</v>
      </c>
      <c r="G1736" s="61"/>
      <c r="H1736" s="61" t="str">
        <f>IF(OR(G1736="",G1737="",G1738="",G1739=""),"",(SUMIF(A1736:A$7000,A1736,G1736:G$7000)))</f>
        <v/>
      </c>
      <c r="I1736" s="61" t="str">
        <f t="shared" si="162"/>
        <v/>
      </c>
      <c r="J1736" s="61" t="str">
        <f t="shared" si="158"/>
        <v/>
      </c>
      <c r="K1736" s="61">
        <f t="array" ref="K1736">(MAX(IF($A1736=InsertVoiceSwitchActivateLOG!A$1:A$7000,InsertVoiceSwitchActivateLOG!H$1:H$7000,0)))</f>
        <v>8.5800000000000001E-2</v>
      </c>
      <c r="L1736" s="61" t="str">
        <f t="shared" si="163"/>
        <v/>
      </c>
      <c r="M1736" s="61">
        <f t="shared" si="161"/>
        <v>19.970000000000709</v>
      </c>
      <c r="N1736" s="59" t="str">
        <f t="shared" si="159"/>
        <v/>
      </c>
      <c r="O1736" s="59" t="str">
        <f t="shared" si="160"/>
        <v/>
      </c>
    </row>
    <row r="1737" spans="1:15" ht="12.5" customHeight="1" x14ac:dyDescent="0.35">
      <c r="A1737" s="2">
        <v>34</v>
      </c>
      <c r="B1737" s="2" t="s">
        <v>54</v>
      </c>
      <c r="C1737" s="69">
        <v>76.811999999999998</v>
      </c>
      <c r="D1737" t="s">
        <v>50</v>
      </c>
      <c r="E1737" s="2" t="s">
        <v>44</v>
      </c>
      <c r="F1737" s="2" t="s">
        <v>55</v>
      </c>
      <c r="G1737" s="2"/>
      <c r="H1737" s="2" t="str">
        <f>IF(OR(G1737="",G1738="",G1739="",G1740=""),"",(SUMIF(A1737:A$7000,A1737,G1737:G$7000)))</f>
        <v/>
      </c>
      <c r="I1737" s="55" t="str">
        <f t="shared" si="162"/>
        <v/>
      </c>
      <c r="J1737" s="61" t="str">
        <f t="shared" si="158"/>
        <v/>
      </c>
      <c r="K1737" s="55">
        <f t="array" ref="K1737">(MAX(IF($A1737=InsertVoiceSwitchActivateLOG!A$1:A$7000,InsertVoiceSwitchActivateLOG!H$1:H$7000,0)))</f>
        <v>8.5800000000000001E-2</v>
      </c>
      <c r="L1737" s="55" t="str">
        <f t="shared" si="163"/>
        <v/>
      </c>
      <c r="M1737" s="55">
        <f t="shared" si="161"/>
        <v>18.419999999991887</v>
      </c>
      <c r="N1737" s="59" t="str">
        <f t="shared" si="159"/>
        <v/>
      </c>
      <c r="O1737" s="59" t="str">
        <f t="shared" si="160"/>
        <v/>
      </c>
    </row>
    <row r="1738" spans="1:15" ht="12.5" customHeight="1" x14ac:dyDescent="0.35">
      <c r="A1738" s="61">
        <v>34</v>
      </c>
      <c r="B1738" s="61" t="s">
        <v>54</v>
      </c>
      <c r="C1738" s="70">
        <v>76.832170000000005</v>
      </c>
      <c r="D1738" s="59" t="s">
        <v>50</v>
      </c>
      <c r="E1738" s="61" t="s">
        <v>44</v>
      </c>
      <c r="F1738" s="61" t="s">
        <v>55</v>
      </c>
      <c r="G1738" s="61"/>
      <c r="H1738" s="61" t="str">
        <f>IF(OR(G1738="",G1739="",G1740="",G1741=""),"",(SUMIF(A1738:A$7000,A1738,G1738:G$7000)))</f>
        <v/>
      </c>
      <c r="I1738" s="61" t="str">
        <f t="shared" si="162"/>
        <v/>
      </c>
      <c r="J1738" s="61" t="str">
        <f t="shared" si="158"/>
        <v/>
      </c>
      <c r="K1738" s="61">
        <f t="array" ref="K1738">(MAX(IF($A1738=InsertVoiceSwitchActivateLOG!A$1:A$7000,InsertVoiceSwitchActivateLOG!H$1:H$7000,0)))</f>
        <v>8.5800000000000001E-2</v>
      </c>
      <c r="L1738" s="61" t="str">
        <f t="shared" si="163"/>
        <v/>
      </c>
      <c r="M1738" s="61">
        <f t="shared" si="161"/>
        <v>20.170000000007349</v>
      </c>
      <c r="N1738" s="59" t="str">
        <f t="shared" si="159"/>
        <v/>
      </c>
      <c r="O1738" s="59" t="str">
        <f t="shared" si="160"/>
        <v/>
      </c>
    </row>
    <row r="1739" spans="1:15" ht="12.5" customHeight="1" x14ac:dyDescent="0.35">
      <c r="A1739" s="2">
        <v>34</v>
      </c>
      <c r="B1739" s="2" t="s">
        <v>54</v>
      </c>
      <c r="C1739" s="69">
        <v>76.852040000000002</v>
      </c>
      <c r="D1739" t="s">
        <v>50</v>
      </c>
      <c r="E1739" s="2" t="s">
        <v>44</v>
      </c>
      <c r="F1739" s="2" t="s">
        <v>55</v>
      </c>
      <c r="G1739" s="2"/>
      <c r="H1739" s="2" t="str">
        <f>IF(OR(G1739="",G1740="",G1741="",G1742=""),"",(SUMIF(A1739:A$7000,A1739,G1739:G$7000)))</f>
        <v/>
      </c>
      <c r="I1739" s="55" t="str">
        <f t="shared" si="162"/>
        <v/>
      </c>
      <c r="J1739" s="61" t="str">
        <f t="shared" si="158"/>
        <v/>
      </c>
      <c r="K1739" s="55">
        <f t="array" ref="K1739">(MAX(IF($A1739=InsertVoiceSwitchActivateLOG!A$1:A$7000,InsertVoiceSwitchActivateLOG!H$1:H$7000,0)))</f>
        <v>8.5800000000000001E-2</v>
      </c>
      <c r="L1739" s="55" t="str">
        <f t="shared" si="163"/>
        <v/>
      </c>
      <c r="M1739" s="55">
        <f t="shared" si="161"/>
        <v>19.86999999999739</v>
      </c>
      <c r="N1739" s="59" t="str">
        <f t="shared" si="159"/>
        <v/>
      </c>
      <c r="O1739" s="59" t="str">
        <f t="shared" si="160"/>
        <v/>
      </c>
    </row>
    <row r="1740" spans="1:15" ht="12.5" customHeight="1" x14ac:dyDescent="0.35">
      <c r="A1740" s="61">
        <v>34</v>
      </c>
      <c r="B1740" s="61" t="s">
        <v>54</v>
      </c>
      <c r="C1740" s="70">
        <v>76.885800000000003</v>
      </c>
      <c r="D1740" s="59" t="s">
        <v>50</v>
      </c>
      <c r="E1740" s="61" t="s">
        <v>44</v>
      </c>
      <c r="F1740" s="61" t="s">
        <v>55</v>
      </c>
      <c r="G1740" s="61"/>
      <c r="H1740" s="61" t="str">
        <f>IF(OR(G1740="",G1741="",G1742="",G1743=""),"",(SUMIF(A1740:A$7000,A1740,G1740:G$7000)))</f>
        <v/>
      </c>
      <c r="I1740" s="61" t="str">
        <f t="shared" si="162"/>
        <v/>
      </c>
      <c r="J1740" s="61" t="str">
        <f t="shared" si="158"/>
        <v/>
      </c>
      <c r="K1740" s="61">
        <f t="array" ref="K1740">(MAX(IF($A1740=InsertVoiceSwitchActivateLOG!A$1:A$7000,InsertVoiceSwitchActivateLOG!H$1:H$7000,0)))</f>
        <v>8.5800000000000001E-2</v>
      </c>
      <c r="L1740" s="61" t="str">
        <f t="shared" si="163"/>
        <v/>
      </c>
      <c r="M1740" s="61">
        <f t="shared" si="161"/>
        <v>33.7600000000009</v>
      </c>
      <c r="N1740" s="59" t="str">
        <f t="shared" si="159"/>
        <v/>
      </c>
      <c r="O1740" s="59" t="str">
        <f t="shared" si="160"/>
        <v/>
      </c>
    </row>
    <row r="1741" spans="1:15" ht="12.5" customHeight="1" x14ac:dyDescent="0.35">
      <c r="A1741" s="2">
        <v>34</v>
      </c>
      <c r="B1741" s="2" t="s">
        <v>54</v>
      </c>
      <c r="C1741" s="69">
        <v>76.915409999999994</v>
      </c>
      <c r="D1741" t="s">
        <v>50</v>
      </c>
      <c r="E1741" s="2" t="s">
        <v>44</v>
      </c>
      <c r="F1741" s="2" t="s">
        <v>55</v>
      </c>
      <c r="G1741" s="2"/>
      <c r="H1741" s="2" t="str">
        <f>IF(OR(G1741="",G1742="",G1743="",G1744=""),"",(SUMIF(A1741:A$7000,A1741,G1741:G$7000)))</f>
        <v/>
      </c>
      <c r="I1741" s="55" t="str">
        <f t="shared" si="162"/>
        <v/>
      </c>
      <c r="J1741" s="61" t="str">
        <f t="shared" si="158"/>
        <v/>
      </c>
      <c r="K1741" s="55">
        <f t="array" ref="K1741">(MAX(IF($A1741=InsertVoiceSwitchActivateLOG!A$1:A$7000,InsertVoiceSwitchActivateLOG!H$1:H$7000,0)))</f>
        <v>8.5800000000000001E-2</v>
      </c>
      <c r="L1741" s="55" t="str">
        <f t="shared" si="163"/>
        <v/>
      </c>
      <c r="M1741" s="55">
        <f t="shared" si="161"/>
        <v>29.609999999991032</v>
      </c>
      <c r="N1741" s="59" t="str">
        <f t="shared" si="159"/>
        <v/>
      </c>
      <c r="O1741" s="59" t="str">
        <f t="shared" si="160"/>
        <v/>
      </c>
    </row>
    <row r="1742" spans="1:15" ht="12.5" customHeight="1" x14ac:dyDescent="0.35">
      <c r="A1742" s="61">
        <v>34</v>
      </c>
      <c r="B1742" s="61" t="s">
        <v>54</v>
      </c>
      <c r="C1742" s="70">
        <v>76.929820000000007</v>
      </c>
      <c r="D1742" s="59" t="s">
        <v>50</v>
      </c>
      <c r="E1742" s="61" t="s">
        <v>44</v>
      </c>
      <c r="F1742" s="61" t="s">
        <v>55</v>
      </c>
      <c r="G1742" s="61"/>
      <c r="H1742" s="61" t="str">
        <f>IF(OR(G1742="",G1743="",G1744="",G1745=""),"",(SUMIF(A1742:A$7000,A1742,G1742:G$7000)))</f>
        <v/>
      </c>
      <c r="I1742" s="61" t="str">
        <f t="shared" si="162"/>
        <v/>
      </c>
      <c r="J1742" s="61" t="str">
        <f t="shared" si="158"/>
        <v/>
      </c>
      <c r="K1742" s="61">
        <f t="array" ref="K1742">(MAX(IF($A1742=InsertVoiceSwitchActivateLOG!A$1:A$7000,InsertVoiceSwitchActivateLOG!H$1:H$7000,0)))</f>
        <v>8.5800000000000001E-2</v>
      </c>
      <c r="L1742" s="61" t="str">
        <f t="shared" si="163"/>
        <v/>
      </c>
      <c r="M1742" s="61">
        <f t="shared" si="161"/>
        <v>14.410000000012246</v>
      </c>
      <c r="N1742" s="59" t="str">
        <f t="shared" si="159"/>
        <v/>
      </c>
      <c r="O1742" s="59" t="str">
        <f t="shared" si="160"/>
        <v/>
      </c>
    </row>
    <row r="1743" spans="1:15" ht="12.5" customHeight="1" x14ac:dyDescent="0.35">
      <c r="A1743" s="2">
        <v>34</v>
      </c>
      <c r="B1743" s="2" t="s">
        <v>54</v>
      </c>
      <c r="C1743" s="69">
        <v>76.946209999999994</v>
      </c>
      <c r="D1743" t="s">
        <v>50</v>
      </c>
      <c r="E1743" s="2" t="s">
        <v>44</v>
      </c>
      <c r="F1743" s="2" t="s">
        <v>55</v>
      </c>
      <c r="G1743" s="2"/>
      <c r="H1743" s="2" t="str">
        <f>IF(OR(G1743="",G1744="",G1745="",G1746=""),"",(SUMIF(A1743:A$7000,A1743,G1743:G$7000)))</f>
        <v/>
      </c>
      <c r="I1743" s="55" t="str">
        <f t="shared" si="162"/>
        <v/>
      </c>
      <c r="J1743" s="61" t="str">
        <f t="shared" si="158"/>
        <v/>
      </c>
      <c r="K1743" s="55">
        <f t="array" ref="K1743">(MAX(IF($A1743=InsertVoiceSwitchActivateLOG!A$1:A$7000,InsertVoiceSwitchActivateLOG!H$1:H$7000,0)))</f>
        <v>8.5800000000000001E-2</v>
      </c>
      <c r="L1743" s="55" t="str">
        <f t="shared" si="163"/>
        <v/>
      </c>
      <c r="M1743" s="55">
        <f t="shared" si="161"/>
        <v>16.389999999987026</v>
      </c>
      <c r="N1743" s="59" t="str">
        <f t="shared" si="159"/>
        <v/>
      </c>
      <c r="O1743" s="59" t="str">
        <f t="shared" si="160"/>
        <v/>
      </c>
    </row>
    <row r="1744" spans="1:15" ht="12.5" customHeight="1" x14ac:dyDescent="0.35">
      <c r="A1744" s="61">
        <v>34</v>
      </c>
      <c r="B1744" s="61" t="s">
        <v>54</v>
      </c>
      <c r="C1744" s="70">
        <v>76.962019999999995</v>
      </c>
      <c r="D1744" s="59" t="s">
        <v>50</v>
      </c>
      <c r="E1744" s="61" t="s">
        <v>44</v>
      </c>
      <c r="F1744" s="61" t="s">
        <v>55</v>
      </c>
      <c r="G1744" s="61"/>
      <c r="H1744" s="61" t="str">
        <f>IF(OR(G1744="",G1745="",G1746="",G1747=""),"",(SUMIF(A1744:A$7000,A1744,G1744:G$7000)))</f>
        <v/>
      </c>
      <c r="I1744" s="61" t="str">
        <f t="shared" si="162"/>
        <v/>
      </c>
      <c r="J1744" s="61" t="str">
        <f t="shared" si="158"/>
        <v/>
      </c>
      <c r="K1744" s="61">
        <f t="array" ref="K1744">(MAX(IF($A1744=InsertVoiceSwitchActivateLOG!A$1:A$7000,InsertVoiceSwitchActivateLOG!H$1:H$7000,0)))</f>
        <v>8.5800000000000001E-2</v>
      </c>
      <c r="L1744" s="61" t="str">
        <f t="shared" si="163"/>
        <v/>
      </c>
      <c r="M1744" s="61">
        <f t="shared" si="161"/>
        <v>15.810000000001878</v>
      </c>
      <c r="N1744" s="59" t="str">
        <f t="shared" si="159"/>
        <v/>
      </c>
      <c r="O1744" s="59" t="str">
        <f t="shared" si="160"/>
        <v/>
      </c>
    </row>
    <row r="1745" spans="1:15" ht="12.5" customHeight="1" x14ac:dyDescent="0.35">
      <c r="A1745" s="2">
        <v>34</v>
      </c>
      <c r="B1745" s="2" t="s">
        <v>54</v>
      </c>
      <c r="C1745" s="69">
        <v>76.978020000000001</v>
      </c>
      <c r="D1745" t="s">
        <v>50</v>
      </c>
      <c r="E1745" s="2" t="s">
        <v>44</v>
      </c>
      <c r="F1745" s="2" t="s">
        <v>55</v>
      </c>
      <c r="G1745" s="2"/>
      <c r="H1745" s="2" t="str">
        <f>IF(OR(G1745="",G1746="",G1747="",G1748=""),"",(SUMIF(A1745:A$7000,A1745,G1745:G$7000)))</f>
        <v/>
      </c>
      <c r="I1745" s="55" t="str">
        <f t="shared" si="162"/>
        <v/>
      </c>
      <c r="J1745" s="61" t="str">
        <f t="shared" ref="J1745:J1808" si="164">IF(L1745="","",(VLOOKUP(A1745,A1745:E8729,5,FALSE)))</f>
        <v/>
      </c>
      <c r="K1745" s="55">
        <f t="array" ref="K1745">(MAX(IF($A1745=InsertVoiceSwitchActivateLOG!A$1:A$7000,InsertVoiceSwitchActivateLOG!H$1:H$7000,0)))</f>
        <v>8.5800000000000001E-2</v>
      </c>
      <c r="L1745" s="55" t="str">
        <f t="shared" si="163"/>
        <v/>
      </c>
      <c r="M1745" s="55">
        <f t="shared" si="161"/>
        <v>16.000000000005343</v>
      </c>
      <c r="N1745" s="59" t="str">
        <f t="shared" ref="N1745:N1808" si="165">IF(AND(G1745&gt;0,G1746&gt;0,G1744&gt;0),A1745,"")</f>
        <v/>
      </c>
      <c r="O1745" s="59" t="str">
        <f t="shared" ref="O1745:O1808" si="166">IF(N1745="","",(IF(G1745&gt;G1746,-1,1)))</f>
        <v/>
      </c>
    </row>
    <row r="1746" spans="1:15" ht="12.5" customHeight="1" x14ac:dyDescent="0.35">
      <c r="A1746" s="61">
        <v>34</v>
      </c>
      <c r="B1746" s="61" t="s">
        <v>54</v>
      </c>
      <c r="C1746" s="70">
        <v>76.993499999999997</v>
      </c>
      <c r="D1746" s="59" t="s">
        <v>50</v>
      </c>
      <c r="E1746" s="61" t="s">
        <v>44</v>
      </c>
      <c r="F1746" s="61" t="s">
        <v>55</v>
      </c>
      <c r="G1746" s="61"/>
      <c r="H1746" s="61" t="str">
        <f>IF(OR(G1746="",G1747="",G1748="",G1749=""),"",(SUMIF(A1746:A$7000,A1746,G1746:G$7000)))</f>
        <v/>
      </c>
      <c r="I1746" s="61" t="str">
        <f t="shared" si="162"/>
        <v/>
      </c>
      <c r="J1746" s="61" t="str">
        <f t="shared" si="164"/>
        <v/>
      </c>
      <c r="K1746" s="61">
        <f t="array" ref="K1746">(MAX(IF($A1746=InsertVoiceSwitchActivateLOG!A$1:A$7000,InsertVoiceSwitchActivateLOG!H$1:H$7000,0)))</f>
        <v>8.5800000000000001E-2</v>
      </c>
      <c r="L1746" s="61" t="str">
        <f t="shared" si="163"/>
        <v/>
      </c>
      <c r="M1746" s="61">
        <f t="shared" ref="M1746:M1809" si="167">IF(A1746=A1745,ABS(C1746-C1745),0)*1000</f>
        <v>15.479999999996608</v>
      </c>
      <c r="N1746" s="59" t="str">
        <f t="shared" si="165"/>
        <v/>
      </c>
      <c r="O1746" s="59" t="str">
        <f t="shared" si="166"/>
        <v/>
      </c>
    </row>
    <row r="1747" spans="1:15" ht="12.5" customHeight="1" x14ac:dyDescent="0.35">
      <c r="A1747" s="2">
        <v>34</v>
      </c>
      <c r="B1747" s="2" t="s">
        <v>54</v>
      </c>
      <c r="C1747" s="69">
        <v>77.010379999999998</v>
      </c>
      <c r="D1747" t="s">
        <v>50</v>
      </c>
      <c r="E1747" s="2" t="s">
        <v>44</v>
      </c>
      <c r="F1747" s="2" t="s">
        <v>55</v>
      </c>
      <c r="G1747" s="2">
        <v>1E-4</v>
      </c>
      <c r="H1747" s="2" t="str">
        <f>IF(OR(G1747="",G1748="",G1749="",G1750=""),"",(SUMIF(A1747:A$7000,A1747,G1747:G$7000)))</f>
        <v/>
      </c>
      <c r="I1747" s="55" t="str">
        <f t="shared" si="162"/>
        <v/>
      </c>
      <c r="J1747" s="61" t="str">
        <f t="shared" si="164"/>
        <v/>
      </c>
      <c r="K1747" s="55">
        <f t="array" ref="K1747">(MAX(IF($A1747=InsertVoiceSwitchActivateLOG!A$1:A$7000,InsertVoiceSwitchActivateLOG!H$1:H$7000,0)))</f>
        <v>8.5800000000000001E-2</v>
      </c>
      <c r="L1747" s="55" t="str">
        <f t="shared" si="163"/>
        <v/>
      </c>
      <c r="M1747" s="55">
        <f t="shared" si="167"/>
        <v>16.88000000000045</v>
      </c>
      <c r="N1747" s="59" t="str">
        <f t="shared" si="165"/>
        <v/>
      </c>
      <c r="O1747" s="59" t="str">
        <f t="shared" si="166"/>
        <v/>
      </c>
    </row>
    <row r="1748" spans="1:15" ht="12.5" customHeight="1" x14ac:dyDescent="0.35">
      <c r="A1748" s="61">
        <v>34</v>
      </c>
      <c r="B1748" s="61" t="s">
        <v>54</v>
      </c>
      <c r="C1748" s="70">
        <v>77.030420000000007</v>
      </c>
      <c r="D1748" s="59" t="s">
        <v>50</v>
      </c>
      <c r="E1748" s="61" t="s">
        <v>44</v>
      </c>
      <c r="F1748" s="61" t="s">
        <v>55</v>
      </c>
      <c r="G1748" s="61"/>
      <c r="H1748" s="61" t="str">
        <f>IF(OR(G1748="",G1749="",G1750="",G1751=""),"",(SUMIF(A1748:A$7000,A1748,G1748:G$7000)))</f>
        <v/>
      </c>
      <c r="I1748" s="61" t="str">
        <f t="shared" si="162"/>
        <v/>
      </c>
      <c r="J1748" s="61" t="str">
        <f t="shared" si="164"/>
        <v/>
      </c>
      <c r="K1748" s="61">
        <f t="array" ref="K1748">(MAX(IF($A1748=InsertVoiceSwitchActivateLOG!A$1:A$7000,InsertVoiceSwitchActivateLOG!H$1:H$7000,0)))</f>
        <v>8.5800000000000001E-2</v>
      </c>
      <c r="L1748" s="61" t="str">
        <f t="shared" si="163"/>
        <v/>
      </c>
      <c r="M1748" s="61">
        <f t="shared" si="167"/>
        <v>20.040000000008718</v>
      </c>
      <c r="N1748" s="59" t="str">
        <f t="shared" si="165"/>
        <v/>
      </c>
      <c r="O1748" s="59" t="str">
        <f t="shared" si="166"/>
        <v/>
      </c>
    </row>
    <row r="1749" spans="1:15" ht="12.5" customHeight="1" x14ac:dyDescent="0.35">
      <c r="A1749" s="2">
        <v>34</v>
      </c>
      <c r="B1749" s="2" t="s">
        <v>54</v>
      </c>
      <c r="C1749" s="69">
        <v>77.047979999999995</v>
      </c>
      <c r="D1749" t="s">
        <v>50</v>
      </c>
      <c r="E1749" s="2" t="s">
        <v>44</v>
      </c>
      <c r="F1749" s="2" t="s">
        <v>55</v>
      </c>
      <c r="G1749" s="2"/>
      <c r="H1749" s="2" t="str">
        <f>IF(OR(G1749="",G1750="",G1751="",G1752=""),"",(SUMIF(A1749:A$7000,A1749,G1749:G$7000)))</f>
        <v/>
      </c>
      <c r="I1749" s="55" t="str">
        <f t="shared" si="162"/>
        <v/>
      </c>
      <c r="J1749" s="61" t="str">
        <f t="shared" si="164"/>
        <v/>
      </c>
      <c r="K1749" s="55">
        <f t="array" ref="K1749">(MAX(IF($A1749=InsertVoiceSwitchActivateLOG!A$1:A$7000,InsertVoiceSwitchActivateLOG!H$1:H$7000,0)))</f>
        <v>8.5800000000000001E-2</v>
      </c>
      <c r="L1749" s="55" t="str">
        <f t="shared" si="163"/>
        <v/>
      </c>
      <c r="M1749" s="55">
        <f t="shared" si="167"/>
        <v>17.559999999988918</v>
      </c>
      <c r="N1749" s="59" t="str">
        <f t="shared" si="165"/>
        <v/>
      </c>
      <c r="O1749" s="59" t="str">
        <f t="shared" si="166"/>
        <v/>
      </c>
    </row>
    <row r="1750" spans="1:15" ht="12.5" customHeight="1" x14ac:dyDescent="0.35">
      <c r="A1750" s="61">
        <v>34</v>
      </c>
      <c r="B1750" s="61" t="s">
        <v>54</v>
      </c>
      <c r="C1750" s="70">
        <v>77.063220000000001</v>
      </c>
      <c r="D1750" s="59" t="s">
        <v>50</v>
      </c>
      <c r="E1750" s="61" t="s">
        <v>44</v>
      </c>
      <c r="F1750" s="61" t="s">
        <v>55</v>
      </c>
      <c r="G1750" s="61"/>
      <c r="H1750" s="61" t="str">
        <f>IF(OR(G1750="",G1751="",G1752="",G1753=""),"",(SUMIF(A1750:A$7000,A1750,G1750:G$7000)))</f>
        <v/>
      </c>
      <c r="I1750" s="61" t="str">
        <f t="shared" si="162"/>
        <v/>
      </c>
      <c r="J1750" s="61" t="str">
        <f t="shared" si="164"/>
        <v/>
      </c>
      <c r="K1750" s="61">
        <f t="array" ref="K1750">(MAX(IF($A1750=InsertVoiceSwitchActivateLOG!A$1:A$7000,InsertVoiceSwitchActivateLOG!H$1:H$7000,0)))</f>
        <v>8.5800000000000001E-2</v>
      </c>
      <c r="L1750" s="61" t="str">
        <f t="shared" si="163"/>
        <v/>
      </c>
      <c r="M1750" s="61">
        <f t="shared" si="167"/>
        <v>15.240000000005693</v>
      </c>
      <c r="N1750" s="59" t="str">
        <f t="shared" si="165"/>
        <v/>
      </c>
      <c r="O1750" s="59" t="str">
        <f t="shared" si="166"/>
        <v/>
      </c>
    </row>
    <row r="1751" spans="1:15" ht="12.5" customHeight="1" x14ac:dyDescent="0.35">
      <c r="A1751" s="2">
        <v>34</v>
      </c>
      <c r="B1751" s="2" t="s">
        <v>54</v>
      </c>
      <c r="C1751" s="69">
        <v>77.080439999999996</v>
      </c>
      <c r="D1751" t="s">
        <v>50</v>
      </c>
      <c r="E1751" s="2" t="s">
        <v>44</v>
      </c>
      <c r="F1751" s="2" t="s">
        <v>55</v>
      </c>
      <c r="G1751" s="2">
        <v>2.9999999999999997E-4</v>
      </c>
      <c r="H1751" s="2">
        <f>IF(OR(G1751="",G1752="",G1753="",G1754=""),"",(SUMIF(A1751:A$7000,A1751,G1751:G$7000)))</f>
        <v>8.5800000000000001E-2</v>
      </c>
      <c r="I1751" s="55">
        <f t="shared" si="162"/>
        <v>34</v>
      </c>
      <c r="J1751" s="61" t="str">
        <f t="shared" si="164"/>
        <v>TaskC</v>
      </c>
      <c r="K1751" s="55">
        <f t="array" ref="K1751">(MAX(IF($A1751=InsertVoiceSwitchActivateLOG!A$1:A$7000,InsertVoiceSwitchActivateLOG!H$1:H$7000,0)))</f>
        <v>8.5800000000000001E-2</v>
      </c>
      <c r="L1751" s="55">
        <f t="shared" si="163"/>
        <v>77.080439999999996</v>
      </c>
      <c r="M1751" s="55">
        <f t="shared" si="167"/>
        <v>17.219999999994684</v>
      </c>
      <c r="N1751" s="59" t="str">
        <f t="shared" si="165"/>
        <v/>
      </c>
      <c r="O1751" s="59" t="str">
        <f t="shared" si="166"/>
        <v/>
      </c>
    </row>
    <row r="1752" spans="1:15" ht="12.5" customHeight="1" x14ac:dyDescent="0.35">
      <c r="A1752" s="61">
        <v>34</v>
      </c>
      <c r="B1752" s="61" t="s">
        <v>54</v>
      </c>
      <c r="C1752" s="70">
        <v>77.096339999999998</v>
      </c>
      <c r="D1752" s="59" t="s">
        <v>50</v>
      </c>
      <c r="E1752" s="61" t="s">
        <v>44</v>
      </c>
      <c r="F1752" s="61" t="s">
        <v>55</v>
      </c>
      <c r="G1752" s="61">
        <v>4.0000000000000002E-4</v>
      </c>
      <c r="H1752" s="61">
        <f>IF(OR(G1752="",G1753="",G1754="",G1755=""),"",(SUMIF(A1752:A$7000,A1752,G1752:G$7000)))</f>
        <v>8.5499999999999993E-2</v>
      </c>
      <c r="I1752" s="61" t="str">
        <f t="shared" si="162"/>
        <v/>
      </c>
      <c r="J1752" s="61" t="str">
        <f t="shared" si="164"/>
        <v/>
      </c>
      <c r="K1752" s="61">
        <f t="array" ref="K1752">(MAX(IF($A1752=InsertVoiceSwitchActivateLOG!A$1:A$7000,InsertVoiceSwitchActivateLOG!H$1:H$7000,0)))</f>
        <v>8.5800000000000001E-2</v>
      </c>
      <c r="L1752" s="61" t="str">
        <f t="shared" si="163"/>
        <v/>
      </c>
      <c r="M1752" s="61">
        <f t="shared" si="167"/>
        <v>15.900000000002024</v>
      </c>
      <c r="N1752" s="59">
        <f t="shared" si="165"/>
        <v>34</v>
      </c>
      <c r="O1752" s="59">
        <f t="shared" si="166"/>
        <v>1</v>
      </c>
    </row>
    <row r="1753" spans="1:15" ht="12.5" customHeight="1" x14ac:dyDescent="0.35">
      <c r="A1753" s="2">
        <v>34</v>
      </c>
      <c r="B1753" s="2" t="s">
        <v>54</v>
      </c>
      <c r="C1753" s="69">
        <v>77.111800000000002</v>
      </c>
      <c r="D1753" t="s">
        <v>50</v>
      </c>
      <c r="E1753" s="2" t="s">
        <v>44</v>
      </c>
      <c r="F1753" s="2" t="s">
        <v>55</v>
      </c>
      <c r="G1753" s="2">
        <v>4.0000000000000002E-4</v>
      </c>
      <c r="H1753" s="2">
        <f>IF(OR(G1753="",G1754="",G1755="",G1756=""),"",(SUMIF(A1753:A$7000,A1753,G1753:G$7000)))</f>
        <v>8.5099999999999995E-2</v>
      </c>
      <c r="I1753" s="55" t="str">
        <f t="shared" si="162"/>
        <v/>
      </c>
      <c r="J1753" s="61" t="str">
        <f t="shared" si="164"/>
        <v/>
      </c>
      <c r="K1753" s="55">
        <f t="array" ref="K1753">(MAX(IF($A1753=InsertVoiceSwitchActivateLOG!A$1:A$7000,InsertVoiceSwitchActivateLOG!H$1:H$7000,0)))</f>
        <v>8.5800000000000001E-2</v>
      </c>
      <c r="L1753" s="55" t="str">
        <f t="shared" si="163"/>
        <v/>
      </c>
      <c r="M1753" s="55">
        <f t="shared" si="167"/>
        <v>15.46000000000447</v>
      </c>
      <c r="N1753" s="59">
        <f t="shared" si="165"/>
        <v>34</v>
      </c>
      <c r="O1753" s="59">
        <f t="shared" si="166"/>
        <v>1</v>
      </c>
    </row>
    <row r="1754" spans="1:15" ht="12.5" customHeight="1" x14ac:dyDescent="0.35">
      <c r="A1754" s="61">
        <v>34</v>
      </c>
      <c r="B1754" s="61" t="s">
        <v>54</v>
      </c>
      <c r="C1754" s="70">
        <v>77.127740000000003</v>
      </c>
      <c r="D1754" s="59" t="s">
        <v>50</v>
      </c>
      <c r="E1754" s="61" t="s">
        <v>44</v>
      </c>
      <c r="F1754" s="61" t="s">
        <v>55</v>
      </c>
      <c r="G1754" s="61">
        <v>4.0000000000000002E-4</v>
      </c>
      <c r="H1754" s="61">
        <f>IF(OR(G1754="",G1755="",G1756="",G1757=""),"",(SUMIF(A1754:A$7000,A1754,G1754:G$7000)))</f>
        <v>8.4699999999999998E-2</v>
      </c>
      <c r="I1754" s="61" t="str">
        <f t="shared" ref="I1754:I1817" si="168">IF(L1754="","",A1754)</f>
        <v/>
      </c>
      <c r="J1754" s="61" t="str">
        <f t="shared" si="164"/>
        <v/>
      </c>
      <c r="K1754" s="61">
        <f t="array" ref="K1754">(MAX(IF($A1754=InsertVoiceSwitchActivateLOG!A$1:A$7000,InsertVoiceSwitchActivateLOG!H$1:H$7000,0)))</f>
        <v>8.5800000000000001E-2</v>
      </c>
      <c r="L1754" s="61" t="str">
        <f t="shared" ref="L1754:L1817" si="169">IF(H1754="","",IF(AND(H1753="",H1752="",H1751=""),C1754,""))</f>
        <v/>
      </c>
      <c r="M1754" s="61">
        <f t="shared" si="167"/>
        <v>15.940000000000509</v>
      </c>
      <c r="N1754" s="59">
        <f t="shared" si="165"/>
        <v>34</v>
      </c>
      <c r="O1754" s="59">
        <f t="shared" si="166"/>
        <v>1</v>
      </c>
    </row>
    <row r="1755" spans="1:15" ht="12.5" customHeight="1" x14ac:dyDescent="0.35">
      <c r="A1755" s="2">
        <v>34</v>
      </c>
      <c r="B1755" s="2" t="s">
        <v>54</v>
      </c>
      <c r="C1755" s="69">
        <v>77.14761</v>
      </c>
      <c r="D1755" t="s">
        <v>50</v>
      </c>
      <c r="E1755" s="2" t="s">
        <v>44</v>
      </c>
      <c r="F1755" s="2" t="s">
        <v>55</v>
      </c>
      <c r="G1755" s="2">
        <v>8.9999999999999998E-4</v>
      </c>
      <c r="H1755" s="2">
        <f>IF(OR(G1755="",G1756="",G1757="",G1758=""),"",(SUMIF(A1755:A$7000,A1755,G1755:G$7000)))</f>
        <v>8.43E-2</v>
      </c>
      <c r="I1755" s="55" t="str">
        <f t="shared" si="168"/>
        <v/>
      </c>
      <c r="J1755" s="61" t="str">
        <f t="shared" si="164"/>
        <v/>
      </c>
      <c r="K1755" s="55">
        <f t="array" ref="K1755">(MAX(IF($A1755=InsertVoiceSwitchActivateLOG!A$1:A$7000,InsertVoiceSwitchActivateLOG!H$1:H$7000,0)))</f>
        <v>8.5800000000000001E-2</v>
      </c>
      <c r="L1755" s="55" t="str">
        <f t="shared" si="169"/>
        <v/>
      </c>
      <c r="M1755" s="55">
        <f t="shared" si="167"/>
        <v>19.86999999999739</v>
      </c>
      <c r="N1755" s="59">
        <f t="shared" si="165"/>
        <v>34</v>
      </c>
      <c r="O1755" s="59">
        <f t="shared" si="166"/>
        <v>1</v>
      </c>
    </row>
    <row r="1756" spans="1:15" ht="12.5" customHeight="1" x14ac:dyDescent="0.35">
      <c r="A1756" s="61">
        <v>34</v>
      </c>
      <c r="B1756" s="61" t="s">
        <v>56</v>
      </c>
      <c r="C1756" s="70">
        <v>77.168610000000001</v>
      </c>
      <c r="D1756" s="59" t="s">
        <v>50</v>
      </c>
      <c r="E1756" s="61" t="s">
        <v>44</v>
      </c>
      <c r="F1756" s="61" t="s">
        <v>55</v>
      </c>
      <c r="G1756" s="61">
        <v>4.1999999999999997E-3</v>
      </c>
      <c r="H1756" s="61">
        <f>IF(OR(G1756="",G1757="",G1758="",G1759=""),"",(SUMIF(A1756:A$7000,A1756,G1756:G$7000)))</f>
        <v>8.3399999999999988E-2</v>
      </c>
      <c r="I1756" s="61" t="str">
        <f t="shared" si="168"/>
        <v/>
      </c>
      <c r="J1756" s="61" t="str">
        <f t="shared" si="164"/>
        <v/>
      </c>
      <c r="K1756" s="61">
        <f t="array" ref="K1756">(MAX(IF($A1756=InsertVoiceSwitchActivateLOG!A$1:A$7000,InsertVoiceSwitchActivateLOG!H$1:H$7000,0)))</f>
        <v>8.5800000000000001E-2</v>
      </c>
      <c r="L1756" s="61" t="str">
        <f t="shared" si="169"/>
        <v/>
      </c>
      <c r="M1756" s="61">
        <f t="shared" si="167"/>
        <v>21.000000000000796</v>
      </c>
      <c r="N1756" s="59">
        <f t="shared" si="165"/>
        <v>34</v>
      </c>
      <c r="O1756" s="59">
        <f t="shared" si="166"/>
        <v>1</v>
      </c>
    </row>
    <row r="1757" spans="1:15" ht="12.5" customHeight="1" x14ac:dyDescent="0.35">
      <c r="A1757" s="2">
        <v>34</v>
      </c>
      <c r="B1757" s="2" t="s">
        <v>56</v>
      </c>
      <c r="C1757" s="69">
        <v>77.185419999999993</v>
      </c>
      <c r="D1757" t="s">
        <v>50</v>
      </c>
      <c r="E1757" s="2" t="s">
        <v>44</v>
      </c>
      <c r="F1757" s="2" t="s">
        <v>55</v>
      </c>
      <c r="G1757" s="2">
        <v>6.3E-3</v>
      </c>
      <c r="H1757" s="2">
        <f>IF(OR(G1757="",G1758="",G1759="",G1760=""),"",(SUMIF(A1757:A$7000,A1757,G1757:G$7000)))</f>
        <v>7.9199999999999993E-2</v>
      </c>
      <c r="I1757" s="55" t="str">
        <f t="shared" si="168"/>
        <v/>
      </c>
      <c r="J1757" s="61" t="str">
        <f t="shared" si="164"/>
        <v/>
      </c>
      <c r="K1757" s="55">
        <f t="array" ref="K1757">(MAX(IF($A1757=InsertVoiceSwitchActivateLOG!A$1:A$7000,InsertVoiceSwitchActivateLOG!H$1:H$7000,0)))</f>
        <v>8.5800000000000001E-2</v>
      </c>
      <c r="L1757" s="55" t="str">
        <f t="shared" si="169"/>
        <v/>
      </c>
      <c r="M1757" s="55">
        <f t="shared" si="167"/>
        <v>16.809999999992442</v>
      </c>
      <c r="N1757" s="59">
        <f t="shared" si="165"/>
        <v>34</v>
      </c>
      <c r="O1757" s="59">
        <f t="shared" si="166"/>
        <v>-1</v>
      </c>
    </row>
    <row r="1758" spans="1:15" ht="12.5" customHeight="1" x14ac:dyDescent="0.35">
      <c r="A1758" s="61">
        <v>34</v>
      </c>
      <c r="B1758" s="61" t="s">
        <v>56</v>
      </c>
      <c r="C1758" s="70">
        <v>77.209270000000004</v>
      </c>
      <c r="D1758" s="59" t="s">
        <v>50</v>
      </c>
      <c r="E1758" s="61" t="s">
        <v>44</v>
      </c>
      <c r="F1758" s="61" t="s">
        <v>55</v>
      </c>
      <c r="G1758" s="61">
        <v>3.0999999999999999E-3</v>
      </c>
      <c r="H1758" s="61">
        <f>IF(OR(G1758="",G1759="",G1760="",G1761=""),"",(SUMIF(A1758:A$7000,A1758,G1758:G$7000)))</f>
        <v>7.2900000000000006E-2</v>
      </c>
      <c r="I1758" s="61" t="str">
        <f t="shared" si="168"/>
        <v/>
      </c>
      <c r="J1758" s="61" t="str">
        <f t="shared" si="164"/>
        <v/>
      </c>
      <c r="K1758" s="61">
        <f t="array" ref="K1758">(MAX(IF($A1758=InsertVoiceSwitchActivateLOG!A$1:A$7000,InsertVoiceSwitchActivateLOG!H$1:H$7000,0)))</f>
        <v>8.5800000000000001E-2</v>
      </c>
      <c r="L1758" s="61" t="str">
        <f t="shared" si="169"/>
        <v/>
      </c>
      <c r="M1758" s="61">
        <f t="shared" si="167"/>
        <v>23.850000000010141</v>
      </c>
      <c r="N1758" s="59">
        <f t="shared" si="165"/>
        <v>34</v>
      </c>
      <c r="O1758" s="59">
        <f t="shared" si="166"/>
        <v>-1</v>
      </c>
    </row>
    <row r="1759" spans="1:15" ht="12.5" customHeight="1" x14ac:dyDescent="0.35">
      <c r="A1759" s="2">
        <v>34</v>
      </c>
      <c r="B1759" s="2" t="s">
        <v>56</v>
      </c>
      <c r="C1759" s="69">
        <v>77.227310000000003</v>
      </c>
      <c r="D1759" t="s">
        <v>50</v>
      </c>
      <c r="E1759" s="2" t="s">
        <v>44</v>
      </c>
      <c r="F1759" s="2" t="s">
        <v>55</v>
      </c>
      <c r="G1759" s="2">
        <v>2.5999999999999999E-3</v>
      </c>
      <c r="H1759" s="2">
        <f>IF(OR(G1759="",G1760="",G1761="",G1762=""),"",(SUMIF(A1759:A$7000,A1759,G1759:G$7000)))</f>
        <v>6.9800000000000001E-2</v>
      </c>
      <c r="I1759" s="55" t="str">
        <f t="shared" si="168"/>
        <v/>
      </c>
      <c r="J1759" s="61" t="str">
        <f t="shared" si="164"/>
        <v/>
      </c>
      <c r="K1759" s="55">
        <f t="array" ref="K1759">(MAX(IF($A1759=InsertVoiceSwitchActivateLOG!A$1:A$7000,InsertVoiceSwitchActivateLOG!H$1:H$7000,0)))</f>
        <v>8.5800000000000001E-2</v>
      </c>
      <c r="L1759" s="55" t="str">
        <f t="shared" si="169"/>
        <v/>
      </c>
      <c r="M1759" s="55">
        <f t="shared" si="167"/>
        <v>18.039999999999168</v>
      </c>
      <c r="N1759" s="59">
        <f t="shared" si="165"/>
        <v>34</v>
      </c>
      <c r="O1759" s="59">
        <f t="shared" si="166"/>
        <v>1</v>
      </c>
    </row>
    <row r="1760" spans="1:15" ht="12.5" customHeight="1" x14ac:dyDescent="0.35">
      <c r="A1760" s="61">
        <v>34</v>
      </c>
      <c r="B1760" s="61" t="s">
        <v>56</v>
      </c>
      <c r="C1760" s="70">
        <v>77.248500000000007</v>
      </c>
      <c r="D1760" s="59" t="s">
        <v>50</v>
      </c>
      <c r="E1760" s="61" t="s">
        <v>44</v>
      </c>
      <c r="F1760" s="61" t="s">
        <v>55</v>
      </c>
      <c r="G1760" s="61">
        <v>2.7000000000000001E-3</v>
      </c>
      <c r="H1760" s="61">
        <f>IF(OR(G1760="",G1761="",G1762="",G1763=""),"",(SUMIF(A1760:A$7000,A1760,G1760:G$7000)))</f>
        <v>6.720000000000001E-2</v>
      </c>
      <c r="I1760" s="61" t="str">
        <f t="shared" si="168"/>
        <v/>
      </c>
      <c r="J1760" s="61" t="str">
        <f t="shared" si="164"/>
        <v/>
      </c>
      <c r="K1760" s="61">
        <f t="array" ref="K1760">(MAX(IF($A1760=InsertVoiceSwitchActivateLOG!A$1:A$7000,InsertVoiceSwitchActivateLOG!H$1:H$7000,0)))</f>
        <v>8.5800000000000001E-2</v>
      </c>
      <c r="L1760" s="61" t="str">
        <f t="shared" si="169"/>
        <v/>
      </c>
      <c r="M1760" s="61">
        <f t="shared" si="167"/>
        <v>21.190000000004261</v>
      </c>
      <c r="N1760" s="59">
        <f t="shared" si="165"/>
        <v>34</v>
      </c>
      <c r="O1760" s="59">
        <f t="shared" si="166"/>
        <v>1</v>
      </c>
    </row>
    <row r="1761" spans="1:15" ht="12.5" customHeight="1" x14ac:dyDescent="0.35">
      <c r="A1761" s="2">
        <v>34</v>
      </c>
      <c r="B1761" s="2" t="s">
        <v>56</v>
      </c>
      <c r="C1761" s="69">
        <v>77.266589999999994</v>
      </c>
      <c r="D1761" t="s">
        <v>50</v>
      </c>
      <c r="E1761" s="2" t="s">
        <v>44</v>
      </c>
      <c r="F1761" s="2" t="s">
        <v>55</v>
      </c>
      <c r="G1761" s="2">
        <v>3.5000000000000001E-3</v>
      </c>
      <c r="H1761" s="2">
        <f>IF(OR(G1761="",G1762="",G1763="",G1764=""),"",(SUMIF(A1761:A$7000,A1761,G1761:G$7000)))</f>
        <v>6.4500000000000002E-2</v>
      </c>
      <c r="I1761" s="55" t="str">
        <f t="shared" si="168"/>
        <v/>
      </c>
      <c r="J1761" s="61" t="str">
        <f t="shared" si="164"/>
        <v/>
      </c>
      <c r="K1761" s="55">
        <f t="array" ref="K1761">(MAX(IF($A1761=InsertVoiceSwitchActivateLOG!A$1:A$7000,InsertVoiceSwitchActivateLOG!H$1:H$7000,0)))</f>
        <v>8.5800000000000001E-2</v>
      </c>
      <c r="L1761" s="55" t="str">
        <f t="shared" si="169"/>
        <v/>
      </c>
      <c r="M1761" s="55">
        <f t="shared" si="167"/>
        <v>18.089999999986617</v>
      </c>
      <c r="N1761" s="59">
        <f t="shared" si="165"/>
        <v>34</v>
      </c>
      <c r="O1761" s="59">
        <f t="shared" si="166"/>
        <v>1</v>
      </c>
    </row>
    <row r="1762" spans="1:15" ht="12.5" customHeight="1" x14ac:dyDescent="0.35">
      <c r="A1762" s="61">
        <v>34</v>
      </c>
      <c r="B1762" s="61" t="s">
        <v>56</v>
      </c>
      <c r="C1762" s="70">
        <v>77.288799999999995</v>
      </c>
      <c r="D1762" s="59" t="s">
        <v>50</v>
      </c>
      <c r="E1762" s="61" t="s">
        <v>44</v>
      </c>
      <c r="F1762" s="61" t="s">
        <v>55</v>
      </c>
      <c r="G1762" s="61">
        <v>3.5000000000000001E-3</v>
      </c>
      <c r="H1762" s="61">
        <f>IF(OR(G1762="",G1763="",G1764="",G1765=""),"",(SUMIF(A1762:A$7000,A1762,G1762:G$7000)))</f>
        <v>6.0999999999999999E-2</v>
      </c>
      <c r="I1762" s="61" t="str">
        <f t="shared" si="168"/>
        <v/>
      </c>
      <c r="J1762" s="61" t="str">
        <f t="shared" si="164"/>
        <v/>
      </c>
      <c r="K1762" s="61">
        <f t="array" ref="K1762">(MAX(IF($A1762=InsertVoiceSwitchActivateLOG!A$1:A$7000,InsertVoiceSwitchActivateLOG!H$1:H$7000,0)))</f>
        <v>8.5800000000000001E-2</v>
      </c>
      <c r="L1762" s="61" t="str">
        <f t="shared" si="169"/>
        <v/>
      </c>
      <c r="M1762" s="61">
        <f t="shared" si="167"/>
        <v>22.210000000001173</v>
      </c>
      <c r="N1762" s="59">
        <f t="shared" si="165"/>
        <v>34</v>
      </c>
      <c r="O1762" s="59">
        <f t="shared" si="166"/>
        <v>-1</v>
      </c>
    </row>
    <row r="1763" spans="1:15" ht="12.5" customHeight="1" x14ac:dyDescent="0.35">
      <c r="A1763" s="2">
        <v>34</v>
      </c>
      <c r="B1763" s="2" t="s">
        <v>56</v>
      </c>
      <c r="C1763" s="69">
        <v>77.307050000000004</v>
      </c>
      <c r="D1763" t="s">
        <v>50</v>
      </c>
      <c r="E1763" s="2" t="s">
        <v>44</v>
      </c>
      <c r="F1763" s="2" t="s">
        <v>55</v>
      </c>
      <c r="G1763" s="2">
        <v>2.3999999999999998E-3</v>
      </c>
      <c r="H1763" s="2">
        <f>IF(OR(G1763="",G1764="",G1765="",G1766=""),"",(SUMIF(A1763:A$7000,A1763,G1763:G$7000)))</f>
        <v>5.7499999999999996E-2</v>
      </c>
      <c r="I1763" s="55" t="str">
        <f t="shared" si="168"/>
        <v/>
      </c>
      <c r="J1763" s="61" t="str">
        <f t="shared" si="164"/>
        <v/>
      </c>
      <c r="K1763" s="55">
        <f t="array" ref="K1763">(MAX(IF($A1763=InsertVoiceSwitchActivateLOG!A$1:A$7000,InsertVoiceSwitchActivateLOG!H$1:H$7000,0)))</f>
        <v>8.5800000000000001E-2</v>
      </c>
      <c r="L1763" s="55" t="str">
        <f t="shared" si="169"/>
        <v/>
      </c>
      <c r="M1763" s="55">
        <f t="shared" si="167"/>
        <v>18.250000000008981</v>
      </c>
      <c r="N1763" s="59">
        <f t="shared" si="165"/>
        <v>34</v>
      </c>
      <c r="O1763" s="59">
        <f t="shared" si="166"/>
        <v>-1</v>
      </c>
    </row>
    <row r="1764" spans="1:15" ht="12.5" customHeight="1" x14ac:dyDescent="0.35">
      <c r="A1764" s="61">
        <v>34</v>
      </c>
      <c r="B1764" s="61" t="s">
        <v>54</v>
      </c>
      <c r="C1764" s="70">
        <v>77.327690000000004</v>
      </c>
      <c r="D1764" s="59" t="s">
        <v>50</v>
      </c>
      <c r="E1764" s="61" t="s">
        <v>44</v>
      </c>
      <c r="F1764" s="61" t="s">
        <v>55</v>
      </c>
      <c r="G1764" s="61">
        <v>6.9999999999999999E-4</v>
      </c>
      <c r="H1764" s="61">
        <f>IF(OR(G1764="",G1765="",G1766="",G1767=""),"",(SUMIF(A1764:A$7000,A1764,G1764:G$7000)))</f>
        <v>5.5099999999999996E-2</v>
      </c>
      <c r="I1764" s="61" t="str">
        <f t="shared" si="168"/>
        <v/>
      </c>
      <c r="J1764" s="61" t="str">
        <f t="shared" si="164"/>
        <v/>
      </c>
      <c r="K1764" s="61">
        <f t="array" ref="K1764">(MAX(IF($A1764=InsertVoiceSwitchActivateLOG!A$1:A$7000,InsertVoiceSwitchActivateLOG!H$1:H$7000,0)))</f>
        <v>8.5800000000000001E-2</v>
      </c>
      <c r="L1764" s="61" t="str">
        <f t="shared" si="169"/>
        <v/>
      </c>
      <c r="M1764" s="61">
        <f t="shared" si="167"/>
        <v>20.640000000000214</v>
      </c>
      <c r="N1764" s="59">
        <f t="shared" si="165"/>
        <v>34</v>
      </c>
      <c r="O1764" s="59">
        <f t="shared" si="166"/>
        <v>-1</v>
      </c>
    </row>
    <row r="1765" spans="1:15" ht="12.5" customHeight="1" x14ac:dyDescent="0.35">
      <c r="A1765" s="2">
        <v>34</v>
      </c>
      <c r="B1765" s="2" t="s">
        <v>54</v>
      </c>
      <c r="C1765" s="69">
        <v>77.347189999999998</v>
      </c>
      <c r="D1765" t="s">
        <v>50</v>
      </c>
      <c r="E1765" s="2" t="s">
        <v>44</v>
      </c>
      <c r="F1765" s="2" t="s">
        <v>55</v>
      </c>
      <c r="G1765" s="2">
        <v>1E-4</v>
      </c>
      <c r="H1765" s="2">
        <f>IF(OR(G1765="",G1766="",G1767="",G1768=""),"",(SUMIF(A1765:A$7000,A1765,G1765:G$7000)))</f>
        <v>5.4400000000000004E-2</v>
      </c>
      <c r="I1765" s="55" t="str">
        <f t="shared" si="168"/>
        <v/>
      </c>
      <c r="J1765" s="61" t="str">
        <f t="shared" si="164"/>
        <v/>
      </c>
      <c r="K1765" s="55">
        <f t="array" ref="K1765">(MAX(IF($A1765=InsertVoiceSwitchActivateLOG!A$1:A$7000,InsertVoiceSwitchActivateLOG!H$1:H$7000,0)))</f>
        <v>8.5800000000000001E-2</v>
      </c>
      <c r="L1765" s="55" t="str">
        <f t="shared" si="169"/>
        <v/>
      </c>
      <c r="M1765" s="55">
        <f t="shared" si="167"/>
        <v>19.499999999993634</v>
      </c>
      <c r="N1765" s="59">
        <f t="shared" si="165"/>
        <v>34</v>
      </c>
      <c r="O1765" s="59">
        <f t="shared" si="166"/>
        <v>1</v>
      </c>
    </row>
    <row r="1766" spans="1:15" ht="12.5" customHeight="1" x14ac:dyDescent="0.35">
      <c r="A1766" s="61">
        <v>34</v>
      </c>
      <c r="B1766" s="61" t="s">
        <v>56</v>
      </c>
      <c r="C1766" s="70">
        <v>77.3673</v>
      </c>
      <c r="D1766" s="59" t="s">
        <v>50</v>
      </c>
      <c r="E1766" s="61" t="s">
        <v>44</v>
      </c>
      <c r="F1766" s="61" t="s">
        <v>55</v>
      </c>
      <c r="G1766" s="61">
        <v>2.2000000000000001E-3</v>
      </c>
      <c r="H1766" s="61">
        <f>IF(OR(G1766="",G1767="",G1768="",G1769=""),"",(SUMIF(A1766:A$7000,A1766,G1766:G$7000)))</f>
        <v>5.4300000000000001E-2</v>
      </c>
      <c r="I1766" s="61" t="str">
        <f t="shared" si="168"/>
        <v/>
      </c>
      <c r="J1766" s="61" t="str">
        <f t="shared" si="164"/>
        <v/>
      </c>
      <c r="K1766" s="61">
        <f t="array" ref="K1766">(MAX(IF($A1766=InsertVoiceSwitchActivateLOG!A$1:A$7000,InsertVoiceSwitchActivateLOG!H$1:H$7000,0)))</f>
        <v>8.5800000000000001E-2</v>
      </c>
      <c r="L1766" s="61" t="str">
        <f t="shared" si="169"/>
        <v/>
      </c>
      <c r="M1766" s="61">
        <f t="shared" si="167"/>
        <v>20.110000000002515</v>
      </c>
      <c r="N1766" s="59">
        <f t="shared" si="165"/>
        <v>34</v>
      </c>
      <c r="O1766" s="59">
        <f t="shared" si="166"/>
        <v>1</v>
      </c>
    </row>
    <row r="1767" spans="1:15" ht="12.5" customHeight="1" x14ac:dyDescent="0.35">
      <c r="A1767" s="2">
        <v>34</v>
      </c>
      <c r="B1767" s="2" t="s">
        <v>56</v>
      </c>
      <c r="C1767" s="69">
        <v>77.383840000000006</v>
      </c>
      <c r="D1767" t="s">
        <v>50</v>
      </c>
      <c r="E1767" s="2" t="s">
        <v>44</v>
      </c>
      <c r="F1767" s="2" t="s">
        <v>55</v>
      </c>
      <c r="G1767" s="2">
        <v>6.7000000000000002E-3</v>
      </c>
      <c r="H1767" s="2">
        <f>IF(OR(G1767="",G1768="",G1769="",G1770=""),"",(SUMIF(A1767:A$7000,A1767,G1767:G$7000)))</f>
        <v>5.2100000000000007E-2</v>
      </c>
      <c r="I1767" s="55" t="str">
        <f t="shared" si="168"/>
        <v/>
      </c>
      <c r="J1767" s="61" t="str">
        <f t="shared" si="164"/>
        <v/>
      </c>
      <c r="K1767" s="55">
        <f t="array" ref="K1767">(MAX(IF($A1767=InsertVoiceSwitchActivateLOG!A$1:A$7000,InsertVoiceSwitchActivateLOG!H$1:H$7000,0)))</f>
        <v>8.5800000000000001E-2</v>
      </c>
      <c r="L1767" s="55" t="str">
        <f t="shared" si="169"/>
        <v/>
      </c>
      <c r="M1767" s="55">
        <f t="shared" si="167"/>
        <v>16.540000000006216</v>
      </c>
      <c r="N1767" s="59">
        <f t="shared" si="165"/>
        <v>34</v>
      </c>
      <c r="O1767" s="59">
        <f t="shared" si="166"/>
        <v>1</v>
      </c>
    </row>
    <row r="1768" spans="1:15" ht="12.5" customHeight="1" x14ac:dyDescent="0.35">
      <c r="A1768" s="61">
        <v>34</v>
      </c>
      <c r="B1768" s="61" t="s">
        <v>56</v>
      </c>
      <c r="C1768" s="70">
        <v>77.402500000000003</v>
      </c>
      <c r="D1768" s="59" t="s">
        <v>50</v>
      </c>
      <c r="E1768" s="61" t="s">
        <v>44</v>
      </c>
      <c r="F1768" s="61" t="s">
        <v>55</v>
      </c>
      <c r="G1768" s="61">
        <v>6.7000000000000002E-3</v>
      </c>
      <c r="H1768" s="61">
        <f>IF(OR(G1768="",G1769="",G1770="",G1771=""),"",(SUMIF(A1768:A$7000,A1768,G1768:G$7000)))</f>
        <v>4.5399999999999996E-2</v>
      </c>
      <c r="I1768" s="61" t="str">
        <f t="shared" si="168"/>
        <v/>
      </c>
      <c r="J1768" s="61" t="str">
        <f t="shared" si="164"/>
        <v/>
      </c>
      <c r="K1768" s="61">
        <f t="array" ref="K1768">(MAX(IF($A1768=InsertVoiceSwitchActivateLOG!A$1:A$7000,InsertVoiceSwitchActivateLOG!H$1:H$7000,0)))</f>
        <v>8.5800000000000001E-2</v>
      </c>
      <c r="L1768" s="61" t="str">
        <f t="shared" si="169"/>
        <v/>
      </c>
      <c r="M1768" s="61">
        <f t="shared" si="167"/>
        <v>18.659999999997012</v>
      </c>
      <c r="N1768" s="59">
        <f t="shared" si="165"/>
        <v>34</v>
      </c>
      <c r="O1768" s="59">
        <f t="shared" si="166"/>
        <v>-1</v>
      </c>
    </row>
    <row r="1769" spans="1:15" ht="12.5" customHeight="1" x14ac:dyDescent="0.35">
      <c r="A1769" s="2">
        <v>34</v>
      </c>
      <c r="B1769" s="2" t="s">
        <v>56</v>
      </c>
      <c r="C1769" s="69">
        <v>77.426270000000002</v>
      </c>
      <c r="D1769" t="s">
        <v>50</v>
      </c>
      <c r="E1769" s="2" t="s">
        <v>44</v>
      </c>
      <c r="F1769" s="2" t="s">
        <v>55</v>
      </c>
      <c r="G1769" s="2">
        <v>4.1000000000000003E-3</v>
      </c>
      <c r="H1769" s="2">
        <f>IF(OR(G1769="",G1770="",G1771="",G1772=""),"",(SUMIF(A1769:A$7000,A1769,G1769:G$7000)))</f>
        <v>3.8699999999999998E-2</v>
      </c>
      <c r="I1769" s="55" t="str">
        <f t="shared" si="168"/>
        <v/>
      </c>
      <c r="J1769" s="61" t="str">
        <f t="shared" si="164"/>
        <v/>
      </c>
      <c r="K1769" s="55">
        <f t="array" ref="K1769">(MAX(IF($A1769=InsertVoiceSwitchActivateLOG!A$1:A$7000,InsertVoiceSwitchActivateLOG!H$1:H$7000,0)))</f>
        <v>8.5800000000000001E-2</v>
      </c>
      <c r="L1769" s="55" t="str">
        <f t="shared" si="169"/>
        <v/>
      </c>
      <c r="M1769" s="55">
        <f t="shared" si="167"/>
        <v>23.769999999998959</v>
      </c>
      <c r="N1769" s="59">
        <f t="shared" si="165"/>
        <v>34</v>
      </c>
      <c r="O1769" s="59">
        <f t="shared" si="166"/>
        <v>1</v>
      </c>
    </row>
    <row r="1770" spans="1:15" ht="12.5" customHeight="1" x14ac:dyDescent="0.35">
      <c r="A1770" s="61">
        <v>34</v>
      </c>
      <c r="B1770" s="61" t="s">
        <v>56</v>
      </c>
      <c r="C1770" s="70">
        <v>77.444980000000001</v>
      </c>
      <c r="D1770" s="59" t="s">
        <v>50</v>
      </c>
      <c r="E1770" s="61" t="s">
        <v>44</v>
      </c>
      <c r="F1770" s="61" t="s">
        <v>55</v>
      </c>
      <c r="G1770" s="61">
        <v>6.6E-3</v>
      </c>
      <c r="H1770" s="61">
        <f>IF(OR(G1770="",G1771="",G1772="",G1773=""),"",(SUMIF(A1770:A$7000,A1770,G1770:G$7000)))</f>
        <v>3.4599999999999999E-2</v>
      </c>
      <c r="I1770" s="61" t="str">
        <f t="shared" si="168"/>
        <v/>
      </c>
      <c r="J1770" s="61" t="str">
        <f t="shared" si="164"/>
        <v/>
      </c>
      <c r="K1770" s="61">
        <f t="array" ref="K1770">(MAX(IF($A1770=InsertVoiceSwitchActivateLOG!A$1:A$7000,InsertVoiceSwitchActivateLOG!H$1:H$7000,0)))</f>
        <v>8.5800000000000001E-2</v>
      </c>
      <c r="L1770" s="61" t="str">
        <f t="shared" si="169"/>
        <v/>
      </c>
      <c r="M1770" s="61">
        <f t="shared" si="167"/>
        <v>18.709999999998672</v>
      </c>
      <c r="N1770" s="59">
        <f t="shared" si="165"/>
        <v>34</v>
      </c>
      <c r="O1770" s="59">
        <f t="shared" si="166"/>
        <v>1</v>
      </c>
    </row>
    <row r="1771" spans="1:15" ht="12.5" customHeight="1" x14ac:dyDescent="0.35">
      <c r="A1771" s="2">
        <v>34</v>
      </c>
      <c r="B1771" s="2" t="s">
        <v>56</v>
      </c>
      <c r="C1771" s="69">
        <v>77.463859999999997</v>
      </c>
      <c r="D1771" t="s">
        <v>50</v>
      </c>
      <c r="E1771" s="2" t="s">
        <v>44</v>
      </c>
      <c r="F1771" s="2" t="s">
        <v>55</v>
      </c>
      <c r="G1771" s="2">
        <v>7.6E-3</v>
      </c>
      <c r="H1771" s="2">
        <f>IF(OR(G1771="",G1772="",G1773="",G1774=""),"",(SUMIF(A1771:A$7000,A1771,G1771:G$7000)))</f>
        <v>2.8000000000000001E-2</v>
      </c>
      <c r="I1771" s="55" t="str">
        <f t="shared" si="168"/>
        <v/>
      </c>
      <c r="J1771" s="61" t="str">
        <f t="shared" si="164"/>
        <v/>
      </c>
      <c r="K1771" s="55">
        <f t="array" ref="K1771">(MAX(IF($A1771=InsertVoiceSwitchActivateLOG!A$1:A$7000,InsertVoiceSwitchActivateLOG!H$1:H$7000,0)))</f>
        <v>8.5800000000000001E-2</v>
      </c>
      <c r="L1771" s="55" t="str">
        <f t="shared" si="169"/>
        <v/>
      </c>
      <c r="M1771" s="55">
        <f t="shared" si="167"/>
        <v>18.879999999995789</v>
      </c>
      <c r="N1771" s="59">
        <f t="shared" si="165"/>
        <v>34</v>
      </c>
      <c r="O1771" s="59">
        <f t="shared" si="166"/>
        <v>1</v>
      </c>
    </row>
    <row r="1772" spans="1:15" ht="12.5" customHeight="1" x14ac:dyDescent="0.35">
      <c r="A1772" s="61">
        <v>34</v>
      </c>
      <c r="B1772" s="61" t="s">
        <v>56</v>
      </c>
      <c r="C1772" s="70">
        <v>77.487269999999995</v>
      </c>
      <c r="D1772" s="59" t="s">
        <v>50</v>
      </c>
      <c r="E1772" s="61" t="s">
        <v>44</v>
      </c>
      <c r="F1772" s="61" t="s">
        <v>55</v>
      </c>
      <c r="G1772" s="61">
        <v>1.2699999999999999E-2</v>
      </c>
      <c r="H1772" s="61" t="str">
        <f>IF(OR(G1772="",G1773="",G1774="",G1775=""),"",(SUMIF(A1772:A$7000,A1772,G1772:G$7000)))</f>
        <v/>
      </c>
      <c r="I1772" s="61" t="str">
        <f t="shared" si="168"/>
        <v/>
      </c>
      <c r="J1772" s="61" t="str">
        <f t="shared" si="164"/>
        <v/>
      </c>
      <c r="K1772" s="61">
        <f t="array" ref="K1772">(MAX(IF($A1772=InsertVoiceSwitchActivateLOG!A$1:A$7000,InsertVoiceSwitchActivateLOG!H$1:H$7000,0)))</f>
        <v>8.5800000000000001E-2</v>
      </c>
      <c r="L1772" s="61" t="str">
        <f t="shared" si="169"/>
        <v/>
      </c>
      <c r="M1772" s="61">
        <f t="shared" si="167"/>
        <v>23.409999999998377</v>
      </c>
      <c r="N1772" s="59">
        <f t="shared" si="165"/>
        <v>34</v>
      </c>
      <c r="O1772" s="59">
        <f t="shared" si="166"/>
        <v>-1</v>
      </c>
    </row>
    <row r="1773" spans="1:15" ht="12.5" customHeight="1" x14ac:dyDescent="0.35">
      <c r="A1773" s="2">
        <v>34</v>
      </c>
      <c r="B1773" s="2" t="s">
        <v>56</v>
      </c>
      <c r="C1773" s="69">
        <v>77.509389999999996</v>
      </c>
      <c r="D1773" t="s">
        <v>50</v>
      </c>
      <c r="E1773" s="2" t="s">
        <v>44</v>
      </c>
      <c r="F1773" s="2" t="s">
        <v>55</v>
      </c>
      <c r="G1773" s="2">
        <v>4.8999999999999998E-3</v>
      </c>
      <c r="H1773" s="2" t="str">
        <f>IF(OR(G1773="",G1774="",G1775="",G1776=""),"",(SUMIF(A1773:A$7000,A1773,G1773:G$7000)))</f>
        <v/>
      </c>
      <c r="I1773" s="55" t="str">
        <f t="shared" si="168"/>
        <v/>
      </c>
      <c r="J1773" s="61" t="str">
        <f t="shared" si="164"/>
        <v/>
      </c>
      <c r="K1773" s="55">
        <f t="array" ref="K1773">(MAX(IF($A1773=InsertVoiceSwitchActivateLOG!A$1:A$7000,InsertVoiceSwitchActivateLOG!H$1:H$7000,0)))</f>
        <v>8.5800000000000001E-2</v>
      </c>
      <c r="L1773" s="55" t="str">
        <f t="shared" si="169"/>
        <v/>
      </c>
      <c r="M1773" s="55">
        <f t="shared" si="167"/>
        <v>22.120000000001028</v>
      </c>
      <c r="N1773" s="59">
        <f t="shared" si="165"/>
        <v>34</v>
      </c>
      <c r="O1773" s="59">
        <f t="shared" si="166"/>
        <v>-1</v>
      </c>
    </row>
    <row r="1774" spans="1:15" ht="12.5" customHeight="1" x14ac:dyDescent="0.35">
      <c r="A1774" s="61">
        <v>34</v>
      </c>
      <c r="B1774" s="61" t="s">
        <v>56</v>
      </c>
      <c r="C1774" s="70">
        <v>77.526750000000007</v>
      </c>
      <c r="D1774" s="59" t="s">
        <v>50</v>
      </c>
      <c r="E1774" s="61" t="s">
        <v>44</v>
      </c>
      <c r="F1774" s="61" t="s">
        <v>55</v>
      </c>
      <c r="G1774" s="61">
        <v>2.8E-3</v>
      </c>
      <c r="H1774" s="61" t="str">
        <f>IF(OR(G1774="",G1775="",G1776="",G1777=""),"",(SUMIF(A1774:A$7000,A1774,G1774:G$7000)))</f>
        <v/>
      </c>
      <c r="I1774" s="61" t="str">
        <f t="shared" si="168"/>
        <v/>
      </c>
      <c r="J1774" s="61" t="str">
        <f t="shared" si="164"/>
        <v/>
      </c>
      <c r="K1774" s="61">
        <f t="array" ref="K1774">(MAX(IF($A1774=InsertVoiceSwitchActivateLOG!A$1:A$7000,InsertVoiceSwitchActivateLOG!H$1:H$7000,0)))</f>
        <v>8.5800000000000001E-2</v>
      </c>
      <c r="L1774" s="61" t="str">
        <f t="shared" si="169"/>
        <v/>
      </c>
      <c r="M1774" s="61">
        <f t="shared" si="167"/>
        <v>17.3600000000107</v>
      </c>
      <c r="N1774" s="59" t="str">
        <f t="shared" si="165"/>
        <v/>
      </c>
      <c r="O1774" s="59" t="str">
        <f t="shared" si="166"/>
        <v/>
      </c>
    </row>
    <row r="1775" spans="1:15" ht="12.5" customHeight="1" x14ac:dyDescent="0.35">
      <c r="A1775" s="2">
        <v>35</v>
      </c>
      <c r="B1775" s="2" t="s">
        <v>54</v>
      </c>
      <c r="C1775" s="69">
        <v>78.559359999999998</v>
      </c>
      <c r="D1775" t="s">
        <v>50</v>
      </c>
      <c r="E1775" s="2" t="s">
        <v>42</v>
      </c>
      <c r="F1775" s="2" t="s">
        <v>55</v>
      </c>
      <c r="G1775" s="2"/>
      <c r="H1775" s="2" t="str">
        <f>IF(OR(G1775="",G1776="",G1777="",G1778=""),"",(SUMIF(A1775:A$7000,A1775,G1775:G$7000)))</f>
        <v/>
      </c>
      <c r="I1775" s="55" t="str">
        <f t="shared" si="168"/>
        <v/>
      </c>
      <c r="J1775" s="61" t="str">
        <f t="shared" si="164"/>
        <v/>
      </c>
      <c r="K1775" s="55">
        <f t="array" ref="K1775">(MAX(IF($A1775=InsertVoiceSwitchActivateLOG!A$1:A$7000,InsertVoiceSwitchActivateLOG!H$1:H$7000,0)))</f>
        <v>2.1199999999999997E-2</v>
      </c>
      <c r="L1775" s="55" t="str">
        <f t="shared" si="169"/>
        <v/>
      </c>
      <c r="M1775" s="55">
        <f t="shared" si="167"/>
        <v>0</v>
      </c>
      <c r="N1775" s="59" t="str">
        <f t="shared" si="165"/>
        <v/>
      </c>
      <c r="O1775" s="59" t="str">
        <f t="shared" si="166"/>
        <v/>
      </c>
    </row>
    <row r="1776" spans="1:15" ht="12.5" customHeight="1" x14ac:dyDescent="0.35">
      <c r="A1776" s="61">
        <v>35</v>
      </c>
      <c r="B1776" s="61" t="s">
        <v>54</v>
      </c>
      <c r="C1776" s="70">
        <v>78.577640000000002</v>
      </c>
      <c r="D1776" s="59" t="s">
        <v>50</v>
      </c>
      <c r="E1776" s="61" t="s">
        <v>42</v>
      </c>
      <c r="F1776" s="61" t="s">
        <v>55</v>
      </c>
      <c r="G1776" s="61"/>
      <c r="H1776" s="61" t="str">
        <f>IF(OR(G1776="",G1777="",G1778="",G1779=""),"",(SUMIF(A1776:A$7000,A1776,G1776:G$7000)))</f>
        <v/>
      </c>
      <c r="I1776" s="61" t="str">
        <f t="shared" si="168"/>
        <v/>
      </c>
      <c r="J1776" s="61" t="str">
        <f t="shared" si="164"/>
        <v/>
      </c>
      <c r="K1776" s="61">
        <f t="array" ref="K1776">(MAX(IF($A1776=InsertVoiceSwitchActivateLOG!A$1:A$7000,InsertVoiceSwitchActivateLOG!H$1:H$7000,0)))</f>
        <v>2.1199999999999997E-2</v>
      </c>
      <c r="L1776" s="61" t="str">
        <f t="shared" si="169"/>
        <v/>
      </c>
      <c r="M1776" s="61">
        <f t="shared" si="167"/>
        <v>18.280000000004293</v>
      </c>
      <c r="N1776" s="59" t="str">
        <f t="shared" si="165"/>
        <v/>
      </c>
      <c r="O1776" s="59" t="str">
        <f t="shared" si="166"/>
        <v/>
      </c>
    </row>
    <row r="1777" spans="1:15" ht="12.5" customHeight="1" x14ac:dyDescent="0.35">
      <c r="A1777" s="2">
        <v>35</v>
      </c>
      <c r="B1777" s="2" t="s">
        <v>54</v>
      </c>
      <c r="C1777" s="69">
        <v>78.598410000000001</v>
      </c>
      <c r="D1777" t="s">
        <v>50</v>
      </c>
      <c r="E1777" s="2" t="s">
        <v>42</v>
      </c>
      <c r="F1777" s="2" t="s">
        <v>55</v>
      </c>
      <c r="G1777" s="2"/>
      <c r="H1777" s="2" t="str">
        <f>IF(OR(G1777="",G1778="",G1779="",G1780=""),"",(SUMIF(A1777:A$7000,A1777,G1777:G$7000)))</f>
        <v/>
      </c>
      <c r="I1777" s="55" t="str">
        <f t="shared" si="168"/>
        <v/>
      </c>
      <c r="J1777" s="61" t="str">
        <f t="shared" si="164"/>
        <v/>
      </c>
      <c r="K1777" s="55">
        <f t="array" ref="K1777">(MAX(IF($A1777=InsertVoiceSwitchActivateLOG!A$1:A$7000,InsertVoiceSwitchActivateLOG!H$1:H$7000,0)))</f>
        <v>2.1199999999999997E-2</v>
      </c>
      <c r="L1777" s="55" t="str">
        <f t="shared" si="169"/>
        <v/>
      </c>
      <c r="M1777" s="55">
        <f t="shared" si="167"/>
        <v>20.769999999998845</v>
      </c>
      <c r="N1777" s="59" t="str">
        <f t="shared" si="165"/>
        <v/>
      </c>
      <c r="O1777" s="59" t="str">
        <f t="shared" si="166"/>
        <v/>
      </c>
    </row>
    <row r="1778" spans="1:15" ht="12.5" customHeight="1" x14ac:dyDescent="0.35">
      <c r="A1778" s="61">
        <v>35</v>
      </c>
      <c r="B1778" s="61" t="s">
        <v>54</v>
      </c>
      <c r="C1778" s="70">
        <v>78.624629999999996</v>
      </c>
      <c r="D1778" s="59" t="s">
        <v>50</v>
      </c>
      <c r="E1778" s="61" t="s">
        <v>42</v>
      </c>
      <c r="F1778" s="61" t="s">
        <v>55</v>
      </c>
      <c r="G1778" s="61"/>
      <c r="H1778" s="61" t="str">
        <f>IF(OR(G1778="",G1779="",G1780="",G1781=""),"",(SUMIF(A1778:A$7000,A1778,G1778:G$7000)))</f>
        <v/>
      </c>
      <c r="I1778" s="61" t="str">
        <f t="shared" si="168"/>
        <v/>
      </c>
      <c r="J1778" s="61" t="str">
        <f t="shared" si="164"/>
        <v/>
      </c>
      <c r="K1778" s="61">
        <f t="array" ref="K1778">(MAX(IF($A1778=InsertVoiceSwitchActivateLOG!A$1:A$7000,InsertVoiceSwitchActivateLOG!H$1:H$7000,0)))</f>
        <v>2.1199999999999997E-2</v>
      </c>
      <c r="L1778" s="61" t="str">
        <f t="shared" si="169"/>
        <v/>
      </c>
      <c r="M1778" s="61">
        <f t="shared" si="167"/>
        <v>26.219999999995025</v>
      </c>
      <c r="N1778" s="59" t="str">
        <f t="shared" si="165"/>
        <v/>
      </c>
      <c r="O1778" s="59" t="str">
        <f t="shared" si="166"/>
        <v/>
      </c>
    </row>
    <row r="1779" spans="1:15" ht="12.5" customHeight="1" x14ac:dyDescent="0.35">
      <c r="A1779" s="2">
        <v>35</v>
      </c>
      <c r="B1779" s="2" t="s">
        <v>54</v>
      </c>
      <c r="C1779" s="69">
        <v>78.648899999999998</v>
      </c>
      <c r="D1779" t="s">
        <v>50</v>
      </c>
      <c r="E1779" s="2" t="s">
        <v>42</v>
      </c>
      <c r="F1779" s="2" t="s">
        <v>55</v>
      </c>
      <c r="G1779" s="2"/>
      <c r="H1779" s="2" t="str">
        <f>IF(OR(G1779="",G1780="",G1781="",G1782=""),"",(SUMIF(A1779:A$7000,A1779,G1779:G$7000)))</f>
        <v/>
      </c>
      <c r="I1779" s="55" t="str">
        <f t="shared" si="168"/>
        <v/>
      </c>
      <c r="J1779" s="61" t="str">
        <f t="shared" si="164"/>
        <v/>
      </c>
      <c r="K1779" s="55">
        <f t="array" ref="K1779">(MAX(IF($A1779=InsertVoiceSwitchActivateLOG!A$1:A$7000,InsertVoiceSwitchActivateLOG!H$1:H$7000,0)))</f>
        <v>2.1199999999999997E-2</v>
      </c>
      <c r="L1779" s="55" t="str">
        <f t="shared" si="169"/>
        <v/>
      </c>
      <c r="M1779" s="55">
        <f t="shared" si="167"/>
        <v>24.270000000001346</v>
      </c>
      <c r="N1779" s="59" t="str">
        <f t="shared" si="165"/>
        <v/>
      </c>
      <c r="O1779" s="59" t="str">
        <f t="shared" si="166"/>
        <v/>
      </c>
    </row>
    <row r="1780" spans="1:15" ht="12.5" customHeight="1" x14ac:dyDescent="0.35">
      <c r="A1780" s="61">
        <v>35</v>
      </c>
      <c r="B1780" s="61" t="s">
        <v>54</v>
      </c>
      <c r="C1780" s="70">
        <v>78.673419999999993</v>
      </c>
      <c r="D1780" s="59" t="s">
        <v>50</v>
      </c>
      <c r="E1780" s="61" t="s">
        <v>42</v>
      </c>
      <c r="F1780" s="61" t="s">
        <v>55</v>
      </c>
      <c r="G1780" s="61"/>
      <c r="H1780" s="61" t="str">
        <f>IF(OR(G1780="",G1781="",G1782="",G1783=""),"",(SUMIF(A1780:A$7000,A1780,G1780:G$7000)))</f>
        <v/>
      </c>
      <c r="I1780" s="61" t="str">
        <f t="shared" si="168"/>
        <v/>
      </c>
      <c r="J1780" s="61" t="str">
        <f t="shared" si="164"/>
        <v/>
      </c>
      <c r="K1780" s="61">
        <f t="array" ref="K1780">(MAX(IF($A1780=InsertVoiceSwitchActivateLOG!A$1:A$7000,InsertVoiceSwitchActivateLOG!H$1:H$7000,0)))</f>
        <v>2.1199999999999997E-2</v>
      </c>
      <c r="L1780" s="61" t="str">
        <f t="shared" si="169"/>
        <v/>
      </c>
      <c r="M1780" s="61">
        <f t="shared" si="167"/>
        <v>24.519999999995434</v>
      </c>
      <c r="N1780" s="59" t="str">
        <f t="shared" si="165"/>
        <v/>
      </c>
      <c r="O1780" s="59" t="str">
        <f t="shared" si="166"/>
        <v/>
      </c>
    </row>
    <row r="1781" spans="1:15" ht="12.5" customHeight="1" x14ac:dyDescent="0.35">
      <c r="A1781" s="2">
        <v>35</v>
      </c>
      <c r="B1781" s="2" t="s">
        <v>54</v>
      </c>
      <c r="C1781" s="69">
        <v>78.696700000000007</v>
      </c>
      <c r="D1781" t="s">
        <v>50</v>
      </c>
      <c r="E1781" s="2" t="s">
        <v>42</v>
      </c>
      <c r="F1781" s="2" t="s">
        <v>55</v>
      </c>
      <c r="G1781" s="2"/>
      <c r="H1781" s="2" t="str">
        <f>IF(OR(G1781="",G1782="",G1783="",G1784=""),"",(SUMIF(A1781:A$7000,A1781,G1781:G$7000)))</f>
        <v/>
      </c>
      <c r="I1781" s="55" t="str">
        <f t="shared" si="168"/>
        <v/>
      </c>
      <c r="J1781" s="61" t="str">
        <f t="shared" si="164"/>
        <v/>
      </c>
      <c r="K1781" s="55">
        <f t="array" ref="K1781">(MAX(IF($A1781=InsertVoiceSwitchActivateLOG!A$1:A$7000,InsertVoiceSwitchActivateLOG!H$1:H$7000,0)))</f>
        <v>2.1199999999999997E-2</v>
      </c>
      <c r="L1781" s="55" t="str">
        <f t="shared" si="169"/>
        <v/>
      </c>
      <c r="M1781" s="55">
        <f t="shared" si="167"/>
        <v>23.280000000013956</v>
      </c>
      <c r="N1781" s="59" t="str">
        <f t="shared" si="165"/>
        <v/>
      </c>
      <c r="O1781" s="59" t="str">
        <f t="shared" si="166"/>
        <v/>
      </c>
    </row>
    <row r="1782" spans="1:15" ht="12.5" customHeight="1" x14ac:dyDescent="0.35">
      <c r="A1782" s="61">
        <v>35</v>
      </c>
      <c r="B1782" s="61" t="s">
        <v>54</v>
      </c>
      <c r="C1782" s="70">
        <v>78.71575</v>
      </c>
      <c r="D1782" s="59" t="s">
        <v>50</v>
      </c>
      <c r="E1782" s="61" t="s">
        <v>42</v>
      </c>
      <c r="F1782" s="61" t="s">
        <v>55</v>
      </c>
      <c r="G1782" s="61"/>
      <c r="H1782" s="61" t="str">
        <f>IF(OR(G1782="",G1783="",G1784="",G1785=""),"",(SUMIF(A1782:A$7000,A1782,G1782:G$7000)))</f>
        <v/>
      </c>
      <c r="I1782" s="61" t="str">
        <f t="shared" si="168"/>
        <v/>
      </c>
      <c r="J1782" s="61" t="str">
        <f t="shared" si="164"/>
        <v/>
      </c>
      <c r="K1782" s="61">
        <f t="array" ref="K1782">(MAX(IF($A1782=InsertVoiceSwitchActivateLOG!A$1:A$7000,InsertVoiceSwitchActivateLOG!H$1:H$7000,0)))</f>
        <v>2.1199999999999997E-2</v>
      </c>
      <c r="L1782" s="61" t="str">
        <f t="shared" si="169"/>
        <v/>
      </c>
      <c r="M1782" s="61">
        <f t="shared" si="167"/>
        <v>19.049999999992906</v>
      </c>
      <c r="N1782" s="59" t="str">
        <f t="shared" si="165"/>
        <v/>
      </c>
      <c r="O1782" s="59" t="str">
        <f t="shared" si="166"/>
        <v/>
      </c>
    </row>
    <row r="1783" spans="1:15" ht="12.5" customHeight="1" x14ac:dyDescent="0.35">
      <c r="A1783" s="2">
        <v>35</v>
      </c>
      <c r="B1783" s="2" t="s">
        <v>54</v>
      </c>
      <c r="C1783" s="69">
        <v>78.734989999999996</v>
      </c>
      <c r="D1783" t="s">
        <v>50</v>
      </c>
      <c r="E1783" s="2" t="s">
        <v>42</v>
      </c>
      <c r="F1783" s="2" t="s">
        <v>55</v>
      </c>
      <c r="G1783" s="2"/>
      <c r="H1783" s="2" t="str">
        <f>IF(OR(G1783="",G1784="",G1785="",G1786=""),"",(SUMIF(A1783:A$7000,A1783,G1783:G$7000)))</f>
        <v/>
      </c>
      <c r="I1783" s="55" t="str">
        <f t="shared" si="168"/>
        <v/>
      </c>
      <c r="J1783" s="61" t="str">
        <f t="shared" si="164"/>
        <v/>
      </c>
      <c r="K1783" s="55">
        <f t="array" ref="K1783">(MAX(IF($A1783=InsertVoiceSwitchActivateLOG!A$1:A$7000,InsertVoiceSwitchActivateLOG!H$1:H$7000,0)))</f>
        <v>2.1199999999999997E-2</v>
      </c>
      <c r="L1783" s="55" t="str">
        <f t="shared" si="169"/>
        <v/>
      </c>
      <c r="M1783" s="55">
        <f t="shared" si="167"/>
        <v>19.239999999996371</v>
      </c>
      <c r="N1783" s="59" t="str">
        <f t="shared" si="165"/>
        <v/>
      </c>
      <c r="O1783" s="59" t="str">
        <f t="shared" si="166"/>
        <v/>
      </c>
    </row>
    <row r="1784" spans="1:15" ht="12.5" customHeight="1" x14ac:dyDescent="0.35">
      <c r="A1784" s="61">
        <v>35</v>
      </c>
      <c r="B1784" s="61" t="s">
        <v>54</v>
      </c>
      <c r="C1784" s="70">
        <v>78.759</v>
      </c>
      <c r="D1784" s="59" t="s">
        <v>50</v>
      </c>
      <c r="E1784" s="61" t="s">
        <v>42</v>
      </c>
      <c r="F1784" s="61" t="s">
        <v>55</v>
      </c>
      <c r="G1784" s="61"/>
      <c r="H1784" s="61" t="str">
        <f>IF(OR(G1784="",G1785="",G1786="",G1787=""),"",(SUMIF(A1784:A$7000,A1784,G1784:G$7000)))</f>
        <v/>
      </c>
      <c r="I1784" s="61" t="str">
        <f t="shared" si="168"/>
        <v/>
      </c>
      <c r="J1784" s="61" t="str">
        <f t="shared" si="164"/>
        <v/>
      </c>
      <c r="K1784" s="61">
        <f t="array" ref="K1784">(MAX(IF($A1784=InsertVoiceSwitchActivateLOG!A$1:A$7000,InsertVoiceSwitchActivateLOG!H$1:H$7000,0)))</f>
        <v>2.1199999999999997E-2</v>
      </c>
      <c r="L1784" s="61" t="str">
        <f t="shared" si="169"/>
        <v/>
      </c>
      <c r="M1784" s="61">
        <f t="shared" si="167"/>
        <v>24.010000000004084</v>
      </c>
      <c r="N1784" s="59" t="str">
        <f t="shared" si="165"/>
        <v/>
      </c>
      <c r="O1784" s="59" t="str">
        <f t="shared" si="166"/>
        <v/>
      </c>
    </row>
    <row r="1785" spans="1:15" ht="12.5" customHeight="1" x14ac:dyDescent="0.35">
      <c r="A1785" s="2">
        <v>35</v>
      </c>
      <c r="B1785" s="2" t="s">
        <v>54</v>
      </c>
      <c r="C1785" s="69">
        <v>78.777850000000001</v>
      </c>
      <c r="D1785" t="s">
        <v>50</v>
      </c>
      <c r="E1785" s="2" t="s">
        <v>42</v>
      </c>
      <c r="F1785" s="2" t="s">
        <v>55</v>
      </c>
      <c r="G1785" s="2"/>
      <c r="H1785" s="2" t="str">
        <f>IF(OR(G1785="",G1786="",G1787="",G1788=""),"",(SUMIF(A1785:A$7000,A1785,G1785:G$7000)))</f>
        <v/>
      </c>
      <c r="I1785" s="55" t="str">
        <f t="shared" si="168"/>
        <v/>
      </c>
      <c r="J1785" s="61" t="str">
        <f t="shared" si="164"/>
        <v/>
      </c>
      <c r="K1785" s="55">
        <f t="array" ref="K1785">(MAX(IF($A1785=InsertVoiceSwitchActivateLOG!A$1:A$7000,InsertVoiceSwitchActivateLOG!H$1:H$7000,0)))</f>
        <v>2.1199999999999997E-2</v>
      </c>
      <c r="L1785" s="55" t="str">
        <f t="shared" si="169"/>
        <v/>
      </c>
      <c r="M1785" s="55">
        <f t="shared" si="167"/>
        <v>18.850000000000477</v>
      </c>
      <c r="N1785" s="59" t="str">
        <f t="shared" si="165"/>
        <v/>
      </c>
      <c r="O1785" s="59" t="str">
        <f t="shared" si="166"/>
        <v/>
      </c>
    </row>
    <row r="1786" spans="1:15" ht="12.5" customHeight="1" x14ac:dyDescent="0.35">
      <c r="A1786" s="61">
        <v>35</v>
      </c>
      <c r="B1786" s="61" t="s">
        <v>54</v>
      </c>
      <c r="C1786" s="70">
        <v>78.798029999999997</v>
      </c>
      <c r="D1786" s="59" t="s">
        <v>50</v>
      </c>
      <c r="E1786" s="61" t="s">
        <v>42</v>
      </c>
      <c r="F1786" s="61" t="s">
        <v>55</v>
      </c>
      <c r="G1786" s="61"/>
      <c r="H1786" s="61" t="str">
        <f>IF(OR(G1786="",G1787="",G1788="",G1789=""),"",(SUMIF(A1786:A$7000,A1786,G1786:G$7000)))</f>
        <v/>
      </c>
      <c r="I1786" s="61" t="str">
        <f t="shared" si="168"/>
        <v/>
      </c>
      <c r="J1786" s="61" t="str">
        <f t="shared" si="164"/>
        <v/>
      </c>
      <c r="K1786" s="61">
        <f t="array" ref="K1786">(MAX(IF($A1786=InsertVoiceSwitchActivateLOG!A$1:A$7000,InsertVoiceSwitchActivateLOG!H$1:H$7000,0)))</f>
        <v>2.1199999999999997E-2</v>
      </c>
      <c r="L1786" s="61" t="str">
        <f t="shared" si="169"/>
        <v/>
      </c>
      <c r="M1786" s="61">
        <f t="shared" si="167"/>
        <v>20.179999999996312</v>
      </c>
      <c r="N1786" s="59" t="str">
        <f t="shared" si="165"/>
        <v/>
      </c>
      <c r="O1786" s="59" t="str">
        <f t="shared" si="166"/>
        <v/>
      </c>
    </row>
    <row r="1787" spans="1:15" ht="12.5" customHeight="1" x14ac:dyDescent="0.35">
      <c r="A1787" s="2">
        <v>35</v>
      </c>
      <c r="B1787" s="2" t="s">
        <v>54</v>
      </c>
      <c r="C1787" s="69">
        <v>78.817350000000005</v>
      </c>
      <c r="D1787" t="s">
        <v>50</v>
      </c>
      <c r="E1787" s="2" t="s">
        <v>42</v>
      </c>
      <c r="F1787" s="2" t="s">
        <v>55</v>
      </c>
      <c r="G1787" s="2"/>
      <c r="H1787" s="2" t="str">
        <f>IF(OR(G1787="",G1788="",G1789="",G1790=""),"",(SUMIF(A1787:A$7000,A1787,G1787:G$7000)))</f>
        <v/>
      </c>
      <c r="I1787" s="55" t="str">
        <f t="shared" si="168"/>
        <v/>
      </c>
      <c r="J1787" s="61" t="str">
        <f t="shared" si="164"/>
        <v/>
      </c>
      <c r="K1787" s="55">
        <f t="array" ref="K1787">(MAX(IF($A1787=InsertVoiceSwitchActivateLOG!A$1:A$7000,InsertVoiceSwitchActivateLOG!H$1:H$7000,0)))</f>
        <v>2.1199999999999997E-2</v>
      </c>
      <c r="L1787" s="55" t="str">
        <f t="shared" si="169"/>
        <v/>
      </c>
      <c r="M1787" s="55">
        <f t="shared" si="167"/>
        <v>19.320000000007553</v>
      </c>
      <c r="N1787" s="59" t="str">
        <f t="shared" si="165"/>
        <v/>
      </c>
      <c r="O1787" s="59" t="str">
        <f t="shared" si="166"/>
        <v/>
      </c>
    </row>
    <row r="1788" spans="1:15" ht="12.5" customHeight="1" x14ac:dyDescent="0.35">
      <c r="A1788" s="61">
        <v>35</v>
      </c>
      <c r="B1788" s="61" t="s">
        <v>54</v>
      </c>
      <c r="C1788" s="70">
        <v>78.834379999999996</v>
      </c>
      <c r="D1788" s="59" t="s">
        <v>50</v>
      </c>
      <c r="E1788" s="61" t="s">
        <v>42</v>
      </c>
      <c r="F1788" s="61" t="s">
        <v>55</v>
      </c>
      <c r="G1788" s="61"/>
      <c r="H1788" s="61" t="str">
        <f>IF(OR(G1788="",G1789="",G1790="",G1791=""),"",(SUMIF(A1788:A$7000,A1788,G1788:G$7000)))</f>
        <v/>
      </c>
      <c r="I1788" s="61" t="str">
        <f t="shared" si="168"/>
        <v/>
      </c>
      <c r="J1788" s="61" t="str">
        <f t="shared" si="164"/>
        <v/>
      </c>
      <c r="K1788" s="61">
        <f t="array" ref="K1788">(MAX(IF($A1788=InsertVoiceSwitchActivateLOG!A$1:A$7000,InsertVoiceSwitchActivateLOG!H$1:H$7000,0)))</f>
        <v>2.1199999999999997E-2</v>
      </c>
      <c r="L1788" s="61" t="str">
        <f t="shared" si="169"/>
        <v/>
      </c>
      <c r="M1788" s="61">
        <f t="shared" si="167"/>
        <v>17.029999999991219</v>
      </c>
      <c r="N1788" s="59" t="str">
        <f t="shared" si="165"/>
        <v/>
      </c>
      <c r="O1788" s="59" t="str">
        <f t="shared" si="166"/>
        <v/>
      </c>
    </row>
    <row r="1789" spans="1:15" ht="12.5" customHeight="1" x14ac:dyDescent="0.35">
      <c r="A1789" s="2">
        <v>35</v>
      </c>
      <c r="B1789" s="2" t="s">
        <v>54</v>
      </c>
      <c r="C1789" s="69">
        <v>78.850229999999996</v>
      </c>
      <c r="D1789" t="s">
        <v>50</v>
      </c>
      <c r="E1789" s="2" t="s">
        <v>42</v>
      </c>
      <c r="F1789" s="2" t="s">
        <v>55</v>
      </c>
      <c r="G1789" s="2"/>
      <c r="H1789" s="2" t="str">
        <f>IF(OR(G1789="",G1790="",G1791="",G1792=""),"",(SUMIF(A1789:A$7000,A1789,G1789:G$7000)))</f>
        <v/>
      </c>
      <c r="I1789" s="55" t="str">
        <f t="shared" si="168"/>
        <v/>
      </c>
      <c r="J1789" s="61" t="str">
        <f t="shared" si="164"/>
        <v/>
      </c>
      <c r="K1789" s="55">
        <f t="array" ref="K1789">(MAX(IF($A1789=InsertVoiceSwitchActivateLOG!A$1:A$7000,InsertVoiceSwitchActivateLOG!H$1:H$7000,0)))</f>
        <v>2.1199999999999997E-2</v>
      </c>
      <c r="L1789" s="55" t="str">
        <f t="shared" si="169"/>
        <v/>
      </c>
      <c r="M1789" s="55">
        <f t="shared" si="167"/>
        <v>15.850000000000364</v>
      </c>
      <c r="N1789" s="59" t="str">
        <f t="shared" si="165"/>
        <v/>
      </c>
      <c r="O1789" s="59" t="str">
        <f t="shared" si="166"/>
        <v/>
      </c>
    </row>
    <row r="1790" spans="1:15" ht="12.5" customHeight="1" x14ac:dyDescent="0.35">
      <c r="A1790" s="61">
        <v>35</v>
      </c>
      <c r="B1790" s="61" t="s">
        <v>54</v>
      </c>
      <c r="C1790" s="70">
        <v>78.866839999999996</v>
      </c>
      <c r="D1790" s="59" t="s">
        <v>50</v>
      </c>
      <c r="E1790" s="61" t="s">
        <v>42</v>
      </c>
      <c r="F1790" s="61" t="s">
        <v>55</v>
      </c>
      <c r="G1790" s="61"/>
      <c r="H1790" s="61" t="str">
        <f>IF(OR(G1790="",G1791="",G1792="",G1793=""),"",(SUMIF(A1790:A$7000,A1790,G1790:G$7000)))</f>
        <v/>
      </c>
      <c r="I1790" s="61" t="str">
        <f t="shared" si="168"/>
        <v/>
      </c>
      <c r="J1790" s="61" t="str">
        <f t="shared" si="164"/>
        <v/>
      </c>
      <c r="K1790" s="61">
        <f t="array" ref="K1790">(MAX(IF($A1790=InsertVoiceSwitchActivateLOG!A$1:A$7000,InsertVoiceSwitchActivateLOG!H$1:H$7000,0)))</f>
        <v>2.1199999999999997E-2</v>
      </c>
      <c r="L1790" s="61" t="str">
        <f t="shared" si="169"/>
        <v/>
      </c>
      <c r="M1790" s="61">
        <f t="shared" si="167"/>
        <v>16.610000000000014</v>
      </c>
      <c r="N1790" s="59" t="str">
        <f t="shared" si="165"/>
        <v/>
      </c>
      <c r="O1790" s="59" t="str">
        <f t="shared" si="166"/>
        <v/>
      </c>
    </row>
    <row r="1791" spans="1:15" ht="12.5" customHeight="1" x14ac:dyDescent="0.35">
      <c r="A1791" s="2">
        <v>35</v>
      </c>
      <c r="B1791" s="2" t="s">
        <v>54</v>
      </c>
      <c r="C1791" s="69">
        <v>78.888360000000006</v>
      </c>
      <c r="D1791" t="s">
        <v>50</v>
      </c>
      <c r="E1791" s="2" t="s">
        <v>42</v>
      </c>
      <c r="F1791" s="2" t="s">
        <v>55</v>
      </c>
      <c r="G1791" s="2"/>
      <c r="H1791" s="2" t="str">
        <f>IF(OR(G1791="",G1792="",G1793="",G1794=""),"",(SUMIF(A1791:A$7000,A1791,G1791:G$7000)))</f>
        <v/>
      </c>
      <c r="I1791" s="55" t="str">
        <f t="shared" si="168"/>
        <v/>
      </c>
      <c r="J1791" s="61" t="str">
        <f t="shared" si="164"/>
        <v/>
      </c>
      <c r="K1791" s="55">
        <f t="array" ref="K1791">(MAX(IF($A1791=InsertVoiceSwitchActivateLOG!A$1:A$7000,InsertVoiceSwitchActivateLOG!H$1:H$7000,0)))</f>
        <v>2.1199999999999997E-2</v>
      </c>
      <c r="L1791" s="55" t="str">
        <f t="shared" si="169"/>
        <v/>
      </c>
      <c r="M1791" s="55">
        <f t="shared" si="167"/>
        <v>21.520000000009532</v>
      </c>
      <c r="N1791" s="59" t="str">
        <f t="shared" si="165"/>
        <v/>
      </c>
      <c r="O1791" s="59" t="str">
        <f t="shared" si="166"/>
        <v/>
      </c>
    </row>
    <row r="1792" spans="1:15" ht="12.5" customHeight="1" x14ac:dyDescent="0.35">
      <c r="A1792" s="61">
        <v>35</v>
      </c>
      <c r="B1792" s="61" t="s">
        <v>54</v>
      </c>
      <c r="C1792" s="70">
        <v>78.908259999999999</v>
      </c>
      <c r="D1792" s="59" t="s">
        <v>50</v>
      </c>
      <c r="E1792" s="61" t="s">
        <v>42</v>
      </c>
      <c r="F1792" s="61" t="s">
        <v>55</v>
      </c>
      <c r="G1792" s="61">
        <v>1E-4</v>
      </c>
      <c r="H1792" s="61" t="str">
        <f>IF(OR(G1792="",G1793="",G1794="",G1795=""),"",(SUMIF(A1792:A$7000,A1792,G1792:G$7000)))</f>
        <v/>
      </c>
      <c r="I1792" s="61" t="str">
        <f t="shared" si="168"/>
        <v/>
      </c>
      <c r="J1792" s="61" t="str">
        <f t="shared" si="164"/>
        <v/>
      </c>
      <c r="K1792" s="61">
        <f t="array" ref="K1792">(MAX(IF($A1792=InsertVoiceSwitchActivateLOG!A$1:A$7000,InsertVoiceSwitchActivateLOG!H$1:H$7000,0)))</f>
        <v>2.1199999999999997E-2</v>
      </c>
      <c r="L1792" s="61" t="str">
        <f t="shared" si="169"/>
        <v/>
      </c>
      <c r="M1792" s="61">
        <f t="shared" si="167"/>
        <v>19.899999999992701</v>
      </c>
      <c r="N1792" s="59" t="str">
        <f t="shared" si="165"/>
        <v/>
      </c>
      <c r="O1792" s="59" t="str">
        <f t="shared" si="166"/>
        <v/>
      </c>
    </row>
    <row r="1793" spans="1:15" ht="12.5" customHeight="1" x14ac:dyDescent="0.35">
      <c r="A1793" s="2">
        <v>35</v>
      </c>
      <c r="B1793" s="2" t="s">
        <v>54</v>
      </c>
      <c r="C1793" s="69">
        <v>78.931380000000004</v>
      </c>
      <c r="D1793" t="s">
        <v>50</v>
      </c>
      <c r="E1793" s="2" t="s">
        <v>42</v>
      </c>
      <c r="F1793" s="2" t="s">
        <v>55</v>
      </c>
      <c r="G1793" s="2"/>
      <c r="H1793" s="2" t="str">
        <f>IF(OR(G1793="",G1794="",G1795="",G1796=""),"",(SUMIF(A1793:A$7000,A1793,G1793:G$7000)))</f>
        <v/>
      </c>
      <c r="I1793" s="55" t="str">
        <f t="shared" si="168"/>
        <v/>
      </c>
      <c r="J1793" s="61" t="str">
        <f t="shared" si="164"/>
        <v/>
      </c>
      <c r="K1793" s="55">
        <f t="array" ref="K1793">(MAX(IF($A1793=InsertVoiceSwitchActivateLOG!A$1:A$7000,InsertVoiceSwitchActivateLOG!H$1:H$7000,0)))</f>
        <v>2.1199999999999997E-2</v>
      </c>
      <c r="L1793" s="55" t="str">
        <f t="shared" si="169"/>
        <v/>
      </c>
      <c r="M1793" s="55">
        <f t="shared" si="167"/>
        <v>23.120000000005803</v>
      </c>
      <c r="N1793" s="59" t="str">
        <f t="shared" si="165"/>
        <v/>
      </c>
      <c r="O1793" s="59" t="str">
        <f t="shared" si="166"/>
        <v/>
      </c>
    </row>
    <row r="1794" spans="1:15" ht="12.5" customHeight="1" x14ac:dyDescent="0.35">
      <c r="A1794" s="61">
        <v>35</v>
      </c>
      <c r="B1794" s="61" t="s">
        <v>54</v>
      </c>
      <c r="C1794" s="70">
        <v>78.956630000000004</v>
      </c>
      <c r="D1794" s="59" t="s">
        <v>50</v>
      </c>
      <c r="E1794" s="61" t="s">
        <v>42</v>
      </c>
      <c r="F1794" s="61" t="s">
        <v>55</v>
      </c>
      <c r="G1794" s="61"/>
      <c r="H1794" s="61" t="str">
        <f>IF(OR(G1794="",G1795="",G1796="",G1797=""),"",(SUMIF(A1794:A$7000,A1794,G1794:G$7000)))</f>
        <v/>
      </c>
      <c r="I1794" s="61" t="str">
        <f t="shared" si="168"/>
        <v/>
      </c>
      <c r="J1794" s="61" t="str">
        <f t="shared" si="164"/>
        <v/>
      </c>
      <c r="K1794" s="61">
        <f t="array" ref="K1794">(MAX(IF($A1794=InsertVoiceSwitchActivateLOG!A$1:A$7000,InsertVoiceSwitchActivateLOG!H$1:H$7000,0)))</f>
        <v>2.1199999999999997E-2</v>
      </c>
      <c r="L1794" s="61" t="str">
        <f t="shared" si="169"/>
        <v/>
      </c>
      <c r="M1794" s="61">
        <f t="shared" si="167"/>
        <v>25.249999999999773</v>
      </c>
      <c r="N1794" s="59" t="str">
        <f t="shared" si="165"/>
        <v/>
      </c>
      <c r="O1794" s="59" t="str">
        <f t="shared" si="166"/>
        <v/>
      </c>
    </row>
    <row r="1795" spans="1:15" ht="12.5" customHeight="1" x14ac:dyDescent="0.35">
      <c r="A1795" s="2">
        <v>35</v>
      </c>
      <c r="B1795" s="2" t="s">
        <v>54</v>
      </c>
      <c r="C1795" s="69">
        <v>78.980959999999996</v>
      </c>
      <c r="D1795" t="s">
        <v>50</v>
      </c>
      <c r="E1795" s="2" t="s">
        <v>42</v>
      </c>
      <c r="F1795" s="2" t="s">
        <v>55</v>
      </c>
      <c r="G1795" s="2"/>
      <c r="H1795" s="2" t="str">
        <f>IF(OR(G1795="",G1796="",G1797="",G1798=""),"",(SUMIF(A1795:A$7000,A1795,G1795:G$7000)))</f>
        <v/>
      </c>
      <c r="I1795" s="55" t="str">
        <f t="shared" si="168"/>
        <v/>
      </c>
      <c r="J1795" s="61" t="str">
        <f t="shared" si="164"/>
        <v/>
      </c>
      <c r="K1795" s="55">
        <f t="array" ref="K1795">(MAX(IF($A1795=InsertVoiceSwitchActivateLOG!A$1:A$7000,InsertVoiceSwitchActivateLOG!H$1:H$7000,0)))</f>
        <v>2.1199999999999997E-2</v>
      </c>
      <c r="L1795" s="55" t="str">
        <f t="shared" si="169"/>
        <v/>
      </c>
      <c r="M1795" s="55">
        <f t="shared" si="167"/>
        <v>24.329999999991969</v>
      </c>
      <c r="N1795" s="59" t="str">
        <f t="shared" si="165"/>
        <v/>
      </c>
      <c r="O1795" s="59" t="str">
        <f t="shared" si="166"/>
        <v/>
      </c>
    </row>
    <row r="1796" spans="1:15" ht="12.5" customHeight="1" x14ac:dyDescent="0.35">
      <c r="A1796" s="61">
        <v>35</v>
      </c>
      <c r="B1796" s="61" t="s">
        <v>54</v>
      </c>
      <c r="C1796" s="70">
        <v>78.999219999999994</v>
      </c>
      <c r="D1796" s="59" t="s">
        <v>50</v>
      </c>
      <c r="E1796" s="61" t="s">
        <v>42</v>
      </c>
      <c r="F1796" s="61" t="s">
        <v>55</v>
      </c>
      <c r="G1796" s="61"/>
      <c r="H1796" s="61" t="str">
        <f>IF(OR(G1796="",G1797="",G1798="",G1799=""),"",(SUMIF(A1796:A$7000,A1796,G1796:G$7000)))</f>
        <v/>
      </c>
      <c r="I1796" s="61" t="str">
        <f t="shared" si="168"/>
        <v/>
      </c>
      <c r="J1796" s="61" t="str">
        <f t="shared" si="164"/>
        <v/>
      </c>
      <c r="K1796" s="61">
        <f t="array" ref="K1796">(MAX(IF($A1796=InsertVoiceSwitchActivateLOG!A$1:A$7000,InsertVoiceSwitchActivateLOG!H$1:H$7000,0)))</f>
        <v>2.1199999999999997E-2</v>
      </c>
      <c r="L1796" s="61" t="str">
        <f t="shared" si="169"/>
        <v/>
      </c>
      <c r="M1796" s="61">
        <f t="shared" si="167"/>
        <v>18.259999999997945</v>
      </c>
      <c r="N1796" s="59" t="str">
        <f t="shared" si="165"/>
        <v/>
      </c>
      <c r="O1796" s="59" t="str">
        <f t="shared" si="166"/>
        <v/>
      </c>
    </row>
    <row r="1797" spans="1:15" ht="12.5" customHeight="1" x14ac:dyDescent="0.35">
      <c r="A1797" s="2">
        <v>35</v>
      </c>
      <c r="B1797" s="2" t="s">
        <v>54</v>
      </c>
      <c r="C1797" s="69">
        <v>79.022639999999996</v>
      </c>
      <c r="D1797" t="s">
        <v>50</v>
      </c>
      <c r="E1797" s="2" t="s">
        <v>42</v>
      </c>
      <c r="F1797" s="2" t="s">
        <v>55</v>
      </c>
      <c r="G1797" s="2"/>
      <c r="H1797" s="2" t="str">
        <f>IF(OR(G1797="",G1798="",G1799="",G1800=""),"",(SUMIF(A1797:A$7000,A1797,G1797:G$7000)))</f>
        <v/>
      </c>
      <c r="I1797" s="55" t="str">
        <f t="shared" si="168"/>
        <v/>
      </c>
      <c r="J1797" s="61" t="str">
        <f t="shared" si="164"/>
        <v/>
      </c>
      <c r="K1797" s="55">
        <f t="array" ref="K1797">(MAX(IF($A1797=InsertVoiceSwitchActivateLOG!A$1:A$7000,InsertVoiceSwitchActivateLOG!H$1:H$7000,0)))</f>
        <v>2.1199999999999997E-2</v>
      </c>
      <c r="L1797" s="55" t="str">
        <f t="shared" si="169"/>
        <v/>
      </c>
      <c r="M1797" s="55">
        <f t="shared" si="167"/>
        <v>23.420000000001551</v>
      </c>
      <c r="N1797" s="59" t="str">
        <f t="shared" si="165"/>
        <v/>
      </c>
      <c r="O1797" s="59" t="str">
        <f t="shared" si="166"/>
        <v/>
      </c>
    </row>
    <row r="1798" spans="1:15" ht="12.5" customHeight="1" x14ac:dyDescent="0.35">
      <c r="A1798" s="61">
        <v>35</v>
      </c>
      <c r="B1798" s="61" t="s">
        <v>54</v>
      </c>
      <c r="C1798" s="70">
        <v>79.039590000000004</v>
      </c>
      <c r="D1798" s="59" t="s">
        <v>50</v>
      </c>
      <c r="E1798" s="61" t="s">
        <v>42</v>
      </c>
      <c r="F1798" s="61" t="s">
        <v>55</v>
      </c>
      <c r="G1798" s="61">
        <v>2.0000000000000001E-4</v>
      </c>
      <c r="H1798" s="61" t="str">
        <f>IF(OR(G1798="",G1799="",G1800="",G1801=""),"",(SUMIF(A1798:A$7000,A1798,G1798:G$7000)))</f>
        <v/>
      </c>
      <c r="I1798" s="61" t="str">
        <f t="shared" si="168"/>
        <v/>
      </c>
      <c r="J1798" s="61" t="str">
        <f t="shared" si="164"/>
        <v/>
      </c>
      <c r="K1798" s="61">
        <f t="array" ref="K1798">(MAX(IF($A1798=InsertVoiceSwitchActivateLOG!A$1:A$7000,InsertVoiceSwitchActivateLOG!H$1:H$7000,0)))</f>
        <v>2.1199999999999997E-2</v>
      </c>
      <c r="L1798" s="61" t="str">
        <f t="shared" si="169"/>
        <v/>
      </c>
      <c r="M1798" s="61">
        <f t="shared" si="167"/>
        <v>16.950000000008458</v>
      </c>
      <c r="N1798" s="59" t="str">
        <f t="shared" si="165"/>
        <v/>
      </c>
      <c r="O1798" s="59" t="str">
        <f t="shared" si="166"/>
        <v/>
      </c>
    </row>
    <row r="1799" spans="1:15" ht="12.5" customHeight="1" x14ac:dyDescent="0.35">
      <c r="A1799" s="2">
        <v>35</v>
      </c>
      <c r="B1799" s="2" t="s">
        <v>54</v>
      </c>
      <c r="C1799" s="69">
        <v>79.054919999999996</v>
      </c>
      <c r="D1799" t="s">
        <v>50</v>
      </c>
      <c r="E1799" s="2" t="s">
        <v>42</v>
      </c>
      <c r="F1799" s="2" t="s">
        <v>55</v>
      </c>
      <c r="G1799" s="2"/>
      <c r="H1799" s="2" t="str">
        <f>IF(OR(G1799="",G1800="",G1801="",G1802=""),"",(SUMIF(A1799:A$7000,A1799,G1799:G$7000)))</f>
        <v/>
      </c>
      <c r="I1799" s="55" t="str">
        <f t="shared" si="168"/>
        <v/>
      </c>
      <c r="J1799" s="61" t="str">
        <f t="shared" si="164"/>
        <v/>
      </c>
      <c r="K1799" s="55">
        <f t="array" ref="K1799">(MAX(IF($A1799=InsertVoiceSwitchActivateLOG!A$1:A$7000,InsertVoiceSwitchActivateLOG!H$1:H$7000,0)))</f>
        <v>2.1199999999999997E-2</v>
      </c>
      <c r="L1799" s="55" t="str">
        <f t="shared" si="169"/>
        <v/>
      </c>
      <c r="M1799" s="55">
        <f t="shared" si="167"/>
        <v>15.329999999991628</v>
      </c>
      <c r="N1799" s="59" t="str">
        <f t="shared" si="165"/>
        <v/>
      </c>
      <c r="O1799" s="59" t="str">
        <f t="shared" si="166"/>
        <v/>
      </c>
    </row>
    <row r="1800" spans="1:15" ht="12.5" customHeight="1" x14ac:dyDescent="0.35">
      <c r="A1800" s="61">
        <v>35</v>
      </c>
      <c r="B1800" s="61" t="s">
        <v>54</v>
      </c>
      <c r="C1800" s="70">
        <v>79.076639999999998</v>
      </c>
      <c r="D1800" s="59" t="s">
        <v>50</v>
      </c>
      <c r="E1800" s="61" t="s">
        <v>42</v>
      </c>
      <c r="F1800" s="61" t="s">
        <v>55</v>
      </c>
      <c r="G1800" s="61"/>
      <c r="H1800" s="61" t="str">
        <f>IF(OR(G1800="",G1801="",G1802="",G1803=""),"",(SUMIF(A1800:A$7000,A1800,G1800:G$7000)))</f>
        <v/>
      </c>
      <c r="I1800" s="61" t="str">
        <f t="shared" si="168"/>
        <v/>
      </c>
      <c r="J1800" s="61" t="str">
        <f t="shared" si="164"/>
        <v/>
      </c>
      <c r="K1800" s="61">
        <f t="array" ref="K1800">(MAX(IF($A1800=InsertVoiceSwitchActivateLOG!A$1:A$7000,InsertVoiceSwitchActivateLOG!H$1:H$7000,0)))</f>
        <v>2.1199999999999997E-2</v>
      </c>
      <c r="L1800" s="61" t="str">
        <f t="shared" si="169"/>
        <v/>
      </c>
      <c r="M1800" s="61">
        <f t="shared" si="167"/>
        <v>21.72000000000196</v>
      </c>
      <c r="N1800" s="59" t="str">
        <f t="shared" si="165"/>
        <v/>
      </c>
      <c r="O1800" s="59" t="str">
        <f t="shared" si="166"/>
        <v/>
      </c>
    </row>
    <row r="1801" spans="1:15" ht="12.5" customHeight="1" x14ac:dyDescent="0.35">
      <c r="A1801" s="2">
        <v>35</v>
      </c>
      <c r="B1801" s="2" t="s">
        <v>54</v>
      </c>
      <c r="C1801" s="69">
        <v>79.092709999999997</v>
      </c>
      <c r="D1801" t="s">
        <v>50</v>
      </c>
      <c r="E1801" s="2" t="s">
        <v>42</v>
      </c>
      <c r="F1801" s="2" t="s">
        <v>55</v>
      </c>
      <c r="G1801" s="2"/>
      <c r="H1801" s="2" t="str">
        <f>IF(OR(G1801="",G1802="",G1803="",G1804=""),"",(SUMIF(A1801:A$7000,A1801,G1801:G$7000)))</f>
        <v/>
      </c>
      <c r="I1801" s="55" t="str">
        <f t="shared" si="168"/>
        <v/>
      </c>
      <c r="J1801" s="61" t="str">
        <f t="shared" si="164"/>
        <v/>
      </c>
      <c r="K1801" s="55">
        <f t="array" ref="K1801">(MAX(IF($A1801=InsertVoiceSwitchActivateLOG!A$1:A$7000,InsertVoiceSwitchActivateLOG!H$1:H$7000,0)))</f>
        <v>2.1199999999999997E-2</v>
      </c>
      <c r="L1801" s="55" t="str">
        <f t="shared" si="169"/>
        <v/>
      </c>
      <c r="M1801" s="55">
        <f t="shared" si="167"/>
        <v>16.069999999999141</v>
      </c>
      <c r="N1801" s="59" t="str">
        <f t="shared" si="165"/>
        <v/>
      </c>
      <c r="O1801" s="59" t="str">
        <f t="shared" si="166"/>
        <v/>
      </c>
    </row>
    <row r="1802" spans="1:15" ht="12.5" customHeight="1" x14ac:dyDescent="0.35">
      <c r="A1802" s="61">
        <v>35</v>
      </c>
      <c r="B1802" s="61" t="s">
        <v>54</v>
      </c>
      <c r="C1802" s="70">
        <v>79.109480000000005</v>
      </c>
      <c r="D1802" s="59" t="s">
        <v>50</v>
      </c>
      <c r="E1802" s="61" t="s">
        <v>42</v>
      </c>
      <c r="F1802" s="61" t="s">
        <v>55</v>
      </c>
      <c r="G1802" s="61"/>
      <c r="H1802" s="61" t="str">
        <f>IF(OR(G1802="",G1803="",G1804="",G1805=""),"",(SUMIF(A1802:A$7000,A1802,G1802:G$7000)))</f>
        <v/>
      </c>
      <c r="I1802" s="61" t="str">
        <f t="shared" si="168"/>
        <v/>
      </c>
      <c r="J1802" s="61" t="str">
        <f t="shared" si="164"/>
        <v/>
      </c>
      <c r="K1802" s="61">
        <f t="array" ref="K1802">(MAX(IF($A1802=InsertVoiceSwitchActivateLOG!A$1:A$7000,InsertVoiceSwitchActivateLOG!H$1:H$7000,0)))</f>
        <v>2.1199999999999997E-2</v>
      </c>
      <c r="L1802" s="61" t="str">
        <f t="shared" si="169"/>
        <v/>
      </c>
      <c r="M1802" s="61">
        <f t="shared" si="167"/>
        <v>16.770000000008167</v>
      </c>
      <c r="N1802" s="59" t="str">
        <f t="shared" si="165"/>
        <v/>
      </c>
      <c r="O1802" s="59" t="str">
        <f t="shared" si="166"/>
        <v/>
      </c>
    </row>
    <row r="1803" spans="1:15" ht="12.5" customHeight="1" x14ac:dyDescent="0.35">
      <c r="A1803" s="2">
        <v>35</v>
      </c>
      <c r="B1803" s="2" t="s">
        <v>54</v>
      </c>
      <c r="C1803" s="69">
        <v>79.128649999999993</v>
      </c>
      <c r="D1803" t="s">
        <v>50</v>
      </c>
      <c r="E1803" s="2" t="s">
        <v>42</v>
      </c>
      <c r="F1803" s="2" t="s">
        <v>55</v>
      </c>
      <c r="G1803" s="2"/>
      <c r="H1803" s="2" t="str">
        <f>IF(OR(G1803="",G1804="",G1805="",G1806=""),"",(SUMIF(A1803:A$7000,A1803,G1803:G$7000)))</f>
        <v/>
      </c>
      <c r="I1803" s="55" t="str">
        <f t="shared" si="168"/>
        <v/>
      </c>
      <c r="J1803" s="61" t="str">
        <f t="shared" si="164"/>
        <v/>
      </c>
      <c r="K1803" s="55">
        <f t="array" ref="K1803">(MAX(IF($A1803=InsertVoiceSwitchActivateLOG!A$1:A$7000,InsertVoiceSwitchActivateLOG!H$1:H$7000,0)))</f>
        <v>2.1199999999999997E-2</v>
      </c>
      <c r="L1803" s="55" t="str">
        <f t="shared" si="169"/>
        <v/>
      </c>
      <c r="M1803" s="55">
        <f t="shared" si="167"/>
        <v>19.169999999988363</v>
      </c>
      <c r="N1803" s="59" t="str">
        <f t="shared" si="165"/>
        <v/>
      </c>
      <c r="O1803" s="59" t="str">
        <f t="shared" si="166"/>
        <v/>
      </c>
    </row>
    <row r="1804" spans="1:15" ht="12.5" customHeight="1" x14ac:dyDescent="0.35">
      <c r="A1804" s="61">
        <v>35</v>
      </c>
      <c r="B1804" s="61" t="s">
        <v>54</v>
      </c>
      <c r="C1804" s="70">
        <v>79.147580000000005</v>
      </c>
      <c r="D1804" s="59" t="s">
        <v>50</v>
      </c>
      <c r="E1804" s="61" t="s">
        <v>42</v>
      </c>
      <c r="F1804" s="61" t="s">
        <v>55</v>
      </c>
      <c r="G1804" s="61"/>
      <c r="H1804" s="61" t="str">
        <f>IF(OR(G1804="",G1805="",G1806="",G1807=""),"",(SUMIF(A1804:A$7000,A1804,G1804:G$7000)))</f>
        <v/>
      </c>
      <c r="I1804" s="61" t="str">
        <f t="shared" si="168"/>
        <v/>
      </c>
      <c r="J1804" s="61" t="str">
        <f t="shared" si="164"/>
        <v/>
      </c>
      <c r="K1804" s="61">
        <f t="array" ref="K1804">(MAX(IF($A1804=InsertVoiceSwitchActivateLOG!A$1:A$7000,InsertVoiceSwitchActivateLOG!H$1:H$7000,0)))</f>
        <v>2.1199999999999997E-2</v>
      </c>
      <c r="L1804" s="61" t="str">
        <f t="shared" si="169"/>
        <v/>
      </c>
      <c r="M1804" s="61">
        <f t="shared" si="167"/>
        <v>18.93000000001166</v>
      </c>
      <c r="N1804" s="59" t="str">
        <f t="shared" si="165"/>
        <v/>
      </c>
      <c r="O1804" s="59" t="str">
        <f t="shared" si="166"/>
        <v/>
      </c>
    </row>
    <row r="1805" spans="1:15" ht="12.5" customHeight="1" x14ac:dyDescent="0.35">
      <c r="A1805" s="2">
        <v>35</v>
      </c>
      <c r="B1805" s="2" t="s">
        <v>54</v>
      </c>
      <c r="C1805" s="69">
        <v>79.166960000000003</v>
      </c>
      <c r="D1805" t="s">
        <v>50</v>
      </c>
      <c r="E1805" s="2" t="s">
        <v>42</v>
      </c>
      <c r="F1805" s="2" t="s">
        <v>55</v>
      </c>
      <c r="G1805" s="2"/>
      <c r="H1805" s="2" t="str">
        <f>IF(OR(G1805="",G1806="",G1807="",G1808=""),"",(SUMIF(A1805:A$7000,A1805,G1805:G$7000)))</f>
        <v/>
      </c>
      <c r="I1805" s="55" t="str">
        <f t="shared" si="168"/>
        <v/>
      </c>
      <c r="J1805" s="61" t="str">
        <f t="shared" si="164"/>
        <v/>
      </c>
      <c r="K1805" s="55">
        <f t="array" ref="K1805">(MAX(IF($A1805=InsertVoiceSwitchActivateLOG!A$1:A$7000,InsertVoiceSwitchActivateLOG!H$1:H$7000,0)))</f>
        <v>2.1199999999999997E-2</v>
      </c>
      <c r="L1805" s="55" t="str">
        <f t="shared" si="169"/>
        <v/>
      </c>
      <c r="M1805" s="55">
        <f t="shared" si="167"/>
        <v>19.379999999998176</v>
      </c>
      <c r="N1805" s="59" t="str">
        <f t="shared" si="165"/>
        <v/>
      </c>
      <c r="O1805" s="59" t="str">
        <f t="shared" si="166"/>
        <v/>
      </c>
    </row>
    <row r="1806" spans="1:15" ht="12.5" customHeight="1" x14ac:dyDescent="0.35">
      <c r="A1806" s="61">
        <v>35</v>
      </c>
      <c r="B1806" s="61" t="s">
        <v>54</v>
      </c>
      <c r="C1806" s="70">
        <v>79.188479999999998</v>
      </c>
      <c r="D1806" s="59" t="s">
        <v>50</v>
      </c>
      <c r="E1806" s="61" t="s">
        <v>42</v>
      </c>
      <c r="F1806" s="61" t="s">
        <v>55</v>
      </c>
      <c r="G1806" s="61"/>
      <c r="H1806" s="61" t="str">
        <f>IF(OR(G1806="",G1807="",G1808="",G1809=""),"",(SUMIF(A1806:A$7000,A1806,G1806:G$7000)))</f>
        <v/>
      </c>
      <c r="I1806" s="61" t="str">
        <f t="shared" si="168"/>
        <v/>
      </c>
      <c r="J1806" s="61" t="str">
        <f t="shared" si="164"/>
        <v/>
      </c>
      <c r="K1806" s="61">
        <f t="array" ref="K1806">(MAX(IF($A1806=InsertVoiceSwitchActivateLOG!A$1:A$7000,InsertVoiceSwitchActivateLOG!H$1:H$7000,0)))</f>
        <v>2.1199999999999997E-2</v>
      </c>
      <c r="L1806" s="61" t="str">
        <f t="shared" si="169"/>
        <v/>
      </c>
      <c r="M1806" s="61">
        <f t="shared" si="167"/>
        <v>21.519999999995321</v>
      </c>
      <c r="N1806" s="59" t="str">
        <f t="shared" si="165"/>
        <v/>
      </c>
      <c r="O1806" s="59" t="str">
        <f t="shared" si="166"/>
        <v/>
      </c>
    </row>
    <row r="1807" spans="1:15" ht="12.5" customHeight="1" x14ac:dyDescent="0.35">
      <c r="A1807" s="2">
        <v>35</v>
      </c>
      <c r="B1807" s="2" t="s">
        <v>54</v>
      </c>
      <c r="C1807" s="69">
        <v>79.206689999999995</v>
      </c>
      <c r="D1807" t="s">
        <v>50</v>
      </c>
      <c r="E1807" s="2" t="s">
        <v>42</v>
      </c>
      <c r="F1807" s="2" t="s">
        <v>55</v>
      </c>
      <c r="G1807" s="2">
        <v>1E-4</v>
      </c>
      <c r="H1807" s="2" t="str">
        <f>IF(OR(G1807="",G1808="",G1809="",G1810=""),"",(SUMIF(A1807:A$7000,A1807,G1807:G$7000)))</f>
        <v/>
      </c>
      <c r="I1807" s="55" t="str">
        <f t="shared" si="168"/>
        <v/>
      </c>
      <c r="J1807" s="61" t="str">
        <f t="shared" si="164"/>
        <v/>
      </c>
      <c r="K1807" s="55">
        <f t="array" ref="K1807">(MAX(IF($A1807=InsertVoiceSwitchActivateLOG!A$1:A$7000,InsertVoiceSwitchActivateLOG!H$1:H$7000,0)))</f>
        <v>2.1199999999999997E-2</v>
      </c>
      <c r="L1807" s="55" t="str">
        <f t="shared" si="169"/>
        <v/>
      </c>
      <c r="M1807" s="55">
        <f t="shared" si="167"/>
        <v>18.209999999996285</v>
      </c>
      <c r="N1807" s="59" t="str">
        <f t="shared" si="165"/>
        <v/>
      </c>
      <c r="O1807" s="59" t="str">
        <f t="shared" si="166"/>
        <v/>
      </c>
    </row>
    <row r="1808" spans="1:15" ht="12.5" customHeight="1" x14ac:dyDescent="0.35">
      <c r="A1808" s="61">
        <v>35</v>
      </c>
      <c r="B1808" s="61" t="s">
        <v>54</v>
      </c>
      <c r="C1808" s="70">
        <v>79.226150000000004</v>
      </c>
      <c r="D1808" s="59" t="s">
        <v>50</v>
      </c>
      <c r="E1808" s="61" t="s">
        <v>42</v>
      </c>
      <c r="F1808" s="61" t="s">
        <v>55</v>
      </c>
      <c r="G1808" s="61"/>
      <c r="H1808" s="61" t="str">
        <f>IF(OR(G1808="",G1809="",G1810="",G1811=""),"",(SUMIF(A1808:A$7000,A1808,G1808:G$7000)))</f>
        <v/>
      </c>
      <c r="I1808" s="61" t="str">
        <f t="shared" si="168"/>
        <v/>
      </c>
      <c r="J1808" s="61" t="str">
        <f t="shared" si="164"/>
        <v/>
      </c>
      <c r="K1808" s="61">
        <f t="array" ref="K1808">(MAX(IF($A1808=InsertVoiceSwitchActivateLOG!A$1:A$7000,InsertVoiceSwitchActivateLOG!H$1:H$7000,0)))</f>
        <v>2.1199999999999997E-2</v>
      </c>
      <c r="L1808" s="61" t="str">
        <f t="shared" si="169"/>
        <v/>
      </c>
      <c r="M1808" s="61">
        <f t="shared" si="167"/>
        <v>19.460000000009359</v>
      </c>
      <c r="N1808" s="59" t="str">
        <f t="shared" si="165"/>
        <v/>
      </c>
      <c r="O1808" s="59" t="str">
        <f t="shared" si="166"/>
        <v/>
      </c>
    </row>
    <row r="1809" spans="1:15" ht="12.5" customHeight="1" x14ac:dyDescent="0.35">
      <c r="A1809" s="2">
        <v>35</v>
      </c>
      <c r="B1809" s="2" t="s">
        <v>54</v>
      </c>
      <c r="C1809" s="69">
        <v>79.246799999999993</v>
      </c>
      <c r="D1809" t="s">
        <v>50</v>
      </c>
      <c r="E1809" s="2" t="s">
        <v>42</v>
      </c>
      <c r="F1809" s="2" t="s">
        <v>55</v>
      </c>
      <c r="G1809" s="2"/>
      <c r="H1809" s="2" t="str">
        <f>IF(OR(G1809="",G1810="",G1811="",G1812=""),"",(SUMIF(A1809:A$7000,A1809,G1809:G$7000)))</f>
        <v/>
      </c>
      <c r="I1809" s="55" t="str">
        <f t="shared" si="168"/>
        <v/>
      </c>
      <c r="J1809" s="61" t="str">
        <f t="shared" ref="J1809:J1872" si="170">IF(L1809="","",(VLOOKUP(A1809,A1809:E8793,5,FALSE)))</f>
        <v/>
      </c>
      <c r="K1809" s="55">
        <f t="array" ref="K1809">(MAX(IF($A1809=InsertVoiceSwitchActivateLOG!A$1:A$7000,InsertVoiceSwitchActivateLOG!H$1:H$7000,0)))</f>
        <v>2.1199999999999997E-2</v>
      </c>
      <c r="L1809" s="55" t="str">
        <f t="shared" si="169"/>
        <v/>
      </c>
      <c r="M1809" s="55">
        <f t="shared" si="167"/>
        <v>20.649999999989177</v>
      </c>
      <c r="N1809" s="59" t="str">
        <f t="shared" ref="N1809:N1872" si="171">IF(AND(G1809&gt;0,G1810&gt;0,G1808&gt;0),A1809,"")</f>
        <v/>
      </c>
      <c r="O1809" s="59" t="str">
        <f t="shared" ref="O1809:O1872" si="172">IF(N1809="","",(IF(G1809&gt;G1810,-1,1)))</f>
        <v/>
      </c>
    </row>
    <row r="1810" spans="1:15" ht="12.5" customHeight="1" x14ac:dyDescent="0.35">
      <c r="A1810" s="61">
        <v>35</v>
      </c>
      <c r="B1810" s="61" t="s">
        <v>54</v>
      </c>
      <c r="C1810" s="70">
        <v>79.265100000000004</v>
      </c>
      <c r="D1810" s="59" t="s">
        <v>50</v>
      </c>
      <c r="E1810" s="61" t="s">
        <v>42</v>
      </c>
      <c r="F1810" s="61" t="s">
        <v>55</v>
      </c>
      <c r="G1810" s="61"/>
      <c r="H1810" s="61" t="str">
        <f>IF(OR(G1810="",G1811="",G1812="",G1813=""),"",(SUMIF(A1810:A$7000,A1810,G1810:G$7000)))</f>
        <v/>
      </c>
      <c r="I1810" s="61" t="str">
        <f t="shared" si="168"/>
        <v/>
      </c>
      <c r="J1810" s="61" t="str">
        <f t="shared" si="170"/>
        <v/>
      </c>
      <c r="K1810" s="61">
        <f t="array" ref="K1810">(MAX(IF($A1810=InsertVoiceSwitchActivateLOG!A$1:A$7000,InsertVoiceSwitchActivateLOG!H$1:H$7000,0)))</f>
        <v>2.1199999999999997E-2</v>
      </c>
      <c r="L1810" s="61" t="str">
        <f t="shared" si="169"/>
        <v/>
      </c>
      <c r="M1810" s="61">
        <f t="shared" ref="M1810:M1873" si="173">IF(A1810=A1809,ABS(C1810-C1809),0)*1000</f>
        <v>18.300000000010641</v>
      </c>
      <c r="N1810" s="59" t="str">
        <f t="shared" si="171"/>
        <v/>
      </c>
      <c r="O1810" s="59" t="str">
        <f t="shared" si="172"/>
        <v/>
      </c>
    </row>
    <row r="1811" spans="1:15" ht="12.5" customHeight="1" x14ac:dyDescent="0.35">
      <c r="A1811" s="2">
        <v>35</v>
      </c>
      <c r="B1811" s="2" t="s">
        <v>54</v>
      </c>
      <c r="C1811" s="69">
        <v>79.287130000000005</v>
      </c>
      <c r="D1811" t="s">
        <v>50</v>
      </c>
      <c r="E1811" s="2" t="s">
        <v>42</v>
      </c>
      <c r="F1811" s="2" t="s">
        <v>55</v>
      </c>
      <c r="G1811" s="2"/>
      <c r="H1811" s="2" t="str">
        <f>IF(OR(G1811="",G1812="",G1813="",G1814=""),"",(SUMIF(A1811:A$7000,A1811,G1811:G$7000)))</f>
        <v/>
      </c>
      <c r="I1811" s="55" t="str">
        <f t="shared" si="168"/>
        <v/>
      </c>
      <c r="J1811" s="61" t="str">
        <f t="shared" si="170"/>
        <v/>
      </c>
      <c r="K1811" s="55">
        <f t="array" ref="K1811">(MAX(IF($A1811=InsertVoiceSwitchActivateLOG!A$1:A$7000,InsertVoiceSwitchActivateLOG!H$1:H$7000,0)))</f>
        <v>2.1199999999999997E-2</v>
      </c>
      <c r="L1811" s="55" t="str">
        <f t="shared" si="169"/>
        <v/>
      </c>
      <c r="M1811" s="55">
        <f t="shared" si="173"/>
        <v>22.030000000000882</v>
      </c>
      <c r="N1811" s="59" t="str">
        <f t="shared" si="171"/>
        <v/>
      </c>
      <c r="O1811" s="59" t="str">
        <f t="shared" si="172"/>
        <v/>
      </c>
    </row>
    <row r="1812" spans="1:15" ht="12.5" customHeight="1" x14ac:dyDescent="0.35">
      <c r="A1812" s="61">
        <v>35</v>
      </c>
      <c r="B1812" s="61" t="s">
        <v>54</v>
      </c>
      <c r="C1812" s="70">
        <v>79.303280000000001</v>
      </c>
      <c r="D1812" s="59" t="s">
        <v>50</v>
      </c>
      <c r="E1812" s="61" t="s">
        <v>42</v>
      </c>
      <c r="F1812" s="61" t="s">
        <v>55</v>
      </c>
      <c r="G1812" s="61">
        <v>6.9999999999999999E-4</v>
      </c>
      <c r="H1812" s="61">
        <f>IF(OR(G1812="",G1813="",G1814="",G1815=""),"",(SUMIF(A1812:A$7000,A1812,G1812:G$7000)))</f>
        <v>2.1199999999999997E-2</v>
      </c>
      <c r="I1812" s="61">
        <f t="shared" si="168"/>
        <v>35</v>
      </c>
      <c r="J1812" s="61" t="str">
        <f t="shared" si="170"/>
        <v>TaskA</v>
      </c>
      <c r="K1812" s="61">
        <f t="array" ref="K1812">(MAX(IF($A1812=InsertVoiceSwitchActivateLOG!A$1:A$7000,InsertVoiceSwitchActivateLOG!H$1:H$7000,0)))</f>
        <v>2.1199999999999997E-2</v>
      </c>
      <c r="L1812" s="61">
        <f t="shared" si="169"/>
        <v>79.303280000000001</v>
      </c>
      <c r="M1812" s="61">
        <f t="shared" si="173"/>
        <v>16.149999999996112</v>
      </c>
      <c r="N1812" s="59" t="str">
        <f t="shared" si="171"/>
        <v/>
      </c>
      <c r="O1812" s="59" t="str">
        <f t="shared" si="172"/>
        <v/>
      </c>
    </row>
    <row r="1813" spans="1:15" ht="12.5" customHeight="1" x14ac:dyDescent="0.35">
      <c r="A1813" s="2">
        <v>35</v>
      </c>
      <c r="B1813" s="2" t="s">
        <v>54</v>
      </c>
      <c r="C1813" s="69">
        <v>79.319509999999994</v>
      </c>
      <c r="D1813" t="s">
        <v>50</v>
      </c>
      <c r="E1813" s="2" t="s">
        <v>42</v>
      </c>
      <c r="F1813" s="2" t="s">
        <v>55</v>
      </c>
      <c r="G1813" s="2">
        <v>6.9999999999999999E-4</v>
      </c>
      <c r="H1813" s="2">
        <f>IF(OR(G1813="",G1814="",G1815="",G1816=""),"",(SUMIF(A1813:A$7000,A1813,G1813:G$7000)))</f>
        <v>2.0499999999999997E-2</v>
      </c>
      <c r="I1813" s="55" t="str">
        <f t="shared" si="168"/>
        <v/>
      </c>
      <c r="J1813" s="61" t="str">
        <f t="shared" si="170"/>
        <v/>
      </c>
      <c r="K1813" s="55">
        <f t="array" ref="K1813">(MAX(IF($A1813=InsertVoiceSwitchActivateLOG!A$1:A$7000,InsertVoiceSwitchActivateLOG!H$1:H$7000,0)))</f>
        <v>2.1199999999999997E-2</v>
      </c>
      <c r="L1813" s="55" t="str">
        <f t="shared" si="169"/>
        <v/>
      </c>
      <c r="M1813" s="55">
        <f t="shared" si="173"/>
        <v>16.229999999993083</v>
      </c>
      <c r="N1813" s="59">
        <f t="shared" si="171"/>
        <v>35</v>
      </c>
      <c r="O1813" s="59">
        <f t="shared" si="172"/>
        <v>-1</v>
      </c>
    </row>
    <row r="1814" spans="1:15" ht="12.5" customHeight="1" x14ac:dyDescent="0.35">
      <c r="A1814" s="61">
        <v>35</v>
      </c>
      <c r="B1814" s="61" t="s">
        <v>54</v>
      </c>
      <c r="C1814" s="70">
        <v>79.335819999999998</v>
      </c>
      <c r="D1814" s="59" t="s">
        <v>50</v>
      </c>
      <c r="E1814" s="61" t="s">
        <v>42</v>
      </c>
      <c r="F1814" s="61" t="s">
        <v>55</v>
      </c>
      <c r="G1814" s="61">
        <v>5.0000000000000001E-4</v>
      </c>
      <c r="H1814" s="61">
        <f>IF(OR(G1814="",G1815="",G1816="",G1817=""),"",(SUMIF(A1814:A$7000,A1814,G1814:G$7000)))</f>
        <v>1.9799999999999998E-2</v>
      </c>
      <c r="I1814" s="61" t="str">
        <f t="shared" si="168"/>
        <v/>
      </c>
      <c r="J1814" s="61" t="str">
        <f t="shared" si="170"/>
        <v/>
      </c>
      <c r="K1814" s="61">
        <f t="array" ref="K1814">(MAX(IF($A1814=InsertVoiceSwitchActivateLOG!A$1:A$7000,InsertVoiceSwitchActivateLOG!H$1:H$7000,0)))</f>
        <v>2.1199999999999997E-2</v>
      </c>
      <c r="L1814" s="61" t="str">
        <f t="shared" si="169"/>
        <v/>
      </c>
      <c r="M1814" s="61">
        <f t="shared" si="173"/>
        <v>16.310000000004266</v>
      </c>
      <c r="N1814" s="59">
        <f t="shared" si="171"/>
        <v>35</v>
      </c>
      <c r="O1814" s="59">
        <f t="shared" si="172"/>
        <v>1</v>
      </c>
    </row>
    <row r="1815" spans="1:15" ht="12.5" customHeight="1" x14ac:dyDescent="0.35">
      <c r="A1815" s="2">
        <v>35</v>
      </c>
      <c r="B1815" s="2" t="s">
        <v>54</v>
      </c>
      <c r="C1815" s="69">
        <v>79.355999999999995</v>
      </c>
      <c r="D1815" t="s">
        <v>50</v>
      </c>
      <c r="E1815" s="2" t="s">
        <v>42</v>
      </c>
      <c r="F1815" s="2" t="s">
        <v>55</v>
      </c>
      <c r="G1815" s="2">
        <v>5.0000000000000001E-4</v>
      </c>
      <c r="H1815" s="2">
        <f>IF(OR(G1815="",G1816="",G1817="",G1818=""),"",(SUMIF(A1815:A$7000,A1815,G1815:G$7000)))</f>
        <v>1.9299999999999998E-2</v>
      </c>
      <c r="I1815" s="55" t="str">
        <f t="shared" si="168"/>
        <v/>
      </c>
      <c r="J1815" s="61" t="str">
        <f t="shared" si="170"/>
        <v/>
      </c>
      <c r="K1815" s="55">
        <f t="array" ref="K1815">(MAX(IF($A1815=InsertVoiceSwitchActivateLOG!A$1:A$7000,InsertVoiceSwitchActivateLOG!H$1:H$7000,0)))</f>
        <v>2.1199999999999997E-2</v>
      </c>
      <c r="L1815" s="55" t="str">
        <f t="shared" si="169"/>
        <v/>
      </c>
      <c r="M1815" s="55">
        <f t="shared" si="173"/>
        <v>20.179999999996312</v>
      </c>
      <c r="N1815" s="59">
        <f t="shared" si="171"/>
        <v>35</v>
      </c>
      <c r="O1815" s="59">
        <f t="shared" si="172"/>
        <v>1</v>
      </c>
    </row>
    <row r="1816" spans="1:15" ht="12.5" customHeight="1" x14ac:dyDescent="0.35">
      <c r="A1816" s="61">
        <v>35</v>
      </c>
      <c r="B1816" s="61" t="s">
        <v>56</v>
      </c>
      <c r="C1816" s="70">
        <v>79.38279</v>
      </c>
      <c r="D1816" s="59" t="s">
        <v>50</v>
      </c>
      <c r="E1816" s="61" t="s">
        <v>42</v>
      </c>
      <c r="F1816" s="61" t="s">
        <v>55</v>
      </c>
      <c r="G1816" s="61">
        <v>2.5999999999999999E-3</v>
      </c>
      <c r="H1816" s="61">
        <f>IF(OR(G1816="",G1817="",G1818="",G1819=""),"",(SUMIF(A1816:A$7000,A1816,G1816:G$7000)))</f>
        <v>1.8799999999999997E-2</v>
      </c>
      <c r="I1816" s="61" t="str">
        <f t="shared" si="168"/>
        <v/>
      </c>
      <c r="J1816" s="61" t="str">
        <f t="shared" si="170"/>
        <v/>
      </c>
      <c r="K1816" s="61">
        <f t="array" ref="K1816">(MAX(IF($A1816=InsertVoiceSwitchActivateLOG!A$1:A$7000,InsertVoiceSwitchActivateLOG!H$1:H$7000,0)))</f>
        <v>2.1199999999999997E-2</v>
      </c>
      <c r="L1816" s="61" t="str">
        <f t="shared" si="169"/>
        <v/>
      </c>
      <c r="M1816" s="61">
        <f t="shared" si="173"/>
        <v>26.790000000005421</v>
      </c>
      <c r="N1816" s="59">
        <f t="shared" si="171"/>
        <v>35</v>
      </c>
      <c r="O1816" s="59">
        <f t="shared" si="172"/>
        <v>-1</v>
      </c>
    </row>
    <row r="1817" spans="1:15" ht="12.5" customHeight="1" x14ac:dyDescent="0.35">
      <c r="A1817" s="2">
        <v>35</v>
      </c>
      <c r="B1817" s="2" t="s">
        <v>56</v>
      </c>
      <c r="C1817" s="69">
        <v>79.406440000000003</v>
      </c>
      <c r="D1817" t="s">
        <v>50</v>
      </c>
      <c r="E1817" s="2" t="s">
        <v>42</v>
      </c>
      <c r="F1817" s="2" t="s">
        <v>55</v>
      </c>
      <c r="G1817" s="2">
        <v>2.2000000000000001E-3</v>
      </c>
      <c r="H1817" s="2">
        <f>IF(OR(G1817="",G1818="",G1819="",G1820=""),"",(SUMIF(A1817:A$7000,A1817,G1817:G$7000)))</f>
        <v>1.6199999999999999E-2</v>
      </c>
      <c r="I1817" s="55" t="str">
        <f t="shared" si="168"/>
        <v/>
      </c>
      <c r="J1817" s="61" t="str">
        <f t="shared" si="170"/>
        <v/>
      </c>
      <c r="K1817" s="55">
        <f t="array" ref="K1817">(MAX(IF($A1817=InsertVoiceSwitchActivateLOG!A$1:A$7000,InsertVoiceSwitchActivateLOG!H$1:H$7000,0)))</f>
        <v>2.1199999999999997E-2</v>
      </c>
      <c r="L1817" s="55" t="str">
        <f t="shared" si="169"/>
        <v/>
      </c>
      <c r="M1817" s="55">
        <f t="shared" si="173"/>
        <v>23.650000000003502</v>
      </c>
      <c r="N1817" s="59">
        <f t="shared" si="171"/>
        <v>35</v>
      </c>
      <c r="O1817" s="59">
        <f t="shared" si="172"/>
        <v>-1</v>
      </c>
    </row>
    <row r="1818" spans="1:15" ht="12.5" customHeight="1" x14ac:dyDescent="0.35">
      <c r="A1818" s="61">
        <v>35</v>
      </c>
      <c r="B1818" s="61" t="s">
        <v>54</v>
      </c>
      <c r="C1818" s="70">
        <v>79.423869999999994</v>
      </c>
      <c r="D1818" s="59" t="s">
        <v>50</v>
      </c>
      <c r="E1818" s="61" t="s">
        <v>42</v>
      </c>
      <c r="F1818" s="61" t="s">
        <v>55</v>
      </c>
      <c r="G1818" s="61">
        <v>5.9999999999999995E-4</v>
      </c>
      <c r="H1818" s="61">
        <f>IF(OR(G1818="",G1819="",G1820="",G1821=""),"",(SUMIF(A1818:A$7000,A1818,G1818:G$7000)))</f>
        <v>1.4E-2</v>
      </c>
      <c r="I1818" s="61" t="str">
        <f t="shared" ref="I1818:I1881" si="174">IF(L1818="","",A1818)</f>
        <v/>
      </c>
      <c r="J1818" s="61" t="str">
        <f t="shared" si="170"/>
        <v/>
      </c>
      <c r="K1818" s="61">
        <f t="array" ref="K1818">(MAX(IF($A1818=InsertVoiceSwitchActivateLOG!A$1:A$7000,InsertVoiceSwitchActivateLOG!H$1:H$7000,0)))</f>
        <v>2.1199999999999997E-2</v>
      </c>
      <c r="L1818" s="61" t="str">
        <f t="shared" ref="L1818:L1881" si="175">IF(H1818="","",IF(AND(H1817="",H1816="",H1815=""),C1818,""))</f>
        <v/>
      </c>
      <c r="M1818" s="61">
        <f t="shared" si="173"/>
        <v>17.429999999990287</v>
      </c>
      <c r="N1818" s="59">
        <f t="shared" si="171"/>
        <v>35</v>
      </c>
      <c r="O1818" s="59">
        <f t="shared" si="172"/>
        <v>1</v>
      </c>
    </row>
    <row r="1819" spans="1:15" ht="12.5" customHeight="1" x14ac:dyDescent="0.35">
      <c r="A1819" s="2">
        <v>35</v>
      </c>
      <c r="B1819" s="2" t="s">
        <v>56</v>
      </c>
      <c r="C1819" s="69">
        <v>79.445849999999993</v>
      </c>
      <c r="D1819" t="s">
        <v>50</v>
      </c>
      <c r="E1819" s="2" t="s">
        <v>42</v>
      </c>
      <c r="F1819" s="2" t="s">
        <v>55</v>
      </c>
      <c r="G1819" s="2">
        <v>3.3999999999999998E-3</v>
      </c>
      <c r="H1819" s="2">
        <f>IF(OR(G1819="",G1820="",G1821="",G1822=""),"",(SUMIF(A1819:A$7000,A1819,G1819:G$7000)))</f>
        <v>1.3399999999999999E-2</v>
      </c>
      <c r="I1819" s="55" t="str">
        <f t="shared" si="174"/>
        <v/>
      </c>
      <c r="J1819" s="61" t="str">
        <f t="shared" si="170"/>
        <v/>
      </c>
      <c r="K1819" s="55">
        <f t="array" ref="K1819">(MAX(IF($A1819=InsertVoiceSwitchActivateLOG!A$1:A$7000,InsertVoiceSwitchActivateLOG!H$1:H$7000,0)))</f>
        <v>2.1199999999999997E-2</v>
      </c>
      <c r="L1819" s="55" t="str">
        <f t="shared" si="175"/>
        <v/>
      </c>
      <c r="M1819" s="55">
        <f t="shared" si="173"/>
        <v>21.979999999999222</v>
      </c>
      <c r="N1819" s="59">
        <f t="shared" si="171"/>
        <v>35</v>
      </c>
      <c r="O1819" s="59">
        <f t="shared" si="172"/>
        <v>1</v>
      </c>
    </row>
    <row r="1820" spans="1:15" ht="12.5" customHeight="1" x14ac:dyDescent="0.35">
      <c r="A1820" s="61">
        <v>35</v>
      </c>
      <c r="B1820" s="61" t="s">
        <v>56</v>
      </c>
      <c r="C1820" s="70">
        <v>79.465069999999997</v>
      </c>
      <c r="D1820" s="59" t="s">
        <v>50</v>
      </c>
      <c r="E1820" s="61" t="s">
        <v>42</v>
      </c>
      <c r="F1820" s="61" t="s">
        <v>55</v>
      </c>
      <c r="G1820" s="61">
        <v>3.3999999999999998E-3</v>
      </c>
      <c r="H1820" s="61">
        <f>IF(OR(G1820="",G1821="",G1822="",G1823=""),"",(SUMIF(A1820:A$7000,A1820,G1820:G$7000)))</f>
        <v>9.9999999999999985E-3</v>
      </c>
      <c r="I1820" s="61" t="str">
        <f t="shared" si="174"/>
        <v/>
      </c>
      <c r="J1820" s="61" t="str">
        <f t="shared" si="170"/>
        <v/>
      </c>
      <c r="K1820" s="61">
        <f t="array" ref="K1820">(MAX(IF($A1820=InsertVoiceSwitchActivateLOG!A$1:A$7000,InsertVoiceSwitchActivateLOG!H$1:H$7000,0)))</f>
        <v>2.1199999999999997E-2</v>
      </c>
      <c r="L1820" s="61" t="str">
        <f t="shared" si="175"/>
        <v/>
      </c>
      <c r="M1820" s="61">
        <f t="shared" si="173"/>
        <v>19.220000000004234</v>
      </c>
      <c r="N1820" s="59">
        <f t="shared" si="171"/>
        <v>35</v>
      </c>
      <c r="O1820" s="59">
        <f t="shared" si="172"/>
        <v>-1</v>
      </c>
    </row>
    <row r="1821" spans="1:15" ht="12.5" customHeight="1" x14ac:dyDescent="0.35">
      <c r="A1821" s="2">
        <v>35</v>
      </c>
      <c r="B1821" s="2" t="s">
        <v>56</v>
      </c>
      <c r="C1821" s="69">
        <v>79.486949999999993</v>
      </c>
      <c r="D1821" t="s">
        <v>50</v>
      </c>
      <c r="E1821" s="2" t="s">
        <v>42</v>
      </c>
      <c r="F1821" s="2" t="s">
        <v>55</v>
      </c>
      <c r="G1821" s="2">
        <v>1.9E-3</v>
      </c>
      <c r="H1821" s="2">
        <f>IF(OR(G1821="",G1822="",G1823="",G1824=""),"",(SUMIF(A1821:A$7000,A1821,G1821:G$7000)))</f>
        <v>6.6000000000000008E-3</v>
      </c>
      <c r="I1821" s="55" t="str">
        <f t="shared" si="174"/>
        <v/>
      </c>
      <c r="J1821" s="61" t="str">
        <f t="shared" si="170"/>
        <v/>
      </c>
      <c r="K1821" s="55">
        <f t="array" ref="K1821">(MAX(IF($A1821=InsertVoiceSwitchActivateLOG!A$1:A$7000,InsertVoiceSwitchActivateLOG!H$1:H$7000,0)))</f>
        <v>2.1199999999999997E-2</v>
      </c>
      <c r="L1821" s="55" t="str">
        <f t="shared" si="175"/>
        <v/>
      </c>
      <c r="M1821" s="55">
        <f t="shared" si="173"/>
        <v>21.879999999995903</v>
      </c>
      <c r="N1821" s="59">
        <f t="shared" si="171"/>
        <v>35</v>
      </c>
      <c r="O1821" s="59">
        <f t="shared" si="172"/>
        <v>1</v>
      </c>
    </row>
    <row r="1822" spans="1:15" ht="12.5" customHeight="1" x14ac:dyDescent="0.35">
      <c r="A1822" s="61">
        <v>35</v>
      </c>
      <c r="B1822" s="61" t="s">
        <v>56</v>
      </c>
      <c r="C1822" s="70">
        <v>79.503630000000001</v>
      </c>
      <c r="D1822" s="59" t="s">
        <v>50</v>
      </c>
      <c r="E1822" s="61" t="s">
        <v>42</v>
      </c>
      <c r="F1822" s="61" t="s">
        <v>55</v>
      </c>
      <c r="G1822" s="61">
        <v>2.5000000000000001E-3</v>
      </c>
      <c r="H1822" s="61">
        <f>IF(OR(G1822="",G1823="",G1824="",G1825=""),"",(SUMIF(A1822:A$7000,A1822,G1822:G$7000)))</f>
        <v>4.7000000000000002E-3</v>
      </c>
      <c r="I1822" s="61" t="str">
        <f t="shared" si="174"/>
        <v/>
      </c>
      <c r="J1822" s="61" t="str">
        <f t="shared" si="170"/>
        <v/>
      </c>
      <c r="K1822" s="61">
        <f t="array" ref="K1822">(MAX(IF($A1822=InsertVoiceSwitchActivateLOG!A$1:A$7000,InsertVoiceSwitchActivateLOG!H$1:H$7000,0)))</f>
        <v>2.1199999999999997E-2</v>
      </c>
      <c r="L1822" s="61" t="str">
        <f t="shared" si="175"/>
        <v/>
      </c>
      <c r="M1822" s="61">
        <f t="shared" si="173"/>
        <v>16.680000000008022</v>
      </c>
      <c r="N1822" s="59">
        <f t="shared" si="171"/>
        <v>35</v>
      </c>
      <c r="O1822" s="59">
        <f t="shared" si="172"/>
        <v>-1</v>
      </c>
    </row>
    <row r="1823" spans="1:15" ht="12.5" customHeight="1" x14ac:dyDescent="0.35">
      <c r="A1823" s="2">
        <v>35</v>
      </c>
      <c r="B1823" s="2" t="s">
        <v>54</v>
      </c>
      <c r="C1823" s="69">
        <v>79.519800000000004</v>
      </c>
      <c r="D1823" t="s">
        <v>50</v>
      </c>
      <c r="E1823" s="2" t="s">
        <v>42</v>
      </c>
      <c r="F1823" s="2" t="s">
        <v>55</v>
      </c>
      <c r="G1823" s="2">
        <v>8.0000000000000004E-4</v>
      </c>
      <c r="H1823" s="2" t="str">
        <f>IF(OR(G1823="",G1824="",G1825="",G1826=""),"",(SUMIF(A1823:A$7000,A1823,G1823:G$7000)))</f>
        <v/>
      </c>
      <c r="I1823" s="55" t="str">
        <f t="shared" si="174"/>
        <v/>
      </c>
      <c r="J1823" s="61" t="str">
        <f t="shared" si="170"/>
        <v/>
      </c>
      <c r="K1823" s="55">
        <f t="array" ref="K1823">(MAX(IF($A1823=InsertVoiceSwitchActivateLOG!A$1:A$7000,InsertVoiceSwitchActivateLOG!H$1:H$7000,0)))</f>
        <v>2.1199999999999997E-2</v>
      </c>
      <c r="L1823" s="55" t="str">
        <f t="shared" si="175"/>
        <v/>
      </c>
      <c r="M1823" s="55">
        <f t="shared" si="173"/>
        <v>16.17000000000246</v>
      </c>
      <c r="N1823" s="59">
        <f t="shared" si="171"/>
        <v>35</v>
      </c>
      <c r="O1823" s="59">
        <f t="shared" si="172"/>
        <v>-1</v>
      </c>
    </row>
    <row r="1824" spans="1:15" ht="12.5" customHeight="1" x14ac:dyDescent="0.35">
      <c r="A1824" s="61">
        <v>35</v>
      </c>
      <c r="B1824" s="61" t="s">
        <v>54</v>
      </c>
      <c r="C1824" s="70">
        <v>79.535229999999999</v>
      </c>
      <c r="D1824" s="59" t="s">
        <v>50</v>
      </c>
      <c r="E1824" s="61" t="s">
        <v>42</v>
      </c>
      <c r="F1824" s="61" t="s">
        <v>55</v>
      </c>
      <c r="G1824" s="61">
        <v>6.9999999999999999E-4</v>
      </c>
      <c r="H1824" s="61" t="str">
        <f>IF(OR(G1824="",G1825="",G1826="",G1827=""),"",(SUMIF(A1824:A$7000,A1824,G1824:G$7000)))</f>
        <v/>
      </c>
      <c r="I1824" s="61" t="str">
        <f t="shared" si="174"/>
        <v/>
      </c>
      <c r="J1824" s="61" t="str">
        <f t="shared" si="170"/>
        <v/>
      </c>
      <c r="K1824" s="61">
        <f t="array" ref="K1824">(MAX(IF($A1824=InsertVoiceSwitchActivateLOG!A$1:A$7000,InsertVoiceSwitchActivateLOG!H$1:H$7000,0)))</f>
        <v>2.1199999999999997E-2</v>
      </c>
      <c r="L1824" s="61" t="str">
        <f t="shared" si="175"/>
        <v/>
      </c>
      <c r="M1824" s="61">
        <f t="shared" si="173"/>
        <v>15.429999999994948</v>
      </c>
      <c r="N1824" s="59">
        <f t="shared" si="171"/>
        <v>35</v>
      </c>
      <c r="O1824" s="59">
        <f t="shared" si="172"/>
        <v>1</v>
      </c>
    </row>
    <row r="1825" spans="1:15" ht="12.5" customHeight="1" x14ac:dyDescent="0.35">
      <c r="A1825" s="2">
        <v>35</v>
      </c>
      <c r="B1825" s="2" t="s">
        <v>54</v>
      </c>
      <c r="C1825" s="69">
        <v>79.55162</v>
      </c>
      <c r="D1825" t="s">
        <v>50</v>
      </c>
      <c r="E1825" s="2" t="s">
        <v>42</v>
      </c>
      <c r="F1825" s="2" t="s">
        <v>55</v>
      </c>
      <c r="G1825" s="2">
        <v>6.9999999999999999E-4</v>
      </c>
      <c r="H1825" s="2" t="str">
        <f>IF(OR(G1825="",G1826="",G1827="",G1828=""),"",(SUMIF(A1825:A$7000,A1825,G1825:G$7000)))</f>
        <v/>
      </c>
      <c r="I1825" s="55" t="str">
        <f t="shared" si="174"/>
        <v/>
      </c>
      <c r="J1825" s="61" t="str">
        <f t="shared" si="170"/>
        <v/>
      </c>
      <c r="K1825" s="55">
        <f t="array" ref="K1825">(MAX(IF($A1825=InsertVoiceSwitchActivateLOG!A$1:A$7000,InsertVoiceSwitchActivateLOG!H$1:H$7000,0)))</f>
        <v>2.1199999999999997E-2</v>
      </c>
      <c r="L1825" s="55" t="str">
        <f t="shared" si="175"/>
        <v/>
      </c>
      <c r="M1825" s="55">
        <f t="shared" si="173"/>
        <v>16.390000000001237</v>
      </c>
      <c r="N1825" s="59" t="str">
        <f t="shared" si="171"/>
        <v/>
      </c>
      <c r="O1825" s="59" t="str">
        <f t="shared" si="172"/>
        <v/>
      </c>
    </row>
    <row r="1826" spans="1:15" ht="12.5" customHeight="1" x14ac:dyDescent="0.35">
      <c r="A1826" s="61">
        <v>36</v>
      </c>
      <c r="B1826" s="61" t="s">
        <v>54</v>
      </c>
      <c r="C1826" s="70">
        <v>80.576840000000004</v>
      </c>
      <c r="D1826" s="59" t="s">
        <v>50</v>
      </c>
      <c r="E1826" s="61" t="s">
        <v>42</v>
      </c>
      <c r="F1826" s="61" t="s">
        <v>55</v>
      </c>
      <c r="G1826" s="61"/>
      <c r="H1826" s="61" t="str">
        <f>IF(OR(G1826="",G1827="",G1828="",G1829=""),"",(SUMIF(A1826:A$7000,A1826,G1826:G$7000)))</f>
        <v/>
      </c>
      <c r="I1826" s="61" t="str">
        <f t="shared" si="174"/>
        <v/>
      </c>
      <c r="J1826" s="61" t="str">
        <f t="shared" si="170"/>
        <v/>
      </c>
      <c r="K1826" s="61">
        <f t="array" ref="K1826">(MAX(IF($A1826=InsertVoiceSwitchActivateLOG!A$1:A$7000,InsertVoiceSwitchActivateLOG!H$1:H$7000,0)))</f>
        <v>1.7499999999999998E-2</v>
      </c>
      <c r="L1826" s="61" t="str">
        <f t="shared" si="175"/>
        <v/>
      </c>
      <c r="M1826" s="61">
        <f t="shared" si="173"/>
        <v>0</v>
      </c>
      <c r="N1826" s="59" t="str">
        <f t="shared" si="171"/>
        <v/>
      </c>
      <c r="O1826" s="59" t="str">
        <f t="shared" si="172"/>
        <v/>
      </c>
    </row>
    <row r="1827" spans="1:15" ht="12.5" customHeight="1" x14ac:dyDescent="0.35">
      <c r="A1827" s="2">
        <v>36</v>
      </c>
      <c r="B1827" s="2" t="s">
        <v>54</v>
      </c>
      <c r="C1827" s="69">
        <v>80.598569999999995</v>
      </c>
      <c r="D1827" t="s">
        <v>50</v>
      </c>
      <c r="E1827" s="2" t="s">
        <v>42</v>
      </c>
      <c r="F1827" s="2" t="s">
        <v>55</v>
      </c>
      <c r="G1827" s="2"/>
      <c r="H1827" s="2" t="str">
        <f>IF(OR(G1827="",G1828="",G1829="",G1830=""),"",(SUMIF(A1827:A$7000,A1827,G1827:G$7000)))</f>
        <v/>
      </c>
      <c r="I1827" s="55" t="str">
        <f t="shared" si="174"/>
        <v/>
      </c>
      <c r="J1827" s="61" t="str">
        <f t="shared" si="170"/>
        <v/>
      </c>
      <c r="K1827" s="55">
        <f t="array" ref="K1827">(MAX(IF($A1827=InsertVoiceSwitchActivateLOG!A$1:A$7000,InsertVoiceSwitchActivateLOG!H$1:H$7000,0)))</f>
        <v>1.7499999999999998E-2</v>
      </c>
      <c r="L1827" s="55" t="str">
        <f t="shared" si="175"/>
        <v/>
      </c>
      <c r="M1827" s="55">
        <f t="shared" si="173"/>
        <v>21.729999999990923</v>
      </c>
      <c r="N1827" s="59" t="str">
        <f t="shared" si="171"/>
        <v/>
      </c>
      <c r="O1827" s="59" t="str">
        <f t="shared" si="172"/>
        <v/>
      </c>
    </row>
    <row r="1828" spans="1:15" ht="12.5" customHeight="1" x14ac:dyDescent="0.35">
      <c r="A1828" s="61">
        <v>36</v>
      </c>
      <c r="B1828" s="61" t="s">
        <v>54</v>
      </c>
      <c r="C1828" s="70">
        <v>80.618709999999993</v>
      </c>
      <c r="D1828" s="59" t="s">
        <v>50</v>
      </c>
      <c r="E1828" s="61" t="s">
        <v>42</v>
      </c>
      <c r="F1828" s="61" t="s">
        <v>55</v>
      </c>
      <c r="G1828" s="61"/>
      <c r="H1828" s="61" t="str">
        <f>IF(OR(G1828="",G1829="",G1830="",G1831=""),"",(SUMIF(A1828:A$7000,A1828,G1828:G$7000)))</f>
        <v/>
      </c>
      <c r="I1828" s="61" t="str">
        <f t="shared" si="174"/>
        <v/>
      </c>
      <c r="J1828" s="61" t="str">
        <f t="shared" si="170"/>
        <v/>
      </c>
      <c r="K1828" s="61">
        <f t="array" ref="K1828">(MAX(IF($A1828=InsertVoiceSwitchActivateLOG!A$1:A$7000,InsertVoiceSwitchActivateLOG!H$1:H$7000,0)))</f>
        <v>1.7499999999999998E-2</v>
      </c>
      <c r="L1828" s="61" t="str">
        <f t="shared" si="175"/>
        <v/>
      </c>
      <c r="M1828" s="61">
        <f t="shared" si="173"/>
        <v>20.139999999997826</v>
      </c>
      <c r="N1828" s="59" t="str">
        <f t="shared" si="171"/>
        <v/>
      </c>
      <c r="O1828" s="59" t="str">
        <f t="shared" si="172"/>
        <v/>
      </c>
    </row>
    <row r="1829" spans="1:15" ht="12.5" customHeight="1" x14ac:dyDescent="0.35">
      <c r="A1829" s="2">
        <v>36</v>
      </c>
      <c r="B1829" s="2" t="s">
        <v>54</v>
      </c>
      <c r="C1829" s="69">
        <v>80.633989999999997</v>
      </c>
      <c r="D1829" t="s">
        <v>50</v>
      </c>
      <c r="E1829" s="2" t="s">
        <v>42</v>
      </c>
      <c r="F1829" s="2" t="s">
        <v>55</v>
      </c>
      <c r="G1829" s="2"/>
      <c r="H1829" s="2" t="str">
        <f>IF(OR(G1829="",G1830="",G1831="",G1832=""),"",(SUMIF(A1829:A$7000,A1829,G1829:G$7000)))</f>
        <v/>
      </c>
      <c r="I1829" s="55" t="str">
        <f t="shared" si="174"/>
        <v/>
      </c>
      <c r="J1829" s="61" t="str">
        <f t="shared" si="170"/>
        <v/>
      </c>
      <c r="K1829" s="55">
        <f t="array" ref="K1829">(MAX(IF($A1829=InsertVoiceSwitchActivateLOG!A$1:A$7000,InsertVoiceSwitchActivateLOG!H$1:H$7000,0)))</f>
        <v>1.7499999999999998E-2</v>
      </c>
      <c r="L1829" s="55" t="str">
        <f t="shared" si="175"/>
        <v/>
      </c>
      <c r="M1829" s="55">
        <f t="shared" si="173"/>
        <v>15.280000000004179</v>
      </c>
      <c r="N1829" s="59" t="str">
        <f t="shared" si="171"/>
        <v/>
      </c>
      <c r="O1829" s="59" t="str">
        <f t="shared" si="172"/>
        <v/>
      </c>
    </row>
    <row r="1830" spans="1:15" ht="12.5" customHeight="1" x14ac:dyDescent="0.35">
      <c r="A1830" s="61">
        <v>36</v>
      </c>
      <c r="B1830" s="61" t="s">
        <v>54</v>
      </c>
      <c r="C1830" s="70">
        <v>80.657319999999999</v>
      </c>
      <c r="D1830" s="59" t="s">
        <v>50</v>
      </c>
      <c r="E1830" s="61" t="s">
        <v>42</v>
      </c>
      <c r="F1830" s="61" t="s">
        <v>55</v>
      </c>
      <c r="G1830" s="61"/>
      <c r="H1830" s="61" t="str">
        <f>IF(OR(G1830="",G1831="",G1832="",G1833=""),"",(SUMIF(A1830:A$7000,A1830,G1830:G$7000)))</f>
        <v/>
      </c>
      <c r="I1830" s="61" t="str">
        <f t="shared" si="174"/>
        <v/>
      </c>
      <c r="J1830" s="61" t="str">
        <f t="shared" si="170"/>
        <v/>
      </c>
      <c r="K1830" s="61">
        <f t="array" ref="K1830">(MAX(IF($A1830=InsertVoiceSwitchActivateLOG!A$1:A$7000,InsertVoiceSwitchActivateLOG!H$1:H$7000,0)))</f>
        <v>1.7499999999999998E-2</v>
      </c>
      <c r="L1830" s="61" t="str">
        <f t="shared" si="175"/>
        <v/>
      </c>
      <c r="M1830" s="61">
        <f t="shared" si="173"/>
        <v>23.330000000001405</v>
      </c>
      <c r="N1830" s="59" t="str">
        <f t="shared" si="171"/>
        <v/>
      </c>
      <c r="O1830" s="59" t="str">
        <f t="shared" si="172"/>
        <v/>
      </c>
    </row>
    <row r="1831" spans="1:15" ht="12.5" customHeight="1" x14ac:dyDescent="0.35">
      <c r="A1831" s="2">
        <v>36</v>
      </c>
      <c r="B1831" s="2" t="s">
        <v>54</v>
      </c>
      <c r="C1831" s="69">
        <v>80.679320000000004</v>
      </c>
      <c r="D1831" t="s">
        <v>50</v>
      </c>
      <c r="E1831" s="2" t="s">
        <v>42</v>
      </c>
      <c r="F1831" s="2" t="s">
        <v>55</v>
      </c>
      <c r="G1831" s="2"/>
      <c r="H1831" s="2" t="str">
        <f>IF(OR(G1831="",G1832="",G1833="",G1834=""),"",(SUMIF(A1831:A$7000,A1831,G1831:G$7000)))</f>
        <v/>
      </c>
      <c r="I1831" s="55" t="str">
        <f t="shared" si="174"/>
        <v/>
      </c>
      <c r="J1831" s="61" t="str">
        <f t="shared" si="170"/>
        <v/>
      </c>
      <c r="K1831" s="55">
        <f t="array" ref="K1831">(MAX(IF($A1831=InsertVoiceSwitchActivateLOG!A$1:A$7000,InsertVoiceSwitchActivateLOG!H$1:H$7000,0)))</f>
        <v>1.7499999999999998E-2</v>
      </c>
      <c r="L1831" s="55" t="str">
        <f t="shared" si="175"/>
        <v/>
      </c>
      <c r="M1831" s="55">
        <f t="shared" si="173"/>
        <v>22.000000000005571</v>
      </c>
      <c r="N1831" s="59" t="str">
        <f t="shared" si="171"/>
        <v/>
      </c>
      <c r="O1831" s="59" t="str">
        <f t="shared" si="172"/>
        <v/>
      </c>
    </row>
    <row r="1832" spans="1:15" ht="12.5" customHeight="1" x14ac:dyDescent="0.35">
      <c r="A1832" s="61">
        <v>36</v>
      </c>
      <c r="B1832" s="61" t="s">
        <v>54</v>
      </c>
      <c r="C1832" s="70">
        <v>80.700329999999994</v>
      </c>
      <c r="D1832" s="59" t="s">
        <v>50</v>
      </c>
      <c r="E1832" s="61" t="s">
        <v>42</v>
      </c>
      <c r="F1832" s="61" t="s">
        <v>55</v>
      </c>
      <c r="G1832" s="61"/>
      <c r="H1832" s="61" t="str">
        <f>IF(OR(G1832="",G1833="",G1834="",G1835=""),"",(SUMIF(A1832:A$7000,A1832,G1832:G$7000)))</f>
        <v/>
      </c>
      <c r="I1832" s="61" t="str">
        <f t="shared" si="174"/>
        <v/>
      </c>
      <c r="J1832" s="61" t="str">
        <f t="shared" si="170"/>
        <v/>
      </c>
      <c r="K1832" s="61">
        <f t="array" ref="K1832">(MAX(IF($A1832=InsertVoiceSwitchActivateLOG!A$1:A$7000,InsertVoiceSwitchActivateLOG!H$1:H$7000,0)))</f>
        <v>1.7499999999999998E-2</v>
      </c>
      <c r="L1832" s="61" t="str">
        <f t="shared" si="175"/>
        <v/>
      </c>
      <c r="M1832" s="61">
        <f t="shared" si="173"/>
        <v>21.009999999989759</v>
      </c>
      <c r="N1832" s="59" t="str">
        <f t="shared" si="171"/>
        <v/>
      </c>
      <c r="O1832" s="59" t="str">
        <f t="shared" si="172"/>
        <v/>
      </c>
    </row>
    <row r="1833" spans="1:15" ht="12.5" customHeight="1" x14ac:dyDescent="0.35">
      <c r="A1833" s="2">
        <v>36</v>
      </c>
      <c r="B1833" s="2" t="s">
        <v>54</v>
      </c>
      <c r="C1833" s="69">
        <v>80.727930000000001</v>
      </c>
      <c r="D1833" t="s">
        <v>50</v>
      </c>
      <c r="E1833" s="2" t="s">
        <v>42</v>
      </c>
      <c r="F1833" s="2" t="s">
        <v>55</v>
      </c>
      <c r="G1833" s="2"/>
      <c r="H1833" s="2" t="str">
        <f>IF(OR(G1833="",G1834="",G1835="",G1836=""),"",(SUMIF(A1833:A$7000,A1833,G1833:G$7000)))</f>
        <v/>
      </c>
      <c r="I1833" s="55" t="str">
        <f t="shared" si="174"/>
        <v/>
      </c>
      <c r="J1833" s="61" t="str">
        <f t="shared" si="170"/>
        <v/>
      </c>
      <c r="K1833" s="55">
        <f t="array" ref="K1833">(MAX(IF($A1833=InsertVoiceSwitchActivateLOG!A$1:A$7000,InsertVoiceSwitchActivateLOG!H$1:H$7000,0)))</f>
        <v>1.7499999999999998E-2</v>
      </c>
      <c r="L1833" s="55" t="str">
        <f t="shared" si="175"/>
        <v/>
      </c>
      <c r="M1833" s="55">
        <f t="shared" si="173"/>
        <v>27.60000000000673</v>
      </c>
      <c r="N1833" s="59" t="str">
        <f t="shared" si="171"/>
        <v/>
      </c>
      <c r="O1833" s="59" t="str">
        <f t="shared" si="172"/>
        <v/>
      </c>
    </row>
    <row r="1834" spans="1:15" ht="12.5" customHeight="1" x14ac:dyDescent="0.35">
      <c r="A1834" s="61">
        <v>36</v>
      </c>
      <c r="B1834" s="61" t="s">
        <v>54</v>
      </c>
      <c r="C1834" s="70">
        <v>80.758070000000004</v>
      </c>
      <c r="D1834" s="59" t="s">
        <v>50</v>
      </c>
      <c r="E1834" s="61" t="s">
        <v>42</v>
      </c>
      <c r="F1834" s="61" t="s">
        <v>55</v>
      </c>
      <c r="G1834" s="61"/>
      <c r="H1834" s="61" t="str">
        <f>IF(OR(G1834="",G1835="",G1836="",G1837=""),"",(SUMIF(A1834:A$7000,A1834,G1834:G$7000)))</f>
        <v/>
      </c>
      <c r="I1834" s="61" t="str">
        <f t="shared" si="174"/>
        <v/>
      </c>
      <c r="J1834" s="61" t="str">
        <f t="shared" si="170"/>
        <v/>
      </c>
      <c r="K1834" s="61">
        <f t="array" ref="K1834">(MAX(IF($A1834=InsertVoiceSwitchActivateLOG!A$1:A$7000,InsertVoiceSwitchActivateLOG!H$1:H$7000,0)))</f>
        <v>1.7499999999999998E-2</v>
      </c>
      <c r="L1834" s="61" t="str">
        <f t="shared" si="175"/>
        <v/>
      </c>
      <c r="M1834" s="61">
        <f t="shared" si="173"/>
        <v>30.140000000002942</v>
      </c>
      <c r="N1834" s="59" t="str">
        <f t="shared" si="171"/>
        <v/>
      </c>
      <c r="O1834" s="59" t="str">
        <f t="shared" si="172"/>
        <v/>
      </c>
    </row>
    <row r="1835" spans="1:15" ht="12.5" customHeight="1" x14ac:dyDescent="0.35">
      <c r="A1835" s="2">
        <v>36</v>
      </c>
      <c r="B1835" s="2" t="s">
        <v>54</v>
      </c>
      <c r="C1835" s="69">
        <v>80.777659999999997</v>
      </c>
      <c r="D1835" t="s">
        <v>50</v>
      </c>
      <c r="E1835" s="2" t="s">
        <v>42</v>
      </c>
      <c r="F1835" s="2" t="s">
        <v>55</v>
      </c>
      <c r="G1835" s="2"/>
      <c r="H1835" s="2" t="str">
        <f>IF(OR(G1835="",G1836="",G1837="",G1838=""),"",(SUMIF(A1835:A$7000,A1835,G1835:G$7000)))</f>
        <v/>
      </c>
      <c r="I1835" s="55" t="str">
        <f t="shared" si="174"/>
        <v/>
      </c>
      <c r="J1835" s="61" t="str">
        <f t="shared" si="170"/>
        <v/>
      </c>
      <c r="K1835" s="55">
        <f t="array" ref="K1835">(MAX(IF($A1835=InsertVoiceSwitchActivateLOG!A$1:A$7000,InsertVoiceSwitchActivateLOG!H$1:H$7000,0)))</f>
        <v>1.7499999999999998E-2</v>
      </c>
      <c r="L1835" s="55" t="str">
        <f t="shared" si="175"/>
        <v/>
      </c>
      <c r="M1835" s="55">
        <f t="shared" si="173"/>
        <v>19.589999999993779</v>
      </c>
      <c r="N1835" s="59" t="str">
        <f t="shared" si="171"/>
        <v/>
      </c>
      <c r="O1835" s="59" t="str">
        <f t="shared" si="172"/>
        <v/>
      </c>
    </row>
    <row r="1836" spans="1:15" ht="12.5" customHeight="1" x14ac:dyDescent="0.35">
      <c r="A1836" s="61">
        <v>36</v>
      </c>
      <c r="B1836" s="61" t="s">
        <v>54</v>
      </c>
      <c r="C1836" s="70">
        <v>80.796139999999994</v>
      </c>
      <c r="D1836" s="59" t="s">
        <v>50</v>
      </c>
      <c r="E1836" s="61" t="s">
        <v>42</v>
      </c>
      <c r="F1836" s="61" t="s">
        <v>55</v>
      </c>
      <c r="G1836" s="61"/>
      <c r="H1836" s="61" t="str">
        <f>IF(OR(G1836="",G1837="",G1838="",G1839=""),"",(SUMIF(A1836:A$7000,A1836,G1836:G$7000)))</f>
        <v/>
      </c>
      <c r="I1836" s="61" t="str">
        <f t="shared" si="174"/>
        <v/>
      </c>
      <c r="J1836" s="61" t="str">
        <f t="shared" si="170"/>
        <v/>
      </c>
      <c r="K1836" s="61">
        <f t="array" ref="K1836">(MAX(IF($A1836=InsertVoiceSwitchActivateLOG!A$1:A$7000,InsertVoiceSwitchActivateLOG!H$1:H$7000,0)))</f>
        <v>1.7499999999999998E-2</v>
      </c>
      <c r="L1836" s="61" t="str">
        <f t="shared" si="175"/>
        <v/>
      </c>
      <c r="M1836" s="61">
        <f t="shared" si="173"/>
        <v>18.479999999996721</v>
      </c>
      <c r="N1836" s="59" t="str">
        <f t="shared" si="171"/>
        <v/>
      </c>
      <c r="O1836" s="59" t="str">
        <f t="shared" si="172"/>
        <v/>
      </c>
    </row>
    <row r="1837" spans="1:15" ht="12.5" customHeight="1" x14ac:dyDescent="0.35">
      <c r="A1837" s="2">
        <v>36</v>
      </c>
      <c r="B1837" s="2" t="s">
        <v>54</v>
      </c>
      <c r="C1837" s="69">
        <v>80.811340000000001</v>
      </c>
      <c r="D1837" t="s">
        <v>50</v>
      </c>
      <c r="E1837" s="2" t="s">
        <v>42</v>
      </c>
      <c r="F1837" s="2" t="s">
        <v>55</v>
      </c>
      <c r="G1837" s="2"/>
      <c r="H1837" s="2" t="str">
        <f>IF(OR(G1837="",G1838="",G1839="",G1840=""),"",(SUMIF(A1837:A$7000,A1837,G1837:G$7000)))</f>
        <v/>
      </c>
      <c r="I1837" s="55" t="str">
        <f t="shared" si="174"/>
        <v/>
      </c>
      <c r="J1837" s="61" t="str">
        <f t="shared" si="170"/>
        <v/>
      </c>
      <c r="K1837" s="55">
        <f t="array" ref="K1837">(MAX(IF($A1837=InsertVoiceSwitchActivateLOG!A$1:A$7000,InsertVoiceSwitchActivateLOG!H$1:H$7000,0)))</f>
        <v>1.7499999999999998E-2</v>
      </c>
      <c r="L1837" s="55" t="str">
        <f t="shared" si="175"/>
        <v/>
      </c>
      <c r="M1837" s="55">
        <f t="shared" si="173"/>
        <v>15.200000000007208</v>
      </c>
      <c r="N1837" s="59" t="str">
        <f t="shared" si="171"/>
        <v/>
      </c>
      <c r="O1837" s="59" t="str">
        <f t="shared" si="172"/>
        <v/>
      </c>
    </row>
    <row r="1838" spans="1:15" ht="12.5" customHeight="1" x14ac:dyDescent="0.35">
      <c r="A1838" s="61">
        <v>36</v>
      </c>
      <c r="B1838" s="61" t="s">
        <v>54</v>
      </c>
      <c r="C1838" s="70">
        <v>80.829089999999994</v>
      </c>
      <c r="D1838" s="59" t="s">
        <v>50</v>
      </c>
      <c r="E1838" s="61" t="s">
        <v>42</v>
      </c>
      <c r="F1838" s="61" t="s">
        <v>55</v>
      </c>
      <c r="G1838" s="61"/>
      <c r="H1838" s="61" t="str">
        <f>IF(OR(G1838="",G1839="",G1840="",G1841=""),"",(SUMIF(A1838:A$7000,A1838,G1838:G$7000)))</f>
        <v/>
      </c>
      <c r="I1838" s="61" t="str">
        <f t="shared" si="174"/>
        <v/>
      </c>
      <c r="J1838" s="61" t="str">
        <f t="shared" si="170"/>
        <v/>
      </c>
      <c r="K1838" s="61">
        <f t="array" ref="K1838">(MAX(IF($A1838=InsertVoiceSwitchActivateLOG!A$1:A$7000,InsertVoiceSwitchActivateLOG!H$1:H$7000,0)))</f>
        <v>1.7499999999999998E-2</v>
      </c>
      <c r="L1838" s="61" t="str">
        <f t="shared" si="175"/>
        <v/>
      </c>
      <c r="M1838" s="61">
        <f t="shared" si="173"/>
        <v>17.749999999992383</v>
      </c>
      <c r="N1838" s="59" t="str">
        <f t="shared" si="171"/>
        <v/>
      </c>
      <c r="O1838" s="59" t="str">
        <f t="shared" si="172"/>
        <v/>
      </c>
    </row>
    <row r="1839" spans="1:15" ht="12.5" customHeight="1" x14ac:dyDescent="0.35">
      <c r="A1839" s="2">
        <v>36</v>
      </c>
      <c r="B1839" s="2" t="s">
        <v>54</v>
      </c>
      <c r="C1839" s="69">
        <v>80.845680000000002</v>
      </c>
      <c r="D1839" t="s">
        <v>50</v>
      </c>
      <c r="E1839" s="2" t="s">
        <v>42</v>
      </c>
      <c r="F1839" s="2" t="s">
        <v>55</v>
      </c>
      <c r="G1839" s="2"/>
      <c r="H1839" s="2" t="str">
        <f>IF(OR(G1839="",G1840="",G1841="",G1842=""),"",(SUMIF(A1839:A$7000,A1839,G1839:G$7000)))</f>
        <v/>
      </c>
      <c r="I1839" s="55" t="str">
        <f t="shared" si="174"/>
        <v/>
      </c>
      <c r="J1839" s="61" t="str">
        <f t="shared" si="170"/>
        <v/>
      </c>
      <c r="K1839" s="55">
        <f t="array" ref="K1839">(MAX(IF($A1839=InsertVoiceSwitchActivateLOG!A$1:A$7000,InsertVoiceSwitchActivateLOG!H$1:H$7000,0)))</f>
        <v>1.7499999999999998E-2</v>
      </c>
      <c r="L1839" s="55" t="str">
        <f t="shared" si="175"/>
        <v/>
      </c>
      <c r="M1839" s="55">
        <f t="shared" si="173"/>
        <v>16.590000000007876</v>
      </c>
      <c r="N1839" s="59" t="str">
        <f t="shared" si="171"/>
        <v/>
      </c>
      <c r="O1839" s="59" t="str">
        <f t="shared" si="172"/>
        <v/>
      </c>
    </row>
    <row r="1840" spans="1:15" ht="12.5" customHeight="1" x14ac:dyDescent="0.35">
      <c r="A1840" s="61">
        <v>36</v>
      </c>
      <c r="B1840" s="61" t="s">
        <v>54</v>
      </c>
      <c r="C1840" s="70">
        <v>80.862949999999998</v>
      </c>
      <c r="D1840" s="59" t="s">
        <v>50</v>
      </c>
      <c r="E1840" s="61" t="s">
        <v>42</v>
      </c>
      <c r="F1840" s="61" t="s">
        <v>55</v>
      </c>
      <c r="G1840" s="61"/>
      <c r="H1840" s="61" t="str">
        <f>IF(OR(G1840="",G1841="",G1842="",G1843=""),"",(SUMIF(A1840:A$7000,A1840,G1840:G$7000)))</f>
        <v/>
      </c>
      <c r="I1840" s="61" t="str">
        <f t="shared" si="174"/>
        <v/>
      </c>
      <c r="J1840" s="61" t="str">
        <f t="shared" si="170"/>
        <v/>
      </c>
      <c r="K1840" s="61">
        <f t="array" ref="K1840">(MAX(IF($A1840=InsertVoiceSwitchActivateLOG!A$1:A$7000,InsertVoiceSwitchActivateLOG!H$1:H$7000,0)))</f>
        <v>1.7499999999999998E-2</v>
      </c>
      <c r="L1840" s="61" t="str">
        <f t="shared" si="175"/>
        <v/>
      </c>
      <c r="M1840" s="61">
        <f t="shared" si="173"/>
        <v>17.269999999996344</v>
      </c>
      <c r="N1840" s="59" t="str">
        <f t="shared" si="171"/>
        <v/>
      </c>
      <c r="O1840" s="59" t="str">
        <f t="shared" si="172"/>
        <v/>
      </c>
    </row>
    <row r="1841" spans="1:15" ht="12.5" customHeight="1" x14ac:dyDescent="0.35">
      <c r="A1841" s="2">
        <v>36</v>
      </c>
      <c r="B1841" s="2" t="s">
        <v>54</v>
      </c>
      <c r="C1841" s="69">
        <v>80.886060000000001</v>
      </c>
      <c r="D1841" t="s">
        <v>50</v>
      </c>
      <c r="E1841" s="2" t="s">
        <v>42</v>
      </c>
      <c r="F1841" s="2" t="s">
        <v>55</v>
      </c>
      <c r="G1841" s="2"/>
      <c r="H1841" s="2" t="str">
        <f>IF(OR(G1841="",G1842="",G1843="",G1844=""),"",(SUMIF(A1841:A$7000,A1841,G1841:G$7000)))</f>
        <v/>
      </c>
      <c r="I1841" s="55" t="str">
        <f t="shared" si="174"/>
        <v/>
      </c>
      <c r="J1841" s="61" t="str">
        <f t="shared" si="170"/>
        <v/>
      </c>
      <c r="K1841" s="55">
        <f t="array" ref="K1841">(MAX(IF($A1841=InsertVoiceSwitchActivateLOG!A$1:A$7000,InsertVoiceSwitchActivateLOG!H$1:H$7000,0)))</f>
        <v>1.7499999999999998E-2</v>
      </c>
      <c r="L1841" s="55" t="str">
        <f t="shared" si="175"/>
        <v/>
      </c>
      <c r="M1841" s="55">
        <f t="shared" si="173"/>
        <v>23.110000000002628</v>
      </c>
      <c r="N1841" s="59" t="str">
        <f t="shared" si="171"/>
        <v/>
      </c>
      <c r="O1841" s="59" t="str">
        <f t="shared" si="172"/>
        <v/>
      </c>
    </row>
    <row r="1842" spans="1:15" ht="12.5" customHeight="1" x14ac:dyDescent="0.35">
      <c r="A1842" s="61">
        <v>36</v>
      </c>
      <c r="B1842" s="61" t="s">
        <v>54</v>
      </c>
      <c r="C1842" s="70">
        <v>80.916499999999999</v>
      </c>
      <c r="D1842" s="59" t="s">
        <v>50</v>
      </c>
      <c r="E1842" s="61" t="s">
        <v>42</v>
      </c>
      <c r="F1842" s="61" t="s">
        <v>55</v>
      </c>
      <c r="G1842" s="61"/>
      <c r="H1842" s="61" t="str">
        <f>IF(OR(G1842="",G1843="",G1844="",G1845=""),"",(SUMIF(A1842:A$7000,A1842,G1842:G$7000)))</f>
        <v/>
      </c>
      <c r="I1842" s="61" t="str">
        <f t="shared" si="174"/>
        <v/>
      </c>
      <c r="J1842" s="61" t="str">
        <f t="shared" si="170"/>
        <v/>
      </c>
      <c r="K1842" s="61">
        <f t="array" ref="K1842">(MAX(IF($A1842=InsertVoiceSwitchActivateLOG!A$1:A$7000,InsertVoiceSwitchActivateLOG!H$1:H$7000,0)))</f>
        <v>1.7499999999999998E-2</v>
      </c>
      <c r="L1842" s="61" t="str">
        <f t="shared" si="175"/>
        <v/>
      </c>
      <c r="M1842" s="61">
        <f t="shared" si="173"/>
        <v>30.43999999999869</v>
      </c>
      <c r="N1842" s="59" t="str">
        <f t="shared" si="171"/>
        <v/>
      </c>
      <c r="O1842" s="59" t="str">
        <f t="shared" si="172"/>
        <v/>
      </c>
    </row>
    <row r="1843" spans="1:15" ht="12.5" customHeight="1" x14ac:dyDescent="0.35">
      <c r="A1843" s="2">
        <v>36</v>
      </c>
      <c r="B1843" s="2" t="s">
        <v>54</v>
      </c>
      <c r="C1843" s="69">
        <v>80.940110000000004</v>
      </c>
      <c r="D1843" t="s">
        <v>50</v>
      </c>
      <c r="E1843" s="2" t="s">
        <v>42</v>
      </c>
      <c r="F1843" s="2" t="s">
        <v>55</v>
      </c>
      <c r="G1843" s="2"/>
      <c r="H1843" s="2" t="str">
        <f>IF(OR(G1843="",G1844="",G1845="",G1846=""),"",(SUMIF(A1843:A$7000,A1843,G1843:G$7000)))</f>
        <v/>
      </c>
      <c r="I1843" s="55" t="str">
        <f t="shared" si="174"/>
        <v/>
      </c>
      <c r="J1843" s="61" t="str">
        <f t="shared" si="170"/>
        <v/>
      </c>
      <c r="K1843" s="55">
        <f t="array" ref="K1843">(MAX(IF($A1843=InsertVoiceSwitchActivateLOG!A$1:A$7000,InsertVoiceSwitchActivateLOG!H$1:H$7000,0)))</f>
        <v>1.7499999999999998E-2</v>
      </c>
      <c r="L1843" s="55" t="str">
        <f t="shared" si="175"/>
        <v/>
      </c>
      <c r="M1843" s="55">
        <f t="shared" si="173"/>
        <v>23.610000000005016</v>
      </c>
      <c r="N1843" s="59" t="str">
        <f t="shared" si="171"/>
        <v/>
      </c>
      <c r="O1843" s="59" t="str">
        <f t="shared" si="172"/>
        <v/>
      </c>
    </row>
    <row r="1844" spans="1:15" ht="12.5" customHeight="1" x14ac:dyDescent="0.35">
      <c r="A1844" s="61">
        <v>36</v>
      </c>
      <c r="B1844" s="61" t="s">
        <v>54</v>
      </c>
      <c r="C1844" s="70">
        <v>81.00609</v>
      </c>
      <c r="D1844" s="59" t="s">
        <v>50</v>
      </c>
      <c r="E1844" s="61" t="s">
        <v>42</v>
      </c>
      <c r="F1844" s="61" t="s">
        <v>55</v>
      </c>
      <c r="G1844" s="61"/>
      <c r="H1844" s="61" t="str">
        <f>IF(OR(G1844="",G1845="",G1846="",G1847=""),"",(SUMIF(A1844:A$7000,A1844,G1844:G$7000)))</f>
        <v/>
      </c>
      <c r="I1844" s="61" t="str">
        <f t="shared" si="174"/>
        <v/>
      </c>
      <c r="J1844" s="61" t="str">
        <f t="shared" si="170"/>
        <v/>
      </c>
      <c r="K1844" s="61">
        <f t="array" ref="K1844">(MAX(IF($A1844=InsertVoiceSwitchActivateLOG!A$1:A$7000,InsertVoiceSwitchActivateLOG!H$1:H$7000,0)))</f>
        <v>1.7499999999999998E-2</v>
      </c>
      <c r="L1844" s="61" t="str">
        <f t="shared" si="175"/>
        <v/>
      </c>
      <c r="M1844" s="61">
        <f t="shared" si="173"/>
        <v>65.979999999996153</v>
      </c>
      <c r="N1844" s="59" t="str">
        <f t="shared" si="171"/>
        <v/>
      </c>
      <c r="O1844" s="59" t="str">
        <f t="shared" si="172"/>
        <v/>
      </c>
    </row>
    <row r="1845" spans="1:15" ht="12.5" customHeight="1" x14ac:dyDescent="0.35">
      <c r="A1845" s="2">
        <v>36</v>
      </c>
      <c r="B1845" s="2" t="s">
        <v>54</v>
      </c>
      <c r="C1845" s="69">
        <v>81.022480000000002</v>
      </c>
      <c r="D1845" t="s">
        <v>50</v>
      </c>
      <c r="E1845" s="2" t="s">
        <v>42</v>
      </c>
      <c r="F1845" s="2" t="s">
        <v>55</v>
      </c>
      <c r="G1845" s="2"/>
      <c r="H1845" s="2" t="str">
        <f>IF(OR(G1845="",G1846="",G1847="",G1848=""),"",(SUMIF(A1845:A$7000,A1845,G1845:G$7000)))</f>
        <v/>
      </c>
      <c r="I1845" s="55" t="str">
        <f t="shared" si="174"/>
        <v/>
      </c>
      <c r="J1845" s="61" t="str">
        <f t="shared" si="170"/>
        <v/>
      </c>
      <c r="K1845" s="55">
        <f t="array" ref="K1845">(MAX(IF($A1845=InsertVoiceSwitchActivateLOG!A$1:A$7000,InsertVoiceSwitchActivateLOG!H$1:H$7000,0)))</f>
        <v>1.7499999999999998E-2</v>
      </c>
      <c r="L1845" s="55" t="str">
        <f t="shared" si="175"/>
        <v/>
      </c>
      <c r="M1845" s="55">
        <f t="shared" si="173"/>
        <v>16.390000000001237</v>
      </c>
      <c r="N1845" s="59" t="str">
        <f t="shared" si="171"/>
        <v/>
      </c>
      <c r="O1845" s="59" t="str">
        <f t="shared" si="172"/>
        <v/>
      </c>
    </row>
    <row r="1846" spans="1:15" ht="12.5" customHeight="1" x14ac:dyDescent="0.35">
      <c r="A1846" s="61">
        <v>36</v>
      </c>
      <c r="B1846" s="61" t="s">
        <v>54</v>
      </c>
      <c r="C1846" s="70">
        <v>81.037959999999998</v>
      </c>
      <c r="D1846" s="59" t="s">
        <v>50</v>
      </c>
      <c r="E1846" s="61" t="s">
        <v>42</v>
      </c>
      <c r="F1846" s="61" t="s">
        <v>55</v>
      </c>
      <c r="G1846" s="61"/>
      <c r="H1846" s="61" t="str">
        <f>IF(OR(G1846="",G1847="",G1848="",G1849=""),"",(SUMIF(A1846:A$7000,A1846,G1846:G$7000)))</f>
        <v/>
      </c>
      <c r="I1846" s="61" t="str">
        <f t="shared" si="174"/>
        <v/>
      </c>
      <c r="J1846" s="61" t="str">
        <f t="shared" si="170"/>
        <v/>
      </c>
      <c r="K1846" s="61">
        <f t="array" ref="K1846">(MAX(IF($A1846=InsertVoiceSwitchActivateLOG!A$1:A$7000,InsertVoiceSwitchActivateLOG!H$1:H$7000,0)))</f>
        <v>1.7499999999999998E-2</v>
      </c>
      <c r="L1846" s="61" t="str">
        <f t="shared" si="175"/>
        <v/>
      </c>
      <c r="M1846" s="61">
        <f t="shared" si="173"/>
        <v>15.479999999996608</v>
      </c>
      <c r="N1846" s="59" t="str">
        <f t="shared" si="171"/>
        <v/>
      </c>
      <c r="O1846" s="59" t="str">
        <f t="shared" si="172"/>
        <v/>
      </c>
    </row>
    <row r="1847" spans="1:15" ht="12.5" customHeight="1" x14ac:dyDescent="0.35">
      <c r="A1847" s="2">
        <v>36</v>
      </c>
      <c r="B1847" s="2" t="s">
        <v>54</v>
      </c>
      <c r="C1847" s="69">
        <v>81.053439999999995</v>
      </c>
      <c r="D1847" t="s">
        <v>50</v>
      </c>
      <c r="E1847" s="2" t="s">
        <v>42</v>
      </c>
      <c r="F1847" s="2" t="s">
        <v>55</v>
      </c>
      <c r="G1847" s="2"/>
      <c r="H1847" s="2" t="str">
        <f>IF(OR(G1847="",G1848="",G1849="",G1850=""),"",(SUMIF(A1847:A$7000,A1847,G1847:G$7000)))</f>
        <v/>
      </c>
      <c r="I1847" s="55" t="str">
        <f t="shared" si="174"/>
        <v/>
      </c>
      <c r="J1847" s="61" t="str">
        <f t="shared" si="170"/>
        <v/>
      </c>
      <c r="K1847" s="55">
        <f t="array" ref="K1847">(MAX(IF($A1847=InsertVoiceSwitchActivateLOG!A$1:A$7000,InsertVoiceSwitchActivateLOG!H$1:H$7000,0)))</f>
        <v>1.7499999999999998E-2</v>
      </c>
      <c r="L1847" s="55" t="str">
        <f t="shared" si="175"/>
        <v/>
      </c>
      <c r="M1847" s="55">
        <f t="shared" si="173"/>
        <v>15.479999999996608</v>
      </c>
      <c r="N1847" s="59" t="str">
        <f t="shared" si="171"/>
        <v/>
      </c>
      <c r="O1847" s="59" t="str">
        <f t="shared" si="172"/>
        <v/>
      </c>
    </row>
    <row r="1848" spans="1:15" ht="12.5" customHeight="1" x14ac:dyDescent="0.35">
      <c r="A1848" s="61">
        <v>36</v>
      </c>
      <c r="B1848" s="61" t="s">
        <v>54</v>
      </c>
      <c r="C1848" s="70">
        <v>81.074709999999996</v>
      </c>
      <c r="D1848" s="59" t="s">
        <v>50</v>
      </c>
      <c r="E1848" s="61" t="s">
        <v>42</v>
      </c>
      <c r="F1848" s="61" t="s">
        <v>55</v>
      </c>
      <c r="G1848" s="61"/>
      <c r="H1848" s="61" t="str">
        <f>IF(OR(G1848="",G1849="",G1850="",G1851=""),"",(SUMIF(A1848:A$7000,A1848,G1848:G$7000)))</f>
        <v/>
      </c>
      <c r="I1848" s="61" t="str">
        <f t="shared" si="174"/>
        <v/>
      </c>
      <c r="J1848" s="61" t="str">
        <f t="shared" si="170"/>
        <v/>
      </c>
      <c r="K1848" s="61">
        <f t="array" ref="K1848">(MAX(IF($A1848=InsertVoiceSwitchActivateLOG!A$1:A$7000,InsertVoiceSwitchActivateLOG!H$1:H$7000,0)))</f>
        <v>1.7499999999999998E-2</v>
      </c>
      <c r="L1848" s="61" t="str">
        <f t="shared" si="175"/>
        <v/>
      </c>
      <c r="M1848" s="61">
        <f t="shared" si="173"/>
        <v>21.270000000001232</v>
      </c>
      <c r="N1848" s="59" t="str">
        <f t="shared" si="171"/>
        <v/>
      </c>
      <c r="O1848" s="59" t="str">
        <f t="shared" si="172"/>
        <v/>
      </c>
    </row>
    <row r="1849" spans="1:15" ht="12.5" customHeight="1" x14ac:dyDescent="0.35">
      <c r="A1849" s="2">
        <v>36</v>
      </c>
      <c r="B1849" s="2" t="s">
        <v>54</v>
      </c>
      <c r="C1849" s="69">
        <v>81.09263</v>
      </c>
      <c r="D1849" t="s">
        <v>50</v>
      </c>
      <c r="E1849" s="2" t="s">
        <v>42</v>
      </c>
      <c r="F1849" s="2" t="s">
        <v>55</v>
      </c>
      <c r="G1849" s="2"/>
      <c r="H1849" s="2" t="str">
        <f>IF(OR(G1849="",G1850="",G1851="",G1852=""),"",(SUMIF(A1849:A$7000,A1849,G1849:G$7000)))</f>
        <v/>
      </c>
      <c r="I1849" s="55" t="str">
        <f t="shared" si="174"/>
        <v/>
      </c>
      <c r="J1849" s="61" t="str">
        <f t="shared" si="170"/>
        <v/>
      </c>
      <c r="K1849" s="55">
        <f t="array" ref="K1849">(MAX(IF($A1849=InsertVoiceSwitchActivateLOG!A$1:A$7000,InsertVoiceSwitchActivateLOG!H$1:H$7000,0)))</f>
        <v>1.7499999999999998E-2</v>
      </c>
      <c r="L1849" s="55" t="str">
        <f t="shared" si="175"/>
        <v/>
      </c>
      <c r="M1849" s="55">
        <f t="shared" si="173"/>
        <v>17.920000000003711</v>
      </c>
      <c r="N1849" s="59" t="str">
        <f t="shared" si="171"/>
        <v/>
      </c>
      <c r="O1849" s="59" t="str">
        <f t="shared" si="172"/>
        <v/>
      </c>
    </row>
    <row r="1850" spans="1:15" ht="12.5" customHeight="1" x14ac:dyDescent="0.35">
      <c r="A1850" s="61">
        <v>36</v>
      </c>
      <c r="B1850" s="61" t="s">
        <v>54</v>
      </c>
      <c r="C1850" s="70">
        <v>81.113299999999995</v>
      </c>
      <c r="D1850" s="59" t="s">
        <v>50</v>
      </c>
      <c r="E1850" s="61" t="s">
        <v>42</v>
      </c>
      <c r="F1850" s="61" t="s">
        <v>55</v>
      </c>
      <c r="G1850" s="61"/>
      <c r="H1850" s="61" t="str">
        <f>IF(OR(G1850="",G1851="",G1852="",G1853=""),"",(SUMIF(A1850:A$7000,A1850,G1850:G$7000)))</f>
        <v/>
      </c>
      <c r="I1850" s="61" t="str">
        <f t="shared" si="174"/>
        <v/>
      </c>
      <c r="J1850" s="61" t="str">
        <f t="shared" si="170"/>
        <v/>
      </c>
      <c r="K1850" s="61">
        <f t="array" ref="K1850">(MAX(IF($A1850=InsertVoiceSwitchActivateLOG!A$1:A$7000,InsertVoiceSwitchActivateLOG!H$1:H$7000,0)))</f>
        <v>1.7499999999999998E-2</v>
      </c>
      <c r="L1850" s="61" t="str">
        <f t="shared" si="175"/>
        <v/>
      </c>
      <c r="M1850" s="61">
        <f t="shared" si="173"/>
        <v>20.669999999995525</v>
      </c>
      <c r="N1850" s="59" t="str">
        <f t="shared" si="171"/>
        <v/>
      </c>
      <c r="O1850" s="59" t="str">
        <f t="shared" si="172"/>
        <v/>
      </c>
    </row>
    <row r="1851" spans="1:15" ht="12.5" customHeight="1" x14ac:dyDescent="0.35">
      <c r="A1851" s="2">
        <v>36</v>
      </c>
      <c r="B1851" s="2" t="s">
        <v>54</v>
      </c>
      <c r="C1851" s="69">
        <v>81.131439999999998</v>
      </c>
      <c r="D1851" t="s">
        <v>50</v>
      </c>
      <c r="E1851" s="2" t="s">
        <v>42</v>
      </c>
      <c r="F1851" s="2" t="s">
        <v>55</v>
      </c>
      <c r="G1851" s="2"/>
      <c r="H1851" s="2" t="str">
        <f>IF(OR(G1851="",G1852="",G1853="",G1854=""),"",(SUMIF(A1851:A$7000,A1851,G1851:G$7000)))</f>
        <v/>
      </c>
      <c r="I1851" s="55" t="str">
        <f t="shared" si="174"/>
        <v/>
      </c>
      <c r="J1851" s="61" t="str">
        <f t="shared" si="170"/>
        <v/>
      </c>
      <c r="K1851" s="55">
        <f t="array" ref="K1851">(MAX(IF($A1851=InsertVoiceSwitchActivateLOG!A$1:A$7000,InsertVoiceSwitchActivateLOG!H$1:H$7000,0)))</f>
        <v>1.7499999999999998E-2</v>
      </c>
      <c r="L1851" s="55" t="str">
        <f t="shared" si="175"/>
        <v/>
      </c>
      <c r="M1851" s="55">
        <f t="shared" si="173"/>
        <v>18.140000000002487</v>
      </c>
      <c r="N1851" s="59" t="str">
        <f t="shared" si="171"/>
        <v/>
      </c>
      <c r="O1851" s="59" t="str">
        <f t="shared" si="172"/>
        <v/>
      </c>
    </row>
    <row r="1852" spans="1:15" ht="12.5" customHeight="1" x14ac:dyDescent="0.35">
      <c r="A1852" s="61">
        <v>36</v>
      </c>
      <c r="B1852" s="61" t="s">
        <v>54</v>
      </c>
      <c r="C1852" s="70">
        <v>81.152190000000004</v>
      </c>
      <c r="D1852" s="59" t="s">
        <v>50</v>
      </c>
      <c r="E1852" s="61" t="s">
        <v>42</v>
      </c>
      <c r="F1852" s="61" t="s">
        <v>55</v>
      </c>
      <c r="G1852" s="61"/>
      <c r="H1852" s="61" t="str">
        <f>IF(OR(G1852="",G1853="",G1854="",G1855=""),"",(SUMIF(A1852:A$7000,A1852,G1852:G$7000)))</f>
        <v/>
      </c>
      <c r="I1852" s="61" t="str">
        <f t="shared" si="174"/>
        <v/>
      </c>
      <c r="J1852" s="61" t="str">
        <f t="shared" si="170"/>
        <v/>
      </c>
      <c r="K1852" s="61">
        <f t="array" ref="K1852">(MAX(IF($A1852=InsertVoiceSwitchActivateLOG!A$1:A$7000,InsertVoiceSwitchActivateLOG!H$1:H$7000,0)))</f>
        <v>1.7499999999999998E-2</v>
      </c>
      <c r="L1852" s="61" t="str">
        <f t="shared" si="175"/>
        <v/>
      </c>
      <c r="M1852" s="61">
        <f t="shared" si="173"/>
        <v>20.750000000006708</v>
      </c>
      <c r="N1852" s="59" t="str">
        <f t="shared" si="171"/>
        <v/>
      </c>
      <c r="O1852" s="59" t="str">
        <f t="shared" si="172"/>
        <v/>
      </c>
    </row>
    <row r="1853" spans="1:15" ht="12.5" customHeight="1" x14ac:dyDescent="0.35">
      <c r="A1853" s="2">
        <v>36</v>
      </c>
      <c r="B1853" s="2" t="s">
        <v>54</v>
      </c>
      <c r="C1853" s="69">
        <v>81.169719999999998</v>
      </c>
      <c r="D1853" t="s">
        <v>50</v>
      </c>
      <c r="E1853" s="2" t="s">
        <v>42</v>
      </c>
      <c r="F1853" s="2" t="s">
        <v>55</v>
      </c>
      <c r="G1853" s="2"/>
      <c r="H1853" s="2" t="str">
        <f>IF(OR(G1853="",G1854="",G1855="",G1856=""),"",(SUMIF(A1853:A$7000,A1853,G1853:G$7000)))</f>
        <v/>
      </c>
      <c r="I1853" s="55" t="str">
        <f t="shared" si="174"/>
        <v/>
      </c>
      <c r="J1853" s="61" t="str">
        <f t="shared" si="170"/>
        <v/>
      </c>
      <c r="K1853" s="55">
        <f t="array" ref="K1853">(MAX(IF($A1853=InsertVoiceSwitchActivateLOG!A$1:A$7000,InsertVoiceSwitchActivateLOG!H$1:H$7000,0)))</f>
        <v>1.7499999999999998E-2</v>
      </c>
      <c r="L1853" s="55" t="str">
        <f t="shared" si="175"/>
        <v/>
      </c>
      <c r="M1853" s="55">
        <f t="shared" si="173"/>
        <v>17.529999999993606</v>
      </c>
      <c r="N1853" s="59" t="str">
        <f t="shared" si="171"/>
        <v/>
      </c>
      <c r="O1853" s="59" t="str">
        <f t="shared" si="172"/>
        <v/>
      </c>
    </row>
    <row r="1854" spans="1:15" ht="12.5" customHeight="1" x14ac:dyDescent="0.35">
      <c r="A1854" s="61">
        <v>36</v>
      </c>
      <c r="B1854" s="61" t="s">
        <v>54</v>
      </c>
      <c r="C1854" s="70">
        <v>81.189539999999994</v>
      </c>
      <c r="D1854" s="59" t="s">
        <v>50</v>
      </c>
      <c r="E1854" s="61" t="s">
        <v>42</v>
      </c>
      <c r="F1854" s="61" t="s">
        <v>55</v>
      </c>
      <c r="G1854" s="61"/>
      <c r="H1854" s="61" t="str">
        <f>IF(OR(G1854="",G1855="",G1856="",G1857=""),"",(SUMIF(A1854:A$7000,A1854,G1854:G$7000)))</f>
        <v/>
      </c>
      <c r="I1854" s="61" t="str">
        <f t="shared" si="174"/>
        <v/>
      </c>
      <c r="J1854" s="61" t="str">
        <f t="shared" si="170"/>
        <v/>
      </c>
      <c r="K1854" s="61">
        <f t="array" ref="K1854">(MAX(IF($A1854=InsertVoiceSwitchActivateLOG!A$1:A$7000,InsertVoiceSwitchActivateLOG!H$1:H$7000,0)))</f>
        <v>1.7499999999999998E-2</v>
      </c>
      <c r="L1854" s="61" t="str">
        <f t="shared" si="175"/>
        <v/>
      </c>
      <c r="M1854" s="61">
        <f t="shared" si="173"/>
        <v>19.81999999999573</v>
      </c>
      <c r="N1854" s="59" t="str">
        <f t="shared" si="171"/>
        <v/>
      </c>
      <c r="O1854" s="59" t="str">
        <f t="shared" si="172"/>
        <v/>
      </c>
    </row>
    <row r="1855" spans="1:15" ht="12.5" customHeight="1" x14ac:dyDescent="0.35">
      <c r="A1855" s="2">
        <v>36</v>
      </c>
      <c r="B1855" s="2" t="s">
        <v>54</v>
      </c>
      <c r="C1855" s="69">
        <v>81.208320000000001</v>
      </c>
      <c r="D1855" t="s">
        <v>50</v>
      </c>
      <c r="E1855" s="2" t="s">
        <v>42</v>
      </c>
      <c r="F1855" s="2" t="s">
        <v>55</v>
      </c>
      <c r="G1855" s="2"/>
      <c r="H1855" s="2" t="str">
        <f>IF(OR(G1855="",G1856="",G1857="",G1858=""),"",(SUMIF(A1855:A$7000,A1855,G1855:G$7000)))</f>
        <v/>
      </c>
      <c r="I1855" s="55" t="str">
        <f t="shared" si="174"/>
        <v/>
      </c>
      <c r="J1855" s="61" t="str">
        <f t="shared" si="170"/>
        <v/>
      </c>
      <c r="K1855" s="55">
        <f t="array" ref="K1855">(MAX(IF($A1855=InsertVoiceSwitchActivateLOG!A$1:A$7000,InsertVoiceSwitchActivateLOG!H$1:H$7000,0)))</f>
        <v>1.7499999999999998E-2</v>
      </c>
      <c r="L1855" s="55" t="str">
        <f t="shared" si="175"/>
        <v/>
      </c>
      <c r="M1855" s="55">
        <f t="shared" si="173"/>
        <v>18.78000000000668</v>
      </c>
      <c r="N1855" s="59" t="str">
        <f t="shared" si="171"/>
        <v/>
      </c>
      <c r="O1855" s="59" t="str">
        <f t="shared" si="172"/>
        <v/>
      </c>
    </row>
    <row r="1856" spans="1:15" ht="12.5" customHeight="1" x14ac:dyDescent="0.35">
      <c r="A1856" s="61">
        <v>36</v>
      </c>
      <c r="B1856" s="61" t="s">
        <v>54</v>
      </c>
      <c r="C1856" s="70">
        <v>81.227429999999998</v>
      </c>
      <c r="D1856" s="59" t="s">
        <v>50</v>
      </c>
      <c r="E1856" s="61" t="s">
        <v>42</v>
      </c>
      <c r="F1856" s="61" t="s">
        <v>55</v>
      </c>
      <c r="G1856" s="61"/>
      <c r="H1856" s="61" t="str">
        <f>IF(OR(G1856="",G1857="",G1858="",G1859=""),"",(SUMIF(A1856:A$7000,A1856,G1856:G$7000)))</f>
        <v/>
      </c>
      <c r="I1856" s="61" t="str">
        <f t="shared" si="174"/>
        <v/>
      </c>
      <c r="J1856" s="61" t="str">
        <f t="shared" si="170"/>
        <v/>
      </c>
      <c r="K1856" s="61">
        <f t="array" ref="K1856">(MAX(IF($A1856=InsertVoiceSwitchActivateLOG!A$1:A$7000,InsertVoiceSwitchActivateLOG!H$1:H$7000,0)))</f>
        <v>1.7499999999999998E-2</v>
      </c>
      <c r="L1856" s="61" t="str">
        <f t="shared" si="175"/>
        <v/>
      </c>
      <c r="M1856" s="61">
        <f t="shared" si="173"/>
        <v>19.10999999999774</v>
      </c>
      <c r="N1856" s="59" t="str">
        <f t="shared" si="171"/>
        <v/>
      </c>
      <c r="O1856" s="59" t="str">
        <f t="shared" si="172"/>
        <v/>
      </c>
    </row>
    <row r="1857" spans="1:15" ht="12.5" customHeight="1" x14ac:dyDescent="0.35">
      <c r="A1857" s="2">
        <v>36</v>
      </c>
      <c r="B1857" s="2" t="s">
        <v>54</v>
      </c>
      <c r="C1857" s="69">
        <v>81.244709999999998</v>
      </c>
      <c r="D1857" t="s">
        <v>50</v>
      </c>
      <c r="E1857" s="2" t="s">
        <v>42</v>
      </c>
      <c r="F1857" s="2" t="s">
        <v>55</v>
      </c>
      <c r="G1857" s="2"/>
      <c r="H1857" s="2" t="str">
        <f>IF(OR(G1857="",G1858="",G1859="",G1860=""),"",(SUMIF(A1857:A$7000,A1857,G1857:G$7000)))</f>
        <v/>
      </c>
      <c r="I1857" s="55" t="str">
        <f t="shared" si="174"/>
        <v/>
      </c>
      <c r="J1857" s="61" t="str">
        <f t="shared" si="170"/>
        <v/>
      </c>
      <c r="K1857" s="55">
        <f t="array" ref="K1857">(MAX(IF($A1857=InsertVoiceSwitchActivateLOG!A$1:A$7000,InsertVoiceSwitchActivateLOG!H$1:H$7000,0)))</f>
        <v>1.7499999999999998E-2</v>
      </c>
      <c r="L1857" s="55" t="str">
        <f t="shared" si="175"/>
        <v/>
      </c>
      <c r="M1857" s="55">
        <f t="shared" si="173"/>
        <v>17.279999999999518</v>
      </c>
      <c r="N1857" s="59" t="str">
        <f t="shared" si="171"/>
        <v/>
      </c>
      <c r="O1857" s="59" t="str">
        <f t="shared" si="172"/>
        <v/>
      </c>
    </row>
    <row r="1858" spans="1:15" ht="12.5" customHeight="1" x14ac:dyDescent="0.35">
      <c r="A1858" s="61">
        <v>36</v>
      </c>
      <c r="B1858" s="61" t="s">
        <v>54</v>
      </c>
      <c r="C1858" s="70">
        <v>81.265960000000007</v>
      </c>
      <c r="D1858" s="59" t="s">
        <v>50</v>
      </c>
      <c r="E1858" s="61" t="s">
        <v>42</v>
      </c>
      <c r="F1858" s="61" t="s">
        <v>55</v>
      </c>
      <c r="G1858" s="61"/>
      <c r="H1858" s="61" t="str">
        <f>IF(OR(G1858="",G1859="",G1860="",G1861=""),"",(SUMIF(A1858:A$7000,A1858,G1858:G$7000)))</f>
        <v/>
      </c>
      <c r="I1858" s="61" t="str">
        <f t="shared" si="174"/>
        <v/>
      </c>
      <c r="J1858" s="61" t="str">
        <f t="shared" si="170"/>
        <v/>
      </c>
      <c r="K1858" s="61">
        <f t="array" ref="K1858">(MAX(IF($A1858=InsertVoiceSwitchActivateLOG!A$1:A$7000,InsertVoiceSwitchActivateLOG!H$1:H$7000,0)))</f>
        <v>1.7499999999999998E-2</v>
      </c>
      <c r="L1858" s="61" t="str">
        <f t="shared" si="175"/>
        <v/>
      </c>
      <c r="M1858" s="61">
        <f t="shared" si="173"/>
        <v>21.250000000009095</v>
      </c>
      <c r="N1858" s="59" t="str">
        <f t="shared" si="171"/>
        <v/>
      </c>
      <c r="O1858" s="59" t="str">
        <f t="shared" si="172"/>
        <v/>
      </c>
    </row>
    <row r="1859" spans="1:15" ht="12.5" customHeight="1" x14ac:dyDescent="0.35">
      <c r="A1859" s="2">
        <v>36</v>
      </c>
      <c r="B1859" s="2" t="s">
        <v>54</v>
      </c>
      <c r="C1859" s="69">
        <v>81.291629999999998</v>
      </c>
      <c r="D1859" t="s">
        <v>50</v>
      </c>
      <c r="E1859" s="2" t="s">
        <v>42</v>
      </c>
      <c r="F1859" s="2" t="s">
        <v>55</v>
      </c>
      <c r="G1859" s="2"/>
      <c r="H1859" s="2" t="str">
        <f>IF(OR(G1859="",G1860="",G1861="",G1862=""),"",(SUMIF(A1859:A$7000,A1859,G1859:G$7000)))</f>
        <v/>
      </c>
      <c r="I1859" s="55" t="str">
        <f t="shared" si="174"/>
        <v/>
      </c>
      <c r="J1859" s="61" t="str">
        <f t="shared" si="170"/>
        <v/>
      </c>
      <c r="K1859" s="55">
        <f t="array" ref="K1859">(MAX(IF($A1859=InsertVoiceSwitchActivateLOG!A$1:A$7000,InsertVoiceSwitchActivateLOG!H$1:H$7000,0)))</f>
        <v>1.7499999999999998E-2</v>
      </c>
      <c r="L1859" s="55" t="str">
        <f t="shared" si="175"/>
        <v/>
      </c>
      <c r="M1859" s="55">
        <f t="shared" si="173"/>
        <v>25.669999999990978</v>
      </c>
      <c r="N1859" s="59" t="str">
        <f t="shared" si="171"/>
        <v/>
      </c>
      <c r="O1859" s="59" t="str">
        <f t="shared" si="172"/>
        <v/>
      </c>
    </row>
    <row r="1860" spans="1:15" ht="12.5" customHeight="1" x14ac:dyDescent="0.35">
      <c r="A1860" s="61">
        <v>36</v>
      </c>
      <c r="B1860" s="61" t="s">
        <v>54</v>
      </c>
      <c r="C1860" s="70">
        <v>81.310659999999999</v>
      </c>
      <c r="D1860" s="59" t="s">
        <v>50</v>
      </c>
      <c r="E1860" s="61" t="s">
        <v>42</v>
      </c>
      <c r="F1860" s="61" t="s">
        <v>55</v>
      </c>
      <c r="G1860" s="61"/>
      <c r="H1860" s="61" t="str">
        <f>IF(OR(G1860="",G1861="",G1862="",G1863=""),"",(SUMIF(A1860:A$7000,A1860,G1860:G$7000)))</f>
        <v/>
      </c>
      <c r="I1860" s="61" t="str">
        <f t="shared" si="174"/>
        <v/>
      </c>
      <c r="J1860" s="61" t="str">
        <f t="shared" si="170"/>
        <v/>
      </c>
      <c r="K1860" s="61">
        <f t="array" ref="K1860">(MAX(IF($A1860=InsertVoiceSwitchActivateLOG!A$1:A$7000,InsertVoiceSwitchActivateLOG!H$1:H$7000,0)))</f>
        <v>1.7499999999999998E-2</v>
      </c>
      <c r="L1860" s="61" t="str">
        <f t="shared" si="175"/>
        <v/>
      </c>
      <c r="M1860" s="61">
        <f t="shared" si="173"/>
        <v>19.030000000000769</v>
      </c>
      <c r="N1860" s="59" t="str">
        <f t="shared" si="171"/>
        <v/>
      </c>
      <c r="O1860" s="59" t="str">
        <f t="shared" si="172"/>
        <v/>
      </c>
    </row>
    <row r="1861" spans="1:15" ht="12.5" customHeight="1" x14ac:dyDescent="0.35">
      <c r="A1861" s="2">
        <v>36</v>
      </c>
      <c r="B1861" s="2" t="s">
        <v>54</v>
      </c>
      <c r="C1861" s="69">
        <v>81.327190000000002</v>
      </c>
      <c r="D1861" t="s">
        <v>50</v>
      </c>
      <c r="E1861" s="2" t="s">
        <v>42</v>
      </c>
      <c r="F1861" s="2" t="s">
        <v>55</v>
      </c>
      <c r="G1861" s="2"/>
      <c r="H1861" s="2" t="str">
        <f>IF(OR(G1861="",G1862="",G1863="",G1864=""),"",(SUMIF(A1861:A$7000,A1861,G1861:G$7000)))</f>
        <v/>
      </c>
      <c r="I1861" s="55" t="str">
        <f t="shared" si="174"/>
        <v/>
      </c>
      <c r="J1861" s="61" t="str">
        <f t="shared" si="170"/>
        <v/>
      </c>
      <c r="K1861" s="55">
        <f t="array" ref="K1861">(MAX(IF($A1861=InsertVoiceSwitchActivateLOG!A$1:A$7000,InsertVoiceSwitchActivateLOG!H$1:H$7000,0)))</f>
        <v>1.7499999999999998E-2</v>
      </c>
      <c r="L1861" s="55" t="str">
        <f t="shared" si="175"/>
        <v/>
      </c>
      <c r="M1861" s="55">
        <f t="shared" si="173"/>
        <v>16.530000000003042</v>
      </c>
      <c r="N1861" s="59" t="str">
        <f t="shared" si="171"/>
        <v/>
      </c>
      <c r="O1861" s="59" t="str">
        <f t="shared" si="172"/>
        <v/>
      </c>
    </row>
    <row r="1862" spans="1:15" ht="12.5" customHeight="1" x14ac:dyDescent="0.35">
      <c r="A1862" s="61">
        <v>36</v>
      </c>
      <c r="B1862" s="61" t="s">
        <v>54</v>
      </c>
      <c r="C1862" s="70">
        <v>81.34666</v>
      </c>
      <c r="D1862" s="59" t="s">
        <v>50</v>
      </c>
      <c r="E1862" s="61" t="s">
        <v>42</v>
      </c>
      <c r="F1862" s="61" t="s">
        <v>55</v>
      </c>
      <c r="G1862" s="61">
        <v>1E-4</v>
      </c>
      <c r="H1862" s="61">
        <f>IF(OR(G1862="",G1863="",G1864="",G1865=""),"",(SUMIF(A1862:A$7000,A1862,G1862:G$7000)))</f>
        <v>1.7499999999999998E-2</v>
      </c>
      <c r="I1862" s="61">
        <f t="shared" si="174"/>
        <v>36</v>
      </c>
      <c r="J1862" s="61" t="str">
        <f t="shared" si="170"/>
        <v>TaskA</v>
      </c>
      <c r="K1862" s="61">
        <f t="array" ref="K1862">(MAX(IF($A1862=InsertVoiceSwitchActivateLOG!A$1:A$7000,InsertVoiceSwitchActivateLOG!H$1:H$7000,0)))</f>
        <v>1.7499999999999998E-2</v>
      </c>
      <c r="L1862" s="61">
        <f t="shared" si="175"/>
        <v>81.34666</v>
      </c>
      <c r="M1862" s="61">
        <f t="shared" si="173"/>
        <v>19.469999999998322</v>
      </c>
      <c r="N1862" s="59" t="str">
        <f t="shared" si="171"/>
        <v/>
      </c>
      <c r="O1862" s="59" t="str">
        <f t="shared" si="172"/>
        <v/>
      </c>
    </row>
    <row r="1863" spans="1:15" ht="12.5" customHeight="1" x14ac:dyDescent="0.35">
      <c r="A1863" s="2">
        <v>36</v>
      </c>
      <c r="B1863" s="2" t="s">
        <v>54</v>
      </c>
      <c r="C1863" s="69">
        <v>81.375399999999999</v>
      </c>
      <c r="D1863" t="s">
        <v>50</v>
      </c>
      <c r="E1863" s="2" t="s">
        <v>42</v>
      </c>
      <c r="F1863" s="2" t="s">
        <v>55</v>
      </c>
      <c r="G1863" s="2">
        <v>2.0000000000000001E-4</v>
      </c>
      <c r="H1863" s="2">
        <f>IF(OR(G1863="",G1864="",G1865="",G1866=""),"",(SUMIF(A1863:A$7000,A1863,G1863:G$7000)))</f>
        <v>1.7399999999999999E-2</v>
      </c>
      <c r="I1863" s="55" t="str">
        <f t="shared" si="174"/>
        <v/>
      </c>
      <c r="J1863" s="61" t="str">
        <f t="shared" si="170"/>
        <v/>
      </c>
      <c r="K1863" s="55">
        <f t="array" ref="K1863">(MAX(IF($A1863=InsertVoiceSwitchActivateLOG!A$1:A$7000,InsertVoiceSwitchActivateLOG!H$1:H$7000,0)))</f>
        <v>1.7499999999999998E-2</v>
      </c>
      <c r="L1863" s="55" t="str">
        <f t="shared" si="175"/>
        <v/>
      </c>
      <c r="M1863" s="55">
        <f t="shared" si="173"/>
        <v>28.7399999999991</v>
      </c>
      <c r="N1863" s="59">
        <f t="shared" si="171"/>
        <v>36</v>
      </c>
      <c r="O1863" s="59">
        <f t="shared" si="172"/>
        <v>1</v>
      </c>
    </row>
    <row r="1864" spans="1:15" ht="12.5" customHeight="1" x14ac:dyDescent="0.35">
      <c r="A1864" s="61">
        <v>36</v>
      </c>
      <c r="B1864" s="61" t="s">
        <v>54</v>
      </c>
      <c r="C1864" s="70">
        <v>81.395099999999999</v>
      </c>
      <c r="D1864" s="59" t="s">
        <v>50</v>
      </c>
      <c r="E1864" s="61" t="s">
        <v>42</v>
      </c>
      <c r="F1864" s="61" t="s">
        <v>55</v>
      </c>
      <c r="G1864" s="61">
        <v>2.0000000000000001E-4</v>
      </c>
      <c r="H1864" s="61">
        <f>IF(OR(G1864="",G1865="",G1866="",G1867=""),"",(SUMIF(A1864:A$7000,A1864,G1864:G$7000)))</f>
        <v>1.72E-2</v>
      </c>
      <c r="I1864" s="61" t="str">
        <f t="shared" si="174"/>
        <v/>
      </c>
      <c r="J1864" s="61" t="str">
        <f t="shared" si="170"/>
        <v/>
      </c>
      <c r="K1864" s="61">
        <f t="array" ref="K1864">(MAX(IF($A1864=InsertVoiceSwitchActivateLOG!A$1:A$7000,InsertVoiceSwitchActivateLOG!H$1:H$7000,0)))</f>
        <v>1.7499999999999998E-2</v>
      </c>
      <c r="L1864" s="61" t="str">
        <f t="shared" si="175"/>
        <v/>
      </c>
      <c r="M1864" s="61">
        <f t="shared" si="173"/>
        <v>19.700000000000273</v>
      </c>
      <c r="N1864" s="59">
        <f t="shared" si="171"/>
        <v>36</v>
      </c>
      <c r="O1864" s="59">
        <f t="shared" si="172"/>
        <v>1</v>
      </c>
    </row>
    <row r="1865" spans="1:15" ht="12.5" customHeight="1" x14ac:dyDescent="0.35">
      <c r="A1865" s="2">
        <v>36</v>
      </c>
      <c r="B1865" s="2" t="s">
        <v>54</v>
      </c>
      <c r="C1865" s="69">
        <v>81.412629999999993</v>
      </c>
      <c r="D1865" t="s">
        <v>50</v>
      </c>
      <c r="E1865" s="2" t="s">
        <v>42</v>
      </c>
      <c r="F1865" s="2" t="s">
        <v>55</v>
      </c>
      <c r="G1865" s="2">
        <v>2.0000000000000001E-4</v>
      </c>
      <c r="H1865" s="2">
        <f>IF(OR(G1865="",G1866="",G1867="",G1868=""),"",(SUMIF(A1865:A$7000,A1865,G1865:G$7000)))</f>
        <v>1.7000000000000001E-2</v>
      </c>
      <c r="I1865" s="55" t="str">
        <f t="shared" si="174"/>
        <v/>
      </c>
      <c r="J1865" s="61" t="str">
        <f t="shared" si="170"/>
        <v/>
      </c>
      <c r="K1865" s="55">
        <f t="array" ref="K1865">(MAX(IF($A1865=InsertVoiceSwitchActivateLOG!A$1:A$7000,InsertVoiceSwitchActivateLOG!H$1:H$7000,0)))</f>
        <v>1.7499999999999998E-2</v>
      </c>
      <c r="L1865" s="55" t="str">
        <f t="shared" si="175"/>
        <v/>
      </c>
      <c r="M1865" s="55">
        <f t="shared" si="173"/>
        <v>17.529999999993606</v>
      </c>
      <c r="N1865" s="59">
        <f t="shared" si="171"/>
        <v>36</v>
      </c>
      <c r="O1865" s="59">
        <f t="shared" si="172"/>
        <v>1</v>
      </c>
    </row>
    <row r="1866" spans="1:15" ht="12.5" customHeight="1" x14ac:dyDescent="0.35">
      <c r="A1866" s="61">
        <v>36</v>
      </c>
      <c r="B1866" s="61" t="s">
        <v>54</v>
      </c>
      <c r="C1866" s="70">
        <v>81.434759999999997</v>
      </c>
      <c r="D1866" s="59" t="s">
        <v>50</v>
      </c>
      <c r="E1866" s="61" t="s">
        <v>42</v>
      </c>
      <c r="F1866" s="61" t="s">
        <v>55</v>
      </c>
      <c r="G1866" s="61">
        <v>5.0000000000000001E-4</v>
      </c>
      <c r="H1866" s="61">
        <f>IF(OR(G1866="",G1867="",G1868="",G1869=""),"",(SUMIF(A1866:A$7000,A1866,G1866:G$7000)))</f>
        <v>1.6799999999999999E-2</v>
      </c>
      <c r="I1866" s="61" t="str">
        <f t="shared" si="174"/>
        <v/>
      </c>
      <c r="J1866" s="61" t="str">
        <f t="shared" si="170"/>
        <v/>
      </c>
      <c r="K1866" s="61">
        <f t="array" ref="K1866">(MAX(IF($A1866=InsertVoiceSwitchActivateLOG!A$1:A$7000,InsertVoiceSwitchActivateLOG!H$1:H$7000,0)))</f>
        <v>1.7499999999999998E-2</v>
      </c>
      <c r="L1866" s="61" t="str">
        <f t="shared" si="175"/>
        <v/>
      </c>
      <c r="M1866" s="61">
        <f t="shared" si="173"/>
        <v>22.130000000004202</v>
      </c>
      <c r="N1866" s="59">
        <f t="shared" si="171"/>
        <v>36</v>
      </c>
      <c r="O1866" s="59">
        <f t="shared" si="172"/>
        <v>1</v>
      </c>
    </row>
    <row r="1867" spans="1:15" ht="12.5" customHeight="1" x14ac:dyDescent="0.35">
      <c r="A1867" s="2">
        <v>36</v>
      </c>
      <c r="B1867" s="2" t="s">
        <v>56</v>
      </c>
      <c r="C1867" s="69">
        <v>81.453950000000006</v>
      </c>
      <c r="D1867" t="s">
        <v>50</v>
      </c>
      <c r="E1867" s="2" t="s">
        <v>42</v>
      </c>
      <c r="F1867" s="2" t="s">
        <v>55</v>
      </c>
      <c r="G1867" s="2">
        <v>2.3E-3</v>
      </c>
      <c r="H1867" s="2">
        <f>IF(OR(G1867="",G1868="",G1869="",G1870=""),"",(SUMIF(A1867:A$7000,A1867,G1867:G$7000)))</f>
        <v>1.6299999999999999E-2</v>
      </c>
      <c r="I1867" s="55" t="str">
        <f t="shared" si="174"/>
        <v/>
      </c>
      <c r="J1867" s="61" t="str">
        <f t="shared" si="170"/>
        <v/>
      </c>
      <c r="K1867" s="55">
        <f t="array" ref="K1867">(MAX(IF($A1867=InsertVoiceSwitchActivateLOG!A$1:A$7000,InsertVoiceSwitchActivateLOG!H$1:H$7000,0)))</f>
        <v>1.7499999999999998E-2</v>
      </c>
      <c r="L1867" s="55" t="str">
        <f t="shared" si="175"/>
        <v/>
      </c>
      <c r="M1867" s="55">
        <f t="shared" si="173"/>
        <v>19.190000000008922</v>
      </c>
      <c r="N1867" s="59">
        <f t="shared" si="171"/>
        <v>36</v>
      </c>
      <c r="O1867" s="59">
        <f t="shared" si="172"/>
        <v>1</v>
      </c>
    </row>
    <row r="1868" spans="1:15" ht="12.5" customHeight="1" x14ac:dyDescent="0.35">
      <c r="A1868" s="61">
        <v>36</v>
      </c>
      <c r="B1868" s="61" t="s">
        <v>56</v>
      </c>
      <c r="C1868" s="70">
        <v>81.472999999999999</v>
      </c>
      <c r="D1868" s="59" t="s">
        <v>50</v>
      </c>
      <c r="E1868" s="61" t="s">
        <v>42</v>
      </c>
      <c r="F1868" s="61" t="s">
        <v>55</v>
      </c>
      <c r="G1868" s="61">
        <v>2.3E-3</v>
      </c>
      <c r="H1868" s="61">
        <f>IF(OR(G1868="",G1869="",G1870="",G1871=""),"",(SUMIF(A1868:A$7000,A1868,G1868:G$7000)))</f>
        <v>1.3999999999999999E-2</v>
      </c>
      <c r="I1868" s="61" t="str">
        <f t="shared" si="174"/>
        <v/>
      </c>
      <c r="J1868" s="61" t="str">
        <f t="shared" si="170"/>
        <v/>
      </c>
      <c r="K1868" s="61">
        <f t="array" ref="K1868">(MAX(IF($A1868=InsertVoiceSwitchActivateLOG!A$1:A$7000,InsertVoiceSwitchActivateLOG!H$1:H$7000,0)))</f>
        <v>1.7499999999999998E-2</v>
      </c>
      <c r="L1868" s="61" t="str">
        <f t="shared" si="175"/>
        <v/>
      </c>
      <c r="M1868" s="61">
        <f t="shared" si="173"/>
        <v>19.049999999992906</v>
      </c>
      <c r="N1868" s="59">
        <f t="shared" si="171"/>
        <v>36</v>
      </c>
      <c r="O1868" s="59">
        <f t="shared" si="172"/>
        <v>1</v>
      </c>
    </row>
    <row r="1869" spans="1:15" ht="12.5" customHeight="1" x14ac:dyDescent="0.35">
      <c r="A1869" s="2">
        <v>36</v>
      </c>
      <c r="B1869" s="2" t="s">
        <v>56</v>
      </c>
      <c r="C1869" s="69">
        <v>81.499020000000002</v>
      </c>
      <c r="D1869" t="s">
        <v>50</v>
      </c>
      <c r="E1869" s="2" t="s">
        <v>42</v>
      </c>
      <c r="F1869" s="2" t="s">
        <v>55</v>
      </c>
      <c r="G1869" s="2">
        <v>2.3999999999999998E-3</v>
      </c>
      <c r="H1869" s="2">
        <f>IF(OR(G1869="",G1870="",G1871="",G1872=""),"",(SUMIF(A1869:A$7000,A1869,G1869:G$7000)))</f>
        <v>1.17E-2</v>
      </c>
      <c r="I1869" s="55" t="str">
        <f t="shared" si="174"/>
        <v/>
      </c>
      <c r="J1869" s="61" t="str">
        <f t="shared" si="170"/>
        <v/>
      </c>
      <c r="K1869" s="55">
        <f t="array" ref="K1869">(MAX(IF($A1869=InsertVoiceSwitchActivateLOG!A$1:A$7000,InsertVoiceSwitchActivateLOG!H$1:H$7000,0)))</f>
        <v>1.7499999999999998E-2</v>
      </c>
      <c r="L1869" s="55" t="str">
        <f t="shared" si="175"/>
        <v/>
      </c>
      <c r="M1869" s="55">
        <f t="shared" si="173"/>
        <v>26.020000000002597</v>
      </c>
      <c r="N1869" s="59">
        <f t="shared" si="171"/>
        <v>36</v>
      </c>
      <c r="O1869" s="59">
        <f t="shared" si="172"/>
        <v>1</v>
      </c>
    </row>
    <row r="1870" spans="1:15" ht="12.5" customHeight="1" x14ac:dyDescent="0.35">
      <c r="A1870" s="61">
        <v>36</v>
      </c>
      <c r="B1870" s="61" t="s">
        <v>56</v>
      </c>
      <c r="C1870" s="70">
        <v>81.517970000000005</v>
      </c>
      <c r="D1870" s="59" t="s">
        <v>50</v>
      </c>
      <c r="E1870" s="61" t="s">
        <v>42</v>
      </c>
      <c r="F1870" s="61" t="s">
        <v>55</v>
      </c>
      <c r="G1870" s="61">
        <v>4.1999999999999997E-3</v>
      </c>
      <c r="H1870" s="61" t="str">
        <f>IF(OR(G1870="",G1871="",G1872="",G1873=""),"",(SUMIF(A1870:A$7000,A1870,G1870:G$7000)))</f>
        <v/>
      </c>
      <c r="I1870" s="61" t="str">
        <f t="shared" si="174"/>
        <v/>
      </c>
      <c r="J1870" s="61" t="str">
        <f t="shared" si="170"/>
        <v/>
      </c>
      <c r="K1870" s="61">
        <f t="array" ref="K1870">(MAX(IF($A1870=InsertVoiceSwitchActivateLOG!A$1:A$7000,InsertVoiceSwitchActivateLOG!H$1:H$7000,0)))</f>
        <v>1.7499999999999998E-2</v>
      </c>
      <c r="L1870" s="61" t="str">
        <f t="shared" si="175"/>
        <v/>
      </c>
      <c r="M1870" s="61">
        <f t="shared" si="173"/>
        <v>18.950000000003797</v>
      </c>
      <c r="N1870" s="59">
        <f t="shared" si="171"/>
        <v>36</v>
      </c>
      <c r="O1870" s="59">
        <f t="shared" si="172"/>
        <v>-1</v>
      </c>
    </row>
    <row r="1871" spans="1:15" ht="12.5" customHeight="1" x14ac:dyDescent="0.35">
      <c r="A1871" s="2">
        <v>36</v>
      </c>
      <c r="B1871" s="2" t="s">
        <v>56</v>
      </c>
      <c r="C1871" s="69">
        <v>81.540379999999999</v>
      </c>
      <c r="D1871" t="s">
        <v>50</v>
      </c>
      <c r="E1871" s="2" t="s">
        <v>42</v>
      </c>
      <c r="F1871" s="2" t="s">
        <v>55</v>
      </c>
      <c r="G1871" s="2">
        <v>2.2000000000000001E-3</v>
      </c>
      <c r="H1871" s="2" t="str">
        <f>IF(OR(G1871="",G1872="",G1873="",G1874=""),"",(SUMIF(A1871:A$7000,A1871,G1871:G$7000)))</f>
        <v/>
      </c>
      <c r="I1871" s="55" t="str">
        <f t="shared" si="174"/>
        <v/>
      </c>
      <c r="J1871" s="61" t="str">
        <f t="shared" si="170"/>
        <v/>
      </c>
      <c r="K1871" s="55">
        <f t="array" ref="K1871">(MAX(IF($A1871=InsertVoiceSwitchActivateLOG!A$1:A$7000,InsertVoiceSwitchActivateLOG!H$1:H$7000,0)))</f>
        <v>1.7499999999999998E-2</v>
      </c>
      <c r="L1871" s="55" t="str">
        <f t="shared" si="175"/>
        <v/>
      </c>
      <c r="M1871" s="55">
        <f t="shared" si="173"/>
        <v>22.409999999993602</v>
      </c>
      <c r="N1871" s="59">
        <f t="shared" si="171"/>
        <v>36</v>
      </c>
      <c r="O1871" s="59">
        <f t="shared" si="172"/>
        <v>1</v>
      </c>
    </row>
    <row r="1872" spans="1:15" ht="12.5" customHeight="1" x14ac:dyDescent="0.35">
      <c r="A1872" s="61">
        <v>36</v>
      </c>
      <c r="B1872" s="61" t="s">
        <v>56</v>
      </c>
      <c r="C1872" s="70">
        <v>81.564909999999998</v>
      </c>
      <c r="D1872" s="59" t="s">
        <v>50</v>
      </c>
      <c r="E1872" s="61" t="s">
        <v>42</v>
      </c>
      <c r="F1872" s="61" t="s">
        <v>55</v>
      </c>
      <c r="G1872" s="61">
        <v>2.8999999999999998E-3</v>
      </c>
      <c r="H1872" s="61" t="str">
        <f>IF(OR(G1872="",G1873="",G1874="",G1875=""),"",(SUMIF(A1872:A$7000,A1872,G1872:G$7000)))</f>
        <v/>
      </c>
      <c r="I1872" s="61" t="str">
        <f t="shared" si="174"/>
        <v/>
      </c>
      <c r="J1872" s="61" t="str">
        <f t="shared" si="170"/>
        <v/>
      </c>
      <c r="K1872" s="61">
        <f t="array" ref="K1872">(MAX(IF($A1872=InsertVoiceSwitchActivateLOG!A$1:A$7000,InsertVoiceSwitchActivateLOG!H$1:H$7000,0)))</f>
        <v>1.7499999999999998E-2</v>
      </c>
      <c r="L1872" s="61" t="str">
        <f t="shared" si="175"/>
        <v/>
      </c>
      <c r="M1872" s="61">
        <f t="shared" si="173"/>
        <v>24.529999999998608</v>
      </c>
      <c r="N1872" s="59" t="str">
        <f t="shared" si="171"/>
        <v/>
      </c>
      <c r="O1872" s="59" t="str">
        <f t="shared" si="172"/>
        <v/>
      </c>
    </row>
    <row r="1873" spans="1:15" ht="12.5" customHeight="1" x14ac:dyDescent="0.35">
      <c r="A1873" s="2">
        <v>37</v>
      </c>
      <c r="B1873" s="2" t="s">
        <v>54</v>
      </c>
      <c r="C1873" s="69">
        <v>82.586340000000007</v>
      </c>
      <c r="D1873" t="s">
        <v>50</v>
      </c>
      <c r="E1873" s="2" t="s">
        <v>41</v>
      </c>
      <c r="F1873" s="2" t="s">
        <v>55</v>
      </c>
      <c r="G1873" s="2"/>
      <c r="H1873" s="2" t="str">
        <f>IF(OR(G1873="",G1874="",G1875="",G1876=""),"",(SUMIF(A1873:A$7000,A1873,G1873:G$7000)))</f>
        <v/>
      </c>
      <c r="I1873" s="55" t="str">
        <f t="shared" si="174"/>
        <v/>
      </c>
      <c r="J1873" s="61" t="str">
        <f t="shared" ref="J1873:J1936" si="176">IF(L1873="","",(VLOOKUP(A1873,A1873:E8857,5,FALSE)))</f>
        <v/>
      </c>
      <c r="K1873" s="55">
        <f t="array" ref="K1873">(MAX(IF($A1873=InsertVoiceSwitchActivateLOG!A$1:A$7000,InsertVoiceSwitchActivateLOG!H$1:H$7000,0)))</f>
        <v>1.8400000000000003E-2</v>
      </c>
      <c r="L1873" s="55" t="str">
        <f t="shared" si="175"/>
        <v/>
      </c>
      <c r="M1873" s="55">
        <f t="shared" si="173"/>
        <v>0</v>
      </c>
      <c r="N1873" s="59" t="str">
        <f t="shared" ref="N1873:N1936" si="177">IF(AND(G1873&gt;0,G1874&gt;0,G1872&gt;0),A1873,"")</f>
        <v/>
      </c>
      <c r="O1873" s="59" t="str">
        <f t="shared" ref="O1873:O1936" si="178">IF(N1873="","",(IF(G1873&gt;G1874,-1,1)))</f>
        <v/>
      </c>
    </row>
    <row r="1874" spans="1:15" ht="12.5" customHeight="1" x14ac:dyDescent="0.35">
      <c r="A1874" s="61">
        <v>37</v>
      </c>
      <c r="B1874" s="61" t="s">
        <v>54</v>
      </c>
      <c r="C1874" s="70">
        <v>82.611879999999999</v>
      </c>
      <c r="D1874" s="59" t="s">
        <v>50</v>
      </c>
      <c r="E1874" s="61" t="s">
        <v>41</v>
      </c>
      <c r="F1874" s="61" t="s">
        <v>55</v>
      </c>
      <c r="G1874" s="61"/>
      <c r="H1874" s="61" t="str">
        <f>IF(OR(G1874="",G1875="",G1876="",G1877=""),"",(SUMIF(A1874:A$7000,A1874,G1874:G$7000)))</f>
        <v/>
      </c>
      <c r="I1874" s="61" t="str">
        <f t="shared" si="174"/>
        <v/>
      </c>
      <c r="J1874" s="61" t="str">
        <f t="shared" si="176"/>
        <v/>
      </c>
      <c r="K1874" s="61">
        <f t="array" ref="K1874">(MAX(IF($A1874=InsertVoiceSwitchActivateLOG!A$1:A$7000,InsertVoiceSwitchActivateLOG!H$1:H$7000,0)))</f>
        <v>1.8400000000000003E-2</v>
      </c>
      <c r="L1874" s="61" t="str">
        <f t="shared" si="175"/>
        <v/>
      </c>
      <c r="M1874" s="61">
        <f t="shared" ref="M1874:M1937" si="179">IF(A1874=A1873,ABS(C1874-C1873),0)*1000</f>
        <v>25.539999999992347</v>
      </c>
      <c r="N1874" s="59" t="str">
        <f t="shared" si="177"/>
        <v/>
      </c>
      <c r="O1874" s="59" t="str">
        <f t="shared" si="178"/>
        <v/>
      </c>
    </row>
    <row r="1875" spans="1:15" ht="12.5" customHeight="1" x14ac:dyDescent="0.35">
      <c r="A1875" s="2">
        <v>37</v>
      </c>
      <c r="B1875" s="2" t="s">
        <v>54</v>
      </c>
      <c r="C1875" s="69">
        <v>82.639629999999997</v>
      </c>
      <c r="D1875" t="s">
        <v>50</v>
      </c>
      <c r="E1875" s="2" t="s">
        <v>41</v>
      </c>
      <c r="F1875" s="2" t="s">
        <v>55</v>
      </c>
      <c r="G1875" s="2"/>
      <c r="H1875" s="2" t="str">
        <f>IF(OR(G1875="",G1876="",G1877="",G1878=""),"",(SUMIF(A1875:A$7000,A1875,G1875:G$7000)))</f>
        <v/>
      </c>
      <c r="I1875" s="55" t="str">
        <f t="shared" si="174"/>
        <v/>
      </c>
      <c r="J1875" s="61" t="str">
        <f t="shared" si="176"/>
        <v/>
      </c>
      <c r="K1875" s="55">
        <f t="array" ref="K1875">(MAX(IF($A1875=InsertVoiceSwitchActivateLOG!A$1:A$7000,InsertVoiceSwitchActivateLOG!H$1:H$7000,0)))</f>
        <v>1.8400000000000003E-2</v>
      </c>
      <c r="L1875" s="55" t="str">
        <f t="shared" si="175"/>
        <v/>
      </c>
      <c r="M1875" s="55">
        <f t="shared" si="179"/>
        <v>27.749999999997499</v>
      </c>
      <c r="N1875" s="59" t="str">
        <f t="shared" si="177"/>
        <v/>
      </c>
      <c r="O1875" s="59" t="str">
        <f t="shared" si="178"/>
        <v/>
      </c>
    </row>
    <row r="1876" spans="1:15" ht="12.5" customHeight="1" x14ac:dyDescent="0.35">
      <c r="A1876" s="61">
        <v>37</v>
      </c>
      <c r="B1876" s="61" t="s">
        <v>54</v>
      </c>
      <c r="C1876" s="70">
        <v>82.670100000000005</v>
      </c>
      <c r="D1876" s="59" t="s">
        <v>50</v>
      </c>
      <c r="E1876" s="61" t="s">
        <v>41</v>
      </c>
      <c r="F1876" s="61" t="s">
        <v>55</v>
      </c>
      <c r="G1876" s="61"/>
      <c r="H1876" s="61" t="str">
        <f>IF(OR(G1876="",G1877="",G1878="",G1879=""),"",(SUMIF(A1876:A$7000,A1876,G1876:G$7000)))</f>
        <v/>
      </c>
      <c r="I1876" s="61" t="str">
        <f t="shared" si="174"/>
        <v/>
      </c>
      <c r="J1876" s="61" t="str">
        <f t="shared" si="176"/>
        <v/>
      </c>
      <c r="K1876" s="61">
        <f t="array" ref="K1876">(MAX(IF($A1876=InsertVoiceSwitchActivateLOG!A$1:A$7000,InsertVoiceSwitchActivateLOG!H$1:H$7000,0)))</f>
        <v>1.8400000000000003E-2</v>
      </c>
      <c r="L1876" s="61" t="str">
        <f t="shared" si="175"/>
        <v/>
      </c>
      <c r="M1876" s="61">
        <f t="shared" si="179"/>
        <v>30.470000000008213</v>
      </c>
      <c r="N1876" s="59" t="str">
        <f t="shared" si="177"/>
        <v/>
      </c>
      <c r="O1876" s="59" t="str">
        <f t="shared" si="178"/>
        <v/>
      </c>
    </row>
    <row r="1877" spans="1:15" ht="12.5" customHeight="1" x14ac:dyDescent="0.35">
      <c r="A1877" s="2">
        <v>37</v>
      </c>
      <c r="B1877" s="2" t="s">
        <v>54</v>
      </c>
      <c r="C1877" s="69">
        <v>82.690020000000004</v>
      </c>
      <c r="D1877" t="s">
        <v>50</v>
      </c>
      <c r="E1877" s="2" t="s">
        <v>41</v>
      </c>
      <c r="F1877" s="2" t="s">
        <v>55</v>
      </c>
      <c r="G1877" s="2"/>
      <c r="H1877" s="2" t="str">
        <f>IF(OR(G1877="",G1878="",G1879="",G1880=""),"",(SUMIF(A1877:A$7000,A1877,G1877:G$7000)))</f>
        <v/>
      </c>
      <c r="I1877" s="55" t="str">
        <f t="shared" si="174"/>
        <v/>
      </c>
      <c r="J1877" s="61" t="str">
        <f t="shared" si="176"/>
        <v/>
      </c>
      <c r="K1877" s="55">
        <f t="array" ref="K1877">(MAX(IF($A1877=InsertVoiceSwitchActivateLOG!A$1:A$7000,InsertVoiceSwitchActivateLOG!H$1:H$7000,0)))</f>
        <v>1.8400000000000003E-2</v>
      </c>
      <c r="L1877" s="55" t="str">
        <f t="shared" si="175"/>
        <v/>
      </c>
      <c r="M1877" s="55">
        <f t="shared" si="179"/>
        <v>19.91999999999905</v>
      </c>
      <c r="N1877" s="59" t="str">
        <f t="shared" si="177"/>
        <v/>
      </c>
      <c r="O1877" s="59" t="str">
        <f t="shared" si="178"/>
        <v/>
      </c>
    </row>
    <row r="1878" spans="1:15" ht="12.5" customHeight="1" x14ac:dyDescent="0.35">
      <c r="A1878" s="61">
        <v>37</v>
      </c>
      <c r="B1878" s="61" t="s">
        <v>54</v>
      </c>
      <c r="C1878" s="70">
        <v>82.710130000000007</v>
      </c>
      <c r="D1878" s="59" t="s">
        <v>50</v>
      </c>
      <c r="E1878" s="61" t="s">
        <v>41</v>
      </c>
      <c r="F1878" s="61" t="s">
        <v>55</v>
      </c>
      <c r="G1878" s="61"/>
      <c r="H1878" s="61" t="str">
        <f>IF(OR(G1878="",G1879="",G1880="",G1881=""),"",(SUMIF(A1878:A$7000,A1878,G1878:G$7000)))</f>
        <v/>
      </c>
      <c r="I1878" s="61" t="str">
        <f t="shared" si="174"/>
        <v/>
      </c>
      <c r="J1878" s="61" t="str">
        <f t="shared" si="176"/>
        <v/>
      </c>
      <c r="K1878" s="61">
        <f t="array" ref="K1878">(MAX(IF($A1878=InsertVoiceSwitchActivateLOG!A$1:A$7000,InsertVoiceSwitchActivateLOG!H$1:H$7000,0)))</f>
        <v>1.8400000000000003E-2</v>
      </c>
      <c r="L1878" s="61" t="str">
        <f t="shared" si="175"/>
        <v/>
      </c>
      <c r="M1878" s="61">
        <f t="shared" si="179"/>
        <v>20.110000000002515</v>
      </c>
      <c r="N1878" s="59" t="str">
        <f t="shared" si="177"/>
        <v/>
      </c>
      <c r="O1878" s="59" t="str">
        <f t="shared" si="178"/>
        <v/>
      </c>
    </row>
    <row r="1879" spans="1:15" ht="12.5" customHeight="1" x14ac:dyDescent="0.35">
      <c r="A1879" s="2">
        <v>37</v>
      </c>
      <c r="B1879" s="2" t="s">
        <v>54</v>
      </c>
      <c r="C1879" s="69">
        <v>82.727819999999994</v>
      </c>
      <c r="D1879" t="s">
        <v>50</v>
      </c>
      <c r="E1879" s="2" t="s">
        <v>41</v>
      </c>
      <c r="F1879" s="2" t="s">
        <v>55</v>
      </c>
      <c r="G1879" s="2"/>
      <c r="H1879" s="2" t="str">
        <f>IF(OR(G1879="",G1880="",G1881="",G1882=""),"",(SUMIF(A1879:A$7000,A1879,G1879:G$7000)))</f>
        <v/>
      </c>
      <c r="I1879" s="55" t="str">
        <f t="shared" si="174"/>
        <v/>
      </c>
      <c r="J1879" s="61" t="str">
        <f t="shared" si="176"/>
        <v/>
      </c>
      <c r="K1879" s="55">
        <f t="array" ref="K1879">(MAX(IF($A1879=InsertVoiceSwitchActivateLOG!A$1:A$7000,InsertVoiceSwitchActivateLOG!H$1:H$7000,0)))</f>
        <v>1.8400000000000003E-2</v>
      </c>
      <c r="L1879" s="55" t="str">
        <f t="shared" si="175"/>
        <v/>
      </c>
      <c r="M1879" s="55">
        <f t="shared" si="179"/>
        <v>17.689999999987549</v>
      </c>
      <c r="N1879" s="59" t="str">
        <f t="shared" si="177"/>
        <v/>
      </c>
      <c r="O1879" s="59" t="str">
        <f t="shared" si="178"/>
        <v/>
      </c>
    </row>
    <row r="1880" spans="1:15" ht="12.5" customHeight="1" x14ac:dyDescent="0.35">
      <c r="A1880" s="61">
        <v>37</v>
      </c>
      <c r="B1880" s="61" t="s">
        <v>54</v>
      </c>
      <c r="C1880" s="70">
        <v>82.745639999999995</v>
      </c>
      <c r="D1880" s="59" t="s">
        <v>50</v>
      </c>
      <c r="E1880" s="61" t="s">
        <v>41</v>
      </c>
      <c r="F1880" s="61" t="s">
        <v>55</v>
      </c>
      <c r="G1880" s="61"/>
      <c r="H1880" s="61" t="str">
        <f>IF(OR(G1880="",G1881="",G1882="",G1883=""),"",(SUMIF(A1880:A$7000,A1880,G1880:G$7000)))</f>
        <v/>
      </c>
      <c r="I1880" s="61" t="str">
        <f t="shared" si="174"/>
        <v/>
      </c>
      <c r="J1880" s="61" t="str">
        <f t="shared" si="176"/>
        <v/>
      </c>
      <c r="K1880" s="61">
        <f t="array" ref="K1880">(MAX(IF($A1880=InsertVoiceSwitchActivateLOG!A$1:A$7000,InsertVoiceSwitchActivateLOG!H$1:H$7000,0)))</f>
        <v>1.8400000000000003E-2</v>
      </c>
      <c r="L1880" s="61" t="str">
        <f t="shared" si="175"/>
        <v/>
      </c>
      <c r="M1880" s="61">
        <f t="shared" si="179"/>
        <v>17.820000000000391</v>
      </c>
      <c r="N1880" s="59" t="str">
        <f t="shared" si="177"/>
        <v/>
      </c>
      <c r="O1880" s="59" t="str">
        <f t="shared" si="178"/>
        <v/>
      </c>
    </row>
    <row r="1881" spans="1:15" ht="12.5" customHeight="1" x14ac:dyDescent="0.35">
      <c r="A1881" s="2">
        <v>37</v>
      </c>
      <c r="B1881" s="2" t="s">
        <v>54</v>
      </c>
      <c r="C1881" s="69">
        <v>82.761859999999999</v>
      </c>
      <c r="D1881" t="s">
        <v>50</v>
      </c>
      <c r="E1881" s="2" t="s">
        <v>41</v>
      </c>
      <c r="F1881" s="2" t="s">
        <v>55</v>
      </c>
      <c r="G1881" s="2"/>
      <c r="H1881" s="2" t="str">
        <f>IF(OR(G1881="",G1882="",G1883="",G1884=""),"",(SUMIF(A1881:A$7000,A1881,G1881:G$7000)))</f>
        <v/>
      </c>
      <c r="I1881" s="55" t="str">
        <f t="shared" si="174"/>
        <v/>
      </c>
      <c r="J1881" s="61" t="str">
        <f t="shared" si="176"/>
        <v/>
      </c>
      <c r="K1881" s="55">
        <f t="array" ref="K1881">(MAX(IF($A1881=InsertVoiceSwitchActivateLOG!A$1:A$7000,InsertVoiceSwitchActivateLOG!H$1:H$7000,0)))</f>
        <v>1.8400000000000003E-2</v>
      </c>
      <c r="L1881" s="55" t="str">
        <f t="shared" si="175"/>
        <v/>
      </c>
      <c r="M1881" s="55">
        <f t="shared" si="179"/>
        <v>16.22000000000412</v>
      </c>
      <c r="N1881" s="59" t="str">
        <f t="shared" si="177"/>
        <v/>
      </c>
      <c r="O1881" s="59" t="str">
        <f t="shared" si="178"/>
        <v/>
      </c>
    </row>
    <row r="1882" spans="1:15" ht="12.5" customHeight="1" x14ac:dyDescent="0.35">
      <c r="A1882" s="61">
        <v>37</v>
      </c>
      <c r="B1882" s="61" t="s">
        <v>54</v>
      </c>
      <c r="C1882" s="70">
        <v>82.779960000000003</v>
      </c>
      <c r="D1882" s="59" t="s">
        <v>50</v>
      </c>
      <c r="E1882" s="61" t="s">
        <v>41</v>
      </c>
      <c r="F1882" s="61" t="s">
        <v>55</v>
      </c>
      <c r="G1882" s="61"/>
      <c r="H1882" s="61" t="str">
        <f>IF(OR(G1882="",G1883="",G1884="",G1885=""),"",(SUMIF(A1882:A$7000,A1882,G1882:G$7000)))</f>
        <v/>
      </c>
      <c r="I1882" s="61" t="str">
        <f t="shared" ref="I1882:I1945" si="180">IF(L1882="","",A1882)</f>
        <v/>
      </c>
      <c r="J1882" s="61" t="str">
        <f t="shared" si="176"/>
        <v/>
      </c>
      <c r="K1882" s="61">
        <f t="array" ref="K1882">(MAX(IF($A1882=InsertVoiceSwitchActivateLOG!A$1:A$7000,InsertVoiceSwitchActivateLOG!H$1:H$7000,0)))</f>
        <v>1.8400000000000003E-2</v>
      </c>
      <c r="L1882" s="61" t="str">
        <f t="shared" ref="L1882:L1945" si="181">IF(H1882="","",IF(AND(H1881="",H1880="",H1879=""),C1882,""))</f>
        <v/>
      </c>
      <c r="M1882" s="61">
        <f t="shared" si="179"/>
        <v>18.100000000004002</v>
      </c>
      <c r="N1882" s="59" t="str">
        <f t="shared" si="177"/>
        <v/>
      </c>
      <c r="O1882" s="59" t="str">
        <f t="shared" si="178"/>
        <v/>
      </c>
    </row>
    <row r="1883" spans="1:15" ht="12.5" customHeight="1" x14ac:dyDescent="0.35">
      <c r="A1883" s="2">
        <v>37</v>
      </c>
      <c r="B1883" s="2" t="s">
        <v>54</v>
      </c>
      <c r="C1883" s="69">
        <v>82.796989999999994</v>
      </c>
      <c r="D1883" t="s">
        <v>50</v>
      </c>
      <c r="E1883" s="2" t="s">
        <v>41</v>
      </c>
      <c r="F1883" s="2" t="s">
        <v>55</v>
      </c>
      <c r="G1883" s="2"/>
      <c r="H1883" s="2" t="str">
        <f>IF(OR(G1883="",G1884="",G1885="",G1886=""),"",(SUMIF(A1883:A$7000,A1883,G1883:G$7000)))</f>
        <v/>
      </c>
      <c r="I1883" s="55" t="str">
        <f t="shared" si="180"/>
        <v/>
      </c>
      <c r="J1883" s="61" t="str">
        <f t="shared" si="176"/>
        <v/>
      </c>
      <c r="K1883" s="55">
        <f t="array" ref="K1883">(MAX(IF($A1883=InsertVoiceSwitchActivateLOG!A$1:A$7000,InsertVoiceSwitchActivateLOG!H$1:H$7000,0)))</f>
        <v>1.8400000000000003E-2</v>
      </c>
      <c r="L1883" s="55" t="str">
        <f t="shared" si="181"/>
        <v/>
      </c>
      <c r="M1883" s="55">
        <f t="shared" si="179"/>
        <v>17.029999999991219</v>
      </c>
      <c r="N1883" s="59" t="str">
        <f t="shared" si="177"/>
        <v/>
      </c>
      <c r="O1883" s="59" t="str">
        <f t="shared" si="178"/>
        <v/>
      </c>
    </row>
    <row r="1884" spans="1:15" ht="12.5" customHeight="1" x14ac:dyDescent="0.35">
      <c r="A1884" s="61">
        <v>37</v>
      </c>
      <c r="B1884" s="61" t="s">
        <v>54</v>
      </c>
      <c r="C1884" s="70">
        <v>82.81353</v>
      </c>
      <c r="D1884" s="59" t="s">
        <v>50</v>
      </c>
      <c r="E1884" s="61" t="s">
        <v>41</v>
      </c>
      <c r="F1884" s="61" t="s">
        <v>55</v>
      </c>
      <c r="G1884" s="61"/>
      <c r="H1884" s="61" t="str">
        <f>IF(OR(G1884="",G1885="",G1886="",G1887=""),"",(SUMIF(A1884:A$7000,A1884,G1884:G$7000)))</f>
        <v/>
      </c>
      <c r="I1884" s="61" t="str">
        <f t="shared" si="180"/>
        <v/>
      </c>
      <c r="J1884" s="61" t="str">
        <f t="shared" si="176"/>
        <v/>
      </c>
      <c r="K1884" s="61">
        <f t="array" ref="K1884">(MAX(IF($A1884=InsertVoiceSwitchActivateLOG!A$1:A$7000,InsertVoiceSwitchActivateLOG!H$1:H$7000,0)))</f>
        <v>1.8400000000000003E-2</v>
      </c>
      <c r="L1884" s="61" t="str">
        <f t="shared" si="181"/>
        <v/>
      </c>
      <c r="M1884" s="61">
        <f t="shared" si="179"/>
        <v>16.540000000006216</v>
      </c>
      <c r="N1884" s="59" t="str">
        <f t="shared" si="177"/>
        <v/>
      </c>
      <c r="O1884" s="59" t="str">
        <f t="shared" si="178"/>
        <v/>
      </c>
    </row>
    <row r="1885" spans="1:15" ht="12.5" customHeight="1" x14ac:dyDescent="0.35">
      <c r="A1885" s="2">
        <v>37</v>
      </c>
      <c r="B1885" s="2" t="s">
        <v>54</v>
      </c>
      <c r="C1885" s="69">
        <v>82.835499999999996</v>
      </c>
      <c r="D1885" t="s">
        <v>50</v>
      </c>
      <c r="E1885" s="2" t="s">
        <v>41</v>
      </c>
      <c r="F1885" s="2" t="s">
        <v>55</v>
      </c>
      <c r="G1885" s="2"/>
      <c r="H1885" s="2" t="str">
        <f>IF(OR(G1885="",G1886="",G1887="",G1888=""),"",(SUMIF(A1885:A$7000,A1885,G1885:G$7000)))</f>
        <v/>
      </c>
      <c r="I1885" s="55" t="str">
        <f t="shared" si="180"/>
        <v/>
      </c>
      <c r="J1885" s="61" t="str">
        <f t="shared" si="176"/>
        <v/>
      </c>
      <c r="K1885" s="55">
        <f t="array" ref="K1885">(MAX(IF($A1885=InsertVoiceSwitchActivateLOG!A$1:A$7000,InsertVoiceSwitchActivateLOG!H$1:H$7000,0)))</f>
        <v>1.8400000000000003E-2</v>
      </c>
      <c r="L1885" s="55" t="str">
        <f t="shared" si="181"/>
        <v/>
      </c>
      <c r="M1885" s="55">
        <f t="shared" si="179"/>
        <v>21.969999999996048</v>
      </c>
      <c r="N1885" s="59" t="str">
        <f t="shared" si="177"/>
        <v/>
      </c>
      <c r="O1885" s="59" t="str">
        <f t="shared" si="178"/>
        <v/>
      </c>
    </row>
    <row r="1886" spans="1:15" ht="12.5" customHeight="1" x14ac:dyDescent="0.35">
      <c r="A1886" s="61">
        <v>37</v>
      </c>
      <c r="B1886" s="61" t="s">
        <v>54</v>
      </c>
      <c r="C1886" s="70">
        <v>82.8506</v>
      </c>
      <c r="D1886" s="59" t="s">
        <v>50</v>
      </c>
      <c r="E1886" s="61" t="s">
        <v>41</v>
      </c>
      <c r="F1886" s="61" t="s">
        <v>55</v>
      </c>
      <c r="G1886" s="61"/>
      <c r="H1886" s="61" t="str">
        <f>IF(OR(G1886="",G1887="",G1888="",G1889=""),"",(SUMIF(A1886:A$7000,A1886,G1886:G$7000)))</f>
        <v/>
      </c>
      <c r="I1886" s="61" t="str">
        <f t="shared" si="180"/>
        <v/>
      </c>
      <c r="J1886" s="61" t="str">
        <f t="shared" si="176"/>
        <v/>
      </c>
      <c r="K1886" s="61">
        <f t="array" ref="K1886">(MAX(IF($A1886=InsertVoiceSwitchActivateLOG!A$1:A$7000,InsertVoiceSwitchActivateLOG!H$1:H$7000,0)))</f>
        <v>1.8400000000000003E-2</v>
      </c>
      <c r="L1886" s="61" t="str">
        <f t="shared" si="181"/>
        <v/>
      </c>
      <c r="M1886" s="61">
        <f t="shared" si="179"/>
        <v>15.100000000003888</v>
      </c>
      <c r="N1886" s="59" t="str">
        <f t="shared" si="177"/>
        <v/>
      </c>
      <c r="O1886" s="59" t="str">
        <f t="shared" si="178"/>
        <v/>
      </c>
    </row>
    <row r="1887" spans="1:15" ht="12.5" customHeight="1" x14ac:dyDescent="0.35">
      <c r="A1887" s="2">
        <v>37</v>
      </c>
      <c r="B1887" s="2" t="s">
        <v>54</v>
      </c>
      <c r="C1887" s="69">
        <v>82.866979999999998</v>
      </c>
      <c r="D1887" t="s">
        <v>50</v>
      </c>
      <c r="E1887" s="2" t="s">
        <v>41</v>
      </c>
      <c r="F1887" s="2" t="s">
        <v>55</v>
      </c>
      <c r="G1887" s="2"/>
      <c r="H1887" s="2" t="str">
        <f>IF(OR(G1887="",G1888="",G1889="",G1890=""),"",(SUMIF(A1887:A$7000,A1887,G1887:G$7000)))</f>
        <v/>
      </c>
      <c r="I1887" s="55" t="str">
        <f t="shared" si="180"/>
        <v/>
      </c>
      <c r="J1887" s="61" t="str">
        <f t="shared" si="176"/>
        <v/>
      </c>
      <c r="K1887" s="55">
        <f t="array" ref="K1887">(MAX(IF($A1887=InsertVoiceSwitchActivateLOG!A$1:A$7000,InsertVoiceSwitchActivateLOG!H$1:H$7000,0)))</f>
        <v>1.8400000000000003E-2</v>
      </c>
      <c r="L1887" s="55" t="str">
        <f t="shared" si="181"/>
        <v/>
      </c>
      <c r="M1887" s="55">
        <f t="shared" si="179"/>
        <v>16.379999999998063</v>
      </c>
      <c r="N1887" s="59" t="str">
        <f t="shared" si="177"/>
        <v/>
      </c>
      <c r="O1887" s="59" t="str">
        <f t="shared" si="178"/>
        <v/>
      </c>
    </row>
    <row r="1888" spans="1:15" ht="12.5" customHeight="1" x14ac:dyDescent="0.35">
      <c r="A1888" s="61">
        <v>37</v>
      </c>
      <c r="B1888" s="61" t="s">
        <v>54</v>
      </c>
      <c r="C1888" s="70">
        <v>82.883570000000006</v>
      </c>
      <c r="D1888" s="59" t="s">
        <v>50</v>
      </c>
      <c r="E1888" s="61" t="s">
        <v>41</v>
      </c>
      <c r="F1888" s="61" t="s">
        <v>55</v>
      </c>
      <c r="G1888" s="61"/>
      <c r="H1888" s="61" t="str">
        <f>IF(OR(G1888="",G1889="",G1890="",G1891=""),"",(SUMIF(A1888:A$7000,A1888,G1888:G$7000)))</f>
        <v/>
      </c>
      <c r="I1888" s="61" t="str">
        <f t="shared" si="180"/>
        <v/>
      </c>
      <c r="J1888" s="61" t="str">
        <f t="shared" si="176"/>
        <v/>
      </c>
      <c r="K1888" s="61">
        <f t="array" ref="K1888">(MAX(IF($A1888=InsertVoiceSwitchActivateLOG!A$1:A$7000,InsertVoiceSwitchActivateLOG!H$1:H$7000,0)))</f>
        <v>1.8400000000000003E-2</v>
      </c>
      <c r="L1888" s="61" t="str">
        <f t="shared" si="181"/>
        <v/>
      </c>
      <c r="M1888" s="61">
        <f t="shared" si="179"/>
        <v>16.590000000007876</v>
      </c>
      <c r="N1888" s="59" t="str">
        <f t="shared" si="177"/>
        <v/>
      </c>
      <c r="O1888" s="59" t="str">
        <f t="shared" si="178"/>
        <v/>
      </c>
    </row>
    <row r="1889" spans="1:15" ht="12.5" customHeight="1" x14ac:dyDescent="0.35">
      <c r="A1889" s="2">
        <v>37</v>
      </c>
      <c r="B1889" s="2" t="s">
        <v>54</v>
      </c>
      <c r="C1889" s="69">
        <v>82.899820000000005</v>
      </c>
      <c r="D1889" t="s">
        <v>50</v>
      </c>
      <c r="E1889" s="2" t="s">
        <v>41</v>
      </c>
      <c r="F1889" s="2" t="s">
        <v>55</v>
      </c>
      <c r="G1889" s="2"/>
      <c r="H1889" s="2" t="str">
        <f>IF(OR(G1889="",G1890="",G1891="",G1892=""),"",(SUMIF(A1889:A$7000,A1889,G1889:G$7000)))</f>
        <v/>
      </c>
      <c r="I1889" s="55" t="str">
        <f t="shared" si="180"/>
        <v/>
      </c>
      <c r="J1889" s="61" t="str">
        <f t="shared" si="176"/>
        <v/>
      </c>
      <c r="K1889" s="55">
        <f t="array" ref="K1889">(MAX(IF($A1889=InsertVoiceSwitchActivateLOG!A$1:A$7000,InsertVoiceSwitchActivateLOG!H$1:H$7000,0)))</f>
        <v>1.8400000000000003E-2</v>
      </c>
      <c r="L1889" s="55" t="str">
        <f t="shared" si="181"/>
        <v/>
      </c>
      <c r="M1889" s="55">
        <f t="shared" si="179"/>
        <v>16.249999999999432</v>
      </c>
      <c r="N1889" s="59" t="str">
        <f t="shared" si="177"/>
        <v/>
      </c>
      <c r="O1889" s="59" t="str">
        <f t="shared" si="178"/>
        <v/>
      </c>
    </row>
    <row r="1890" spans="1:15" ht="12.5" customHeight="1" x14ac:dyDescent="0.35">
      <c r="A1890" s="61">
        <v>37</v>
      </c>
      <c r="B1890" s="61" t="s">
        <v>54</v>
      </c>
      <c r="C1890" s="70">
        <v>82.919820000000001</v>
      </c>
      <c r="D1890" s="59" t="s">
        <v>50</v>
      </c>
      <c r="E1890" s="61" t="s">
        <v>41</v>
      </c>
      <c r="F1890" s="61" t="s">
        <v>55</v>
      </c>
      <c r="G1890" s="61"/>
      <c r="H1890" s="61" t="str">
        <f>IF(OR(G1890="",G1891="",G1892="",G1893=""),"",(SUMIF(A1890:A$7000,A1890,G1890:G$7000)))</f>
        <v/>
      </c>
      <c r="I1890" s="61" t="str">
        <f t="shared" si="180"/>
        <v/>
      </c>
      <c r="J1890" s="61" t="str">
        <f t="shared" si="176"/>
        <v/>
      </c>
      <c r="K1890" s="61">
        <f t="array" ref="K1890">(MAX(IF($A1890=InsertVoiceSwitchActivateLOG!A$1:A$7000,InsertVoiceSwitchActivateLOG!H$1:H$7000,0)))</f>
        <v>1.8400000000000003E-2</v>
      </c>
      <c r="L1890" s="61" t="str">
        <f t="shared" si="181"/>
        <v/>
      </c>
      <c r="M1890" s="61">
        <f t="shared" si="179"/>
        <v>19.999999999996021</v>
      </c>
      <c r="N1890" s="59" t="str">
        <f t="shared" si="177"/>
        <v/>
      </c>
      <c r="O1890" s="59" t="str">
        <f t="shared" si="178"/>
        <v/>
      </c>
    </row>
    <row r="1891" spans="1:15" ht="12.5" customHeight="1" x14ac:dyDescent="0.35">
      <c r="A1891" s="2">
        <v>37</v>
      </c>
      <c r="B1891" s="2" t="s">
        <v>54</v>
      </c>
      <c r="C1891" s="69">
        <v>82.945620000000005</v>
      </c>
      <c r="D1891" t="s">
        <v>50</v>
      </c>
      <c r="E1891" s="2" t="s">
        <v>41</v>
      </c>
      <c r="F1891" s="2" t="s">
        <v>55</v>
      </c>
      <c r="G1891" s="2"/>
      <c r="H1891" s="2" t="str">
        <f>IF(OR(G1891="",G1892="",G1893="",G1894=""),"",(SUMIF(A1891:A$7000,A1891,G1891:G$7000)))</f>
        <v/>
      </c>
      <c r="I1891" s="55" t="str">
        <f t="shared" si="180"/>
        <v/>
      </c>
      <c r="J1891" s="61" t="str">
        <f t="shared" si="176"/>
        <v/>
      </c>
      <c r="K1891" s="55">
        <f t="array" ref="K1891">(MAX(IF($A1891=InsertVoiceSwitchActivateLOG!A$1:A$7000,InsertVoiceSwitchActivateLOG!H$1:H$7000,0)))</f>
        <v>1.8400000000000003E-2</v>
      </c>
      <c r="L1891" s="55" t="str">
        <f t="shared" si="181"/>
        <v/>
      </c>
      <c r="M1891" s="55">
        <f t="shared" si="179"/>
        <v>25.80000000000382</v>
      </c>
      <c r="N1891" s="59" t="str">
        <f t="shared" si="177"/>
        <v/>
      </c>
      <c r="O1891" s="59" t="str">
        <f t="shared" si="178"/>
        <v/>
      </c>
    </row>
    <row r="1892" spans="1:15" ht="12.5" customHeight="1" x14ac:dyDescent="0.35">
      <c r="A1892" s="61">
        <v>37</v>
      </c>
      <c r="B1892" s="61" t="s">
        <v>54</v>
      </c>
      <c r="C1892" s="70">
        <v>82.970699999999994</v>
      </c>
      <c r="D1892" s="59" t="s">
        <v>50</v>
      </c>
      <c r="E1892" s="61" t="s">
        <v>41</v>
      </c>
      <c r="F1892" s="61" t="s">
        <v>55</v>
      </c>
      <c r="G1892" s="61"/>
      <c r="H1892" s="61" t="str">
        <f>IF(OR(G1892="",G1893="",G1894="",G1895=""),"",(SUMIF(A1892:A$7000,A1892,G1892:G$7000)))</f>
        <v/>
      </c>
      <c r="I1892" s="61" t="str">
        <f t="shared" si="180"/>
        <v/>
      </c>
      <c r="J1892" s="61" t="str">
        <f t="shared" si="176"/>
        <v/>
      </c>
      <c r="K1892" s="61">
        <f t="array" ref="K1892">(MAX(IF($A1892=InsertVoiceSwitchActivateLOG!A$1:A$7000,InsertVoiceSwitchActivateLOG!H$1:H$7000,0)))</f>
        <v>1.8400000000000003E-2</v>
      </c>
      <c r="L1892" s="61" t="str">
        <f t="shared" si="181"/>
        <v/>
      </c>
      <c r="M1892" s="61">
        <f t="shared" si="179"/>
        <v>25.079999999988445</v>
      </c>
      <c r="N1892" s="59" t="str">
        <f t="shared" si="177"/>
        <v/>
      </c>
      <c r="O1892" s="59" t="str">
        <f t="shared" si="178"/>
        <v/>
      </c>
    </row>
    <row r="1893" spans="1:15" ht="12.5" customHeight="1" x14ac:dyDescent="0.35">
      <c r="A1893" s="2">
        <v>37</v>
      </c>
      <c r="B1893" s="2" t="s">
        <v>54</v>
      </c>
      <c r="C1893" s="69">
        <v>82.987039999999993</v>
      </c>
      <c r="D1893" t="s">
        <v>50</v>
      </c>
      <c r="E1893" s="2" t="s">
        <v>41</v>
      </c>
      <c r="F1893" s="2" t="s">
        <v>55</v>
      </c>
      <c r="G1893" s="2"/>
      <c r="H1893" s="2" t="str">
        <f>IF(OR(G1893="",G1894="",G1895="",G1896=""),"",(SUMIF(A1893:A$7000,A1893,G1893:G$7000)))</f>
        <v/>
      </c>
      <c r="I1893" s="55" t="str">
        <f t="shared" si="180"/>
        <v/>
      </c>
      <c r="J1893" s="61" t="str">
        <f t="shared" si="176"/>
        <v/>
      </c>
      <c r="K1893" s="55">
        <f t="array" ref="K1893">(MAX(IF($A1893=InsertVoiceSwitchActivateLOG!A$1:A$7000,InsertVoiceSwitchActivateLOG!H$1:H$7000,0)))</f>
        <v>1.8400000000000003E-2</v>
      </c>
      <c r="L1893" s="55" t="str">
        <f t="shared" si="181"/>
        <v/>
      </c>
      <c r="M1893" s="55">
        <f t="shared" si="179"/>
        <v>16.339999999999577</v>
      </c>
      <c r="N1893" s="59" t="str">
        <f t="shared" si="177"/>
        <v/>
      </c>
      <c r="O1893" s="59" t="str">
        <f t="shared" si="178"/>
        <v/>
      </c>
    </row>
    <row r="1894" spans="1:15" ht="12.5" customHeight="1" x14ac:dyDescent="0.35">
      <c r="A1894" s="61">
        <v>37</v>
      </c>
      <c r="B1894" s="61" t="s">
        <v>54</v>
      </c>
      <c r="C1894" s="70">
        <v>83.002409999999998</v>
      </c>
      <c r="D1894" s="59" t="s">
        <v>50</v>
      </c>
      <c r="E1894" s="61" t="s">
        <v>41</v>
      </c>
      <c r="F1894" s="61" t="s">
        <v>55</v>
      </c>
      <c r="G1894" s="61"/>
      <c r="H1894" s="61" t="str">
        <f>IF(OR(G1894="",G1895="",G1896="",G1897=""),"",(SUMIF(A1894:A$7000,A1894,G1894:G$7000)))</f>
        <v/>
      </c>
      <c r="I1894" s="61" t="str">
        <f t="shared" si="180"/>
        <v/>
      </c>
      <c r="J1894" s="61" t="str">
        <f t="shared" si="176"/>
        <v/>
      </c>
      <c r="K1894" s="61">
        <f t="array" ref="K1894">(MAX(IF($A1894=InsertVoiceSwitchActivateLOG!A$1:A$7000,InsertVoiceSwitchActivateLOG!H$1:H$7000,0)))</f>
        <v>1.8400000000000003E-2</v>
      </c>
      <c r="L1894" s="61" t="str">
        <f t="shared" si="181"/>
        <v/>
      </c>
      <c r="M1894" s="61">
        <f t="shared" si="179"/>
        <v>15.370000000004325</v>
      </c>
      <c r="N1894" s="59" t="str">
        <f t="shared" si="177"/>
        <v/>
      </c>
      <c r="O1894" s="59" t="str">
        <f t="shared" si="178"/>
        <v/>
      </c>
    </row>
    <row r="1895" spans="1:15" ht="12.5" customHeight="1" x14ac:dyDescent="0.35">
      <c r="A1895" s="2">
        <v>37</v>
      </c>
      <c r="B1895" s="2" t="s">
        <v>54</v>
      </c>
      <c r="C1895" s="69">
        <v>83.018940000000001</v>
      </c>
      <c r="D1895" t="s">
        <v>50</v>
      </c>
      <c r="E1895" s="2" t="s">
        <v>41</v>
      </c>
      <c r="F1895" s="2" t="s">
        <v>55</v>
      </c>
      <c r="G1895" s="2"/>
      <c r="H1895" s="2" t="str">
        <f>IF(OR(G1895="",G1896="",G1897="",G1898=""),"",(SUMIF(A1895:A$7000,A1895,G1895:G$7000)))</f>
        <v/>
      </c>
      <c r="I1895" s="55" t="str">
        <f t="shared" si="180"/>
        <v/>
      </c>
      <c r="J1895" s="61" t="str">
        <f t="shared" si="176"/>
        <v/>
      </c>
      <c r="K1895" s="55">
        <f t="array" ref="K1895">(MAX(IF($A1895=InsertVoiceSwitchActivateLOG!A$1:A$7000,InsertVoiceSwitchActivateLOG!H$1:H$7000,0)))</f>
        <v>1.8400000000000003E-2</v>
      </c>
      <c r="L1895" s="55" t="str">
        <f t="shared" si="181"/>
        <v/>
      </c>
      <c r="M1895" s="55">
        <f t="shared" si="179"/>
        <v>16.530000000003042</v>
      </c>
      <c r="N1895" s="59" t="str">
        <f t="shared" si="177"/>
        <v/>
      </c>
      <c r="O1895" s="59" t="str">
        <f t="shared" si="178"/>
        <v/>
      </c>
    </row>
    <row r="1896" spans="1:15" ht="12.5" customHeight="1" x14ac:dyDescent="0.35">
      <c r="A1896" s="61">
        <v>37</v>
      </c>
      <c r="B1896" s="61" t="s">
        <v>54</v>
      </c>
      <c r="C1896" s="70">
        <v>83.03519</v>
      </c>
      <c r="D1896" s="59" t="s">
        <v>50</v>
      </c>
      <c r="E1896" s="61" t="s">
        <v>41</v>
      </c>
      <c r="F1896" s="61" t="s">
        <v>55</v>
      </c>
      <c r="G1896" s="61"/>
      <c r="H1896" s="61" t="str">
        <f>IF(OR(G1896="",G1897="",G1898="",G1899=""),"",(SUMIF(A1896:A$7000,A1896,G1896:G$7000)))</f>
        <v/>
      </c>
      <c r="I1896" s="61" t="str">
        <f t="shared" si="180"/>
        <v/>
      </c>
      <c r="J1896" s="61" t="str">
        <f t="shared" si="176"/>
        <v/>
      </c>
      <c r="K1896" s="61">
        <f t="array" ref="K1896">(MAX(IF($A1896=InsertVoiceSwitchActivateLOG!A$1:A$7000,InsertVoiceSwitchActivateLOG!H$1:H$7000,0)))</f>
        <v>1.8400000000000003E-2</v>
      </c>
      <c r="L1896" s="61" t="str">
        <f t="shared" si="181"/>
        <v/>
      </c>
      <c r="M1896" s="61">
        <f t="shared" si="179"/>
        <v>16.249999999999432</v>
      </c>
      <c r="N1896" s="59" t="str">
        <f t="shared" si="177"/>
        <v/>
      </c>
      <c r="O1896" s="59" t="str">
        <f t="shared" si="178"/>
        <v/>
      </c>
    </row>
    <row r="1897" spans="1:15" ht="12.5" customHeight="1" x14ac:dyDescent="0.35">
      <c r="A1897" s="2">
        <v>37</v>
      </c>
      <c r="B1897" s="2" t="s">
        <v>54</v>
      </c>
      <c r="C1897" s="69">
        <v>83.058019999999999</v>
      </c>
      <c r="D1897" t="s">
        <v>50</v>
      </c>
      <c r="E1897" s="2" t="s">
        <v>41</v>
      </c>
      <c r="F1897" s="2" t="s">
        <v>55</v>
      </c>
      <c r="G1897" s="2"/>
      <c r="H1897" s="2" t="str">
        <f>IF(OR(G1897="",G1898="",G1899="",G1900=""),"",(SUMIF(A1897:A$7000,A1897,G1897:G$7000)))</f>
        <v/>
      </c>
      <c r="I1897" s="55" t="str">
        <f t="shared" si="180"/>
        <v/>
      </c>
      <c r="J1897" s="61" t="str">
        <f t="shared" si="176"/>
        <v/>
      </c>
      <c r="K1897" s="55">
        <f t="array" ref="K1897">(MAX(IF($A1897=InsertVoiceSwitchActivateLOG!A$1:A$7000,InsertVoiceSwitchActivateLOG!H$1:H$7000,0)))</f>
        <v>1.8400000000000003E-2</v>
      </c>
      <c r="L1897" s="55" t="str">
        <f t="shared" si="181"/>
        <v/>
      </c>
      <c r="M1897" s="55">
        <f t="shared" si="179"/>
        <v>22.829999999999018</v>
      </c>
      <c r="N1897" s="59" t="str">
        <f t="shared" si="177"/>
        <v/>
      </c>
      <c r="O1897" s="59" t="str">
        <f t="shared" si="178"/>
        <v/>
      </c>
    </row>
    <row r="1898" spans="1:15" ht="12.5" customHeight="1" x14ac:dyDescent="0.35">
      <c r="A1898" s="61">
        <v>37</v>
      </c>
      <c r="B1898" s="61" t="s">
        <v>54</v>
      </c>
      <c r="C1898" s="70">
        <v>83.078770000000006</v>
      </c>
      <c r="D1898" s="59" t="s">
        <v>50</v>
      </c>
      <c r="E1898" s="61" t="s">
        <v>41</v>
      </c>
      <c r="F1898" s="61" t="s">
        <v>55</v>
      </c>
      <c r="G1898" s="61"/>
      <c r="H1898" s="61" t="str">
        <f>IF(OR(G1898="",G1899="",G1900="",G1901=""),"",(SUMIF(A1898:A$7000,A1898,G1898:G$7000)))</f>
        <v/>
      </c>
      <c r="I1898" s="61" t="str">
        <f t="shared" si="180"/>
        <v/>
      </c>
      <c r="J1898" s="61" t="str">
        <f t="shared" si="176"/>
        <v/>
      </c>
      <c r="K1898" s="61">
        <f t="array" ref="K1898">(MAX(IF($A1898=InsertVoiceSwitchActivateLOG!A$1:A$7000,InsertVoiceSwitchActivateLOG!H$1:H$7000,0)))</f>
        <v>1.8400000000000003E-2</v>
      </c>
      <c r="L1898" s="61" t="str">
        <f t="shared" si="181"/>
        <v/>
      </c>
      <c r="M1898" s="61">
        <f t="shared" si="179"/>
        <v>20.750000000006708</v>
      </c>
      <c r="N1898" s="59" t="str">
        <f t="shared" si="177"/>
        <v/>
      </c>
      <c r="O1898" s="59" t="str">
        <f t="shared" si="178"/>
        <v/>
      </c>
    </row>
    <row r="1899" spans="1:15" ht="12.5" customHeight="1" x14ac:dyDescent="0.35">
      <c r="A1899" s="2">
        <v>37</v>
      </c>
      <c r="B1899" s="2" t="s">
        <v>54</v>
      </c>
      <c r="C1899" s="69">
        <v>83.097409999999996</v>
      </c>
      <c r="D1899" t="s">
        <v>50</v>
      </c>
      <c r="E1899" s="2" t="s">
        <v>41</v>
      </c>
      <c r="F1899" s="2" t="s">
        <v>55</v>
      </c>
      <c r="G1899" s="2"/>
      <c r="H1899" s="2" t="str">
        <f>IF(OR(G1899="",G1900="",G1901="",G1902=""),"",(SUMIF(A1899:A$7000,A1899,G1899:G$7000)))</f>
        <v/>
      </c>
      <c r="I1899" s="55" t="str">
        <f t="shared" si="180"/>
        <v/>
      </c>
      <c r="J1899" s="61" t="str">
        <f t="shared" si="176"/>
        <v/>
      </c>
      <c r="K1899" s="55">
        <f t="array" ref="K1899">(MAX(IF($A1899=InsertVoiceSwitchActivateLOG!A$1:A$7000,InsertVoiceSwitchActivateLOG!H$1:H$7000,0)))</f>
        <v>1.8400000000000003E-2</v>
      </c>
      <c r="L1899" s="55" t="str">
        <f t="shared" si="181"/>
        <v/>
      </c>
      <c r="M1899" s="55">
        <f t="shared" si="179"/>
        <v>18.639999999990664</v>
      </c>
      <c r="N1899" s="59" t="str">
        <f t="shared" si="177"/>
        <v/>
      </c>
      <c r="O1899" s="59" t="str">
        <f t="shared" si="178"/>
        <v/>
      </c>
    </row>
    <row r="1900" spans="1:15" ht="12.5" customHeight="1" x14ac:dyDescent="0.35">
      <c r="A1900" s="61">
        <v>37</v>
      </c>
      <c r="B1900" s="61" t="s">
        <v>54</v>
      </c>
      <c r="C1900" s="70">
        <v>83.115759999999995</v>
      </c>
      <c r="D1900" s="59" t="s">
        <v>50</v>
      </c>
      <c r="E1900" s="61" t="s">
        <v>41</v>
      </c>
      <c r="F1900" s="61" t="s">
        <v>55</v>
      </c>
      <c r="G1900" s="61"/>
      <c r="H1900" s="61" t="str">
        <f>IF(OR(G1900="",G1901="",G1902="",G1903=""),"",(SUMIF(A1900:A$7000,A1900,G1900:G$7000)))</f>
        <v/>
      </c>
      <c r="I1900" s="61" t="str">
        <f t="shared" si="180"/>
        <v/>
      </c>
      <c r="J1900" s="61" t="str">
        <f t="shared" si="176"/>
        <v/>
      </c>
      <c r="K1900" s="61">
        <f t="array" ref="K1900">(MAX(IF($A1900=InsertVoiceSwitchActivateLOG!A$1:A$7000,InsertVoiceSwitchActivateLOG!H$1:H$7000,0)))</f>
        <v>1.8400000000000003E-2</v>
      </c>
      <c r="L1900" s="61" t="str">
        <f t="shared" si="181"/>
        <v/>
      </c>
      <c r="M1900" s="61">
        <f t="shared" si="179"/>
        <v>18.34999999999809</v>
      </c>
      <c r="N1900" s="59" t="str">
        <f t="shared" si="177"/>
        <v/>
      </c>
      <c r="O1900" s="59" t="str">
        <f t="shared" si="178"/>
        <v/>
      </c>
    </row>
    <row r="1901" spans="1:15" ht="12.5" customHeight="1" x14ac:dyDescent="0.35">
      <c r="A1901" s="2">
        <v>37</v>
      </c>
      <c r="B1901" s="2" t="s">
        <v>54</v>
      </c>
      <c r="C1901" s="69">
        <v>83.135419999999996</v>
      </c>
      <c r="D1901" t="s">
        <v>50</v>
      </c>
      <c r="E1901" s="2" t="s">
        <v>41</v>
      </c>
      <c r="F1901" s="2" t="s">
        <v>55</v>
      </c>
      <c r="G1901" s="2"/>
      <c r="H1901" s="2" t="str">
        <f>IF(OR(G1901="",G1902="",G1903="",G1904=""),"",(SUMIF(A1901:A$7000,A1901,G1901:G$7000)))</f>
        <v/>
      </c>
      <c r="I1901" s="55" t="str">
        <f t="shared" si="180"/>
        <v/>
      </c>
      <c r="J1901" s="61" t="str">
        <f t="shared" si="176"/>
        <v/>
      </c>
      <c r="K1901" s="55">
        <f t="array" ref="K1901">(MAX(IF($A1901=InsertVoiceSwitchActivateLOG!A$1:A$7000,InsertVoiceSwitchActivateLOG!H$1:H$7000,0)))</f>
        <v>1.8400000000000003E-2</v>
      </c>
      <c r="L1901" s="55" t="str">
        <f t="shared" si="181"/>
        <v/>
      </c>
      <c r="M1901" s="55">
        <f t="shared" si="179"/>
        <v>19.660000000001787</v>
      </c>
      <c r="N1901" s="59" t="str">
        <f t="shared" si="177"/>
        <v/>
      </c>
      <c r="O1901" s="59" t="str">
        <f t="shared" si="178"/>
        <v/>
      </c>
    </row>
    <row r="1902" spans="1:15" ht="12.5" customHeight="1" x14ac:dyDescent="0.35">
      <c r="A1902" s="61">
        <v>37</v>
      </c>
      <c r="B1902" s="61" t="s">
        <v>54</v>
      </c>
      <c r="C1902" s="70">
        <v>83.153760000000005</v>
      </c>
      <c r="D1902" s="59" t="s">
        <v>50</v>
      </c>
      <c r="E1902" s="61" t="s">
        <v>41</v>
      </c>
      <c r="F1902" s="61" t="s">
        <v>55</v>
      </c>
      <c r="G1902" s="61"/>
      <c r="H1902" s="61" t="str">
        <f>IF(OR(G1902="",G1903="",G1904="",G1905=""),"",(SUMIF(A1902:A$7000,A1902,G1902:G$7000)))</f>
        <v/>
      </c>
      <c r="I1902" s="61" t="str">
        <f t="shared" si="180"/>
        <v/>
      </c>
      <c r="J1902" s="61" t="str">
        <f t="shared" si="176"/>
        <v/>
      </c>
      <c r="K1902" s="61">
        <f t="array" ref="K1902">(MAX(IF($A1902=InsertVoiceSwitchActivateLOG!A$1:A$7000,InsertVoiceSwitchActivateLOG!H$1:H$7000,0)))</f>
        <v>1.8400000000000003E-2</v>
      </c>
      <c r="L1902" s="61" t="str">
        <f t="shared" si="181"/>
        <v/>
      </c>
      <c r="M1902" s="61">
        <f t="shared" si="179"/>
        <v>18.340000000009127</v>
      </c>
      <c r="N1902" s="59" t="str">
        <f t="shared" si="177"/>
        <v/>
      </c>
      <c r="O1902" s="59" t="str">
        <f t="shared" si="178"/>
        <v/>
      </c>
    </row>
    <row r="1903" spans="1:15" ht="12.5" customHeight="1" x14ac:dyDescent="0.35">
      <c r="A1903" s="2">
        <v>37</v>
      </c>
      <c r="B1903" s="2" t="s">
        <v>54</v>
      </c>
      <c r="C1903" s="69">
        <v>83.17747</v>
      </c>
      <c r="D1903" t="s">
        <v>50</v>
      </c>
      <c r="E1903" s="2" t="s">
        <v>41</v>
      </c>
      <c r="F1903" s="2" t="s">
        <v>55</v>
      </c>
      <c r="G1903" s="2"/>
      <c r="H1903" s="2" t="str">
        <f>IF(OR(G1903="",G1904="",G1905="",G1906=""),"",(SUMIF(A1903:A$7000,A1903,G1903:G$7000)))</f>
        <v/>
      </c>
      <c r="I1903" s="55" t="str">
        <f t="shared" si="180"/>
        <v/>
      </c>
      <c r="J1903" s="61" t="str">
        <f t="shared" si="176"/>
        <v/>
      </c>
      <c r="K1903" s="55">
        <f t="array" ref="K1903">(MAX(IF($A1903=InsertVoiceSwitchActivateLOG!A$1:A$7000,InsertVoiceSwitchActivateLOG!H$1:H$7000,0)))</f>
        <v>1.8400000000000003E-2</v>
      </c>
      <c r="L1903" s="55" t="str">
        <f t="shared" si="181"/>
        <v/>
      </c>
      <c r="M1903" s="55">
        <f t="shared" si="179"/>
        <v>23.709999999994125</v>
      </c>
      <c r="N1903" s="59" t="str">
        <f t="shared" si="177"/>
        <v/>
      </c>
      <c r="O1903" s="59" t="str">
        <f t="shared" si="178"/>
        <v/>
      </c>
    </row>
    <row r="1904" spans="1:15" ht="12.5" customHeight="1" x14ac:dyDescent="0.35">
      <c r="A1904" s="61">
        <v>37</v>
      </c>
      <c r="B1904" s="61" t="s">
        <v>54</v>
      </c>
      <c r="C1904" s="70">
        <v>83.201089999999994</v>
      </c>
      <c r="D1904" s="59" t="s">
        <v>50</v>
      </c>
      <c r="E1904" s="61" t="s">
        <v>41</v>
      </c>
      <c r="F1904" s="61" t="s">
        <v>55</v>
      </c>
      <c r="G1904" s="61"/>
      <c r="H1904" s="61" t="str">
        <f>IF(OR(G1904="",G1905="",G1906="",G1907=""),"",(SUMIF(A1904:A$7000,A1904,G1904:G$7000)))</f>
        <v/>
      </c>
      <c r="I1904" s="61" t="str">
        <f t="shared" si="180"/>
        <v/>
      </c>
      <c r="J1904" s="61" t="str">
        <f t="shared" si="176"/>
        <v/>
      </c>
      <c r="K1904" s="61">
        <f t="array" ref="K1904">(MAX(IF($A1904=InsertVoiceSwitchActivateLOG!A$1:A$7000,InsertVoiceSwitchActivateLOG!H$1:H$7000,0)))</f>
        <v>1.8400000000000003E-2</v>
      </c>
      <c r="L1904" s="61" t="str">
        <f t="shared" si="181"/>
        <v/>
      </c>
      <c r="M1904" s="61">
        <f t="shared" si="179"/>
        <v>23.619999999993979</v>
      </c>
      <c r="N1904" s="59" t="str">
        <f t="shared" si="177"/>
        <v/>
      </c>
      <c r="O1904" s="59" t="str">
        <f t="shared" si="178"/>
        <v/>
      </c>
    </row>
    <row r="1905" spans="1:15" ht="12.5" customHeight="1" x14ac:dyDescent="0.35">
      <c r="A1905" s="2">
        <v>37</v>
      </c>
      <c r="B1905" s="2" t="s">
        <v>54</v>
      </c>
      <c r="C1905" s="69">
        <v>83.222980000000007</v>
      </c>
      <c r="D1905" t="s">
        <v>50</v>
      </c>
      <c r="E1905" s="2" t="s">
        <v>41</v>
      </c>
      <c r="F1905" s="2" t="s">
        <v>55</v>
      </c>
      <c r="G1905" s="2"/>
      <c r="H1905" s="2" t="str">
        <f>IF(OR(G1905="",G1906="",G1907="",G1908=""),"",(SUMIF(A1905:A$7000,A1905,G1905:G$7000)))</f>
        <v/>
      </c>
      <c r="I1905" s="55" t="str">
        <f t="shared" si="180"/>
        <v/>
      </c>
      <c r="J1905" s="61" t="str">
        <f t="shared" si="176"/>
        <v/>
      </c>
      <c r="K1905" s="55">
        <f t="array" ref="K1905">(MAX(IF($A1905=InsertVoiceSwitchActivateLOG!A$1:A$7000,InsertVoiceSwitchActivateLOG!H$1:H$7000,0)))</f>
        <v>1.8400000000000003E-2</v>
      </c>
      <c r="L1905" s="55" t="str">
        <f t="shared" si="181"/>
        <v/>
      </c>
      <c r="M1905" s="55">
        <f t="shared" si="179"/>
        <v>21.890000000013288</v>
      </c>
      <c r="N1905" s="59" t="str">
        <f t="shared" si="177"/>
        <v/>
      </c>
      <c r="O1905" s="59" t="str">
        <f t="shared" si="178"/>
        <v/>
      </c>
    </row>
    <row r="1906" spans="1:15" ht="12.5" customHeight="1" x14ac:dyDescent="0.35">
      <c r="A1906" s="61">
        <v>37</v>
      </c>
      <c r="B1906" s="61" t="s">
        <v>54</v>
      </c>
      <c r="C1906" s="70">
        <v>83.241739999999993</v>
      </c>
      <c r="D1906" s="59" t="s">
        <v>50</v>
      </c>
      <c r="E1906" s="61" t="s">
        <v>41</v>
      </c>
      <c r="F1906" s="61" t="s">
        <v>55</v>
      </c>
      <c r="G1906" s="61"/>
      <c r="H1906" s="61" t="str">
        <f>IF(OR(G1906="",G1907="",G1908="",G1909=""),"",(SUMIF(A1906:A$7000,A1906,G1906:G$7000)))</f>
        <v/>
      </c>
      <c r="I1906" s="61" t="str">
        <f t="shared" si="180"/>
        <v/>
      </c>
      <c r="J1906" s="61" t="str">
        <f t="shared" si="176"/>
        <v/>
      </c>
      <c r="K1906" s="61">
        <f t="array" ref="K1906">(MAX(IF($A1906=InsertVoiceSwitchActivateLOG!A$1:A$7000,InsertVoiceSwitchActivateLOG!H$1:H$7000,0)))</f>
        <v>1.8400000000000003E-2</v>
      </c>
      <c r="L1906" s="61" t="str">
        <f t="shared" si="181"/>
        <v/>
      </c>
      <c r="M1906" s="61">
        <f t="shared" si="179"/>
        <v>18.759999999986121</v>
      </c>
      <c r="N1906" s="59" t="str">
        <f t="shared" si="177"/>
        <v/>
      </c>
      <c r="O1906" s="59" t="str">
        <f t="shared" si="178"/>
        <v/>
      </c>
    </row>
    <row r="1907" spans="1:15" ht="12.5" customHeight="1" x14ac:dyDescent="0.35">
      <c r="A1907" s="2">
        <v>37</v>
      </c>
      <c r="B1907" s="2" t="s">
        <v>54</v>
      </c>
      <c r="C1907" s="69">
        <v>83.264790000000005</v>
      </c>
      <c r="D1907" t="s">
        <v>50</v>
      </c>
      <c r="E1907" s="2" t="s">
        <v>41</v>
      </c>
      <c r="F1907" s="2" t="s">
        <v>55</v>
      </c>
      <c r="G1907" s="2"/>
      <c r="H1907" s="2" t="str">
        <f>IF(OR(G1907="",G1908="",G1909="",G1910=""),"",(SUMIF(A1907:A$7000,A1907,G1907:G$7000)))</f>
        <v/>
      </c>
      <c r="I1907" s="55" t="str">
        <f t="shared" si="180"/>
        <v/>
      </c>
      <c r="J1907" s="61" t="str">
        <f t="shared" si="176"/>
        <v/>
      </c>
      <c r="K1907" s="55">
        <f t="array" ref="K1907">(MAX(IF($A1907=InsertVoiceSwitchActivateLOG!A$1:A$7000,InsertVoiceSwitchActivateLOG!H$1:H$7000,0)))</f>
        <v>1.8400000000000003E-2</v>
      </c>
      <c r="L1907" s="55" t="str">
        <f t="shared" si="181"/>
        <v/>
      </c>
      <c r="M1907" s="55">
        <f t="shared" si="179"/>
        <v>23.050000000012005</v>
      </c>
      <c r="N1907" s="59" t="str">
        <f t="shared" si="177"/>
        <v/>
      </c>
      <c r="O1907" s="59" t="str">
        <f t="shared" si="178"/>
        <v/>
      </c>
    </row>
    <row r="1908" spans="1:15" ht="12.5" customHeight="1" x14ac:dyDescent="0.35">
      <c r="A1908" s="61">
        <v>37</v>
      </c>
      <c r="B1908" s="61" t="s">
        <v>54</v>
      </c>
      <c r="C1908" s="70">
        <v>83.28201</v>
      </c>
      <c r="D1908" s="59" t="s">
        <v>50</v>
      </c>
      <c r="E1908" s="61" t="s">
        <v>41</v>
      </c>
      <c r="F1908" s="61" t="s">
        <v>55</v>
      </c>
      <c r="G1908" s="61"/>
      <c r="H1908" s="61" t="str">
        <f>IF(OR(G1908="",G1909="",G1910="",G1911=""),"",(SUMIF(A1908:A$7000,A1908,G1908:G$7000)))</f>
        <v/>
      </c>
      <c r="I1908" s="61" t="str">
        <f t="shared" si="180"/>
        <v/>
      </c>
      <c r="J1908" s="61" t="str">
        <f t="shared" si="176"/>
        <v/>
      </c>
      <c r="K1908" s="61">
        <f t="array" ref="K1908">(MAX(IF($A1908=InsertVoiceSwitchActivateLOG!A$1:A$7000,InsertVoiceSwitchActivateLOG!H$1:H$7000,0)))</f>
        <v>1.8400000000000003E-2</v>
      </c>
      <c r="L1908" s="61" t="str">
        <f t="shared" si="181"/>
        <v/>
      </c>
      <c r="M1908" s="61">
        <f t="shared" si="179"/>
        <v>17.219999999994684</v>
      </c>
      <c r="N1908" s="59" t="str">
        <f t="shared" si="177"/>
        <v/>
      </c>
      <c r="O1908" s="59" t="str">
        <f t="shared" si="178"/>
        <v/>
      </c>
    </row>
    <row r="1909" spans="1:15" ht="12.5" customHeight="1" x14ac:dyDescent="0.35">
      <c r="A1909" s="2">
        <v>37</v>
      </c>
      <c r="B1909" s="2" t="s">
        <v>54</v>
      </c>
      <c r="C1909" s="69">
        <v>83.297719999999998</v>
      </c>
      <c r="D1909" t="s">
        <v>50</v>
      </c>
      <c r="E1909" s="2" t="s">
        <v>41</v>
      </c>
      <c r="F1909" s="2" t="s">
        <v>55</v>
      </c>
      <c r="G1909" s="2"/>
      <c r="H1909" s="2" t="str">
        <f>IF(OR(G1909="",G1910="",G1911="",G1912=""),"",(SUMIF(A1909:A$7000,A1909,G1909:G$7000)))</f>
        <v/>
      </c>
      <c r="I1909" s="55" t="str">
        <f t="shared" si="180"/>
        <v/>
      </c>
      <c r="J1909" s="61" t="str">
        <f t="shared" si="176"/>
        <v/>
      </c>
      <c r="K1909" s="55">
        <f t="array" ref="K1909">(MAX(IF($A1909=InsertVoiceSwitchActivateLOG!A$1:A$7000,InsertVoiceSwitchActivateLOG!H$1:H$7000,0)))</f>
        <v>1.8400000000000003E-2</v>
      </c>
      <c r="L1909" s="55" t="str">
        <f t="shared" si="181"/>
        <v/>
      </c>
      <c r="M1909" s="55">
        <f t="shared" si="179"/>
        <v>15.709999999998558</v>
      </c>
      <c r="N1909" s="59" t="str">
        <f t="shared" si="177"/>
        <v/>
      </c>
      <c r="O1909" s="59" t="str">
        <f t="shared" si="178"/>
        <v/>
      </c>
    </row>
    <row r="1910" spans="1:15" ht="12.5" customHeight="1" x14ac:dyDescent="0.35">
      <c r="A1910" s="61">
        <v>37</v>
      </c>
      <c r="B1910" s="61" t="s">
        <v>54</v>
      </c>
      <c r="C1910" s="70">
        <v>83.319299999999998</v>
      </c>
      <c r="D1910" s="59" t="s">
        <v>50</v>
      </c>
      <c r="E1910" s="61" t="s">
        <v>41</v>
      </c>
      <c r="F1910" s="61" t="s">
        <v>55</v>
      </c>
      <c r="G1910" s="61"/>
      <c r="H1910" s="61" t="str">
        <f>IF(OR(G1910="",G1911="",G1912="",G1913=""),"",(SUMIF(A1910:A$7000,A1910,G1910:G$7000)))</f>
        <v/>
      </c>
      <c r="I1910" s="61" t="str">
        <f t="shared" si="180"/>
        <v/>
      </c>
      <c r="J1910" s="61" t="str">
        <f t="shared" si="176"/>
        <v/>
      </c>
      <c r="K1910" s="61">
        <f t="array" ref="K1910">(MAX(IF($A1910=InsertVoiceSwitchActivateLOG!A$1:A$7000,InsertVoiceSwitchActivateLOG!H$1:H$7000,0)))</f>
        <v>1.8400000000000003E-2</v>
      </c>
      <c r="L1910" s="61" t="str">
        <f t="shared" si="181"/>
        <v/>
      </c>
      <c r="M1910" s="61">
        <f t="shared" si="179"/>
        <v>21.580000000000155</v>
      </c>
      <c r="N1910" s="59" t="str">
        <f t="shared" si="177"/>
        <v/>
      </c>
      <c r="O1910" s="59" t="str">
        <f t="shared" si="178"/>
        <v/>
      </c>
    </row>
    <row r="1911" spans="1:15" ht="12.5" customHeight="1" x14ac:dyDescent="0.35">
      <c r="A1911" s="2">
        <v>37</v>
      </c>
      <c r="B1911" s="2" t="s">
        <v>54</v>
      </c>
      <c r="C1911" s="69">
        <v>83.345789999999994</v>
      </c>
      <c r="D1911" t="s">
        <v>50</v>
      </c>
      <c r="E1911" s="2" t="s">
        <v>41</v>
      </c>
      <c r="F1911" s="2" t="s">
        <v>55</v>
      </c>
      <c r="G1911" s="2"/>
      <c r="H1911" s="2" t="str">
        <f>IF(OR(G1911="",G1912="",G1913="",G1914=""),"",(SUMIF(A1911:A$7000,A1911,G1911:G$7000)))</f>
        <v/>
      </c>
      <c r="I1911" s="55" t="str">
        <f t="shared" si="180"/>
        <v/>
      </c>
      <c r="J1911" s="61" t="str">
        <f t="shared" si="176"/>
        <v/>
      </c>
      <c r="K1911" s="55">
        <f t="array" ref="K1911">(MAX(IF($A1911=InsertVoiceSwitchActivateLOG!A$1:A$7000,InsertVoiceSwitchActivateLOG!H$1:H$7000,0)))</f>
        <v>1.8400000000000003E-2</v>
      </c>
      <c r="L1911" s="55" t="str">
        <f t="shared" si="181"/>
        <v/>
      </c>
      <c r="M1911" s="55">
        <f t="shared" si="179"/>
        <v>26.489999999995462</v>
      </c>
      <c r="N1911" s="59" t="str">
        <f t="shared" si="177"/>
        <v/>
      </c>
      <c r="O1911" s="59" t="str">
        <f t="shared" si="178"/>
        <v/>
      </c>
    </row>
    <row r="1912" spans="1:15" ht="12.5" customHeight="1" x14ac:dyDescent="0.35">
      <c r="A1912" s="61">
        <v>37</v>
      </c>
      <c r="B1912" s="61" t="s">
        <v>56</v>
      </c>
      <c r="C1912" s="70">
        <v>83.370450000000005</v>
      </c>
      <c r="D1912" s="59" t="s">
        <v>50</v>
      </c>
      <c r="E1912" s="61" t="s">
        <v>41</v>
      </c>
      <c r="F1912" s="61" t="s">
        <v>55</v>
      </c>
      <c r="G1912" s="61">
        <v>1.1000000000000001E-3</v>
      </c>
      <c r="H1912" s="61">
        <f>IF(OR(G1912="",G1913="",G1914="",G1915=""),"",(SUMIF(A1912:A$7000,A1912,G1912:G$7000)))</f>
        <v>1.8400000000000003E-2</v>
      </c>
      <c r="I1912" s="61">
        <f t="shared" si="180"/>
        <v>37</v>
      </c>
      <c r="J1912" s="61" t="str">
        <f t="shared" si="176"/>
        <v>TaskD</v>
      </c>
      <c r="K1912" s="61">
        <f t="array" ref="K1912">(MAX(IF($A1912=InsertVoiceSwitchActivateLOG!A$1:A$7000,InsertVoiceSwitchActivateLOG!H$1:H$7000,0)))</f>
        <v>1.8400000000000003E-2</v>
      </c>
      <c r="L1912" s="61">
        <f t="shared" si="181"/>
        <v>83.370450000000005</v>
      </c>
      <c r="M1912" s="61">
        <f t="shared" si="179"/>
        <v>24.660000000011451</v>
      </c>
      <c r="N1912" s="59" t="str">
        <f t="shared" si="177"/>
        <v/>
      </c>
      <c r="O1912" s="59" t="str">
        <f t="shared" si="178"/>
        <v/>
      </c>
    </row>
    <row r="1913" spans="1:15" ht="12.5" customHeight="1" x14ac:dyDescent="0.35">
      <c r="A1913" s="2">
        <v>37</v>
      </c>
      <c r="B1913" s="2" t="s">
        <v>56</v>
      </c>
      <c r="C1913" s="69">
        <v>83.398570000000007</v>
      </c>
      <c r="D1913" t="s">
        <v>50</v>
      </c>
      <c r="E1913" s="2" t="s">
        <v>41</v>
      </c>
      <c r="F1913" s="2" t="s">
        <v>55</v>
      </c>
      <c r="G1913" s="2">
        <v>1.1000000000000001E-3</v>
      </c>
      <c r="H1913" s="2">
        <f>IF(OR(G1913="",G1914="",G1915="",G1916=""),"",(SUMIF(A1913:A$7000,A1913,G1913:G$7000)))</f>
        <v>1.7299999999999999E-2</v>
      </c>
      <c r="I1913" s="55" t="str">
        <f t="shared" si="180"/>
        <v/>
      </c>
      <c r="J1913" s="61" t="str">
        <f t="shared" si="176"/>
        <v/>
      </c>
      <c r="K1913" s="55">
        <f t="array" ref="K1913">(MAX(IF($A1913=InsertVoiceSwitchActivateLOG!A$1:A$7000,InsertVoiceSwitchActivateLOG!H$1:H$7000,0)))</f>
        <v>1.8400000000000003E-2</v>
      </c>
      <c r="L1913" s="55" t="str">
        <f t="shared" si="181"/>
        <v/>
      </c>
      <c r="M1913" s="55">
        <f t="shared" si="179"/>
        <v>28.120000000001255</v>
      </c>
      <c r="N1913" s="59">
        <f t="shared" si="177"/>
        <v>37</v>
      </c>
      <c r="O1913" s="59">
        <f t="shared" si="178"/>
        <v>1</v>
      </c>
    </row>
    <row r="1914" spans="1:15" ht="12.5" customHeight="1" x14ac:dyDescent="0.35">
      <c r="A1914" s="61">
        <v>37</v>
      </c>
      <c r="B1914" s="61" t="s">
        <v>56</v>
      </c>
      <c r="C1914" s="70">
        <v>83.418890000000005</v>
      </c>
      <c r="D1914" s="59" t="s">
        <v>50</v>
      </c>
      <c r="E1914" s="61" t="s">
        <v>41</v>
      </c>
      <c r="F1914" s="61" t="s">
        <v>55</v>
      </c>
      <c r="G1914" s="61">
        <v>2.5999999999999999E-3</v>
      </c>
      <c r="H1914" s="61">
        <f>IF(OR(G1914="",G1915="",G1916="",G1917=""),"",(SUMIF(A1914:A$7000,A1914,G1914:G$7000)))</f>
        <v>1.6199999999999999E-2</v>
      </c>
      <c r="I1914" s="61" t="str">
        <f t="shared" si="180"/>
        <v/>
      </c>
      <c r="J1914" s="61" t="str">
        <f t="shared" si="176"/>
        <v/>
      </c>
      <c r="K1914" s="61">
        <f t="array" ref="K1914">(MAX(IF($A1914=InsertVoiceSwitchActivateLOG!A$1:A$7000,InsertVoiceSwitchActivateLOG!H$1:H$7000,0)))</f>
        <v>1.8400000000000003E-2</v>
      </c>
      <c r="L1914" s="61" t="str">
        <f t="shared" si="181"/>
        <v/>
      </c>
      <c r="M1914" s="61">
        <f t="shared" si="179"/>
        <v>20.319999999998117</v>
      </c>
      <c r="N1914" s="59">
        <f t="shared" si="177"/>
        <v>37</v>
      </c>
      <c r="O1914" s="59">
        <f t="shared" si="178"/>
        <v>-1</v>
      </c>
    </row>
    <row r="1915" spans="1:15" ht="12.5" customHeight="1" x14ac:dyDescent="0.35">
      <c r="A1915" s="2">
        <v>37</v>
      </c>
      <c r="B1915" s="2" t="s">
        <v>56</v>
      </c>
      <c r="C1915" s="69">
        <v>83.446470000000005</v>
      </c>
      <c r="D1915" t="s">
        <v>50</v>
      </c>
      <c r="E1915" s="2" t="s">
        <v>41</v>
      </c>
      <c r="F1915" s="2" t="s">
        <v>55</v>
      </c>
      <c r="G1915" s="2">
        <v>1.8E-3</v>
      </c>
      <c r="H1915" s="2">
        <f>IF(OR(G1915="",G1916="",G1917="",G1918=""),"",(SUMIF(A1915:A$7000,A1915,G1915:G$7000)))</f>
        <v>1.3599999999999999E-2</v>
      </c>
      <c r="I1915" s="55" t="str">
        <f t="shared" si="180"/>
        <v/>
      </c>
      <c r="J1915" s="61" t="str">
        <f t="shared" si="176"/>
        <v/>
      </c>
      <c r="K1915" s="55">
        <f t="array" ref="K1915">(MAX(IF($A1915=InsertVoiceSwitchActivateLOG!A$1:A$7000,InsertVoiceSwitchActivateLOG!H$1:H$7000,0)))</f>
        <v>1.8400000000000003E-2</v>
      </c>
      <c r="L1915" s="55" t="str">
        <f t="shared" si="181"/>
        <v/>
      </c>
      <c r="M1915" s="55">
        <f t="shared" si="179"/>
        <v>27.580000000000382</v>
      </c>
      <c r="N1915" s="59">
        <f t="shared" si="177"/>
        <v>37</v>
      </c>
      <c r="O1915" s="59">
        <f t="shared" si="178"/>
        <v>-1</v>
      </c>
    </row>
    <row r="1916" spans="1:15" ht="12.5" customHeight="1" x14ac:dyDescent="0.35">
      <c r="A1916" s="61">
        <v>37</v>
      </c>
      <c r="B1916" s="61" t="s">
        <v>54</v>
      </c>
      <c r="C1916" s="70">
        <v>83.465940000000003</v>
      </c>
      <c r="D1916" s="59" t="s">
        <v>50</v>
      </c>
      <c r="E1916" s="61" t="s">
        <v>41</v>
      </c>
      <c r="F1916" s="61" t="s">
        <v>55</v>
      </c>
      <c r="G1916" s="61">
        <v>8.0000000000000004E-4</v>
      </c>
      <c r="H1916" s="61">
        <f>IF(OR(G1916="",G1917="",G1918="",G1919=""),"",(SUMIF(A1916:A$7000,A1916,G1916:G$7000)))</f>
        <v>1.18E-2</v>
      </c>
      <c r="I1916" s="61" t="str">
        <f t="shared" si="180"/>
        <v/>
      </c>
      <c r="J1916" s="61" t="str">
        <f t="shared" si="176"/>
        <v/>
      </c>
      <c r="K1916" s="61">
        <f t="array" ref="K1916">(MAX(IF($A1916=InsertVoiceSwitchActivateLOG!A$1:A$7000,InsertVoiceSwitchActivateLOG!H$1:H$7000,0)))</f>
        <v>1.8400000000000003E-2</v>
      </c>
      <c r="L1916" s="61" t="str">
        <f t="shared" si="181"/>
        <v/>
      </c>
      <c r="M1916" s="61">
        <f t="shared" si="179"/>
        <v>19.469999999998322</v>
      </c>
      <c r="N1916" s="59">
        <f t="shared" si="177"/>
        <v>37</v>
      </c>
      <c r="O1916" s="59">
        <f t="shared" si="178"/>
        <v>1</v>
      </c>
    </row>
    <row r="1917" spans="1:15" ht="12.5" customHeight="1" x14ac:dyDescent="0.35">
      <c r="A1917" s="2">
        <v>37</v>
      </c>
      <c r="B1917" s="2" t="s">
        <v>54</v>
      </c>
      <c r="C1917" s="69">
        <v>83.483059999999995</v>
      </c>
      <c r="D1917" t="s">
        <v>50</v>
      </c>
      <c r="E1917" s="2" t="s">
        <v>41</v>
      </c>
      <c r="F1917" s="2" t="s">
        <v>55</v>
      </c>
      <c r="G1917" s="2">
        <v>8.9999999999999998E-4</v>
      </c>
      <c r="H1917" s="2">
        <f>IF(OR(G1917="",G1918="",G1919="",G1920=""),"",(SUMIF(A1917:A$7000,A1917,G1917:G$7000)))</f>
        <v>1.0999999999999999E-2</v>
      </c>
      <c r="I1917" s="55" t="str">
        <f t="shared" si="180"/>
        <v/>
      </c>
      <c r="J1917" s="61" t="str">
        <f t="shared" si="176"/>
        <v/>
      </c>
      <c r="K1917" s="55">
        <f t="array" ref="K1917">(MAX(IF($A1917=InsertVoiceSwitchActivateLOG!A$1:A$7000,InsertVoiceSwitchActivateLOG!H$1:H$7000,0)))</f>
        <v>1.8400000000000003E-2</v>
      </c>
      <c r="L1917" s="55" t="str">
        <f t="shared" si="181"/>
        <v/>
      </c>
      <c r="M1917" s="55">
        <f t="shared" si="179"/>
        <v>17.119999999991364</v>
      </c>
      <c r="N1917" s="59">
        <f t="shared" si="177"/>
        <v>37</v>
      </c>
      <c r="O1917" s="59">
        <f t="shared" si="178"/>
        <v>1</v>
      </c>
    </row>
    <row r="1918" spans="1:15" ht="12.5" customHeight="1" x14ac:dyDescent="0.35">
      <c r="A1918" s="61">
        <v>37</v>
      </c>
      <c r="B1918" s="61" t="s">
        <v>56</v>
      </c>
      <c r="C1918" s="70">
        <v>83.499880000000005</v>
      </c>
      <c r="D1918" s="59" t="s">
        <v>50</v>
      </c>
      <c r="E1918" s="61" t="s">
        <v>41</v>
      </c>
      <c r="F1918" s="61" t="s">
        <v>55</v>
      </c>
      <c r="G1918" s="61">
        <v>1.6000000000000001E-3</v>
      </c>
      <c r="H1918" s="61">
        <f>IF(OR(G1918="",G1919="",G1920="",G1921=""),"",(SUMIF(A1918:A$7000,A1918,G1918:G$7000)))</f>
        <v>1.01E-2</v>
      </c>
      <c r="I1918" s="61" t="str">
        <f t="shared" si="180"/>
        <v/>
      </c>
      <c r="J1918" s="61" t="str">
        <f t="shared" si="176"/>
        <v/>
      </c>
      <c r="K1918" s="61">
        <f t="array" ref="K1918">(MAX(IF($A1918=InsertVoiceSwitchActivateLOG!A$1:A$7000,InsertVoiceSwitchActivateLOG!H$1:H$7000,0)))</f>
        <v>1.8400000000000003E-2</v>
      </c>
      <c r="L1918" s="61" t="str">
        <f t="shared" si="181"/>
        <v/>
      </c>
      <c r="M1918" s="61">
        <f t="shared" si="179"/>
        <v>16.820000000009827</v>
      </c>
      <c r="N1918" s="59">
        <f t="shared" si="177"/>
        <v>37</v>
      </c>
      <c r="O1918" s="59">
        <f t="shared" si="178"/>
        <v>1</v>
      </c>
    </row>
    <row r="1919" spans="1:15" ht="12.5" customHeight="1" x14ac:dyDescent="0.35">
      <c r="A1919" s="2">
        <v>37</v>
      </c>
      <c r="B1919" s="2" t="s">
        <v>56</v>
      </c>
      <c r="C1919" s="69">
        <v>83.515969999999996</v>
      </c>
      <c r="D1919" t="s">
        <v>50</v>
      </c>
      <c r="E1919" s="2" t="s">
        <v>41</v>
      </c>
      <c r="F1919" s="2" t="s">
        <v>55</v>
      </c>
      <c r="G1919" s="2">
        <v>1.6000000000000001E-3</v>
      </c>
      <c r="H1919" s="2">
        <f>IF(OR(G1919="",G1920="",G1921="",G1922=""),"",(SUMIF(A1919:A$7000,A1919,G1919:G$7000)))</f>
        <v>8.4999999999999989E-3</v>
      </c>
      <c r="I1919" s="55" t="str">
        <f t="shared" si="180"/>
        <v/>
      </c>
      <c r="J1919" s="61" t="str">
        <f t="shared" si="176"/>
        <v/>
      </c>
      <c r="K1919" s="55">
        <f t="array" ref="K1919">(MAX(IF($A1919=InsertVoiceSwitchActivateLOG!A$1:A$7000,InsertVoiceSwitchActivateLOG!H$1:H$7000,0)))</f>
        <v>1.8400000000000003E-2</v>
      </c>
      <c r="L1919" s="55" t="str">
        <f t="shared" si="181"/>
        <v/>
      </c>
      <c r="M1919" s="55">
        <f t="shared" si="179"/>
        <v>16.089999999991278</v>
      </c>
      <c r="N1919" s="59">
        <f t="shared" si="177"/>
        <v>37</v>
      </c>
      <c r="O1919" s="59">
        <f t="shared" si="178"/>
        <v>1</v>
      </c>
    </row>
    <row r="1920" spans="1:15" ht="12.5" customHeight="1" x14ac:dyDescent="0.35">
      <c r="A1920" s="61">
        <v>37</v>
      </c>
      <c r="B1920" s="61" t="s">
        <v>56</v>
      </c>
      <c r="C1920" s="70">
        <v>83.531819999999996</v>
      </c>
      <c r="D1920" s="59" t="s">
        <v>50</v>
      </c>
      <c r="E1920" s="61" t="s">
        <v>41</v>
      </c>
      <c r="F1920" s="61" t="s">
        <v>55</v>
      </c>
      <c r="G1920" s="61">
        <v>2E-3</v>
      </c>
      <c r="H1920" s="61">
        <f>IF(OR(G1920="",G1921="",G1922="",G1923=""),"",(SUMIF(A1920:A$7000,A1920,G1920:G$7000)))</f>
        <v>6.8999999999999999E-3</v>
      </c>
      <c r="I1920" s="61" t="str">
        <f t="shared" si="180"/>
        <v/>
      </c>
      <c r="J1920" s="61" t="str">
        <f t="shared" si="176"/>
        <v/>
      </c>
      <c r="K1920" s="61">
        <f t="array" ref="K1920">(MAX(IF($A1920=InsertVoiceSwitchActivateLOG!A$1:A$7000,InsertVoiceSwitchActivateLOG!H$1:H$7000,0)))</f>
        <v>1.8400000000000003E-2</v>
      </c>
      <c r="L1920" s="61" t="str">
        <f t="shared" si="181"/>
        <v/>
      </c>
      <c r="M1920" s="61">
        <f t="shared" si="179"/>
        <v>15.850000000000364</v>
      </c>
      <c r="N1920" s="59">
        <f t="shared" si="177"/>
        <v>37</v>
      </c>
      <c r="O1920" s="59">
        <f t="shared" si="178"/>
        <v>1</v>
      </c>
    </row>
    <row r="1921" spans="1:15" ht="12.5" customHeight="1" x14ac:dyDescent="0.35">
      <c r="A1921" s="2">
        <v>37</v>
      </c>
      <c r="B1921" s="2" t="s">
        <v>56</v>
      </c>
      <c r="C1921" s="69">
        <v>83.548810000000003</v>
      </c>
      <c r="D1921" t="s">
        <v>50</v>
      </c>
      <c r="E1921" s="2" t="s">
        <v>41</v>
      </c>
      <c r="F1921" s="2" t="s">
        <v>55</v>
      </c>
      <c r="G1921" s="2">
        <v>2E-3</v>
      </c>
      <c r="H1921" s="2" t="str">
        <f>IF(OR(G1921="",G1922="",G1923="",G1924=""),"",(SUMIF(A1921:A$7000,A1921,G1921:G$7000)))</f>
        <v/>
      </c>
      <c r="I1921" s="55" t="str">
        <f t="shared" si="180"/>
        <v/>
      </c>
      <c r="J1921" s="61" t="str">
        <f t="shared" si="176"/>
        <v/>
      </c>
      <c r="K1921" s="55">
        <f t="array" ref="K1921">(MAX(IF($A1921=InsertVoiceSwitchActivateLOG!A$1:A$7000,InsertVoiceSwitchActivateLOG!H$1:H$7000,0)))</f>
        <v>1.8400000000000003E-2</v>
      </c>
      <c r="L1921" s="55" t="str">
        <f t="shared" si="181"/>
        <v/>
      </c>
      <c r="M1921" s="55">
        <f t="shared" si="179"/>
        <v>16.990000000006944</v>
      </c>
      <c r="N1921" s="59">
        <f t="shared" si="177"/>
        <v>37</v>
      </c>
      <c r="O1921" s="59">
        <f t="shared" si="178"/>
        <v>-1</v>
      </c>
    </row>
    <row r="1922" spans="1:15" ht="12.5" customHeight="1" x14ac:dyDescent="0.35">
      <c r="A1922" s="61">
        <v>37</v>
      </c>
      <c r="B1922" s="61" t="s">
        <v>56</v>
      </c>
      <c r="C1922" s="70">
        <v>83.565259999999995</v>
      </c>
      <c r="D1922" s="59" t="s">
        <v>50</v>
      </c>
      <c r="E1922" s="61" t="s">
        <v>41</v>
      </c>
      <c r="F1922" s="61" t="s">
        <v>55</v>
      </c>
      <c r="G1922" s="61">
        <v>1.1999999999999999E-3</v>
      </c>
      <c r="H1922" s="61" t="str">
        <f>IF(OR(G1922="",G1923="",G1924="",G1925=""),"",(SUMIF(A1922:A$7000,A1922,G1922:G$7000)))</f>
        <v/>
      </c>
      <c r="I1922" s="61" t="str">
        <f t="shared" si="180"/>
        <v/>
      </c>
      <c r="J1922" s="61" t="str">
        <f t="shared" si="176"/>
        <v/>
      </c>
      <c r="K1922" s="61">
        <f t="array" ref="K1922">(MAX(IF($A1922=InsertVoiceSwitchActivateLOG!A$1:A$7000,InsertVoiceSwitchActivateLOG!H$1:H$7000,0)))</f>
        <v>1.8400000000000003E-2</v>
      </c>
      <c r="L1922" s="61" t="str">
        <f t="shared" si="181"/>
        <v/>
      </c>
      <c r="M1922" s="61">
        <f t="shared" si="179"/>
        <v>16.44999999999186</v>
      </c>
      <c r="N1922" s="59">
        <f t="shared" si="177"/>
        <v>37</v>
      </c>
      <c r="O1922" s="59">
        <f t="shared" si="178"/>
        <v>1</v>
      </c>
    </row>
    <row r="1923" spans="1:15" ht="12.5" customHeight="1" x14ac:dyDescent="0.35">
      <c r="A1923" s="2">
        <v>37</v>
      </c>
      <c r="B1923" s="2" t="s">
        <v>56</v>
      </c>
      <c r="C1923" s="69">
        <v>83.580330000000004</v>
      </c>
      <c r="D1923" t="s">
        <v>50</v>
      </c>
      <c r="E1923" s="2" t="s">
        <v>41</v>
      </c>
      <c r="F1923" s="2" t="s">
        <v>55</v>
      </c>
      <c r="G1923" s="2">
        <v>1.6999999999999999E-3</v>
      </c>
      <c r="H1923" s="2" t="str">
        <f>IF(OR(G1923="",G1924="",G1925="",G1926=""),"",(SUMIF(A1923:A$7000,A1923,G1923:G$7000)))</f>
        <v/>
      </c>
      <c r="I1923" s="55" t="str">
        <f t="shared" si="180"/>
        <v/>
      </c>
      <c r="J1923" s="61" t="str">
        <f t="shared" si="176"/>
        <v/>
      </c>
      <c r="K1923" s="55">
        <f t="array" ref="K1923">(MAX(IF($A1923=InsertVoiceSwitchActivateLOG!A$1:A$7000,InsertVoiceSwitchActivateLOG!H$1:H$7000,0)))</f>
        <v>1.8400000000000003E-2</v>
      </c>
      <c r="L1923" s="55" t="str">
        <f t="shared" si="181"/>
        <v/>
      </c>
      <c r="M1923" s="55">
        <f t="shared" si="179"/>
        <v>15.070000000008577</v>
      </c>
      <c r="N1923" s="59" t="str">
        <f t="shared" si="177"/>
        <v/>
      </c>
      <c r="O1923" s="59" t="str">
        <f t="shared" si="178"/>
        <v/>
      </c>
    </row>
    <row r="1924" spans="1:15" ht="12.5" customHeight="1" x14ac:dyDescent="0.35">
      <c r="A1924" s="61">
        <v>38</v>
      </c>
      <c r="B1924" s="61" t="s">
        <v>54</v>
      </c>
      <c r="C1924" s="70">
        <v>84.613299999999995</v>
      </c>
      <c r="D1924" s="59" t="s">
        <v>50</v>
      </c>
      <c r="E1924" s="61" t="s">
        <v>41</v>
      </c>
      <c r="F1924" s="61" t="s">
        <v>55</v>
      </c>
      <c r="G1924" s="61"/>
      <c r="H1924" s="61" t="str">
        <f>IF(OR(G1924="",G1925="",G1926="",G1927=""),"",(SUMIF(A1924:A$7000,A1924,G1924:G$7000)))</f>
        <v/>
      </c>
      <c r="I1924" s="61" t="str">
        <f t="shared" si="180"/>
        <v/>
      </c>
      <c r="J1924" s="61" t="str">
        <f t="shared" si="176"/>
        <v/>
      </c>
      <c r="K1924" s="61">
        <f t="array" ref="K1924">(MAX(IF($A1924=InsertVoiceSwitchActivateLOG!A$1:A$7000,InsertVoiceSwitchActivateLOG!H$1:H$7000,0)))</f>
        <v>6.2300000000000001E-2</v>
      </c>
      <c r="L1924" s="61" t="str">
        <f t="shared" si="181"/>
        <v/>
      </c>
      <c r="M1924" s="61">
        <f t="shared" si="179"/>
        <v>0</v>
      </c>
      <c r="N1924" s="59" t="str">
        <f t="shared" si="177"/>
        <v/>
      </c>
      <c r="O1924" s="59" t="str">
        <f t="shared" si="178"/>
        <v/>
      </c>
    </row>
    <row r="1925" spans="1:15" ht="12.5" customHeight="1" x14ac:dyDescent="0.35">
      <c r="A1925" s="2">
        <v>38</v>
      </c>
      <c r="B1925" s="2" t="s">
        <v>54</v>
      </c>
      <c r="C1925" s="69">
        <v>84.632210000000001</v>
      </c>
      <c r="D1925" t="s">
        <v>50</v>
      </c>
      <c r="E1925" s="2" t="s">
        <v>41</v>
      </c>
      <c r="F1925" s="2" t="s">
        <v>55</v>
      </c>
      <c r="G1925" s="2"/>
      <c r="H1925" s="2" t="str">
        <f>IF(OR(G1925="",G1926="",G1927="",G1928=""),"",(SUMIF(A1925:A$7000,A1925,G1925:G$7000)))</f>
        <v/>
      </c>
      <c r="I1925" s="55" t="str">
        <f t="shared" si="180"/>
        <v/>
      </c>
      <c r="J1925" s="61" t="str">
        <f t="shared" si="176"/>
        <v/>
      </c>
      <c r="K1925" s="55">
        <f t="array" ref="K1925">(MAX(IF($A1925=InsertVoiceSwitchActivateLOG!A$1:A$7000,InsertVoiceSwitchActivateLOG!H$1:H$7000,0)))</f>
        <v>6.2300000000000001E-2</v>
      </c>
      <c r="L1925" s="55" t="str">
        <f t="shared" si="181"/>
        <v/>
      </c>
      <c r="M1925" s="55">
        <f t="shared" si="179"/>
        <v>18.910000000005311</v>
      </c>
      <c r="N1925" s="59" t="str">
        <f t="shared" si="177"/>
        <v/>
      </c>
      <c r="O1925" s="59" t="str">
        <f t="shared" si="178"/>
        <v/>
      </c>
    </row>
    <row r="1926" spans="1:15" ht="12.5" customHeight="1" x14ac:dyDescent="0.35">
      <c r="A1926" s="61">
        <v>38</v>
      </c>
      <c r="B1926" s="61" t="s">
        <v>54</v>
      </c>
      <c r="C1926" s="70">
        <v>84.656800000000004</v>
      </c>
      <c r="D1926" s="59" t="s">
        <v>50</v>
      </c>
      <c r="E1926" s="61" t="s">
        <v>41</v>
      </c>
      <c r="F1926" s="61" t="s">
        <v>55</v>
      </c>
      <c r="G1926" s="61"/>
      <c r="H1926" s="61" t="str">
        <f>IF(OR(G1926="",G1927="",G1928="",G1929=""),"",(SUMIF(A1926:A$7000,A1926,G1926:G$7000)))</f>
        <v/>
      </c>
      <c r="I1926" s="61" t="str">
        <f t="shared" si="180"/>
        <v/>
      </c>
      <c r="J1926" s="61" t="str">
        <f t="shared" si="176"/>
        <v/>
      </c>
      <c r="K1926" s="61">
        <f t="array" ref="K1926">(MAX(IF($A1926=InsertVoiceSwitchActivateLOG!A$1:A$7000,InsertVoiceSwitchActivateLOG!H$1:H$7000,0)))</f>
        <v>6.2300000000000001E-2</v>
      </c>
      <c r="L1926" s="61" t="str">
        <f t="shared" si="181"/>
        <v/>
      </c>
      <c r="M1926" s="61">
        <f t="shared" si="179"/>
        <v>24.590000000003442</v>
      </c>
      <c r="N1926" s="59" t="str">
        <f t="shared" si="177"/>
        <v/>
      </c>
      <c r="O1926" s="59" t="str">
        <f t="shared" si="178"/>
        <v/>
      </c>
    </row>
    <row r="1927" spans="1:15" ht="12.5" customHeight="1" x14ac:dyDescent="0.35">
      <c r="A1927" s="2">
        <v>38</v>
      </c>
      <c r="B1927" s="2" t="s">
        <v>54</v>
      </c>
      <c r="C1927" s="69">
        <v>84.690700000000007</v>
      </c>
      <c r="D1927" t="s">
        <v>50</v>
      </c>
      <c r="E1927" s="2" t="s">
        <v>41</v>
      </c>
      <c r="F1927" s="2" t="s">
        <v>55</v>
      </c>
      <c r="G1927" s="2"/>
      <c r="H1927" s="2" t="str">
        <f>IF(OR(G1927="",G1928="",G1929="",G1930=""),"",(SUMIF(A1927:A$7000,A1927,G1927:G$7000)))</f>
        <v/>
      </c>
      <c r="I1927" s="55" t="str">
        <f t="shared" si="180"/>
        <v/>
      </c>
      <c r="J1927" s="61" t="str">
        <f t="shared" si="176"/>
        <v/>
      </c>
      <c r="K1927" s="55">
        <f t="array" ref="K1927">(MAX(IF($A1927=InsertVoiceSwitchActivateLOG!A$1:A$7000,InsertVoiceSwitchActivateLOG!H$1:H$7000,0)))</f>
        <v>6.2300000000000001E-2</v>
      </c>
      <c r="L1927" s="55" t="str">
        <f t="shared" si="181"/>
        <v/>
      </c>
      <c r="M1927" s="55">
        <f t="shared" si="179"/>
        <v>33.900000000002706</v>
      </c>
      <c r="N1927" s="59" t="str">
        <f t="shared" si="177"/>
        <v/>
      </c>
      <c r="O1927" s="59" t="str">
        <f t="shared" si="178"/>
        <v/>
      </c>
    </row>
    <row r="1928" spans="1:15" ht="12.5" customHeight="1" x14ac:dyDescent="0.35">
      <c r="A1928" s="61">
        <v>38</v>
      </c>
      <c r="B1928" s="61" t="s">
        <v>54</v>
      </c>
      <c r="C1928" s="70">
        <v>84.720889999999997</v>
      </c>
      <c r="D1928" s="59" t="s">
        <v>50</v>
      </c>
      <c r="E1928" s="61" t="s">
        <v>41</v>
      </c>
      <c r="F1928" s="61" t="s">
        <v>55</v>
      </c>
      <c r="G1928" s="61"/>
      <c r="H1928" s="61" t="str">
        <f>IF(OR(G1928="",G1929="",G1930="",G1931=""),"",(SUMIF(A1928:A$7000,A1928,G1928:G$7000)))</f>
        <v/>
      </c>
      <c r="I1928" s="61" t="str">
        <f t="shared" si="180"/>
        <v/>
      </c>
      <c r="J1928" s="61" t="str">
        <f t="shared" si="176"/>
        <v/>
      </c>
      <c r="K1928" s="61">
        <f t="array" ref="K1928">(MAX(IF($A1928=InsertVoiceSwitchActivateLOG!A$1:A$7000,InsertVoiceSwitchActivateLOG!H$1:H$7000,0)))</f>
        <v>6.2300000000000001E-2</v>
      </c>
      <c r="L1928" s="61" t="str">
        <f t="shared" si="181"/>
        <v/>
      </c>
      <c r="M1928" s="61">
        <f t="shared" si="179"/>
        <v>30.189999999990391</v>
      </c>
      <c r="N1928" s="59" t="str">
        <f t="shared" si="177"/>
        <v/>
      </c>
      <c r="O1928" s="59" t="str">
        <f t="shared" si="178"/>
        <v/>
      </c>
    </row>
    <row r="1929" spans="1:15" ht="12.5" customHeight="1" x14ac:dyDescent="0.35">
      <c r="A1929" s="2">
        <v>38</v>
      </c>
      <c r="B1929" s="2" t="s">
        <v>54</v>
      </c>
      <c r="C1929" s="69">
        <v>84.737679999999997</v>
      </c>
      <c r="D1929" t="s">
        <v>50</v>
      </c>
      <c r="E1929" s="2" t="s">
        <v>41</v>
      </c>
      <c r="F1929" s="2" t="s">
        <v>55</v>
      </c>
      <c r="G1929" s="2"/>
      <c r="H1929" s="2" t="str">
        <f>IF(OR(G1929="",G1930="",G1931="",G1932=""),"",(SUMIF(A1929:A$7000,A1929,G1929:G$7000)))</f>
        <v/>
      </c>
      <c r="I1929" s="55" t="str">
        <f t="shared" si="180"/>
        <v/>
      </c>
      <c r="J1929" s="61" t="str">
        <f t="shared" si="176"/>
        <v/>
      </c>
      <c r="K1929" s="55">
        <f t="array" ref="K1929">(MAX(IF($A1929=InsertVoiceSwitchActivateLOG!A$1:A$7000,InsertVoiceSwitchActivateLOG!H$1:H$7000,0)))</f>
        <v>6.2300000000000001E-2</v>
      </c>
      <c r="L1929" s="55" t="str">
        <f t="shared" si="181"/>
        <v/>
      </c>
      <c r="M1929" s="55">
        <f t="shared" si="179"/>
        <v>16.790000000000305</v>
      </c>
      <c r="N1929" s="59" t="str">
        <f t="shared" si="177"/>
        <v/>
      </c>
      <c r="O1929" s="59" t="str">
        <f t="shared" si="178"/>
        <v/>
      </c>
    </row>
    <row r="1930" spans="1:15" ht="12.5" customHeight="1" x14ac:dyDescent="0.35">
      <c r="A1930" s="61">
        <v>38</v>
      </c>
      <c r="B1930" s="61" t="s">
        <v>54</v>
      </c>
      <c r="C1930" s="70">
        <v>84.753039999999999</v>
      </c>
      <c r="D1930" s="59" t="s">
        <v>50</v>
      </c>
      <c r="E1930" s="61" t="s">
        <v>41</v>
      </c>
      <c r="F1930" s="61" t="s">
        <v>55</v>
      </c>
      <c r="G1930" s="61"/>
      <c r="H1930" s="61" t="str">
        <f>IF(OR(G1930="",G1931="",G1932="",G1933=""),"",(SUMIF(A1930:A$7000,A1930,G1930:G$7000)))</f>
        <v/>
      </c>
      <c r="I1930" s="61" t="str">
        <f t="shared" si="180"/>
        <v/>
      </c>
      <c r="J1930" s="61" t="str">
        <f t="shared" si="176"/>
        <v/>
      </c>
      <c r="K1930" s="61">
        <f t="array" ref="K1930">(MAX(IF($A1930=InsertVoiceSwitchActivateLOG!A$1:A$7000,InsertVoiceSwitchActivateLOG!H$1:H$7000,0)))</f>
        <v>6.2300000000000001E-2</v>
      </c>
      <c r="L1930" s="61" t="str">
        <f t="shared" si="181"/>
        <v/>
      </c>
      <c r="M1930" s="61">
        <f t="shared" si="179"/>
        <v>15.360000000001151</v>
      </c>
      <c r="N1930" s="59" t="str">
        <f t="shared" si="177"/>
        <v/>
      </c>
      <c r="O1930" s="59" t="str">
        <f t="shared" si="178"/>
        <v/>
      </c>
    </row>
    <row r="1931" spans="1:15" ht="12.5" customHeight="1" x14ac:dyDescent="0.35">
      <c r="A1931" s="2">
        <v>38</v>
      </c>
      <c r="B1931" s="2" t="s">
        <v>54</v>
      </c>
      <c r="C1931" s="69">
        <v>84.769130000000004</v>
      </c>
      <c r="D1931" t="s">
        <v>50</v>
      </c>
      <c r="E1931" s="2" t="s">
        <v>41</v>
      </c>
      <c r="F1931" s="2" t="s">
        <v>55</v>
      </c>
      <c r="G1931" s="2"/>
      <c r="H1931" s="2" t="str">
        <f>IF(OR(G1931="",G1932="",G1933="",G1934=""),"",(SUMIF(A1931:A$7000,A1931,G1931:G$7000)))</f>
        <v/>
      </c>
      <c r="I1931" s="55" t="str">
        <f t="shared" si="180"/>
        <v/>
      </c>
      <c r="J1931" s="61" t="str">
        <f t="shared" si="176"/>
        <v/>
      </c>
      <c r="K1931" s="55">
        <f t="array" ref="K1931">(MAX(IF($A1931=InsertVoiceSwitchActivateLOG!A$1:A$7000,InsertVoiceSwitchActivateLOG!H$1:H$7000,0)))</f>
        <v>6.2300000000000001E-2</v>
      </c>
      <c r="L1931" s="55" t="str">
        <f t="shared" si="181"/>
        <v/>
      </c>
      <c r="M1931" s="55">
        <f t="shared" si="179"/>
        <v>16.090000000005489</v>
      </c>
      <c r="N1931" s="59" t="str">
        <f t="shared" si="177"/>
        <v/>
      </c>
      <c r="O1931" s="59" t="str">
        <f t="shared" si="178"/>
        <v/>
      </c>
    </row>
    <row r="1932" spans="1:15" ht="12.5" customHeight="1" x14ac:dyDescent="0.35">
      <c r="A1932" s="61">
        <v>38</v>
      </c>
      <c r="B1932" s="61" t="s">
        <v>54</v>
      </c>
      <c r="C1932" s="70">
        <v>84.785139999999998</v>
      </c>
      <c r="D1932" s="59" t="s">
        <v>50</v>
      </c>
      <c r="E1932" s="61" t="s">
        <v>41</v>
      </c>
      <c r="F1932" s="61" t="s">
        <v>55</v>
      </c>
      <c r="G1932" s="61"/>
      <c r="H1932" s="61" t="str">
        <f>IF(OR(G1932="",G1933="",G1934="",G1935=""),"",(SUMIF(A1932:A$7000,A1932,G1932:G$7000)))</f>
        <v/>
      </c>
      <c r="I1932" s="61" t="str">
        <f t="shared" si="180"/>
        <v/>
      </c>
      <c r="J1932" s="61" t="str">
        <f t="shared" si="176"/>
        <v/>
      </c>
      <c r="K1932" s="61">
        <f t="array" ref="K1932">(MAX(IF($A1932=InsertVoiceSwitchActivateLOG!A$1:A$7000,InsertVoiceSwitchActivateLOG!H$1:H$7000,0)))</f>
        <v>6.2300000000000001E-2</v>
      </c>
      <c r="L1932" s="61" t="str">
        <f t="shared" si="181"/>
        <v/>
      </c>
      <c r="M1932" s="61">
        <f t="shared" si="179"/>
        <v>16.009999999994307</v>
      </c>
      <c r="N1932" s="59" t="str">
        <f t="shared" si="177"/>
        <v/>
      </c>
      <c r="O1932" s="59" t="str">
        <f t="shared" si="178"/>
        <v/>
      </c>
    </row>
    <row r="1933" spans="1:15" ht="12.5" customHeight="1" x14ac:dyDescent="0.35">
      <c r="A1933" s="2">
        <v>38</v>
      </c>
      <c r="B1933" s="2" t="s">
        <v>54</v>
      </c>
      <c r="C1933" s="69">
        <v>84.801479999999998</v>
      </c>
      <c r="D1933" t="s">
        <v>50</v>
      </c>
      <c r="E1933" s="2" t="s">
        <v>41</v>
      </c>
      <c r="F1933" s="2" t="s">
        <v>55</v>
      </c>
      <c r="G1933" s="2"/>
      <c r="H1933" s="2" t="str">
        <f>IF(OR(G1933="",G1934="",G1935="",G1936=""),"",(SUMIF(A1933:A$7000,A1933,G1933:G$7000)))</f>
        <v/>
      </c>
      <c r="I1933" s="55" t="str">
        <f t="shared" si="180"/>
        <v/>
      </c>
      <c r="J1933" s="61" t="str">
        <f t="shared" si="176"/>
        <v/>
      </c>
      <c r="K1933" s="55">
        <f t="array" ref="K1933">(MAX(IF($A1933=InsertVoiceSwitchActivateLOG!A$1:A$7000,InsertVoiceSwitchActivateLOG!H$1:H$7000,0)))</f>
        <v>6.2300000000000001E-2</v>
      </c>
      <c r="L1933" s="55" t="str">
        <f t="shared" si="181"/>
        <v/>
      </c>
      <c r="M1933" s="55">
        <f t="shared" si="179"/>
        <v>16.339999999999577</v>
      </c>
      <c r="N1933" s="59" t="str">
        <f t="shared" si="177"/>
        <v/>
      </c>
      <c r="O1933" s="59" t="str">
        <f t="shared" si="178"/>
        <v/>
      </c>
    </row>
    <row r="1934" spans="1:15" ht="12.5" customHeight="1" x14ac:dyDescent="0.35">
      <c r="A1934" s="61">
        <v>38</v>
      </c>
      <c r="B1934" s="61" t="s">
        <v>54</v>
      </c>
      <c r="C1934" s="70">
        <v>84.818259999999995</v>
      </c>
      <c r="D1934" s="59" t="s">
        <v>50</v>
      </c>
      <c r="E1934" s="61" t="s">
        <v>41</v>
      </c>
      <c r="F1934" s="61" t="s">
        <v>55</v>
      </c>
      <c r="G1934" s="61"/>
      <c r="H1934" s="61" t="str">
        <f>IF(OR(G1934="",G1935="",G1936="",G1937=""),"",(SUMIF(A1934:A$7000,A1934,G1934:G$7000)))</f>
        <v/>
      </c>
      <c r="I1934" s="61" t="str">
        <f t="shared" si="180"/>
        <v/>
      </c>
      <c r="J1934" s="61" t="str">
        <f t="shared" si="176"/>
        <v/>
      </c>
      <c r="K1934" s="61">
        <f t="array" ref="K1934">(MAX(IF($A1934=InsertVoiceSwitchActivateLOG!A$1:A$7000,InsertVoiceSwitchActivateLOG!H$1:H$7000,0)))</f>
        <v>6.2300000000000001E-2</v>
      </c>
      <c r="L1934" s="61" t="str">
        <f t="shared" si="181"/>
        <v/>
      </c>
      <c r="M1934" s="61">
        <f t="shared" si="179"/>
        <v>16.779999999997131</v>
      </c>
      <c r="N1934" s="59" t="str">
        <f t="shared" si="177"/>
        <v/>
      </c>
      <c r="O1934" s="59" t="str">
        <f t="shared" si="178"/>
        <v/>
      </c>
    </row>
    <row r="1935" spans="1:15" ht="12.5" customHeight="1" x14ac:dyDescent="0.35">
      <c r="A1935" s="2">
        <v>38</v>
      </c>
      <c r="B1935" s="2" t="s">
        <v>54</v>
      </c>
      <c r="C1935" s="69">
        <v>84.834130000000002</v>
      </c>
      <c r="D1935" t="s">
        <v>50</v>
      </c>
      <c r="E1935" s="2" t="s">
        <v>41</v>
      </c>
      <c r="F1935" s="2" t="s">
        <v>55</v>
      </c>
      <c r="G1935" s="2"/>
      <c r="H1935" s="2" t="str">
        <f>IF(OR(G1935="",G1936="",G1937="",G1938=""),"",(SUMIF(A1935:A$7000,A1935,G1935:G$7000)))</f>
        <v/>
      </c>
      <c r="I1935" s="55" t="str">
        <f t="shared" si="180"/>
        <v/>
      </c>
      <c r="J1935" s="61" t="str">
        <f t="shared" si="176"/>
        <v/>
      </c>
      <c r="K1935" s="55">
        <f t="array" ref="K1935">(MAX(IF($A1935=InsertVoiceSwitchActivateLOG!A$1:A$7000,InsertVoiceSwitchActivateLOG!H$1:H$7000,0)))</f>
        <v>6.2300000000000001E-2</v>
      </c>
      <c r="L1935" s="55" t="str">
        <f t="shared" si="181"/>
        <v/>
      </c>
      <c r="M1935" s="55">
        <f t="shared" si="179"/>
        <v>15.870000000006712</v>
      </c>
      <c r="N1935" s="59" t="str">
        <f t="shared" si="177"/>
        <v/>
      </c>
      <c r="O1935" s="59" t="str">
        <f t="shared" si="178"/>
        <v/>
      </c>
    </row>
    <row r="1936" spans="1:15" ht="12.5" customHeight="1" x14ac:dyDescent="0.35">
      <c r="A1936" s="61">
        <v>38</v>
      </c>
      <c r="B1936" s="61" t="s">
        <v>54</v>
      </c>
      <c r="C1936" s="70">
        <v>84.851429999999993</v>
      </c>
      <c r="D1936" s="59" t="s">
        <v>50</v>
      </c>
      <c r="E1936" s="61" t="s">
        <v>41</v>
      </c>
      <c r="F1936" s="61" t="s">
        <v>55</v>
      </c>
      <c r="G1936" s="61"/>
      <c r="H1936" s="61" t="str">
        <f>IF(OR(G1936="",G1937="",G1938="",G1939=""),"",(SUMIF(A1936:A$7000,A1936,G1936:G$7000)))</f>
        <v/>
      </c>
      <c r="I1936" s="61" t="str">
        <f t="shared" si="180"/>
        <v/>
      </c>
      <c r="J1936" s="61" t="str">
        <f t="shared" si="176"/>
        <v/>
      </c>
      <c r="K1936" s="61">
        <f t="array" ref="K1936">(MAX(IF($A1936=InsertVoiceSwitchActivateLOG!A$1:A$7000,InsertVoiceSwitchActivateLOG!H$1:H$7000,0)))</f>
        <v>6.2300000000000001E-2</v>
      </c>
      <c r="L1936" s="61" t="str">
        <f t="shared" si="181"/>
        <v/>
      </c>
      <c r="M1936" s="61">
        <f t="shared" si="179"/>
        <v>17.299999999991655</v>
      </c>
      <c r="N1936" s="59" t="str">
        <f t="shared" si="177"/>
        <v/>
      </c>
      <c r="O1936" s="59" t="str">
        <f t="shared" si="178"/>
        <v/>
      </c>
    </row>
    <row r="1937" spans="1:15" ht="12.5" customHeight="1" x14ac:dyDescent="0.35">
      <c r="A1937" s="2">
        <v>38</v>
      </c>
      <c r="B1937" s="2" t="s">
        <v>54</v>
      </c>
      <c r="C1937" s="69">
        <v>84.868099999999998</v>
      </c>
      <c r="D1937" t="s">
        <v>50</v>
      </c>
      <c r="E1937" s="2" t="s">
        <v>41</v>
      </c>
      <c r="F1937" s="2" t="s">
        <v>55</v>
      </c>
      <c r="G1937" s="2"/>
      <c r="H1937" s="2" t="str">
        <f>IF(OR(G1937="",G1938="",G1939="",G1940=""),"",(SUMIF(A1937:A$7000,A1937,G1937:G$7000)))</f>
        <v/>
      </c>
      <c r="I1937" s="55" t="str">
        <f t="shared" si="180"/>
        <v/>
      </c>
      <c r="J1937" s="61" t="str">
        <f t="shared" ref="J1937:J2000" si="182">IF(L1937="","",(VLOOKUP(A1937,A1937:E8921,5,FALSE)))</f>
        <v/>
      </c>
      <c r="K1937" s="55">
        <f t="array" ref="K1937">(MAX(IF($A1937=InsertVoiceSwitchActivateLOG!A$1:A$7000,InsertVoiceSwitchActivateLOG!H$1:H$7000,0)))</f>
        <v>6.2300000000000001E-2</v>
      </c>
      <c r="L1937" s="55" t="str">
        <f t="shared" si="181"/>
        <v/>
      </c>
      <c r="M1937" s="55">
        <f t="shared" si="179"/>
        <v>16.670000000004848</v>
      </c>
      <c r="N1937" s="59" t="str">
        <f t="shared" ref="N1937:N2000" si="183">IF(AND(G1937&gt;0,G1938&gt;0,G1936&gt;0),A1937,"")</f>
        <v/>
      </c>
      <c r="O1937" s="59" t="str">
        <f t="shared" ref="O1937:O2000" si="184">IF(N1937="","",(IF(G1937&gt;G1938,-1,1)))</f>
        <v/>
      </c>
    </row>
    <row r="1938" spans="1:15" ht="12.5" customHeight="1" x14ac:dyDescent="0.35">
      <c r="A1938" s="61">
        <v>38</v>
      </c>
      <c r="B1938" s="61" t="s">
        <v>54</v>
      </c>
      <c r="C1938" s="70">
        <v>84.888819999999996</v>
      </c>
      <c r="D1938" s="59" t="s">
        <v>50</v>
      </c>
      <c r="E1938" s="61" t="s">
        <v>41</v>
      </c>
      <c r="F1938" s="61" t="s">
        <v>55</v>
      </c>
      <c r="G1938" s="61"/>
      <c r="H1938" s="61" t="str">
        <f>IF(OR(G1938="",G1939="",G1940="",G1941=""),"",(SUMIF(A1938:A$7000,A1938,G1938:G$7000)))</f>
        <v/>
      </c>
      <c r="I1938" s="61" t="str">
        <f t="shared" si="180"/>
        <v/>
      </c>
      <c r="J1938" s="61" t="str">
        <f t="shared" si="182"/>
        <v/>
      </c>
      <c r="K1938" s="61">
        <f t="array" ref="K1938">(MAX(IF($A1938=InsertVoiceSwitchActivateLOG!A$1:A$7000,InsertVoiceSwitchActivateLOG!H$1:H$7000,0)))</f>
        <v>6.2300000000000001E-2</v>
      </c>
      <c r="L1938" s="61" t="str">
        <f t="shared" si="181"/>
        <v/>
      </c>
      <c r="M1938" s="61">
        <f t="shared" ref="M1938:M2001" si="185">IF(A1938=A1937,ABS(C1938-C1937),0)*1000</f>
        <v>20.719999999997185</v>
      </c>
      <c r="N1938" s="59" t="str">
        <f t="shared" si="183"/>
        <v/>
      </c>
      <c r="O1938" s="59" t="str">
        <f t="shared" si="184"/>
        <v/>
      </c>
    </row>
    <row r="1939" spans="1:15" ht="12.5" customHeight="1" x14ac:dyDescent="0.35">
      <c r="A1939" s="2">
        <v>38</v>
      </c>
      <c r="B1939" s="2" t="s">
        <v>54</v>
      </c>
      <c r="C1939" s="69">
        <v>84.910169999999994</v>
      </c>
      <c r="D1939" t="s">
        <v>50</v>
      </c>
      <c r="E1939" s="2" t="s">
        <v>41</v>
      </c>
      <c r="F1939" s="2" t="s">
        <v>55</v>
      </c>
      <c r="G1939" s="2"/>
      <c r="H1939" s="2" t="str">
        <f>IF(OR(G1939="",G1940="",G1941="",G1942=""),"",(SUMIF(A1939:A$7000,A1939,G1939:G$7000)))</f>
        <v/>
      </c>
      <c r="I1939" s="55" t="str">
        <f t="shared" si="180"/>
        <v/>
      </c>
      <c r="J1939" s="61" t="str">
        <f t="shared" si="182"/>
        <v/>
      </c>
      <c r="K1939" s="55">
        <f t="array" ref="K1939">(MAX(IF($A1939=InsertVoiceSwitchActivateLOG!A$1:A$7000,InsertVoiceSwitchActivateLOG!H$1:H$7000,0)))</f>
        <v>6.2300000000000001E-2</v>
      </c>
      <c r="L1939" s="55" t="str">
        <f t="shared" si="181"/>
        <v/>
      </c>
      <c r="M1939" s="55">
        <f t="shared" si="185"/>
        <v>21.349999999998204</v>
      </c>
      <c r="N1939" s="59" t="str">
        <f t="shared" si="183"/>
        <v/>
      </c>
      <c r="O1939" s="59" t="str">
        <f t="shared" si="184"/>
        <v/>
      </c>
    </row>
    <row r="1940" spans="1:15" ht="12.5" customHeight="1" x14ac:dyDescent="0.35">
      <c r="A1940" s="61">
        <v>38</v>
      </c>
      <c r="B1940" s="61" t="s">
        <v>54</v>
      </c>
      <c r="C1940" s="70">
        <v>84.925389999999993</v>
      </c>
      <c r="D1940" s="59" t="s">
        <v>50</v>
      </c>
      <c r="E1940" s="61" t="s">
        <v>41</v>
      </c>
      <c r="F1940" s="61" t="s">
        <v>55</v>
      </c>
      <c r="G1940" s="61"/>
      <c r="H1940" s="61" t="str">
        <f>IF(OR(G1940="",G1941="",G1942="",G1943=""),"",(SUMIF(A1940:A$7000,A1940,G1940:G$7000)))</f>
        <v/>
      </c>
      <c r="I1940" s="61" t="str">
        <f t="shared" si="180"/>
        <v/>
      </c>
      <c r="J1940" s="61" t="str">
        <f t="shared" si="182"/>
        <v/>
      </c>
      <c r="K1940" s="61">
        <f t="array" ref="K1940">(MAX(IF($A1940=InsertVoiceSwitchActivateLOG!A$1:A$7000,InsertVoiceSwitchActivateLOG!H$1:H$7000,0)))</f>
        <v>6.2300000000000001E-2</v>
      </c>
      <c r="L1940" s="61" t="str">
        <f t="shared" si="181"/>
        <v/>
      </c>
      <c r="M1940" s="61">
        <f t="shared" si="185"/>
        <v>15.219999999999345</v>
      </c>
      <c r="N1940" s="59" t="str">
        <f t="shared" si="183"/>
        <v/>
      </c>
      <c r="O1940" s="59" t="str">
        <f t="shared" si="184"/>
        <v/>
      </c>
    </row>
    <row r="1941" spans="1:15" ht="12.5" customHeight="1" x14ac:dyDescent="0.35">
      <c r="A1941" s="2">
        <v>38</v>
      </c>
      <c r="B1941" s="2" t="s">
        <v>54</v>
      </c>
      <c r="C1941" s="69">
        <v>84.940979999999996</v>
      </c>
      <c r="D1941" t="s">
        <v>50</v>
      </c>
      <c r="E1941" s="2" t="s">
        <v>41</v>
      </c>
      <c r="F1941" s="2" t="s">
        <v>55</v>
      </c>
      <c r="G1941" s="2"/>
      <c r="H1941" s="2" t="str">
        <f>IF(OR(G1941="",G1942="",G1943="",G1944=""),"",(SUMIF(A1941:A$7000,A1941,G1941:G$7000)))</f>
        <v/>
      </c>
      <c r="I1941" s="55" t="str">
        <f t="shared" si="180"/>
        <v/>
      </c>
      <c r="J1941" s="61" t="str">
        <f t="shared" si="182"/>
        <v/>
      </c>
      <c r="K1941" s="55">
        <f t="array" ref="K1941">(MAX(IF($A1941=InsertVoiceSwitchActivateLOG!A$1:A$7000,InsertVoiceSwitchActivateLOG!H$1:H$7000,0)))</f>
        <v>6.2300000000000001E-2</v>
      </c>
      <c r="L1941" s="55" t="str">
        <f t="shared" si="181"/>
        <v/>
      </c>
      <c r="M1941" s="55">
        <f t="shared" si="185"/>
        <v>15.590000000003101</v>
      </c>
      <c r="N1941" s="59" t="str">
        <f t="shared" si="183"/>
        <v/>
      </c>
      <c r="O1941" s="59" t="str">
        <f t="shared" si="184"/>
        <v/>
      </c>
    </row>
    <row r="1942" spans="1:15" ht="12.5" customHeight="1" x14ac:dyDescent="0.35">
      <c r="A1942" s="61">
        <v>38</v>
      </c>
      <c r="B1942" s="61" t="s">
        <v>54</v>
      </c>
      <c r="C1942" s="70">
        <v>84.959389999999999</v>
      </c>
      <c r="D1942" s="59" t="s">
        <v>50</v>
      </c>
      <c r="E1942" s="61" t="s">
        <v>41</v>
      </c>
      <c r="F1942" s="61" t="s">
        <v>55</v>
      </c>
      <c r="G1942" s="61"/>
      <c r="H1942" s="61" t="str">
        <f>IF(OR(G1942="",G1943="",G1944="",G1945=""),"",(SUMIF(A1942:A$7000,A1942,G1942:G$7000)))</f>
        <v/>
      </c>
      <c r="I1942" s="61" t="str">
        <f t="shared" si="180"/>
        <v/>
      </c>
      <c r="J1942" s="61" t="str">
        <f t="shared" si="182"/>
        <v/>
      </c>
      <c r="K1942" s="61">
        <f t="array" ref="K1942">(MAX(IF($A1942=InsertVoiceSwitchActivateLOG!A$1:A$7000,InsertVoiceSwitchActivateLOG!H$1:H$7000,0)))</f>
        <v>6.2300000000000001E-2</v>
      </c>
      <c r="L1942" s="61" t="str">
        <f t="shared" si="181"/>
        <v/>
      </c>
      <c r="M1942" s="61">
        <f t="shared" si="185"/>
        <v>18.410000000002924</v>
      </c>
      <c r="N1942" s="59" t="str">
        <f t="shared" si="183"/>
        <v/>
      </c>
      <c r="O1942" s="59" t="str">
        <f t="shared" si="184"/>
        <v/>
      </c>
    </row>
    <row r="1943" spans="1:15" ht="12.5" customHeight="1" x14ac:dyDescent="0.35">
      <c r="A1943" s="2">
        <v>38</v>
      </c>
      <c r="B1943" s="2" t="s">
        <v>54</v>
      </c>
      <c r="C1943" s="69">
        <v>84.981250000000003</v>
      </c>
      <c r="D1943" t="s">
        <v>50</v>
      </c>
      <c r="E1943" s="2" t="s">
        <v>41</v>
      </c>
      <c r="F1943" s="2" t="s">
        <v>55</v>
      </c>
      <c r="G1943" s="2"/>
      <c r="H1943" s="2" t="str">
        <f>IF(OR(G1943="",G1944="",G1945="",G1946=""),"",(SUMIF(A1943:A$7000,A1943,G1943:G$7000)))</f>
        <v/>
      </c>
      <c r="I1943" s="55" t="str">
        <f t="shared" si="180"/>
        <v/>
      </c>
      <c r="J1943" s="61" t="str">
        <f t="shared" si="182"/>
        <v/>
      </c>
      <c r="K1943" s="55">
        <f t="array" ref="K1943">(MAX(IF($A1943=InsertVoiceSwitchActivateLOG!A$1:A$7000,InsertVoiceSwitchActivateLOG!H$1:H$7000,0)))</f>
        <v>6.2300000000000001E-2</v>
      </c>
      <c r="L1943" s="55" t="str">
        <f t="shared" si="181"/>
        <v/>
      </c>
      <c r="M1943" s="55">
        <f t="shared" si="185"/>
        <v>21.860000000003765</v>
      </c>
      <c r="N1943" s="59" t="str">
        <f t="shared" si="183"/>
        <v/>
      </c>
      <c r="O1943" s="59" t="str">
        <f t="shared" si="184"/>
        <v/>
      </c>
    </row>
    <row r="1944" spans="1:15" ht="12.5" customHeight="1" x14ac:dyDescent="0.35">
      <c r="A1944" s="61">
        <v>38</v>
      </c>
      <c r="B1944" s="61" t="s">
        <v>54</v>
      </c>
      <c r="C1944" s="70">
        <v>85.012020000000007</v>
      </c>
      <c r="D1944" s="59" t="s">
        <v>50</v>
      </c>
      <c r="E1944" s="61" t="s">
        <v>41</v>
      </c>
      <c r="F1944" s="61" t="s">
        <v>55</v>
      </c>
      <c r="G1944" s="61"/>
      <c r="H1944" s="61" t="str">
        <f>IF(OR(G1944="",G1945="",G1946="",G1947=""),"",(SUMIF(A1944:A$7000,A1944,G1944:G$7000)))</f>
        <v/>
      </c>
      <c r="I1944" s="61" t="str">
        <f t="shared" si="180"/>
        <v/>
      </c>
      <c r="J1944" s="61" t="str">
        <f t="shared" si="182"/>
        <v/>
      </c>
      <c r="K1944" s="61">
        <f t="array" ref="K1944">(MAX(IF($A1944=InsertVoiceSwitchActivateLOG!A$1:A$7000,InsertVoiceSwitchActivateLOG!H$1:H$7000,0)))</f>
        <v>6.2300000000000001E-2</v>
      </c>
      <c r="L1944" s="61" t="str">
        <f t="shared" si="181"/>
        <v/>
      </c>
      <c r="M1944" s="61">
        <f t="shared" si="185"/>
        <v>30.770000000003961</v>
      </c>
      <c r="N1944" s="59" t="str">
        <f t="shared" si="183"/>
        <v/>
      </c>
      <c r="O1944" s="59" t="str">
        <f t="shared" si="184"/>
        <v/>
      </c>
    </row>
    <row r="1945" spans="1:15" ht="12.5" customHeight="1" x14ac:dyDescent="0.35">
      <c r="A1945" s="2">
        <v>38</v>
      </c>
      <c r="B1945" s="2" t="s">
        <v>54</v>
      </c>
      <c r="C1945" s="69">
        <v>85.039699999999996</v>
      </c>
      <c r="D1945" t="s">
        <v>50</v>
      </c>
      <c r="E1945" s="2" t="s">
        <v>41</v>
      </c>
      <c r="F1945" s="2" t="s">
        <v>55</v>
      </c>
      <c r="G1945" s="2">
        <v>2.9999999999999997E-4</v>
      </c>
      <c r="H1945" s="2" t="str">
        <f>IF(OR(G1945="",G1946="",G1947="",G1948=""),"",(SUMIF(A1945:A$7000,A1945,G1945:G$7000)))</f>
        <v/>
      </c>
      <c r="I1945" s="55" t="str">
        <f t="shared" si="180"/>
        <v/>
      </c>
      <c r="J1945" s="61" t="str">
        <f t="shared" si="182"/>
        <v/>
      </c>
      <c r="K1945" s="55">
        <f t="array" ref="K1945">(MAX(IF($A1945=InsertVoiceSwitchActivateLOG!A$1:A$7000,InsertVoiceSwitchActivateLOG!H$1:H$7000,0)))</f>
        <v>6.2300000000000001E-2</v>
      </c>
      <c r="L1945" s="55" t="str">
        <f t="shared" si="181"/>
        <v/>
      </c>
      <c r="M1945" s="55">
        <f t="shared" si="185"/>
        <v>27.679999999989491</v>
      </c>
      <c r="N1945" s="59" t="str">
        <f t="shared" si="183"/>
        <v/>
      </c>
      <c r="O1945" s="59" t="str">
        <f t="shared" si="184"/>
        <v/>
      </c>
    </row>
    <row r="1946" spans="1:15" ht="12.5" customHeight="1" x14ac:dyDescent="0.35">
      <c r="A1946" s="61">
        <v>38</v>
      </c>
      <c r="B1946" s="61" t="s">
        <v>54</v>
      </c>
      <c r="C1946" s="70">
        <v>85.064040000000006</v>
      </c>
      <c r="D1946" s="59" t="s">
        <v>50</v>
      </c>
      <c r="E1946" s="61" t="s">
        <v>41</v>
      </c>
      <c r="F1946" s="61" t="s">
        <v>55</v>
      </c>
      <c r="G1946" s="61"/>
      <c r="H1946" s="61" t="str">
        <f>IF(OR(G1946="",G1947="",G1948="",G1949=""),"",(SUMIF(A1946:A$7000,A1946,G1946:G$7000)))</f>
        <v/>
      </c>
      <c r="I1946" s="61" t="str">
        <f t="shared" ref="I1946:I2009" si="186">IF(L1946="","",A1946)</f>
        <v/>
      </c>
      <c r="J1946" s="61" t="str">
        <f t="shared" si="182"/>
        <v/>
      </c>
      <c r="K1946" s="61">
        <f t="array" ref="K1946">(MAX(IF($A1946=InsertVoiceSwitchActivateLOG!A$1:A$7000,InsertVoiceSwitchActivateLOG!H$1:H$7000,0)))</f>
        <v>6.2300000000000001E-2</v>
      </c>
      <c r="L1946" s="61" t="str">
        <f t="shared" ref="L1946:L2009" si="187">IF(H1946="","",IF(AND(H1945="",H1944="",H1943=""),C1946,""))</f>
        <v/>
      </c>
      <c r="M1946" s="61">
        <f t="shared" si="185"/>
        <v>24.340000000009354</v>
      </c>
      <c r="N1946" s="59" t="str">
        <f t="shared" si="183"/>
        <v/>
      </c>
      <c r="O1946" s="59" t="str">
        <f t="shared" si="184"/>
        <v/>
      </c>
    </row>
    <row r="1947" spans="1:15" ht="12.5" customHeight="1" x14ac:dyDescent="0.35">
      <c r="A1947" s="2">
        <v>38</v>
      </c>
      <c r="B1947" s="2" t="s">
        <v>54</v>
      </c>
      <c r="C1947" s="69">
        <v>85.085260000000005</v>
      </c>
      <c r="D1947" t="s">
        <v>50</v>
      </c>
      <c r="E1947" s="2" t="s">
        <v>41</v>
      </c>
      <c r="F1947" s="2" t="s">
        <v>55</v>
      </c>
      <c r="G1947" s="2"/>
      <c r="H1947" s="2" t="str">
        <f>IF(OR(G1947="",G1948="",G1949="",G1950=""),"",(SUMIF(A1947:A$7000,A1947,G1947:G$7000)))</f>
        <v/>
      </c>
      <c r="I1947" s="55" t="str">
        <f t="shared" si="186"/>
        <v/>
      </c>
      <c r="J1947" s="61" t="str">
        <f t="shared" si="182"/>
        <v/>
      </c>
      <c r="K1947" s="55">
        <f t="array" ref="K1947">(MAX(IF($A1947=InsertVoiceSwitchActivateLOG!A$1:A$7000,InsertVoiceSwitchActivateLOG!H$1:H$7000,0)))</f>
        <v>6.2300000000000001E-2</v>
      </c>
      <c r="L1947" s="55" t="str">
        <f t="shared" si="187"/>
        <v/>
      </c>
      <c r="M1947" s="55">
        <f t="shared" si="185"/>
        <v>21.219999999999573</v>
      </c>
      <c r="N1947" s="59" t="str">
        <f t="shared" si="183"/>
        <v/>
      </c>
      <c r="O1947" s="59" t="str">
        <f t="shared" si="184"/>
        <v/>
      </c>
    </row>
    <row r="1948" spans="1:15" ht="12.5" customHeight="1" x14ac:dyDescent="0.35">
      <c r="A1948" s="61">
        <v>38</v>
      </c>
      <c r="B1948" s="61" t="s">
        <v>54</v>
      </c>
      <c r="C1948" s="70">
        <v>85.105419999999995</v>
      </c>
      <c r="D1948" s="59" t="s">
        <v>50</v>
      </c>
      <c r="E1948" s="61" t="s">
        <v>41</v>
      </c>
      <c r="F1948" s="61" t="s">
        <v>55</v>
      </c>
      <c r="G1948" s="61"/>
      <c r="H1948" s="61" t="str">
        <f>IF(OR(G1948="",G1949="",G1950="",G1951=""),"",(SUMIF(A1948:A$7000,A1948,G1948:G$7000)))</f>
        <v/>
      </c>
      <c r="I1948" s="61" t="str">
        <f t="shared" si="186"/>
        <v/>
      </c>
      <c r="J1948" s="61" t="str">
        <f t="shared" si="182"/>
        <v/>
      </c>
      <c r="K1948" s="61">
        <f t="array" ref="K1948">(MAX(IF($A1948=InsertVoiceSwitchActivateLOG!A$1:A$7000,InsertVoiceSwitchActivateLOG!H$1:H$7000,0)))</f>
        <v>6.2300000000000001E-2</v>
      </c>
      <c r="L1948" s="61" t="str">
        <f t="shared" si="187"/>
        <v/>
      </c>
      <c r="M1948" s="61">
        <f t="shared" si="185"/>
        <v>20.159999999989964</v>
      </c>
      <c r="N1948" s="59" t="str">
        <f t="shared" si="183"/>
        <v/>
      </c>
      <c r="O1948" s="59" t="str">
        <f t="shared" si="184"/>
        <v/>
      </c>
    </row>
    <row r="1949" spans="1:15" ht="12.5" customHeight="1" x14ac:dyDescent="0.35">
      <c r="A1949" s="2">
        <v>38</v>
      </c>
      <c r="B1949" s="2" t="s">
        <v>54</v>
      </c>
      <c r="C1949" s="69">
        <v>85.124269999999996</v>
      </c>
      <c r="D1949" t="s">
        <v>50</v>
      </c>
      <c r="E1949" s="2" t="s">
        <v>41</v>
      </c>
      <c r="F1949" s="2" t="s">
        <v>55</v>
      </c>
      <c r="G1949" s="2"/>
      <c r="H1949" s="2" t="str">
        <f>IF(OR(G1949="",G1950="",G1951="",G1952=""),"",(SUMIF(A1949:A$7000,A1949,G1949:G$7000)))</f>
        <v/>
      </c>
      <c r="I1949" s="55" t="str">
        <f t="shared" si="186"/>
        <v/>
      </c>
      <c r="J1949" s="61" t="str">
        <f t="shared" si="182"/>
        <v/>
      </c>
      <c r="K1949" s="55">
        <f t="array" ref="K1949">(MAX(IF($A1949=InsertVoiceSwitchActivateLOG!A$1:A$7000,InsertVoiceSwitchActivateLOG!H$1:H$7000,0)))</f>
        <v>6.2300000000000001E-2</v>
      </c>
      <c r="L1949" s="55" t="str">
        <f t="shared" si="187"/>
        <v/>
      </c>
      <c r="M1949" s="55">
        <f t="shared" si="185"/>
        <v>18.850000000000477</v>
      </c>
      <c r="N1949" s="59" t="str">
        <f t="shared" si="183"/>
        <v/>
      </c>
      <c r="O1949" s="59" t="str">
        <f t="shared" si="184"/>
        <v/>
      </c>
    </row>
    <row r="1950" spans="1:15" ht="12.5" customHeight="1" x14ac:dyDescent="0.35">
      <c r="A1950" s="61">
        <v>38</v>
      </c>
      <c r="B1950" s="61" t="s">
        <v>54</v>
      </c>
      <c r="C1950" s="70">
        <v>85.144000000000005</v>
      </c>
      <c r="D1950" s="59" t="s">
        <v>50</v>
      </c>
      <c r="E1950" s="61" t="s">
        <v>41</v>
      </c>
      <c r="F1950" s="61" t="s">
        <v>55</v>
      </c>
      <c r="G1950" s="61"/>
      <c r="H1950" s="61" t="str">
        <f>IF(OR(G1950="",G1951="",G1952="",G1953=""),"",(SUMIF(A1950:A$7000,A1950,G1950:G$7000)))</f>
        <v/>
      </c>
      <c r="I1950" s="61" t="str">
        <f t="shared" si="186"/>
        <v/>
      </c>
      <c r="J1950" s="61" t="str">
        <f t="shared" si="182"/>
        <v/>
      </c>
      <c r="K1950" s="61">
        <f t="array" ref="K1950">(MAX(IF($A1950=InsertVoiceSwitchActivateLOG!A$1:A$7000,InsertVoiceSwitchActivateLOG!H$1:H$7000,0)))</f>
        <v>6.2300000000000001E-2</v>
      </c>
      <c r="L1950" s="61" t="str">
        <f t="shared" si="187"/>
        <v/>
      </c>
      <c r="M1950" s="61">
        <f t="shared" si="185"/>
        <v>19.730000000009795</v>
      </c>
      <c r="N1950" s="59" t="str">
        <f t="shared" si="183"/>
        <v/>
      </c>
      <c r="O1950" s="59" t="str">
        <f t="shared" si="184"/>
        <v/>
      </c>
    </row>
    <row r="1951" spans="1:15" ht="12.5" customHeight="1" x14ac:dyDescent="0.35">
      <c r="A1951" s="2">
        <v>38</v>
      </c>
      <c r="B1951" s="2" t="s">
        <v>54</v>
      </c>
      <c r="C1951" s="69">
        <v>85.163570000000007</v>
      </c>
      <c r="D1951" t="s">
        <v>50</v>
      </c>
      <c r="E1951" s="2" t="s">
        <v>41</v>
      </c>
      <c r="F1951" s="2" t="s">
        <v>55</v>
      </c>
      <c r="G1951" s="2"/>
      <c r="H1951" s="2" t="str">
        <f>IF(OR(G1951="",G1952="",G1953="",G1954=""),"",(SUMIF(A1951:A$7000,A1951,G1951:G$7000)))</f>
        <v/>
      </c>
      <c r="I1951" s="55" t="str">
        <f t="shared" si="186"/>
        <v/>
      </c>
      <c r="J1951" s="61" t="str">
        <f t="shared" si="182"/>
        <v/>
      </c>
      <c r="K1951" s="55">
        <f t="array" ref="K1951">(MAX(IF($A1951=InsertVoiceSwitchActivateLOG!A$1:A$7000,InsertVoiceSwitchActivateLOG!H$1:H$7000,0)))</f>
        <v>6.2300000000000001E-2</v>
      </c>
      <c r="L1951" s="55" t="str">
        <f t="shared" si="187"/>
        <v/>
      </c>
      <c r="M1951" s="55">
        <f t="shared" si="185"/>
        <v>19.570000000001642</v>
      </c>
      <c r="N1951" s="59" t="str">
        <f t="shared" si="183"/>
        <v/>
      </c>
      <c r="O1951" s="59" t="str">
        <f t="shared" si="184"/>
        <v/>
      </c>
    </row>
    <row r="1952" spans="1:15" ht="12.5" customHeight="1" x14ac:dyDescent="0.35">
      <c r="A1952" s="61">
        <v>38</v>
      </c>
      <c r="B1952" s="61" t="s">
        <v>54</v>
      </c>
      <c r="C1952" s="70">
        <v>85.183340000000001</v>
      </c>
      <c r="D1952" s="59" t="s">
        <v>50</v>
      </c>
      <c r="E1952" s="61" t="s">
        <v>41</v>
      </c>
      <c r="F1952" s="61" t="s">
        <v>55</v>
      </c>
      <c r="G1952" s="61"/>
      <c r="H1952" s="61" t="str">
        <f>IF(OR(G1952="",G1953="",G1954="",G1955=""),"",(SUMIF(A1952:A$7000,A1952,G1952:G$7000)))</f>
        <v/>
      </c>
      <c r="I1952" s="61" t="str">
        <f t="shared" si="186"/>
        <v/>
      </c>
      <c r="J1952" s="61" t="str">
        <f t="shared" si="182"/>
        <v/>
      </c>
      <c r="K1952" s="61">
        <f t="array" ref="K1952">(MAX(IF($A1952=InsertVoiceSwitchActivateLOG!A$1:A$7000,InsertVoiceSwitchActivateLOG!H$1:H$7000,0)))</f>
        <v>6.2300000000000001E-2</v>
      </c>
      <c r="L1952" s="61" t="str">
        <f t="shared" si="187"/>
        <v/>
      </c>
      <c r="M1952" s="61">
        <f t="shared" si="185"/>
        <v>19.76999999999407</v>
      </c>
      <c r="N1952" s="59" t="str">
        <f t="shared" si="183"/>
        <v/>
      </c>
      <c r="O1952" s="59" t="str">
        <f t="shared" si="184"/>
        <v/>
      </c>
    </row>
    <row r="1953" spans="1:15" ht="12.5" customHeight="1" x14ac:dyDescent="0.35">
      <c r="A1953" s="2">
        <v>38</v>
      </c>
      <c r="B1953" s="2" t="s">
        <v>54</v>
      </c>
      <c r="C1953" s="69">
        <v>85.202870000000004</v>
      </c>
      <c r="D1953" t="s">
        <v>50</v>
      </c>
      <c r="E1953" s="2" t="s">
        <v>41</v>
      </c>
      <c r="F1953" s="2" t="s">
        <v>55</v>
      </c>
      <c r="G1953" s="2"/>
      <c r="H1953" s="2" t="str">
        <f>IF(OR(G1953="",G1954="",G1955="",G1956=""),"",(SUMIF(A1953:A$7000,A1953,G1953:G$7000)))</f>
        <v/>
      </c>
      <c r="I1953" s="55" t="str">
        <f t="shared" si="186"/>
        <v/>
      </c>
      <c r="J1953" s="61" t="str">
        <f t="shared" si="182"/>
        <v/>
      </c>
      <c r="K1953" s="55">
        <f t="array" ref="K1953">(MAX(IF($A1953=InsertVoiceSwitchActivateLOG!A$1:A$7000,InsertVoiceSwitchActivateLOG!H$1:H$7000,0)))</f>
        <v>6.2300000000000001E-2</v>
      </c>
      <c r="L1953" s="55" t="str">
        <f t="shared" si="187"/>
        <v/>
      </c>
      <c r="M1953" s="55">
        <f t="shared" si="185"/>
        <v>19.530000000003156</v>
      </c>
      <c r="N1953" s="59" t="str">
        <f t="shared" si="183"/>
        <v/>
      </c>
      <c r="O1953" s="59" t="str">
        <f t="shared" si="184"/>
        <v/>
      </c>
    </row>
    <row r="1954" spans="1:15" ht="12.5" customHeight="1" x14ac:dyDescent="0.35">
      <c r="A1954" s="61">
        <v>38</v>
      </c>
      <c r="B1954" s="61" t="s">
        <v>54</v>
      </c>
      <c r="C1954" s="70">
        <v>85.222710000000006</v>
      </c>
      <c r="D1954" s="59" t="s">
        <v>50</v>
      </c>
      <c r="E1954" s="61" t="s">
        <v>41</v>
      </c>
      <c r="F1954" s="61" t="s">
        <v>55</v>
      </c>
      <c r="G1954" s="61">
        <v>4.0000000000000002E-4</v>
      </c>
      <c r="H1954" s="61" t="str">
        <f>IF(OR(G1954="",G1955="",G1956="",G1957=""),"",(SUMIF(A1954:A$7000,A1954,G1954:G$7000)))</f>
        <v/>
      </c>
      <c r="I1954" s="61" t="str">
        <f t="shared" si="186"/>
        <v/>
      </c>
      <c r="J1954" s="61" t="str">
        <f t="shared" si="182"/>
        <v/>
      </c>
      <c r="K1954" s="61">
        <f t="array" ref="K1954">(MAX(IF($A1954=InsertVoiceSwitchActivateLOG!A$1:A$7000,InsertVoiceSwitchActivateLOG!H$1:H$7000,0)))</f>
        <v>6.2300000000000001E-2</v>
      </c>
      <c r="L1954" s="61" t="str">
        <f t="shared" si="187"/>
        <v/>
      </c>
      <c r="M1954" s="61">
        <f t="shared" si="185"/>
        <v>19.840000000002078</v>
      </c>
      <c r="N1954" s="59" t="str">
        <f t="shared" si="183"/>
        <v/>
      </c>
      <c r="O1954" s="59" t="str">
        <f t="shared" si="184"/>
        <v/>
      </c>
    </row>
    <row r="1955" spans="1:15" ht="12.5" customHeight="1" x14ac:dyDescent="0.35">
      <c r="A1955" s="2">
        <v>38</v>
      </c>
      <c r="B1955" s="2" t="s">
        <v>54</v>
      </c>
      <c r="C1955" s="69">
        <v>85.23845</v>
      </c>
      <c r="D1955" t="s">
        <v>50</v>
      </c>
      <c r="E1955" s="2" t="s">
        <v>41</v>
      </c>
      <c r="F1955" s="2" t="s">
        <v>55</v>
      </c>
      <c r="G1955" s="2"/>
      <c r="H1955" s="2" t="str">
        <f>IF(OR(G1955="",G1956="",G1957="",G1958=""),"",(SUMIF(A1955:A$7000,A1955,G1955:G$7000)))</f>
        <v/>
      </c>
      <c r="I1955" s="55" t="str">
        <f t="shared" si="186"/>
        <v/>
      </c>
      <c r="J1955" s="61" t="str">
        <f t="shared" si="182"/>
        <v/>
      </c>
      <c r="K1955" s="55">
        <f t="array" ref="K1955">(MAX(IF($A1955=InsertVoiceSwitchActivateLOG!A$1:A$7000,InsertVoiceSwitchActivateLOG!H$1:H$7000,0)))</f>
        <v>6.2300000000000001E-2</v>
      </c>
      <c r="L1955" s="55" t="str">
        <f t="shared" si="187"/>
        <v/>
      </c>
      <c r="M1955" s="55">
        <f t="shared" si="185"/>
        <v>15.73999999999387</v>
      </c>
      <c r="N1955" s="59" t="str">
        <f t="shared" si="183"/>
        <v/>
      </c>
      <c r="O1955" s="59" t="str">
        <f t="shared" si="184"/>
        <v/>
      </c>
    </row>
    <row r="1956" spans="1:15" ht="12.5" customHeight="1" x14ac:dyDescent="0.35">
      <c r="A1956" s="61">
        <v>38</v>
      </c>
      <c r="B1956" s="61" t="s">
        <v>54</v>
      </c>
      <c r="C1956" s="70">
        <v>85.253910000000005</v>
      </c>
      <c r="D1956" s="59" t="s">
        <v>50</v>
      </c>
      <c r="E1956" s="61" t="s">
        <v>41</v>
      </c>
      <c r="F1956" s="61" t="s">
        <v>55</v>
      </c>
      <c r="G1956" s="61">
        <v>1E-4</v>
      </c>
      <c r="H1956" s="61">
        <f>IF(OR(G1956="",G1957="",G1958="",G1959=""),"",(SUMIF(A1956:A$7000,A1956,G1956:G$7000)))</f>
        <v>6.2300000000000001E-2</v>
      </c>
      <c r="I1956" s="61">
        <f t="shared" si="186"/>
        <v>38</v>
      </c>
      <c r="J1956" s="61" t="str">
        <f t="shared" si="182"/>
        <v>TaskD</v>
      </c>
      <c r="K1956" s="61">
        <f t="array" ref="K1956">(MAX(IF($A1956=InsertVoiceSwitchActivateLOG!A$1:A$7000,InsertVoiceSwitchActivateLOG!H$1:H$7000,0)))</f>
        <v>6.2300000000000001E-2</v>
      </c>
      <c r="L1956" s="61">
        <f t="shared" si="187"/>
        <v>85.253910000000005</v>
      </c>
      <c r="M1956" s="61">
        <f t="shared" si="185"/>
        <v>15.46000000000447</v>
      </c>
      <c r="N1956" s="59" t="str">
        <f t="shared" si="183"/>
        <v/>
      </c>
      <c r="O1956" s="59" t="str">
        <f t="shared" si="184"/>
        <v/>
      </c>
    </row>
    <row r="1957" spans="1:15" ht="12.5" customHeight="1" x14ac:dyDescent="0.35">
      <c r="A1957" s="2">
        <v>38</v>
      </c>
      <c r="B1957" s="2" t="s">
        <v>56</v>
      </c>
      <c r="C1957" s="69">
        <v>85.2834</v>
      </c>
      <c r="D1957" t="s">
        <v>50</v>
      </c>
      <c r="E1957" s="2" t="s">
        <v>41</v>
      </c>
      <c r="F1957" s="2" t="s">
        <v>55</v>
      </c>
      <c r="G1957" s="2">
        <v>1.1000000000000001E-3</v>
      </c>
      <c r="H1957" s="2">
        <f>IF(OR(G1957="",G1958="",G1959="",G1960=""),"",(SUMIF(A1957:A$7000,A1957,G1957:G$7000)))</f>
        <v>6.2199999999999998E-2</v>
      </c>
      <c r="I1957" s="55" t="str">
        <f t="shared" si="186"/>
        <v/>
      </c>
      <c r="J1957" s="61" t="str">
        <f t="shared" si="182"/>
        <v/>
      </c>
      <c r="K1957" s="55">
        <f t="array" ref="K1957">(MAX(IF($A1957=InsertVoiceSwitchActivateLOG!A$1:A$7000,InsertVoiceSwitchActivateLOG!H$1:H$7000,0)))</f>
        <v>6.2300000000000001E-2</v>
      </c>
      <c r="L1957" s="55" t="str">
        <f t="shared" si="187"/>
        <v/>
      </c>
      <c r="M1957" s="55">
        <f t="shared" si="185"/>
        <v>29.489999999995575</v>
      </c>
      <c r="N1957" s="59">
        <f t="shared" si="183"/>
        <v>38</v>
      </c>
      <c r="O1957" s="59">
        <f t="shared" si="184"/>
        <v>1</v>
      </c>
    </row>
    <row r="1958" spans="1:15" ht="12.5" customHeight="1" x14ac:dyDescent="0.35">
      <c r="A1958" s="61">
        <v>38</v>
      </c>
      <c r="B1958" s="61" t="s">
        <v>56</v>
      </c>
      <c r="C1958" s="70">
        <v>85.306690000000003</v>
      </c>
      <c r="D1958" s="59" t="s">
        <v>50</v>
      </c>
      <c r="E1958" s="61" t="s">
        <v>41</v>
      </c>
      <c r="F1958" s="61" t="s">
        <v>55</v>
      </c>
      <c r="G1958" s="61">
        <v>1.5E-3</v>
      </c>
      <c r="H1958" s="61">
        <f>IF(OR(G1958="",G1959="",G1960="",G1961=""),"",(SUMIF(A1958:A$7000,A1958,G1958:G$7000)))</f>
        <v>6.1099999999999995E-2</v>
      </c>
      <c r="I1958" s="61" t="str">
        <f t="shared" si="186"/>
        <v/>
      </c>
      <c r="J1958" s="61" t="str">
        <f t="shared" si="182"/>
        <v/>
      </c>
      <c r="K1958" s="61">
        <f t="array" ref="K1958">(MAX(IF($A1958=InsertVoiceSwitchActivateLOG!A$1:A$7000,InsertVoiceSwitchActivateLOG!H$1:H$7000,0)))</f>
        <v>6.2300000000000001E-2</v>
      </c>
      <c r="L1958" s="61" t="str">
        <f t="shared" si="187"/>
        <v/>
      </c>
      <c r="M1958" s="61">
        <f t="shared" si="185"/>
        <v>23.290000000002919</v>
      </c>
      <c r="N1958" s="59">
        <f t="shared" si="183"/>
        <v>38</v>
      </c>
      <c r="O1958" s="59">
        <f t="shared" si="184"/>
        <v>1</v>
      </c>
    </row>
    <row r="1959" spans="1:15" ht="12.5" customHeight="1" x14ac:dyDescent="0.35">
      <c r="A1959" s="2">
        <v>38</v>
      </c>
      <c r="B1959" s="2" t="s">
        <v>56</v>
      </c>
      <c r="C1959" s="69">
        <v>85.32499</v>
      </c>
      <c r="D1959" t="s">
        <v>50</v>
      </c>
      <c r="E1959" s="2" t="s">
        <v>41</v>
      </c>
      <c r="F1959" s="2" t="s">
        <v>55</v>
      </c>
      <c r="G1959" s="2">
        <v>4.3E-3</v>
      </c>
      <c r="H1959" s="2">
        <f>IF(OR(G1959="",G1960="",G1961="",G1962=""),"",(SUMIF(A1959:A$7000,A1959,G1959:G$7000)))</f>
        <v>5.9599999999999993E-2</v>
      </c>
      <c r="I1959" s="55" t="str">
        <f t="shared" si="186"/>
        <v/>
      </c>
      <c r="J1959" s="61" t="str">
        <f t="shared" si="182"/>
        <v/>
      </c>
      <c r="K1959" s="55">
        <f t="array" ref="K1959">(MAX(IF($A1959=InsertVoiceSwitchActivateLOG!A$1:A$7000,InsertVoiceSwitchActivateLOG!H$1:H$7000,0)))</f>
        <v>6.2300000000000001E-2</v>
      </c>
      <c r="L1959" s="55" t="str">
        <f t="shared" si="187"/>
        <v/>
      </c>
      <c r="M1959" s="55">
        <f t="shared" si="185"/>
        <v>18.29999999999643</v>
      </c>
      <c r="N1959" s="59">
        <f t="shared" si="183"/>
        <v>38</v>
      </c>
      <c r="O1959" s="59">
        <f t="shared" si="184"/>
        <v>-1</v>
      </c>
    </row>
    <row r="1960" spans="1:15" ht="12.5" customHeight="1" x14ac:dyDescent="0.35">
      <c r="A1960" s="61">
        <v>38</v>
      </c>
      <c r="B1960" s="61" t="s">
        <v>56</v>
      </c>
      <c r="C1960" s="70">
        <v>85.344250000000002</v>
      </c>
      <c r="D1960" s="59" t="s">
        <v>50</v>
      </c>
      <c r="E1960" s="61" t="s">
        <v>41</v>
      </c>
      <c r="F1960" s="61" t="s">
        <v>55</v>
      </c>
      <c r="G1960" s="61">
        <v>3.8E-3</v>
      </c>
      <c r="H1960" s="61">
        <f>IF(OR(G1960="",G1961="",G1962="",G1963=""),"",(SUMIF(A1960:A$7000,A1960,G1960:G$7000)))</f>
        <v>5.5299999999999995E-2</v>
      </c>
      <c r="I1960" s="61" t="str">
        <f t="shared" si="186"/>
        <v/>
      </c>
      <c r="J1960" s="61" t="str">
        <f t="shared" si="182"/>
        <v/>
      </c>
      <c r="K1960" s="61">
        <f t="array" ref="K1960">(MAX(IF($A1960=InsertVoiceSwitchActivateLOG!A$1:A$7000,InsertVoiceSwitchActivateLOG!H$1:H$7000,0)))</f>
        <v>6.2300000000000001E-2</v>
      </c>
      <c r="L1960" s="61" t="str">
        <f t="shared" si="187"/>
        <v/>
      </c>
      <c r="M1960" s="61">
        <f t="shared" si="185"/>
        <v>19.260000000002719</v>
      </c>
      <c r="N1960" s="59">
        <f t="shared" si="183"/>
        <v>38</v>
      </c>
      <c r="O1960" s="59">
        <f t="shared" si="184"/>
        <v>1</v>
      </c>
    </row>
    <row r="1961" spans="1:15" ht="12.5" customHeight="1" x14ac:dyDescent="0.35">
      <c r="A1961" s="2">
        <v>38</v>
      </c>
      <c r="B1961" s="2" t="s">
        <v>56</v>
      </c>
      <c r="C1961" s="69">
        <v>85.365729999999999</v>
      </c>
      <c r="D1961" t="s">
        <v>50</v>
      </c>
      <c r="E1961" s="2" t="s">
        <v>41</v>
      </c>
      <c r="F1961" s="2" t="s">
        <v>55</v>
      </c>
      <c r="G1961" s="2">
        <v>6.8999999999999999E-3</v>
      </c>
      <c r="H1961" s="2">
        <f>IF(OR(G1961="",G1962="",G1963="",G1964=""),"",(SUMIF(A1961:A$7000,A1961,G1961:G$7000)))</f>
        <v>5.1499999999999997E-2</v>
      </c>
      <c r="I1961" s="55" t="str">
        <f t="shared" si="186"/>
        <v/>
      </c>
      <c r="J1961" s="61" t="str">
        <f t="shared" si="182"/>
        <v/>
      </c>
      <c r="K1961" s="55">
        <f t="array" ref="K1961">(MAX(IF($A1961=InsertVoiceSwitchActivateLOG!A$1:A$7000,InsertVoiceSwitchActivateLOG!H$1:H$7000,0)))</f>
        <v>6.2300000000000001E-2</v>
      </c>
      <c r="L1961" s="55" t="str">
        <f t="shared" si="187"/>
        <v/>
      </c>
      <c r="M1961" s="55">
        <f t="shared" si="185"/>
        <v>21.479999999996835</v>
      </c>
      <c r="N1961" s="59">
        <f t="shared" si="183"/>
        <v>38</v>
      </c>
      <c r="O1961" s="59">
        <f t="shared" si="184"/>
        <v>-1</v>
      </c>
    </row>
    <row r="1962" spans="1:15" ht="12.5" customHeight="1" x14ac:dyDescent="0.35">
      <c r="A1962" s="61">
        <v>38</v>
      </c>
      <c r="B1962" s="61" t="s">
        <v>56</v>
      </c>
      <c r="C1962" s="70">
        <v>85.387360000000001</v>
      </c>
      <c r="D1962" s="59" t="s">
        <v>50</v>
      </c>
      <c r="E1962" s="61" t="s">
        <v>41</v>
      </c>
      <c r="F1962" s="61" t="s">
        <v>55</v>
      </c>
      <c r="G1962" s="61">
        <v>1.5E-3</v>
      </c>
      <c r="H1962" s="61">
        <f>IF(OR(G1962="",G1963="",G1964="",G1965=""),"",(SUMIF(A1962:A$7000,A1962,G1962:G$7000)))</f>
        <v>4.4600000000000001E-2</v>
      </c>
      <c r="I1962" s="61" t="str">
        <f t="shared" si="186"/>
        <v/>
      </c>
      <c r="J1962" s="61" t="str">
        <f t="shared" si="182"/>
        <v/>
      </c>
      <c r="K1962" s="61">
        <f t="array" ref="K1962">(MAX(IF($A1962=InsertVoiceSwitchActivateLOG!A$1:A$7000,InsertVoiceSwitchActivateLOG!H$1:H$7000,0)))</f>
        <v>6.2300000000000001E-2</v>
      </c>
      <c r="L1962" s="61" t="str">
        <f t="shared" si="187"/>
        <v/>
      </c>
      <c r="M1962" s="61">
        <f t="shared" si="185"/>
        <v>21.630000000001814</v>
      </c>
      <c r="N1962" s="59">
        <f t="shared" si="183"/>
        <v>38</v>
      </c>
      <c r="O1962" s="59">
        <f t="shared" si="184"/>
        <v>1</v>
      </c>
    </row>
    <row r="1963" spans="1:15" ht="12.5" customHeight="1" x14ac:dyDescent="0.35">
      <c r="A1963" s="2">
        <v>38</v>
      </c>
      <c r="B1963" s="2" t="s">
        <v>56</v>
      </c>
      <c r="C1963" s="69">
        <v>85.407020000000003</v>
      </c>
      <c r="D1963" t="s">
        <v>50</v>
      </c>
      <c r="E1963" s="2" t="s">
        <v>41</v>
      </c>
      <c r="F1963" s="2" t="s">
        <v>55</v>
      </c>
      <c r="G1963" s="2">
        <v>3.3999999999999998E-3</v>
      </c>
      <c r="H1963" s="2">
        <f>IF(OR(G1963="",G1964="",G1965="",G1966=""),"",(SUMIF(A1963:A$7000,A1963,G1963:G$7000)))</f>
        <v>4.3100000000000006E-2</v>
      </c>
      <c r="I1963" s="55" t="str">
        <f t="shared" si="186"/>
        <v/>
      </c>
      <c r="J1963" s="61" t="str">
        <f t="shared" si="182"/>
        <v/>
      </c>
      <c r="K1963" s="55">
        <f t="array" ref="K1963">(MAX(IF($A1963=InsertVoiceSwitchActivateLOG!A$1:A$7000,InsertVoiceSwitchActivateLOG!H$1:H$7000,0)))</f>
        <v>6.2300000000000001E-2</v>
      </c>
      <c r="L1963" s="55" t="str">
        <f t="shared" si="187"/>
        <v/>
      </c>
      <c r="M1963" s="55">
        <f t="shared" si="185"/>
        <v>19.660000000001787</v>
      </c>
      <c r="N1963" s="59">
        <f t="shared" si="183"/>
        <v>38</v>
      </c>
      <c r="O1963" s="59">
        <f t="shared" si="184"/>
        <v>-1</v>
      </c>
    </row>
    <row r="1964" spans="1:15" ht="12.5" customHeight="1" x14ac:dyDescent="0.35">
      <c r="A1964" s="61">
        <v>38</v>
      </c>
      <c r="B1964" s="61" t="s">
        <v>56</v>
      </c>
      <c r="C1964" s="70">
        <v>85.427670000000006</v>
      </c>
      <c r="D1964" s="59" t="s">
        <v>50</v>
      </c>
      <c r="E1964" s="61" t="s">
        <v>41</v>
      </c>
      <c r="F1964" s="61" t="s">
        <v>55</v>
      </c>
      <c r="G1964" s="61">
        <v>1.4E-3</v>
      </c>
      <c r="H1964" s="61">
        <f>IF(OR(G1964="",G1965="",G1966="",G1967=""),"",(SUMIF(A1964:A$7000,A1964,G1964:G$7000)))</f>
        <v>3.9700000000000006E-2</v>
      </c>
      <c r="I1964" s="61" t="str">
        <f t="shared" si="186"/>
        <v/>
      </c>
      <c r="J1964" s="61" t="str">
        <f t="shared" si="182"/>
        <v/>
      </c>
      <c r="K1964" s="61">
        <f t="array" ref="K1964">(MAX(IF($A1964=InsertVoiceSwitchActivateLOG!A$1:A$7000,InsertVoiceSwitchActivateLOG!H$1:H$7000,0)))</f>
        <v>6.2300000000000001E-2</v>
      </c>
      <c r="L1964" s="61" t="str">
        <f t="shared" si="187"/>
        <v/>
      </c>
      <c r="M1964" s="61">
        <f t="shared" si="185"/>
        <v>20.650000000003388</v>
      </c>
      <c r="N1964" s="59">
        <f t="shared" si="183"/>
        <v>38</v>
      </c>
      <c r="O1964" s="59">
        <f t="shared" si="184"/>
        <v>1</v>
      </c>
    </row>
    <row r="1965" spans="1:15" ht="12.5" customHeight="1" x14ac:dyDescent="0.35">
      <c r="A1965" s="2">
        <v>38</v>
      </c>
      <c r="B1965" s="2" t="s">
        <v>56</v>
      </c>
      <c r="C1965" s="69">
        <v>85.443209999999993</v>
      </c>
      <c r="D1965" t="s">
        <v>50</v>
      </c>
      <c r="E1965" s="2" t="s">
        <v>41</v>
      </c>
      <c r="F1965" s="2" t="s">
        <v>55</v>
      </c>
      <c r="G1965" s="2">
        <v>2.8999999999999998E-3</v>
      </c>
      <c r="H1965" s="2">
        <f>IF(OR(G1965="",G1966="",G1967="",G1968=""),"",(SUMIF(A1965:A$7000,A1965,G1965:G$7000)))</f>
        <v>3.8300000000000008E-2</v>
      </c>
      <c r="I1965" s="55" t="str">
        <f t="shared" si="186"/>
        <v/>
      </c>
      <c r="J1965" s="61" t="str">
        <f t="shared" si="182"/>
        <v/>
      </c>
      <c r="K1965" s="55">
        <f t="array" ref="K1965">(MAX(IF($A1965=InsertVoiceSwitchActivateLOG!A$1:A$7000,InsertVoiceSwitchActivateLOG!H$1:H$7000,0)))</f>
        <v>6.2300000000000001E-2</v>
      </c>
      <c r="L1965" s="55" t="str">
        <f t="shared" si="187"/>
        <v/>
      </c>
      <c r="M1965" s="55">
        <f t="shared" si="185"/>
        <v>15.539999999987231</v>
      </c>
      <c r="N1965" s="59">
        <f t="shared" si="183"/>
        <v>38</v>
      </c>
      <c r="O1965" s="59">
        <f t="shared" si="184"/>
        <v>1</v>
      </c>
    </row>
    <row r="1966" spans="1:15" ht="12.5" customHeight="1" x14ac:dyDescent="0.35">
      <c r="A1966" s="61">
        <v>38</v>
      </c>
      <c r="B1966" s="61" t="s">
        <v>56</v>
      </c>
      <c r="C1966" s="70">
        <v>85.459360000000004</v>
      </c>
      <c r="D1966" s="59" t="s">
        <v>50</v>
      </c>
      <c r="E1966" s="61" t="s">
        <v>41</v>
      </c>
      <c r="F1966" s="61" t="s">
        <v>55</v>
      </c>
      <c r="G1966" s="61">
        <v>2.8999999999999998E-3</v>
      </c>
      <c r="H1966" s="61">
        <f>IF(OR(G1966="",G1967="",G1968="",G1969=""),"",(SUMIF(A1966:A$7000,A1966,G1966:G$7000)))</f>
        <v>3.5400000000000001E-2</v>
      </c>
      <c r="I1966" s="61" t="str">
        <f t="shared" si="186"/>
        <v/>
      </c>
      <c r="J1966" s="61" t="str">
        <f t="shared" si="182"/>
        <v/>
      </c>
      <c r="K1966" s="61">
        <f t="array" ref="K1966">(MAX(IF($A1966=InsertVoiceSwitchActivateLOG!A$1:A$7000,InsertVoiceSwitchActivateLOG!H$1:H$7000,0)))</f>
        <v>6.2300000000000001E-2</v>
      </c>
      <c r="L1966" s="61" t="str">
        <f t="shared" si="187"/>
        <v/>
      </c>
      <c r="M1966" s="61">
        <f t="shared" si="185"/>
        <v>16.150000000010323</v>
      </c>
      <c r="N1966" s="59">
        <f t="shared" si="183"/>
        <v>38</v>
      </c>
      <c r="O1966" s="59">
        <f t="shared" si="184"/>
        <v>-1</v>
      </c>
    </row>
    <row r="1967" spans="1:15" ht="12.5" customHeight="1" x14ac:dyDescent="0.35">
      <c r="A1967" s="2">
        <v>38</v>
      </c>
      <c r="B1967" s="2" t="s">
        <v>54</v>
      </c>
      <c r="C1967" s="69">
        <v>85.476550000000003</v>
      </c>
      <c r="D1967" t="s">
        <v>50</v>
      </c>
      <c r="E1967" s="2" t="s">
        <v>41</v>
      </c>
      <c r="F1967" s="2" t="s">
        <v>55</v>
      </c>
      <c r="G1967" s="2">
        <v>8.9999999999999998E-4</v>
      </c>
      <c r="H1967" s="2">
        <f>IF(OR(G1967="",G1968="",G1969="",G1970=""),"",(SUMIF(A1967:A$7000,A1967,G1967:G$7000)))</f>
        <v>3.2500000000000001E-2</v>
      </c>
      <c r="I1967" s="55" t="str">
        <f t="shared" si="186"/>
        <v/>
      </c>
      <c r="J1967" s="61" t="str">
        <f t="shared" si="182"/>
        <v/>
      </c>
      <c r="K1967" s="55">
        <f t="array" ref="K1967">(MAX(IF($A1967=InsertVoiceSwitchActivateLOG!A$1:A$7000,InsertVoiceSwitchActivateLOG!H$1:H$7000,0)))</f>
        <v>6.2300000000000001E-2</v>
      </c>
      <c r="L1967" s="55" t="str">
        <f t="shared" si="187"/>
        <v/>
      </c>
      <c r="M1967" s="55">
        <f t="shared" si="185"/>
        <v>17.189999999999372</v>
      </c>
      <c r="N1967" s="59">
        <f t="shared" si="183"/>
        <v>38</v>
      </c>
      <c r="O1967" s="59">
        <f t="shared" si="184"/>
        <v>-1</v>
      </c>
    </row>
    <row r="1968" spans="1:15" ht="12.5" customHeight="1" x14ac:dyDescent="0.35">
      <c r="A1968" s="61">
        <v>38</v>
      </c>
      <c r="B1968" s="61" t="s">
        <v>54</v>
      </c>
      <c r="C1968" s="70">
        <v>85.494190000000003</v>
      </c>
      <c r="D1968" s="59" t="s">
        <v>50</v>
      </c>
      <c r="E1968" s="61" t="s">
        <v>41</v>
      </c>
      <c r="F1968" s="61" t="s">
        <v>55</v>
      </c>
      <c r="G1968" s="61">
        <v>2.0000000000000001E-4</v>
      </c>
      <c r="H1968" s="61">
        <f>IF(OR(G1968="",G1969="",G1970="",G1971=""),"",(SUMIF(A1968:A$7000,A1968,G1968:G$7000)))</f>
        <v>3.1600000000000003E-2</v>
      </c>
      <c r="I1968" s="61" t="str">
        <f t="shared" si="186"/>
        <v/>
      </c>
      <c r="J1968" s="61" t="str">
        <f t="shared" si="182"/>
        <v/>
      </c>
      <c r="K1968" s="61">
        <f t="array" ref="K1968">(MAX(IF($A1968=InsertVoiceSwitchActivateLOG!A$1:A$7000,InsertVoiceSwitchActivateLOG!H$1:H$7000,0)))</f>
        <v>6.2300000000000001E-2</v>
      </c>
      <c r="L1968" s="61" t="str">
        <f t="shared" si="187"/>
        <v/>
      </c>
      <c r="M1968" s="61">
        <f t="shared" si="185"/>
        <v>17.6400000000001</v>
      </c>
      <c r="N1968" s="59">
        <f t="shared" si="183"/>
        <v>38</v>
      </c>
      <c r="O1968" s="59">
        <f t="shared" si="184"/>
        <v>1</v>
      </c>
    </row>
    <row r="1969" spans="1:15" ht="12.5" customHeight="1" x14ac:dyDescent="0.35">
      <c r="A1969" s="2">
        <v>38</v>
      </c>
      <c r="B1969" s="2" t="s">
        <v>56</v>
      </c>
      <c r="C1969" s="69">
        <v>85.509749999999997</v>
      </c>
      <c r="D1969" t="s">
        <v>50</v>
      </c>
      <c r="E1969" s="2" t="s">
        <v>41</v>
      </c>
      <c r="F1969" s="2" t="s">
        <v>55</v>
      </c>
      <c r="G1969" s="2">
        <v>1.2999999999999999E-3</v>
      </c>
      <c r="H1969" s="2">
        <f>IF(OR(G1969="",G1970="",G1971="",G1972=""),"",(SUMIF(A1969:A$7000,A1969,G1969:G$7000)))</f>
        <v>3.1400000000000004E-2</v>
      </c>
      <c r="I1969" s="55" t="str">
        <f t="shared" si="186"/>
        <v/>
      </c>
      <c r="J1969" s="61" t="str">
        <f t="shared" si="182"/>
        <v/>
      </c>
      <c r="K1969" s="55">
        <f t="array" ref="K1969">(MAX(IF($A1969=InsertVoiceSwitchActivateLOG!A$1:A$7000,InsertVoiceSwitchActivateLOG!H$1:H$7000,0)))</f>
        <v>6.2300000000000001E-2</v>
      </c>
      <c r="L1969" s="55" t="str">
        <f t="shared" si="187"/>
        <v/>
      </c>
      <c r="M1969" s="55">
        <f t="shared" si="185"/>
        <v>15.559999999993579</v>
      </c>
      <c r="N1969" s="59">
        <f t="shared" si="183"/>
        <v>38</v>
      </c>
      <c r="O1969" s="59">
        <f t="shared" si="184"/>
        <v>1</v>
      </c>
    </row>
    <row r="1970" spans="1:15" ht="12.5" customHeight="1" x14ac:dyDescent="0.35">
      <c r="A1970" s="61">
        <v>38</v>
      </c>
      <c r="B1970" s="61" t="s">
        <v>56</v>
      </c>
      <c r="C1970" s="70">
        <v>85.527730000000005</v>
      </c>
      <c r="D1970" s="59" t="s">
        <v>50</v>
      </c>
      <c r="E1970" s="61" t="s">
        <v>41</v>
      </c>
      <c r="F1970" s="61" t="s">
        <v>55</v>
      </c>
      <c r="G1970" s="61">
        <v>1.9E-3</v>
      </c>
      <c r="H1970" s="61">
        <f>IF(OR(G1970="",G1971="",G1972="",G1973=""),"",(SUMIF(A1970:A$7000,A1970,G1970:G$7000)))</f>
        <v>3.0100000000000002E-2</v>
      </c>
      <c r="I1970" s="61" t="str">
        <f t="shared" si="186"/>
        <v/>
      </c>
      <c r="J1970" s="61" t="str">
        <f t="shared" si="182"/>
        <v/>
      </c>
      <c r="K1970" s="61">
        <f t="array" ref="K1970">(MAX(IF($A1970=InsertVoiceSwitchActivateLOG!A$1:A$7000,InsertVoiceSwitchActivateLOG!H$1:H$7000,0)))</f>
        <v>6.2300000000000001E-2</v>
      </c>
      <c r="L1970" s="61" t="str">
        <f t="shared" si="187"/>
        <v/>
      </c>
      <c r="M1970" s="61">
        <f t="shared" si="185"/>
        <v>17.980000000008545</v>
      </c>
      <c r="N1970" s="59">
        <f t="shared" si="183"/>
        <v>38</v>
      </c>
      <c r="O1970" s="59">
        <f t="shared" si="184"/>
        <v>1</v>
      </c>
    </row>
    <row r="1971" spans="1:15" ht="12.5" customHeight="1" x14ac:dyDescent="0.35">
      <c r="A1971" s="2">
        <v>38</v>
      </c>
      <c r="B1971" s="2" t="s">
        <v>56</v>
      </c>
      <c r="C1971" s="69">
        <v>85.546009999999995</v>
      </c>
      <c r="D1971" t="s">
        <v>50</v>
      </c>
      <c r="E1971" s="2" t="s">
        <v>41</v>
      </c>
      <c r="F1971" s="2" t="s">
        <v>55</v>
      </c>
      <c r="G1971" s="2">
        <v>1.15E-2</v>
      </c>
      <c r="H1971" s="2">
        <f>IF(OR(G1971="",G1972="",G1973="",G1974=""),"",(SUMIF(A1971:A$7000,A1971,G1971:G$7000)))</f>
        <v>2.8200000000000003E-2</v>
      </c>
      <c r="I1971" s="55" t="str">
        <f t="shared" si="186"/>
        <v/>
      </c>
      <c r="J1971" s="61" t="str">
        <f t="shared" si="182"/>
        <v/>
      </c>
      <c r="K1971" s="55">
        <f t="array" ref="K1971">(MAX(IF($A1971=InsertVoiceSwitchActivateLOG!A$1:A$7000,InsertVoiceSwitchActivateLOG!H$1:H$7000,0)))</f>
        <v>6.2300000000000001E-2</v>
      </c>
      <c r="L1971" s="55" t="str">
        <f t="shared" si="187"/>
        <v/>
      </c>
      <c r="M1971" s="55">
        <f t="shared" si="185"/>
        <v>18.279999999990082</v>
      </c>
      <c r="N1971" s="59">
        <f t="shared" si="183"/>
        <v>38</v>
      </c>
      <c r="O1971" s="59">
        <f t="shared" si="184"/>
        <v>1</v>
      </c>
    </row>
    <row r="1972" spans="1:15" ht="12.5" customHeight="1" x14ac:dyDescent="0.35">
      <c r="A1972" s="61">
        <v>38</v>
      </c>
      <c r="B1972" s="61" t="s">
        <v>56</v>
      </c>
      <c r="C1972" s="70">
        <v>85.562010000000001</v>
      </c>
      <c r="D1972" s="59" t="s">
        <v>50</v>
      </c>
      <c r="E1972" s="61" t="s">
        <v>41</v>
      </c>
      <c r="F1972" s="61" t="s">
        <v>55</v>
      </c>
      <c r="G1972" s="61">
        <v>1.15E-2</v>
      </c>
      <c r="H1972" s="61" t="str">
        <f>IF(OR(G1972="",G1973="",G1974="",G1975=""),"",(SUMIF(A1972:A$7000,A1972,G1972:G$7000)))</f>
        <v/>
      </c>
      <c r="I1972" s="61" t="str">
        <f t="shared" si="186"/>
        <v/>
      </c>
      <c r="J1972" s="61" t="str">
        <f t="shared" si="182"/>
        <v/>
      </c>
      <c r="K1972" s="61">
        <f t="array" ref="K1972">(MAX(IF($A1972=InsertVoiceSwitchActivateLOG!A$1:A$7000,InsertVoiceSwitchActivateLOG!H$1:H$7000,0)))</f>
        <v>6.2300000000000001E-2</v>
      </c>
      <c r="L1972" s="61" t="str">
        <f t="shared" si="187"/>
        <v/>
      </c>
      <c r="M1972" s="61">
        <f t="shared" si="185"/>
        <v>16.000000000005343</v>
      </c>
      <c r="N1972" s="59">
        <f t="shared" si="183"/>
        <v>38</v>
      </c>
      <c r="O1972" s="59">
        <f t="shared" si="184"/>
        <v>-1</v>
      </c>
    </row>
    <row r="1973" spans="1:15" ht="12.5" customHeight="1" x14ac:dyDescent="0.35">
      <c r="A1973" s="2">
        <v>38</v>
      </c>
      <c r="B1973" s="2" t="s">
        <v>56</v>
      </c>
      <c r="C1973" s="69">
        <v>85.580659999999995</v>
      </c>
      <c r="D1973" t="s">
        <v>50</v>
      </c>
      <c r="E1973" s="2" t="s">
        <v>41</v>
      </c>
      <c r="F1973" s="2" t="s">
        <v>55</v>
      </c>
      <c r="G1973" s="2">
        <v>3.2000000000000002E-3</v>
      </c>
      <c r="H1973" s="2" t="str">
        <f>IF(OR(G1973="",G1974="",G1975="",G1976=""),"",(SUMIF(A1973:A$7000,A1973,G1973:G$7000)))</f>
        <v/>
      </c>
      <c r="I1973" s="55" t="str">
        <f t="shared" si="186"/>
        <v/>
      </c>
      <c r="J1973" s="61" t="str">
        <f t="shared" si="182"/>
        <v/>
      </c>
      <c r="K1973" s="55">
        <f t="array" ref="K1973">(MAX(IF($A1973=InsertVoiceSwitchActivateLOG!A$1:A$7000,InsertVoiceSwitchActivateLOG!H$1:H$7000,0)))</f>
        <v>6.2300000000000001E-2</v>
      </c>
      <c r="L1973" s="55" t="str">
        <f t="shared" si="187"/>
        <v/>
      </c>
      <c r="M1973" s="55">
        <f t="shared" si="185"/>
        <v>18.649999999993838</v>
      </c>
      <c r="N1973" s="59">
        <f t="shared" si="183"/>
        <v>38</v>
      </c>
      <c r="O1973" s="59">
        <f t="shared" si="184"/>
        <v>-1</v>
      </c>
    </row>
    <row r="1974" spans="1:15" ht="12.5" customHeight="1" x14ac:dyDescent="0.35">
      <c r="A1974" s="61">
        <v>38</v>
      </c>
      <c r="B1974" s="61" t="s">
        <v>56</v>
      </c>
      <c r="C1974" s="70">
        <v>85.596739999999997</v>
      </c>
      <c r="D1974" s="59" t="s">
        <v>50</v>
      </c>
      <c r="E1974" s="61" t="s">
        <v>41</v>
      </c>
      <c r="F1974" s="61" t="s">
        <v>55</v>
      </c>
      <c r="G1974" s="61">
        <v>2E-3</v>
      </c>
      <c r="H1974" s="61" t="str">
        <f>IF(OR(G1974="",G1975="",G1976="",G1977=""),"",(SUMIF(A1974:A$7000,A1974,G1974:G$7000)))</f>
        <v/>
      </c>
      <c r="I1974" s="61" t="str">
        <f t="shared" si="186"/>
        <v/>
      </c>
      <c r="J1974" s="61" t="str">
        <f t="shared" si="182"/>
        <v/>
      </c>
      <c r="K1974" s="61">
        <f t="array" ref="K1974">(MAX(IF($A1974=InsertVoiceSwitchActivateLOG!A$1:A$7000,InsertVoiceSwitchActivateLOG!H$1:H$7000,0)))</f>
        <v>6.2300000000000001E-2</v>
      </c>
      <c r="L1974" s="61" t="str">
        <f t="shared" si="187"/>
        <v/>
      </c>
      <c r="M1974" s="61">
        <f t="shared" si="185"/>
        <v>16.080000000002315</v>
      </c>
      <c r="N1974" s="59" t="str">
        <f t="shared" si="183"/>
        <v/>
      </c>
      <c r="O1974" s="59" t="str">
        <f t="shared" si="184"/>
        <v/>
      </c>
    </row>
    <row r="1975" spans="1:15" ht="12.5" customHeight="1" x14ac:dyDescent="0.35">
      <c r="A1975" s="2">
        <v>39</v>
      </c>
      <c r="B1975" s="2" t="s">
        <v>54</v>
      </c>
      <c r="C1975" s="69">
        <v>86.630660000000006</v>
      </c>
      <c r="D1975" t="s">
        <v>50</v>
      </c>
      <c r="E1975" s="2" t="s">
        <v>44</v>
      </c>
      <c r="F1975" s="2" t="s">
        <v>55</v>
      </c>
      <c r="G1975" s="2"/>
      <c r="H1975" s="2" t="str">
        <f>IF(OR(G1975="",G1976="",G1977="",G1978=""),"",(SUMIF(A1975:A$7000,A1975,G1975:G$7000)))</f>
        <v/>
      </c>
      <c r="I1975" s="55" t="str">
        <f t="shared" si="186"/>
        <v/>
      </c>
      <c r="J1975" s="61" t="str">
        <f t="shared" si="182"/>
        <v/>
      </c>
      <c r="K1975" s="55">
        <f t="array" ref="K1975">(MAX(IF($A1975=InsertVoiceSwitchActivateLOG!A$1:A$7000,InsertVoiceSwitchActivateLOG!H$1:H$7000,0)))</f>
        <v>2.1000000000000001E-2</v>
      </c>
      <c r="L1975" s="55" t="str">
        <f t="shared" si="187"/>
        <v/>
      </c>
      <c r="M1975" s="55">
        <f t="shared" si="185"/>
        <v>0</v>
      </c>
      <c r="N1975" s="59" t="str">
        <f t="shared" si="183"/>
        <v/>
      </c>
      <c r="O1975" s="59" t="str">
        <f t="shared" si="184"/>
        <v/>
      </c>
    </row>
    <row r="1976" spans="1:15" ht="12.5" customHeight="1" x14ac:dyDescent="0.35">
      <c r="A1976" s="61">
        <v>39</v>
      </c>
      <c r="B1976" s="61" t="s">
        <v>54</v>
      </c>
      <c r="C1976" s="70">
        <v>86.650189999999995</v>
      </c>
      <c r="D1976" s="59" t="s">
        <v>50</v>
      </c>
      <c r="E1976" s="61" t="s">
        <v>44</v>
      </c>
      <c r="F1976" s="61" t="s">
        <v>55</v>
      </c>
      <c r="G1976" s="61"/>
      <c r="H1976" s="61" t="str">
        <f>IF(OR(G1976="",G1977="",G1978="",G1979=""),"",(SUMIF(A1976:A$7000,A1976,G1976:G$7000)))</f>
        <v/>
      </c>
      <c r="I1976" s="61" t="str">
        <f t="shared" si="186"/>
        <v/>
      </c>
      <c r="J1976" s="61" t="str">
        <f t="shared" si="182"/>
        <v/>
      </c>
      <c r="K1976" s="61">
        <f t="array" ref="K1976">(MAX(IF($A1976=InsertVoiceSwitchActivateLOG!A$1:A$7000,InsertVoiceSwitchActivateLOG!H$1:H$7000,0)))</f>
        <v>2.1000000000000001E-2</v>
      </c>
      <c r="L1976" s="61" t="str">
        <f t="shared" si="187"/>
        <v/>
      </c>
      <c r="M1976" s="61">
        <f t="shared" si="185"/>
        <v>19.529999999988945</v>
      </c>
      <c r="N1976" s="59" t="str">
        <f t="shared" si="183"/>
        <v/>
      </c>
      <c r="O1976" s="59" t="str">
        <f t="shared" si="184"/>
        <v/>
      </c>
    </row>
    <row r="1977" spans="1:15" ht="12.5" customHeight="1" x14ac:dyDescent="0.35">
      <c r="A1977" s="2">
        <v>39</v>
      </c>
      <c r="B1977" s="2" t="s">
        <v>54</v>
      </c>
      <c r="C1977" s="69">
        <v>86.676379999999995</v>
      </c>
      <c r="D1977" t="s">
        <v>50</v>
      </c>
      <c r="E1977" s="2" t="s">
        <v>44</v>
      </c>
      <c r="F1977" s="2" t="s">
        <v>55</v>
      </c>
      <c r="G1977" s="2"/>
      <c r="H1977" s="2" t="str">
        <f>IF(OR(G1977="",G1978="",G1979="",G1980=""),"",(SUMIF(A1977:A$7000,A1977,G1977:G$7000)))</f>
        <v/>
      </c>
      <c r="I1977" s="55" t="str">
        <f t="shared" si="186"/>
        <v/>
      </c>
      <c r="J1977" s="61" t="str">
        <f t="shared" si="182"/>
        <v/>
      </c>
      <c r="K1977" s="55">
        <f t="array" ref="K1977">(MAX(IF($A1977=InsertVoiceSwitchActivateLOG!A$1:A$7000,InsertVoiceSwitchActivateLOG!H$1:H$7000,0)))</f>
        <v>2.1000000000000001E-2</v>
      </c>
      <c r="L1977" s="55" t="str">
        <f t="shared" si="187"/>
        <v/>
      </c>
      <c r="M1977" s="55">
        <f t="shared" si="185"/>
        <v>26.189999999999714</v>
      </c>
      <c r="N1977" s="59" t="str">
        <f t="shared" si="183"/>
        <v/>
      </c>
      <c r="O1977" s="59" t="str">
        <f t="shared" si="184"/>
        <v/>
      </c>
    </row>
    <row r="1978" spans="1:15" ht="12.5" customHeight="1" x14ac:dyDescent="0.35">
      <c r="A1978" s="61">
        <v>39</v>
      </c>
      <c r="B1978" s="61" t="s">
        <v>54</v>
      </c>
      <c r="C1978" s="70">
        <v>86.699340000000007</v>
      </c>
      <c r="D1978" s="59" t="s">
        <v>50</v>
      </c>
      <c r="E1978" s="61" t="s">
        <v>44</v>
      </c>
      <c r="F1978" s="61" t="s">
        <v>55</v>
      </c>
      <c r="G1978" s="61"/>
      <c r="H1978" s="61" t="str">
        <f>IF(OR(G1978="",G1979="",G1980="",G1981=""),"",(SUMIF(A1978:A$7000,A1978,G1978:G$7000)))</f>
        <v/>
      </c>
      <c r="I1978" s="61" t="str">
        <f t="shared" si="186"/>
        <v/>
      </c>
      <c r="J1978" s="61" t="str">
        <f t="shared" si="182"/>
        <v/>
      </c>
      <c r="K1978" s="61">
        <f t="array" ref="K1978">(MAX(IF($A1978=InsertVoiceSwitchActivateLOG!A$1:A$7000,InsertVoiceSwitchActivateLOG!H$1:H$7000,0)))</f>
        <v>2.1000000000000001E-2</v>
      </c>
      <c r="L1978" s="61" t="str">
        <f t="shared" si="187"/>
        <v/>
      </c>
      <c r="M1978" s="61">
        <f t="shared" si="185"/>
        <v>22.96000000001186</v>
      </c>
      <c r="N1978" s="59" t="str">
        <f t="shared" si="183"/>
        <v/>
      </c>
      <c r="O1978" s="59" t="str">
        <f t="shared" si="184"/>
        <v/>
      </c>
    </row>
    <row r="1979" spans="1:15" ht="12.5" customHeight="1" x14ac:dyDescent="0.35">
      <c r="A1979" s="2">
        <v>39</v>
      </c>
      <c r="B1979" s="2" t="s">
        <v>54</v>
      </c>
      <c r="C1979" s="69">
        <v>86.721019999999996</v>
      </c>
      <c r="D1979" t="s">
        <v>50</v>
      </c>
      <c r="E1979" s="2" t="s">
        <v>44</v>
      </c>
      <c r="F1979" s="2" t="s">
        <v>55</v>
      </c>
      <c r="G1979" s="2"/>
      <c r="H1979" s="2" t="str">
        <f>IF(OR(G1979="",G1980="",G1981="",G1982=""),"",(SUMIF(A1979:A$7000,A1979,G1979:G$7000)))</f>
        <v/>
      </c>
      <c r="I1979" s="55" t="str">
        <f t="shared" si="186"/>
        <v/>
      </c>
      <c r="J1979" s="61" t="str">
        <f t="shared" si="182"/>
        <v/>
      </c>
      <c r="K1979" s="55">
        <f t="array" ref="K1979">(MAX(IF($A1979=InsertVoiceSwitchActivateLOG!A$1:A$7000,InsertVoiceSwitchActivateLOG!H$1:H$7000,0)))</f>
        <v>2.1000000000000001E-2</v>
      </c>
      <c r="L1979" s="55" t="str">
        <f t="shared" si="187"/>
        <v/>
      </c>
      <c r="M1979" s="55">
        <f t="shared" si="185"/>
        <v>21.679999999989263</v>
      </c>
      <c r="N1979" s="59" t="str">
        <f t="shared" si="183"/>
        <v/>
      </c>
      <c r="O1979" s="59" t="str">
        <f t="shared" si="184"/>
        <v/>
      </c>
    </row>
    <row r="1980" spans="1:15" ht="12.5" customHeight="1" x14ac:dyDescent="0.35">
      <c r="A1980" s="61">
        <v>39</v>
      </c>
      <c r="B1980" s="61" t="s">
        <v>54</v>
      </c>
      <c r="C1980" s="70">
        <v>86.744420000000005</v>
      </c>
      <c r="D1980" s="59" t="s">
        <v>50</v>
      </c>
      <c r="E1980" s="61" t="s">
        <v>44</v>
      </c>
      <c r="F1980" s="61" t="s">
        <v>55</v>
      </c>
      <c r="G1980" s="61"/>
      <c r="H1980" s="61" t="str">
        <f>IF(OR(G1980="",G1981="",G1982="",G1983=""),"",(SUMIF(A1980:A$7000,A1980,G1980:G$7000)))</f>
        <v/>
      </c>
      <c r="I1980" s="61" t="str">
        <f t="shared" si="186"/>
        <v/>
      </c>
      <c r="J1980" s="61" t="str">
        <f t="shared" si="182"/>
        <v/>
      </c>
      <c r="K1980" s="61">
        <f t="array" ref="K1980">(MAX(IF($A1980=InsertVoiceSwitchActivateLOG!A$1:A$7000,InsertVoiceSwitchActivateLOG!H$1:H$7000,0)))</f>
        <v>2.1000000000000001E-2</v>
      </c>
      <c r="L1980" s="61" t="str">
        <f t="shared" si="187"/>
        <v/>
      </c>
      <c r="M1980" s="61">
        <f t="shared" si="185"/>
        <v>23.400000000009413</v>
      </c>
      <c r="N1980" s="59" t="str">
        <f t="shared" si="183"/>
        <v/>
      </c>
      <c r="O1980" s="59" t="str">
        <f t="shared" si="184"/>
        <v/>
      </c>
    </row>
    <row r="1981" spans="1:15" ht="12.5" customHeight="1" x14ac:dyDescent="0.35">
      <c r="A1981" s="2">
        <v>39</v>
      </c>
      <c r="B1981" s="2" t="s">
        <v>54</v>
      </c>
      <c r="C1981" s="69">
        <v>86.772880000000001</v>
      </c>
      <c r="D1981" t="s">
        <v>50</v>
      </c>
      <c r="E1981" s="2" t="s">
        <v>44</v>
      </c>
      <c r="F1981" s="2" t="s">
        <v>55</v>
      </c>
      <c r="G1981" s="2"/>
      <c r="H1981" s="2" t="str">
        <f>IF(OR(G1981="",G1982="",G1983="",G1984=""),"",(SUMIF(A1981:A$7000,A1981,G1981:G$7000)))</f>
        <v/>
      </c>
      <c r="I1981" s="55" t="str">
        <f t="shared" si="186"/>
        <v/>
      </c>
      <c r="J1981" s="61" t="str">
        <f t="shared" si="182"/>
        <v/>
      </c>
      <c r="K1981" s="55">
        <f t="array" ref="K1981">(MAX(IF($A1981=InsertVoiceSwitchActivateLOG!A$1:A$7000,InsertVoiceSwitchActivateLOG!H$1:H$7000,0)))</f>
        <v>2.1000000000000001E-2</v>
      </c>
      <c r="L1981" s="55" t="str">
        <f t="shared" si="187"/>
        <v/>
      </c>
      <c r="M1981" s="55">
        <f t="shared" si="185"/>
        <v>28.459999999995489</v>
      </c>
      <c r="N1981" s="59" t="str">
        <f t="shared" si="183"/>
        <v/>
      </c>
      <c r="O1981" s="59" t="str">
        <f t="shared" si="184"/>
        <v/>
      </c>
    </row>
    <row r="1982" spans="1:15" ht="12.5" customHeight="1" x14ac:dyDescent="0.35">
      <c r="A1982" s="61">
        <v>39</v>
      </c>
      <c r="B1982" s="61" t="s">
        <v>54</v>
      </c>
      <c r="C1982" s="70">
        <v>86.78828</v>
      </c>
      <c r="D1982" s="59" t="s">
        <v>50</v>
      </c>
      <c r="E1982" s="61" t="s">
        <v>44</v>
      </c>
      <c r="F1982" s="61" t="s">
        <v>55</v>
      </c>
      <c r="G1982" s="61"/>
      <c r="H1982" s="61" t="str">
        <f>IF(OR(G1982="",G1983="",G1984="",G1985=""),"",(SUMIF(A1982:A$7000,A1982,G1982:G$7000)))</f>
        <v/>
      </c>
      <c r="I1982" s="61" t="str">
        <f t="shared" si="186"/>
        <v/>
      </c>
      <c r="J1982" s="61" t="str">
        <f t="shared" si="182"/>
        <v/>
      </c>
      <c r="K1982" s="61">
        <f t="array" ref="K1982">(MAX(IF($A1982=InsertVoiceSwitchActivateLOG!A$1:A$7000,InsertVoiceSwitchActivateLOG!H$1:H$7000,0)))</f>
        <v>2.1000000000000001E-2</v>
      </c>
      <c r="L1982" s="61" t="str">
        <f t="shared" si="187"/>
        <v/>
      </c>
      <c r="M1982" s="61">
        <f t="shared" si="185"/>
        <v>15.399999999999636</v>
      </c>
      <c r="N1982" s="59" t="str">
        <f t="shared" si="183"/>
        <v/>
      </c>
      <c r="O1982" s="59" t="str">
        <f t="shared" si="184"/>
        <v/>
      </c>
    </row>
    <row r="1983" spans="1:15" ht="12.5" customHeight="1" x14ac:dyDescent="0.35">
      <c r="A1983" s="2">
        <v>39</v>
      </c>
      <c r="B1983" s="2" t="s">
        <v>54</v>
      </c>
      <c r="C1983" s="69">
        <v>86.80386</v>
      </c>
      <c r="D1983" t="s">
        <v>50</v>
      </c>
      <c r="E1983" s="2" t="s">
        <v>44</v>
      </c>
      <c r="F1983" s="2" t="s">
        <v>55</v>
      </c>
      <c r="G1983" s="2"/>
      <c r="H1983" s="2" t="str">
        <f>IF(OR(G1983="",G1984="",G1985="",G1986=""),"",(SUMIF(A1983:A$7000,A1983,G1983:G$7000)))</f>
        <v/>
      </c>
      <c r="I1983" s="55" t="str">
        <f t="shared" si="186"/>
        <v/>
      </c>
      <c r="J1983" s="61" t="str">
        <f t="shared" si="182"/>
        <v/>
      </c>
      <c r="K1983" s="55">
        <f t="array" ref="K1983">(MAX(IF($A1983=InsertVoiceSwitchActivateLOG!A$1:A$7000,InsertVoiceSwitchActivateLOG!H$1:H$7000,0)))</f>
        <v>2.1000000000000001E-2</v>
      </c>
      <c r="L1983" s="55" t="str">
        <f t="shared" si="187"/>
        <v/>
      </c>
      <c r="M1983" s="55">
        <f t="shared" si="185"/>
        <v>15.579999999999927</v>
      </c>
      <c r="N1983" s="59" t="str">
        <f t="shared" si="183"/>
        <v/>
      </c>
      <c r="O1983" s="59" t="str">
        <f t="shared" si="184"/>
        <v/>
      </c>
    </row>
    <row r="1984" spans="1:15" ht="12.5" customHeight="1" x14ac:dyDescent="0.35">
      <c r="A1984" s="61">
        <v>39</v>
      </c>
      <c r="B1984" s="61" t="s">
        <v>54</v>
      </c>
      <c r="C1984" s="70">
        <v>86.820139999999995</v>
      </c>
      <c r="D1984" s="59" t="s">
        <v>50</v>
      </c>
      <c r="E1984" s="61" t="s">
        <v>44</v>
      </c>
      <c r="F1984" s="61" t="s">
        <v>55</v>
      </c>
      <c r="G1984" s="61"/>
      <c r="H1984" s="61" t="str">
        <f>IF(OR(G1984="",G1985="",G1986="",G1987=""),"",(SUMIF(A1984:A$7000,A1984,G1984:G$7000)))</f>
        <v/>
      </c>
      <c r="I1984" s="61" t="str">
        <f t="shared" si="186"/>
        <v/>
      </c>
      <c r="J1984" s="61" t="str">
        <f t="shared" si="182"/>
        <v/>
      </c>
      <c r="K1984" s="61">
        <f t="array" ref="K1984">(MAX(IF($A1984=InsertVoiceSwitchActivateLOG!A$1:A$7000,InsertVoiceSwitchActivateLOG!H$1:H$7000,0)))</f>
        <v>2.1000000000000001E-2</v>
      </c>
      <c r="L1984" s="61" t="str">
        <f t="shared" si="187"/>
        <v/>
      </c>
      <c r="M1984" s="61">
        <f t="shared" si="185"/>
        <v>16.279999999994743</v>
      </c>
      <c r="N1984" s="59" t="str">
        <f t="shared" si="183"/>
        <v/>
      </c>
      <c r="O1984" s="59" t="str">
        <f t="shared" si="184"/>
        <v/>
      </c>
    </row>
    <row r="1985" spans="1:15" ht="12.5" customHeight="1" x14ac:dyDescent="0.35">
      <c r="A1985" s="2">
        <v>39</v>
      </c>
      <c r="B1985" s="2" t="s">
        <v>54</v>
      </c>
      <c r="C1985" s="69">
        <v>86.836609999999993</v>
      </c>
      <c r="D1985" t="s">
        <v>50</v>
      </c>
      <c r="E1985" s="2" t="s">
        <v>44</v>
      </c>
      <c r="F1985" s="2" t="s">
        <v>55</v>
      </c>
      <c r="G1985" s="2"/>
      <c r="H1985" s="2" t="str">
        <f>IF(OR(G1985="",G1986="",G1987="",G1988=""),"",(SUMIF(A1985:A$7000,A1985,G1985:G$7000)))</f>
        <v/>
      </c>
      <c r="I1985" s="55" t="str">
        <f t="shared" si="186"/>
        <v/>
      </c>
      <c r="J1985" s="61" t="str">
        <f t="shared" si="182"/>
        <v/>
      </c>
      <c r="K1985" s="55">
        <f t="array" ref="K1985">(MAX(IF($A1985=InsertVoiceSwitchActivateLOG!A$1:A$7000,InsertVoiceSwitchActivateLOG!H$1:H$7000,0)))</f>
        <v>2.1000000000000001E-2</v>
      </c>
      <c r="L1985" s="55" t="str">
        <f t="shared" si="187"/>
        <v/>
      </c>
      <c r="M1985" s="55">
        <f t="shared" si="185"/>
        <v>16.469999999998208</v>
      </c>
      <c r="N1985" s="59" t="str">
        <f t="shared" si="183"/>
        <v/>
      </c>
      <c r="O1985" s="59" t="str">
        <f t="shared" si="184"/>
        <v/>
      </c>
    </row>
    <row r="1986" spans="1:15" ht="12.5" customHeight="1" x14ac:dyDescent="0.35">
      <c r="A1986" s="61">
        <v>39</v>
      </c>
      <c r="B1986" s="61" t="s">
        <v>54</v>
      </c>
      <c r="C1986" s="70">
        <v>86.851799999999997</v>
      </c>
      <c r="D1986" s="59" t="s">
        <v>50</v>
      </c>
      <c r="E1986" s="61" t="s">
        <v>44</v>
      </c>
      <c r="F1986" s="61" t="s">
        <v>55</v>
      </c>
      <c r="G1986" s="61"/>
      <c r="H1986" s="61" t="str">
        <f>IF(OR(G1986="",G1987="",G1988="",G1989=""),"",(SUMIF(A1986:A$7000,A1986,G1986:G$7000)))</f>
        <v/>
      </c>
      <c r="I1986" s="61" t="str">
        <f t="shared" si="186"/>
        <v/>
      </c>
      <c r="J1986" s="61" t="str">
        <f t="shared" si="182"/>
        <v/>
      </c>
      <c r="K1986" s="61">
        <f t="array" ref="K1986">(MAX(IF($A1986=InsertVoiceSwitchActivateLOG!A$1:A$7000,InsertVoiceSwitchActivateLOG!H$1:H$7000,0)))</f>
        <v>2.1000000000000001E-2</v>
      </c>
      <c r="L1986" s="61" t="str">
        <f t="shared" si="187"/>
        <v/>
      </c>
      <c r="M1986" s="61">
        <f t="shared" si="185"/>
        <v>15.190000000004034</v>
      </c>
      <c r="N1986" s="59" t="str">
        <f t="shared" si="183"/>
        <v/>
      </c>
      <c r="O1986" s="59" t="str">
        <f t="shared" si="184"/>
        <v/>
      </c>
    </row>
    <row r="1987" spans="1:15" ht="12.5" customHeight="1" x14ac:dyDescent="0.35">
      <c r="A1987" s="2">
        <v>39</v>
      </c>
      <c r="B1987" s="2" t="s">
        <v>54</v>
      </c>
      <c r="C1987" s="69">
        <v>86.8767</v>
      </c>
      <c r="D1987" t="s">
        <v>50</v>
      </c>
      <c r="E1987" s="2" t="s">
        <v>44</v>
      </c>
      <c r="F1987" s="2" t="s">
        <v>55</v>
      </c>
      <c r="G1987" s="2"/>
      <c r="H1987" s="2" t="str">
        <f>IF(OR(G1987="",G1988="",G1989="",G1990=""),"",(SUMIF(A1987:A$7000,A1987,G1987:G$7000)))</f>
        <v/>
      </c>
      <c r="I1987" s="55" t="str">
        <f t="shared" si="186"/>
        <v/>
      </c>
      <c r="J1987" s="61" t="str">
        <f t="shared" si="182"/>
        <v/>
      </c>
      <c r="K1987" s="55">
        <f t="array" ref="K1987">(MAX(IF($A1987=InsertVoiceSwitchActivateLOG!A$1:A$7000,InsertVoiceSwitchActivateLOG!H$1:H$7000,0)))</f>
        <v>2.1000000000000001E-2</v>
      </c>
      <c r="L1987" s="55" t="str">
        <f t="shared" si="187"/>
        <v/>
      </c>
      <c r="M1987" s="55">
        <f t="shared" si="185"/>
        <v>24.900000000002365</v>
      </c>
      <c r="N1987" s="59" t="str">
        <f t="shared" si="183"/>
        <v/>
      </c>
      <c r="O1987" s="59" t="str">
        <f t="shared" si="184"/>
        <v/>
      </c>
    </row>
    <row r="1988" spans="1:15" ht="12.5" customHeight="1" x14ac:dyDescent="0.35">
      <c r="A1988" s="61">
        <v>39</v>
      </c>
      <c r="B1988" s="61" t="s">
        <v>54</v>
      </c>
      <c r="C1988" s="70">
        <v>86.900090000000006</v>
      </c>
      <c r="D1988" s="59" t="s">
        <v>50</v>
      </c>
      <c r="E1988" s="61" t="s">
        <v>44</v>
      </c>
      <c r="F1988" s="61" t="s">
        <v>55</v>
      </c>
      <c r="G1988" s="61"/>
      <c r="H1988" s="61" t="str">
        <f>IF(OR(G1988="",G1989="",G1990="",G1991=""),"",(SUMIF(A1988:A$7000,A1988,G1988:G$7000)))</f>
        <v/>
      </c>
      <c r="I1988" s="61" t="str">
        <f t="shared" si="186"/>
        <v/>
      </c>
      <c r="J1988" s="61" t="str">
        <f t="shared" si="182"/>
        <v/>
      </c>
      <c r="K1988" s="61">
        <f t="array" ref="K1988">(MAX(IF($A1988=InsertVoiceSwitchActivateLOG!A$1:A$7000,InsertVoiceSwitchActivateLOG!H$1:H$7000,0)))</f>
        <v>2.1000000000000001E-2</v>
      </c>
      <c r="L1988" s="61" t="str">
        <f t="shared" si="187"/>
        <v/>
      </c>
      <c r="M1988" s="61">
        <f t="shared" si="185"/>
        <v>23.390000000006239</v>
      </c>
      <c r="N1988" s="59" t="str">
        <f t="shared" si="183"/>
        <v/>
      </c>
      <c r="O1988" s="59" t="str">
        <f t="shared" si="184"/>
        <v/>
      </c>
    </row>
    <row r="1989" spans="1:15" ht="12.5" customHeight="1" x14ac:dyDescent="0.35">
      <c r="A1989" s="2">
        <v>39</v>
      </c>
      <c r="B1989" s="2" t="s">
        <v>54</v>
      </c>
      <c r="C1989" s="69">
        <v>86.925330000000002</v>
      </c>
      <c r="D1989" t="s">
        <v>50</v>
      </c>
      <c r="E1989" s="2" t="s">
        <v>44</v>
      </c>
      <c r="F1989" s="2" t="s">
        <v>55</v>
      </c>
      <c r="G1989" s="2"/>
      <c r="H1989" s="2" t="str">
        <f>IF(OR(G1989="",G1990="",G1991="",G1992=""),"",(SUMIF(A1989:A$7000,A1989,G1989:G$7000)))</f>
        <v/>
      </c>
      <c r="I1989" s="55" t="str">
        <f t="shared" si="186"/>
        <v/>
      </c>
      <c r="J1989" s="61" t="str">
        <f t="shared" si="182"/>
        <v/>
      </c>
      <c r="K1989" s="55">
        <f t="array" ref="K1989">(MAX(IF($A1989=InsertVoiceSwitchActivateLOG!A$1:A$7000,InsertVoiceSwitchActivateLOG!H$1:H$7000,0)))</f>
        <v>2.1000000000000001E-2</v>
      </c>
      <c r="L1989" s="55" t="str">
        <f t="shared" si="187"/>
        <v/>
      </c>
      <c r="M1989" s="55">
        <f t="shared" si="185"/>
        <v>25.239999999996598</v>
      </c>
      <c r="N1989" s="59" t="str">
        <f t="shared" si="183"/>
        <v/>
      </c>
      <c r="O1989" s="59" t="str">
        <f t="shared" si="184"/>
        <v/>
      </c>
    </row>
    <row r="1990" spans="1:15" ht="12.5" customHeight="1" x14ac:dyDescent="0.35">
      <c r="A1990" s="61">
        <v>39</v>
      </c>
      <c r="B1990" s="61" t="s">
        <v>54</v>
      </c>
      <c r="C1990" s="70">
        <v>86.940759999999997</v>
      </c>
      <c r="D1990" s="59" t="s">
        <v>50</v>
      </c>
      <c r="E1990" s="61" t="s">
        <v>44</v>
      </c>
      <c r="F1990" s="61" t="s">
        <v>55</v>
      </c>
      <c r="G1990" s="61"/>
      <c r="H1990" s="61" t="str">
        <f>IF(OR(G1990="",G1991="",G1992="",G1993=""),"",(SUMIF(A1990:A$7000,A1990,G1990:G$7000)))</f>
        <v/>
      </c>
      <c r="I1990" s="61" t="str">
        <f t="shared" si="186"/>
        <v/>
      </c>
      <c r="J1990" s="61" t="str">
        <f t="shared" si="182"/>
        <v/>
      </c>
      <c r="K1990" s="61">
        <f t="array" ref="K1990">(MAX(IF($A1990=InsertVoiceSwitchActivateLOG!A$1:A$7000,InsertVoiceSwitchActivateLOG!H$1:H$7000,0)))</f>
        <v>2.1000000000000001E-2</v>
      </c>
      <c r="L1990" s="61" t="str">
        <f t="shared" si="187"/>
        <v/>
      </c>
      <c r="M1990" s="61">
        <f t="shared" si="185"/>
        <v>15.429999999994948</v>
      </c>
      <c r="N1990" s="59" t="str">
        <f t="shared" si="183"/>
        <v/>
      </c>
      <c r="O1990" s="59" t="str">
        <f t="shared" si="184"/>
        <v/>
      </c>
    </row>
    <row r="1991" spans="1:15" ht="12.5" customHeight="1" x14ac:dyDescent="0.35">
      <c r="A1991" s="2">
        <v>39</v>
      </c>
      <c r="B1991" s="2" t="s">
        <v>54</v>
      </c>
      <c r="C1991" s="69">
        <v>86.957300000000004</v>
      </c>
      <c r="D1991" t="s">
        <v>50</v>
      </c>
      <c r="E1991" s="2" t="s">
        <v>44</v>
      </c>
      <c r="F1991" s="2" t="s">
        <v>55</v>
      </c>
      <c r="G1991" s="2"/>
      <c r="H1991" s="2" t="str">
        <f>IF(OR(G1991="",G1992="",G1993="",G1994=""),"",(SUMIF(A1991:A$7000,A1991,G1991:G$7000)))</f>
        <v/>
      </c>
      <c r="I1991" s="55" t="str">
        <f t="shared" si="186"/>
        <v/>
      </c>
      <c r="J1991" s="61" t="str">
        <f t="shared" si="182"/>
        <v/>
      </c>
      <c r="K1991" s="55">
        <f t="array" ref="K1991">(MAX(IF($A1991=InsertVoiceSwitchActivateLOG!A$1:A$7000,InsertVoiceSwitchActivateLOG!H$1:H$7000,0)))</f>
        <v>2.1000000000000001E-2</v>
      </c>
      <c r="L1991" s="55" t="str">
        <f t="shared" si="187"/>
        <v/>
      </c>
      <c r="M1991" s="55">
        <f t="shared" si="185"/>
        <v>16.540000000006216</v>
      </c>
      <c r="N1991" s="59" t="str">
        <f t="shared" si="183"/>
        <v/>
      </c>
      <c r="O1991" s="59" t="str">
        <f t="shared" si="184"/>
        <v/>
      </c>
    </row>
    <row r="1992" spans="1:15" ht="12.5" customHeight="1" x14ac:dyDescent="0.35">
      <c r="A1992" s="61">
        <v>39</v>
      </c>
      <c r="B1992" s="61" t="s">
        <v>54</v>
      </c>
      <c r="C1992" s="70">
        <v>86.974869999999996</v>
      </c>
      <c r="D1992" s="59" t="s">
        <v>50</v>
      </c>
      <c r="E1992" s="61" t="s">
        <v>44</v>
      </c>
      <c r="F1992" s="61" t="s">
        <v>55</v>
      </c>
      <c r="G1992" s="61"/>
      <c r="H1992" s="61" t="str">
        <f>IF(OR(G1992="",G1993="",G1994="",G1995=""),"",(SUMIF(A1992:A$7000,A1992,G1992:G$7000)))</f>
        <v/>
      </c>
      <c r="I1992" s="61" t="str">
        <f t="shared" si="186"/>
        <v/>
      </c>
      <c r="J1992" s="61" t="str">
        <f t="shared" si="182"/>
        <v/>
      </c>
      <c r="K1992" s="61">
        <f t="array" ref="K1992">(MAX(IF($A1992=InsertVoiceSwitchActivateLOG!A$1:A$7000,InsertVoiceSwitchActivateLOG!H$1:H$7000,0)))</f>
        <v>2.1000000000000001E-2</v>
      </c>
      <c r="L1992" s="61" t="str">
        <f t="shared" si="187"/>
        <v/>
      </c>
      <c r="M1992" s="61">
        <f t="shared" si="185"/>
        <v>17.569999999992092</v>
      </c>
      <c r="N1992" s="59" t="str">
        <f t="shared" si="183"/>
        <v/>
      </c>
      <c r="O1992" s="59" t="str">
        <f t="shared" si="184"/>
        <v/>
      </c>
    </row>
    <row r="1993" spans="1:15" ht="12.5" customHeight="1" x14ac:dyDescent="0.35">
      <c r="A1993" s="2">
        <v>39</v>
      </c>
      <c r="B1993" s="2" t="s">
        <v>54</v>
      </c>
      <c r="C1993" s="69">
        <v>86.991739999999993</v>
      </c>
      <c r="D1993" t="s">
        <v>50</v>
      </c>
      <c r="E1993" s="2" t="s">
        <v>44</v>
      </c>
      <c r="F1993" s="2" t="s">
        <v>55</v>
      </c>
      <c r="G1993" s="2"/>
      <c r="H1993" s="2" t="str">
        <f>IF(OR(G1993="",G1994="",G1995="",G1996=""),"",(SUMIF(A1993:A$7000,A1993,G1993:G$7000)))</f>
        <v/>
      </c>
      <c r="I1993" s="55" t="str">
        <f t="shared" si="186"/>
        <v/>
      </c>
      <c r="J1993" s="61" t="str">
        <f t="shared" si="182"/>
        <v/>
      </c>
      <c r="K1993" s="55">
        <f t="array" ref="K1993">(MAX(IF($A1993=InsertVoiceSwitchActivateLOG!A$1:A$7000,InsertVoiceSwitchActivateLOG!H$1:H$7000,0)))</f>
        <v>2.1000000000000001E-2</v>
      </c>
      <c r="L1993" s="55" t="str">
        <f t="shared" si="187"/>
        <v/>
      </c>
      <c r="M1993" s="55">
        <f t="shared" si="185"/>
        <v>16.869999999997276</v>
      </c>
      <c r="N1993" s="59" t="str">
        <f t="shared" si="183"/>
        <v/>
      </c>
      <c r="O1993" s="59" t="str">
        <f t="shared" si="184"/>
        <v/>
      </c>
    </row>
    <row r="1994" spans="1:15" ht="12.5" customHeight="1" x14ac:dyDescent="0.35">
      <c r="A1994" s="61">
        <v>39</v>
      </c>
      <c r="B1994" s="61" t="s">
        <v>54</v>
      </c>
      <c r="C1994" s="70">
        <v>87.015429999999995</v>
      </c>
      <c r="D1994" s="59" t="s">
        <v>50</v>
      </c>
      <c r="E1994" s="61" t="s">
        <v>44</v>
      </c>
      <c r="F1994" s="61" t="s">
        <v>55</v>
      </c>
      <c r="G1994" s="61">
        <v>1E-4</v>
      </c>
      <c r="H1994" s="61">
        <f>IF(OR(G1994="",G1995="",G1996="",G1997=""),"",(SUMIF(A1994:A$7000,A1994,G1994:G$7000)))</f>
        <v>2.1000000000000001E-2</v>
      </c>
      <c r="I1994" s="61">
        <f t="shared" si="186"/>
        <v>39</v>
      </c>
      <c r="J1994" s="61" t="str">
        <f t="shared" si="182"/>
        <v>TaskC</v>
      </c>
      <c r="K1994" s="61">
        <f t="array" ref="K1994">(MAX(IF($A1994=InsertVoiceSwitchActivateLOG!A$1:A$7000,InsertVoiceSwitchActivateLOG!H$1:H$7000,0)))</f>
        <v>2.1000000000000001E-2</v>
      </c>
      <c r="L1994" s="61">
        <f t="shared" si="187"/>
        <v>87.015429999999995</v>
      </c>
      <c r="M1994" s="61">
        <f t="shared" si="185"/>
        <v>23.690000000001987</v>
      </c>
      <c r="N1994" s="59" t="str">
        <f t="shared" si="183"/>
        <v/>
      </c>
      <c r="O1994" s="59" t="str">
        <f t="shared" si="184"/>
        <v/>
      </c>
    </row>
    <row r="1995" spans="1:15" ht="12.5" customHeight="1" x14ac:dyDescent="0.35">
      <c r="A1995" s="2">
        <v>39</v>
      </c>
      <c r="B1995" s="2" t="s">
        <v>56</v>
      </c>
      <c r="C1995" s="69">
        <v>87.036739999999995</v>
      </c>
      <c r="D1995" t="s">
        <v>50</v>
      </c>
      <c r="E1995" s="2" t="s">
        <v>44</v>
      </c>
      <c r="F1995" s="2" t="s">
        <v>55</v>
      </c>
      <c r="G1995" s="2">
        <v>1.6000000000000001E-3</v>
      </c>
      <c r="H1995" s="2">
        <f>IF(OR(G1995="",G1996="",G1997="",G1998=""),"",(SUMIF(A1995:A$7000,A1995,G1995:G$7000)))</f>
        <v>2.0899999999999998E-2</v>
      </c>
      <c r="I1995" s="55" t="str">
        <f t="shared" si="186"/>
        <v/>
      </c>
      <c r="J1995" s="61" t="str">
        <f t="shared" si="182"/>
        <v/>
      </c>
      <c r="K1995" s="55">
        <f t="array" ref="K1995">(MAX(IF($A1995=InsertVoiceSwitchActivateLOG!A$1:A$7000,InsertVoiceSwitchActivateLOG!H$1:H$7000,0)))</f>
        <v>2.1000000000000001E-2</v>
      </c>
      <c r="L1995" s="55" t="str">
        <f t="shared" si="187"/>
        <v/>
      </c>
      <c r="M1995" s="55">
        <f t="shared" si="185"/>
        <v>21.309999999999718</v>
      </c>
      <c r="N1995" s="59">
        <f t="shared" si="183"/>
        <v>39</v>
      </c>
      <c r="O1995" s="59">
        <f t="shared" si="184"/>
        <v>-1</v>
      </c>
    </row>
    <row r="1996" spans="1:15" ht="12.5" customHeight="1" x14ac:dyDescent="0.35">
      <c r="A1996" s="61">
        <v>39</v>
      </c>
      <c r="B1996" s="61" t="s">
        <v>56</v>
      </c>
      <c r="C1996" s="70">
        <v>87.054919999999996</v>
      </c>
      <c r="D1996" s="59" t="s">
        <v>50</v>
      </c>
      <c r="E1996" s="61" t="s">
        <v>44</v>
      </c>
      <c r="F1996" s="61" t="s">
        <v>55</v>
      </c>
      <c r="G1996" s="61">
        <v>1.5E-3</v>
      </c>
      <c r="H1996" s="61">
        <f>IF(OR(G1996="",G1997="",G1998="",G1999=""),"",(SUMIF(A1996:A$7000,A1996,G1996:G$7000)))</f>
        <v>1.9300000000000001E-2</v>
      </c>
      <c r="I1996" s="61" t="str">
        <f t="shared" si="186"/>
        <v/>
      </c>
      <c r="J1996" s="61" t="str">
        <f t="shared" si="182"/>
        <v/>
      </c>
      <c r="K1996" s="61">
        <f t="array" ref="K1996">(MAX(IF($A1996=InsertVoiceSwitchActivateLOG!A$1:A$7000,InsertVoiceSwitchActivateLOG!H$1:H$7000,0)))</f>
        <v>2.1000000000000001E-2</v>
      </c>
      <c r="L1996" s="61" t="str">
        <f t="shared" si="187"/>
        <v/>
      </c>
      <c r="M1996" s="61">
        <f t="shared" si="185"/>
        <v>18.180000000000973</v>
      </c>
      <c r="N1996" s="59">
        <f t="shared" si="183"/>
        <v>39</v>
      </c>
      <c r="O1996" s="59">
        <f t="shared" si="184"/>
        <v>1</v>
      </c>
    </row>
    <row r="1997" spans="1:15" ht="12.5" customHeight="1" x14ac:dyDescent="0.35">
      <c r="A1997" s="2">
        <v>39</v>
      </c>
      <c r="B1997" s="2" t="s">
        <v>56</v>
      </c>
      <c r="C1997" s="69">
        <v>87.074070000000006</v>
      </c>
      <c r="D1997" t="s">
        <v>50</v>
      </c>
      <c r="E1997" s="2" t="s">
        <v>44</v>
      </c>
      <c r="F1997" s="2" t="s">
        <v>55</v>
      </c>
      <c r="G1997" s="2">
        <v>1.5E-3</v>
      </c>
      <c r="H1997" s="2">
        <f>IF(OR(G1997="",G1998="",G1999="",G2000=""),"",(SUMIF(A1997:A$7000,A1997,G1997:G$7000)))</f>
        <v>1.78E-2</v>
      </c>
      <c r="I1997" s="55" t="str">
        <f t="shared" si="186"/>
        <v/>
      </c>
      <c r="J1997" s="61" t="str">
        <f t="shared" si="182"/>
        <v/>
      </c>
      <c r="K1997" s="55">
        <f t="array" ref="K1997">(MAX(IF($A1997=InsertVoiceSwitchActivateLOG!A$1:A$7000,InsertVoiceSwitchActivateLOG!H$1:H$7000,0)))</f>
        <v>2.1000000000000001E-2</v>
      </c>
      <c r="L1997" s="55" t="str">
        <f t="shared" si="187"/>
        <v/>
      </c>
      <c r="M1997" s="55">
        <f t="shared" si="185"/>
        <v>19.150000000010436</v>
      </c>
      <c r="N1997" s="59">
        <f t="shared" si="183"/>
        <v>39</v>
      </c>
      <c r="O1997" s="59">
        <f t="shared" si="184"/>
        <v>-1</v>
      </c>
    </row>
    <row r="1998" spans="1:15" ht="12.5" customHeight="1" x14ac:dyDescent="0.35">
      <c r="A1998" s="61">
        <v>39</v>
      </c>
      <c r="B1998" s="61" t="s">
        <v>54</v>
      </c>
      <c r="C1998" s="70">
        <v>87.093149999999994</v>
      </c>
      <c r="D1998" s="59" t="s">
        <v>50</v>
      </c>
      <c r="E1998" s="61" t="s">
        <v>44</v>
      </c>
      <c r="F1998" s="61" t="s">
        <v>55</v>
      </c>
      <c r="G1998" s="61">
        <v>6.9999999999999999E-4</v>
      </c>
      <c r="H1998" s="61">
        <f>IF(OR(G1998="",G1999="",G2000="",G2001=""),"",(SUMIF(A1998:A$7000,A1998,G1998:G$7000)))</f>
        <v>1.6300000000000002E-2</v>
      </c>
      <c r="I1998" s="61" t="str">
        <f t="shared" si="186"/>
        <v/>
      </c>
      <c r="J1998" s="61" t="str">
        <f t="shared" si="182"/>
        <v/>
      </c>
      <c r="K1998" s="61">
        <f t="array" ref="K1998">(MAX(IF($A1998=InsertVoiceSwitchActivateLOG!A$1:A$7000,InsertVoiceSwitchActivateLOG!H$1:H$7000,0)))</f>
        <v>2.1000000000000001E-2</v>
      </c>
      <c r="L1998" s="61" t="str">
        <f t="shared" si="187"/>
        <v/>
      </c>
      <c r="M1998" s="61">
        <f t="shared" si="185"/>
        <v>19.079999999988217</v>
      </c>
      <c r="N1998" s="59">
        <f t="shared" si="183"/>
        <v>39</v>
      </c>
      <c r="O1998" s="59">
        <f t="shared" si="184"/>
        <v>1</v>
      </c>
    </row>
    <row r="1999" spans="1:15" ht="12.5" customHeight="1" x14ac:dyDescent="0.35">
      <c r="A1999" s="2">
        <v>39</v>
      </c>
      <c r="B1999" s="2" t="s">
        <v>56</v>
      </c>
      <c r="C1999" s="69">
        <v>87.117080000000001</v>
      </c>
      <c r="D1999" t="s">
        <v>50</v>
      </c>
      <c r="E1999" s="2" t="s">
        <v>44</v>
      </c>
      <c r="F1999" s="2" t="s">
        <v>55</v>
      </c>
      <c r="G1999" s="2">
        <v>2.2000000000000001E-3</v>
      </c>
      <c r="H1999" s="2">
        <f>IF(OR(G1999="",G2000="",G2001="",G2002=""),"",(SUMIF(A1999:A$7000,A1999,G1999:G$7000)))</f>
        <v>1.5599999999999999E-2</v>
      </c>
      <c r="I1999" s="55" t="str">
        <f t="shared" si="186"/>
        <v/>
      </c>
      <c r="J1999" s="61" t="str">
        <f t="shared" si="182"/>
        <v/>
      </c>
      <c r="K1999" s="55">
        <f t="array" ref="K1999">(MAX(IF($A1999=InsertVoiceSwitchActivateLOG!A$1:A$7000,InsertVoiceSwitchActivateLOG!H$1:H$7000,0)))</f>
        <v>2.1000000000000001E-2</v>
      </c>
      <c r="L1999" s="55" t="str">
        <f t="shared" si="187"/>
        <v/>
      </c>
      <c r="M1999" s="55">
        <f t="shared" si="185"/>
        <v>23.930000000007112</v>
      </c>
      <c r="N1999" s="59">
        <f t="shared" si="183"/>
        <v>39</v>
      </c>
      <c r="O1999" s="59">
        <f t="shared" si="184"/>
        <v>1</v>
      </c>
    </row>
    <row r="2000" spans="1:15" ht="12.5" customHeight="1" x14ac:dyDescent="0.35">
      <c r="A2000" s="61">
        <v>39</v>
      </c>
      <c r="B2000" s="61" t="s">
        <v>56</v>
      </c>
      <c r="C2000" s="70">
        <v>87.135339999999999</v>
      </c>
      <c r="D2000" s="59" t="s">
        <v>50</v>
      </c>
      <c r="E2000" s="61" t="s">
        <v>44</v>
      </c>
      <c r="F2000" s="61" t="s">
        <v>55</v>
      </c>
      <c r="G2000" s="61">
        <v>3.0999999999999999E-3</v>
      </c>
      <c r="H2000" s="61">
        <f>IF(OR(G2000="",G2001="",G2002="",G2003=""),"",(SUMIF(A2000:A$7000,A2000,G2000:G$7000)))</f>
        <v>1.3399999999999999E-2</v>
      </c>
      <c r="I2000" s="61" t="str">
        <f t="shared" si="186"/>
        <v/>
      </c>
      <c r="J2000" s="61" t="str">
        <f t="shared" si="182"/>
        <v/>
      </c>
      <c r="K2000" s="61">
        <f t="array" ref="K2000">(MAX(IF($A2000=InsertVoiceSwitchActivateLOG!A$1:A$7000,InsertVoiceSwitchActivateLOG!H$1:H$7000,0)))</f>
        <v>2.1000000000000001E-2</v>
      </c>
      <c r="L2000" s="61" t="str">
        <f t="shared" si="187"/>
        <v/>
      </c>
      <c r="M2000" s="61">
        <f t="shared" si="185"/>
        <v>18.259999999997945</v>
      </c>
      <c r="N2000" s="59">
        <f t="shared" si="183"/>
        <v>39</v>
      </c>
      <c r="O2000" s="59">
        <f t="shared" si="184"/>
        <v>1</v>
      </c>
    </row>
    <row r="2001" spans="1:15" ht="12.5" customHeight="1" x14ac:dyDescent="0.35">
      <c r="A2001" s="2">
        <v>39</v>
      </c>
      <c r="B2001" s="2" t="s">
        <v>56</v>
      </c>
      <c r="C2001" s="69">
        <v>87.155150000000006</v>
      </c>
      <c r="D2001" t="s">
        <v>50</v>
      </c>
      <c r="E2001" s="2" t="s">
        <v>44</v>
      </c>
      <c r="F2001" s="2" t="s">
        <v>55</v>
      </c>
      <c r="G2001" s="2">
        <v>3.0999999999999999E-3</v>
      </c>
      <c r="H2001" s="2">
        <f>IF(OR(G2001="",G2002="",G2003="",G2004=""),"",(SUMIF(A2001:A$7000,A2001,G2001:G$7000)))</f>
        <v>1.03E-2</v>
      </c>
      <c r="I2001" s="55" t="str">
        <f t="shared" si="186"/>
        <v/>
      </c>
      <c r="J2001" s="61" t="str">
        <f t="shared" ref="J2001:J2064" si="188">IF(L2001="","",(VLOOKUP(A2001,A2001:E8985,5,FALSE)))</f>
        <v/>
      </c>
      <c r="K2001" s="55">
        <f t="array" ref="K2001">(MAX(IF($A2001=InsertVoiceSwitchActivateLOG!A$1:A$7000,InsertVoiceSwitchActivateLOG!H$1:H$7000,0)))</f>
        <v>2.1000000000000001E-2</v>
      </c>
      <c r="L2001" s="55" t="str">
        <f t="shared" si="187"/>
        <v/>
      </c>
      <c r="M2001" s="55">
        <f t="shared" si="185"/>
        <v>19.810000000006767</v>
      </c>
      <c r="N2001" s="59">
        <f t="shared" ref="N2001:N2064" si="189">IF(AND(G2001&gt;0,G2002&gt;0,G2000&gt;0),A2001,"")</f>
        <v>39</v>
      </c>
      <c r="O2001" s="59">
        <f t="shared" ref="O2001:O2064" si="190">IF(N2001="","",(IF(G2001&gt;G2002,-1,1)))</f>
        <v>-1</v>
      </c>
    </row>
    <row r="2002" spans="1:15" ht="12.5" customHeight="1" x14ac:dyDescent="0.35">
      <c r="A2002" s="61">
        <v>39</v>
      </c>
      <c r="B2002" s="61" t="s">
        <v>56</v>
      </c>
      <c r="C2002" s="70">
        <v>87.176670000000001</v>
      </c>
      <c r="D2002" s="59" t="s">
        <v>50</v>
      </c>
      <c r="E2002" s="61" t="s">
        <v>44</v>
      </c>
      <c r="F2002" s="61" t="s">
        <v>55</v>
      </c>
      <c r="G2002" s="61">
        <v>1.9E-3</v>
      </c>
      <c r="H2002" s="61">
        <f>IF(OR(G2002="",G2003="",G2004="",G2005=""),"",(SUMIF(A2002:A$7000,A2002,G2002:G$7000)))</f>
        <v>7.2000000000000007E-3</v>
      </c>
      <c r="I2002" s="61" t="str">
        <f t="shared" si="186"/>
        <v/>
      </c>
      <c r="J2002" s="61" t="str">
        <f t="shared" si="188"/>
        <v/>
      </c>
      <c r="K2002" s="61">
        <f t="array" ref="K2002">(MAX(IF($A2002=InsertVoiceSwitchActivateLOG!A$1:A$7000,InsertVoiceSwitchActivateLOG!H$1:H$7000,0)))</f>
        <v>2.1000000000000001E-2</v>
      </c>
      <c r="L2002" s="61" t="str">
        <f t="shared" si="187"/>
        <v/>
      </c>
      <c r="M2002" s="61">
        <f t="shared" ref="M2002:M2065" si="191">IF(A2002=A2001,ABS(C2002-C2001),0)*1000</f>
        <v>21.519999999995321</v>
      </c>
      <c r="N2002" s="59">
        <f t="shared" si="189"/>
        <v>39</v>
      </c>
      <c r="O2002" s="59">
        <f t="shared" si="190"/>
        <v>1</v>
      </c>
    </row>
    <row r="2003" spans="1:15" ht="12.5" customHeight="1" x14ac:dyDescent="0.35">
      <c r="A2003" s="2">
        <v>39</v>
      </c>
      <c r="B2003" s="2" t="s">
        <v>56</v>
      </c>
      <c r="C2003" s="69">
        <v>87.199060000000003</v>
      </c>
      <c r="D2003" t="s">
        <v>50</v>
      </c>
      <c r="E2003" s="2" t="s">
        <v>44</v>
      </c>
      <c r="F2003" s="2" t="s">
        <v>55</v>
      </c>
      <c r="G2003" s="2">
        <v>2.8E-3</v>
      </c>
      <c r="H2003" s="2">
        <f>IF(OR(G2003="",G2004="",G2005="",G2006=""),"",(SUMIF(A2003:A$7000,A2003,G2003:G$7000)))</f>
        <v>5.3E-3</v>
      </c>
      <c r="I2003" s="55" t="str">
        <f t="shared" si="186"/>
        <v/>
      </c>
      <c r="J2003" s="61" t="str">
        <f t="shared" si="188"/>
        <v/>
      </c>
      <c r="K2003" s="55">
        <f t="array" ref="K2003">(MAX(IF($A2003=InsertVoiceSwitchActivateLOG!A$1:A$7000,InsertVoiceSwitchActivateLOG!H$1:H$7000,0)))</f>
        <v>2.1000000000000001E-2</v>
      </c>
      <c r="L2003" s="55" t="str">
        <f t="shared" si="187"/>
        <v/>
      </c>
      <c r="M2003" s="55">
        <f t="shared" si="191"/>
        <v>22.390000000001464</v>
      </c>
      <c r="N2003" s="59">
        <f t="shared" si="189"/>
        <v>39</v>
      </c>
      <c r="O2003" s="59">
        <f t="shared" si="190"/>
        <v>-1</v>
      </c>
    </row>
    <row r="2004" spans="1:15" ht="12.5" customHeight="1" x14ac:dyDescent="0.35">
      <c r="A2004" s="61">
        <v>39</v>
      </c>
      <c r="B2004" s="61" t="s">
        <v>56</v>
      </c>
      <c r="C2004" s="70">
        <v>87.248220000000003</v>
      </c>
      <c r="D2004" s="59" t="s">
        <v>50</v>
      </c>
      <c r="E2004" s="61" t="s">
        <v>44</v>
      </c>
      <c r="F2004" s="61" t="s">
        <v>55</v>
      </c>
      <c r="G2004" s="61">
        <v>1.2999999999999999E-3</v>
      </c>
      <c r="H2004" s="61" t="str">
        <f>IF(OR(G2004="",G2005="",G2006="",G2007=""),"",(SUMIF(A2004:A$7000,A2004,G2004:G$7000)))</f>
        <v/>
      </c>
      <c r="I2004" s="61" t="str">
        <f t="shared" si="186"/>
        <v/>
      </c>
      <c r="J2004" s="61" t="str">
        <f t="shared" si="188"/>
        <v/>
      </c>
      <c r="K2004" s="61">
        <f t="array" ref="K2004">(MAX(IF($A2004=InsertVoiceSwitchActivateLOG!A$1:A$7000,InsertVoiceSwitchActivateLOG!H$1:H$7000,0)))</f>
        <v>2.1000000000000001E-2</v>
      </c>
      <c r="L2004" s="61" t="str">
        <f t="shared" si="187"/>
        <v/>
      </c>
      <c r="M2004" s="61">
        <f t="shared" si="191"/>
        <v>49.160000000000537</v>
      </c>
      <c r="N2004" s="59">
        <f t="shared" si="189"/>
        <v>39</v>
      </c>
      <c r="O2004" s="59">
        <f t="shared" si="190"/>
        <v>-1</v>
      </c>
    </row>
    <row r="2005" spans="1:15" ht="12.5" customHeight="1" x14ac:dyDescent="0.35">
      <c r="A2005" s="2">
        <v>39</v>
      </c>
      <c r="B2005" s="2" t="s">
        <v>54</v>
      </c>
      <c r="C2005" s="69">
        <v>87.273849999999996</v>
      </c>
      <c r="D2005" t="s">
        <v>50</v>
      </c>
      <c r="E2005" s="2" t="s">
        <v>44</v>
      </c>
      <c r="F2005" s="2" t="s">
        <v>55</v>
      </c>
      <c r="G2005" s="2">
        <v>1E-3</v>
      </c>
      <c r="H2005" s="2" t="str">
        <f>IF(OR(G2005="",G2006="",G2007="",G2008=""),"",(SUMIF(A2005:A$7000,A2005,G2005:G$7000)))</f>
        <v/>
      </c>
      <c r="I2005" s="55" t="str">
        <f t="shared" si="186"/>
        <v/>
      </c>
      <c r="J2005" s="61" t="str">
        <f t="shared" si="188"/>
        <v/>
      </c>
      <c r="K2005" s="55">
        <f t="array" ref="K2005">(MAX(IF($A2005=InsertVoiceSwitchActivateLOG!A$1:A$7000,InsertVoiceSwitchActivateLOG!H$1:H$7000,0)))</f>
        <v>2.1000000000000001E-2</v>
      </c>
      <c r="L2005" s="55" t="str">
        <f t="shared" si="187"/>
        <v/>
      </c>
      <c r="M2005" s="55">
        <f t="shared" si="191"/>
        <v>25.629999999992492</v>
      </c>
      <c r="N2005" s="59">
        <f t="shared" si="189"/>
        <v>39</v>
      </c>
      <c r="O2005" s="59">
        <f t="shared" si="190"/>
        <v>-1</v>
      </c>
    </row>
    <row r="2006" spans="1:15" ht="12.5" customHeight="1" x14ac:dyDescent="0.35">
      <c r="A2006" s="61">
        <v>39</v>
      </c>
      <c r="B2006" s="61" t="s">
        <v>54</v>
      </c>
      <c r="C2006" s="70">
        <v>87.298479999999998</v>
      </c>
      <c r="D2006" s="59" t="s">
        <v>50</v>
      </c>
      <c r="E2006" s="61" t="s">
        <v>44</v>
      </c>
      <c r="F2006" s="61" t="s">
        <v>55</v>
      </c>
      <c r="G2006" s="61">
        <v>1E-4</v>
      </c>
      <c r="H2006" s="61" t="str">
        <f>IF(OR(G2006="",G2007="",G2008="",G2009=""),"",(SUMIF(A2006:A$7000,A2006,G2006:G$7000)))</f>
        <v/>
      </c>
      <c r="I2006" s="61" t="str">
        <f t="shared" si="186"/>
        <v/>
      </c>
      <c r="J2006" s="61" t="str">
        <f t="shared" si="188"/>
        <v/>
      </c>
      <c r="K2006" s="61">
        <f t="array" ref="K2006">(MAX(IF($A2006=InsertVoiceSwitchActivateLOG!A$1:A$7000,InsertVoiceSwitchActivateLOG!H$1:H$7000,0)))</f>
        <v>2.1000000000000001E-2</v>
      </c>
      <c r="L2006" s="61" t="str">
        <f t="shared" si="187"/>
        <v/>
      </c>
      <c r="M2006" s="61">
        <f t="shared" si="191"/>
        <v>24.630000000001928</v>
      </c>
      <c r="N2006" s="59" t="str">
        <f t="shared" si="189"/>
        <v/>
      </c>
      <c r="O2006" s="59" t="str">
        <f t="shared" si="190"/>
        <v/>
      </c>
    </row>
    <row r="2007" spans="1:15" ht="12.5" customHeight="1" x14ac:dyDescent="0.35">
      <c r="A2007" s="2">
        <v>39</v>
      </c>
      <c r="B2007" s="2" t="s">
        <v>54</v>
      </c>
      <c r="C2007" s="69">
        <v>87.353920000000002</v>
      </c>
      <c r="D2007" t="s">
        <v>50</v>
      </c>
      <c r="E2007" s="2" t="s">
        <v>44</v>
      </c>
      <c r="F2007" s="2" t="s">
        <v>55</v>
      </c>
      <c r="G2007" s="2"/>
      <c r="H2007" s="2" t="str">
        <f>IF(OR(G2007="",G2008="",G2009="",G2010=""),"",(SUMIF(A2007:A$7000,A2007,G2007:G$7000)))</f>
        <v/>
      </c>
      <c r="I2007" s="55" t="str">
        <f t="shared" si="186"/>
        <v/>
      </c>
      <c r="J2007" s="61" t="str">
        <f t="shared" si="188"/>
        <v/>
      </c>
      <c r="K2007" s="55">
        <f t="array" ref="K2007">(MAX(IF($A2007=InsertVoiceSwitchActivateLOG!A$1:A$7000,InsertVoiceSwitchActivateLOG!H$1:H$7000,0)))</f>
        <v>2.1000000000000001E-2</v>
      </c>
      <c r="L2007" s="55" t="str">
        <f t="shared" si="187"/>
        <v/>
      </c>
      <c r="M2007" s="55">
        <f t="shared" si="191"/>
        <v>55.440000000004375</v>
      </c>
      <c r="N2007" s="59" t="str">
        <f t="shared" si="189"/>
        <v/>
      </c>
      <c r="O2007" s="59" t="str">
        <f t="shared" si="190"/>
        <v/>
      </c>
    </row>
    <row r="2008" spans="1:15" ht="12.5" customHeight="1" x14ac:dyDescent="0.35">
      <c r="A2008" s="61">
        <v>39</v>
      </c>
      <c r="B2008" s="61" t="s">
        <v>54</v>
      </c>
      <c r="C2008" s="70">
        <v>87.379390000000001</v>
      </c>
      <c r="D2008" s="59" t="s">
        <v>50</v>
      </c>
      <c r="E2008" s="61" t="s">
        <v>44</v>
      </c>
      <c r="F2008" s="61" t="s">
        <v>55</v>
      </c>
      <c r="G2008" s="61"/>
      <c r="H2008" s="61" t="str">
        <f>IF(OR(G2008="",G2009="",G2010="",G2011=""),"",(SUMIF(A2008:A$7000,A2008,G2008:G$7000)))</f>
        <v/>
      </c>
      <c r="I2008" s="61" t="str">
        <f t="shared" si="186"/>
        <v/>
      </c>
      <c r="J2008" s="61" t="str">
        <f t="shared" si="188"/>
        <v/>
      </c>
      <c r="K2008" s="61">
        <f t="array" ref="K2008">(MAX(IF($A2008=InsertVoiceSwitchActivateLOG!A$1:A$7000,InsertVoiceSwitchActivateLOG!H$1:H$7000,0)))</f>
        <v>2.1000000000000001E-2</v>
      </c>
      <c r="L2008" s="61" t="str">
        <f t="shared" si="187"/>
        <v/>
      </c>
      <c r="M2008" s="61">
        <f t="shared" si="191"/>
        <v>25.469999999998549</v>
      </c>
      <c r="N2008" s="59" t="str">
        <f t="shared" si="189"/>
        <v/>
      </c>
      <c r="O2008" s="59" t="str">
        <f t="shared" si="190"/>
        <v/>
      </c>
    </row>
    <row r="2009" spans="1:15" ht="12.5" customHeight="1" x14ac:dyDescent="0.35">
      <c r="A2009" s="2">
        <v>39</v>
      </c>
      <c r="B2009" s="2" t="s">
        <v>54</v>
      </c>
      <c r="C2009" s="69">
        <v>87.424000000000007</v>
      </c>
      <c r="D2009" t="s">
        <v>50</v>
      </c>
      <c r="E2009" s="2" t="s">
        <v>44</v>
      </c>
      <c r="F2009" s="2" t="s">
        <v>55</v>
      </c>
      <c r="G2009" s="2">
        <v>1E-4</v>
      </c>
      <c r="H2009" s="2" t="str">
        <f>IF(OR(G2009="",G2010="",G2011="",G2012=""),"",(SUMIF(A2009:A$7000,A2009,G2009:G$7000)))</f>
        <v/>
      </c>
      <c r="I2009" s="55" t="str">
        <f t="shared" si="186"/>
        <v/>
      </c>
      <c r="J2009" s="61" t="str">
        <f t="shared" si="188"/>
        <v/>
      </c>
      <c r="K2009" s="55">
        <f t="array" ref="K2009">(MAX(IF($A2009=InsertVoiceSwitchActivateLOG!A$1:A$7000,InsertVoiceSwitchActivateLOG!H$1:H$7000,0)))</f>
        <v>2.1000000000000001E-2</v>
      </c>
      <c r="L2009" s="55" t="str">
        <f t="shared" si="187"/>
        <v/>
      </c>
      <c r="M2009" s="55">
        <f t="shared" si="191"/>
        <v>44.610000000005812</v>
      </c>
      <c r="N2009" s="59" t="str">
        <f t="shared" si="189"/>
        <v/>
      </c>
      <c r="O2009" s="59" t="str">
        <f t="shared" si="190"/>
        <v/>
      </c>
    </row>
    <row r="2010" spans="1:15" ht="12.5" customHeight="1" x14ac:dyDescent="0.35">
      <c r="A2010" s="61">
        <v>39</v>
      </c>
      <c r="B2010" s="61" t="s">
        <v>54</v>
      </c>
      <c r="C2010" s="70">
        <v>87.446029999999993</v>
      </c>
      <c r="D2010" s="59" t="s">
        <v>50</v>
      </c>
      <c r="E2010" s="61" t="s">
        <v>44</v>
      </c>
      <c r="F2010" s="61" t="s">
        <v>55</v>
      </c>
      <c r="G2010" s="61"/>
      <c r="H2010" s="61" t="str">
        <f>IF(OR(G2010="",G2011="",G2012="",G2013=""),"",(SUMIF(A2010:A$7000,A2010,G2010:G$7000)))</f>
        <v/>
      </c>
      <c r="I2010" s="61" t="str">
        <f t="shared" ref="I2010:I2073" si="192">IF(L2010="","",A2010)</f>
        <v/>
      </c>
      <c r="J2010" s="61" t="str">
        <f t="shared" si="188"/>
        <v/>
      </c>
      <c r="K2010" s="61">
        <f t="array" ref="K2010">(MAX(IF($A2010=InsertVoiceSwitchActivateLOG!A$1:A$7000,InsertVoiceSwitchActivateLOG!H$1:H$7000,0)))</f>
        <v>2.1000000000000001E-2</v>
      </c>
      <c r="L2010" s="61" t="str">
        <f t="shared" ref="L2010:L2073" si="193">IF(H2010="","",IF(AND(H2009="",H2008="",H2007=""),C2010,""))</f>
        <v/>
      </c>
      <c r="M2010" s="61">
        <f t="shared" si="191"/>
        <v>22.029999999986671</v>
      </c>
      <c r="N2010" s="59" t="str">
        <f t="shared" si="189"/>
        <v/>
      </c>
      <c r="O2010" s="59" t="str">
        <f t="shared" si="190"/>
        <v/>
      </c>
    </row>
    <row r="2011" spans="1:15" ht="12.5" customHeight="1" x14ac:dyDescent="0.35">
      <c r="A2011" s="2">
        <v>39</v>
      </c>
      <c r="B2011" s="2" t="s">
        <v>54</v>
      </c>
      <c r="C2011" s="69">
        <v>87.468800000000002</v>
      </c>
      <c r="D2011" t="s">
        <v>50</v>
      </c>
      <c r="E2011" s="2" t="s">
        <v>44</v>
      </c>
      <c r="F2011" s="2" t="s">
        <v>55</v>
      </c>
      <c r="G2011" s="2"/>
      <c r="H2011" s="2" t="str">
        <f>IF(OR(G2011="",G2012="",G2013="",G2014=""),"",(SUMIF(A2011:A$7000,A2011,G2011:G$7000)))</f>
        <v/>
      </c>
      <c r="I2011" s="55" t="str">
        <f t="shared" si="192"/>
        <v/>
      </c>
      <c r="J2011" s="61" t="str">
        <f t="shared" si="188"/>
        <v/>
      </c>
      <c r="K2011" s="55">
        <f t="array" ref="K2011">(MAX(IF($A2011=InsertVoiceSwitchActivateLOG!A$1:A$7000,InsertVoiceSwitchActivateLOG!H$1:H$7000,0)))</f>
        <v>2.1000000000000001E-2</v>
      </c>
      <c r="L2011" s="55" t="str">
        <f t="shared" si="193"/>
        <v/>
      </c>
      <c r="M2011" s="55">
        <f t="shared" si="191"/>
        <v>22.770000000008395</v>
      </c>
      <c r="N2011" s="59" t="str">
        <f t="shared" si="189"/>
        <v/>
      </c>
      <c r="O2011" s="59" t="str">
        <f t="shared" si="190"/>
        <v/>
      </c>
    </row>
    <row r="2012" spans="1:15" ht="12.5" customHeight="1" x14ac:dyDescent="0.35">
      <c r="A2012" s="61">
        <v>39</v>
      </c>
      <c r="B2012" s="61" t="s">
        <v>54</v>
      </c>
      <c r="C2012" s="70">
        <v>87.492890000000003</v>
      </c>
      <c r="D2012" s="59" t="s">
        <v>50</v>
      </c>
      <c r="E2012" s="61" t="s">
        <v>44</v>
      </c>
      <c r="F2012" s="61" t="s">
        <v>55</v>
      </c>
      <c r="G2012" s="61"/>
      <c r="H2012" s="61" t="str">
        <f>IF(OR(G2012="",G2013="",G2014="",G2015=""),"",(SUMIF(A2012:A$7000,A2012,G2012:G$7000)))</f>
        <v/>
      </c>
      <c r="I2012" s="61" t="str">
        <f t="shared" si="192"/>
        <v/>
      </c>
      <c r="J2012" s="61" t="str">
        <f t="shared" si="188"/>
        <v/>
      </c>
      <c r="K2012" s="61">
        <f t="array" ref="K2012">(MAX(IF($A2012=InsertVoiceSwitchActivateLOG!A$1:A$7000,InsertVoiceSwitchActivateLOG!H$1:H$7000,0)))</f>
        <v>2.1000000000000001E-2</v>
      </c>
      <c r="L2012" s="61" t="str">
        <f t="shared" si="193"/>
        <v/>
      </c>
      <c r="M2012" s="61">
        <f t="shared" si="191"/>
        <v>24.090000000001055</v>
      </c>
      <c r="N2012" s="59" t="str">
        <f t="shared" si="189"/>
        <v/>
      </c>
      <c r="O2012" s="59" t="str">
        <f t="shared" si="190"/>
        <v/>
      </c>
    </row>
    <row r="2013" spans="1:15" ht="12.5" customHeight="1" x14ac:dyDescent="0.35">
      <c r="A2013" s="2">
        <v>39</v>
      </c>
      <c r="B2013" s="2" t="s">
        <v>54</v>
      </c>
      <c r="C2013" s="69">
        <v>87.510109999999997</v>
      </c>
      <c r="D2013" t="s">
        <v>50</v>
      </c>
      <c r="E2013" s="2" t="s">
        <v>44</v>
      </c>
      <c r="F2013" s="2" t="s">
        <v>55</v>
      </c>
      <c r="G2013" s="2"/>
      <c r="H2013" s="2" t="str">
        <f>IF(OR(G2013="",G2014="",G2015="",G2016=""),"",(SUMIF(A2013:A$7000,A2013,G2013:G$7000)))</f>
        <v/>
      </c>
      <c r="I2013" s="55" t="str">
        <f t="shared" si="192"/>
        <v/>
      </c>
      <c r="J2013" s="61" t="str">
        <f t="shared" si="188"/>
        <v/>
      </c>
      <c r="K2013" s="55">
        <f t="array" ref="K2013">(MAX(IF($A2013=InsertVoiceSwitchActivateLOG!A$1:A$7000,InsertVoiceSwitchActivateLOG!H$1:H$7000,0)))</f>
        <v>2.1000000000000001E-2</v>
      </c>
      <c r="L2013" s="55" t="str">
        <f t="shared" si="193"/>
        <v/>
      </c>
      <c r="M2013" s="55">
        <f t="shared" si="191"/>
        <v>17.219999999994684</v>
      </c>
      <c r="N2013" s="59" t="str">
        <f t="shared" si="189"/>
        <v/>
      </c>
      <c r="O2013" s="59" t="str">
        <f t="shared" si="190"/>
        <v/>
      </c>
    </row>
    <row r="2014" spans="1:15" ht="12.5" customHeight="1" x14ac:dyDescent="0.35">
      <c r="A2014" s="61">
        <v>39</v>
      </c>
      <c r="B2014" s="61" t="s">
        <v>54</v>
      </c>
      <c r="C2014" s="70">
        <v>87.525919999999999</v>
      </c>
      <c r="D2014" s="59" t="s">
        <v>50</v>
      </c>
      <c r="E2014" s="61" t="s">
        <v>44</v>
      </c>
      <c r="F2014" s="61" t="s">
        <v>55</v>
      </c>
      <c r="G2014" s="61"/>
      <c r="H2014" s="61" t="str">
        <f>IF(OR(G2014="",G2015="",G2016="",G2017=""),"",(SUMIF(A2014:A$7000,A2014,G2014:G$7000)))</f>
        <v/>
      </c>
      <c r="I2014" s="61" t="str">
        <f t="shared" si="192"/>
        <v/>
      </c>
      <c r="J2014" s="61" t="str">
        <f t="shared" si="188"/>
        <v/>
      </c>
      <c r="K2014" s="61">
        <f t="array" ref="K2014">(MAX(IF($A2014=InsertVoiceSwitchActivateLOG!A$1:A$7000,InsertVoiceSwitchActivateLOG!H$1:H$7000,0)))</f>
        <v>2.1000000000000001E-2</v>
      </c>
      <c r="L2014" s="61" t="str">
        <f t="shared" si="193"/>
        <v/>
      </c>
      <c r="M2014" s="61">
        <f t="shared" si="191"/>
        <v>15.810000000001878</v>
      </c>
      <c r="N2014" s="59" t="str">
        <f t="shared" si="189"/>
        <v/>
      </c>
      <c r="O2014" s="59" t="str">
        <f t="shared" si="190"/>
        <v/>
      </c>
    </row>
    <row r="2015" spans="1:15" ht="12.5" customHeight="1" x14ac:dyDescent="0.35">
      <c r="A2015" s="2">
        <v>39</v>
      </c>
      <c r="B2015" s="2" t="s">
        <v>54</v>
      </c>
      <c r="C2015" s="69">
        <v>87.542919999999995</v>
      </c>
      <c r="D2015" t="s">
        <v>50</v>
      </c>
      <c r="E2015" s="2" t="s">
        <v>44</v>
      </c>
      <c r="F2015" s="2" t="s">
        <v>55</v>
      </c>
      <c r="G2015" s="2"/>
      <c r="H2015" s="2" t="str">
        <f>IF(OR(G2015="",G2016="",G2017="",G2018=""),"",(SUMIF(A2015:A$7000,A2015,G2015:G$7000)))</f>
        <v/>
      </c>
      <c r="I2015" s="55" t="str">
        <f t="shared" si="192"/>
        <v/>
      </c>
      <c r="J2015" s="61" t="str">
        <f t="shared" si="188"/>
        <v/>
      </c>
      <c r="K2015" s="55">
        <f t="array" ref="K2015">(MAX(IF($A2015=InsertVoiceSwitchActivateLOG!A$1:A$7000,InsertVoiceSwitchActivateLOG!H$1:H$7000,0)))</f>
        <v>2.1000000000000001E-2</v>
      </c>
      <c r="L2015" s="55" t="str">
        <f t="shared" si="193"/>
        <v/>
      </c>
      <c r="M2015" s="55">
        <f t="shared" si="191"/>
        <v>16.999999999995907</v>
      </c>
      <c r="N2015" s="59" t="str">
        <f t="shared" si="189"/>
        <v/>
      </c>
      <c r="O2015" s="59" t="str">
        <f t="shared" si="190"/>
        <v/>
      </c>
    </row>
    <row r="2016" spans="1:15" ht="12.5" customHeight="1" x14ac:dyDescent="0.35">
      <c r="A2016" s="61">
        <v>39</v>
      </c>
      <c r="B2016" s="61" t="s">
        <v>54</v>
      </c>
      <c r="C2016" s="70">
        <v>87.561999999999998</v>
      </c>
      <c r="D2016" s="59" t="s">
        <v>50</v>
      </c>
      <c r="E2016" s="61" t="s">
        <v>44</v>
      </c>
      <c r="F2016" s="61" t="s">
        <v>55</v>
      </c>
      <c r="G2016" s="61"/>
      <c r="H2016" s="61" t="str">
        <f>IF(OR(G2016="",G2017="",G2018="",G2019=""),"",(SUMIF(A2016:A$7000,A2016,G2016:G$7000)))</f>
        <v/>
      </c>
      <c r="I2016" s="61" t="str">
        <f t="shared" si="192"/>
        <v/>
      </c>
      <c r="J2016" s="61" t="str">
        <f t="shared" si="188"/>
        <v/>
      </c>
      <c r="K2016" s="61">
        <f t="array" ref="K2016">(MAX(IF($A2016=InsertVoiceSwitchActivateLOG!A$1:A$7000,InsertVoiceSwitchActivateLOG!H$1:H$7000,0)))</f>
        <v>2.1000000000000001E-2</v>
      </c>
      <c r="L2016" s="61" t="str">
        <f t="shared" si="193"/>
        <v/>
      </c>
      <c r="M2016" s="61">
        <f t="shared" si="191"/>
        <v>19.080000000002428</v>
      </c>
      <c r="N2016" s="59" t="str">
        <f t="shared" si="189"/>
        <v/>
      </c>
      <c r="O2016" s="59" t="str">
        <f t="shared" si="190"/>
        <v/>
      </c>
    </row>
    <row r="2017" spans="1:15" ht="12.5" customHeight="1" x14ac:dyDescent="0.35">
      <c r="A2017" s="2">
        <v>39</v>
      </c>
      <c r="B2017" s="2" t="s">
        <v>54</v>
      </c>
      <c r="C2017" s="69">
        <v>87.579089999999994</v>
      </c>
      <c r="D2017" t="s">
        <v>50</v>
      </c>
      <c r="E2017" s="2" t="s">
        <v>44</v>
      </c>
      <c r="F2017" s="2" t="s">
        <v>55</v>
      </c>
      <c r="G2017" s="2"/>
      <c r="H2017" s="2" t="str">
        <f>IF(OR(G2017="",G2018="",G2019="",G2020=""),"",(SUMIF(A2017:A$7000,A2017,G2017:G$7000)))</f>
        <v/>
      </c>
      <c r="I2017" s="55" t="str">
        <f t="shared" si="192"/>
        <v/>
      </c>
      <c r="J2017" s="61" t="str">
        <f t="shared" si="188"/>
        <v/>
      </c>
      <c r="K2017" s="55">
        <f t="array" ref="K2017">(MAX(IF($A2017=InsertVoiceSwitchActivateLOG!A$1:A$7000,InsertVoiceSwitchActivateLOG!H$1:H$7000,0)))</f>
        <v>2.1000000000000001E-2</v>
      </c>
      <c r="L2017" s="55" t="str">
        <f t="shared" si="193"/>
        <v/>
      </c>
      <c r="M2017" s="55">
        <f t="shared" si="191"/>
        <v>17.089999999996053</v>
      </c>
      <c r="N2017" s="59" t="str">
        <f t="shared" si="189"/>
        <v/>
      </c>
      <c r="O2017" s="59" t="str">
        <f t="shared" si="190"/>
        <v/>
      </c>
    </row>
    <row r="2018" spans="1:15" ht="12.5" customHeight="1" x14ac:dyDescent="0.35">
      <c r="A2018" s="61">
        <v>39</v>
      </c>
      <c r="B2018" s="61" t="s">
        <v>54</v>
      </c>
      <c r="C2018" s="70">
        <v>87.594989999999996</v>
      </c>
      <c r="D2018" s="59" t="s">
        <v>50</v>
      </c>
      <c r="E2018" s="61" t="s">
        <v>44</v>
      </c>
      <c r="F2018" s="61" t="s">
        <v>55</v>
      </c>
      <c r="G2018" s="61"/>
      <c r="H2018" s="61" t="str">
        <f>IF(OR(G2018="",G2019="",G2020="",G2021=""),"",(SUMIF(A2018:A$7000,A2018,G2018:G$7000)))</f>
        <v/>
      </c>
      <c r="I2018" s="61" t="str">
        <f t="shared" si="192"/>
        <v/>
      </c>
      <c r="J2018" s="61" t="str">
        <f t="shared" si="188"/>
        <v/>
      </c>
      <c r="K2018" s="61">
        <f t="array" ref="K2018">(MAX(IF($A2018=InsertVoiceSwitchActivateLOG!A$1:A$7000,InsertVoiceSwitchActivateLOG!H$1:H$7000,0)))</f>
        <v>2.1000000000000001E-2</v>
      </c>
      <c r="L2018" s="61" t="str">
        <f t="shared" si="193"/>
        <v/>
      </c>
      <c r="M2018" s="61">
        <f t="shared" si="191"/>
        <v>15.900000000002024</v>
      </c>
      <c r="N2018" s="59" t="str">
        <f t="shared" si="189"/>
        <v/>
      </c>
      <c r="O2018" s="59" t="str">
        <f t="shared" si="190"/>
        <v/>
      </c>
    </row>
    <row r="2019" spans="1:15" ht="12.5" customHeight="1" x14ac:dyDescent="0.35">
      <c r="A2019" s="2">
        <v>39</v>
      </c>
      <c r="B2019" s="2" t="s">
        <v>54</v>
      </c>
      <c r="C2019" s="69">
        <v>87.612589999999997</v>
      </c>
      <c r="D2019" t="s">
        <v>50</v>
      </c>
      <c r="E2019" s="2" t="s">
        <v>44</v>
      </c>
      <c r="F2019" s="2" t="s">
        <v>55</v>
      </c>
      <c r="G2019" s="2"/>
      <c r="H2019" s="2" t="str">
        <f>IF(OR(G2019="",G2020="",G2021="",G2022=""),"",(SUMIF(A2019:A$7000,A2019,G2019:G$7000)))</f>
        <v/>
      </c>
      <c r="I2019" s="55" t="str">
        <f t="shared" si="192"/>
        <v/>
      </c>
      <c r="J2019" s="61" t="str">
        <f t="shared" si="188"/>
        <v/>
      </c>
      <c r="K2019" s="55">
        <f t="array" ref="K2019">(MAX(IF($A2019=InsertVoiceSwitchActivateLOG!A$1:A$7000,InsertVoiceSwitchActivateLOG!H$1:H$7000,0)))</f>
        <v>2.1000000000000001E-2</v>
      </c>
      <c r="L2019" s="55" t="str">
        <f t="shared" si="193"/>
        <v/>
      </c>
      <c r="M2019" s="55">
        <f t="shared" si="191"/>
        <v>17.600000000001614</v>
      </c>
      <c r="N2019" s="59" t="str">
        <f t="shared" si="189"/>
        <v/>
      </c>
      <c r="O2019" s="59" t="str">
        <f t="shared" si="190"/>
        <v/>
      </c>
    </row>
    <row r="2020" spans="1:15" ht="12.5" customHeight="1" x14ac:dyDescent="0.35">
      <c r="A2020" s="61">
        <v>40</v>
      </c>
      <c r="B2020" s="61" t="s">
        <v>54</v>
      </c>
      <c r="C2020" s="70">
        <v>88.642080000000007</v>
      </c>
      <c r="D2020" s="59" t="s">
        <v>50</v>
      </c>
      <c r="E2020" s="61" t="s">
        <v>44</v>
      </c>
      <c r="F2020" s="61" t="s">
        <v>55</v>
      </c>
      <c r="G2020" s="61"/>
      <c r="H2020" s="61" t="str">
        <f>IF(OR(G2020="",G2021="",G2022="",G2023=""),"",(SUMIF(A2020:A$7000,A2020,G2020:G$7000)))</f>
        <v/>
      </c>
      <c r="I2020" s="61" t="str">
        <f t="shared" si="192"/>
        <v/>
      </c>
      <c r="J2020" s="61" t="str">
        <f t="shared" si="188"/>
        <v/>
      </c>
      <c r="K2020" s="61">
        <f t="array" ref="K2020">(MAX(IF($A2020=InsertVoiceSwitchActivateLOG!A$1:A$7000,InsertVoiceSwitchActivateLOG!H$1:H$7000,0)))</f>
        <v>0.1384</v>
      </c>
      <c r="L2020" s="61" t="str">
        <f t="shared" si="193"/>
        <v/>
      </c>
      <c r="M2020" s="61">
        <f t="shared" si="191"/>
        <v>0</v>
      </c>
      <c r="N2020" s="59" t="str">
        <f t="shared" si="189"/>
        <v/>
      </c>
      <c r="O2020" s="59" t="str">
        <f t="shared" si="190"/>
        <v/>
      </c>
    </row>
    <row r="2021" spans="1:15" ht="12.5" customHeight="1" x14ac:dyDescent="0.35">
      <c r="A2021" s="2">
        <v>40</v>
      </c>
      <c r="B2021" s="2" t="s">
        <v>54</v>
      </c>
      <c r="C2021" s="69">
        <v>88.659030000000001</v>
      </c>
      <c r="D2021" t="s">
        <v>50</v>
      </c>
      <c r="E2021" s="2" t="s">
        <v>44</v>
      </c>
      <c r="F2021" s="2" t="s">
        <v>55</v>
      </c>
      <c r="G2021" s="2"/>
      <c r="H2021" s="2" t="str">
        <f>IF(OR(G2021="",G2022="",G2023="",G2024=""),"",(SUMIF(A2021:A$7000,A2021,G2021:G$7000)))</f>
        <v/>
      </c>
      <c r="I2021" s="55" t="str">
        <f t="shared" si="192"/>
        <v/>
      </c>
      <c r="J2021" s="61" t="str">
        <f t="shared" si="188"/>
        <v/>
      </c>
      <c r="K2021" s="55">
        <f t="array" ref="K2021">(MAX(IF($A2021=InsertVoiceSwitchActivateLOG!A$1:A$7000,InsertVoiceSwitchActivateLOG!H$1:H$7000,0)))</f>
        <v>0.1384</v>
      </c>
      <c r="L2021" s="55" t="str">
        <f t="shared" si="193"/>
        <v/>
      </c>
      <c r="M2021" s="55">
        <f t="shared" si="191"/>
        <v>16.949999999994247</v>
      </c>
      <c r="N2021" s="59" t="str">
        <f t="shared" si="189"/>
        <v/>
      </c>
      <c r="O2021" s="59" t="str">
        <f t="shared" si="190"/>
        <v/>
      </c>
    </row>
    <row r="2022" spans="1:15" ht="12.5" customHeight="1" x14ac:dyDescent="0.35">
      <c r="A2022" s="61">
        <v>40</v>
      </c>
      <c r="B2022" s="61" t="s">
        <v>54</v>
      </c>
      <c r="C2022" s="70">
        <v>88.674300000000002</v>
      </c>
      <c r="D2022" s="59" t="s">
        <v>50</v>
      </c>
      <c r="E2022" s="61" t="s">
        <v>44</v>
      </c>
      <c r="F2022" s="61" t="s">
        <v>55</v>
      </c>
      <c r="G2022" s="61"/>
      <c r="H2022" s="61" t="str">
        <f>IF(OR(G2022="",G2023="",G2024="",G2025=""),"",(SUMIF(A2022:A$7000,A2022,G2022:G$7000)))</f>
        <v/>
      </c>
      <c r="I2022" s="61" t="str">
        <f t="shared" si="192"/>
        <v/>
      </c>
      <c r="J2022" s="61" t="str">
        <f t="shared" si="188"/>
        <v/>
      </c>
      <c r="K2022" s="61">
        <f t="array" ref="K2022">(MAX(IF($A2022=InsertVoiceSwitchActivateLOG!A$1:A$7000,InsertVoiceSwitchActivateLOG!H$1:H$7000,0)))</f>
        <v>0.1384</v>
      </c>
      <c r="L2022" s="61" t="str">
        <f t="shared" si="193"/>
        <v/>
      </c>
      <c r="M2022" s="61">
        <f t="shared" si="191"/>
        <v>15.270000000001005</v>
      </c>
      <c r="N2022" s="59" t="str">
        <f t="shared" si="189"/>
        <v/>
      </c>
      <c r="O2022" s="59" t="str">
        <f t="shared" si="190"/>
        <v/>
      </c>
    </row>
    <row r="2023" spans="1:15" ht="12.5" customHeight="1" x14ac:dyDescent="0.35">
      <c r="A2023" s="2">
        <v>40</v>
      </c>
      <c r="B2023" s="2" t="s">
        <v>54</v>
      </c>
      <c r="C2023" s="69">
        <v>88.691100000000006</v>
      </c>
      <c r="D2023" t="s">
        <v>50</v>
      </c>
      <c r="E2023" s="2" t="s">
        <v>44</v>
      </c>
      <c r="F2023" s="2" t="s">
        <v>55</v>
      </c>
      <c r="G2023" s="2"/>
      <c r="H2023" s="2" t="str">
        <f>IF(OR(G2023="",G2024="",G2025="",G2026=""),"",(SUMIF(A2023:A$7000,A2023,G2023:G$7000)))</f>
        <v/>
      </c>
      <c r="I2023" s="55" t="str">
        <f t="shared" si="192"/>
        <v/>
      </c>
      <c r="J2023" s="61" t="str">
        <f t="shared" si="188"/>
        <v/>
      </c>
      <c r="K2023" s="55">
        <f t="array" ref="K2023">(MAX(IF($A2023=InsertVoiceSwitchActivateLOG!A$1:A$7000,InsertVoiceSwitchActivateLOG!H$1:H$7000,0)))</f>
        <v>0.1384</v>
      </c>
      <c r="L2023" s="55" t="str">
        <f t="shared" si="193"/>
        <v/>
      </c>
      <c r="M2023" s="55">
        <f t="shared" si="191"/>
        <v>16.800000000003479</v>
      </c>
      <c r="N2023" s="59" t="str">
        <f t="shared" si="189"/>
        <v/>
      </c>
      <c r="O2023" s="59" t="str">
        <f t="shared" si="190"/>
        <v/>
      </c>
    </row>
    <row r="2024" spans="1:15" ht="12.5" customHeight="1" x14ac:dyDescent="0.35">
      <c r="A2024" s="61">
        <v>40</v>
      </c>
      <c r="B2024" s="61" t="s">
        <v>54</v>
      </c>
      <c r="C2024" s="70">
        <v>88.706119999999999</v>
      </c>
      <c r="D2024" s="59" t="s">
        <v>50</v>
      </c>
      <c r="E2024" s="61" t="s">
        <v>44</v>
      </c>
      <c r="F2024" s="61" t="s">
        <v>55</v>
      </c>
      <c r="G2024" s="61"/>
      <c r="H2024" s="61" t="str">
        <f>IF(OR(G2024="",G2025="",G2026="",G2027=""),"",(SUMIF(A2024:A$7000,A2024,G2024:G$7000)))</f>
        <v/>
      </c>
      <c r="I2024" s="61" t="str">
        <f t="shared" si="192"/>
        <v/>
      </c>
      <c r="J2024" s="61" t="str">
        <f t="shared" si="188"/>
        <v/>
      </c>
      <c r="K2024" s="61">
        <f t="array" ref="K2024">(MAX(IF($A2024=InsertVoiceSwitchActivateLOG!A$1:A$7000,InsertVoiceSwitchActivateLOG!H$1:H$7000,0)))</f>
        <v>0.1384</v>
      </c>
      <c r="L2024" s="61" t="str">
        <f t="shared" si="193"/>
        <v/>
      </c>
      <c r="M2024" s="61">
        <f t="shared" si="191"/>
        <v>15.019999999992706</v>
      </c>
      <c r="N2024" s="59" t="str">
        <f t="shared" si="189"/>
        <v/>
      </c>
      <c r="O2024" s="59" t="str">
        <f t="shared" si="190"/>
        <v/>
      </c>
    </row>
    <row r="2025" spans="1:15" ht="12.5" customHeight="1" x14ac:dyDescent="0.35">
      <c r="A2025" s="2">
        <v>40</v>
      </c>
      <c r="B2025" s="2" t="s">
        <v>54</v>
      </c>
      <c r="C2025" s="69">
        <v>88.723050000000001</v>
      </c>
      <c r="D2025" t="s">
        <v>50</v>
      </c>
      <c r="E2025" s="2" t="s">
        <v>44</v>
      </c>
      <c r="F2025" s="2" t="s">
        <v>55</v>
      </c>
      <c r="G2025" s="2"/>
      <c r="H2025" s="2" t="str">
        <f>IF(OR(G2025="",G2026="",G2027="",G2028=""),"",(SUMIF(A2025:A$7000,A2025,G2025:G$7000)))</f>
        <v/>
      </c>
      <c r="I2025" s="55" t="str">
        <f t="shared" si="192"/>
        <v/>
      </c>
      <c r="J2025" s="61" t="str">
        <f t="shared" si="188"/>
        <v/>
      </c>
      <c r="K2025" s="55">
        <f t="array" ref="K2025">(MAX(IF($A2025=InsertVoiceSwitchActivateLOG!A$1:A$7000,InsertVoiceSwitchActivateLOG!H$1:H$7000,0)))</f>
        <v>0.1384</v>
      </c>
      <c r="L2025" s="55" t="str">
        <f t="shared" si="193"/>
        <v/>
      </c>
      <c r="M2025" s="55">
        <f t="shared" si="191"/>
        <v>16.93000000000211</v>
      </c>
      <c r="N2025" s="59" t="str">
        <f t="shared" si="189"/>
        <v/>
      </c>
      <c r="O2025" s="59" t="str">
        <f t="shared" si="190"/>
        <v/>
      </c>
    </row>
    <row r="2026" spans="1:15" ht="12.5" customHeight="1" x14ac:dyDescent="0.35">
      <c r="A2026" s="61">
        <v>40</v>
      </c>
      <c r="B2026" s="61" t="s">
        <v>54</v>
      </c>
      <c r="C2026" s="70">
        <v>88.738910000000004</v>
      </c>
      <c r="D2026" s="59" t="s">
        <v>50</v>
      </c>
      <c r="E2026" s="61" t="s">
        <v>44</v>
      </c>
      <c r="F2026" s="61" t="s">
        <v>55</v>
      </c>
      <c r="G2026" s="61"/>
      <c r="H2026" s="61" t="str">
        <f>IF(OR(G2026="",G2027="",G2028="",G2029=""),"",(SUMIF(A2026:A$7000,A2026,G2026:G$7000)))</f>
        <v/>
      </c>
      <c r="I2026" s="61" t="str">
        <f t="shared" si="192"/>
        <v/>
      </c>
      <c r="J2026" s="61" t="str">
        <f t="shared" si="188"/>
        <v/>
      </c>
      <c r="K2026" s="61">
        <f t="array" ref="K2026">(MAX(IF($A2026=InsertVoiceSwitchActivateLOG!A$1:A$7000,InsertVoiceSwitchActivateLOG!H$1:H$7000,0)))</f>
        <v>0.1384</v>
      </c>
      <c r="L2026" s="61" t="str">
        <f t="shared" si="193"/>
        <v/>
      </c>
      <c r="M2026" s="61">
        <f t="shared" si="191"/>
        <v>15.860000000003538</v>
      </c>
      <c r="N2026" s="59" t="str">
        <f t="shared" si="189"/>
        <v/>
      </c>
      <c r="O2026" s="59" t="str">
        <f t="shared" si="190"/>
        <v/>
      </c>
    </row>
    <row r="2027" spans="1:15" ht="12.5" customHeight="1" x14ac:dyDescent="0.35">
      <c r="A2027" s="2">
        <v>40</v>
      </c>
      <c r="B2027" s="2" t="s">
        <v>54</v>
      </c>
      <c r="C2027" s="69">
        <v>88.754949999999994</v>
      </c>
      <c r="D2027" t="s">
        <v>50</v>
      </c>
      <c r="E2027" s="2" t="s">
        <v>44</v>
      </c>
      <c r="F2027" s="2" t="s">
        <v>55</v>
      </c>
      <c r="G2027" s="2"/>
      <c r="H2027" s="2" t="str">
        <f>IF(OR(G2027="",G2028="",G2029="",G2030=""),"",(SUMIF(A2027:A$7000,A2027,G2027:G$7000)))</f>
        <v/>
      </c>
      <c r="I2027" s="55" t="str">
        <f t="shared" si="192"/>
        <v/>
      </c>
      <c r="J2027" s="61" t="str">
        <f t="shared" si="188"/>
        <v/>
      </c>
      <c r="K2027" s="55">
        <f t="array" ref="K2027">(MAX(IF($A2027=InsertVoiceSwitchActivateLOG!A$1:A$7000,InsertVoiceSwitchActivateLOG!H$1:H$7000,0)))</f>
        <v>0.1384</v>
      </c>
      <c r="L2027" s="55" t="str">
        <f t="shared" si="193"/>
        <v/>
      </c>
      <c r="M2027" s="55">
        <f t="shared" si="191"/>
        <v>16.039999999989618</v>
      </c>
      <c r="N2027" s="59" t="str">
        <f t="shared" si="189"/>
        <v/>
      </c>
      <c r="O2027" s="59" t="str">
        <f t="shared" si="190"/>
        <v/>
      </c>
    </row>
    <row r="2028" spans="1:15" ht="12.5" customHeight="1" x14ac:dyDescent="0.35">
      <c r="A2028" s="61">
        <v>40</v>
      </c>
      <c r="B2028" s="61" t="s">
        <v>54</v>
      </c>
      <c r="C2028" s="70">
        <v>88.77158</v>
      </c>
      <c r="D2028" s="59" t="s">
        <v>50</v>
      </c>
      <c r="E2028" s="61" t="s">
        <v>44</v>
      </c>
      <c r="F2028" s="61" t="s">
        <v>55</v>
      </c>
      <c r="G2028" s="61"/>
      <c r="H2028" s="61" t="str">
        <f>IF(OR(G2028="",G2029="",G2030="",G2031=""),"",(SUMIF(A2028:A$7000,A2028,G2028:G$7000)))</f>
        <v/>
      </c>
      <c r="I2028" s="61" t="str">
        <f t="shared" si="192"/>
        <v/>
      </c>
      <c r="J2028" s="61" t="str">
        <f t="shared" si="188"/>
        <v/>
      </c>
      <c r="K2028" s="61">
        <f t="array" ref="K2028">(MAX(IF($A2028=InsertVoiceSwitchActivateLOG!A$1:A$7000,InsertVoiceSwitchActivateLOG!H$1:H$7000,0)))</f>
        <v>0.1384</v>
      </c>
      <c r="L2028" s="61" t="str">
        <f t="shared" si="193"/>
        <v/>
      </c>
      <c r="M2028" s="61">
        <f t="shared" si="191"/>
        <v>16.630000000006362</v>
      </c>
      <c r="N2028" s="59" t="str">
        <f t="shared" si="189"/>
        <v/>
      </c>
      <c r="O2028" s="59" t="str">
        <f t="shared" si="190"/>
        <v/>
      </c>
    </row>
    <row r="2029" spans="1:15" ht="12.5" customHeight="1" x14ac:dyDescent="0.35">
      <c r="A2029" s="2">
        <v>40</v>
      </c>
      <c r="B2029" s="2" t="s">
        <v>54</v>
      </c>
      <c r="C2029" s="69">
        <v>88.792569999999998</v>
      </c>
      <c r="D2029" t="s">
        <v>50</v>
      </c>
      <c r="E2029" s="2" t="s">
        <v>44</v>
      </c>
      <c r="F2029" s="2" t="s">
        <v>55</v>
      </c>
      <c r="G2029" s="2"/>
      <c r="H2029" s="2" t="str">
        <f>IF(OR(G2029="",G2030="",G2031="",G2032=""),"",(SUMIF(A2029:A$7000,A2029,G2029:G$7000)))</f>
        <v/>
      </c>
      <c r="I2029" s="55" t="str">
        <f t="shared" si="192"/>
        <v/>
      </c>
      <c r="J2029" s="61" t="str">
        <f t="shared" si="188"/>
        <v/>
      </c>
      <c r="K2029" s="55">
        <f t="array" ref="K2029">(MAX(IF($A2029=InsertVoiceSwitchActivateLOG!A$1:A$7000,InsertVoiceSwitchActivateLOG!H$1:H$7000,0)))</f>
        <v>0.1384</v>
      </c>
      <c r="L2029" s="55" t="str">
        <f t="shared" si="193"/>
        <v/>
      </c>
      <c r="M2029" s="55">
        <f t="shared" si="191"/>
        <v>20.989999999997622</v>
      </c>
      <c r="N2029" s="59" t="str">
        <f t="shared" si="189"/>
        <v/>
      </c>
      <c r="O2029" s="59" t="str">
        <f t="shared" si="190"/>
        <v/>
      </c>
    </row>
    <row r="2030" spans="1:15" ht="12.5" customHeight="1" x14ac:dyDescent="0.35">
      <c r="A2030" s="61">
        <v>40</v>
      </c>
      <c r="B2030" s="61" t="s">
        <v>54</v>
      </c>
      <c r="C2030" s="70">
        <v>88.817660000000004</v>
      </c>
      <c r="D2030" s="59" t="s">
        <v>50</v>
      </c>
      <c r="E2030" s="61" t="s">
        <v>44</v>
      </c>
      <c r="F2030" s="61" t="s">
        <v>55</v>
      </c>
      <c r="G2030" s="61"/>
      <c r="H2030" s="61" t="str">
        <f>IF(OR(G2030="",G2031="",G2032="",G2033=""),"",(SUMIF(A2030:A$7000,A2030,G2030:G$7000)))</f>
        <v/>
      </c>
      <c r="I2030" s="61" t="str">
        <f t="shared" si="192"/>
        <v/>
      </c>
      <c r="J2030" s="61" t="str">
        <f t="shared" si="188"/>
        <v/>
      </c>
      <c r="K2030" s="61">
        <f t="array" ref="K2030">(MAX(IF($A2030=InsertVoiceSwitchActivateLOG!A$1:A$7000,InsertVoiceSwitchActivateLOG!H$1:H$7000,0)))</f>
        <v>0.1384</v>
      </c>
      <c r="L2030" s="61" t="str">
        <f t="shared" si="193"/>
        <v/>
      </c>
      <c r="M2030" s="61">
        <f t="shared" si="191"/>
        <v>25.09000000000583</v>
      </c>
      <c r="N2030" s="59" t="str">
        <f t="shared" si="189"/>
        <v/>
      </c>
      <c r="O2030" s="59" t="str">
        <f t="shared" si="190"/>
        <v/>
      </c>
    </row>
    <row r="2031" spans="1:15" ht="12.5" customHeight="1" x14ac:dyDescent="0.35">
      <c r="A2031" s="2">
        <v>40</v>
      </c>
      <c r="B2031" s="2" t="s">
        <v>54</v>
      </c>
      <c r="C2031" s="69">
        <v>88.832819999999998</v>
      </c>
      <c r="D2031" t="s">
        <v>50</v>
      </c>
      <c r="E2031" s="2" t="s">
        <v>44</v>
      </c>
      <c r="F2031" s="2" t="s">
        <v>55</v>
      </c>
      <c r="G2031" s="2"/>
      <c r="H2031" s="2" t="str">
        <f>IF(OR(G2031="",G2032="",G2033="",G2034=""),"",(SUMIF(A2031:A$7000,A2031,G2031:G$7000)))</f>
        <v/>
      </c>
      <c r="I2031" s="55" t="str">
        <f t="shared" si="192"/>
        <v/>
      </c>
      <c r="J2031" s="61" t="str">
        <f t="shared" si="188"/>
        <v/>
      </c>
      <c r="K2031" s="55">
        <f t="array" ref="K2031">(MAX(IF($A2031=InsertVoiceSwitchActivateLOG!A$1:A$7000,InsertVoiceSwitchActivateLOG!H$1:H$7000,0)))</f>
        <v>0.1384</v>
      </c>
      <c r="L2031" s="55" t="str">
        <f t="shared" si="193"/>
        <v/>
      </c>
      <c r="M2031" s="55">
        <f t="shared" si="191"/>
        <v>15.159999999994511</v>
      </c>
      <c r="N2031" s="59" t="str">
        <f t="shared" si="189"/>
        <v/>
      </c>
      <c r="O2031" s="59" t="str">
        <f t="shared" si="190"/>
        <v/>
      </c>
    </row>
    <row r="2032" spans="1:15" ht="12.5" customHeight="1" x14ac:dyDescent="0.35">
      <c r="A2032" s="61">
        <v>40</v>
      </c>
      <c r="B2032" s="61" t="s">
        <v>54</v>
      </c>
      <c r="C2032" s="70">
        <v>88.849350000000001</v>
      </c>
      <c r="D2032" s="59" t="s">
        <v>50</v>
      </c>
      <c r="E2032" s="61" t="s">
        <v>44</v>
      </c>
      <c r="F2032" s="61" t="s">
        <v>55</v>
      </c>
      <c r="G2032" s="61"/>
      <c r="H2032" s="61" t="str">
        <f>IF(OR(G2032="",G2033="",G2034="",G2035=""),"",(SUMIF(A2032:A$7000,A2032,G2032:G$7000)))</f>
        <v/>
      </c>
      <c r="I2032" s="61" t="str">
        <f t="shared" si="192"/>
        <v/>
      </c>
      <c r="J2032" s="61" t="str">
        <f t="shared" si="188"/>
        <v/>
      </c>
      <c r="K2032" s="61">
        <f t="array" ref="K2032">(MAX(IF($A2032=InsertVoiceSwitchActivateLOG!A$1:A$7000,InsertVoiceSwitchActivateLOG!H$1:H$7000,0)))</f>
        <v>0.1384</v>
      </c>
      <c r="L2032" s="61" t="str">
        <f t="shared" si="193"/>
        <v/>
      </c>
      <c r="M2032" s="61">
        <f t="shared" si="191"/>
        <v>16.530000000003042</v>
      </c>
      <c r="N2032" s="59" t="str">
        <f t="shared" si="189"/>
        <v/>
      </c>
      <c r="O2032" s="59" t="str">
        <f t="shared" si="190"/>
        <v/>
      </c>
    </row>
    <row r="2033" spans="1:15" ht="12.5" customHeight="1" x14ac:dyDescent="0.35">
      <c r="A2033" s="2">
        <v>40</v>
      </c>
      <c r="B2033" s="2" t="s">
        <v>54</v>
      </c>
      <c r="C2033" s="69">
        <v>88.866100000000003</v>
      </c>
      <c r="D2033" t="s">
        <v>50</v>
      </c>
      <c r="E2033" s="2" t="s">
        <v>44</v>
      </c>
      <c r="F2033" s="2" t="s">
        <v>55</v>
      </c>
      <c r="G2033" s="2"/>
      <c r="H2033" s="2" t="str">
        <f>IF(OR(G2033="",G2034="",G2035="",G2036=""),"",(SUMIF(A2033:A$7000,A2033,G2033:G$7000)))</f>
        <v/>
      </c>
      <c r="I2033" s="55" t="str">
        <f t="shared" si="192"/>
        <v/>
      </c>
      <c r="J2033" s="61" t="str">
        <f t="shared" si="188"/>
        <v/>
      </c>
      <c r="K2033" s="55">
        <f t="array" ref="K2033">(MAX(IF($A2033=InsertVoiceSwitchActivateLOG!A$1:A$7000,InsertVoiceSwitchActivateLOG!H$1:H$7000,0)))</f>
        <v>0.1384</v>
      </c>
      <c r="L2033" s="55" t="str">
        <f t="shared" si="193"/>
        <v/>
      </c>
      <c r="M2033" s="55">
        <f t="shared" si="191"/>
        <v>16.750000000001819</v>
      </c>
      <c r="N2033" s="59" t="str">
        <f t="shared" si="189"/>
        <v/>
      </c>
      <c r="O2033" s="59" t="str">
        <f t="shared" si="190"/>
        <v/>
      </c>
    </row>
    <row r="2034" spans="1:15" ht="12.5" customHeight="1" x14ac:dyDescent="0.35">
      <c r="A2034" s="61">
        <v>40</v>
      </c>
      <c r="B2034" s="61" t="s">
        <v>54</v>
      </c>
      <c r="C2034" s="70">
        <v>88.884259999999998</v>
      </c>
      <c r="D2034" s="59" t="s">
        <v>50</v>
      </c>
      <c r="E2034" s="61" t="s">
        <v>44</v>
      </c>
      <c r="F2034" s="61" t="s">
        <v>55</v>
      </c>
      <c r="G2034" s="61"/>
      <c r="H2034" s="61" t="str">
        <f>IF(OR(G2034="",G2035="",G2036="",G2037=""),"",(SUMIF(A2034:A$7000,A2034,G2034:G$7000)))</f>
        <v/>
      </c>
      <c r="I2034" s="61" t="str">
        <f t="shared" si="192"/>
        <v/>
      </c>
      <c r="J2034" s="61" t="str">
        <f t="shared" si="188"/>
        <v/>
      </c>
      <c r="K2034" s="61">
        <f t="array" ref="K2034">(MAX(IF($A2034=InsertVoiceSwitchActivateLOG!A$1:A$7000,InsertVoiceSwitchActivateLOG!H$1:H$7000,0)))</f>
        <v>0.1384</v>
      </c>
      <c r="L2034" s="61" t="str">
        <f t="shared" si="193"/>
        <v/>
      </c>
      <c r="M2034" s="61">
        <f t="shared" si="191"/>
        <v>18.159999999994625</v>
      </c>
      <c r="N2034" s="59" t="str">
        <f t="shared" si="189"/>
        <v/>
      </c>
      <c r="O2034" s="59" t="str">
        <f t="shared" si="190"/>
        <v/>
      </c>
    </row>
    <row r="2035" spans="1:15" ht="12.5" customHeight="1" x14ac:dyDescent="0.35">
      <c r="A2035" s="2">
        <v>40</v>
      </c>
      <c r="B2035" s="2" t="s">
        <v>54</v>
      </c>
      <c r="C2035" s="69">
        <v>88.908969999999997</v>
      </c>
      <c r="D2035" t="s">
        <v>50</v>
      </c>
      <c r="E2035" s="2" t="s">
        <v>44</v>
      </c>
      <c r="F2035" s="2" t="s">
        <v>55</v>
      </c>
      <c r="G2035" s="2"/>
      <c r="H2035" s="2" t="str">
        <f>IF(OR(G2035="",G2036="",G2037="",G2038=""),"",(SUMIF(A2035:A$7000,A2035,G2035:G$7000)))</f>
        <v/>
      </c>
      <c r="I2035" s="55" t="str">
        <f t="shared" si="192"/>
        <v/>
      </c>
      <c r="J2035" s="61" t="str">
        <f t="shared" si="188"/>
        <v/>
      </c>
      <c r="K2035" s="55">
        <f t="array" ref="K2035">(MAX(IF($A2035=InsertVoiceSwitchActivateLOG!A$1:A$7000,InsertVoiceSwitchActivateLOG!H$1:H$7000,0)))</f>
        <v>0.1384</v>
      </c>
      <c r="L2035" s="55" t="str">
        <f t="shared" si="193"/>
        <v/>
      </c>
      <c r="M2035" s="55">
        <f t="shared" si="191"/>
        <v>24.7099999999989</v>
      </c>
      <c r="N2035" s="59" t="str">
        <f t="shared" si="189"/>
        <v/>
      </c>
      <c r="O2035" s="59" t="str">
        <f t="shared" si="190"/>
        <v/>
      </c>
    </row>
    <row r="2036" spans="1:15" ht="12.5" customHeight="1" x14ac:dyDescent="0.35">
      <c r="A2036" s="61">
        <v>40</v>
      </c>
      <c r="B2036" s="61" t="s">
        <v>54</v>
      </c>
      <c r="C2036" s="70">
        <v>88.937650000000005</v>
      </c>
      <c r="D2036" s="59" t="s">
        <v>50</v>
      </c>
      <c r="E2036" s="61" t="s">
        <v>44</v>
      </c>
      <c r="F2036" s="61" t="s">
        <v>55</v>
      </c>
      <c r="G2036" s="61"/>
      <c r="H2036" s="61" t="str">
        <f>IF(OR(G2036="",G2037="",G2038="",G2039=""),"",(SUMIF(A2036:A$7000,A2036,G2036:G$7000)))</f>
        <v/>
      </c>
      <c r="I2036" s="61" t="str">
        <f t="shared" si="192"/>
        <v/>
      </c>
      <c r="J2036" s="61" t="str">
        <f t="shared" si="188"/>
        <v/>
      </c>
      <c r="K2036" s="61">
        <f t="array" ref="K2036">(MAX(IF($A2036=InsertVoiceSwitchActivateLOG!A$1:A$7000,InsertVoiceSwitchActivateLOG!H$1:H$7000,0)))</f>
        <v>0.1384</v>
      </c>
      <c r="L2036" s="61" t="str">
        <f t="shared" si="193"/>
        <v/>
      </c>
      <c r="M2036" s="61">
        <f t="shared" si="191"/>
        <v>28.680000000008476</v>
      </c>
      <c r="N2036" s="59" t="str">
        <f t="shared" si="189"/>
        <v/>
      </c>
      <c r="O2036" s="59" t="str">
        <f t="shared" si="190"/>
        <v/>
      </c>
    </row>
    <row r="2037" spans="1:15" ht="12.5" customHeight="1" x14ac:dyDescent="0.35">
      <c r="A2037" s="2">
        <v>40</v>
      </c>
      <c r="B2037" s="2" t="s">
        <v>54</v>
      </c>
      <c r="C2037" s="69">
        <v>88.961240000000004</v>
      </c>
      <c r="D2037" t="s">
        <v>50</v>
      </c>
      <c r="E2037" s="2" t="s">
        <v>44</v>
      </c>
      <c r="F2037" s="2" t="s">
        <v>55</v>
      </c>
      <c r="G2037" s="2"/>
      <c r="H2037" s="2" t="str">
        <f>IF(OR(G2037="",G2038="",G2039="",G2040=""),"",(SUMIF(A2037:A$7000,A2037,G2037:G$7000)))</f>
        <v/>
      </c>
      <c r="I2037" s="55" t="str">
        <f t="shared" si="192"/>
        <v/>
      </c>
      <c r="J2037" s="61" t="str">
        <f t="shared" si="188"/>
        <v/>
      </c>
      <c r="K2037" s="55">
        <f t="array" ref="K2037">(MAX(IF($A2037=InsertVoiceSwitchActivateLOG!A$1:A$7000,InsertVoiceSwitchActivateLOG!H$1:H$7000,0)))</f>
        <v>0.1384</v>
      </c>
      <c r="L2037" s="55" t="str">
        <f t="shared" si="193"/>
        <v/>
      </c>
      <c r="M2037" s="55">
        <f t="shared" si="191"/>
        <v>23.589999999998668</v>
      </c>
      <c r="N2037" s="59" t="str">
        <f t="shared" si="189"/>
        <v/>
      </c>
      <c r="O2037" s="59" t="str">
        <f t="shared" si="190"/>
        <v/>
      </c>
    </row>
    <row r="2038" spans="1:15" ht="12.5" customHeight="1" x14ac:dyDescent="0.35">
      <c r="A2038" s="61">
        <v>40</v>
      </c>
      <c r="B2038" s="61" t="s">
        <v>56</v>
      </c>
      <c r="C2038" s="70">
        <v>88.991290000000006</v>
      </c>
      <c r="D2038" s="59" t="s">
        <v>50</v>
      </c>
      <c r="E2038" s="61" t="s">
        <v>44</v>
      </c>
      <c r="F2038" s="61" t="s">
        <v>55</v>
      </c>
      <c r="G2038" s="61">
        <v>1.5E-3</v>
      </c>
      <c r="H2038" s="61" t="str">
        <f>IF(OR(G2038="",G2039="",G2040="",G2041=""),"",(SUMIF(A2038:A$7000,A2038,G2038:G$7000)))</f>
        <v/>
      </c>
      <c r="I2038" s="61" t="str">
        <f t="shared" si="192"/>
        <v/>
      </c>
      <c r="J2038" s="61" t="str">
        <f t="shared" si="188"/>
        <v/>
      </c>
      <c r="K2038" s="61">
        <f t="array" ref="K2038">(MAX(IF($A2038=InsertVoiceSwitchActivateLOG!A$1:A$7000,InsertVoiceSwitchActivateLOG!H$1:H$7000,0)))</f>
        <v>0.1384</v>
      </c>
      <c r="L2038" s="61" t="str">
        <f t="shared" si="193"/>
        <v/>
      </c>
      <c r="M2038" s="61">
        <f t="shared" si="191"/>
        <v>30.050000000002797</v>
      </c>
      <c r="N2038" s="59" t="str">
        <f t="shared" si="189"/>
        <v/>
      </c>
      <c r="O2038" s="59" t="str">
        <f t="shared" si="190"/>
        <v/>
      </c>
    </row>
    <row r="2039" spans="1:15" ht="12.5" customHeight="1" x14ac:dyDescent="0.35">
      <c r="A2039" s="2">
        <v>40</v>
      </c>
      <c r="B2039" s="2" t="s">
        <v>54</v>
      </c>
      <c r="C2039" s="69">
        <v>89.010159999999999</v>
      </c>
      <c r="D2039" t="s">
        <v>50</v>
      </c>
      <c r="E2039" s="2" t="s">
        <v>44</v>
      </c>
      <c r="F2039" s="2" t="s">
        <v>55</v>
      </c>
      <c r="G2039" s="2"/>
      <c r="H2039" s="2" t="str">
        <f>IF(OR(G2039="",G2040="",G2041="",G2042=""),"",(SUMIF(A2039:A$7000,A2039,G2039:G$7000)))</f>
        <v/>
      </c>
      <c r="I2039" s="55" t="str">
        <f t="shared" si="192"/>
        <v/>
      </c>
      <c r="J2039" s="61" t="str">
        <f t="shared" si="188"/>
        <v/>
      </c>
      <c r="K2039" s="55">
        <f t="array" ref="K2039">(MAX(IF($A2039=InsertVoiceSwitchActivateLOG!A$1:A$7000,InsertVoiceSwitchActivateLOG!H$1:H$7000,0)))</f>
        <v>0.1384</v>
      </c>
      <c r="L2039" s="55" t="str">
        <f t="shared" si="193"/>
        <v/>
      </c>
      <c r="M2039" s="55">
        <f t="shared" si="191"/>
        <v>18.869999999992615</v>
      </c>
      <c r="N2039" s="59" t="str">
        <f t="shared" si="189"/>
        <v/>
      </c>
      <c r="O2039" s="59" t="str">
        <f t="shared" si="190"/>
        <v/>
      </c>
    </row>
    <row r="2040" spans="1:15" ht="12.5" customHeight="1" x14ac:dyDescent="0.35">
      <c r="A2040" s="61">
        <v>40</v>
      </c>
      <c r="B2040" s="61" t="s">
        <v>54</v>
      </c>
      <c r="C2040" s="70">
        <v>89.035560000000004</v>
      </c>
      <c r="D2040" s="59" t="s">
        <v>50</v>
      </c>
      <c r="E2040" s="61" t="s">
        <v>44</v>
      </c>
      <c r="F2040" s="61" t="s">
        <v>55</v>
      </c>
      <c r="G2040" s="61">
        <v>1E-4</v>
      </c>
      <c r="H2040" s="61">
        <f>IF(OR(G2040="",G2041="",G2042="",G2043=""),"",(SUMIF(A2040:A$7000,A2040,G2040:G$7000)))</f>
        <v>0.1384</v>
      </c>
      <c r="I2040" s="61">
        <f t="shared" si="192"/>
        <v>40</v>
      </c>
      <c r="J2040" s="61" t="str">
        <f t="shared" si="188"/>
        <v>TaskC</v>
      </c>
      <c r="K2040" s="61">
        <f t="array" ref="K2040">(MAX(IF($A2040=InsertVoiceSwitchActivateLOG!A$1:A$7000,InsertVoiceSwitchActivateLOG!H$1:H$7000,0)))</f>
        <v>0.1384</v>
      </c>
      <c r="L2040" s="61">
        <f t="shared" si="193"/>
        <v>89.035560000000004</v>
      </c>
      <c r="M2040" s="61">
        <f t="shared" si="191"/>
        <v>25.400000000004752</v>
      </c>
      <c r="N2040" s="59" t="str">
        <f t="shared" si="189"/>
        <v/>
      </c>
      <c r="O2040" s="59" t="str">
        <f t="shared" si="190"/>
        <v/>
      </c>
    </row>
    <row r="2041" spans="1:15" ht="12.5" customHeight="1" x14ac:dyDescent="0.35">
      <c r="A2041" s="2">
        <v>40</v>
      </c>
      <c r="B2041" s="2" t="s">
        <v>54</v>
      </c>
      <c r="C2041" s="69">
        <v>89.057770000000005</v>
      </c>
      <c r="D2041" t="s">
        <v>50</v>
      </c>
      <c r="E2041" s="2" t="s">
        <v>44</v>
      </c>
      <c r="F2041" s="2" t="s">
        <v>55</v>
      </c>
      <c r="G2041" s="2">
        <v>5.0000000000000001E-4</v>
      </c>
      <c r="H2041" s="2">
        <f>IF(OR(G2041="",G2042="",G2043="",G2044=""),"",(SUMIF(A2041:A$7000,A2041,G2041:G$7000)))</f>
        <v>0.13830000000000001</v>
      </c>
      <c r="I2041" s="55" t="str">
        <f t="shared" si="192"/>
        <v/>
      </c>
      <c r="J2041" s="61" t="str">
        <f t="shared" si="188"/>
        <v/>
      </c>
      <c r="K2041" s="55">
        <f t="array" ref="K2041">(MAX(IF($A2041=InsertVoiceSwitchActivateLOG!A$1:A$7000,InsertVoiceSwitchActivateLOG!H$1:H$7000,0)))</f>
        <v>0.1384</v>
      </c>
      <c r="L2041" s="55" t="str">
        <f t="shared" si="193"/>
        <v/>
      </c>
      <c r="M2041" s="55">
        <f t="shared" si="191"/>
        <v>22.210000000001173</v>
      </c>
      <c r="N2041" s="59">
        <f t="shared" si="189"/>
        <v>40</v>
      </c>
      <c r="O2041" s="59">
        <f t="shared" si="190"/>
        <v>1</v>
      </c>
    </row>
    <row r="2042" spans="1:15" ht="12.5" customHeight="1" x14ac:dyDescent="0.35">
      <c r="A2042" s="61">
        <v>40</v>
      </c>
      <c r="B2042" s="61" t="s">
        <v>56</v>
      </c>
      <c r="C2042" s="70">
        <v>89.086600000000004</v>
      </c>
      <c r="D2042" s="59" t="s">
        <v>50</v>
      </c>
      <c r="E2042" s="61" t="s">
        <v>44</v>
      </c>
      <c r="F2042" s="61" t="s">
        <v>55</v>
      </c>
      <c r="G2042" s="61">
        <v>1.6000000000000001E-3</v>
      </c>
      <c r="H2042" s="61">
        <f>IF(OR(G2042="",G2043="",G2044="",G2045=""),"",(SUMIF(A2042:A$7000,A2042,G2042:G$7000)))</f>
        <v>0.13780000000000001</v>
      </c>
      <c r="I2042" s="61" t="str">
        <f t="shared" si="192"/>
        <v/>
      </c>
      <c r="J2042" s="61" t="str">
        <f t="shared" si="188"/>
        <v/>
      </c>
      <c r="K2042" s="61">
        <f t="array" ref="K2042">(MAX(IF($A2042=InsertVoiceSwitchActivateLOG!A$1:A$7000,InsertVoiceSwitchActivateLOG!H$1:H$7000,0)))</f>
        <v>0.1384</v>
      </c>
      <c r="L2042" s="61" t="str">
        <f t="shared" si="193"/>
        <v/>
      </c>
      <c r="M2042" s="61">
        <f t="shared" si="191"/>
        <v>28.829999999999245</v>
      </c>
      <c r="N2042" s="59">
        <f t="shared" si="189"/>
        <v>40</v>
      </c>
      <c r="O2042" s="59">
        <f t="shared" si="190"/>
        <v>-1</v>
      </c>
    </row>
    <row r="2043" spans="1:15" ht="12.5" customHeight="1" x14ac:dyDescent="0.35">
      <c r="A2043" s="2">
        <v>40</v>
      </c>
      <c r="B2043" s="2" t="s">
        <v>54</v>
      </c>
      <c r="C2043" s="69">
        <v>89.105519999999999</v>
      </c>
      <c r="D2043" t="s">
        <v>50</v>
      </c>
      <c r="E2043" s="2" t="s">
        <v>44</v>
      </c>
      <c r="F2043" s="2" t="s">
        <v>55</v>
      </c>
      <c r="G2043" s="2">
        <v>5.0000000000000001E-4</v>
      </c>
      <c r="H2043" s="2">
        <f>IF(OR(G2043="",G2044="",G2045="",G2046=""),"",(SUMIF(A2043:A$7000,A2043,G2043:G$7000)))</f>
        <v>0.13620000000000002</v>
      </c>
      <c r="I2043" s="55" t="str">
        <f t="shared" si="192"/>
        <v/>
      </c>
      <c r="J2043" s="61" t="str">
        <f t="shared" si="188"/>
        <v/>
      </c>
      <c r="K2043" s="55">
        <f t="array" ref="K2043">(MAX(IF($A2043=InsertVoiceSwitchActivateLOG!A$1:A$7000,InsertVoiceSwitchActivateLOG!H$1:H$7000,0)))</f>
        <v>0.1384</v>
      </c>
      <c r="L2043" s="55" t="str">
        <f t="shared" si="193"/>
        <v/>
      </c>
      <c r="M2043" s="55">
        <f t="shared" si="191"/>
        <v>18.919999999994275</v>
      </c>
      <c r="N2043" s="59">
        <f t="shared" si="189"/>
        <v>40</v>
      </c>
      <c r="O2043" s="59">
        <f t="shared" si="190"/>
        <v>1</v>
      </c>
    </row>
    <row r="2044" spans="1:15" ht="12.5" customHeight="1" x14ac:dyDescent="0.35">
      <c r="A2044" s="61">
        <v>40</v>
      </c>
      <c r="B2044" s="61" t="s">
        <v>54</v>
      </c>
      <c r="C2044" s="70">
        <v>89.120459999999994</v>
      </c>
      <c r="D2044" s="59" t="s">
        <v>50</v>
      </c>
      <c r="E2044" s="61" t="s">
        <v>44</v>
      </c>
      <c r="F2044" s="61" t="s">
        <v>55</v>
      </c>
      <c r="G2044" s="61">
        <v>5.0000000000000001E-4</v>
      </c>
      <c r="H2044" s="61">
        <f>IF(OR(G2044="",G2045="",G2046="",G2047=""),"",(SUMIF(A2044:A$7000,A2044,G2044:G$7000)))</f>
        <v>0.13570000000000002</v>
      </c>
      <c r="I2044" s="61" t="str">
        <f t="shared" si="192"/>
        <v/>
      </c>
      <c r="J2044" s="61" t="str">
        <f t="shared" si="188"/>
        <v/>
      </c>
      <c r="K2044" s="61">
        <f t="array" ref="K2044">(MAX(IF($A2044=InsertVoiceSwitchActivateLOG!A$1:A$7000,InsertVoiceSwitchActivateLOG!H$1:H$7000,0)))</f>
        <v>0.1384</v>
      </c>
      <c r="L2044" s="61" t="str">
        <f t="shared" si="193"/>
        <v/>
      </c>
      <c r="M2044" s="61">
        <f t="shared" si="191"/>
        <v>14.939999999995734</v>
      </c>
      <c r="N2044" s="59">
        <f t="shared" si="189"/>
        <v>40</v>
      </c>
      <c r="O2044" s="59">
        <f t="shared" si="190"/>
        <v>1</v>
      </c>
    </row>
    <row r="2045" spans="1:15" ht="12.5" customHeight="1" x14ac:dyDescent="0.35">
      <c r="A2045" s="2">
        <v>40</v>
      </c>
      <c r="B2045" s="2" t="s">
        <v>56</v>
      </c>
      <c r="C2045" s="69">
        <v>89.139269999999996</v>
      </c>
      <c r="D2045" t="s">
        <v>50</v>
      </c>
      <c r="E2045" s="2" t="s">
        <v>44</v>
      </c>
      <c r="F2045" s="2" t="s">
        <v>55</v>
      </c>
      <c r="G2045" s="2">
        <v>1.9E-3</v>
      </c>
      <c r="H2045" s="2">
        <f>IF(OR(G2045="",G2046="",G2047="",G2048=""),"",(SUMIF(A2045:A$7000,A2045,G2045:G$7000)))</f>
        <v>0.13520000000000001</v>
      </c>
      <c r="I2045" s="55" t="str">
        <f t="shared" si="192"/>
        <v/>
      </c>
      <c r="J2045" s="61" t="str">
        <f t="shared" si="188"/>
        <v/>
      </c>
      <c r="K2045" s="55">
        <f t="array" ref="K2045">(MAX(IF($A2045=InsertVoiceSwitchActivateLOG!A$1:A$7000,InsertVoiceSwitchActivateLOG!H$1:H$7000,0)))</f>
        <v>0.1384</v>
      </c>
      <c r="L2045" s="55" t="str">
        <f t="shared" si="193"/>
        <v/>
      </c>
      <c r="M2045" s="55">
        <f t="shared" si="191"/>
        <v>18.810000000001992</v>
      </c>
      <c r="N2045" s="59">
        <f t="shared" si="189"/>
        <v>40</v>
      </c>
      <c r="O2045" s="59">
        <f t="shared" si="190"/>
        <v>1</v>
      </c>
    </row>
    <row r="2046" spans="1:15" ht="12.5" customHeight="1" x14ac:dyDescent="0.35">
      <c r="A2046" s="61">
        <v>40</v>
      </c>
      <c r="B2046" s="61" t="s">
        <v>56</v>
      </c>
      <c r="C2046" s="70">
        <v>89.160899999999998</v>
      </c>
      <c r="D2046" s="59" t="s">
        <v>50</v>
      </c>
      <c r="E2046" s="61" t="s">
        <v>44</v>
      </c>
      <c r="F2046" s="61" t="s">
        <v>55</v>
      </c>
      <c r="G2046" s="61">
        <v>2.0999999999999999E-3</v>
      </c>
      <c r="H2046" s="61">
        <f>IF(OR(G2046="",G2047="",G2048="",G2049=""),"",(SUMIF(A2046:A$7000,A2046,G2046:G$7000)))</f>
        <v>0.1333</v>
      </c>
      <c r="I2046" s="61" t="str">
        <f t="shared" si="192"/>
        <v/>
      </c>
      <c r="J2046" s="61" t="str">
        <f t="shared" si="188"/>
        <v/>
      </c>
      <c r="K2046" s="61">
        <f t="array" ref="K2046">(MAX(IF($A2046=InsertVoiceSwitchActivateLOG!A$1:A$7000,InsertVoiceSwitchActivateLOG!H$1:H$7000,0)))</f>
        <v>0.1384</v>
      </c>
      <c r="L2046" s="61" t="str">
        <f t="shared" si="193"/>
        <v/>
      </c>
      <c r="M2046" s="61">
        <f t="shared" si="191"/>
        <v>21.630000000001814</v>
      </c>
      <c r="N2046" s="59">
        <f t="shared" si="189"/>
        <v>40</v>
      </c>
      <c r="O2046" s="59">
        <f t="shared" si="190"/>
        <v>1</v>
      </c>
    </row>
    <row r="2047" spans="1:15" ht="12.5" customHeight="1" x14ac:dyDescent="0.35">
      <c r="A2047" s="2">
        <v>40</v>
      </c>
      <c r="B2047" s="2" t="s">
        <v>56</v>
      </c>
      <c r="C2047" s="69">
        <v>89.18629</v>
      </c>
      <c r="D2047" t="s">
        <v>50</v>
      </c>
      <c r="E2047" s="2" t="s">
        <v>44</v>
      </c>
      <c r="F2047" s="2" t="s">
        <v>55</v>
      </c>
      <c r="G2047" s="2">
        <v>3.3E-3</v>
      </c>
      <c r="H2047" s="2">
        <f>IF(OR(G2047="",G2048="",G2049="",G2050=""),"",(SUMIF(A2047:A$7000,A2047,G2047:G$7000)))</f>
        <v>0.13120000000000001</v>
      </c>
      <c r="I2047" s="55" t="str">
        <f t="shared" si="192"/>
        <v/>
      </c>
      <c r="J2047" s="61" t="str">
        <f t="shared" si="188"/>
        <v/>
      </c>
      <c r="K2047" s="55">
        <f t="array" ref="K2047">(MAX(IF($A2047=InsertVoiceSwitchActivateLOG!A$1:A$7000,InsertVoiceSwitchActivateLOG!H$1:H$7000,0)))</f>
        <v>0.1384</v>
      </c>
      <c r="L2047" s="55" t="str">
        <f t="shared" si="193"/>
        <v/>
      </c>
      <c r="M2047" s="55">
        <f t="shared" si="191"/>
        <v>25.390000000001578</v>
      </c>
      <c r="N2047" s="59">
        <f t="shared" si="189"/>
        <v>40</v>
      </c>
      <c r="O2047" s="59">
        <f t="shared" si="190"/>
        <v>-1</v>
      </c>
    </row>
    <row r="2048" spans="1:15" ht="12.5" customHeight="1" x14ac:dyDescent="0.35">
      <c r="A2048" s="61">
        <v>40</v>
      </c>
      <c r="B2048" s="61" t="s">
        <v>56</v>
      </c>
      <c r="C2048" s="70">
        <v>89.204669999999993</v>
      </c>
      <c r="D2048" s="59" t="s">
        <v>50</v>
      </c>
      <c r="E2048" s="61" t="s">
        <v>44</v>
      </c>
      <c r="F2048" s="61" t="s">
        <v>55</v>
      </c>
      <c r="G2048" s="61">
        <v>1.9E-3</v>
      </c>
      <c r="H2048" s="61">
        <f>IF(OR(G2048="",G2049="",G2050="",G2051=""),"",(SUMIF(A2048:A$7000,A2048,G2048:G$7000)))</f>
        <v>0.12789999999999999</v>
      </c>
      <c r="I2048" s="61" t="str">
        <f t="shared" si="192"/>
        <v/>
      </c>
      <c r="J2048" s="61" t="str">
        <f t="shared" si="188"/>
        <v/>
      </c>
      <c r="K2048" s="61">
        <f t="array" ref="K2048">(MAX(IF($A2048=InsertVoiceSwitchActivateLOG!A$1:A$7000,InsertVoiceSwitchActivateLOG!H$1:H$7000,0)))</f>
        <v>0.1384</v>
      </c>
      <c r="L2048" s="61" t="str">
        <f t="shared" si="193"/>
        <v/>
      </c>
      <c r="M2048" s="61">
        <f t="shared" si="191"/>
        <v>18.379999999993402</v>
      </c>
      <c r="N2048" s="59">
        <f t="shared" si="189"/>
        <v>40</v>
      </c>
      <c r="O2048" s="59">
        <f t="shared" si="190"/>
        <v>-1</v>
      </c>
    </row>
    <row r="2049" spans="1:15" ht="12.5" customHeight="1" x14ac:dyDescent="0.35">
      <c r="A2049" s="2">
        <v>40</v>
      </c>
      <c r="B2049" s="2" t="s">
        <v>54</v>
      </c>
      <c r="C2049" s="69">
        <v>89.229299999999995</v>
      </c>
      <c r="D2049" t="s">
        <v>50</v>
      </c>
      <c r="E2049" s="2" t="s">
        <v>44</v>
      </c>
      <c r="F2049" s="2" t="s">
        <v>55</v>
      </c>
      <c r="G2049" s="2">
        <v>8.0000000000000004E-4</v>
      </c>
      <c r="H2049" s="2">
        <f>IF(OR(G2049="",G2050="",G2051="",G2052=""),"",(SUMIF(A2049:A$7000,A2049,G2049:G$7000)))</f>
        <v>0.12599999999999997</v>
      </c>
      <c r="I2049" s="55" t="str">
        <f t="shared" si="192"/>
        <v/>
      </c>
      <c r="J2049" s="61" t="str">
        <f t="shared" si="188"/>
        <v/>
      </c>
      <c r="K2049" s="55">
        <f t="array" ref="K2049">(MAX(IF($A2049=InsertVoiceSwitchActivateLOG!A$1:A$7000,InsertVoiceSwitchActivateLOG!H$1:H$7000,0)))</f>
        <v>0.1384</v>
      </c>
      <c r="L2049" s="55" t="str">
        <f t="shared" si="193"/>
        <v/>
      </c>
      <c r="M2049" s="55">
        <f t="shared" si="191"/>
        <v>24.630000000001928</v>
      </c>
      <c r="N2049" s="59">
        <f t="shared" si="189"/>
        <v>40</v>
      </c>
      <c r="O2049" s="59">
        <f t="shared" si="190"/>
        <v>-1</v>
      </c>
    </row>
    <row r="2050" spans="1:15" ht="12.5" customHeight="1" x14ac:dyDescent="0.35">
      <c r="A2050" s="61">
        <v>40</v>
      </c>
      <c r="B2050" s="61" t="s">
        <v>54</v>
      </c>
      <c r="C2050" s="70">
        <v>89.252409999999998</v>
      </c>
      <c r="D2050" s="59" t="s">
        <v>50</v>
      </c>
      <c r="E2050" s="61" t="s">
        <v>44</v>
      </c>
      <c r="F2050" s="61" t="s">
        <v>55</v>
      </c>
      <c r="G2050" s="61">
        <v>2.0000000000000001E-4</v>
      </c>
      <c r="H2050" s="61">
        <f>IF(OR(G2050="",G2051="",G2052="",G2053=""),"",(SUMIF(A2050:A$7000,A2050,G2050:G$7000)))</f>
        <v>0.12519999999999998</v>
      </c>
      <c r="I2050" s="61" t="str">
        <f t="shared" si="192"/>
        <v/>
      </c>
      <c r="J2050" s="61" t="str">
        <f t="shared" si="188"/>
        <v/>
      </c>
      <c r="K2050" s="61">
        <f t="array" ref="K2050">(MAX(IF($A2050=InsertVoiceSwitchActivateLOG!A$1:A$7000,InsertVoiceSwitchActivateLOG!H$1:H$7000,0)))</f>
        <v>0.1384</v>
      </c>
      <c r="L2050" s="61" t="str">
        <f t="shared" si="193"/>
        <v/>
      </c>
      <c r="M2050" s="61">
        <f t="shared" si="191"/>
        <v>23.110000000002628</v>
      </c>
      <c r="N2050" s="59">
        <f t="shared" si="189"/>
        <v>40</v>
      </c>
      <c r="O2050" s="59">
        <f t="shared" si="190"/>
        <v>1</v>
      </c>
    </row>
    <row r="2051" spans="1:15" ht="12.5" customHeight="1" x14ac:dyDescent="0.35">
      <c r="A2051" s="2">
        <v>40</v>
      </c>
      <c r="B2051" s="2" t="s">
        <v>56</v>
      </c>
      <c r="C2051" s="69">
        <v>89.273949999999999</v>
      </c>
      <c r="D2051" t="s">
        <v>50</v>
      </c>
      <c r="E2051" s="2" t="s">
        <v>44</v>
      </c>
      <c r="F2051" s="2" t="s">
        <v>55</v>
      </c>
      <c r="G2051" s="2">
        <v>2.3E-3</v>
      </c>
      <c r="H2051" s="2">
        <f>IF(OR(G2051="",G2052="",G2053="",G2054=""),"",(SUMIF(A2051:A$7000,A2051,G2051:G$7000)))</f>
        <v>0.125</v>
      </c>
      <c r="I2051" s="55" t="str">
        <f t="shared" si="192"/>
        <v/>
      </c>
      <c r="J2051" s="61" t="str">
        <f t="shared" si="188"/>
        <v/>
      </c>
      <c r="K2051" s="55">
        <f t="array" ref="K2051">(MAX(IF($A2051=InsertVoiceSwitchActivateLOG!A$1:A$7000,InsertVoiceSwitchActivateLOG!H$1:H$7000,0)))</f>
        <v>0.1384</v>
      </c>
      <c r="L2051" s="55" t="str">
        <f t="shared" si="193"/>
        <v/>
      </c>
      <c r="M2051" s="55">
        <f t="shared" si="191"/>
        <v>21.540000000001669</v>
      </c>
      <c r="N2051" s="59">
        <f t="shared" si="189"/>
        <v>40</v>
      </c>
      <c r="O2051" s="59">
        <f t="shared" si="190"/>
        <v>1</v>
      </c>
    </row>
    <row r="2052" spans="1:15" ht="12.5" customHeight="1" x14ac:dyDescent="0.35">
      <c r="A2052" s="61">
        <v>40</v>
      </c>
      <c r="B2052" s="61" t="s">
        <v>56</v>
      </c>
      <c r="C2052" s="70">
        <v>89.295879999999997</v>
      </c>
      <c r="D2052" s="59" t="s">
        <v>50</v>
      </c>
      <c r="E2052" s="61" t="s">
        <v>44</v>
      </c>
      <c r="F2052" s="61" t="s">
        <v>55</v>
      </c>
      <c r="G2052" s="61">
        <v>7.9000000000000008E-3</v>
      </c>
      <c r="H2052" s="61">
        <f>IF(OR(G2052="",G2053="",G2054="",G2055=""),"",(SUMIF(A2052:A$7000,A2052,G2052:G$7000)))</f>
        <v>0.12269999999999999</v>
      </c>
      <c r="I2052" s="61" t="str">
        <f t="shared" si="192"/>
        <v/>
      </c>
      <c r="J2052" s="61" t="str">
        <f t="shared" si="188"/>
        <v/>
      </c>
      <c r="K2052" s="61">
        <f t="array" ref="K2052">(MAX(IF($A2052=InsertVoiceSwitchActivateLOG!A$1:A$7000,InsertVoiceSwitchActivateLOG!H$1:H$7000,0)))</f>
        <v>0.1384</v>
      </c>
      <c r="L2052" s="61" t="str">
        <f t="shared" si="193"/>
        <v/>
      </c>
      <c r="M2052" s="61">
        <f t="shared" si="191"/>
        <v>21.929999999997563</v>
      </c>
      <c r="N2052" s="59">
        <f t="shared" si="189"/>
        <v>40</v>
      </c>
      <c r="O2052" s="59">
        <f t="shared" si="190"/>
        <v>-1</v>
      </c>
    </row>
    <row r="2053" spans="1:15" ht="12.5" customHeight="1" x14ac:dyDescent="0.35">
      <c r="A2053" s="2">
        <v>40</v>
      </c>
      <c r="B2053" s="2" t="s">
        <v>56</v>
      </c>
      <c r="C2053" s="69">
        <v>89.312380000000005</v>
      </c>
      <c r="D2053" t="s">
        <v>50</v>
      </c>
      <c r="E2053" s="2" t="s">
        <v>44</v>
      </c>
      <c r="F2053" s="2" t="s">
        <v>55</v>
      </c>
      <c r="G2053" s="2">
        <v>7.0000000000000001E-3</v>
      </c>
      <c r="H2053" s="2">
        <f>IF(OR(G2053="",G2054="",G2055="",G2056=""),"",(SUMIF(A2053:A$7000,A2053,G2053:G$7000)))</f>
        <v>0.1148</v>
      </c>
      <c r="I2053" s="55" t="str">
        <f t="shared" si="192"/>
        <v/>
      </c>
      <c r="J2053" s="61" t="str">
        <f t="shared" si="188"/>
        <v/>
      </c>
      <c r="K2053" s="55">
        <f t="array" ref="K2053">(MAX(IF($A2053=InsertVoiceSwitchActivateLOG!A$1:A$7000,InsertVoiceSwitchActivateLOG!H$1:H$7000,0)))</f>
        <v>0.1384</v>
      </c>
      <c r="L2053" s="55" t="str">
        <f t="shared" si="193"/>
        <v/>
      </c>
      <c r="M2053" s="55">
        <f t="shared" si="191"/>
        <v>16.500000000007731</v>
      </c>
      <c r="N2053" s="59">
        <f t="shared" si="189"/>
        <v>40</v>
      </c>
      <c r="O2053" s="59">
        <f t="shared" si="190"/>
        <v>-1</v>
      </c>
    </row>
    <row r="2054" spans="1:15" ht="12.5" customHeight="1" x14ac:dyDescent="0.35">
      <c r="A2054" s="61">
        <v>40</v>
      </c>
      <c r="B2054" s="61" t="s">
        <v>56</v>
      </c>
      <c r="C2054" s="70">
        <v>89.330560000000006</v>
      </c>
      <c r="D2054" s="59" t="s">
        <v>50</v>
      </c>
      <c r="E2054" s="61" t="s">
        <v>44</v>
      </c>
      <c r="F2054" s="61" t="s">
        <v>55</v>
      </c>
      <c r="G2054" s="61">
        <v>4.5999999999999999E-3</v>
      </c>
      <c r="H2054" s="61">
        <f>IF(OR(G2054="",G2055="",G2056="",G2057=""),"",(SUMIF(A2054:A$7000,A2054,G2054:G$7000)))</f>
        <v>0.10779999999999999</v>
      </c>
      <c r="I2054" s="61" t="str">
        <f t="shared" si="192"/>
        <v/>
      </c>
      <c r="J2054" s="61" t="str">
        <f t="shared" si="188"/>
        <v/>
      </c>
      <c r="K2054" s="61">
        <f t="array" ref="K2054">(MAX(IF($A2054=InsertVoiceSwitchActivateLOG!A$1:A$7000,InsertVoiceSwitchActivateLOG!H$1:H$7000,0)))</f>
        <v>0.1384</v>
      </c>
      <c r="L2054" s="61" t="str">
        <f t="shared" si="193"/>
        <v/>
      </c>
      <c r="M2054" s="61">
        <f t="shared" si="191"/>
        <v>18.180000000000973</v>
      </c>
      <c r="N2054" s="59">
        <f t="shared" si="189"/>
        <v>40</v>
      </c>
      <c r="O2054" s="59">
        <f t="shared" si="190"/>
        <v>1</v>
      </c>
    </row>
    <row r="2055" spans="1:15" ht="12.5" customHeight="1" x14ac:dyDescent="0.35">
      <c r="A2055" s="2">
        <v>40</v>
      </c>
      <c r="B2055" s="2" t="s">
        <v>56</v>
      </c>
      <c r="C2055" s="69">
        <v>89.346810000000005</v>
      </c>
      <c r="D2055" t="s">
        <v>50</v>
      </c>
      <c r="E2055" s="2" t="s">
        <v>44</v>
      </c>
      <c r="F2055" s="2" t="s">
        <v>55</v>
      </c>
      <c r="G2055" s="2">
        <v>1.03E-2</v>
      </c>
      <c r="H2055" s="2">
        <f>IF(OR(G2055="",G2056="",G2057="",G2058=""),"",(SUMIF(A2055:A$7000,A2055,G2055:G$7000)))</f>
        <v>0.10319999999999999</v>
      </c>
      <c r="I2055" s="55" t="str">
        <f t="shared" si="192"/>
        <v/>
      </c>
      <c r="J2055" s="61" t="str">
        <f t="shared" si="188"/>
        <v/>
      </c>
      <c r="K2055" s="55">
        <f t="array" ref="K2055">(MAX(IF($A2055=InsertVoiceSwitchActivateLOG!A$1:A$7000,InsertVoiceSwitchActivateLOG!H$1:H$7000,0)))</f>
        <v>0.1384</v>
      </c>
      <c r="L2055" s="55" t="str">
        <f t="shared" si="193"/>
        <v/>
      </c>
      <c r="M2055" s="55">
        <f t="shared" si="191"/>
        <v>16.249999999999432</v>
      </c>
      <c r="N2055" s="59">
        <f t="shared" si="189"/>
        <v>40</v>
      </c>
      <c r="O2055" s="59">
        <f t="shared" si="190"/>
        <v>-1</v>
      </c>
    </row>
    <row r="2056" spans="1:15" ht="12.5" customHeight="1" x14ac:dyDescent="0.35">
      <c r="A2056" s="61">
        <v>40</v>
      </c>
      <c r="B2056" s="61" t="s">
        <v>56</v>
      </c>
      <c r="C2056" s="70">
        <v>89.364350000000002</v>
      </c>
      <c r="D2056" s="59" t="s">
        <v>50</v>
      </c>
      <c r="E2056" s="61" t="s">
        <v>44</v>
      </c>
      <c r="F2056" s="61" t="s">
        <v>55</v>
      </c>
      <c r="G2056" s="61">
        <v>8.6999999999999994E-3</v>
      </c>
      <c r="H2056" s="61">
        <f>IF(OR(G2056="",G2057="",G2058="",G2059=""),"",(SUMIF(A2056:A$7000,A2056,G2056:G$7000)))</f>
        <v>9.2899999999999996E-2</v>
      </c>
      <c r="I2056" s="61" t="str">
        <f t="shared" si="192"/>
        <v/>
      </c>
      <c r="J2056" s="61" t="str">
        <f t="shared" si="188"/>
        <v/>
      </c>
      <c r="K2056" s="61">
        <f t="array" ref="K2056">(MAX(IF($A2056=InsertVoiceSwitchActivateLOG!A$1:A$7000,InsertVoiceSwitchActivateLOG!H$1:H$7000,0)))</f>
        <v>0.1384</v>
      </c>
      <c r="L2056" s="61" t="str">
        <f t="shared" si="193"/>
        <v/>
      </c>
      <c r="M2056" s="61">
        <f t="shared" si="191"/>
        <v>17.53999999999678</v>
      </c>
      <c r="N2056" s="59">
        <f t="shared" si="189"/>
        <v>40</v>
      </c>
      <c r="O2056" s="59">
        <f t="shared" si="190"/>
        <v>1</v>
      </c>
    </row>
    <row r="2057" spans="1:15" ht="12.5" customHeight="1" x14ac:dyDescent="0.35">
      <c r="A2057" s="2">
        <v>40</v>
      </c>
      <c r="B2057" s="2" t="s">
        <v>56</v>
      </c>
      <c r="C2057" s="69">
        <v>89.380600000000001</v>
      </c>
      <c r="D2057" t="s">
        <v>50</v>
      </c>
      <c r="E2057" s="2" t="s">
        <v>44</v>
      </c>
      <c r="F2057" s="2" t="s">
        <v>55</v>
      </c>
      <c r="G2057" s="2">
        <v>8.6999999999999994E-3</v>
      </c>
      <c r="H2057" s="2">
        <f>IF(OR(G2057="",G2058="",G2059="",G2060=""),"",(SUMIF(A2057:A$7000,A2057,G2057:G$7000)))</f>
        <v>8.4199999999999997E-2</v>
      </c>
      <c r="I2057" s="55" t="str">
        <f t="shared" si="192"/>
        <v/>
      </c>
      <c r="J2057" s="61" t="str">
        <f t="shared" si="188"/>
        <v/>
      </c>
      <c r="K2057" s="55">
        <f t="array" ref="K2057">(MAX(IF($A2057=InsertVoiceSwitchActivateLOG!A$1:A$7000,InsertVoiceSwitchActivateLOG!H$1:H$7000,0)))</f>
        <v>0.1384</v>
      </c>
      <c r="L2057" s="55" t="str">
        <f t="shared" si="193"/>
        <v/>
      </c>
      <c r="M2057" s="55">
        <f t="shared" si="191"/>
        <v>16.249999999999432</v>
      </c>
      <c r="N2057" s="59">
        <f t="shared" si="189"/>
        <v>40</v>
      </c>
      <c r="O2057" s="59">
        <f t="shared" si="190"/>
        <v>1</v>
      </c>
    </row>
    <row r="2058" spans="1:15" ht="12.5" customHeight="1" x14ac:dyDescent="0.35">
      <c r="A2058" s="61">
        <v>40</v>
      </c>
      <c r="B2058" s="61" t="s">
        <v>56</v>
      </c>
      <c r="C2058" s="70">
        <v>89.396770000000004</v>
      </c>
      <c r="D2058" s="59" t="s">
        <v>50</v>
      </c>
      <c r="E2058" s="61" t="s">
        <v>44</v>
      </c>
      <c r="F2058" s="61" t="s">
        <v>55</v>
      </c>
      <c r="G2058" s="61">
        <v>2.8199999999999999E-2</v>
      </c>
      <c r="H2058" s="61">
        <f>IF(OR(G2058="",G2059="",G2060="",G2061=""),"",(SUMIF(A2058:A$7000,A2058,G2058:G$7000)))</f>
        <v>7.5499999999999984E-2</v>
      </c>
      <c r="I2058" s="61" t="str">
        <f t="shared" si="192"/>
        <v/>
      </c>
      <c r="J2058" s="61" t="str">
        <f t="shared" si="188"/>
        <v/>
      </c>
      <c r="K2058" s="61">
        <f t="array" ref="K2058">(MAX(IF($A2058=InsertVoiceSwitchActivateLOG!A$1:A$7000,InsertVoiceSwitchActivateLOG!H$1:H$7000,0)))</f>
        <v>0.1384</v>
      </c>
      <c r="L2058" s="61" t="str">
        <f t="shared" si="193"/>
        <v/>
      </c>
      <c r="M2058" s="61">
        <f t="shared" si="191"/>
        <v>16.17000000000246</v>
      </c>
      <c r="N2058" s="59">
        <f t="shared" si="189"/>
        <v>40</v>
      </c>
      <c r="O2058" s="59">
        <f t="shared" si="190"/>
        <v>1</v>
      </c>
    </row>
    <row r="2059" spans="1:15" ht="12.5" customHeight="1" x14ac:dyDescent="0.35">
      <c r="A2059" s="2">
        <v>40</v>
      </c>
      <c r="B2059" s="2" t="s">
        <v>56</v>
      </c>
      <c r="C2059" s="69">
        <v>89.414699999999996</v>
      </c>
      <c r="D2059" t="s">
        <v>50</v>
      </c>
      <c r="E2059" s="2" t="s">
        <v>44</v>
      </c>
      <c r="F2059" s="2" t="s">
        <v>55</v>
      </c>
      <c r="G2059" s="2">
        <v>2.8199999999999999E-2</v>
      </c>
      <c r="H2059" s="2">
        <f>IF(OR(G2059="",G2060="",G2061="",G2062=""),"",(SUMIF(A2059:A$7000,A2059,G2059:G$7000)))</f>
        <v>4.7300000000000009E-2</v>
      </c>
      <c r="I2059" s="55" t="str">
        <f t="shared" si="192"/>
        <v/>
      </c>
      <c r="J2059" s="61" t="str">
        <f t="shared" si="188"/>
        <v/>
      </c>
      <c r="K2059" s="55">
        <f t="array" ref="K2059">(MAX(IF($A2059=InsertVoiceSwitchActivateLOG!A$1:A$7000,InsertVoiceSwitchActivateLOG!H$1:H$7000,0)))</f>
        <v>0.1384</v>
      </c>
      <c r="L2059" s="55" t="str">
        <f t="shared" si="193"/>
        <v/>
      </c>
      <c r="M2059" s="55">
        <f t="shared" si="191"/>
        <v>17.929999999992674</v>
      </c>
      <c r="N2059" s="59">
        <f t="shared" si="189"/>
        <v>40</v>
      </c>
      <c r="O2059" s="59">
        <f t="shared" si="190"/>
        <v>-1</v>
      </c>
    </row>
    <row r="2060" spans="1:15" ht="12.5" customHeight="1" x14ac:dyDescent="0.35">
      <c r="A2060" s="61">
        <v>40</v>
      </c>
      <c r="B2060" s="61" t="s">
        <v>56</v>
      </c>
      <c r="C2060" s="70">
        <v>89.437160000000006</v>
      </c>
      <c r="D2060" s="59" t="s">
        <v>50</v>
      </c>
      <c r="E2060" s="61" t="s">
        <v>44</v>
      </c>
      <c r="F2060" s="61" t="s">
        <v>55</v>
      </c>
      <c r="G2060" s="61">
        <v>9.7000000000000003E-3</v>
      </c>
      <c r="H2060" s="61">
        <f>IF(OR(G2060="",G2061="",G2062="",G2063=""),"",(SUMIF(A2060:A$7000,A2060,G2060:G$7000)))</f>
        <v>1.9099999999999999E-2</v>
      </c>
      <c r="I2060" s="61" t="str">
        <f t="shared" si="192"/>
        <v/>
      </c>
      <c r="J2060" s="61" t="str">
        <f t="shared" si="188"/>
        <v/>
      </c>
      <c r="K2060" s="61">
        <f t="array" ref="K2060">(MAX(IF($A2060=InsertVoiceSwitchActivateLOG!A$1:A$7000,InsertVoiceSwitchActivateLOG!H$1:H$7000,0)))</f>
        <v>0.1384</v>
      </c>
      <c r="L2060" s="61" t="str">
        <f t="shared" si="193"/>
        <v/>
      </c>
      <c r="M2060" s="61">
        <f t="shared" si="191"/>
        <v>22.460000000009472</v>
      </c>
      <c r="N2060" s="59">
        <f t="shared" si="189"/>
        <v>40</v>
      </c>
      <c r="O2060" s="59">
        <f t="shared" si="190"/>
        <v>-1</v>
      </c>
    </row>
    <row r="2061" spans="1:15" ht="12.5" customHeight="1" x14ac:dyDescent="0.35">
      <c r="A2061" s="2">
        <v>40</v>
      </c>
      <c r="B2061" s="2" t="s">
        <v>56</v>
      </c>
      <c r="C2061" s="69">
        <v>89.456649999999996</v>
      </c>
      <c r="D2061" t="s">
        <v>50</v>
      </c>
      <c r="E2061" s="2" t="s">
        <v>44</v>
      </c>
      <c r="F2061" s="2" t="s">
        <v>55</v>
      </c>
      <c r="G2061" s="2">
        <v>4.7999999999999996E-3</v>
      </c>
      <c r="H2061" s="2">
        <f>IF(OR(G2061="",G2062="",G2063="",G2064=""),"",(SUMIF(A2061:A$7000,A2061,G2061:G$7000)))</f>
        <v>9.3999999999999986E-3</v>
      </c>
      <c r="I2061" s="55" t="str">
        <f t="shared" si="192"/>
        <v/>
      </c>
      <c r="J2061" s="61" t="str">
        <f t="shared" si="188"/>
        <v/>
      </c>
      <c r="K2061" s="55">
        <f t="array" ref="K2061">(MAX(IF($A2061=InsertVoiceSwitchActivateLOG!A$1:A$7000,InsertVoiceSwitchActivateLOG!H$1:H$7000,0)))</f>
        <v>0.1384</v>
      </c>
      <c r="L2061" s="55" t="str">
        <f t="shared" si="193"/>
        <v/>
      </c>
      <c r="M2061" s="55">
        <f t="shared" si="191"/>
        <v>19.489999999990459</v>
      </c>
      <c r="N2061" s="59">
        <f t="shared" si="189"/>
        <v>40</v>
      </c>
      <c r="O2061" s="59">
        <f t="shared" si="190"/>
        <v>-1</v>
      </c>
    </row>
    <row r="2062" spans="1:15" ht="12.5" customHeight="1" x14ac:dyDescent="0.35">
      <c r="A2062" s="61">
        <v>40</v>
      </c>
      <c r="B2062" s="61" t="s">
        <v>56</v>
      </c>
      <c r="C2062" s="70">
        <v>89.475620000000006</v>
      </c>
      <c r="D2062" s="59" t="s">
        <v>50</v>
      </c>
      <c r="E2062" s="61" t="s">
        <v>44</v>
      </c>
      <c r="F2062" s="61" t="s">
        <v>55</v>
      </c>
      <c r="G2062" s="61">
        <v>1.6999999999999999E-3</v>
      </c>
      <c r="H2062" s="61">
        <f>IF(OR(G2062="",G2063="",G2064="",G2065=""),"",(SUMIF(A2062:A$7000,A2062,G2062:G$7000)))</f>
        <v>4.6000000000000008E-3</v>
      </c>
      <c r="I2062" s="61" t="str">
        <f t="shared" si="192"/>
        <v/>
      </c>
      <c r="J2062" s="61" t="str">
        <f t="shared" si="188"/>
        <v/>
      </c>
      <c r="K2062" s="61">
        <f t="array" ref="K2062">(MAX(IF($A2062=InsertVoiceSwitchActivateLOG!A$1:A$7000,InsertVoiceSwitchActivateLOG!H$1:H$7000,0)))</f>
        <v>0.1384</v>
      </c>
      <c r="L2062" s="61" t="str">
        <f t="shared" si="193"/>
        <v/>
      </c>
      <c r="M2062" s="61">
        <f t="shared" si="191"/>
        <v>18.970000000010145</v>
      </c>
      <c r="N2062" s="59">
        <f t="shared" si="189"/>
        <v>40</v>
      </c>
      <c r="O2062" s="59">
        <f t="shared" si="190"/>
        <v>1</v>
      </c>
    </row>
    <row r="2063" spans="1:15" ht="12.5" customHeight="1" x14ac:dyDescent="0.35">
      <c r="A2063" s="2">
        <v>40</v>
      </c>
      <c r="B2063" s="2" t="s">
        <v>56</v>
      </c>
      <c r="C2063" s="69">
        <v>89.500339999999994</v>
      </c>
      <c r="D2063" t="s">
        <v>50</v>
      </c>
      <c r="E2063" s="2" t="s">
        <v>44</v>
      </c>
      <c r="F2063" s="2" t="s">
        <v>55</v>
      </c>
      <c r="G2063" s="2">
        <v>2.7000000000000001E-3</v>
      </c>
      <c r="H2063" s="2" t="str">
        <f>IF(OR(G2063="",G2064="",G2065="",G2066=""),"",(SUMIF(A2063:A$7000,A2063,G2063:G$7000)))</f>
        <v/>
      </c>
      <c r="I2063" s="55" t="str">
        <f t="shared" si="192"/>
        <v/>
      </c>
      <c r="J2063" s="61" t="str">
        <f t="shared" si="188"/>
        <v/>
      </c>
      <c r="K2063" s="55">
        <f t="array" ref="K2063">(MAX(IF($A2063=InsertVoiceSwitchActivateLOG!A$1:A$7000,InsertVoiceSwitchActivateLOG!H$1:H$7000,0)))</f>
        <v>0.1384</v>
      </c>
      <c r="L2063" s="55" t="str">
        <f t="shared" si="193"/>
        <v/>
      </c>
      <c r="M2063" s="55">
        <f t="shared" si="191"/>
        <v>24.719999999987863</v>
      </c>
      <c r="N2063" s="59">
        <f t="shared" si="189"/>
        <v>40</v>
      </c>
      <c r="O2063" s="59">
        <f t="shared" si="190"/>
        <v>-1</v>
      </c>
    </row>
    <row r="2064" spans="1:15" ht="12.5" customHeight="1" x14ac:dyDescent="0.35">
      <c r="A2064" s="61">
        <v>40</v>
      </c>
      <c r="B2064" s="61" t="s">
        <v>54</v>
      </c>
      <c r="C2064" s="70">
        <v>89.521069999999995</v>
      </c>
      <c r="D2064" s="59" t="s">
        <v>50</v>
      </c>
      <c r="E2064" s="61" t="s">
        <v>44</v>
      </c>
      <c r="F2064" s="61" t="s">
        <v>55</v>
      </c>
      <c r="G2064" s="61">
        <v>1E-4</v>
      </c>
      <c r="H2064" s="61" t="str">
        <f>IF(OR(G2064="",G2065="",G2066="",G2067=""),"",(SUMIF(A2064:A$7000,A2064,G2064:G$7000)))</f>
        <v/>
      </c>
      <c r="I2064" s="61" t="str">
        <f t="shared" si="192"/>
        <v/>
      </c>
      <c r="J2064" s="61" t="str">
        <f t="shared" si="188"/>
        <v/>
      </c>
      <c r="K2064" s="61">
        <f t="array" ref="K2064">(MAX(IF($A2064=InsertVoiceSwitchActivateLOG!A$1:A$7000,InsertVoiceSwitchActivateLOG!H$1:H$7000,0)))</f>
        <v>0.1384</v>
      </c>
      <c r="L2064" s="61" t="str">
        <f t="shared" si="193"/>
        <v/>
      </c>
      <c r="M2064" s="61">
        <f t="shared" si="191"/>
        <v>20.730000000000359</v>
      </c>
      <c r="N2064" s="59">
        <f t="shared" si="189"/>
        <v>40</v>
      </c>
      <c r="O2064" s="59">
        <f t="shared" si="190"/>
        <v>1</v>
      </c>
    </row>
    <row r="2065" spans="1:15" ht="12.5" customHeight="1" x14ac:dyDescent="0.35">
      <c r="A2065" s="2">
        <v>40</v>
      </c>
      <c r="B2065" s="2" t="s">
        <v>54</v>
      </c>
      <c r="C2065" s="69">
        <v>89.537570000000002</v>
      </c>
      <c r="D2065" t="s">
        <v>50</v>
      </c>
      <c r="E2065" s="2" t="s">
        <v>44</v>
      </c>
      <c r="F2065" s="2" t="s">
        <v>55</v>
      </c>
      <c r="G2065" s="2">
        <v>1E-4</v>
      </c>
      <c r="H2065" s="2" t="str">
        <f>IF(OR(G2065="",G2066="",G2067="",G2068=""),"",(SUMIF(A2065:A$7000,A2065,G2065:G$7000)))</f>
        <v/>
      </c>
      <c r="I2065" s="55" t="str">
        <f t="shared" si="192"/>
        <v/>
      </c>
      <c r="J2065" s="61" t="str">
        <f t="shared" ref="J2065:J2128" si="194">IF(L2065="","",(VLOOKUP(A2065,A2065:E9049,5,FALSE)))</f>
        <v/>
      </c>
      <c r="K2065" s="55">
        <f t="array" ref="K2065">(MAX(IF($A2065=InsertVoiceSwitchActivateLOG!A$1:A$7000,InsertVoiceSwitchActivateLOG!H$1:H$7000,0)))</f>
        <v>0.1384</v>
      </c>
      <c r="L2065" s="55" t="str">
        <f t="shared" si="193"/>
        <v/>
      </c>
      <c r="M2065" s="55">
        <f t="shared" si="191"/>
        <v>16.500000000007731</v>
      </c>
      <c r="N2065" s="59" t="str">
        <f t="shared" ref="N2065:N2128" si="195">IF(AND(G2065&gt;0,G2066&gt;0,G2064&gt;0),A2065,"")</f>
        <v/>
      </c>
      <c r="O2065" s="59" t="str">
        <f t="shared" ref="O2065:O2128" si="196">IF(N2065="","",(IF(G2065&gt;G2066,-1,1)))</f>
        <v/>
      </c>
    </row>
    <row r="2066" spans="1:15" ht="12.5" customHeight="1" x14ac:dyDescent="0.35">
      <c r="A2066" s="61">
        <v>40</v>
      </c>
      <c r="B2066" s="61" t="s">
        <v>54</v>
      </c>
      <c r="C2066" s="70">
        <v>89.554079999999999</v>
      </c>
      <c r="D2066" s="59" t="s">
        <v>50</v>
      </c>
      <c r="E2066" s="61" t="s">
        <v>44</v>
      </c>
      <c r="F2066" s="61" t="s">
        <v>55</v>
      </c>
      <c r="G2066" s="61"/>
      <c r="H2066" s="61" t="str">
        <f>IF(OR(G2066="",G2067="",G2068="",G2069=""),"",(SUMIF(A2066:A$7000,A2066,G2066:G$7000)))</f>
        <v/>
      </c>
      <c r="I2066" s="61" t="str">
        <f t="shared" si="192"/>
        <v/>
      </c>
      <c r="J2066" s="61" t="str">
        <f t="shared" si="194"/>
        <v/>
      </c>
      <c r="K2066" s="61">
        <f t="array" ref="K2066">(MAX(IF($A2066=InsertVoiceSwitchActivateLOG!A$1:A$7000,InsertVoiceSwitchActivateLOG!H$1:H$7000,0)))</f>
        <v>0.1384</v>
      </c>
      <c r="L2066" s="61" t="str">
        <f t="shared" si="193"/>
        <v/>
      </c>
      <c r="M2066" s="61">
        <f t="shared" ref="M2066:M2129" si="197">IF(A2066=A2065,ABS(C2066-C2065),0)*1000</f>
        <v>16.509999999996694</v>
      </c>
      <c r="N2066" s="59" t="str">
        <f t="shared" si="195"/>
        <v/>
      </c>
      <c r="O2066" s="59" t="str">
        <f t="shared" si="196"/>
        <v/>
      </c>
    </row>
    <row r="2067" spans="1:15" ht="12.5" customHeight="1" x14ac:dyDescent="0.35">
      <c r="A2067" s="2">
        <v>40</v>
      </c>
      <c r="B2067" s="2" t="s">
        <v>54</v>
      </c>
      <c r="C2067" s="69">
        <v>89.569590000000005</v>
      </c>
      <c r="D2067" t="s">
        <v>50</v>
      </c>
      <c r="E2067" s="2" t="s">
        <v>44</v>
      </c>
      <c r="F2067" s="2" t="s">
        <v>55</v>
      </c>
      <c r="G2067" s="2"/>
      <c r="H2067" s="2" t="str">
        <f>IF(OR(G2067="",G2068="",G2069="",G2070=""),"",(SUMIF(A2067:A$7000,A2067,G2067:G$7000)))</f>
        <v/>
      </c>
      <c r="I2067" s="55" t="str">
        <f t="shared" si="192"/>
        <v/>
      </c>
      <c r="J2067" s="61" t="str">
        <f t="shared" si="194"/>
        <v/>
      </c>
      <c r="K2067" s="55">
        <f t="array" ref="K2067">(MAX(IF($A2067=InsertVoiceSwitchActivateLOG!A$1:A$7000,InsertVoiceSwitchActivateLOG!H$1:H$7000,0)))</f>
        <v>0.1384</v>
      </c>
      <c r="L2067" s="55" t="str">
        <f t="shared" si="193"/>
        <v/>
      </c>
      <c r="M2067" s="55">
        <f t="shared" si="197"/>
        <v>15.51000000000613</v>
      </c>
      <c r="N2067" s="59" t="str">
        <f t="shared" si="195"/>
        <v/>
      </c>
      <c r="O2067" s="59" t="str">
        <f t="shared" si="196"/>
        <v/>
      </c>
    </row>
    <row r="2068" spans="1:15" ht="12.5" customHeight="1" x14ac:dyDescent="0.35">
      <c r="A2068" s="61">
        <v>40</v>
      </c>
      <c r="B2068" s="61" t="s">
        <v>54</v>
      </c>
      <c r="C2068" s="70">
        <v>89.588489999999993</v>
      </c>
      <c r="D2068" s="59" t="s">
        <v>50</v>
      </c>
      <c r="E2068" s="61" t="s">
        <v>44</v>
      </c>
      <c r="F2068" s="61" t="s">
        <v>55</v>
      </c>
      <c r="G2068" s="61"/>
      <c r="H2068" s="61" t="str">
        <f>IF(OR(G2068="",G2069="",G2070="",G2071=""),"",(SUMIF(A2068:A$7000,A2068,G2068:G$7000)))</f>
        <v/>
      </c>
      <c r="I2068" s="61" t="str">
        <f t="shared" si="192"/>
        <v/>
      </c>
      <c r="J2068" s="61" t="str">
        <f t="shared" si="194"/>
        <v/>
      </c>
      <c r="K2068" s="61">
        <f t="array" ref="K2068">(MAX(IF($A2068=InsertVoiceSwitchActivateLOG!A$1:A$7000,InsertVoiceSwitchActivateLOG!H$1:H$7000,0)))</f>
        <v>0.1384</v>
      </c>
      <c r="L2068" s="61" t="str">
        <f t="shared" si="193"/>
        <v/>
      </c>
      <c r="M2068" s="61">
        <f t="shared" si="197"/>
        <v>18.899999999987926</v>
      </c>
      <c r="N2068" s="59" t="str">
        <f t="shared" si="195"/>
        <v/>
      </c>
      <c r="O2068" s="59" t="str">
        <f t="shared" si="196"/>
        <v/>
      </c>
    </row>
    <row r="2069" spans="1:15" ht="12.5" customHeight="1" x14ac:dyDescent="0.35">
      <c r="A2069" s="2">
        <v>40</v>
      </c>
      <c r="B2069" s="2" t="s">
        <v>54</v>
      </c>
      <c r="C2069" s="69">
        <v>89.608729999999994</v>
      </c>
      <c r="D2069" t="s">
        <v>50</v>
      </c>
      <c r="E2069" s="2" t="s">
        <v>44</v>
      </c>
      <c r="F2069" s="2" t="s">
        <v>55</v>
      </c>
      <c r="G2069" s="2"/>
      <c r="H2069" s="2" t="str">
        <f>IF(OR(G2069="",G2070="",G2071="",G2072=""),"",(SUMIF(A2069:A$7000,A2069,G2069:G$7000)))</f>
        <v/>
      </c>
      <c r="I2069" s="55" t="str">
        <f t="shared" si="192"/>
        <v/>
      </c>
      <c r="J2069" s="61" t="str">
        <f t="shared" si="194"/>
        <v/>
      </c>
      <c r="K2069" s="55">
        <f t="array" ref="K2069">(MAX(IF($A2069=InsertVoiceSwitchActivateLOG!A$1:A$7000,InsertVoiceSwitchActivateLOG!H$1:H$7000,0)))</f>
        <v>0.1384</v>
      </c>
      <c r="L2069" s="55" t="str">
        <f t="shared" si="193"/>
        <v/>
      </c>
      <c r="M2069" s="55">
        <f t="shared" si="197"/>
        <v>20.240000000001146</v>
      </c>
      <c r="N2069" s="59" t="str">
        <f t="shared" si="195"/>
        <v/>
      </c>
      <c r="O2069" s="59" t="str">
        <f t="shared" si="196"/>
        <v/>
      </c>
    </row>
    <row r="2070" spans="1:15" ht="12.5" customHeight="1" x14ac:dyDescent="0.35">
      <c r="A2070" s="61">
        <v>40</v>
      </c>
      <c r="B2070" s="61" t="s">
        <v>54</v>
      </c>
      <c r="C2070" s="70">
        <v>89.626850000000005</v>
      </c>
      <c r="D2070" s="59" t="s">
        <v>50</v>
      </c>
      <c r="E2070" s="61" t="s">
        <v>44</v>
      </c>
      <c r="F2070" s="61" t="s">
        <v>55</v>
      </c>
      <c r="G2070" s="61"/>
      <c r="H2070" s="61" t="str">
        <f>IF(OR(G2070="",G2071="",G2072="",G2073=""),"",(SUMIF(A2070:A$7000,A2070,G2070:G$7000)))</f>
        <v/>
      </c>
      <c r="I2070" s="61" t="str">
        <f t="shared" si="192"/>
        <v/>
      </c>
      <c r="J2070" s="61" t="str">
        <f t="shared" si="194"/>
        <v/>
      </c>
      <c r="K2070" s="61">
        <f t="array" ref="K2070">(MAX(IF($A2070=InsertVoiceSwitchActivateLOG!A$1:A$7000,InsertVoiceSwitchActivateLOG!H$1:H$7000,0)))</f>
        <v>0.1384</v>
      </c>
      <c r="L2070" s="61" t="str">
        <f t="shared" si="193"/>
        <v/>
      </c>
      <c r="M2070" s="61">
        <f t="shared" si="197"/>
        <v>18.12000000001035</v>
      </c>
      <c r="N2070" s="59" t="str">
        <f t="shared" si="195"/>
        <v/>
      </c>
      <c r="O2070" s="59" t="str">
        <f t="shared" si="196"/>
        <v/>
      </c>
    </row>
    <row r="2071" spans="1:15" ht="12.5" customHeight="1" x14ac:dyDescent="0.35">
      <c r="A2071" s="2">
        <v>41</v>
      </c>
      <c r="B2071" s="2" t="s">
        <v>54</v>
      </c>
      <c r="C2071" s="69">
        <v>90.645179999999996</v>
      </c>
      <c r="D2071" t="s">
        <v>50</v>
      </c>
      <c r="E2071" s="2" t="s">
        <v>42</v>
      </c>
      <c r="F2071" s="2" t="s">
        <v>55</v>
      </c>
      <c r="G2071" s="2"/>
      <c r="H2071" s="2" t="str">
        <f>IF(OR(G2071="",G2072="",G2073="",G2074=""),"",(SUMIF(A2071:A$7000,A2071,G2071:G$7000)))</f>
        <v/>
      </c>
      <c r="I2071" s="55" t="str">
        <f t="shared" si="192"/>
        <v/>
      </c>
      <c r="J2071" s="61" t="str">
        <f t="shared" si="194"/>
        <v/>
      </c>
      <c r="K2071" s="55">
        <f t="array" ref="K2071">(MAX(IF($A2071=InsertVoiceSwitchActivateLOG!A$1:A$7000,InsertVoiceSwitchActivateLOG!H$1:H$7000,0)))</f>
        <v>1.9300000000000001E-2</v>
      </c>
      <c r="L2071" s="55" t="str">
        <f t="shared" si="193"/>
        <v/>
      </c>
      <c r="M2071" s="55">
        <f t="shared" si="197"/>
        <v>0</v>
      </c>
      <c r="N2071" s="59" t="str">
        <f t="shared" si="195"/>
        <v/>
      </c>
      <c r="O2071" s="59" t="str">
        <f t="shared" si="196"/>
        <v/>
      </c>
    </row>
    <row r="2072" spans="1:15" ht="12.5" customHeight="1" x14ac:dyDescent="0.35">
      <c r="A2072" s="61">
        <v>41</v>
      </c>
      <c r="B2072" s="61" t="s">
        <v>54</v>
      </c>
      <c r="C2072" s="70">
        <v>90.660449999999997</v>
      </c>
      <c r="D2072" s="59" t="s">
        <v>50</v>
      </c>
      <c r="E2072" s="61" t="s">
        <v>42</v>
      </c>
      <c r="F2072" s="61" t="s">
        <v>55</v>
      </c>
      <c r="G2072" s="61"/>
      <c r="H2072" s="61" t="str">
        <f>IF(OR(G2072="",G2073="",G2074="",G2075=""),"",(SUMIF(A2072:A$7000,A2072,G2072:G$7000)))</f>
        <v/>
      </c>
      <c r="I2072" s="61" t="str">
        <f t="shared" si="192"/>
        <v/>
      </c>
      <c r="J2072" s="61" t="str">
        <f t="shared" si="194"/>
        <v/>
      </c>
      <c r="K2072" s="61">
        <f t="array" ref="K2072">(MAX(IF($A2072=InsertVoiceSwitchActivateLOG!A$1:A$7000,InsertVoiceSwitchActivateLOG!H$1:H$7000,0)))</f>
        <v>1.9300000000000001E-2</v>
      </c>
      <c r="L2072" s="61" t="str">
        <f t="shared" si="193"/>
        <v/>
      </c>
      <c r="M2072" s="61">
        <f t="shared" si="197"/>
        <v>15.270000000001005</v>
      </c>
      <c r="N2072" s="59" t="str">
        <f t="shared" si="195"/>
        <v/>
      </c>
      <c r="O2072" s="59" t="str">
        <f t="shared" si="196"/>
        <v/>
      </c>
    </row>
    <row r="2073" spans="1:15" ht="12.5" customHeight="1" x14ac:dyDescent="0.35">
      <c r="A2073" s="2">
        <v>41</v>
      </c>
      <c r="B2073" s="2" t="s">
        <v>54</v>
      </c>
      <c r="C2073" s="69">
        <v>90.676770000000005</v>
      </c>
      <c r="D2073" t="s">
        <v>50</v>
      </c>
      <c r="E2073" s="2" t="s">
        <v>42</v>
      </c>
      <c r="F2073" s="2" t="s">
        <v>55</v>
      </c>
      <c r="G2073" s="2"/>
      <c r="H2073" s="2" t="str">
        <f>IF(OR(G2073="",G2074="",G2075="",G2076=""),"",(SUMIF(A2073:A$7000,A2073,G2073:G$7000)))</f>
        <v/>
      </c>
      <c r="I2073" s="55" t="str">
        <f t="shared" si="192"/>
        <v/>
      </c>
      <c r="J2073" s="61" t="str">
        <f t="shared" si="194"/>
        <v/>
      </c>
      <c r="K2073" s="55">
        <f t="array" ref="K2073">(MAX(IF($A2073=InsertVoiceSwitchActivateLOG!A$1:A$7000,InsertVoiceSwitchActivateLOG!H$1:H$7000,0)))</f>
        <v>1.9300000000000001E-2</v>
      </c>
      <c r="L2073" s="55" t="str">
        <f t="shared" si="193"/>
        <v/>
      </c>
      <c r="M2073" s="55">
        <f t="shared" si="197"/>
        <v>16.32000000000744</v>
      </c>
      <c r="N2073" s="59" t="str">
        <f t="shared" si="195"/>
        <v/>
      </c>
      <c r="O2073" s="59" t="str">
        <f t="shared" si="196"/>
        <v/>
      </c>
    </row>
    <row r="2074" spans="1:15" ht="12.5" customHeight="1" x14ac:dyDescent="0.35">
      <c r="A2074" s="61">
        <v>41</v>
      </c>
      <c r="B2074" s="61" t="s">
        <v>54</v>
      </c>
      <c r="C2074" s="70">
        <v>90.698670000000007</v>
      </c>
      <c r="D2074" s="59" t="s">
        <v>50</v>
      </c>
      <c r="E2074" s="61" t="s">
        <v>42</v>
      </c>
      <c r="F2074" s="61" t="s">
        <v>55</v>
      </c>
      <c r="G2074" s="61"/>
      <c r="H2074" s="61" t="str">
        <f>IF(OR(G2074="",G2075="",G2076="",G2077=""),"",(SUMIF(A2074:A$7000,A2074,G2074:G$7000)))</f>
        <v/>
      </c>
      <c r="I2074" s="61" t="str">
        <f t="shared" ref="I2074:I2137" si="198">IF(L2074="","",A2074)</f>
        <v/>
      </c>
      <c r="J2074" s="61" t="str">
        <f t="shared" si="194"/>
        <v/>
      </c>
      <c r="K2074" s="61">
        <f t="array" ref="K2074">(MAX(IF($A2074=InsertVoiceSwitchActivateLOG!A$1:A$7000,InsertVoiceSwitchActivateLOG!H$1:H$7000,0)))</f>
        <v>1.9300000000000001E-2</v>
      </c>
      <c r="L2074" s="61" t="str">
        <f t="shared" ref="L2074:L2137" si="199">IF(H2074="","",IF(AND(H2073="",H2072="",H2071=""),C2074,""))</f>
        <v/>
      </c>
      <c r="M2074" s="61">
        <f t="shared" si="197"/>
        <v>21.900000000002251</v>
      </c>
      <c r="N2074" s="59" t="str">
        <f t="shared" si="195"/>
        <v/>
      </c>
      <c r="O2074" s="59" t="str">
        <f t="shared" si="196"/>
        <v/>
      </c>
    </row>
    <row r="2075" spans="1:15" ht="12.5" customHeight="1" x14ac:dyDescent="0.35">
      <c r="A2075" s="2">
        <v>41</v>
      </c>
      <c r="B2075" s="2" t="s">
        <v>54</v>
      </c>
      <c r="C2075" s="69">
        <v>90.723950000000002</v>
      </c>
      <c r="D2075" t="s">
        <v>50</v>
      </c>
      <c r="E2075" s="2" t="s">
        <v>42</v>
      </c>
      <c r="F2075" s="2" t="s">
        <v>55</v>
      </c>
      <c r="G2075" s="2"/>
      <c r="H2075" s="2" t="str">
        <f>IF(OR(G2075="",G2076="",G2077="",G2078=""),"",(SUMIF(A2075:A$7000,A2075,G2075:G$7000)))</f>
        <v/>
      </c>
      <c r="I2075" s="55" t="str">
        <f t="shared" si="198"/>
        <v/>
      </c>
      <c r="J2075" s="61" t="str">
        <f t="shared" si="194"/>
        <v/>
      </c>
      <c r="K2075" s="55">
        <f t="array" ref="K2075">(MAX(IF($A2075=InsertVoiceSwitchActivateLOG!A$1:A$7000,InsertVoiceSwitchActivateLOG!H$1:H$7000,0)))</f>
        <v>1.9300000000000001E-2</v>
      </c>
      <c r="L2075" s="55" t="str">
        <f t="shared" si="199"/>
        <v/>
      </c>
      <c r="M2075" s="55">
        <f t="shared" si="197"/>
        <v>25.279999999995084</v>
      </c>
      <c r="N2075" s="59" t="str">
        <f t="shared" si="195"/>
        <v/>
      </c>
      <c r="O2075" s="59" t="str">
        <f t="shared" si="196"/>
        <v/>
      </c>
    </row>
    <row r="2076" spans="1:15" ht="12.5" customHeight="1" x14ac:dyDescent="0.35">
      <c r="A2076" s="61">
        <v>41</v>
      </c>
      <c r="B2076" s="61" t="s">
        <v>54</v>
      </c>
      <c r="C2076" s="70">
        <v>90.740589999999997</v>
      </c>
      <c r="D2076" s="59" t="s">
        <v>50</v>
      </c>
      <c r="E2076" s="61" t="s">
        <v>42</v>
      </c>
      <c r="F2076" s="61" t="s">
        <v>55</v>
      </c>
      <c r="G2076" s="61"/>
      <c r="H2076" s="61" t="str">
        <f>IF(OR(G2076="",G2077="",G2078="",G2079=""),"",(SUMIF(A2076:A$7000,A2076,G2076:G$7000)))</f>
        <v/>
      </c>
      <c r="I2076" s="61" t="str">
        <f t="shared" si="198"/>
        <v/>
      </c>
      <c r="J2076" s="61" t="str">
        <f t="shared" si="194"/>
        <v/>
      </c>
      <c r="K2076" s="61">
        <f t="array" ref="K2076">(MAX(IF($A2076=InsertVoiceSwitchActivateLOG!A$1:A$7000,InsertVoiceSwitchActivateLOG!H$1:H$7000,0)))</f>
        <v>1.9300000000000001E-2</v>
      </c>
      <c r="L2076" s="61" t="str">
        <f t="shared" si="199"/>
        <v/>
      </c>
      <c r="M2076" s="61">
        <f t="shared" si="197"/>
        <v>16.639999999995325</v>
      </c>
      <c r="N2076" s="59" t="str">
        <f t="shared" si="195"/>
        <v/>
      </c>
      <c r="O2076" s="59" t="str">
        <f t="shared" si="196"/>
        <v/>
      </c>
    </row>
    <row r="2077" spans="1:15" ht="12.5" customHeight="1" x14ac:dyDescent="0.35">
      <c r="A2077" s="2">
        <v>41</v>
      </c>
      <c r="B2077" s="2" t="s">
        <v>54</v>
      </c>
      <c r="C2077" s="69">
        <v>90.757279999999994</v>
      </c>
      <c r="D2077" t="s">
        <v>50</v>
      </c>
      <c r="E2077" s="2" t="s">
        <v>42</v>
      </c>
      <c r="F2077" s="2" t="s">
        <v>55</v>
      </c>
      <c r="G2077" s="2"/>
      <c r="H2077" s="2" t="str">
        <f>IF(OR(G2077="",G2078="",G2079="",G2080=""),"",(SUMIF(A2077:A$7000,A2077,G2077:G$7000)))</f>
        <v/>
      </c>
      <c r="I2077" s="55" t="str">
        <f t="shared" si="198"/>
        <v/>
      </c>
      <c r="J2077" s="61" t="str">
        <f t="shared" si="194"/>
        <v/>
      </c>
      <c r="K2077" s="55">
        <f t="array" ref="K2077">(MAX(IF($A2077=InsertVoiceSwitchActivateLOG!A$1:A$7000,InsertVoiceSwitchActivateLOG!H$1:H$7000,0)))</f>
        <v>1.9300000000000001E-2</v>
      </c>
      <c r="L2077" s="55" t="str">
        <f t="shared" si="199"/>
        <v/>
      </c>
      <c r="M2077" s="55">
        <f t="shared" si="197"/>
        <v>16.689999999996985</v>
      </c>
      <c r="N2077" s="59" t="str">
        <f t="shared" si="195"/>
        <v/>
      </c>
      <c r="O2077" s="59" t="str">
        <f t="shared" si="196"/>
        <v/>
      </c>
    </row>
    <row r="2078" spans="1:15" ht="12.5" customHeight="1" x14ac:dyDescent="0.35">
      <c r="A2078" s="61">
        <v>41</v>
      </c>
      <c r="B2078" s="61" t="s">
        <v>54</v>
      </c>
      <c r="C2078" s="70">
        <v>90.773740000000004</v>
      </c>
      <c r="D2078" s="59" t="s">
        <v>50</v>
      </c>
      <c r="E2078" s="61" t="s">
        <v>42</v>
      </c>
      <c r="F2078" s="61" t="s">
        <v>55</v>
      </c>
      <c r="G2078" s="61"/>
      <c r="H2078" s="61" t="str">
        <f>IF(OR(G2078="",G2079="",G2080="",G2081=""),"",(SUMIF(A2078:A$7000,A2078,G2078:G$7000)))</f>
        <v/>
      </c>
      <c r="I2078" s="61" t="str">
        <f t="shared" si="198"/>
        <v/>
      </c>
      <c r="J2078" s="61" t="str">
        <f t="shared" si="194"/>
        <v/>
      </c>
      <c r="K2078" s="61">
        <f t="array" ref="K2078">(MAX(IF($A2078=InsertVoiceSwitchActivateLOG!A$1:A$7000,InsertVoiceSwitchActivateLOG!H$1:H$7000,0)))</f>
        <v>1.9300000000000001E-2</v>
      </c>
      <c r="L2078" s="61" t="str">
        <f t="shared" si="199"/>
        <v/>
      </c>
      <c r="M2078" s="61">
        <f t="shared" si="197"/>
        <v>16.460000000009245</v>
      </c>
      <c r="N2078" s="59" t="str">
        <f t="shared" si="195"/>
        <v/>
      </c>
      <c r="O2078" s="59" t="str">
        <f t="shared" si="196"/>
        <v/>
      </c>
    </row>
    <row r="2079" spans="1:15" ht="12.5" customHeight="1" x14ac:dyDescent="0.35">
      <c r="A2079" s="2">
        <v>41</v>
      </c>
      <c r="B2079" s="2" t="s">
        <v>54</v>
      </c>
      <c r="C2079" s="69">
        <v>90.789469999999994</v>
      </c>
      <c r="D2079" t="s">
        <v>50</v>
      </c>
      <c r="E2079" s="2" t="s">
        <v>42</v>
      </c>
      <c r="F2079" s="2" t="s">
        <v>55</v>
      </c>
      <c r="G2079" s="2"/>
      <c r="H2079" s="2" t="str">
        <f>IF(OR(G2079="",G2080="",G2081="",G2082=""),"",(SUMIF(A2079:A$7000,A2079,G2079:G$7000)))</f>
        <v/>
      </c>
      <c r="I2079" s="55" t="str">
        <f t="shared" si="198"/>
        <v/>
      </c>
      <c r="J2079" s="61" t="str">
        <f t="shared" si="194"/>
        <v/>
      </c>
      <c r="K2079" s="55">
        <f t="array" ref="K2079">(MAX(IF($A2079=InsertVoiceSwitchActivateLOG!A$1:A$7000,InsertVoiceSwitchActivateLOG!H$1:H$7000,0)))</f>
        <v>1.9300000000000001E-2</v>
      </c>
      <c r="L2079" s="55" t="str">
        <f t="shared" si="199"/>
        <v/>
      </c>
      <c r="M2079" s="55">
        <f t="shared" si="197"/>
        <v>15.729999999990696</v>
      </c>
      <c r="N2079" s="59" t="str">
        <f t="shared" si="195"/>
        <v/>
      </c>
      <c r="O2079" s="59" t="str">
        <f t="shared" si="196"/>
        <v/>
      </c>
    </row>
    <row r="2080" spans="1:15" ht="12.5" customHeight="1" x14ac:dyDescent="0.35">
      <c r="A2080" s="61">
        <v>41</v>
      </c>
      <c r="B2080" s="61" t="s">
        <v>54</v>
      </c>
      <c r="C2080" s="70">
        <v>90.806370000000001</v>
      </c>
      <c r="D2080" s="59" t="s">
        <v>50</v>
      </c>
      <c r="E2080" s="61" t="s">
        <v>42</v>
      </c>
      <c r="F2080" s="61" t="s">
        <v>55</v>
      </c>
      <c r="G2080" s="61"/>
      <c r="H2080" s="61" t="str">
        <f>IF(OR(G2080="",G2081="",G2082="",G2083=""),"",(SUMIF(A2080:A$7000,A2080,G2080:G$7000)))</f>
        <v/>
      </c>
      <c r="I2080" s="61" t="str">
        <f t="shared" si="198"/>
        <v/>
      </c>
      <c r="J2080" s="61" t="str">
        <f t="shared" si="194"/>
        <v/>
      </c>
      <c r="K2080" s="61">
        <f t="array" ref="K2080">(MAX(IF($A2080=InsertVoiceSwitchActivateLOG!A$1:A$7000,InsertVoiceSwitchActivateLOG!H$1:H$7000,0)))</f>
        <v>1.9300000000000001E-2</v>
      </c>
      <c r="L2080" s="61" t="str">
        <f t="shared" si="199"/>
        <v/>
      </c>
      <c r="M2080" s="61">
        <f t="shared" si="197"/>
        <v>16.900000000006798</v>
      </c>
      <c r="N2080" s="59" t="str">
        <f t="shared" si="195"/>
        <v/>
      </c>
      <c r="O2080" s="59" t="str">
        <f t="shared" si="196"/>
        <v/>
      </c>
    </row>
    <row r="2081" spans="1:15" ht="12.5" customHeight="1" x14ac:dyDescent="0.35">
      <c r="A2081" s="2">
        <v>41</v>
      </c>
      <c r="B2081" s="2" t="s">
        <v>54</v>
      </c>
      <c r="C2081" s="69">
        <v>90.82835</v>
      </c>
      <c r="D2081" t="s">
        <v>50</v>
      </c>
      <c r="E2081" s="2" t="s">
        <v>42</v>
      </c>
      <c r="F2081" s="2" t="s">
        <v>55</v>
      </c>
      <c r="G2081" s="2"/>
      <c r="H2081" s="2" t="str">
        <f>IF(OR(G2081="",G2082="",G2083="",G2084=""),"",(SUMIF(A2081:A$7000,A2081,G2081:G$7000)))</f>
        <v/>
      </c>
      <c r="I2081" s="55" t="str">
        <f t="shared" si="198"/>
        <v/>
      </c>
      <c r="J2081" s="61" t="str">
        <f t="shared" si="194"/>
        <v/>
      </c>
      <c r="K2081" s="55">
        <f t="array" ref="K2081">(MAX(IF($A2081=InsertVoiceSwitchActivateLOG!A$1:A$7000,InsertVoiceSwitchActivateLOG!H$1:H$7000,0)))</f>
        <v>1.9300000000000001E-2</v>
      </c>
      <c r="L2081" s="55" t="str">
        <f t="shared" si="199"/>
        <v/>
      </c>
      <c r="M2081" s="55">
        <f t="shared" si="197"/>
        <v>21.979999999999222</v>
      </c>
      <c r="N2081" s="59" t="str">
        <f t="shared" si="195"/>
        <v/>
      </c>
      <c r="O2081" s="59" t="str">
        <f t="shared" si="196"/>
        <v/>
      </c>
    </row>
    <row r="2082" spans="1:15" ht="12.5" customHeight="1" x14ac:dyDescent="0.35">
      <c r="A2082" s="61">
        <v>41</v>
      </c>
      <c r="B2082" s="61" t="s">
        <v>54</v>
      </c>
      <c r="C2082" s="70">
        <v>90.846209999999999</v>
      </c>
      <c r="D2082" s="59" t="s">
        <v>50</v>
      </c>
      <c r="E2082" s="61" t="s">
        <v>42</v>
      </c>
      <c r="F2082" s="61" t="s">
        <v>55</v>
      </c>
      <c r="G2082" s="61"/>
      <c r="H2082" s="61" t="str">
        <f>IF(OR(G2082="",G2083="",G2084="",G2085=""),"",(SUMIF(A2082:A$7000,A2082,G2082:G$7000)))</f>
        <v/>
      </c>
      <c r="I2082" s="61" t="str">
        <f t="shared" si="198"/>
        <v/>
      </c>
      <c r="J2082" s="61" t="str">
        <f t="shared" si="194"/>
        <v/>
      </c>
      <c r="K2082" s="61">
        <f t="array" ref="K2082">(MAX(IF($A2082=InsertVoiceSwitchActivateLOG!A$1:A$7000,InsertVoiceSwitchActivateLOG!H$1:H$7000,0)))</f>
        <v>1.9300000000000001E-2</v>
      </c>
      <c r="L2082" s="61" t="str">
        <f t="shared" si="199"/>
        <v/>
      </c>
      <c r="M2082" s="61">
        <f t="shared" si="197"/>
        <v>17.859999999998877</v>
      </c>
      <c r="N2082" s="59" t="str">
        <f t="shared" si="195"/>
        <v/>
      </c>
      <c r="O2082" s="59" t="str">
        <f t="shared" si="196"/>
        <v/>
      </c>
    </row>
    <row r="2083" spans="1:15" ht="12.5" customHeight="1" x14ac:dyDescent="0.35">
      <c r="A2083" s="2">
        <v>41</v>
      </c>
      <c r="B2083" s="2" t="s">
        <v>54</v>
      </c>
      <c r="C2083" s="69">
        <v>90.861239999999995</v>
      </c>
      <c r="D2083" t="s">
        <v>50</v>
      </c>
      <c r="E2083" s="2" t="s">
        <v>42</v>
      </c>
      <c r="F2083" s="2" t="s">
        <v>55</v>
      </c>
      <c r="G2083" s="2"/>
      <c r="H2083" s="2" t="str">
        <f>IF(OR(G2083="",G2084="",G2085="",G2086=""),"",(SUMIF(A2083:A$7000,A2083,G2083:G$7000)))</f>
        <v/>
      </c>
      <c r="I2083" s="55" t="str">
        <f t="shared" si="198"/>
        <v/>
      </c>
      <c r="J2083" s="61" t="str">
        <f t="shared" si="194"/>
        <v/>
      </c>
      <c r="K2083" s="55">
        <f t="array" ref="K2083">(MAX(IF($A2083=InsertVoiceSwitchActivateLOG!A$1:A$7000,InsertVoiceSwitchActivateLOG!H$1:H$7000,0)))</f>
        <v>1.9300000000000001E-2</v>
      </c>
      <c r="L2083" s="55" t="str">
        <f t="shared" si="199"/>
        <v/>
      </c>
      <c r="M2083" s="55">
        <f t="shared" si="197"/>
        <v>15.02999999999588</v>
      </c>
      <c r="N2083" s="59" t="str">
        <f t="shared" si="195"/>
        <v/>
      </c>
      <c r="O2083" s="59" t="str">
        <f t="shared" si="196"/>
        <v/>
      </c>
    </row>
    <row r="2084" spans="1:15" ht="12.5" customHeight="1" x14ac:dyDescent="0.35">
      <c r="A2084" s="61">
        <v>41</v>
      </c>
      <c r="B2084" s="61" t="s">
        <v>54</v>
      </c>
      <c r="C2084" s="70">
        <v>90.878330000000005</v>
      </c>
      <c r="D2084" s="59" t="s">
        <v>50</v>
      </c>
      <c r="E2084" s="61" t="s">
        <v>42</v>
      </c>
      <c r="F2084" s="61" t="s">
        <v>55</v>
      </c>
      <c r="G2084" s="61"/>
      <c r="H2084" s="61" t="str">
        <f>IF(OR(G2084="",G2085="",G2086="",G2087=""),"",(SUMIF(A2084:A$7000,A2084,G2084:G$7000)))</f>
        <v/>
      </c>
      <c r="I2084" s="61" t="str">
        <f t="shared" si="198"/>
        <v/>
      </c>
      <c r="J2084" s="61" t="str">
        <f t="shared" si="194"/>
        <v/>
      </c>
      <c r="K2084" s="61">
        <f t="array" ref="K2084">(MAX(IF($A2084=InsertVoiceSwitchActivateLOG!A$1:A$7000,InsertVoiceSwitchActivateLOG!H$1:H$7000,0)))</f>
        <v>1.9300000000000001E-2</v>
      </c>
      <c r="L2084" s="61" t="str">
        <f t="shared" si="199"/>
        <v/>
      </c>
      <c r="M2084" s="61">
        <f t="shared" si="197"/>
        <v>17.090000000010264</v>
      </c>
      <c r="N2084" s="59" t="str">
        <f t="shared" si="195"/>
        <v/>
      </c>
      <c r="O2084" s="59" t="str">
        <f t="shared" si="196"/>
        <v/>
      </c>
    </row>
    <row r="2085" spans="1:15" ht="12.5" customHeight="1" x14ac:dyDescent="0.35">
      <c r="A2085" s="2">
        <v>41</v>
      </c>
      <c r="B2085" s="2" t="s">
        <v>54</v>
      </c>
      <c r="C2085" s="69">
        <v>90.896609999999995</v>
      </c>
      <c r="D2085" t="s">
        <v>50</v>
      </c>
      <c r="E2085" s="2" t="s">
        <v>42</v>
      </c>
      <c r="F2085" s="2" t="s">
        <v>55</v>
      </c>
      <c r="G2085" s="2"/>
      <c r="H2085" s="2" t="str">
        <f>IF(OR(G2085="",G2086="",G2087="",G2088=""),"",(SUMIF(A2085:A$7000,A2085,G2085:G$7000)))</f>
        <v/>
      </c>
      <c r="I2085" s="55" t="str">
        <f t="shared" si="198"/>
        <v/>
      </c>
      <c r="J2085" s="61" t="str">
        <f t="shared" si="194"/>
        <v/>
      </c>
      <c r="K2085" s="55">
        <f t="array" ref="K2085">(MAX(IF($A2085=InsertVoiceSwitchActivateLOG!A$1:A$7000,InsertVoiceSwitchActivateLOG!H$1:H$7000,0)))</f>
        <v>1.9300000000000001E-2</v>
      </c>
      <c r="L2085" s="55" t="str">
        <f t="shared" si="199"/>
        <v/>
      </c>
      <c r="M2085" s="55">
        <f t="shared" si="197"/>
        <v>18.279999999990082</v>
      </c>
      <c r="N2085" s="59" t="str">
        <f t="shared" si="195"/>
        <v/>
      </c>
      <c r="O2085" s="59" t="str">
        <f t="shared" si="196"/>
        <v/>
      </c>
    </row>
    <row r="2086" spans="1:15" ht="12.5" customHeight="1" x14ac:dyDescent="0.35">
      <c r="A2086" s="61">
        <v>41</v>
      </c>
      <c r="B2086" s="61" t="s">
        <v>54</v>
      </c>
      <c r="C2086" s="70">
        <v>90.924549999999996</v>
      </c>
      <c r="D2086" s="59" t="s">
        <v>50</v>
      </c>
      <c r="E2086" s="61" t="s">
        <v>42</v>
      </c>
      <c r="F2086" s="61" t="s">
        <v>55</v>
      </c>
      <c r="G2086" s="61"/>
      <c r="H2086" s="61" t="str">
        <f>IF(OR(G2086="",G2087="",G2088="",G2089=""),"",(SUMIF(A2086:A$7000,A2086,G2086:G$7000)))</f>
        <v/>
      </c>
      <c r="I2086" s="61" t="str">
        <f t="shared" si="198"/>
        <v/>
      </c>
      <c r="J2086" s="61" t="str">
        <f t="shared" si="194"/>
        <v/>
      </c>
      <c r="K2086" s="61">
        <f t="array" ref="K2086">(MAX(IF($A2086=InsertVoiceSwitchActivateLOG!A$1:A$7000,InsertVoiceSwitchActivateLOG!H$1:H$7000,0)))</f>
        <v>1.9300000000000001E-2</v>
      </c>
      <c r="L2086" s="61" t="str">
        <f t="shared" si="199"/>
        <v/>
      </c>
      <c r="M2086" s="61">
        <f t="shared" si="197"/>
        <v>27.940000000000964</v>
      </c>
      <c r="N2086" s="59" t="str">
        <f t="shared" si="195"/>
        <v/>
      </c>
      <c r="O2086" s="59" t="str">
        <f t="shared" si="196"/>
        <v/>
      </c>
    </row>
    <row r="2087" spans="1:15" ht="12.5" customHeight="1" x14ac:dyDescent="0.35">
      <c r="A2087" s="2">
        <v>41</v>
      </c>
      <c r="B2087" s="2" t="s">
        <v>54</v>
      </c>
      <c r="C2087" s="69">
        <v>90.94408</v>
      </c>
      <c r="D2087" t="s">
        <v>50</v>
      </c>
      <c r="E2087" s="2" t="s">
        <v>42</v>
      </c>
      <c r="F2087" s="2" t="s">
        <v>55</v>
      </c>
      <c r="G2087" s="2"/>
      <c r="H2087" s="2" t="str">
        <f>IF(OR(G2087="",G2088="",G2089="",G2090=""),"",(SUMIF(A2087:A$7000,A2087,G2087:G$7000)))</f>
        <v/>
      </c>
      <c r="I2087" s="55" t="str">
        <f t="shared" si="198"/>
        <v/>
      </c>
      <c r="J2087" s="61" t="str">
        <f t="shared" si="194"/>
        <v/>
      </c>
      <c r="K2087" s="55">
        <f t="array" ref="K2087">(MAX(IF($A2087=InsertVoiceSwitchActivateLOG!A$1:A$7000,InsertVoiceSwitchActivateLOG!H$1:H$7000,0)))</f>
        <v>1.9300000000000001E-2</v>
      </c>
      <c r="L2087" s="55" t="str">
        <f t="shared" si="199"/>
        <v/>
      </c>
      <c r="M2087" s="55">
        <f t="shared" si="197"/>
        <v>19.530000000003156</v>
      </c>
      <c r="N2087" s="59" t="str">
        <f t="shared" si="195"/>
        <v/>
      </c>
      <c r="O2087" s="59" t="str">
        <f t="shared" si="196"/>
        <v/>
      </c>
    </row>
    <row r="2088" spans="1:15" ht="12.5" customHeight="1" x14ac:dyDescent="0.35">
      <c r="A2088" s="61">
        <v>41</v>
      </c>
      <c r="B2088" s="61" t="s">
        <v>54</v>
      </c>
      <c r="C2088" s="70">
        <v>90.970119999999994</v>
      </c>
      <c r="D2088" s="59" t="s">
        <v>50</v>
      </c>
      <c r="E2088" s="61" t="s">
        <v>42</v>
      </c>
      <c r="F2088" s="61" t="s">
        <v>55</v>
      </c>
      <c r="G2088" s="61"/>
      <c r="H2088" s="61" t="str">
        <f>IF(OR(G2088="",G2089="",G2090="",G2091=""),"",(SUMIF(A2088:A$7000,A2088,G2088:G$7000)))</f>
        <v/>
      </c>
      <c r="I2088" s="61" t="str">
        <f t="shared" si="198"/>
        <v/>
      </c>
      <c r="J2088" s="61" t="str">
        <f t="shared" si="194"/>
        <v/>
      </c>
      <c r="K2088" s="61">
        <f t="array" ref="K2088">(MAX(IF($A2088=InsertVoiceSwitchActivateLOG!A$1:A$7000,InsertVoiceSwitchActivateLOG!H$1:H$7000,0)))</f>
        <v>1.9300000000000001E-2</v>
      </c>
      <c r="L2088" s="61" t="str">
        <f t="shared" si="199"/>
        <v/>
      </c>
      <c r="M2088" s="61">
        <f t="shared" si="197"/>
        <v>26.039999999994734</v>
      </c>
      <c r="N2088" s="59" t="str">
        <f t="shared" si="195"/>
        <v/>
      </c>
      <c r="O2088" s="59" t="str">
        <f t="shared" si="196"/>
        <v/>
      </c>
    </row>
    <row r="2089" spans="1:15" ht="12.5" customHeight="1" x14ac:dyDescent="0.35">
      <c r="A2089" s="2">
        <v>41</v>
      </c>
      <c r="B2089" s="2" t="s">
        <v>54</v>
      </c>
      <c r="C2089" s="69">
        <v>90.995769999999993</v>
      </c>
      <c r="D2089" t="s">
        <v>50</v>
      </c>
      <c r="E2089" s="2" t="s">
        <v>42</v>
      </c>
      <c r="F2089" s="2" t="s">
        <v>55</v>
      </c>
      <c r="G2089" s="2">
        <v>1E-4</v>
      </c>
      <c r="H2089" s="2">
        <f>IF(OR(G2089="",G2090="",G2091="",G2092=""),"",(SUMIF(A2089:A$7000,A2089,G2089:G$7000)))</f>
        <v>1.9300000000000001E-2</v>
      </c>
      <c r="I2089" s="55">
        <f t="shared" si="198"/>
        <v>41</v>
      </c>
      <c r="J2089" s="61" t="str">
        <f t="shared" si="194"/>
        <v>TaskA</v>
      </c>
      <c r="K2089" s="55">
        <f t="array" ref="K2089">(MAX(IF($A2089=InsertVoiceSwitchActivateLOG!A$1:A$7000,InsertVoiceSwitchActivateLOG!H$1:H$7000,0)))</f>
        <v>1.9300000000000001E-2</v>
      </c>
      <c r="L2089" s="55">
        <f t="shared" si="199"/>
        <v>90.995769999999993</v>
      </c>
      <c r="M2089" s="55">
        <f t="shared" si="197"/>
        <v>25.64999999999884</v>
      </c>
      <c r="N2089" s="59" t="str">
        <f t="shared" si="195"/>
        <v/>
      </c>
      <c r="O2089" s="59" t="str">
        <f t="shared" si="196"/>
        <v/>
      </c>
    </row>
    <row r="2090" spans="1:15" ht="12.5" customHeight="1" x14ac:dyDescent="0.35">
      <c r="A2090" s="61">
        <v>41</v>
      </c>
      <c r="B2090" s="61" t="s">
        <v>54</v>
      </c>
      <c r="C2090" s="70">
        <v>91.030169999999998</v>
      </c>
      <c r="D2090" s="59" t="s">
        <v>50</v>
      </c>
      <c r="E2090" s="61" t="s">
        <v>42</v>
      </c>
      <c r="F2090" s="61" t="s">
        <v>55</v>
      </c>
      <c r="G2090" s="61">
        <v>4.0000000000000002E-4</v>
      </c>
      <c r="H2090" s="61">
        <f>IF(OR(G2090="",G2091="",G2092="",G2093=""),"",(SUMIF(A2090:A$7000,A2090,G2090:G$7000)))</f>
        <v>1.9199999999999998E-2</v>
      </c>
      <c r="I2090" s="61" t="str">
        <f t="shared" si="198"/>
        <v/>
      </c>
      <c r="J2090" s="61" t="str">
        <f t="shared" si="194"/>
        <v/>
      </c>
      <c r="K2090" s="61">
        <f t="array" ref="K2090">(MAX(IF($A2090=InsertVoiceSwitchActivateLOG!A$1:A$7000,InsertVoiceSwitchActivateLOG!H$1:H$7000,0)))</f>
        <v>1.9300000000000001E-2</v>
      </c>
      <c r="L2090" s="61" t="str">
        <f t="shared" si="199"/>
        <v/>
      </c>
      <c r="M2090" s="61">
        <f t="shared" si="197"/>
        <v>34.400000000005093</v>
      </c>
      <c r="N2090" s="59">
        <f t="shared" si="195"/>
        <v>41</v>
      </c>
      <c r="O2090" s="59">
        <f t="shared" si="196"/>
        <v>1</v>
      </c>
    </row>
    <row r="2091" spans="1:15" ht="12.5" customHeight="1" x14ac:dyDescent="0.35">
      <c r="A2091" s="2">
        <v>41</v>
      </c>
      <c r="B2091" s="2" t="s">
        <v>56</v>
      </c>
      <c r="C2091" s="69">
        <v>91.058750000000003</v>
      </c>
      <c r="D2091" t="s">
        <v>50</v>
      </c>
      <c r="E2091" s="2" t="s">
        <v>42</v>
      </c>
      <c r="F2091" s="2" t="s">
        <v>55</v>
      </c>
      <c r="G2091" s="2">
        <v>1.4E-3</v>
      </c>
      <c r="H2091" s="2">
        <f>IF(OR(G2091="",G2092="",G2093="",G2094=""),"",(SUMIF(A2091:A$7000,A2091,G2091:G$7000)))</f>
        <v>1.8800000000000001E-2</v>
      </c>
      <c r="I2091" s="55" t="str">
        <f t="shared" si="198"/>
        <v/>
      </c>
      <c r="J2091" s="61" t="str">
        <f t="shared" si="194"/>
        <v/>
      </c>
      <c r="K2091" s="55">
        <f t="array" ref="K2091">(MAX(IF($A2091=InsertVoiceSwitchActivateLOG!A$1:A$7000,InsertVoiceSwitchActivateLOG!H$1:H$7000,0)))</f>
        <v>1.9300000000000001E-2</v>
      </c>
      <c r="L2091" s="55" t="str">
        <f t="shared" si="199"/>
        <v/>
      </c>
      <c r="M2091" s="55">
        <f t="shared" si="197"/>
        <v>28.580000000005157</v>
      </c>
      <c r="N2091" s="59">
        <f t="shared" si="195"/>
        <v>41</v>
      </c>
      <c r="O2091" s="59">
        <f t="shared" si="196"/>
        <v>1</v>
      </c>
    </row>
    <row r="2092" spans="1:15" ht="12.5" customHeight="1" x14ac:dyDescent="0.35">
      <c r="A2092" s="61">
        <v>41</v>
      </c>
      <c r="B2092" s="61" t="s">
        <v>56</v>
      </c>
      <c r="C2092" s="70">
        <v>91.076449999999994</v>
      </c>
      <c r="D2092" s="59" t="s">
        <v>50</v>
      </c>
      <c r="E2092" s="61" t="s">
        <v>42</v>
      </c>
      <c r="F2092" s="61" t="s">
        <v>55</v>
      </c>
      <c r="G2092" s="61">
        <v>2.3999999999999998E-3</v>
      </c>
      <c r="H2092" s="61">
        <f>IF(OR(G2092="",G2093="",G2094="",G2095=""),"",(SUMIF(A2092:A$7000,A2092,G2092:G$7000)))</f>
        <v>1.7399999999999999E-2</v>
      </c>
      <c r="I2092" s="61" t="str">
        <f t="shared" si="198"/>
        <v/>
      </c>
      <c r="J2092" s="61" t="str">
        <f t="shared" si="194"/>
        <v/>
      </c>
      <c r="K2092" s="61">
        <f t="array" ref="K2092">(MAX(IF($A2092=InsertVoiceSwitchActivateLOG!A$1:A$7000,InsertVoiceSwitchActivateLOG!H$1:H$7000,0)))</f>
        <v>1.9300000000000001E-2</v>
      </c>
      <c r="L2092" s="61" t="str">
        <f t="shared" si="199"/>
        <v/>
      </c>
      <c r="M2092" s="61">
        <f t="shared" si="197"/>
        <v>17.699999999990723</v>
      </c>
      <c r="N2092" s="59">
        <f t="shared" si="195"/>
        <v>41</v>
      </c>
      <c r="O2092" s="59">
        <f t="shared" si="196"/>
        <v>-1</v>
      </c>
    </row>
    <row r="2093" spans="1:15" ht="12.5" customHeight="1" x14ac:dyDescent="0.35">
      <c r="A2093" s="2">
        <v>41</v>
      </c>
      <c r="B2093" s="2" t="s">
        <v>54</v>
      </c>
      <c r="C2093" s="69">
        <v>91.092619999999997</v>
      </c>
      <c r="D2093" t="s">
        <v>50</v>
      </c>
      <c r="E2093" s="2" t="s">
        <v>42</v>
      </c>
      <c r="F2093" s="2" t="s">
        <v>55</v>
      </c>
      <c r="G2093" s="2">
        <v>8.0000000000000004E-4</v>
      </c>
      <c r="H2093" s="2">
        <f>IF(OR(G2093="",G2094="",G2095="",G2096=""),"",(SUMIF(A2093:A$7000,A2093,G2093:G$7000)))</f>
        <v>1.4999999999999999E-2</v>
      </c>
      <c r="I2093" s="55" t="str">
        <f t="shared" si="198"/>
        <v/>
      </c>
      <c r="J2093" s="61" t="str">
        <f t="shared" si="194"/>
        <v/>
      </c>
      <c r="K2093" s="55">
        <f t="array" ref="K2093">(MAX(IF($A2093=InsertVoiceSwitchActivateLOG!A$1:A$7000,InsertVoiceSwitchActivateLOG!H$1:H$7000,0)))</f>
        <v>1.9300000000000001E-2</v>
      </c>
      <c r="L2093" s="55" t="str">
        <f t="shared" si="199"/>
        <v/>
      </c>
      <c r="M2093" s="55">
        <f t="shared" si="197"/>
        <v>16.17000000000246</v>
      </c>
      <c r="N2093" s="59">
        <f t="shared" si="195"/>
        <v>41</v>
      </c>
      <c r="O2093" s="59">
        <f t="shared" si="196"/>
        <v>1</v>
      </c>
    </row>
    <row r="2094" spans="1:15" ht="12.5" customHeight="1" x14ac:dyDescent="0.35">
      <c r="A2094" s="61">
        <v>41</v>
      </c>
      <c r="B2094" s="61" t="s">
        <v>56</v>
      </c>
      <c r="C2094" s="70">
        <v>91.119479999999996</v>
      </c>
      <c r="D2094" s="59" t="s">
        <v>50</v>
      </c>
      <c r="E2094" s="61" t="s">
        <v>42</v>
      </c>
      <c r="F2094" s="61" t="s">
        <v>55</v>
      </c>
      <c r="G2094" s="61">
        <v>1.9E-3</v>
      </c>
      <c r="H2094" s="61">
        <f>IF(OR(G2094="",G2095="",G2096="",G2097=""),"",(SUMIF(A2094:A$7000,A2094,G2094:G$7000)))</f>
        <v>1.4199999999999999E-2</v>
      </c>
      <c r="I2094" s="61" t="str">
        <f t="shared" si="198"/>
        <v/>
      </c>
      <c r="J2094" s="61" t="str">
        <f t="shared" si="194"/>
        <v/>
      </c>
      <c r="K2094" s="61">
        <f t="array" ref="K2094">(MAX(IF($A2094=InsertVoiceSwitchActivateLOG!A$1:A$7000,InsertVoiceSwitchActivateLOG!H$1:H$7000,0)))</f>
        <v>1.9300000000000001E-2</v>
      </c>
      <c r="L2094" s="61" t="str">
        <f t="shared" si="199"/>
        <v/>
      </c>
      <c r="M2094" s="61">
        <f t="shared" si="197"/>
        <v>26.859999999999218</v>
      </c>
      <c r="N2094" s="59">
        <f t="shared" si="195"/>
        <v>41</v>
      </c>
      <c r="O2094" s="59">
        <f t="shared" si="196"/>
        <v>1</v>
      </c>
    </row>
    <row r="2095" spans="1:15" ht="12.5" customHeight="1" x14ac:dyDescent="0.35">
      <c r="A2095" s="2">
        <v>41</v>
      </c>
      <c r="B2095" s="2" t="s">
        <v>56</v>
      </c>
      <c r="C2095" s="69">
        <v>91.139499999999998</v>
      </c>
      <c r="D2095" t="s">
        <v>50</v>
      </c>
      <c r="E2095" s="2" t="s">
        <v>42</v>
      </c>
      <c r="F2095" s="2" t="s">
        <v>55</v>
      </c>
      <c r="G2095" s="2">
        <v>3.2000000000000002E-3</v>
      </c>
      <c r="H2095" s="2">
        <f>IF(OR(G2095="",G2096="",G2097="",G2098=""),"",(SUMIF(A2095:A$7000,A2095,G2095:G$7000)))</f>
        <v>1.2299999999999998E-2</v>
      </c>
      <c r="I2095" s="55" t="str">
        <f t="shared" si="198"/>
        <v/>
      </c>
      <c r="J2095" s="61" t="str">
        <f t="shared" si="194"/>
        <v/>
      </c>
      <c r="K2095" s="55">
        <f t="array" ref="K2095">(MAX(IF($A2095=InsertVoiceSwitchActivateLOG!A$1:A$7000,InsertVoiceSwitchActivateLOG!H$1:H$7000,0)))</f>
        <v>1.9300000000000001E-2</v>
      </c>
      <c r="L2095" s="55" t="str">
        <f t="shared" si="199"/>
        <v/>
      </c>
      <c r="M2095" s="55">
        <f t="shared" si="197"/>
        <v>20.020000000002369</v>
      </c>
      <c r="N2095" s="59">
        <f t="shared" si="195"/>
        <v>41</v>
      </c>
      <c r="O2095" s="59">
        <f t="shared" si="196"/>
        <v>1</v>
      </c>
    </row>
    <row r="2096" spans="1:15" ht="12.5" customHeight="1" x14ac:dyDescent="0.35">
      <c r="A2096" s="61">
        <v>41</v>
      </c>
      <c r="B2096" s="61" t="s">
        <v>56</v>
      </c>
      <c r="C2096" s="70">
        <v>91.161959999999993</v>
      </c>
      <c r="D2096" s="59" t="s">
        <v>50</v>
      </c>
      <c r="E2096" s="61" t="s">
        <v>42</v>
      </c>
      <c r="F2096" s="61" t="s">
        <v>55</v>
      </c>
      <c r="G2096" s="61">
        <v>3.2000000000000002E-3</v>
      </c>
      <c r="H2096" s="61">
        <f>IF(OR(G2096="",G2097="",G2098="",G2099=""),"",(SUMIF(A2096:A$7000,A2096,G2096:G$7000)))</f>
        <v>9.1000000000000004E-3</v>
      </c>
      <c r="I2096" s="61" t="str">
        <f t="shared" si="198"/>
        <v/>
      </c>
      <c r="J2096" s="61" t="str">
        <f t="shared" si="194"/>
        <v/>
      </c>
      <c r="K2096" s="61">
        <f t="array" ref="K2096">(MAX(IF($A2096=InsertVoiceSwitchActivateLOG!A$1:A$7000,InsertVoiceSwitchActivateLOG!H$1:H$7000,0)))</f>
        <v>1.9300000000000001E-2</v>
      </c>
      <c r="L2096" s="61" t="str">
        <f t="shared" si="199"/>
        <v/>
      </c>
      <c r="M2096" s="61">
        <f t="shared" si="197"/>
        <v>22.459999999995262</v>
      </c>
      <c r="N2096" s="59">
        <f t="shared" si="195"/>
        <v>41</v>
      </c>
      <c r="O2096" s="59">
        <f t="shared" si="196"/>
        <v>-1</v>
      </c>
    </row>
    <row r="2097" spans="1:15" ht="12.5" customHeight="1" x14ac:dyDescent="0.35">
      <c r="A2097" s="2">
        <v>41</v>
      </c>
      <c r="B2097" s="2" t="s">
        <v>54</v>
      </c>
      <c r="C2097" s="69">
        <v>91.191599999999994</v>
      </c>
      <c r="D2097" t="s">
        <v>50</v>
      </c>
      <c r="E2097" s="2" t="s">
        <v>42</v>
      </c>
      <c r="F2097" s="2" t="s">
        <v>55</v>
      </c>
      <c r="G2097" s="2">
        <v>5.0000000000000001E-4</v>
      </c>
      <c r="H2097" s="2">
        <f>IF(OR(G2097="",G2098="",G2099="",G2100=""),"",(SUMIF(A2097:A$7000,A2097,G2097:G$7000)))</f>
        <v>5.899999999999999E-3</v>
      </c>
      <c r="I2097" s="55" t="str">
        <f t="shared" si="198"/>
        <v/>
      </c>
      <c r="J2097" s="61" t="str">
        <f t="shared" si="194"/>
        <v/>
      </c>
      <c r="K2097" s="55">
        <f t="array" ref="K2097">(MAX(IF($A2097=InsertVoiceSwitchActivateLOG!A$1:A$7000,InsertVoiceSwitchActivateLOG!H$1:H$7000,0)))</f>
        <v>1.9300000000000001E-2</v>
      </c>
      <c r="L2097" s="55" t="str">
        <f t="shared" si="199"/>
        <v/>
      </c>
      <c r="M2097" s="55">
        <f t="shared" si="197"/>
        <v>29.640000000000555</v>
      </c>
      <c r="N2097" s="59">
        <f t="shared" si="195"/>
        <v>41</v>
      </c>
      <c r="O2097" s="59">
        <f t="shared" si="196"/>
        <v>1</v>
      </c>
    </row>
    <row r="2098" spans="1:15" ht="12.5" customHeight="1" x14ac:dyDescent="0.35">
      <c r="A2098" s="61">
        <v>41</v>
      </c>
      <c r="B2098" s="61" t="s">
        <v>56</v>
      </c>
      <c r="C2098" s="70">
        <v>91.211070000000007</v>
      </c>
      <c r="D2098" s="59" t="s">
        <v>50</v>
      </c>
      <c r="E2098" s="61" t="s">
        <v>42</v>
      </c>
      <c r="F2098" s="61" t="s">
        <v>55</v>
      </c>
      <c r="G2098" s="61">
        <v>1.6999999999999999E-3</v>
      </c>
      <c r="H2098" s="61">
        <f>IF(OR(G2098="",G2099="",G2100="",G2101=""),"",(SUMIF(A2098:A$7000,A2098,G2098:G$7000)))</f>
        <v>5.3999999999999994E-3</v>
      </c>
      <c r="I2098" s="61" t="str">
        <f t="shared" si="198"/>
        <v/>
      </c>
      <c r="J2098" s="61" t="str">
        <f t="shared" si="194"/>
        <v/>
      </c>
      <c r="K2098" s="61">
        <f t="array" ref="K2098">(MAX(IF($A2098=InsertVoiceSwitchActivateLOG!A$1:A$7000,InsertVoiceSwitchActivateLOG!H$1:H$7000,0)))</f>
        <v>1.9300000000000001E-2</v>
      </c>
      <c r="L2098" s="61" t="str">
        <f t="shared" si="199"/>
        <v/>
      </c>
      <c r="M2098" s="61">
        <f t="shared" si="197"/>
        <v>19.470000000012533</v>
      </c>
      <c r="N2098" s="59">
        <f t="shared" si="195"/>
        <v>41</v>
      </c>
      <c r="O2098" s="59">
        <f t="shared" si="196"/>
        <v>-1</v>
      </c>
    </row>
    <row r="2099" spans="1:15" ht="12.5" customHeight="1" x14ac:dyDescent="0.35">
      <c r="A2099" s="2">
        <v>41</v>
      </c>
      <c r="B2099" s="2" t="s">
        <v>54</v>
      </c>
      <c r="C2099" s="69">
        <v>91.230630000000005</v>
      </c>
      <c r="D2099" t="s">
        <v>50</v>
      </c>
      <c r="E2099" s="2" t="s">
        <v>42</v>
      </c>
      <c r="F2099" s="2" t="s">
        <v>55</v>
      </c>
      <c r="G2099" s="2">
        <v>6.9999999999999999E-4</v>
      </c>
      <c r="H2099" s="2">
        <f>IF(OR(G2099="",G2100="",G2101="",G2102=""),"",(SUMIF(A2099:A$7000,A2099,G2099:G$7000)))</f>
        <v>3.6999999999999997E-3</v>
      </c>
      <c r="I2099" s="55" t="str">
        <f t="shared" si="198"/>
        <v/>
      </c>
      <c r="J2099" s="61" t="str">
        <f t="shared" si="194"/>
        <v/>
      </c>
      <c r="K2099" s="55">
        <f t="array" ref="K2099">(MAX(IF($A2099=InsertVoiceSwitchActivateLOG!A$1:A$7000,InsertVoiceSwitchActivateLOG!H$1:H$7000,0)))</f>
        <v>1.9300000000000001E-2</v>
      </c>
      <c r="L2099" s="55" t="str">
        <f t="shared" si="199"/>
        <v/>
      </c>
      <c r="M2099" s="55">
        <f t="shared" si="197"/>
        <v>19.559999999998468</v>
      </c>
      <c r="N2099" s="59">
        <f t="shared" si="195"/>
        <v>41</v>
      </c>
      <c r="O2099" s="59">
        <f t="shared" si="196"/>
        <v>1</v>
      </c>
    </row>
    <row r="2100" spans="1:15" ht="12.5" customHeight="1" x14ac:dyDescent="0.35">
      <c r="A2100" s="61">
        <v>41</v>
      </c>
      <c r="B2100" s="61" t="s">
        <v>56</v>
      </c>
      <c r="C2100" s="70">
        <v>91.250950000000003</v>
      </c>
      <c r="D2100" s="59" t="s">
        <v>50</v>
      </c>
      <c r="E2100" s="61" t="s">
        <v>42</v>
      </c>
      <c r="F2100" s="61" t="s">
        <v>55</v>
      </c>
      <c r="G2100" s="61">
        <v>1.8E-3</v>
      </c>
      <c r="H2100" s="61" t="str">
        <f>IF(OR(G2100="",G2101="",G2102="",G2103=""),"",(SUMIF(A2100:A$7000,A2100,G2100:G$7000)))</f>
        <v/>
      </c>
      <c r="I2100" s="61" t="str">
        <f t="shared" si="198"/>
        <v/>
      </c>
      <c r="J2100" s="61" t="str">
        <f t="shared" si="194"/>
        <v/>
      </c>
      <c r="K2100" s="61">
        <f t="array" ref="K2100">(MAX(IF($A2100=InsertVoiceSwitchActivateLOG!A$1:A$7000,InsertVoiceSwitchActivateLOG!H$1:H$7000,0)))</f>
        <v>1.9300000000000001E-2</v>
      </c>
      <c r="L2100" s="61" t="str">
        <f t="shared" si="199"/>
        <v/>
      </c>
      <c r="M2100" s="61">
        <f t="shared" si="197"/>
        <v>20.319999999998117</v>
      </c>
      <c r="N2100" s="59">
        <f t="shared" si="195"/>
        <v>41</v>
      </c>
      <c r="O2100" s="59">
        <f t="shared" si="196"/>
        <v>-1</v>
      </c>
    </row>
    <row r="2101" spans="1:15" ht="12.5" customHeight="1" x14ac:dyDescent="0.35">
      <c r="A2101" s="2">
        <v>41</v>
      </c>
      <c r="B2101" s="2" t="s">
        <v>54</v>
      </c>
      <c r="C2101" s="69">
        <v>91.266329999999996</v>
      </c>
      <c r="D2101" t="s">
        <v>50</v>
      </c>
      <c r="E2101" s="2" t="s">
        <v>42</v>
      </c>
      <c r="F2101" s="2" t="s">
        <v>55</v>
      </c>
      <c r="G2101" s="2">
        <v>5.9999999999999995E-4</v>
      </c>
      <c r="H2101" s="2" t="str">
        <f>IF(OR(G2101="",G2102="",G2103="",G2104=""),"",(SUMIF(A2101:A$7000,A2101,G2101:G$7000)))</f>
        <v/>
      </c>
      <c r="I2101" s="55" t="str">
        <f t="shared" si="198"/>
        <v/>
      </c>
      <c r="J2101" s="61" t="str">
        <f t="shared" si="194"/>
        <v/>
      </c>
      <c r="K2101" s="55">
        <f t="array" ref="K2101">(MAX(IF($A2101=InsertVoiceSwitchActivateLOG!A$1:A$7000,InsertVoiceSwitchActivateLOG!H$1:H$7000,0)))</f>
        <v>1.9300000000000001E-2</v>
      </c>
      <c r="L2101" s="55" t="str">
        <f t="shared" si="199"/>
        <v/>
      </c>
      <c r="M2101" s="55">
        <f t="shared" si="197"/>
        <v>15.379999999993288</v>
      </c>
      <c r="N2101" s="59">
        <f t="shared" si="195"/>
        <v>41</v>
      </c>
      <c r="O2101" s="59">
        <f t="shared" si="196"/>
        <v>1</v>
      </c>
    </row>
    <row r="2102" spans="1:15" ht="12.5" customHeight="1" x14ac:dyDescent="0.35">
      <c r="A2102" s="61">
        <v>41</v>
      </c>
      <c r="B2102" s="61" t="s">
        <v>54</v>
      </c>
      <c r="C2102" s="70">
        <v>91.282650000000004</v>
      </c>
      <c r="D2102" s="59" t="s">
        <v>50</v>
      </c>
      <c r="E2102" s="61" t="s">
        <v>42</v>
      </c>
      <c r="F2102" s="61" t="s">
        <v>55</v>
      </c>
      <c r="G2102" s="61">
        <v>5.9999999999999995E-4</v>
      </c>
      <c r="H2102" s="61" t="str">
        <f>IF(OR(G2102="",G2103="",G2104="",G2105=""),"",(SUMIF(A2102:A$7000,A2102,G2102:G$7000)))</f>
        <v/>
      </c>
      <c r="I2102" s="61" t="str">
        <f t="shared" si="198"/>
        <v/>
      </c>
      <c r="J2102" s="61" t="str">
        <f t="shared" si="194"/>
        <v/>
      </c>
      <c r="K2102" s="61">
        <f t="array" ref="K2102">(MAX(IF($A2102=InsertVoiceSwitchActivateLOG!A$1:A$7000,InsertVoiceSwitchActivateLOG!H$1:H$7000,0)))</f>
        <v>1.9300000000000001E-2</v>
      </c>
      <c r="L2102" s="61" t="str">
        <f t="shared" si="199"/>
        <v/>
      </c>
      <c r="M2102" s="61">
        <f t="shared" si="197"/>
        <v>16.32000000000744</v>
      </c>
      <c r="N2102" s="59" t="str">
        <f t="shared" si="195"/>
        <v/>
      </c>
      <c r="O2102" s="59" t="str">
        <f t="shared" si="196"/>
        <v/>
      </c>
    </row>
    <row r="2103" spans="1:15" ht="12.5" customHeight="1" x14ac:dyDescent="0.35">
      <c r="A2103" s="2">
        <v>41</v>
      </c>
      <c r="B2103" s="2" t="s">
        <v>54</v>
      </c>
      <c r="C2103" s="69">
        <v>91.299660000000003</v>
      </c>
      <c r="D2103" t="s">
        <v>50</v>
      </c>
      <c r="E2103" s="2" t="s">
        <v>42</v>
      </c>
      <c r="F2103" s="2" t="s">
        <v>55</v>
      </c>
      <c r="G2103" s="2"/>
      <c r="H2103" s="2" t="str">
        <f>IF(OR(G2103="",G2104="",G2105="",G2106=""),"",(SUMIF(A2103:A$7000,A2103,G2103:G$7000)))</f>
        <v/>
      </c>
      <c r="I2103" s="55" t="str">
        <f t="shared" si="198"/>
        <v/>
      </c>
      <c r="J2103" s="61" t="str">
        <f t="shared" si="194"/>
        <v/>
      </c>
      <c r="K2103" s="55">
        <f t="array" ref="K2103">(MAX(IF($A2103=InsertVoiceSwitchActivateLOG!A$1:A$7000,InsertVoiceSwitchActivateLOG!H$1:H$7000,0)))</f>
        <v>1.9300000000000001E-2</v>
      </c>
      <c r="L2103" s="55" t="str">
        <f t="shared" si="199"/>
        <v/>
      </c>
      <c r="M2103" s="55">
        <f t="shared" si="197"/>
        <v>17.009999999999081</v>
      </c>
      <c r="N2103" s="59" t="str">
        <f t="shared" si="195"/>
        <v/>
      </c>
      <c r="O2103" s="59" t="str">
        <f t="shared" si="196"/>
        <v/>
      </c>
    </row>
    <row r="2104" spans="1:15" ht="12.5" customHeight="1" x14ac:dyDescent="0.35">
      <c r="A2104" s="61">
        <v>41</v>
      </c>
      <c r="B2104" s="61" t="s">
        <v>54</v>
      </c>
      <c r="C2104" s="70">
        <v>91.315190000000001</v>
      </c>
      <c r="D2104" s="59" t="s">
        <v>50</v>
      </c>
      <c r="E2104" s="61" t="s">
        <v>42</v>
      </c>
      <c r="F2104" s="61" t="s">
        <v>55</v>
      </c>
      <c r="G2104" s="61"/>
      <c r="H2104" s="61" t="str">
        <f>IF(OR(G2104="",G2105="",G2106="",G2107=""),"",(SUMIF(A2104:A$7000,A2104,G2104:G$7000)))</f>
        <v/>
      </c>
      <c r="I2104" s="61" t="str">
        <f t="shared" si="198"/>
        <v/>
      </c>
      <c r="J2104" s="61" t="str">
        <f t="shared" si="194"/>
        <v/>
      </c>
      <c r="K2104" s="61">
        <f t="array" ref="K2104">(MAX(IF($A2104=InsertVoiceSwitchActivateLOG!A$1:A$7000,InsertVoiceSwitchActivateLOG!H$1:H$7000,0)))</f>
        <v>1.9300000000000001E-2</v>
      </c>
      <c r="L2104" s="61" t="str">
        <f t="shared" si="199"/>
        <v/>
      </c>
      <c r="M2104" s="61">
        <f t="shared" si="197"/>
        <v>15.529999999998267</v>
      </c>
      <c r="N2104" s="59" t="str">
        <f t="shared" si="195"/>
        <v/>
      </c>
      <c r="O2104" s="59" t="str">
        <f t="shared" si="196"/>
        <v/>
      </c>
    </row>
    <row r="2105" spans="1:15" ht="12.5" customHeight="1" x14ac:dyDescent="0.35">
      <c r="A2105" s="2">
        <v>41</v>
      </c>
      <c r="B2105" s="2" t="s">
        <v>54</v>
      </c>
      <c r="C2105" s="69">
        <v>91.330889999999997</v>
      </c>
      <c r="D2105" t="s">
        <v>50</v>
      </c>
      <c r="E2105" s="2" t="s">
        <v>42</v>
      </c>
      <c r="F2105" s="2" t="s">
        <v>55</v>
      </c>
      <c r="G2105" s="2"/>
      <c r="H2105" s="2" t="str">
        <f>IF(OR(G2105="",G2106="",G2107="",G2108=""),"",(SUMIF(A2105:A$7000,A2105,G2105:G$7000)))</f>
        <v/>
      </c>
      <c r="I2105" s="55" t="str">
        <f t="shared" si="198"/>
        <v/>
      </c>
      <c r="J2105" s="61" t="str">
        <f t="shared" si="194"/>
        <v/>
      </c>
      <c r="K2105" s="55">
        <f t="array" ref="K2105">(MAX(IF($A2105=InsertVoiceSwitchActivateLOG!A$1:A$7000,InsertVoiceSwitchActivateLOG!H$1:H$7000,0)))</f>
        <v>1.9300000000000001E-2</v>
      </c>
      <c r="L2105" s="55" t="str">
        <f t="shared" si="199"/>
        <v/>
      </c>
      <c r="M2105" s="55">
        <f t="shared" si="197"/>
        <v>15.699999999995384</v>
      </c>
      <c r="N2105" s="59" t="str">
        <f t="shared" si="195"/>
        <v/>
      </c>
      <c r="O2105" s="59" t="str">
        <f t="shared" si="196"/>
        <v/>
      </c>
    </row>
    <row r="2106" spans="1:15" ht="12.5" customHeight="1" x14ac:dyDescent="0.35">
      <c r="A2106" s="61">
        <v>41</v>
      </c>
      <c r="B2106" s="61" t="s">
        <v>54</v>
      </c>
      <c r="C2106" s="70">
        <v>91.346789999999999</v>
      </c>
      <c r="D2106" s="59" t="s">
        <v>50</v>
      </c>
      <c r="E2106" s="61" t="s">
        <v>42</v>
      </c>
      <c r="F2106" s="61" t="s">
        <v>55</v>
      </c>
      <c r="G2106" s="61"/>
      <c r="H2106" s="61" t="str">
        <f>IF(OR(G2106="",G2107="",G2108="",G2109=""),"",(SUMIF(A2106:A$7000,A2106,G2106:G$7000)))</f>
        <v/>
      </c>
      <c r="I2106" s="61" t="str">
        <f t="shared" si="198"/>
        <v/>
      </c>
      <c r="J2106" s="61" t="str">
        <f t="shared" si="194"/>
        <v/>
      </c>
      <c r="K2106" s="61">
        <f t="array" ref="K2106">(MAX(IF($A2106=InsertVoiceSwitchActivateLOG!A$1:A$7000,InsertVoiceSwitchActivateLOG!H$1:H$7000,0)))</f>
        <v>1.9300000000000001E-2</v>
      </c>
      <c r="L2106" s="61" t="str">
        <f t="shared" si="199"/>
        <v/>
      </c>
      <c r="M2106" s="61">
        <f t="shared" si="197"/>
        <v>15.900000000002024</v>
      </c>
      <c r="N2106" s="59" t="str">
        <f t="shared" si="195"/>
        <v/>
      </c>
      <c r="O2106" s="59" t="str">
        <f t="shared" si="196"/>
        <v/>
      </c>
    </row>
    <row r="2107" spans="1:15" ht="12.5" customHeight="1" x14ac:dyDescent="0.35">
      <c r="A2107" s="2">
        <v>41</v>
      </c>
      <c r="B2107" s="2" t="s">
        <v>54</v>
      </c>
      <c r="C2107" s="69">
        <v>91.362129999999993</v>
      </c>
      <c r="D2107" t="s">
        <v>50</v>
      </c>
      <c r="E2107" s="2" t="s">
        <v>42</v>
      </c>
      <c r="F2107" s="2" t="s">
        <v>55</v>
      </c>
      <c r="G2107" s="2"/>
      <c r="H2107" s="2" t="str">
        <f>IF(OR(G2107="",G2108="",G2109="",G2110=""),"",(SUMIF(A2107:A$7000,A2107,G2107:G$7000)))</f>
        <v/>
      </c>
      <c r="I2107" s="55" t="str">
        <f t="shared" si="198"/>
        <v/>
      </c>
      <c r="J2107" s="61" t="str">
        <f t="shared" si="194"/>
        <v/>
      </c>
      <c r="K2107" s="55">
        <f t="array" ref="K2107">(MAX(IF($A2107=InsertVoiceSwitchActivateLOG!A$1:A$7000,InsertVoiceSwitchActivateLOG!H$1:H$7000,0)))</f>
        <v>1.9300000000000001E-2</v>
      </c>
      <c r="L2107" s="55" t="str">
        <f t="shared" si="199"/>
        <v/>
      </c>
      <c r="M2107" s="55">
        <f t="shared" si="197"/>
        <v>15.339999999994802</v>
      </c>
      <c r="N2107" s="59" t="str">
        <f t="shared" si="195"/>
        <v/>
      </c>
      <c r="O2107" s="59" t="str">
        <f t="shared" si="196"/>
        <v/>
      </c>
    </row>
    <row r="2108" spans="1:15" ht="12.5" customHeight="1" x14ac:dyDescent="0.35">
      <c r="A2108" s="61">
        <v>41</v>
      </c>
      <c r="B2108" s="61" t="s">
        <v>54</v>
      </c>
      <c r="C2108" s="70">
        <v>91.38091</v>
      </c>
      <c r="D2108" s="59" t="s">
        <v>50</v>
      </c>
      <c r="E2108" s="61" t="s">
        <v>42</v>
      </c>
      <c r="F2108" s="61" t="s">
        <v>55</v>
      </c>
      <c r="G2108" s="61"/>
      <c r="H2108" s="61" t="str">
        <f>IF(OR(G2108="",G2109="",G2110="",G2111=""),"",(SUMIF(A2108:A$7000,A2108,G2108:G$7000)))</f>
        <v/>
      </c>
      <c r="I2108" s="61" t="str">
        <f t="shared" si="198"/>
        <v/>
      </c>
      <c r="J2108" s="61" t="str">
        <f t="shared" si="194"/>
        <v/>
      </c>
      <c r="K2108" s="61">
        <f t="array" ref="K2108">(MAX(IF($A2108=InsertVoiceSwitchActivateLOG!A$1:A$7000,InsertVoiceSwitchActivateLOG!H$1:H$7000,0)))</f>
        <v>1.9300000000000001E-2</v>
      </c>
      <c r="L2108" s="61" t="str">
        <f t="shared" si="199"/>
        <v/>
      </c>
      <c r="M2108" s="61">
        <f t="shared" si="197"/>
        <v>18.78000000000668</v>
      </c>
      <c r="N2108" s="59" t="str">
        <f t="shared" si="195"/>
        <v/>
      </c>
      <c r="O2108" s="59" t="str">
        <f t="shared" si="196"/>
        <v/>
      </c>
    </row>
    <row r="2109" spans="1:15" ht="12.5" customHeight="1" x14ac:dyDescent="0.35">
      <c r="A2109" s="2">
        <v>41</v>
      </c>
      <c r="B2109" s="2" t="s">
        <v>54</v>
      </c>
      <c r="C2109" s="69">
        <v>91.397069999999999</v>
      </c>
      <c r="D2109" t="s">
        <v>50</v>
      </c>
      <c r="E2109" s="2" t="s">
        <v>42</v>
      </c>
      <c r="F2109" s="2" t="s">
        <v>55</v>
      </c>
      <c r="G2109" s="2"/>
      <c r="H2109" s="2" t="str">
        <f>IF(OR(G2109="",G2110="",G2111="",G2112=""),"",(SUMIF(A2109:A$7000,A2109,G2109:G$7000)))</f>
        <v/>
      </c>
      <c r="I2109" s="55" t="str">
        <f t="shared" si="198"/>
        <v/>
      </c>
      <c r="J2109" s="61" t="str">
        <f t="shared" si="194"/>
        <v/>
      </c>
      <c r="K2109" s="55">
        <f t="array" ref="K2109">(MAX(IF($A2109=InsertVoiceSwitchActivateLOG!A$1:A$7000,InsertVoiceSwitchActivateLOG!H$1:H$7000,0)))</f>
        <v>1.9300000000000001E-2</v>
      </c>
      <c r="L2109" s="55" t="str">
        <f t="shared" si="199"/>
        <v/>
      </c>
      <c r="M2109" s="55">
        <f t="shared" si="197"/>
        <v>16.159999999999286</v>
      </c>
      <c r="N2109" s="59" t="str">
        <f t="shared" si="195"/>
        <v/>
      </c>
      <c r="O2109" s="59" t="str">
        <f t="shared" si="196"/>
        <v/>
      </c>
    </row>
    <row r="2110" spans="1:15" ht="12.5" customHeight="1" x14ac:dyDescent="0.35">
      <c r="A2110" s="61">
        <v>41</v>
      </c>
      <c r="B2110" s="61" t="s">
        <v>54</v>
      </c>
      <c r="C2110" s="70">
        <v>91.412350000000004</v>
      </c>
      <c r="D2110" s="59" t="s">
        <v>50</v>
      </c>
      <c r="E2110" s="61" t="s">
        <v>42</v>
      </c>
      <c r="F2110" s="61" t="s">
        <v>55</v>
      </c>
      <c r="G2110" s="61"/>
      <c r="H2110" s="61" t="str">
        <f>IF(OR(G2110="",G2111="",G2112="",G2113=""),"",(SUMIF(A2110:A$7000,A2110,G2110:G$7000)))</f>
        <v/>
      </c>
      <c r="I2110" s="61" t="str">
        <f t="shared" si="198"/>
        <v/>
      </c>
      <c r="J2110" s="61" t="str">
        <f t="shared" si="194"/>
        <v/>
      </c>
      <c r="K2110" s="61">
        <f t="array" ref="K2110">(MAX(IF($A2110=InsertVoiceSwitchActivateLOG!A$1:A$7000,InsertVoiceSwitchActivateLOG!H$1:H$7000,0)))</f>
        <v>1.9300000000000001E-2</v>
      </c>
      <c r="L2110" s="61" t="str">
        <f t="shared" si="199"/>
        <v/>
      </c>
      <c r="M2110" s="61">
        <f t="shared" si="197"/>
        <v>15.280000000004179</v>
      </c>
      <c r="N2110" s="59" t="str">
        <f t="shared" si="195"/>
        <v/>
      </c>
      <c r="O2110" s="59" t="str">
        <f t="shared" si="196"/>
        <v/>
      </c>
    </row>
    <row r="2111" spans="1:15" ht="12.5" customHeight="1" x14ac:dyDescent="0.35">
      <c r="A2111" s="2">
        <v>41</v>
      </c>
      <c r="B2111" s="2" t="s">
        <v>54</v>
      </c>
      <c r="C2111" s="69">
        <v>91.431010000000001</v>
      </c>
      <c r="D2111" t="s">
        <v>50</v>
      </c>
      <c r="E2111" s="2" t="s">
        <v>42</v>
      </c>
      <c r="F2111" s="2" t="s">
        <v>55</v>
      </c>
      <c r="G2111" s="2"/>
      <c r="H2111" s="2" t="str">
        <f>IF(OR(G2111="",G2112="",G2113="",G2114=""),"",(SUMIF(A2111:A$7000,A2111,G2111:G$7000)))</f>
        <v/>
      </c>
      <c r="I2111" s="55" t="str">
        <f t="shared" si="198"/>
        <v/>
      </c>
      <c r="J2111" s="61" t="str">
        <f t="shared" si="194"/>
        <v/>
      </c>
      <c r="K2111" s="55">
        <f t="array" ref="K2111">(MAX(IF($A2111=InsertVoiceSwitchActivateLOG!A$1:A$7000,InsertVoiceSwitchActivateLOG!H$1:H$7000,0)))</f>
        <v>1.9300000000000001E-2</v>
      </c>
      <c r="L2111" s="55" t="str">
        <f t="shared" si="199"/>
        <v/>
      </c>
      <c r="M2111" s="55">
        <f t="shared" si="197"/>
        <v>18.659999999997012</v>
      </c>
      <c r="N2111" s="59" t="str">
        <f t="shared" si="195"/>
        <v/>
      </c>
      <c r="O2111" s="59" t="str">
        <f t="shared" si="196"/>
        <v/>
      </c>
    </row>
    <row r="2112" spans="1:15" ht="12.5" customHeight="1" x14ac:dyDescent="0.35">
      <c r="A2112" s="61">
        <v>41</v>
      </c>
      <c r="B2112" s="61" t="s">
        <v>54</v>
      </c>
      <c r="C2112" s="70">
        <v>91.447199999999995</v>
      </c>
      <c r="D2112" s="59" t="s">
        <v>50</v>
      </c>
      <c r="E2112" s="61" t="s">
        <v>42</v>
      </c>
      <c r="F2112" s="61" t="s">
        <v>55</v>
      </c>
      <c r="G2112" s="61"/>
      <c r="H2112" s="61" t="str">
        <f>IF(OR(G2112="",G2113="",G2114="",G2115=""),"",(SUMIF(A2112:A$7000,A2112,G2112:G$7000)))</f>
        <v/>
      </c>
      <c r="I2112" s="61" t="str">
        <f t="shared" si="198"/>
        <v/>
      </c>
      <c r="J2112" s="61" t="str">
        <f t="shared" si="194"/>
        <v/>
      </c>
      <c r="K2112" s="61">
        <f t="array" ref="K2112">(MAX(IF($A2112=InsertVoiceSwitchActivateLOG!A$1:A$7000,InsertVoiceSwitchActivateLOG!H$1:H$7000,0)))</f>
        <v>1.9300000000000001E-2</v>
      </c>
      <c r="L2112" s="61" t="str">
        <f t="shared" si="199"/>
        <v/>
      </c>
      <c r="M2112" s="61">
        <f t="shared" si="197"/>
        <v>16.189999999994598</v>
      </c>
      <c r="N2112" s="59" t="str">
        <f t="shared" si="195"/>
        <v/>
      </c>
      <c r="O2112" s="59" t="str">
        <f t="shared" si="196"/>
        <v/>
      </c>
    </row>
    <row r="2113" spans="1:15" ht="12.5" customHeight="1" x14ac:dyDescent="0.35">
      <c r="A2113" s="2">
        <v>41</v>
      </c>
      <c r="B2113" s="2" t="s">
        <v>54</v>
      </c>
      <c r="C2113" s="69">
        <v>91.463610000000003</v>
      </c>
      <c r="D2113" t="s">
        <v>50</v>
      </c>
      <c r="E2113" s="2" t="s">
        <v>42</v>
      </c>
      <c r="F2113" s="2" t="s">
        <v>55</v>
      </c>
      <c r="G2113" s="2"/>
      <c r="H2113" s="2" t="str">
        <f>IF(OR(G2113="",G2114="",G2115="",G2116=""),"",(SUMIF(A2113:A$7000,A2113,G2113:G$7000)))</f>
        <v/>
      </c>
      <c r="I2113" s="55" t="str">
        <f t="shared" si="198"/>
        <v/>
      </c>
      <c r="J2113" s="61" t="str">
        <f t="shared" si="194"/>
        <v/>
      </c>
      <c r="K2113" s="55">
        <f t="array" ref="K2113">(MAX(IF($A2113=InsertVoiceSwitchActivateLOG!A$1:A$7000,InsertVoiceSwitchActivateLOG!H$1:H$7000,0)))</f>
        <v>1.9300000000000001E-2</v>
      </c>
      <c r="L2113" s="55" t="str">
        <f t="shared" si="199"/>
        <v/>
      </c>
      <c r="M2113" s="55">
        <f t="shared" si="197"/>
        <v>16.410000000007585</v>
      </c>
      <c r="N2113" s="59" t="str">
        <f t="shared" si="195"/>
        <v/>
      </c>
      <c r="O2113" s="59" t="str">
        <f t="shared" si="196"/>
        <v/>
      </c>
    </row>
    <row r="2114" spans="1:15" ht="12.5" customHeight="1" x14ac:dyDescent="0.35">
      <c r="A2114" s="61">
        <v>41</v>
      </c>
      <c r="B2114" s="61" t="s">
        <v>54</v>
      </c>
      <c r="C2114" s="70">
        <v>91.479190000000003</v>
      </c>
      <c r="D2114" s="59" t="s">
        <v>50</v>
      </c>
      <c r="E2114" s="61" t="s">
        <v>42</v>
      </c>
      <c r="F2114" s="61" t="s">
        <v>55</v>
      </c>
      <c r="G2114" s="61"/>
      <c r="H2114" s="61" t="str">
        <f>IF(OR(G2114="",G2115="",G2116="",G2117=""),"",(SUMIF(A2114:A$7000,A2114,G2114:G$7000)))</f>
        <v/>
      </c>
      <c r="I2114" s="61" t="str">
        <f t="shared" si="198"/>
        <v/>
      </c>
      <c r="J2114" s="61" t="str">
        <f t="shared" si="194"/>
        <v/>
      </c>
      <c r="K2114" s="61">
        <f t="array" ref="K2114">(MAX(IF($A2114=InsertVoiceSwitchActivateLOG!A$1:A$7000,InsertVoiceSwitchActivateLOG!H$1:H$7000,0)))</f>
        <v>1.9300000000000001E-2</v>
      </c>
      <c r="L2114" s="61" t="str">
        <f t="shared" si="199"/>
        <v/>
      </c>
      <c r="M2114" s="61">
        <f t="shared" si="197"/>
        <v>15.579999999999927</v>
      </c>
      <c r="N2114" s="59" t="str">
        <f t="shared" si="195"/>
        <v/>
      </c>
      <c r="O2114" s="59" t="str">
        <f t="shared" si="196"/>
        <v/>
      </c>
    </row>
    <row r="2115" spans="1:15" ht="12.5" customHeight="1" x14ac:dyDescent="0.35">
      <c r="A2115" s="2">
        <v>41</v>
      </c>
      <c r="B2115" s="2" t="s">
        <v>54</v>
      </c>
      <c r="C2115" s="69">
        <v>91.496769999999998</v>
      </c>
      <c r="D2115" t="s">
        <v>50</v>
      </c>
      <c r="E2115" s="2" t="s">
        <v>42</v>
      </c>
      <c r="F2115" s="2" t="s">
        <v>55</v>
      </c>
      <c r="G2115" s="2"/>
      <c r="H2115" s="2" t="str">
        <f>IF(OR(G2115="",G2116="",G2117="",G2118=""),"",(SUMIF(A2115:A$7000,A2115,G2115:G$7000)))</f>
        <v/>
      </c>
      <c r="I2115" s="55" t="str">
        <f t="shared" si="198"/>
        <v/>
      </c>
      <c r="J2115" s="61" t="str">
        <f t="shared" si="194"/>
        <v/>
      </c>
      <c r="K2115" s="55">
        <f t="array" ref="K2115">(MAX(IF($A2115=InsertVoiceSwitchActivateLOG!A$1:A$7000,InsertVoiceSwitchActivateLOG!H$1:H$7000,0)))</f>
        <v>1.9300000000000001E-2</v>
      </c>
      <c r="L2115" s="55" t="str">
        <f t="shared" si="199"/>
        <v/>
      </c>
      <c r="M2115" s="55">
        <f t="shared" si="197"/>
        <v>17.579999999995266</v>
      </c>
      <c r="N2115" s="59" t="str">
        <f t="shared" si="195"/>
        <v/>
      </c>
      <c r="O2115" s="59" t="str">
        <f t="shared" si="196"/>
        <v/>
      </c>
    </row>
    <row r="2116" spans="1:15" ht="12.5" customHeight="1" x14ac:dyDescent="0.35">
      <c r="A2116" s="61">
        <v>41</v>
      </c>
      <c r="B2116" s="61" t="s">
        <v>54</v>
      </c>
      <c r="C2116" s="70">
        <v>91.51849</v>
      </c>
      <c r="D2116" s="59" t="s">
        <v>50</v>
      </c>
      <c r="E2116" s="61" t="s">
        <v>42</v>
      </c>
      <c r="F2116" s="61" t="s">
        <v>55</v>
      </c>
      <c r="G2116" s="61"/>
      <c r="H2116" s="61" t="str">
        <f>IF(OR(G2116="",G2117="",G2118="",G2119=""),"",(SUMIF(A2116:A$7000,A2116,G2116:G$7000)))</f>
        <v/>
      </c>
      <c r="I2116" s="61" t="str">
        <f t="shared" si="198"/>
        <v/>
      </c>
      <c r="J2116" s="61" t="str">
        <f t="shared" si="194"/>
        <v/>
      </c>
      <c r="K2116" s="61">
        <f t="array" ref="K2116">(MAX(IF($A2116=InsertVoiceSwitchActivateLOG!A$1:A$7000,InsertVoiceSwitchActivateLOG!H$1:H$7000,0)))</f>
        <v>1.9300000000000001E-2</v>
      </c>
      <c r="L2116" s="61" t="str">
        <f t="shared" si="199"/>
        <v/>
      </c>
      <c r="M2116" s="61">
        <f t="shared" si="197"/>
        <v>21.72000000000196</v>
      </c>
      <c r="N2116" s="59" t="str">
        <f t="shared" si="195"/>
        <v/>
      </c>
      <c r="O2116" s="59" t="str">
        <f t="shared" si="196"/>
        <v/>
      </c>
    </row>
    <row r="2117" spans="1:15" ht="12.5" customHeight="1" x14ac:dyDescent="0.35">
      <c r="A2117" s="2">
        <v>41</v>
      </c>
      <c r="B2117" s="2" t="s">
        <v>54</v>
      </c>
      <c r="C2117" s="69">
        <v>91.5351</v>
      </c>
      <c r="D2117" t="s">
        <v>50</v>
      </c>
      <c r="E2117" s="2" t="s">
        <v>42</v>
      </c>
      <c r="F2117" s="2" t="s">
        <v>55</v>
      </c>
      <c r="G2117" s="2"/>
      <c r="H2117" s="2" t="str">
        <f>IF(OR(G2117="",G2118="",G2119="",G2120=""),"",(SUMIF(A2117:A$7000,A2117,G2117:G$7000)))</f>
        <v/>
      </c>
      <c r="I2117" s="55" t="str">
        <f t="shared" si="198"/>
        <v/>
      </c>
      <c r="J2117" s="61" t="str">
        <f t="shared" si="194"/>
        <v/>
      </c>
      <c r="K2117" s="55">
        <f t="array" ref="K2117">(MAX(IF($A2117=InsertVoiceSwitchActivateLOG!A$1:A$7000,InsertVoiceSwitchActivateLOG!H$1:H$7000,0)))</f>
        <v>1.9300000000000001E-2</v>
      </c>
      <c r="L2117" s="55" t="str">
        <f t="shared" si="199"/>
        <v/>
      </c>
      <c r="M2117" s="55">
        <f t="shared" si="197"/>
        <v>16.610000000000014</v>
      </c>
      <c r="N2117" s="59" t="str">
        <f t="shared" si="195"/>
        <v/>
      </c>
      <c r="O2117" s="59" t="str">
        <f t="shared" si="196"/>
        <v/>
      </c>
    </row>
    <row r="2118" spans="1:15" ht="12.5" customHeight="1" x14ac:dyDescent="0.35">
      <c r="A2118" s="61">
        <v>41</v>
      </c>
      <c r="B2118" s="61" t="s">
        <v>54</v>
      </c>
      <c r="C2118" s="70">
        <v>91.554180000000002</v>
      </c>
      <c r="D2118" s="59" t="s">
        <v>50</v>
      </c>
      <c r="E2118" s="61" t="s">
        <v>42</v>
      </c>
      <c r="F2118" s="61" t="s">
        <v>55</v>
      </c>
      <c r="G2118" s="61"/>
      <c r="H2118" s="61" t="str">
        <f>IF(OR(G2118="",G2119="",G2120="",G2121=""),"",(SUMIF(A2118:A$7000,A2118,G2118:G$7000)))</f>
        <v/>
      </c>
      <c r="I2118" s="61" t="str">
        <f t="shared" si="198"/>
        <v/>
      </c>
      <c r="J2118" s="61" t="str">
        <f t="shared" si="194"/>
        <v/>
      </c>
      <c r="K2118" s="61">
        <f t="array" ref="K2118">(MAX(IF($A2118=InsertVoiceSwitchActivateLOG!A$1:A$7000,InsertVoiceSwitchActivateLOG!H$1:H$7000,0)))</f>
        <v>1.9300000000000001E-2</v>
      </c>
      <c r="L2118" s="61" t="str">
        <f t="shared" si="199"/>
        <v/>
      </c>
      <c r="M2118" s="61">
        <f t="shared" si="197"/>
        <v>19.080000000002428</v>
      </c>
      <c r="N2118" s="59" t="str">
        <f t="shared" si="195"/>
        <v/>
      </c>
      <c r="O2118" s="59" t="str">
        <f t="shared" si="196"/>
        <v/>
      </c>
    </row>
    <row r="2119" spans="1:15" ht="12.5" customHeight="1" x14ac:dyDescent="0.35">
      <c r="A2119" s="2">
        <v>41</v>
      </c>
      <c r="B2119" s="2" t="s">
        <v>54</v>
      </c>
      <c r="C2119" s="69">
        <v>91.573930000000004</v>
      </c>
      <c r="D2119" t="s">
        <v>50</v>
      </c>
      <c r="E2119" s="2" t="s">
        <v>42</v>
      </c>
      <c r="F2119" s="2" t="s">
        <v>55</v>
      </c>
      <c r="G2119" s="2"/>
      <c r="H2119" s="2" t="str">
        <f>IF(OR(G2119="",G2120="",G2121="",G2122=""),"",(SUMIF(A2119:A$7000,A2119,G2119:G$7000)))</f>
        <v/>
      </c>
      <c r="I2119" s="55" t="str">
        <f t="shared" si="198"/>
        <v/>
      </c>
      <c r="J2119" s="61" t="str">
        <f t="shared" si="194"/>
        <v/>
      </c>
      <c r="K2119" s="55">
        <f t="array" ref="K2119">(MAX(IF($A2119=InsertVoiceSwitchActivateLOG!A$1:A$7000,InsertVoiceSwitchActivateLOG!H$1:H$7000,0)))</f>
        <v>1.9300000000000001E-2</v>
      </c>
      <c r="L2119" s="55" t="str">
        <f t="shared" si="199"/>
        <v/>
      </c>
      <c r="M2119" s="55">
        <f t="shared" si="197"/>
        <v>19.750000000001933</v>
      </c>
      <c r="N2119" s="59" t="str">
        <f t="shared" si="195"/>
        <v/>
      </c>
      <c r="O2119" s="59" t="str">
        <f t="shared" si="196"/>
        <v/>
      </c>
    </row>
    <row r="2120" spans="1:15" ht="12.5" customHeight="1" x14ac:dyDescent="0.35">
      <c r="A2120" s="61">
        <v>41</v>
      </c>
      <c r="B2120" s="61" t="s">
        <v>54</v>
      </c>
      <c r="C2120" s="70">
        <v>91.592470000000006</v>
      </c>
      <c r="D2120" s="59" t="s">
        <v>50</v>
      </c>
      <c r="E2120" s="61" t="s">
        <v>42</v>
      </c>
      <c r="F2120" s="61" t="s">
        <v>55</v>
      </c>
      <c r="G2120" s="61"/>
      <c r="H2120" s="61" t="str">
        <f>IF(OR(G2120="",G2121="",G2122="",G2123=""),"",(SUMIF(A2120:A$7000,A2120,G2120:G$7000)))</f>
        <v/>
      </c>
      <c r="I2120" s="61" t="str">
        <f t="shared" si="198"/>
        <v/>
      </c>
      <c r="J2120" s="61" t="str">
        <f t="shared" si="194"/>
        <v/>
      </c>
      <c r="K2120" s="61">
        <f t="array" ref="K2120">(MAX(IF($A2120=InsertVoiceSwitchActivateLOG!A$1:A$7000,InsertVoiceSwitchActivateLOG!H$1:H$7000,0)))</f>
        <v>1.9300000000000001E-2</v>
      </c>
      <c r="L2120" s="61" t="str">
        <f t="shared" si="199"/>
        <v/>
      </c>
      <c r="M2120" s="61">
        <f t="shared" si="197"/>
        <v>18.540000000001555</v>
      </c>
      <c r="N2120" s="59" t="str">
        <f t="shared" si="195"/>
        <v/>
      </c>
      <c r="O2120" s="59" t="str">
        <f t="shared" si="196"/>
        <v/>
      </c>
    </row>
    <row r="2121" spans="1:15" ht="12.5" customHeight="1" x14ac:dyDescent="0.35">
      <c r="A2121" s="2">
        <v>41</v>
      </c>
      <c r="B2121" s="2" t="s">
        <v>54</v>
      </c>
      <c r="C2121" s="69">
        <v>91.610150000000004</v>
      </c>
      <c r="D2121" t="s">
        <v>50</v>
      </c>
      <c r="E2121" s="2" t="s">
        <v>42</v>
      </c>
      <c r="F2121" s="2" t="s">
        <v>55</v>
      </c>
      <c r="G2121" s="2"/>
      <c r="H2121" s="2" t="str">
        <f>IF(OR(G2121="",G2122="",G2123="",G2124=""),"",(SUMIF(A2121:A$7000,A2121,G2121:G$7000)))</f>
        <v/>
      </c>
      <c r="I2121" s="55" t="str">
        <f t="shared" si="198"/>
        <v/>
      </c>
      <c r="J2121" s="61" t="str">
        <f t="shared" si="194"/>
        <v/>
      </c>
      <c r="K2121" s="55">
        <f t="array" ref="K2121">(MAX(IF($A2121=InsertVoiceSwitchActivateLOG!A$1:A$7000,InsertVoiceSwitchActivateLOG!H$1:H$7000,0)))</f>
        <v>1.9300000000000001E-2</v>
      </c>
      <c r="L2121" s="55" t="str">
        <f t="shared" si="199"/>
        <v/>
      </c>
      <c r="M2121" s="55">
        <f t="shared" si="197"/>
        <v>17.679999999998586</v>
      </c>
      <c r="N2121" s="59" t="str">
        <f t="shared" si="195"/>
        <v/>
      </c>
      <c r="O2121" s="59" t="str">
        <f t="shared" si="196"/>
        <v/>
      </c>
    </row>
    <row r="2122" spans="1:15" ht="12.5" customHeight="1" x14ac:dyDescent="0.35">
      <c r="A2122" s="61">
        <v>41</v>
      </c>
      <c r="B2122" s="61" t="s">
        <v>54</v>
      </c>
      <c r="C2122" s="70">
        <v>91.628259999999997</v>
      </c>
      <c r="D2122" s="59" t="s">
        <v>50</v>
      </c>
      <c r="E2122" s="61" t="s">
        <v>42</v>
      </c>
      <c r="F2122" s="61" t="s">
        <v>55</v>
      </c>
      <c r="G2122" s="61"/>
      <c r="H2122" s="61" t="str">
        <f>IF(OR(G2122="",G2123="",G2124="",G2125=""),"",(SUMIF(A2122:A$7000,A2122,G2122:G$7000)))</f>
        <v/>
      </c>
      <c r="I2122" s="61" t="str">
        <f t="shared" si="198"/>
        <v/>
      </c>
      <c r="J2122" s="61" t="str">
        <f t="shared" si="194"/>
        <v/>
      </c>
      <c r="K2122" s="61">
        <f t="array" ref="K2122">(MAX(IF($A2122=InsertVoiceSwitchActivateLOG!A$1:A$7000,InsertVoiceSwitchActivateLOG!H$1:H$7000,0)))</f>
        <v>1.9300000000000001E-2</v>
      </c>
      <c r="L2122" s="61" t="str">
        <f t="shared" si="199"/>
        <v/>
      </c>
      <c r="M2122" s="61">
        <f t="shared" si="197"/>
        <v>18.109999999992965</v>
      </c>
      <c r="N2122" s="59" t="str">
        <f t="shared" si="195"/>
        <v/>
      </c>
      <c r="O2122" s="59" t="str">
        <f t="shared" si="196"/>
        <v/>
      </c>
    </row>
    <row r="2123" spans="1:15" ht="12.5" customHeight="1" x14ac:dyDescent="0.35">
      <c r="A2123" s="2">
        <v>42</v>
      </c>
      <c r="B2123" s="2" t="s">
        <v>54</v>
      </c>
      <c r="C2123" s="69">
        <v>92.651499999999999</v>
      </c>
      <c r="D2123" t="s">
        <v>50</v>
      </c>
      <c r="E2123" s="2" t="s">
        <v>42</v>
      </c>
      <c r="F2123" s="2" t="s">
        <v>55</v>
      </c>
      <c r="G2123" s="2"/>
      <c r="H2123" s="2" t="str">
        <f>IF(OR(G2123="",G2124="",G2125="",G2126=""),"",(SUMIF(A2123:A$7000,A2123,G2123:G$7000)))</f>
        <v/>
      </c>
      <c r="I2123" s="55" t="str">
        <f t="shared" si="198"/>
        <v/>
      </c>
      <c r="J2123" s="61" t="str">
        <f t="shared" si="194"/>
        <v/>
      </c>
      <c r="K2123" s="55">
        <f t="array" ref="K2123">(MAX(IF($A2123=InsertVoiceSwitchActivateLOG!A$1:A$7000,InsertVoiceSwitchActivateLOG!H$1:H$7000,0)))</f>
        <v>0.12719999999999998</v>
      </c>
      <c r="L2123" s="55" t="str">
        <f t="shared" si="199"/>
        <v/>
      </c>
      <c r="M2123" s="55">
        <f t="shared" si="197"/>
        <v>0</v>
      </c>
      <c r="N2123" s="59" t="str">
        <f t="shared" si="195"/>
        <v/>
      </c>
      <c r="O2123" s="59" t="str">
        <f t="shared" si="196"/>
        <v/>
      </c>
    </row>
    <row r="2124" spans="1:15" ht="12.5" customHeight="1" x14ac:dyDescent="0.35">
      <c r="A2124" s="61">
        <v>42</v>
      </c>
      <c r="B2124" s="61" t="s">
        <v>54</v>
      </c>
      <c r="C2124" s="70">
        <v>92.671459999999996</v>
      </c>
      <c r="D2124" s="59" t="s">
        <v>50</v>
      </c>
      <c r="E2124" s="61" t="s">
        <v>42</v>
      </c>
      <c r="F2124" s="61" t="s">
        <v>55</v>
      </c>
      <c r="G2124" s="61"/>
      <c r="H2124" s="61" t="str">
        <f>IF(OR(G2124="",G2125="",G2126="",G2127=""),"",(SUMIF(A2124:A$7000,A2124,G2124:G$7000)))</f>
        <v/>
      </c>
      <c r="I2124" s="61" t="str">
        <f t="shared" si="198"/>
        <v/>
      </c>
      <c r="J2124" s="61" t="str">
        <f t="shared" si="194"/>
        <v/>
      </c>
      <c r="K2124" s="61">
        <f t="array" ref="K2124">(MAX(IF($A2124=InsertVoiceSwitchActivateLOG!A$1:A$7000,InsertVoiceSwitchActivateLOG!H$1:H$7000,0)))</f>
        <v>0.12719999999999998</v>
      </c>
      <c r="L2124" s="61" t="str">
        <f t="shared" si="199"/>
        <v/>
      </c>
      <c r="M2124" s="61">
        <f t="shared" si="197"/>
        <v>19.959999999997535</v>
      </c>
      <c r="N2124" s="59" t="str">
        <f t="shared" si="195"/>
        <v/>
      </c>
      <c r="O2124" s="59" t="str">
        <f t="shared" si="196"/>
        <v/>
      </c>
    </row>
    <row r="2125" spans="1:15" ht="12.5" customHeight="1" x14ac:dyDescent="0.35">
      <c r="A2125" s="2">
        <v>42</v>
      </c>
      <c r="B2125" s="2" t="s">
        <v>54</v>
      </c>
      <c r="C2125" s="69">
        <v>92.688220000000001</v>
      </c>
      <c r="D2125" t="s">
        <v>50</v>
      </c>
      <c r="E2125" s="2" t="s">
        <v>42</v>
      </c>
      <c r="F2125" s="2" t="s">
        <v>55</v>
      </c>
      <c r="G2125" s="2"/>
      <c r="H2125" s="2" t="str">
        <f>IF(OR(G2125="",G2126="",G2127="",G2128=""),"",(SUMIF(A2125:A$7000,A2125,G2125:G$7000)))</f>
        <v/>
      </c>
      <c r="I2125" s="55" t="str">
        <f t="shared" si="198"/>
        <v/>
      </c>
      <c r="J2125" s="61" t="str">
        <f t="shared" si="194"/>
        <v/>
      </c>
      <c r="K2125" s="55">
        <f t="array" ref="K2125">(MAX(IF($A2125=InsertVoiceSwitchActivateLOG!A$1:A$7000,InsertVoiceSwitchActivateLOG!H$1:H$7000,0)))</f>
        <v>0.12719999999999998</v>
      </c>
      <c r="L2125" s="55" t="str">
        <f t="shared" si="199"/>
        <v/>
      </c>
      <c r="M2125" s="55">
        <f t="shared" si="197"/>
        <v>16.760000000004993</v>
      </c>
      <c r="N2125" s="59" t="str">
        <f t="shared" si="195"/>
        <v/>
      </c>
      <c r="O2125" s="59" t="str">
        <f t="shared" si="196"/>
        <v/>
      </c>
    </row>
    <row r="2126" spans="1:15" ht="12.5" customHeight="1" x14ac:dyDescent="0.35">
      <c r="A2126" s="61">
        <v>42</v>
      </c>
      <c r="B2126" s="61" t="s">
        <v>54</v>
      </c>
      <c r="C2126" s="70">
        <v>92.704329999999999</v>
      </c>
      <c r="D2126" s="59" t="s">
        <v>50</v>
      </c>
      <c r="E2126" s="61" t="s">
        <v>42</v>
      </c>
      <c r="F2126" s="61" t="s">
        <v>55</v>
      </c>
      <c r="G2126" s="61"/>
      <c r="H2126" s="61" t="str">
        <f>IF(OR(G2126="",G2127="",G2128="",G2129=""),"",(SUMIF(A2126:A$7000,A2126,G2126:G$7000)))</f>
        <v/>
      </c>
      <c r="I2126" s="61" t="str">
        <f t="shared" si="198"/>
        <v/>
      </c>
      <c r="J2126" s="61" t="str">
        <f t="shared" si="194"/>
        <v/>
      </c>
      <c r="K2126" s="61">
        <f t="array" ref="K2126">(MAX(IF($A2126=InsertVoiceSwitchActivateLOG!A$1:A$7000,InsertVoiceSwitchActivateLOG!H$1:H$7000,0)))</f>
        <v>0.12719999999999998</v>
      </c>
      <c r="L2126" s="61" t="str">
        <f t="shared" si="199"/>
        <v/>
      </c>
      <c r="M2126" s="61">
        <f t="shared" si="197"/>
        <v>16.109999999997626</v>
      </c>
      <c r="N2126" s="59" t="str">
        <f t="shared" si="195"/>
        <v/>
      </c>
      <c r="O2126" s="59" t="str">
        <f t="shared" si="196"/>
        <v/>
      </c>
    </row>
    <row r="2127" spans="1:15" ht="12.5" customHeight="1" x14ac:dyDescent="0.35">
      <c r="A2127" s="2">
        <v>42</v>
      </c>
      <c r="B2127" s="2" t="s">
        <v>54</v>
      </c>
      <c r="C2127" s="69">
        <v>92.72054</v>
      </c>
      <c r="D2127" t="s">
        <v>50</v>
      </c>
      <c r="E2127" s="2" t="s">
        <v>42</v>
      </c>
      <c r="F2127" s="2" t="s">
        <v>55</v>
      </c>
      <c r="G2127" s="2"/>
      <c r="H2127" s="2" t="str">
        <f>IF(OR(G2127="",G2128="",G2129="",G2130=""),"",(SUMIF(A2127:A$7000,A2127,G2127:G$7000)))</f>
        <v/>
      </c>
      <c r="I2127" s="55" t="str">
        <f t="shared" si="198"/>
        <v/>
      </c>
      <c r="J2127" s="61" t="str">
        <f t="shared" si="194"/>
        <v/>
      </c>
      <c r="K2127" s="55">
        <f t="array" ref="K2127">(MAX(IF($A2127=InsertVoiceSwitchActivateLOG!A$1:A$7000,InsertVoiceSwitchActivateLOG!H$1:H$7000,0)))</f>
        <v>0.12719999999999998</v>
      </c>
      <c r="L2127" s="55" t="str">
        <f t="shared" si="199"/>
        <v/>
      </c>
      <c r="M2127" s="55">
        <f t="shared" si="197"/>
        <v>16.210000000000946</v>
      </c>
      <c r="N2127" s="59" t="str">
        <f t="shared" si="195"/>
        <v/>
      </c>
      <c r="O2127" s="59" t="str">
        <f t="shared" si="196"/>
        <v/>
      </c>
    </row>
    <row r="2128" spans="1:15" ht="12.5" customHeight="1" x14ac:dyDescent="0.35">
      <c r="A2128" s="61">
        <v>42</v>
      </c>
      <c r="B2128" s="61" t="s">
        <v>54</v>
      </c>
      <c r="C2128" s="70">
        <v>92.737989999999996</v>
      </c>
      <c r="D2128" s="59" t="s">
        <v>50</v>
      </c>
      <c r="E2128" s="61" t="s">
        <v>42</v>
      </c>
      <c r="F2128" s="61" t="s">
        <v>55</v>
      </c>
      <c r="G2128" s="61"/>
      <c r="H2128" s="61" t="str">
        <f>IF(OR(G2128="",G2129="",G2130="",G2131=""),"",(SUMIF(A2128:A$7000,A2128,G2128:G$7000)))</f>
        <v/>
      </c>
      <c r="I2128" s="61" t="str">
        <f t="shared" si="198"/>
        <v/>
      </c>
      <c r="J2128" s="61" t="str">
        <f t="shared" si="194"/>
        <v/>
      </c>
      <c r="K2128" s="61">
        <f t="array" ref="K2128">(MAX(IF($A2128=InsertVoiceSwitchActivateLOG!A$1:A$7000,InsertVoiceSwitchActivateLOG!H$1:H$7000,0)))</f>
        <v>0.12719999999999998</v>
      </c>
      <c r="L2128" s="61" t="str">
        <f t="shared" si="199"/>
        <v/>
      </c>
      <c r="M2128" s="61">
        <f t="shared" si="197"/>
        <v>17.449999999996635</v>
      </c>
      <c r="N2128" s="59" t="str">
        <f t="shared" si="195"/>
        <v/>
      </c>
      <c r="O2128" s="59" t="str">
        <f t="shared" si="196"/>
        <v/>
      </c>
    </row>
    <row r="2129" spans="1:15" ht="12.5" customHeight="1" x14ac:dyDescent="0.35">
      <c r="A2129" s="2">
        <v>42</v>
      </c>
      <c r="B2129" s="2" t="s">
        <v>54</v>
      </c>
      <c r="C2129" s="69">
        <v>92.759960000000007</v>
      </c>
      <c r="D2129" t="s">
        <v>50</v>
      </c>
      <c r="E2129" s="2" t="s">
        <v>42</v>
      </c>
      <c r="F2129" s="2" t="s">
        <v>55</v>
      </c>
      <c r="G2129" s="2"/>
      <c r="H2129" s="2" t="str">
        <f>IF(OR(G2129="",G2130="",G2131="",G2132=""),"",(SUMIF(A2129:A$7000,A2129,G2129:G$7000)))</f>
        <v/>
      </c>
      <c r="I2129" s="55" t="str">
        <f t="shared" si="198"/>
        <v/>
      </c>
      <c r="J2129" s="61" t="str">
        <f t="shared" ref="J2129:J2192" si="200">IF(L2129="","",(VLOOKUP(A2129,A2129:E9113,5,FALSE)))</f>
        <v/>
      </c>
      <c r="K2129" s="55">
        <f t="array" ref="K2129">(MAX(IF($A2129=InsertVoiceSwitchActivateLOG!A$1:A$7000,InsertVoiceSwitchActivateLOG!H$1:H$7000,0)))</f>
        <v>0.12719999999999998</v>
      </c>
      <c r="L2129" s="55" t="str">
        <f t="shared" si="199"/>
        <v/>
      </c>
      <c r="M2129" s="55">
        <f t="shared" si="197"/>
        <v>21.970000000010259</v>
      </c>
      <c r="N2129" s="59" t="str">
        <f t="shared" ref="N2129:N2192" si="201">IF(AND(G2129&gt;0,G2130&gt;0,G2128&gt;0),A2129,"")</f>
        <v/>
      </c>
      <c r="O2129" s="59" t="str">
        <f t="shared" ref="O2129:O2192" si="202">IF(N2129="","",(IF(G2129&gt;G2130,-1,1)))</f>
        <v/>
      </c>
    </row>
    <row r="2130" spans="1:15" ht="12.5" customHeight="1" x14ac:dyDescent="0.35">
      <c r="A2130" s="61">
        <v>42</v>
      </c>
      <c r="B2130" s="61" t="s">
        <v>54</v>
      </c>
      <c r="C2130" s="70">
        <v>92.781180000000006</v>
      </c>
      <c r="D2130" s="59" t="s">
        <v>50</v>
      </c>
      <c r="E2130" s="61" t="s">
        <v>42</v>
      </c>
      <c r="F2130" s="61" t="s">
        <v>55</v>
      </c>
      <c r="G2130" s="61"/>
      <c r="H2130" s="61" t="str">
        <f>IF(OR(G2130="",G2131="",G2132="",G2133=""),"",(SUMIF(A2130:A$7000,A2130,G2130:G$7000)))</f>
        <v/>
      </c>
      <c r="I2130" s="61" t="str">
        <f t="shared" si="198"/>
        <v/>
      </c>
      <c r="J2130" s="61" t="str">
        <f t="shared" si="200"/>
        <v/>
      </c>
      <c r="K2130" s="61">
        <f t="array" ref="K2130">(MAX(IF($A2130=InsertVoiceSwitchActivateLOG!A$1:A$7000,InsertVoiceSwitchActivateLOG!H$1:H$7000,0)))</f>
        <v>0.12719999999999998</v>
      </c>
      <c r="L2130" s="61" t="str">
        <f t="shared" si="199"/>
        <v/>
      </c>
      <c r="M2130" s="61">
        <f t="shared" ref="M2130:M2193" si="203">IF(A2130=A2129,ABS(C2130-C2129),0)*1000</f>
        <v>21.219999999999573</v>
      </c>
      <c r="N2130" s="59" t="str">
        <f t="shared" si="201"/>
        <v/>
      </c>
      <c r="O2130" s="59" t="str">
        <f t="shared" si="202"/>
        <v/>
      </c>
    </row>
    <row r="2131" spans="1:15" ht="12.5" customHeight="1" x14ac:dyDescent="0.35">
      <c r="A2131" s="2">
        <v>42</v>
      </c>
      <c r="B2131" s="2" t="s">
        <v>54</v>
      </c>
      <c r="C2131" s="69">
        <v>92.805189999999996</v>
      </c>
      <c r="D2131" t="s">
        <v>50</v>
      </c>
      <c r="E2131" s="2" t="s">
        <v>42</v>
      </c>
      <c r="F2131" s="2" t="s">
        <v>55</v>
      </c>
      <c r="G2131" s="2"/>
      <c r="H2131" s="2" t="str">
        <f>IF(OR(G2131="",G2132="",G2133="",G2134=""),"",(SUMIF(A2131:A$7000,A2131,G2131:G$7000)))</f>
        <v/>
      </c>
      <c r="I2131" s="55" t="str">
        <f t="shared" si="198"/>
        <v/>
      </c>
      <c r="J2131" s="61" t="str">
        <f t="shared" si="200"/>
        <v/>
      </c>
      <c r="K2131" s="55">
        <f t="array" ref="K2131">(MAX(IF($A2131=InsertVoiceSwitchActivateLOG!A$1:A$7000,InsertVoiceSwitchActivateLOG!H$1:H$7000,0)))</f>
        <v>0.12719999999999998</v>
      </c>
      <c r="L2131" s="55" t="str">
        <f t="shared" si="199"/>
        <v/>
      </c>
      <c r="M2131" s="55">
        <f t="shared" si="203"/>
        <v>24.009999999989873</v>
      </c>
      <c r="N2131" s="59" t="str">
        <f t="shared" si="201"/>
        <v/>
      </c>
      <c r="O2131" s="59" t="str">
        <f t="shared" si="202"/>
        <v/>
      </c>
    </row>
    <row r="2132" spans="1:15" ht="12.5" customHeight="1" x14ac:dyDescent="0.35">
      <c r="A2132" s="61">
        <v>42</v>
      </c>
      <c r="B2132" s="61" t="s">
        <v>54</v>
      </c>
      <c r="C2132" s="70">
        <v>92.820920000000001</v>
      </c>
      <c r="D2132" s="59" t="s">
        <v>50</v>
      </c>
      <c r="E2132" s="61" t="s">
        <v>42</v>
      </c>
      <c r="F2132" s="61" t="s">
        <v>55</v>
      </c>
      <c r="G2132" s="61"/>
      <c r="H2132" s="61" t="str">
        <f>IF(OR(G2132="",G2133="",G2134="",G2135=""),"",(SUMIF(A2132:A$7000,A2132,G2132:G$7000)))</f>
        <v/>
      </c>
      <c r="I2132" s="61" t="str">
        <f t="shared" si="198"/>
        <v/>
      </c>
      <c r="J2132" s="61" t="str">
        <f t="shared" si="200"/>
        <v/>
      </c>
      <c r="K2132" s="61">
        <f t="array" ref="K2132">(MAX(IF($A2132=InsertVoiceSwitchActivateLOG!A$1:A$7000,InsertVoiceSwitchActivateLOG!H$1:H$7000,0)))</f>
        <v>0.12719999999999998</v>
      </c>
      <c r="L2132" s="61" t="str">
        <f t="shared" si="199"/>
        <v/>
      </c>
      <c r="M2132" s="61">
        <f t="shared" si="203"/>
        <v>15.730000000004907</v>
      </c>
      <c r="N2132" s="59" t="str">
        <f t="shared" si="201"/>
        <v/>
      </c>
      <c r="O2132" s="59" t="str">
        <f t="shared" si="202"/>
        <v/>
      </c>
    </row>
    <row r="2133" spans="1:15" ht="12.5" customHeight="1" x14ac:dyDescent="0.35">
      <c r="A2133" s="2">
        <v>42</v>
      </c>
      <c r="B2133" s="2" t="s">
        <v>54</v>
      </c>
      <c r="C2133" s="69">
        <v>92.837100000000007</v>
      </c>
      <c r="D2133" t="s">
        <v>50</v>
      </c>
      <c r="E2133" s="2" t="s">
        <v>42</v>
      </c>
      <c r="F2133" s="2" t="s">
        <v>55</v>
      </c>
      <c r="G2133" s="2"/>
      <c r="H2133" s="2" t="str">
        <f>IF(OR(G2133="",G2134="",G2135="",G2136=""),"",(SUMIF(A2133:A$7000,A2133,G2133:G$7000)))</f>
        <v/>
      </c>
      <c r="I2133" s="55" t="str">
        <f t="shared" si="198"/>
        <v/>
      </c>
      <c r="J2133" s="61" t="str">
        <f t="shared" si="200"/>
        <v/>
      </c>
      <c r="K2133" s="55">
        <f t="array" ref="K2133">(MAX(IF($A2133=InsertVoiceSwitchActivateLOG!A$1:A$7000,InsertVoiceSwitchActivateLOG!H$1:H$7000,0)))</f>
        <v>0.12719999999999998</v>
      </c>
      <c r="L2133" s="55" t="str">
        <f t="shared" si="199"/>
        <v/>
      </c>
      <c r="M2133" s="55">
        <f t="shared" si="203"/>
        <v>16.180000000005634</v>
      </c>
      <c r="N2133" s="59" t="str">
        <f t="shared" si="201"/>
        <v/>
      </c>
      <c r="O2133" s="59" t="str">
        <f t="shared" si="202"/>
        <v/>
      </c>
    </row>
    <row r="2134" spans="1:15" ht="12.5" customHeight="1" x14ac:dyDescent="0.35">
      <c r="A2134" s="61">
        <v>42</v>
      </c>
      <c r="B2134" s="61" t="s">
        <v>54</v>
      </c>
      <c r="C2134" s="70">
        <v>92.854560000000006</v>
      </c>
      <c r="D2134" s="59" t="s">
        <v>50</v>
      </c>
      <c r="E2134" s="61" t="s">
        <v>42</v>
      </c>
      <c r="F2134" s="61" t="s">
        <v>55</v>
      </c>
      <c r="G2134" s="61"/>
      <c r="H2134" s="61" t="str">
        <f>IF(OR(G2134="",G2135="",G2136="",G2137=""),"",(SUMIF(A2134:A$7000,A2134,G2134:G$7000)))</f>
        <v/>
      </c>
      <c r="I2134" s="61" t="str">
        <f t="shared" si="198"/>
        <v/>
      </c>
      <c r="J2134" s="61" t="str">
        <f t="shared" si="200"/>
        <v/>
      </c>
      <c r="K2134" s="61">
        <f t="array" ref="K2134">(MAX(IF($A2134=InsertVoiceSwitchActivateLOG!A$1:A$7000,InsertVoiceSwitchActivateLOG!H$1:H$7000,0)))</f>
        <v>0.12719999999999998</v>
      </c>
      <c r="L2134" s="61" t="str">
        <f t="shared" si="199"/>
        <v/>
      </c>
      <c r="M2134" s="61">
        <f t="shared" si="203"/>
        <v>17.459999999999809</v>
      </c>
      <c r="N2134" s="59" t="str">
        <f t="shared" si="201"/>
        <v/>
      </c>
      <c r="O2134" s="59" t="str">
        <f t="shared" si="202"/>
        <v/>
      </c>
    </row>
    <row r="2135" spans="1:15" ht="12.5" customHeight="1" x14ac:dyDescent="0.35">
      <c r="A2135" s="2">
        <v>42</v>
      </c>
      <c r="B2135" s="2" t="s">
        <v>54</v>
      </c>
      <c r="C2135" s="69">
        <v>92.875360000000001</v>
      </c>
      <c r="D2135" t="s">
        <v>50</v>
      </c>
      <c r="E2135" s="2" t="s">
        <v>42</v>
      </c>
      <c r="F2135" s="2" t="s">
        <v>55</v>
      </c>
      <c r="G2135" s="2"/>
      <c r="H2135" s="2" t="str">
        <f>IF(OR(G2135="",G2136="",G2137="",G2138=""),"",(SUMIF(A2135:A$7000,A2135,G2135:G$7000)))</f>
        <v/>
      </c>
      <c r="I2135" s="55" t="str">
        <f t="shared" si="198"/>
        <v/>
      </c>
      <c r="J2135" s="61" t="str">
        <f t="shared" si="200"/>
        <v/>
      </c>
      <c r="K2135" s="55">
        <f t="array" ref="K2135">(MAX(IF($A2135=InsertVoiceSwitchActivateLOG!A$1:A$7000,InsertVoiceSwitchActivateLOG!H$1:H$7000,0)))</f>
        <v>0.12719999999999998</v>
      </c>
      <c r="L2135" s="55" t="str">
        <f t="shared" si="199"/>
        <v/>
      </c>
      <c r="M2135" s="55">
        <f t="shared" si="203"/>
        <v>20.799999999994156</v>
      </c>
      <c r="N2135" s="59" t="str">
        <f t="shared" si="201"/>
        <v/>
      </c>
      <c r="O2135" s="59" t="str">
        <f t="shared" si="202"/>
        <v/>
      </c>
    </row>
    <row r="2136" spans="1:15" ht="12.5" customHeight="1" x14ac:dyDescent="0.35">
      <c r="A2136" s="61">
        <v>42</v>
      </c>
      <c r="B2136" s="61" t="s">
        <v>54</v>
      </c>
      <c r="C2136" s="70">
        <v>92.894459999999995</v>
      </c>
      <c r="D2136" s="59" t="s">
        <v>50</v>
      </c>
      <c r="E2136" s="61" t="s">
        <v>42</v>
      </c>
      <c r="F2136" s="61" t="s">
        <v>55</v>
      </c>
      <c r="G2136" s="61"/>
      <c r="H2136" s="61" t="str">
        <f>IF(OR(G2136="",G2137="",G2138="",G2139=""),"",(SUMIF(A2136:A$7000,A2136,G2136:G$7000)))</f>
        <v/>
      </c>
      <c r="I2136" s="61" t="str">
        <f t="shared" si="198"/>
        <v/>
      </c>
      <c r="J2136" s="61" t="str">
        <f t="shared" si="200"/>
        <v/>
      </c>
      <c r="K2136" s="61">
        <f t="array" ref="K2136">(MAX(IF($A2136=InsertVoiceSwitchActivateLOG!A$1:A$7000,InsertVoiceSwitchActivateLOG!H$1:H$7000,0)))</f>
        <v>0.12719999999999998</v>
      </c>
      <c r="L2136" s="61" t="str">
        <f t="shared" si="199"/>
        <v/>
      </c>
      <c r="M2136" s="61">
        <f t="shared" si="203"/>
        <v>19.099999999994566</v>
      </c>
      <c r="N2136" s="59" t="str">
        <f t="shared" si="201"/>
        <v/>
      </c>
      <c r="O2136" s="59" t="str">
        <f t="shared" si="202"/>
        <v/>
      </c>
    </row>
    <row r="2137" spans="1:15" ht="12.5" customHeight="1" x14ac:dyDescent="0.35">
      <c r="A2137" s="2">
        <v>42</v>
      </c>
      <c r="B2137" s="2" t="s">
        <v>54</v>
      </c>
      <c r="C2137" s="69">
        <v>92.922970000000007</v>
      </c>
      <c r="D2137" t="s">
        <v>50</v>
      </c>
      <c r="E2137" s="2" t="s">
        <v>42</v>
      </c>
      <c r="F2137" s="2" t="s">
        <v>55</v>
      </c>
      <c r="G2137" s="2">
        <v>1E-4</v>
      </c>
      <c r="H2137" s="2" t="str">
        <f>IF(OR(G2137="",G2138="",G2139="",G2140=""),"",(SUMIF(A2137:A$7000,A2137,G2137:G$7000)))</f>
        <v/>
      </c>
      <c r="I2137" s="55" t="str">
        <f t="shared" si="198"/>
        <v/>
      </c>
      <c r="J2137" s="61" t="str">
        <f t="shared" si="200"/>
        <v/>
      </c>
      <c r="K2137" s="55">
        <f t="array" ref="K2137">(MAX(IF($A2137=InsertVoiceSwitchActivateLOG!A$1:A$7000,InsertVoiceSwitchActivateLOG!H$1:H$7000,0)))</f>
        <v>0.12719999999999998</v>
      </c>
      <c r="L2137" s="55" t="str">
        <f t="shared" si="199"/>
        <v/>
      </c>
      <c r="M2137" s="55">
        <f t="shared" si="203"/>
        <v>28.51000000001136</v>
      </c>
      <c r="N2137" s="59" t="str">
        <f t="shared" si="201"/>
        <v/>
      </c>
      <c r="O2137" s="59" t="str">
        <f t="shared" si="202"/>
        <v/>
      </c>
    </row>
    <row r="2138" spans="1:15" ht="12.5" customHeight="1" x14ac:dyDescent="0.35">
      <c r="A2138" s="61">
        <v>42</v>
      </c>
      <c r="B2138" s="61" t="s">
        <v>54</v>
      </c>
      <c r="C2138" s="70">
        <v>92.956779999999995</v>
      </c>
      <c r="D2138" s="59" t="s">
        <v>50</v>
      </c>
      <c r="E2138" s="61" t="s">
        <v>42</v>
      </c>
      <c r="F2138" s="61" t="s">
        <v>55</v>
      </c>
      <c r="G2138" s="61"/>
      <c r="H2138" s="61" t="str">
        <f>IF(OR(G2138="",G2139="",G2140="",G2141=""),"",(SUMIF(A2138:A$7000,A2138,G2138:G$7000)))</f>
        <v/>
      </c>
      <c r="I2138" s="61" t="str">
        <f t="shared" ref="I2138:I2201" si="204">IF(L2138="","",A2138)</f>
        <v/>
      </c>
      <c r="J2138" s="61" t="str">
        <f t="shared" si="200"/>
        <v/>
      </c>
      <c r="K2138" s="61">
        <f t="array" ref="K2138">(MAX(IF($A2138=InsertVoiceSwitchActivateLOG!A$1:A$7000,InsertVoiceSwitchActivateLOG!H$1:H$7000,0)))</f>
        <v>0.12719999999999998</v>
      </c>
      <c r="L2138" s="61" t="str">
        <f t="shared" ref="L2138:L2201" si="205">IF(H2138="","",IF(AND(H2137="",H2136="",H2135=""),C2138,""))</f>
        <v/>
      </c>
      <c r="M2138" s="61">
        <f t="shared" si="203"/>
        <v>33.809999999988349</v>
      </c>
      <c r="N2138" s="59" t="str">
        <f t="shared" si="201"/>
        <v/>
      </c>
      <c r="O2138" s="59" t="str">
        <f t="shared" si="202"/>
        <v/>
      </c>
    </row>
    <row r="2139" spans="1:15" ht="12.5" customHeight="1" x14ac:dyDescent="0.35">
      <c r="A2139" s="2">
        <v>42</v>
      </c>
      <c r="B2139" s="2" t="s">
        <v>54</v>
      </c>
      <c r="C2139" s="69">
        <v>92.985140000000001</v>
      </c>
      <c r="D2139" t="s">
        <v>50</v>
      </c>
      <c r="E2139" s="2" t="s">
        <v>42</v>
      </c>
      <c r="F2139" s="2" t="s">
        <v>55</v>
      </c>
      <c r="G2139" s="2"/>
      <c r="H2139" s="2" t="str">
        <f>IF(OR(G2139="",G2140="",G2141="",G2142=""),"",(SUMIF(A2139:A$7000,A2139,G2139:G$7000)))</f>
        <v/>
      </c>
      <c r="I2139" s="55" t="str">
        <f t="shared" si="204"/>
        <v/>
      </c>
      <c r="J2139" s="61" t="str">
        <f t="shared" si="200"/>
        <v/>
      </c>
      <c r="K2139" s="55">
        <f t="array" ref="K2139">(MAX(IF($A2139=InsertVoiceSwitchActivateLOG!A$1:A$7000,InsertVoiceSwitchActivateLOG!H$1:H$7000,0)))</f>
        <v>0.12719999999999998</v>
      </c>
      <c r="L2139" s="55" t="str">
        <f t="shared" si="205"/>
        <v/>
      </c>
      <c r="M2139" s="55">
        <f t="shared" si="203"/>
        <v>28.36000000000638</v>
      </c>
      <c r="N2139" s="59" t="str">
        <f t="shared" si="201"/>
        <v/>
      </c>
      <c r="O2139" s="59" t="str">
        <f t="shared" si="202"/>
        <v/>
      </c>
    </row>
    <row r="2140" spans="1:15" ht="12.5" customHeight="1" x14ac:dyDescent="0.35">
      <c r="A2140" s="61">
        <v>42</v>
      </c>
      <c r="B2140" s="61" t="s">
        <v>54</v>
      </c>
      <c r="C2140" s="70">
        <v>93.003</v>
      </c>
      <c r="D2140" s="59" t="s">
        <v>50</v>
      </c>
      <c r="E2140" s="61" t="s">
        <v>42</v>
      </c>
      <c r="F2140" s="61" t="s">
        <v>55</v>
      </c>
      <c r="G2140" s="61"/>
      <c r="H2140" s="61" t="str">
        <f>IF(OR(G2140="",G2141="",G2142="",G2143=""),"",(SUMIF(A2140:A$7000,A2140,G2140:G$7000)))</f>
        <v/>
      </c>
      <c r="I2140" s="61" t="str">
        <f t="shared" si="204"/>
        <v/>
      </c>
      <c r="J2140" s="61" t="str">
        <f t="shared" si="200"/>
        <v/>
      </c>
      <c r="K2140" s="61">
        <f t="array" ref="K2140">(MAX(IF($A2140=InsertVoiceSwitchActivateLOG!A$1:A$7000,InsertVoiceSwitchActivateLOG!H$1:H$7000,0)))</f>
        <v>0.12719999999999998</v>
      </c>
      <c r="L2140" s="61" t="str">
        <f t="shared" si="205"/>
        <v/>
      </c>
      <c r="M2140" s="61">
        <f t="shared" si="203"/>
        <v>17.859999999998877</v>
      </c>
      <c r="N2140" s="59" t="str">
        <f t="shared" si="201"/>
        <v/>
      </c>
      <c r="O2140" s="59" t="str">
        <f t="shared" si="202"/>
        <v/>
      </c>
    </row>
    <row r="2141" spans="1:15" ht="12.5" customHeight="1" x14ac:dyDescent="0.35">
      <c r="A2141" s="2">
        <v>42</v>
      </c>
      <c r="B2141" s="2" t="s">
        <v>54</v>
      </c>
      <c r="C2141" s="69">
        <v>93.018360000000001</v>
      </c>
      <c r="D2141" t="s">
        <v>50</v>
      </c>
      <c r="E2141" s="2" t="s">
        <v>42</v>
      </c>
      <c r="F2141" s="2" t="s">
        <v>55</v>
      </c>
      <c r="G2141" s="2"/>
      <c r="H2141" s="2" t="str">
        <f>IF(OR(G2141="",G2142="",G2143="",G2144=""),"",(SUMIF(A2141:A$7000,A2141,G2141:G$7000)))</f>
        <v/>
      </c>
      <c r="I2141" s="55" t="str">
        <f t="shared" si="204"/>
        <v/>
      </c>
      <c r="J2141" s="61" t="str">
        <f t="shared" si="200"/>
        <v/>
      </c>
      <c r="K2141" s="55">
        <f t="array" ref="K2141">(MAX(IF($A2141=InsertVoiceSwitchActivateLOG!A$1:A$7000,InsertVoiceSwitchActivateLOG!H$1:H$7000,0)))</f>
        <v>0.12719999999999998</v>
      </c>
      <c r="L2141" s="55" t="str">
        <f t="shared" si="205"/>
        <v/>
      </c>
      <c r="M2141" s="55">
        <f t="shared" si="203"/>
        <v>15.360000000001151</v>
      </c>
      <c r="N2141" s="59" t="str">
        <f t="shared" si="201"/>
        <v/>
      </c>
      <c r="O2141" s="59" t="str">
        <f t="shared" si="202"/>
        <v/>
      </c>
    </row>
    <row r="2142" spans="1:15" ht="12.5" customHeight="1" x14ac:dyDescent="0.35">
      <c r="A2142" s="61">
        <v>42</v>
      </c>
      <c r="B2142" s="61" t="s">
        <v>54</v>
      </c>
      <c r="C2142" s="70">
        <v>93.038319999999999</v>
      </c>
      <c r="D2142" s="59" t="s">
        <v>50</v>
      </c>
      <c r="E2142" s="61" t="s">
        <v>42</v>
      </c>
      <c r="F2142" s="61" t="s">
        <v>55</v>
      </c>
      <c r="G2142" s="61">
        <v>1E-4</v>
      </c>
      <c r="H2142" s="61">
        <f>IF(OR(G2142="",G2143="",G2144="",G2145=""),"",(SUMIF(A2142:A$7000,A2142,G2142:G$7000)))</f>
        <v>0.12719999999999998</v>
      </c>
      <c r="I2142" s="61">
        <f t="shared" si="204"/>
        <v>42</v>
      </c>
      <c r="J2142" s="61" t="str">
        <f t="shared" si="200"/>
        <v>TaskA</v>
      </c>
      <c r="K2142" s="61">
        <f t="array" ref="K2142">(MAX(IF($A2142=InsertVoiceSwitchActivateLOG!A$1:A$7000,InsertVoiceSwitchActivateLOG!H$1:H$7000,0)))</f>
        <v>0.12719999999999998</v>
      </c>
      <c r="L2142" s="61">
        <f t="shared" si="205"/>
        <v>93.038319999999999</v>
      </c>
      <c r="M2142" s="61">
        <f t="shared" si="203"/>
        <v>19.959999999997535</v>
      </c>
      <c r="N2142" s="59" t="str">
        <f t="shared" si="201"/>
        <v/>
      </c>
      <c r="O2142" s="59" t="str">
        <f t="shared" si="202"/>
        <v/>
      </c>
    </row>
    <row r="2143" spans="1:15" ht="12.5" customHeight="1" x14ac:dyDescent="0.35">
      <c r="A2143" s="2">
        <v>42</v>
      </c>
      <c r="B2143" s="2" t="s">
        <v>54</v>
      </c>
      <c r="C2143" s="69">
        <v>93.07123</v>
      </c>
      <c r="D2143" t="s">
        <v>50</v>
      </c>
      <c r="E2143" s="2" t="s">
        <v>42</v>
      </c>
      <c r="F2143" s="2" t="s">
        <v>55</v>
      </c>
      <c r="G2143" s="2">
        <v>8.9999999999999998E-4</v>
      </c>
      <c r="H2143" s="2">
        <f>IF(OR(G2143="",G2144="",G2145="",G2146=""),"",(SUMIF(A2143:A$7000,A2143,G2143:G$7000)))</f>
        <v>0.12709999999999996</v>
      </c>
      <c r="I2143" s="55" t="str">
        <f t="shared" si="204"/>
        <v/>
      </c>
      <c r="J2143" s="61" t="str">
        <f t="shared" si="200"/>
        <v/>
      </c>
      <c r="K2143" s="55">
        <f t="array" ref="K2143">(MAX(IF($A2143=InsertVoiceSwitchActivateLOG!A$1:A$7000,InsertVoiceSwitchActivateLOG!H$1:H$7000,0)))</f>
        <v>0.12719999999999998</v>
      </c>
      <c r="L2143" s="55" t="str">
        <f t="shared" si="205"/>
        <v/>
      </c>
      <c r="M2143" s="55">
        <f t="shared" si="203"/>
        <v>32.910000000001105</v>
      </c>
      <c r="N2143" s="59">
        <f t="shared" si="201"/>
        <v>42</v>
      </c>
      <c r="O2143" s="59">
        <f t="shared" si="202"/>
        <v>1</v>
      </c>
    </row>
    <row r="2144" spans="1:15" ht="12.5" customHeight="1" x14ac:dyDescent="0.35">
      <c r="A2144" s="61">
        <v>42</v>
      </c>
      <c r="B2144" s="61" t="s">
        <v>56</v>
      </c>
      <c r="C2144" s="70">
        <v>93.090519999999998</v>
      </c>
      <c r="D2144" s="59" t="s">
        <v>50</v>
      </c>
      <c r="E2144" s="61" t="s">
        <v>42</v>
      </c>
      <c r="F2144" s="61" t="s">
        <v>55</v>
      </c>
      <c r="G2144" s="61">
        <v>2.7000000000000001E-3</v>
      </c>
      <c r="H2144" s="61">
        <f>IF(OR(G2144="",G2145="",G2146="",G2147=""),"",(SUMIF(A2144:A$7000,A2144,G2144:G$7000)))</f>
        <v>0.12619999999999998</v>
      </c>
      <c r="I2144" s="61" t="str">
        <f t="shared" si="204"/>
        <v/>
      </c>
      <c r="J2144" s="61" t="str">
        <f t="shared" si="200"/>
        <v/>
      </c>
      <c r="K2144" s="61">
        <f t="array" ref="K2144">(MAX(IF($A2144=InsertVoiceSwitchActivateLOG!A$1:A$7000,InsertVoiceSwitchActivateLOG!H$1:H$7000,0)))</f>
        <v>0.12719999999999998</v>
      </c>
      <c r="L2144" s="61" t="str">
        <f t="shared" si="205"/>
        <v/>
      </c>
      <c r="M2144" s="61">
        <f t="shared" si="203"/>
        <v>19.289999999998031</v>
      </c>
      <c r="N2144" s="59">
        <f t="shared" si="201"/>
        <v>42</v>
      </c>
      <c r="O2144" s="59">
        <f t="shared" si="202"/>
        <v>-1</v>
      </c>
    </row>
    <row r="2145" spans="1:15" ht="12.5" customHeight="1" x14ac:dyDescent="0.35">
      <c r="A2145" s="2">
        <v>42</v>
      </c>
      <c r="B2145" s="2" t="s">
        <v>56</v>
      </c>
      <c r="C2145" s="69">
        <v>93.112290000000002</v>
      </c>
      <c r="D2145" t="s">
        <v>50</v>
      </c>
      <c r="E2145" s="2" t="s">
        <v>42</v>
      </c>
      <c r="F2145" s="2" t="s">
        <v>55</v>
      </c>
      <c r="G2145" s="2">
        <v>2.5000000000000001E-3</v>
      </c>
      <c r="H2145" s="2">
        <f>IF(OR(G2145="",G2146="",G2147="",G2148=""),"",(SUMIF(A2145:A$7000,A2145,G2145:G$7000)))</f>
        <v>0.1235</v>
      </c>
      <c r="I2145" s="55" t="str">
        <f t="shared" si="204"/>
        <v/>
      </c>
      <c r="J2145" s="61" t="str">
        <f t="shared" si="200"/>
        <v/>
      </c>
      <c r="K2145" s="55">
        <f t="array" ref="K2145">(MAX(IF($A2145=InsertVoiceSwitchActivateLOG!A$1:A$7000,InsertVoiceSwitchActivateLOG!H$1:H$7000,0)))</f>
        <v>0.12719999999999998</v>
      </c>
      <c r="L2145" s="55" t="str">
        <f t="shared" si="205"/>
        <v/>
      </c>
      <c r="M2145" s="55">
        <f t="shared" si="203"/>
        <v>21.77000000000362</v>
      </c>
      <c r="N2145" s="59">
        <f t="shared" si="201"/>
        <v>42</v>
      </c>
      <c r="O2145" s="59">
        <f t="shared" si="202"/>
        <v>1</v>
      </c>
    </row>
    <row r="2146" spans="1:15" ht="12.5" customHeight="1" x14ac:dyDescent="0.35">
      <c r="A2146" s="61">
        <v>42</v>
      </c>
      <c r="B2146" s="61" t="s">
        <v>56</v>
      </c>
      <c r="C2146" s="70">
        <v>93.132159999999999</v>
      </c>
      <c r="D2146" s="59" t="s">
        <v>50</v>
      </c>
      <c r="E2146" s="61" t="s">
        <v>42</v>
      </c>
      <c r="F2146" s="61" t="s">
        <v>55</v>
      </c>
      <c r="G2146" s="61">
        <v>3.8E-3</v>
      </c>
      <c r="H2146" s="61">
        <f>IF(OR(G2146="",G2147="",G2148="",G2149=""),"",(SUMIF(A2146:A$7000,A2146,G2146:G$7000)))</f>
        <v>0.121</v>
      </c>
      <c r="I2146" s="61" t="str">
        <f t="shared" si="204"/>
        <v/>
      </c>
      <c r="J2146" s="61" t="str">
        <f t="shared" si="200"/>
        <v/>
      </c>
      <c r="K2146" s="61">
        <f t="array" ref="K2146">(MAX(IF($A2146=InsertVoiceSwitchActivateLOG!A$1:A$7000,InsertVoiceSwitchActivateLOG!H$1:H$7000,0)))</f>
        <v>0.12719999999999998</v>
      </c>
      <c r="L2146" s="61" t="str">
        <f t="shared" si="205"/>
        <v/>
      </c>
      <c r="M2146" s="61">
        <f t="shared" si="203"/>
        <v>19.86999999999739</v>
      </c>
      <c r="N2146" s="59">
        <f t="shared" si="201"/>
        <v>42</v>
      </c>
      <c r="O2146" s="59">
        <f t="shared" si="202"/>
        <v>-1</v>
      </c>
    </row>
    <row r="2147" spans="1:15" ht="12.5" customHeight="1" x14ac:dyDescent="0.35">
      <c r="A2147" s="2">
        <v>42</v>
      </c>
      <c r="B2147" s="2" t="s">
        <v>56</v>
      </c>
      <c r="C2147" s="69">
        <v>93.151079999999993</v>
      </c>
      <c r="D2147" t="s">
        <v>50</v>
      </c>
      <c r="E2147" s="2" t="s">
        <v>42</v>
      </c>
      <c r="F2147" s="2" t="s">
        <v>55</v>
      </c>
      <c r="G2147" s="2">
        <v>2.2000000000000001E-3</v>
      </c>
      <c r="H2147" s="2">
        <f>IF(OR(G2147="",G2148="",G2149="",G2150=""),"",(SUMIF(A2147:A$7000,A2147,G2147:G$7000)))</f>
        <v>0.1172</v>
      </c>
      <c r="I2147" s="55" t="str">
        <f t="shared" si="204"/>
        <v/>
      </c>
      <c r="J2147" s="61" t="str">
        <f t="shared" si="200"/>
        <v/>
      </c>
      <c r="K2147" s="55">
        <f t="array" ref="K2147">(MAX(IF($A2147=InsertVoiceSwitchActivateLOG!A$1:A$7000,InsertVoiceSwitchActivateLOG!H$1:H$7000,0)))</f>
        <v>0.12719999999999998</v>
      </c>
      <c r="L2147" s="55" t="str">
        <f t="shared" si="205"/>
        <v/>
      </c>
      <c r="M2147" s="55">
        <f t="shared" si="203"/>
        <v>18.919999999994275</v>
      </c>
      <c r="N2147" s="59">
        <f t="shared" si="201"/>
        <v>42</v>
      </c>
      <c r="O2147" s="59">
        <f t="shared" si="202"/>
        <v>1</v>
      </c>
    </row>
    <row r="2148" spans="1:15" ht="12.5" customHeight="1" x14ac:dyDescent="0.35">
      <c r="A2148" s="61">
        <v>42</v>
      </c>
      <c r="B2148" s="61" t="s">
        <v>56</v>
      </c>
      <c r="C2148" s="70">
        <v>93.170209999999997</v>
      </c>
      <c r="D2148" s="59" t="s">
        <v>50</v>
      </c>
      <c r="E2148" s="61" t="s">
        <v>42</v>
      </c>
      <c r="F2148" s="61" t="s">
        <v>55</v>
      </c>
      <c r="G2148" s="61">
        <v>2.8E-3</v>
      </c>
      <c r="H2148" s="61">
        <f>IF(OR(G2148="",G2149="",G2150="",G2151=""),"",(SUMIF(A2148:A$7000,A2148,G2148:G$7000)))</f>
        <v>0.115</v>
      </c>
      <c r="I2148" s="61" t="str">
        <f t="shared" si="204"/>
        <v/>
      </c>
      <c r="J2148" s="61" t="str">
        <f t="shared" si="200"/>
        <v/>
      </c>
      <c r="K2148" s="61">
        <f t="array" ref="K2148">(MAX(IF($A2148=InsertVoiceSwitchActivateLOG!A$1:A$7000,InsertVoiceSwitchActivateLOG!H$1:H$7000,0)))</f>
        <v>0.12719999999999998</v>
      </c>
      <c r="L2148" s="61" t="str">
        <f t="shared" si="205"/>
        <v/>
      </c>
      <c r="M2148" s="61">
        <f t="shared" si="203"/>
        <v>19.130000000004088</v>
      </c>
      <c r="N2148" s="59">
        <f t="shared" si="201"/>
        <v>42</v>
      </c>
      <c r="O2148" s="59">
        <f t="shared" si="202"/>
        <v>-1</v>
      </c>
    </row>
    <row r="2149" spans="1:15" ht="12.5" customHeight="1" x14ac:dyDescent="0.35">
      <c r="A2149" s="2">
        <v>42</v>
      </c>
      <c r="B2149" s="2" t="s">
        <v>56</v>
      </c>
      <c r="C2149" s="69">
        <v>93.189260000000004</v>
      </c>
      <c r="D2149" t="s">
        <v>50</v>
      </c>
      <c r="E2149" s="2" t="s">
        <v>42</v>
      </c>
      <c r="F2149" s="2" t="s">
        <v>55</v>
      </c>
      <c r="G2149" s="2">
        <v>2.3999999999999998E-3</v>
      </c>
      <c r="H2149" s="2">
        <f>IF(OR(G2149="",G2150="",G2151="",G2152=""),"",(SUMIF(A2149:A$7000,A2149,G2149:G$7000)))</f>
        <v>0.11220000000000001</v>
      </c>
      <c r="I2149" s="55" t="str">
        <f t="shared" si="204"/>
        <v/>
      </c>
      <c r="J2149" s="61" t="str">
        <f t="shared" si="200"/>
        <v/>
      </c>
      <c r="K2149" s="55">
        <f t="array" ref="K2149">(MAX(IF($A2149=InsertVoiceSwitchActivateLOG!A$1:A$7000,InsertVoiceSwitchActivateLOG!H$1:H$7000,0)))</f>
        <v>0.12719999999999998</v>
      </c>
      <c r="L2149" s="55" t="str">
        <f t="shared" si="205"/>
        <v/>
      </c>
      <c r="M2149" s="55">
        <f t="shared" si="203"/>
        <v>19.050000000007117</v>
      </c>
      <c r="N2149" s="59">
        <f t="shared" si="201"/>
        <v>42</v>
      </c>
      <c r="O2149" s="59">
        <f t="shared" si="202"/>
        <v>-1</v>
      </c>
    </row>
    <row r="2150" spans="1:15" ht="12.5" customHeight="1" x14ac:dyDescent="0.35">
      <c r="A2150" s="61">
        <v>42</v>
      </c>
      <c r="B2150" s="61" t="s">
        <v>56</v>
      </c>
      <c r="C2150" s="70">
        <v>93.205089999999998</v>
      </c>
      <c r="D2150" s="59" t="s">
        <v>50</v>
      </c>
      <c r="E2150" s="61" t="s">
        <v>42</v>
      </c>
      <c r="F2150" s="61" t="s">
        <v>55</v>
      </c>
      <c r="G2150" s="61">
        <v>1.2999999999999999E-3</v>
      </c>
      <c r="H2150" s="61">
        <f>IF(OR(G2150="",G2151="",G2152="",G2153=""),"",(SUMIF(A2150:A$7000,A2150,G2150:G$7000)))</f>
        <v>0.10979999999999999</v>
      </c>
      <c r="I2150" s="61" t="str">
        <f t="shared" si="204"/>
        <v/>
      </c>
      <c r="J2150" s="61" t="str">
        <f t="shared" si="200"/>
        <v/>
      </c>
      <c r="K2150" s="61">
        <f t="array" ref="K2150">(MAX(IF($A2150=InsertVoiceSwitchActivateLOG!A$1:A$7000,InsertVoiceSwitchActivateLOG!H$1:H$7000,0)))</f>
        <v>0.12719999999999998</v>
      </c>
      <c r="L2150" s="61" t="str">
        <f t="shared" si="205"/>
        <v/>
      </c>
      <c r="M2150" s="61">
        <f t="shared" si="203"/>
        <v>15.829999999994016</v>
      </c>
      <c r="N2150" s="59">
        <f t="shared" si="201"/>
        <v>42</v>
      </c>
      <c r="O2150" s="59">
        <f t="shared" si="202"/>
        <v>1</v>
      </c>
    </row>
    <row r="2151" spans="1:15" ht="12.5" customHeight="1" x14ac:dyDescent="0.35">
      <c r="A2151" s="2">
        <v>42</v>
      </c>
      <c r="B2151" s="2" t="s">
        <v>56</v>
      </c>
      <c r="C2151" s="69">
        <v>93.222920000000002</v>
      </c>
      <c r="D2151" t="s">
        <v>50</v>
      </c>
      <c r="E2151" s="2" t="s">
        <v>42</v>
      </c>
      <c r="F2151" s="2" t="s">
        <v>55</v>
      </c>
      <c r="G2151" s="2">
        <v>1.2999999999999999E-3</v>
      </c>
      <c r="H2151" s="2">
        <f>IF(OR(G2151="",G2152="",G2153="",G2154=""),"",(SUMIF(A2151:A$7000,A2151,G2151:G$7000)))</f>
        <v>0.1085</v>
      </c>
      <c r="I2151" s="55" t="str">
        <f t="shared" si="204"/>
        <v/>
      </c>
      <c r="J2151" s="61" t="str">
        <f t="shared" si="200"/>
        <v/>
      </c>
      <c r="K2151" s="55">
        <f t="array" ref="K2151">(MAX(IF($A2151=InsertVoiceSwitchActivateLOG!A$1:A$7000,InsertVoiceSwitchActivateLOG!H$1:H$7000,0)))</f>
        <v>0.12719999999999998</v>
      </c>
      <c r="L2151" s="55" t="str">
        <f t="shared" si="205"/>
        <v/>
      </c>
      <c r="M2151" s="55">
        <f t="shared" si="203"/>
        <v>17.830000000003565</v>
      </c>
      <c r="N2151" s="59">
        <f t="shared" si="201"/>
        <v>42</v>
      </c>
      <c r="O2151" s="59">
        <f t="shared" si="202"/>
        <v>-1</v>
      </c>
    </row>
    <row r="2152" spans="1:15" ht="12.5" customHeight="1" x14ac:dyDescent="0.35">
      <c r="A2152" s="61">
        <v>42</v>
      </c>
      <c r="B2152" s="61" t="s">
        <v>54</v>
      </c>
      <c r="C2152" s="70">
        <v>93.237909999999999</v>
      </c>
      <c r="D2152" s="59" t="s">
        <v>50</v>
      </c>
      <c r="E2152" s="61" t="s">
        <v>42</v>
      </c>
      <c r="F2152" s="61" t="s">
        <v>55</v>
      </c>
      <c r="G2152" s="61">
        <v>8.0000000000000004E-4</v>
      </c>
      <c r="H2152" s="61">
        <f>IF(OR(G2152="",G2153="",G2154="",G2155=""),"",(SUMIF(A2152:A$7000,A2152,G2152:G$7000)))</f>
        <v>0.1072</v>
      </c>
      <c r="I2152" s="61" t="str">
        <f t="shared" si="204"/>
        <v/>
      </c>
      <c r="J2152" s="61" t="str">
        <f t="shared" si="200"/>
        <v/>
      </c>
      <c r="K2152" s="61">
        <f t="array" ref="K2152">(MAX(IF($A2152=InsertVoiceSwitchActivateLOG!A$1:A$7000,InsertVoiceSwitchActivateLOG!H$1:H$7000,0)))</f>
        <v>0.12719999999999998</v>
      </c>
      <c r="L2152" s="61" t="str">
        <f t="shared" si="205"/>
        <v/>
      </c>
      <c r="M2152" s="61">
        <f t="shared" si="203"/>
        <v>14.989999999997394</v>
      </c>
      <c r="N2152" s="59">
        <f t="shared" si="201"/>
        <v>42</v>
      </c>
      <c r="O2152" s="59">
        <f t="shared" si="202"/>
        <v>-1</v>
      </c>
    </row>
    <row r="2153" spans="1:15" ht="12.5" customHeight="1" x14ac:dyDescent="0.35">
      <c r="A2153" s="2">
        <v>42</v>
      </c>
      <c r="B2153" s="2" t="s">
        <v>54</v>
      </c>
      <c r="C2153" s="69">
        <v>93.253619999999998</v>
      </c>
      <c r="D2153" t="s">
        <v>50</v>
      </c>
      <c r="E2153" s="2" t="s">
        <v>42</v>
      </c>
      <c r="F2153" s="2" t="s">
        <v>55</v>
      </c>
      <c r="G2153" s="2">
        <v>1E-4</v>
      </c>
      <c r="H2153" s="2">
        <f>IF(OR(G2153="",G2154="",G2155="",G2156=""),"",(SUMIF(A2153:A$7000,A2153,G2153:G$7000)))</f>
        <v>0.10640000000000001</v>
      </c>
      <c r="I2153" s="55" t="str">
        <f t="shared" si="204"/>
        <v/>
      </c>
      <c r="J2153" s="61" t="str">
        <f t="shared" si="200"/>
        <v/>
      </c>
      <c r="K2153" s="55">
        <f t="array" ref="K2153">(MAX(IF($A2153=InsertVoiceSwitchActivateLOG!A$1:A$7000,InsertVoiceSwitchActivateLOG!H$1:H$7000,0)))</f>
        <v>0.12719999999999998</v>
      </c>
      <c r="L2153" s="55" t="str">
        <f t="shared" si="205"/>
        <v/>
      </c>
      <c r="M2153" s="55">
        <f t="shared" si="203"/>
        <v>15.709999999998558</v>
      </c>
      <c r="N2153" s="59">
        <f t="shared" si="201"/>
        <v>42</v>
      </c>
      <c r="O2153" s="59">
        <f t="shared" si="202"/>
        <v>1</v>
      </c>
    </row>
    <row r="2154" spans="1:15" ht="12.5" customHeight="1" x14ac:dyDescent="0.35">
      <c r="A2154" s="61">
        <v>42</v>
      </c>
      <c r="B2154" s="61" t="s">
        <v>54</v>
      </c>
      <c r="C2154" s="70">
        <v>93.271839999999997</v>
      </c>
      <c r="D2154" s="59" t="s">
        <v>50</v>
      </c>
      <c r="E2154" s="61" t="s">
        <v>42</v>
      </c>
      <c r="F2154" s="61" t="s">
        <v>55</v>
      </c>
      <c r="G2154" s="61">
        <v>1E-4</v>
      </c>
      <c r="H2154" s="61">
        <f>IF(OR(G2154="",G2155="",G2156="",G2157=""),"",(SUMIF(A2154:A$7000,A2154,G2154:G$7000)))</f>
        <v>0.10630000000000001</v>
      </c>
      <c r="I2154" s="61" t="str">
        <f t="shared" si="204"/>
        <v/>
      </c>
      <c r="J2154" s="61" t="str">
        <f t="shared" si="200"/>
        <v/>
      </c>
      <c r="K2154" s="61">
        <f t="array" ref="K2154">(MAX(IF($A2154=InsertVoiceSwitchActivateLOG!A$1:A$7000,InsertVoiceSwitchActivateLOG!H$1:H$7000,0)))</f>
        <v>0.12719999999999998</v>
      </c>
      <c r="L2154" s="61" t="str">
        <f t="shared" si="205"/>
        <v/>
      </c>
      <c r="M2154" s="61">
        <f t="shared" si="203"/>
        <v>18.219999999999459</v>
      </c>
      <c r="N2154" s="59">
        <f t="shared" si="201"/>
        <v>42</v>
      </c>
      <c r="O2154" s="59">
        <f t="shared" si="202"/>
        <v>1</v>
      </c>
    </row>
    <row r="2155" spans="1:15" ht="12.5" customHeight="1" x14ac:dyDescent="0.35">
      <c r="A2155" s="2">
        <v>42</v>
      </c>
      <c r="B2155" s="2" t="s">
        <v>56</v>
      </c>
      <c r="C2155" s="69">
        <v>93.287949999999995</v>
      </c>
      <c r="D2155" t="s">
        <v>50</v>
      </c>
      <c r="E2155" s="2" t="s">
        <v>42</v>
      </c>
      <c r="F2155" s="2" t="s">
        <v>55</v>
      </c>
      <c r="G2155" s="2">
        <v>1.2999999999999999E-3</v>
      </c>
      <c r="H2155" s="2">
        <f>IF(OR(G2155="",G2156="",G2157="",G2158=""),"",(SUMIF(A2155:A$7000,A2155,G2155:G$7000)))</f>
        <v>0.1062</v>
      </c>
      <c r="I2155" s="55" t="str">
        <f t="shared" si="204"/>
        <v/>
      </c>
      <c r="J2155" s="61" t="str">
        <f t="shared" si="200"/>
        <v/>
      </c>
      <c r="K2155" s="55">
        <f t="array" ref="K2155">(MAX(IF($A2155=InsertVoiceSwitchActivateLOG!A$1:A$7000,InsertVoiceSwitchActivateLOG!H$1:H$7000,0)))</f>
        <v>0.12719999999999998</v>
      </c>
      <c r="L2155" s="55" t="str">
        <f t="shared" si="205"/>
        <v/>
      </c>
      <c r="M2155" s="55">
        <f t="shared" si="203"/>
        <v>16.109999999997626</v>
      </c>
      <c r="N2155" s="59">
        <f t="shared" si="201"/>
        <v>42</v>
      </c>
      <c r="O2155" s="59">
        <f t="shared" si="202"/>
        <v>1</v>
      </c>
    </row>
    <row r="2156" spans="1:15" ht="12.5" customHeight="1" x14ac:dyDescent="0.35">
      <c r="A2156" s="61">
        <v>42</v>
      </c>
      <c r="B2156" s="61" t="s">
        <v>56</v>
      </c>
      <c r="C2156" s="70">
        <v>93.305179999999993</v>
      </c>
      <c r="D2156" s="59" t="s">
        <v>50</v>
      </c>
      <c r="E2156" s="61" t="s">
        <v>42</v>
      </c>
      <c r="F2156" s="61" t="s">
        <v>55</v>
      </c>
      <c r="G2156" s="61">
        <v>3.5000000000000001E-3</v>
      </c>
      <c r="H2156" s="61">
        <f>IF(OR(G2156="",G2157="",G2158="",G2159=""),"",(SUMIF(A2156:A$7000,A2156,G2156:G$7000)))</f>
        <v>0.10490000000000001</v>
      </c>
      <c r="I2156" s="61" t="str">
        <f t="shared" si="204"/>
        <v/>
      </c>
      <c r="J2156" s="61" t="str">
        <f t="shared" si="200"/>
        <v/>
      </c>
      <c r="K2156" s="61">
        <f t="array" ref="K2156">(MAX(IF($A2156=InsertVoiceSwitchActivateLOG!A$1:A$7000,InsertVoiceSwitchActivateLOG!H$1:H$7000,0)))</f>
        <v>0.12719999999999998</v>
      </c>
      <c r="L2156" s="61" t="str">
        <f t="shared" si="205"/>
        <v/>
      </c>
      <c r="M2156" s="61">
        <f t="shared" si="203"/>
        <v>17.229999999997858</v>
      </c>
      <c r="N2156" s="59">
        <f t="shared" si="201"/>
        <v>42</v>
      </c>
      <c r="O2156" s="59">
        <f t="shared" si="202"/>
        <v>1</v>
      </c>
    </row>
    <row r="2157" spans="1:15" ht="12.5" customHeight="1" x14ac:dyDescent="0.35">
      <c r="A2157" s="2">
        <v>42</v>
      </c>
      <c r="B2157" s="2" t="s">
        <v>56</v>
      </c>
      <c r="C2157" s="69">
        <v>93.321700000000007</v>
      </c>
      <c r="D2157" t="s">
        <v>50</v>
      </c>
      <c r="E2157" s="2" t="s">
        <v>42</v>
      </c>
      <c r="F2157" s="2" t="s">
        <v>55</v>
      </c>
      <c r="G2157" s="2">
        <v>3.5000000000000001E-3</v>
      </c>
      <c r="H2157" s="2">
        <f>IF(OR(G2157="",G2158="",G2159="",G2160=""),"",(SUMIF(A2157:A$7000,A2157,G2157:G$7000)))</f>
        <v>0.1014</v>
      </c>
      <c r="I2157" s="55" t="str">
        <f t="shared" si="204"/>
        <v/>
      </c>
      <c r="J2157" s="61" t="str">
        <f t="shared" si="200"/>
        <v/>
      </c>
      <c r="K2157" s="55">
        <f t="array" ref="K2157">(MAX(IF($A2157=InsertVoiceSwitchActivateLOG!A$1:A$7000,InsertVoiceSwitchActivateLOG!H$1:H$7000,0)))</f>
        <v>0.12719999999999998</v>
      </c>
      <c r="L2157" s="55" t="str">
        <f t="shared" si="205"/>
        <v/>
      </c>
      <c r="M2157" s="55">
        <f t="shared" si="203"/>
        <v>16.520000000014079</v>
      </c>
      <c r="N2157" s="59">
        <f t="shared" si="201"/>
        <v>42</v>
      </c>
      <c r="O2157" s="59">
        <f t="shared" si="202"/>
        <v>1</v>
      </c>
    </row>
    <row r="2158" spans="1:15" ht="12.5" customHeight="1" x14ac:dyDescent="0.35">
      <c r="A2158" s="61">
        <v>42</v>
      </c>
      <c r="B2158" s="61" t="s">
        <v>56</v>
      </c>
      <c r="C2158" s="70">
        <v>93.337689999999995</v>
      </c>
      <c r="D2158" s="59" t="s">
        <v>50</v>
      </c>
      <c r="E2158" s="61" t="s">
        <v>42</v>
      </c>
      <c r="F2158" s="61" t="s">
        <v>55</v>
      </c>
      <c r="G2158" s="61">
        <v>6.7000000000000002E-3</v>
      </c>
      <c r="H2158" s="61">
        <f>IF(OR(G2158="",G2159="",G2160="",G2161=""),"",(SUMIF(A2158:A$7000,A2158,G2158:G$7000)))</f>
        <v>9.7900000000000001E-2</v>
      </c>
      <c r="I2158" s="61" t="str">
        <f t="shared" si="204"/>
        <v/>
      </c>
      <c r="J2158" s="61" t="str">
        <f t="shared" si="200"/>
        <v/>
      </c>
      <c r="K2158" s="61">
        <f t="array" ref="K2158">(MAX(IF($A2158=InsertVoiceSwitchActivateLOG!A$1:A$7000,InsertVoiceSwitchActivateLOG!H$1:H$7000,0)))</f>
        <v>0.12719999999999998</v>
      </c>
      <c r="L2158" s="61" t="str">
        <f t="shared" si="205"/>
        <v/>
      </c>
      <c r="M2158" s="61">
        <f t="shared" si="203"/>
        <v>15.989999999987958</v>
      </c>
      <c r="N2158" s="59">
        <f t="shared" si="201"/>
        <v>42</v>
      </c>
      <c r="O2158" s="59">
        <f t="shared" si="202"/>
        <v>1</v>
      </c>
    </row>
    <row r="2159" spans="1:15" ht="12.5" customHeight="1" x14ac:dyDescent="0.35">
      <c r="A2159" s="2">
        <v>42</v>
      </c>
      <c r="B2159" s="2" t="s">
        <v>56</v>
      </c>
      <c r="C2159" s="69">
        <v>93.353369999999998</v>
      </c>
      <c r="D2159" t="s">
        <v>50</v>
      </c>
      <c r="E2159" s="2" t="s">
        <v>42</v>
      </c>
      <c r="F2159" s="2" t="s">
        <v>55</v>
      </c>
      <c r="G2159" s="2">
        <v>2.1399999999999999E-2</v>
      </c>
      <c r="H2159" s="2">
        <f>IF(OR(G2159="",G2160="",G2161="",G2162=""),"",(SUMIF(A2159:A$7000,A2159,G2159:G$7000)))</f>
        <v>9.1200000000000003E-2</v>
      </c>
      <c r="I2159" s="55" t="str">
        <f t="shared" si="204"/>
        <v/>
      </c>
      <c r="J2159" s="61" t="str">
        <f t="shared" si="200"/>
        <v/>
      </c>
      <c r="K2159" s="55">
        <f t="array" ref="K2159">(MAX(IF($A2159=InsertVoiceSwitchActivateLOG!A$1:A$7000,InsertVoiceSwitchActivateLOG!H$1:H$7000,0)))</f>
        <v>0.12719999999999998</v>
      </c>
      <c r="L2159" s="55" t="str">
        <f t="shared" si="205"/>
        <v/>
      </c>
      <c r="M2159" s="55">
        <f t="shared" si="203"/>
        <v>15.680000000003247</v>
      </c>
      <c r="N2159" s="59">
        <f t="shared" si="201"/>
        <v>42</v>
      </c>
      <c r="O2159" s="59">
        <f t="shared" si="202"/>
        <v>-1</v>
      </c>
    </row>
    <row r="2160" spans="1:15" ht="12.5" customHeight="1" x14ac:dyDescent="0.35">
      <c r="A2160" s="61">
        <v>42</v>
      </c>
      <c r="B2160" s="61" t="s">
        <v>56</v>
      </c>
      <c r="C2160" s="70">
        <v>93.375029999999995</v>
      </c>
      <c r="D2160" s="59" t="s">
        <v>50</v>
      </c>
      <c r="E2160" s="61" t="s">
        <v>42</v>
      </c>
      <c r="F2160" s="61" t="s">
        <v>55</v>
      </c>
      <c r="G2160" s="61">
        <v>1.83E-2</v>
      </c>
      <c r="H2160" s="61">
        <f>IF(OR(G2160="",G2161="",G2162="",G2163=""),"",(SUMIF(A2160:A$7000,A2160,G2160:G$7000)))</f>
        <v>6.9800000000000015E-2</v>
      </c>
      <c r="I2160" s="61" t="str">
        <f t="shared" si="204"/>
        <v/>
      </c>
      <c r="J2160" s="61" t="str">
        <f t="shared" si="200"/>
        <v/>
      </c>
      <c r="K2160" s="61">
        <f t="array" ref="K2160">(MAX(IF($A2160=InsertVoiceSwitchActivateLOG!A$1:A$7000,InsertVoiceSwitchActivateLOG!H$1:H$7000,0)))</f>
        <v>0.12719999999999998</v>
      </c>
      <c r="L2160" s="61" t="str">
        <f t="shared" si="205"/>
        <v/>
      </c>
      <c r="M2160" s="61">
        <f t="shared" si="203"/>
        <v>21.659999999997126</v>
      </c>
      <c r="N2160" s="59">
        <f t="shared" si="201"/>
        <v>42</v>
      </c>
      <c r="O2160" s="59">
        <f t="shared" si="202"/>
        <v>1</v>
      </c>
    </row>
    <row r="2161" spans="1:15" ht="12.5" customHeight="1" x14ac:dyDescent="0.35">
      <c r="A2161" s="2">
        <v>42</v>
      </c>
      <c r="B2161" s="2" t="s">
        <v>56</v>
      </c>
      <c r="C2161" s="69">
        <v>93.389210000000006</v>
      </c>
      <c r="D2161" t="s">
        <v>50</v>
      </c>
      <c r="E2161" s="2" t="s">
        <v>42</v>
      </c>
      <c r="F2161" s="2" t="s">
        <v>55</v>
      </c>
      <c r="G2161" s="2">
        <v>1.83E-2</v>
      </c>
      <c r="H2161" s="2">
        <f>IF(OR(G2161="",G2162="",G2163="",G2164=""),"",(SUMIF(A2161:A$7000,A2161,G2161:G$7000)))</f>
        <v>5.1500000000000004E-2</v>
      </c>
      <c r="I2161" s="55" t="str">
        <f t="shared" si="204"/>
        <v/>
      </c>
      <c r="J2161" s="61" t="str">
        <f t="shared" si="200"/>
        <v/>
      </c>
      <c r="K2161" s="55">
        <f t="array" ref="K2161">(MAX(IF($A2161=InsertVoiceSwitchActivateLOG!A$1:A$7000,InsertVoiceSwitchActivateLOG!H$1:H$7000,0)))</f>
        <v>0.12719999999999998</v>
      </c>
      <c r="L2161" s="55" t="str">
        <f t="shared" si="205"/>
        <v/>
      </c>
      <c r="M2161" s="55">
        <f t="shared" si="203"/>
        <v>14.180000000010295</v>
      </c>
      <c r="N2161" s="59">
        <f t="shared" si="201"/>
        <v>42</v>
      </c>
      <c r="O2161" s="59">
        <f t="shared" si="202"/>
        <v>-1</v>
      </c>
    </row>
    <row r="2162" spans="1:15" ht="12.5" customHeight="1" x14ac:dyDescent="0.35">
      <c r="A2162" s="61">
        <v>42</v>
      </c>
      <c r="B2162" s="61" t="s">
        <v>56</v>
      </c>
      <c r="C2162" s="70">
        <v>93.407259999999994</v>
      </c>
      <c r="D2162" s="59" t="s">
        <v>50</v>
      </c>
      <c r="E2162" s="61" t="s">
        <v>42</v>
      </c>
      <c r="F2162" s="61" t="s">
        <v>55</v>
      </c>
      <c r="G2162" s="61">
        <v>5.7999999999999996E-3</v>
      </c>
      <c r="H2162" s="61">
        <f>IF(OR(G2162="",G2163="",G2164="",G2165=""),"",(SUMIF(A2162:A$7000,A2162,G2162:G$7000)))</f>
        <v>3.3200000000000007E-2</v>
      </c>
      <c r="I2162" s="61" t="str">
        <f t="shared" si="204"/>
        <v/>
      </c>
      <c r="J2162" s="61" t="str">
        <f t="shared" si="200"/>
        <v/>
      </c>
      <c r="K2162" s="61">
        <f t="array" ref="K2162">(MAX(IF($A2162=InsertVoiceSwitchActivateLOG!A$1:A$7000,InsertVoiceSwitchActivateLOG!H$1:H$7000,0)))</f>
        <v>0.12719999999999998</v>
      </c>
      <c r="L2162" s="61" t="str">
        <f t="shared" si="205"/>
        <v/>
      </c>
      <c r="M2162" s="61">
        <f t="shared" si="203"/>
        <v>18.049999999988131</v>
      </c>
      <c r="N2162" s="59">
        <f t="shared" si="201"/>
        <v>42</v>
      </c>
      <c r="O2162" s="59">
        <f t="shared" si="202"/>
        <v>1</v>
      </c>
    </row>
    <row r="2163" spans="1:15" ht="12.5" customHeight="1" x14ac:dyDescent="0.35">
      <c r="A2163" s="2">
        <v>42</v>
      </c>
      <c r="B2163" s="2" t="s">
        <v>56</v>
      </c>
      <c r="C2163" s="69">
        <v>93.422200000000004</v>
      </c>
      <c r="D2163" t="s">
        <v>50</v>
      </c>
      <c r="E2163" s="2" t="s">
        <v>42</v>
      </c>
      <c r="F2163" s="2" t="s">
        <v>55</v>
      </c>
      <c r="G2163" s="2">
        <v>5.7999999999999996E-3</v>
      </c>
      <c r="H2163" s="2">
        <f>IF(OR(G2163="",G2164="",G2165="",G2166=""),"",(SUMIF(A2163:A$7000,A2163,G2163:G$7000)))</f>
        <v>2.7400000000000001E-2</v>
      </c>
      <c r="I2163" s="55" t="str">
        <f t="shared" si="204"/>
        <v/>
      </c>
      <c r="J2163" s="61" t="str">
        <f t="shared" si="200"/>
        <v/>
      </c>
      <c r="K2163" s="55">
        <f t="array" ref="K2163">(MAX(IF($A2163=InsertVoiceSwitchActivateLOG!A$1:A$7000,InsertVoiceSwitchActivateLOG!H$1:H$7000,0)))</f>
        <v>0.12719999999999998</v>
      </c>
      <c r="L2163" s="55" t="str">
        <f t="shared" si="205"/>
        <v/>
      </c>
      <c r="M2163" s="55">
        <f t="shared" si="203"/>
        <v>14.940000000009945</v>
      </c>
      <c r="N2163" s="59">
        <f t="shared" si="201"/>
        <v>42</v>
      </c>
      <c r="O2163" s="59">
        <f t="shared" si="202"/>
        <v>-1</v>
      </c>
    </row>
    <row r="2164" spans="1:15" ht="12.5" customHeight="1" x14ac:dyDescent="0.35">
      <c r="A2164" s="61">
        <v>42</v>
      </c>
      <c r="B2164" s="61" t="s">
        <v>56</v>
      </c>
      <c r="C2164" s="70">
        <v>93.438699999999997</v>
      </c>
      <c r="D2164" s="59" t="s">
        <v>50</v>
      </c>
      <c r="E2164" s="61" t="s">
        <v>42</v>
      </c>
      <c r="F2164" s="61" t="s">
        <v>55</v>
      </c>
      <c r="G2164" s="61">
        <v>4.8999999999999998E-3</v>
      </c>
      <c r="H2164" s="61">
        <f>IF(OR(G2164="",G2165="",G2166="",G2167=""),"",(SUMIF(A2164:A$7000,A2164,G2164:G$7000)))</f>
        <v>2.1600000000000001E-2</v>
      </c>
      <c r="I2164" s="61" t="str">
        <f t="shared" si="204"/>
        <v/>
      </c>
      <c r="J2164" s="61" t="str">
        <f t="shared" si="200"/>
        <v/>
      </c>
      <c r="K2164" s="61">
        <f t="array" ref="K2164">(MAX(IF($A2164=InsertVoiceSwitchActivateLOG!A$1:A$7000,InsertVoiceSwitchActivateLOG!H$1:H$7000,0)))</f>
        <v>0.12719999999999998</v>
      </c>
      <c r="L2164" s="61" t="str">
        <f t="shared" si="205"/>
        <v/>
      </c>
      <c r="M2164" s="61">
        <f t="shared" si="203"/>
        <v>16.49999999999352</v>
      </c>
      <c r="N2164" s="59">
        <f t="shared" si="201"/>
        <v>42</v>
      </c>
      <c r="O2164" s="59">
        <f t="shared" si="202"/>
        <v>1</v>
      </c>
    </row>
    <row r="2165" spans="1:15" ht="12.5" customHeight="1" x14ac:dyDescent="0.35">
      <c r="A2165" s="2">
        <v>42</v>
      </c>
      <c r="B2165" s="2" t="s">
        <v>56</v>
      </c>
      <c r="C2165" s="69">
        <v>93.455179999999999</v>
      </c>
      <c r="D2165" t="s">
        <v>50</v>
      </c>
      <c r="E2165" s="2" t="s">
        <v>42</v>
      </c>
      <c r="F2165" s="2" t="s">
        <v>55</v>
      </c>
      <c r="G2165" s="2">
        <v>4.8999999999999998E-3</v>
      </c>
      <c r="H2165" s="2">
        <f>IF(OR(G2165="",G2166="",G2167="",G2168=""),"",(SUMIF(A2165:A$7000,A2165,G2165:G$7000)))</f>
        <v>1.67E-2</v>
      </c>
      <c r="I2165" s="55" t="str">
        <f t="shared" si="204"/>
        <v/>
      </c>
      <c r="J2165" s="61" t="str">
        <f t="shared" si="200"/>
        <v/>
      </c>
      <c r="K2165" s="55">
        <f t="array" ref="K2165">(MAX(IF($A2165=InsertVoiceSwitchActivateLOG!A$1:A$7000,InsertVoiceSwitchActivateLOG!H$1:H$7000,0)))</f>
        <v>0.12719999999999998</v>
      </c>
      <c r="L2165" s="55" t="str">
        <f t="shared" si="205"/>
        <v/>
      </c>
      <c r="M2165" s="55">
        <f t="shared" si="203"/>
        <v>16.480000000001382</v>
      </c>
      <c r="N2165" s="59">
        <f t="shared" si="201"/>
        <v>42</v>
      </c>
      <c r="O2165" s="59">
        <f t="shared" si="202"/>
        <v>1</v>
      </c>
    </row>
    <row r="2166" spans="1:15" ht="12.5" customHeight="1" x14ac:dyDescent="0.35">
      <c r="A2166" s="61">
        <v>42</v>
      </c>
      <c r="B2166" s="61" t="s">
        <v>56</v>
      </c>
      <c r="C2166" s="70">
        <v>93.475160000000002</v>
      </c>
      <c r="D2166" s="59" t="s">
        <v>50</v>
      </c>
      <c r="E2166" s="61" t="s">
        <v>42</v>
      </c>
      <c r="F2166" s="61" t="s">
        <v>55</v>
      </c>
      <c r="G2166" s="61">
        <v>9.7000000000000003E-3</v>
      </c>
      <c r="H2166" s="61">
        <f>IF(OR(G2166="",G2167="",G2168="",G2169=""),"",(SUMIF(A2166:A$7000,A2166,G2166:G$7000)))</f>
        <v>1.1800000000000001E-2</v>
      </c>
      <c r="I2166" s="61" t="str">
        <f t="shared" si="204"/>
        <v/>
      </c>
      <c r="J2166" s="61" t="str">
        <f t="shared" si="200"/>
        <v/>
      </c>
      <c r="K2166" s="61">
        <f t="array" ref="K2166">(MAX(IF($A2166=InsertVoiceSwitchActivateLOG!A$1:A$7000,InsertVoiceSwitchActivateLOG!H$1:H$7000,0)))</f>
        <v>0.12719999999999998</v>
      </c>
      <c r="L2166" s="61" t="str">
        <f t="shared" si="205"/>
        <v/>
      </c>
      <c r="M2166" s="61">
        <f t="shared" si="203"/>
        <v>19.980000000003884</v>
      </c>
      <c r="N2166" s="59">
        <f t="shared" si="201"/>
        <v>42</v>
      </c>
      <c r="O2166" s="59">
        <f t="shared" si="202"/>
        <v>-1</v>
      </c>
    </row>
    <row r="2167" spans="1:15" ht="12.5" customHeight="1" x14ac:dyDescent="0.35">
      <c r="A2167" s="2">
        <v>42</v>
      </c>
      <c r="B2167" s="2" t="s">
        <v>54</v>
      </c>
      <c r="C2167" s="69">
        <v>93.500640000000004</v>
      </c>
      <c r="D2167" t="s">
        <v>50</v>
      </c>
      <c r="E2167" s="2" t="s">
        <v>42</v>
      </c>
      <c r="F2167" s="2" t="s">
        <v>55</v>
      </c>
      <c r="G2167" s="2">
        <v>1E-3</v>
      </c>
      <c r="H2167" s="2" t="str">
        <f>IF(OR(G2167="",G2168="",G2169="",G2170=""),"",(SUMIF(A2167:A$7000,A2167,G2167:G$7000)))</f>
        <v/>
      </c>
      <c r="I2167" s="55" t="str">
        <f t="shared" si="204"/>
        <v/>
      </c>
      <c r="J2167" s="61" t="str">
        <f t="shared" si="200"/>
        <v/>
      </c>
      <c r="K2167" s="55">
        <f t="array" ref="K2167">(MAX(IF($A2167=InsertVoiceSwitchActivateLOG!A$1:A$7000,InsertVoiceSwitchActivateLOG!H$1:H$7000,0)))</f>
        <v>0.12719999999999998</v>
      </c>
      <c r="L2167" s="55" t="str">
        <f t="shared" si="205"/>
        <v/>
      </c>
      <c r="M2167" s="55">
        <f t="shared" si="203"/>
        <v>25.480000000001723</v>
      </c>
      <c r="N2167" s="59">
        <f t="shared" si="201"/>
        <v>42</v>
      </c>
      <c r="O2167" s="59">
        <f t="shared" si="202"/>
        <v>1</v>
      </c>
    </row>
    <row r="2168" spans="1:15" ht="12.5" customHeight="1" x14ac:dyDescent="0.35">
      <c r="A2168" s="61">
        <v>42</v>
      </c>
      <c r="B2168" s="61" t="s">
        <v>54</v>
      </c>
      <c r="C2168" s="70">
        <v>93.523690000000002</v>
      </c>
      <c r="D2168" s="59" t="s">
        <v>50</v>
      </c>
      <c r="E2168" s="61" t="s">
        <v>42</v>
      </c>
      <c r="F2168" s="61" t="s">
        <v>55</v>
      </c>
      <c r="G2168" s="61">
        <v>1E-3</v>
      </c>
      <c r="H2168" s="61" t="str">
        <f>IF(OR(G2168="",G2169="",G2170="",G2171=""),"",(SUMIF(A2168:A$7000,A2168,G2168:G$7000)))</f>
        <v/>
      </c>
      <c r="I2168" s="61" t="str">
        <f t="shared" si="204"/>
        <v/>
      </c>
      <c r="J2168" s="61" t="str">
        <f t="shared" si="200"/>
        <v/>
      </c>
      <c r="K2168" s="61">
        <f t="array" ref="K2168">(MAX(IF($A2168=InsertVoiceSwitchActivateLOG!A$1:A$7000,InsertVoiceSwitchActivateLOG!H$1:H$7000,0)))</f>
        <v>0.12719999999999998</v>
      </c>
      <c r="L2168" s="61" t="str">
        <f t="shared" si="205"/>
        <v/>
      </c>
      <c r="M2168" s="61">
        <f t="shared" si="203"/>
        <v>23.049999999997794</v>
      </c>
      <c r="N2168" s="59">
        <f t="shared" si="201"/>
        <v>42</v>
      </c>
      <c r="O2168" s="59">
        <f t="shared" si="202"/>
        <v>-1</v>
      </c>
    </row>
    <row r="2169" spans="1:15" ht="12.5" customHeight="1" x14ac:dyDescent="0.35">
      <c r="A2169" s="2">
        <v>42</v>
      </c>
      <c r="B2169" s="2" t="s">
        <v>54</v>
      </c>
      <c r="C2169" s="69">
        <v>93.545959999999994</v>
      </c>
      <c r="D2169" t="s">
        <v>50</v>
      </c>
      <c r="E2169" s="2" t="s">
        <v>42</v>
      </c>
      <c r="F2169" s="2" t="s">
        <v>55</v>
      </c>
      <c r="G2169" s="2">
        <v>1E-4</v>
      </c>
      <c r="H2169" s="2" t="str">
        <f>IF(OR(G2169="",G2170="",G2171="",G2172=""),"",(SUMIF(A2169:A$7000,A2169,G2169:G$7000)))</f>
        <v/>
      </c>
      <c r="I2169" s="55" t="str">
        <f t="shared" si="204"/>
        <v/>
      </c>
      <c r="J2169" s="61" t="str">
        <f t="shared" si="200"/>
        <v/>
      </c>
      <c r="K2169" s="55">
        <f t="array" ref="K2169">(MAX(IF($A2169=InsertVoiceSwitchActivateLOG!A$1:A$7000,InsertVoiceSwitchActivateLOG!H$1:H$7000,0)))</f>
        <v>0.12719999999999998</v>
      </c>
      <c r="L2169" s="55" t="str">
        <f t="shared" si="205"/>
        <v/>
      </c>
      <c r="M2169" s="55">
        <f t="shared" si="203"/>
        <v>22.269999999991796</v>
      </c>
      <c r="N2169" s="59" t="str">
        <f t="shared" si="201"/>
        <v/>
      </c>
      <c r="O2169" s="59" t="str">
        <f t="shared" si="202"/>
        <v/>
      </c>
    </row>
    <row r="2170" spans="1:15" ht="12.5" customHeight="1" x14ac:dyDescent="0.35">
      <c r="A2170" s="61">
        <v>42</v>
      </c>
      <c r="B2170" s="61" t="s">
        <v>54</v>
      </c>
      <c r="C2170" s="70">
        <v>93.571119999999993</v>
      </c>
      <c r="D2170" s="59" t="s">
        <v>50</v>
      </c>
      <c r="E2170" s="61" t="s">
        <v>42</v>
      </c>
      <c r="F2170" s="61" t="s">
        <v>55</v>
      </c>
      <c r="G2170" s="61"/>
      <c r="H2170" s="61" t="str">
        <f>IF(OR(G2170="",G2171="",G2172="",G2173=""),"",(SUMIF(A2170:A$7000,A2170,G2170:G$7000)))</f>
        <v/>
      </c>
      <c r="I2170" s="61" t="str">
        <f t="shared" si="204"/>
        <v/>
      </c>
      <c r="J2170" s="61" t="str">
        <f t="shared" si="200"/>
        <v/>
      </c>
      <c r="K2170" s="61">
        <f t="array" ref="K2170">(MAX(IF($A2170=InsertVoiceSwitchActivateLOG!A$1:A$7000,InsertVoiceSwitchActivateLOG!H$1:H$7000,0)))</f>
        <v>0.12719999999999998</v>
      </c>
      <c r="L2170" s="61" t="str">
        <f t="shared" si="205"/>
        <v/>
      </c>
      <c r="M2170" s="61">
        <f t="shared" si="203"/>
        <v>25.159999999999627</v>
      </c>
      <c r="N2170" s="59" t="str">
        <f t="shared" si="201"/>
        <v/>
      </c>
      <c r="O2170" s="59" t="str">
        <f t="shared" si="202"/>
        <v/>
      </c>
    </row>
    <row r="2171" spans="1:15" ht="12.5" customHeight="1" x14ac:dyDescent="0.35">
      <c r="A2171" s="2">
        <v>42</v>
      </c>
      <c r="B2171" s="2" t="s">
        <v>54</v>
      </c>
      <c r="C2171" s="69">
        <v>93.593069999999997</v>
      </c>
      <c r="D2171" t="s">
        <v>50</v>
      </c>
      <c r="E2171" s="2" t="s">
        <v>42</v>
      </c>
      <c r="F2171" s="2" t="s">
        <v>55</v>
      </c>
      <c r="G2171" s="2"/>
      <c r="H2171" s="2" t="str">
        <f>IF(OR(G2171="",G2172="",G2173="",G2174=""),"",(SUMIF(A2171:A$7000,A2171,G2171:G$7000)))</f>
        <v/>
      </c>
      <c r="I2171" s="55" t="str">
        <f t="shared" si="204"/>
        <v/>
      </c>
      <c r="J2171" s="61" t="str">
        <f t="shared" si="200"/>
        <v/>
      </c>
      <c r="K2171" s="55">
        <f t="array" ref="K2171">(MAX(IF($A2171=InsertVoiceSwitchActivateLOG!A$1:A$7000,InsertVoiceSwitchActivateLOG!H$1:H$7000,0)))</f>
        <v>0.12719999999999998</v>
      </c>
      <c r="L2171" s="55" t="str">
        <f t="shared" si="205"/>
        <v/>
      </c>
      <c r="M2171" s="55">
        <f t="shared" si="203"/>
        <v>21.950000000003911</v>
      </c>
      <c r="N2171" s="59" t="str">
        <f t="shared" si="201"/>
        <v/>
      </c>
      <c r="O2171" s="59" t="str">
        <f t="shared" si="202"/>
        <v/>
      </c>
    </row>
    <row r="2172" spans="1:15" ht="12.5" customHeight="1" x14ac:dyDescent="0.35">
      <c r="A2172" s="61">
        <v>42</v>
      </c>
      <c r="B2172" s="61" t="s">
        <v>54</v>
      </c>
      <c r="C2172" s="70">
        <v>93.61421</v>
      </c>
      <c r="D2172" s="59" t="s">
        <v>50</v>
      </c>
      <c r="E2172" s="61" t="s">
        <v>42</v>
      </c>
      <c r="F2172" s="61" t="s">
        <v>55</v>
      </c>
      <c r="G2172" s="61"/>
      <c r="H2172" s="61" t="str">
        <f>IF(OR(G2172="",G2173="",G2174="",G2175=""),"",(SUMIF(A2172:A$7000,A2172,G2172:G$7000)))</f>
        <v/>
      </c>
      <c r="I2172" s="61" t="str">
        <f t="shared" si="204"/>
        <v/>
      </c>
      <c r="J2172" s="61" t="str">
        <f t="shared" si="200"/>
        <v/>
      </c>
      <c r="K2172" s="61">
        <f t="array" ref="K2172">(MAX(IF($A2172=InsertVoiceSwitchActivateLOG!A$1:A$7000,InsertVoiceSwitchActivateLOG!H$1:H$7000,0)))</f>
        <v>0.12719999999999998</v>
      </c>
      <c r="L2172" s="61" t="str">
        <f t="shared" si="205"/>
        <v/>
      </c>
      <c r="M2172" s="61">
        <f t="shared" si="203"/>
        <v>21.140000000002601</v>
      </c>
      <c r="N2172" s="59" t="str">
        <f t="shared" si="201"/>
        <v/>
      </c>
      <c r="O2172" s="59" t="str">
        <f t="shared" si="202"/>
        <v/>
      </c>
    </row>
    <row r="2173" spans="1:15" ht="12.5" customHeight="1" x14ac:dyDescent="0.35">
      <c r="A2173" s="2">
        <v>42</v>
      </c>
      <c r="B2173" s="2" t="s">
        <v>54</v>
      </c>
      <c r="C2173" s="69">
        <v>93.633809999999997</v>
      </c>
      <c r="D2173" t="s">
        <v>50</v>
      </c>
      <c r="E2173" s="2" t="s">
        <v>42</v>
      </c>
      <c r="F2173" s="2" t="s">
        <v>55</v>
      </c>
      <c r="G2173" s="2"/>
      <c r="H2173" s="2" t="str">
        <f>IF(OR(G2173="",G2174="",G2175="",G2176=""),"",(SUMIF(A2173:A$7000,A2173,G2173:G$7000)))</f>
        <v/>
      </c>
      <c r="I2173" s="55" t="str">
        <f t="shared" si="204"/>
        <v/>
      </c>
      <c r="J2173" s="61" t="str">
        <f t="shared" si="200"/>
        <v/>
      </c>
      <c r="K2173" s="55">
        <f t="array" ref="K2173">(MAX(IF($A2173=InsertVoiceSwitchActivateLOG!A$1:A$7000,InsertVoiceSwitchActivateLOG!H$1:H$7000,0)))</f>
        <v>0.12719999999999998</v>
      </c>
      <c r="L2173" s="55" t="str">
        <f t="shared" si="205"/>
        <v/>
      </c>
      <c r="M2173" s="55">
        <f t="shared" si="203"/>
        <v>19.599999999996953</v>
      </c>
      <c r="N2173" s="59" t="str">
        <f t="shared" si="201"/>
        <v/>
      </c>
      <c r="O2173" s="59" t="str">
        <f t="shared" si="202"/>
        <v/>
      </c>
    </row>
    <row r="2174" spans="1:15" ht="12.5" customHeight="1" x14ac:dyDescent="0.35">
      <c r="A2174" s="61">
        <v>43</v>
      </c>
      <c r="B2174" s="61" t="s">
        <v>54</v>
      </c>
      <c r="C2174" s="70">
        <v>94.669030000000006</v>
      </c>
      <c r="D2174" s="59" t="s">
        <v>50</v>
      </c>
      <c r="E2174" s="61" t="s">
        <v>42</v>
      </c>
      <c r="F2174" s="61" t="s">
        <v>55</v>
      </c>
      <c r="G2174" s="61"/>
      <c r="H2174" s="61" t="str">
        <f>IF(OR(G2174="",G2175="",G2176="",G2177=""),"",(SUMIF(A2174:A$7000,A2174,G2174:G$7000)))</f>
        <v/>
      </c>
      <c r="I2174" s="61" t="str">
        <f t="shared" si="204"/>
        <v/>
      </c>
      <c r="J2174" s="61" t="str">
        <f t="shared" si="200"/>
        <v/>
      </c>
      <c r="K2174" s="61">
        <f t="array" ref="K2174">(MAX(IF($A2174=InsertVoiceSwitchActivateLOG!A$1:A$7000,InsertVoiceSwitchActivateLOG!H$1:H$7000,0)))</f>
        <v>1.7299999999999999E-2</v>
      </c>
      <c r="L2174" s="61" t="str">
        <f t="shared" si="205"/>
        <v/>
      </c>
      <c r="M2174" s="61">
        <f t="shared" si="203"/>
        <v>0</v>
      </c>
      <c r="N2174" s="59" t="str">
        <f t="shared" si="201"/>
        <v/>
      </c>
      <c r="O2174" s="59" t="str">
        <f t="shared" si="202"/>
        <v/>
      </c>
    </row>
    <row r="2175" spans="1:15" ht="12.5" customHeight="1" x14ac:dyDescent="0.35">
      <c r="A2175" s="2">
        <v>43</v>
      </c>
      <c r="B2175" s="2" t="s">
        <v>54</v>
      </c>
      <c r="C2175" s="69">
        <v>94.691100000000006</v>
      </c>
      <c r="D2175" t="s">
        <v>50</v>
      </c>
      <c r="E2175" s="2" t="s">
        <v>42</v>
      </c>
      <c r="F2175" s="2" t="s">
        <v>55</v>
      </c>
      <c r="G2175" s="2"/>
      <c r="H2175" s="2" t="str">
        <f>IF(OR(G2175="",G2176="",G2177="",G2178=""),"",(SUMIF(A2175:A$7000,A2175,G2175:G$7000)))</f>
        <v/>
      </c>
      <c r="I2175" s="55" t="str">
        <f t="shared" si="204"/>
        <v/>
      </c>
      <c r="J2175" s="61" t="str">
        <f t="shared" si="200"/>
        <v/>
      </c>
      <c r="K2175" s="55">
        <f t="array" ref="K2175">(MAX(IF($A2175=InsertVoiceSwitchActivateLOG!A$1:A$7000,InsertVoiceSwitchActivateLOG!H$1:H$7000,0)))</f>
        <v>1.7299999999999999E-2</v>
      </c>
      <c r="L2175" s="55" t="str">
        <f t="shared" si="205"/>
        <v/>
      </c>
      <c r="M2175" s="55">
        <f t="shared" si="203"/>
        <v>22.069999999999368</v>
      </c>
      <c r="N2175" s="59" t="str">
        <f t="shared" si="201"/>
        <v/>
      </c>
      <c r="O2175" s="59" t="str">
        <f t="shared" si="202"/>
        <v/>
      </c>
    </row>
    <row r="2176" spans="1:15" ht="12.5" customHeight="1" x14ac:dyDescent="0.35">
      <c r="A2176" s="61">
        <v>43</v>
      </c>
      <c r="B2176" s="61" t="s">
        <v>54</v>
      </c>
      <c r="C2176" s="70">
        <v>94.716560000000001</v>
      </c>
      <c r="D2176" s="59" t="s">
        <v>50</v>
      </c>
      <c r="E2176" s="61" t="s">
        <v>42</v>
      </c>
      <c r="F2176" s="61" t="s">
        <v>55</v>
      </c>
      <c r="G2176" s="61"/>
      <c r="H2176" s="61" t="str">
        <f>IF(OR(G2176="",G2177="",G2178="",G2179=""),"",(SUMIF(A2176:A$7000,A2176,G2176:G$7000)))</f>
        <v/>
      </c>
      <c r="I2176" s="61" t="str">
        <f t="shared" si="204"/>
        <v/>
      </c>
      <c r="J2176" s="61" t="str">
        <f t="shared" si="200"/>
        <v/>
      </c>
      <c r="K2176" s="61">
        <f t="array" ref="K2176">(MAX(IF($A2176=InsertVoiceSwitchActivateLOG!A$1:A$7000,InsertVoiceSwitchActivateLOG!H$1:H$7000,0)))</f>
        <v>1.7299999999999999E-2</v>
      </c>
      <c r="L2176" s="61" t="str">
        <f t="shared" si="205"/>
        <v/>
      </c>
      <c r="M2176" s="61">
        <f t="shared" si="203"/>
        <v>25.459999999995375</v>
      </c>
      <c r="N2176" s="59" t="str">
        <f t="shared" si="201"/>
        <v/>
      </c>
      <c r="O2176" s="59" t="str">
        <f t="shared" si="202"/>
        <v/>
      </c>
    </row>
    <row r="2177" spans="1:15" ht="12.5" customHeight="1" x14ac:dyDescent="0.35">
      <c r="A2177" s="2">
        <v>43</v>
      </c>
      <c r="B2177" s="2" t="s">
        <v>54</v>
      </c>
      <c r="C2177" s="69">
        <v>94.732069999999993</v>
      </c>
      <c r="D2177" t="s">
        <v>50</v>
      </c>
      <c r="E2177" s="2" t="s">
        <v>42</v>
      </c>
      <c r="F2177" s="2" t="s">
        <v>55</v>
      </c>
      <c r="G2177" s="2"/>
      <c r="H2177" s="2" t="str">
        <f>IF(OR(G2177="",G2178="",G2179="",G2180=""),"",(SUMIF(A2177:A$7000,A2177,G2177:G$7000)))</f>
        <v/>
      </c>
      <c r="I2177" s="55" t="str">
        <f t="shared" si="204"/>
        <v/>
      </c>
      <c r="J2177" s="61" t="str">
        <f t="shared" si="200"/>
        <v/>
      </c>
      <c r="K2177" s="55">
        <f t="array" ref="K2177">(MAX(IF($A2177=InsertVoiceSwitchActivateLOG!A$1:A$7000,InsertVoiceSwitchActivateLOG!H$1:H$7000,0)))</f>
        <v>1.7299999999999999E-2</v>
      </c>
      <c r="L2177" s="55" t="str">
        <f t="shared" si="205"/>
        <v/>
      </c>
      <c r="M2177" s="55">
        <f t="shared" si="203"/>
        <v>15.509999999991919</v>
      </c>
      <c r="N2177" s="59" t="str">
        <f t="shared" si="201"/>
        <v/>
      </c>
      <c r="O2177" s="59" t="str">
        <f t="shared" si="202"/>
        <v/>
      </c>
    </row>
    <row r="2178" spans="1:15" ht="12.5" customHeight="1" x14ac:dyDescent="0.35">
      <c r="A2178" s="61">
        <v>43</v>
      </c>
      <c r="B2178" s="61" t="s">
        <v>54</v>
      </c>
      <c r="C2178" s="70">
        <v>94.749440000000007</v>
      </c>
      <c r="D2178" s="59" t="s">
        <v>50</v>
      </c>
      <c r="E2178" s="61" t="s">
        <v>42</v>
      </c>
      <c r="F2178" s="61" t="s">
        <v>55</v>
      </c>
      <c r="G2178" s="61"/>
      <c r="H2178" s="61" t="str">
        <f>IF(OR(G2178="",G2179="",G2180="",G2181=""),"",(SUMIF(A2178:A$7000,A2178,G2178:G$7000)))</f>
        <v/>
      </c>
      <c r="I2178" s="61" t="str">
        <f t="shared" si="204"/>
        <v/>
      </c>
      <c r="J2178" s="61" t="str">
        <f t="shared" si="200"/>
        <v/>
      </c>
      <c r="K2178" s="61">
        <f t="array" ref="K2178">(MAX(IF($A2178=InsertVoiceSwitchActivateLOG!A$1:A$7000,InsertVoiceSwitchActivateLOG!H$1:H$7000,0)))</f>
        <v>1.7299999999999999E-2</v>
      </c>
      <c r="L2178" s="61" t="str">
        <f t="shared" si="205"/>
        <v/>
      </c>
      <c r="M2178" s="61">
        <f t="shared" si="203"/>
        <v>17.370000000013874</v>
      </c>
      <c r="N2178" s="59" t="str">
        <f t="shared" si="201"/>
        <v/>
      </c>
      <c r="O2178" s="59" t="str">
        <f t="shared" si="202"/>
        <v/>
      </c>
    </row>
    <row r="2179" spans="1:15" ht="12.5" customHeight="1" x14ac:dyDescent="0.35">
      <c r="A2179" s="2">
        <v>43</v>
      </c>
      <c r="B2179" s="2" t="s">
        <v>54</v>
      </c>
      <c r="C2179" s="69">
        <v>94.764920000000004</v>
      </c>
      <c r="D2179" t="s">
        <v>50</v>
      </c>
      <c r="E2179" s="2" t="s">
        <v>42</v>
      </c>
      <c r="F2179" s="2" t="s">
        <v>55</v>
      </c>
      <c r="G2179" s="2"/>
      <c r="H2179" s="2" t="str">
        <f>IF(OR(G2179="",G2180="",G2181="",G2182=""),"",(SUMIF(A2179:A$7000,A2179,G2179:G$7000)))</f>
        <v/>
      </c>
      <c r="I2179" s="55" t="str">
        <f t="shared" si="204"/>
        <v/>
      </c>
      <c r="J2179" s="61" t="str">
        <f t="shared" si="200"/>
        <v/>
      </c>
      <c r="K2179" s="55">
        <f t="array" ref="K2179">(MAX(IF($A2179=InsertVoiceSwitchActivateLOG!A$1:A$7000,InsertVoiceSwitchActivateLOG!H$1:H$7000,0)))</f>
        <v>1.7299999999999999E-2</v>
      </c>
      <c r="L2179" s="55" t="str">
        <f t="shared" si="205"/>
        <v/>
      </c>
      <c r="M2179" s="55">
        <f t="shared" si="203"/>
        <v>15.479999999996608</v>
      </c>
      <c r="N2179" s="59" t="str">
        <f t="shared" si="201"/>
        <v/>
      </c>
      <c r="O2179" s="59" t="str">
        <f t="shared" si="202"/>
        <v/>
      </c>
    </row>
    <row r="2180" spans="1:15" ht="12.5" customHeight="1" x14ac:dyDescent="0.35">
      <c r="A2180" s="61">
        <v>43</v>
      </c>
      <c r="B2180" s="61" t="s">
        <v>54</v>
      </c>
      <c r="C2180" s="70">
        <v>94.782359999999997</v>
      </c>
      <c r="D2180" s="59" t="s">
        <v>50</v>
      </c>
      <c r="E2180" s="61" t="s">
        <v>42</v>
      </c>
      <c r="F2180" s="61" t="s">
        <v>55</v>
      </c>
      <c r="G2180" s="61"/>
      <c r="H2180" s="61" t="str">
        <f>IF(OR(G2180="",G2181="",G2182="",G2183=""),"",(SUMIF(A2180:A$7000,A2180,G2180:G$7000)))</f>
        <v/>
      </c>
      <c r="I2180" s="61" t="str">
        <f t="shared" si="204"/>
        <v/>
      </c>
      <c r="J2180" s="61" t="str">
        <f t="shared" si="200"/>
        <v/>
      </c>
      <c r="K2180" s="61">
        <f t="array" ref="K2180">(MAX(IF($A2180=InsertVoiceSwitchActivateLOG!A$1:A$7000,InsertVoiceSwitchActivateLOG!H$1:H$7000,0)))</f>
        <v>1.7299999999999999E-2</v>
      </c>
      <c r="L2180" s="61" t="str">
        <f t="shared" si="205"/>
        <v/>
      </c>
      <c r="M2180" s="61">
        <f t="shared" si="203"/>
        <v>17.439999999993461</v>
      </c>
      <c r="N2180" s="59" t="str">
        <f t="shared" si="201"/>
        <v/>
      </c>
      <c r="O2180" s="59" t="str">
        <f t="shared" si="202"/>
        <v/>
      </c>
    </row>
    <row r="2181" spans="1:15" ht="12.5" customHeight="1" x14ac:dyDescent="0.35">
      <c r="A2181" s="2">
        <v>43</v>
      </c>
      <c r="B2181" s="2" t="s">
        <v>54</v>
      </c>
      <c r="C2181" s="69">
        <v>94.798029999999997</v>
      </c>
      <c r="D2181" t="s">
        <v>50</v>
      </c>
      <c r="E2181" s="2" t="s">
        <v>42</v>
      </c>
      <c r="F2181" s="2" t="s">
        <v>55</v>
      </c>
      <c r="G2181" s="2"/>
      <c r="H2181" s="2" t="str">
        <f>IF(OR(G2181="",G2182="",G2183="",G2184=""),"",(SUMIF(A2181:A$7000,A2181,G2181:G$7000)))</f>
        <v/>
      </c>
      <c r="I2181" s="55" t="str">
        <f t="shared" si="204"/>
        <v/>
      </c>
      <c r="J2181" s="61" t="str">
        <f t="shared" si="200"/>
        <v/>
      </c>
      <c r="K2181" s="55">
        <f t="array" ref="K2181">(MAX(IF($A2181=InsertVoiceSwitchActivateLOG!A$1:A$7000,InsertVoiceSwitchActivateLOG!H$1:H$7000,0)))</f>
        <v>1.7299999999999999E-2</v>
      </c>
      <c r="L2181" s="55" t="str">
        <f t="shared" si="205"/>
        <v/>
      </c>
      <c r="M2181" s="55">
        <f t="shared" si="203"/>
        <v>15.670000000000073</v>
      </c>
      <c r="N2181" s="59" t="str">
        <f t="shared" si="201"/>
        <v/>
      </c>
      <c r="O2181" s="59" t="str">
        <f t="shared" si="202"/>
        <v/>
      </c>
    </row>
    <row r="2182" spans="1:15" ht="12.5" customHeight="1" x14ac:dyDescent="0.35">
      <c r="A2182" s="61">
        <v>43</v>
      </c>
      <c r="B2182" s="61" t="s">
        <v>54</v>
      </c>
      <c r="C2182" s="70">
        <v>94.814989999999995</v>
      </c>
      <c r="D2182" s="59" t="s">
        <v>50</v>
      </c>
      <c r="E2182" s="61" t="s">
        <v>42</v>
      </c>
      <c r="F2182" s="61" t="s">
        <v>55</v>
      </c>
      <c r="G2182" s="61"/>
      <c r="H2182" s="61" t="str">
        <f>IF(OR(G2182="",G2183="",G2184="",G2185=""),"",(SUMIF(A2182:A$7000,A2182,G2182:G$7000)))</f>
        <v/>
      </c>
      <c r="I2182" s="61" t="str">
        <f t="shared" si="204"/>
        <v/>
      </c>
      <c r="J2182" s="61" t="str">
        <f t="shared" si="200"/>
        <v/>
      </c>
      <c r="K2182" s="61">
        <f t="array" ref="K2182">(MAX(IF($A2182=InsertVoiceSwitchActivateLOG!A$1:A$7000,InsertVoiceSwitchActivateLOG!H$1:H$7000,0)))</f>
        <v>1.7299999999999999E-2</v>
      </c>
      <c r="L2182" s="61" t="str">
        <f t="shared" si="205"/>
        <v/>
      </c>
      <c r="M2182" s="61">
        <f t="shared" si="203"/>
        <v>16.959999999997422</v>
      </c>
      <c r="N2182" s="59" t="str">
        <f t="shared" si="201"/>
        <v/>
      </c>
      <c r="O2182" s="59" t="str">
        <f t="shared" si="202"/>
        <v/>
      </c>
    </row>
    <row r="2183" spans="1:15" ht="12.5" customHeight="1" x14ac:dyDescent="0.35">
      <c r="A2183" s="2">
        <v>43</v>
      </c>
      <c r="B2183" s="2" t="s">
        <v>54</v>
      </c>
      <c r="C2183" s="69">
        <v>94.830939999999998</v>
      </c>
      <c r="D2183" t="s">
        <v>50</v>
      </c>
      <c r="E2183" s="2" t="s">
        <v>42</v>
      </c>
      <c r="F2183" s="2" t="s">
        <v>55</v>
      </c>
      <c r="G2183" s="2"/>
      <c r="H2183" s="2" t="str">
        <f>IF(OR(G2183="",G2184="",G2185="",G2186=""),"",(SUMIF(A2183:A$7000,A2183,G2183:G$7000)))</f>
        <v/>
      </c>
      <c r="I2183" s="55" t="str">
        <f t="shared" si="204"/>
        <v/>
      </c>
      <c r="J2183" s="61" t="str">
        <f t="shared" si="200"/>
        <v/>
      </c>
      <c r="K2183" s="55">
        <f t="array" ref="K2183">(MAX(IF($A2183=InsertVoiceSwitchActivateLOG!A$1:A$7000,InsertVoiceSwitchActivateLOG!H$1:H$7000,0)))</f>
        <v>1.7299999999999999E-2</v>
      </c>
      <c r="L2183" s="55" t="str">
        <f t="shared" si="205"/>
        <v/>
      </c>
      <c r="M2183" s="55">
        <f t="shared" si="203"/>
        <v>15.950000000003683</v>
      </c>
      <c r="N2183" s="59" t="str">
        <f t="shared" si="201"/>
        <v/>
      </c>
      <c r="O2183" s="59" t="str">
        <f t="shared" si="202"/>
        <v/>
      </c>
    </row>
    <row r="2184" spans="1:15" ht="12.5" customHeight="1" x14ac:dyDescent="0.35">
      <c r="A2184" s="61">
        <v>43</v>
      </c>
      <c r="B2184" s="61" t="s">
        <v>54</v>
      </c>
      <c r="C2184" s="70">
        <v>94.848699999999994</v>
      </c>
      <c r="D2184" s="59" t="s">
        <v>50</v>
      </c>
      <c r="E2184" s="61" t="s">
        <v>42</v>
      </c>
      <c r="F2184" s="61" t="s">
        <v>55</v>
      </c>
      <c r="G2184" s="61"/>
      <c r="H2184" s="61" t="str">
        <f>IF(OR(G2184="",G2185="",G2186="",G2187=""),"",(SUMIF(A2184:A$7000,A2184,G2184:G$7000)))</f>
        <v/>
      </c>
      <c r="I2184" s="61" t="str">
        <f t="shared" si="204"/>
        <v/>
      </c>
      <c r="J2184" s="61" t="str">
        <f t="shared" si="200"/>
        <v/>
      </c>
      <c r="K2184" s="61">
        <f t="array" ref="K2184">(MAX(IF($A2184=InsertVoiceSwitchActivateLOG!A$1:A$7000,InsertVoiceSwitchActivateLOG!H$1:H$7000,0)))</f>
        <v>1.7299999999999999E-2</v>
      </c>
      <c r="L2184" s="61" t="str">
        <f t="shared" si="205"/>
        <v/>
      </c>
      <c r="M2184" s="61">
        <f t="shared" si="203"/>
        <v>17.759999999995557</v>
      </c>
      <c r="N2184" s="59" t="str">
        <f t="shared" si="201"/>
        <v/>
      </c>
      <c r="O2184" s="59" t="str">
        <f t="shared" si="202"/>
        <v/>
      </c>
    </row>
    <row r="2185" spans="1:15" ht="12.5" customHeight="1" x14ac:dyDescent="0.35">
      <c r="A2185" s="2">
        <v>43</v>
      </c>
      <c r="B2185" s="2" t="s">
        <v>54</v>
      </c>
      <c r="C2185" s="69">
        <v>94.867869999999996</v>
      </c>
      <c r="D2185" t="s">
        <v>50</v>
      </c>
      <c r="E2185" s="2" t="s">
        <v>42</v>
      </c>
      <c r="F2185" s="2" t="s">
        <v>55</v>
      </c>
      <c r="G2185" s="2"/>
      <c r="H2185" s="2" t="str">
        <f>IF(OR(G2185="",G2186="",G2187="",G2188=""),"",(SUMIF(A2185:A$7000,A2185,G2185:G$7000)))</f>
        <v/>
      </c>
      <c r="I2185" s="55" t="str">
        <f t="shared" si="204"/>
        <v/>
      </c>
      <c r="J2185" s="61" t="str">
        <f t="shared" si="200"/>
        <v/>
      </c>
      <c r="K2185" s="55">
        <f t="array" ref="K2185">(MAX(IF($A2185=InsertVoiceSwitchActivateLOG!A$1:A$7000,InsertVoiceSwitchActivateLOG!H$1:H$7000,0)))</f>
        <v>1.7299999999999999E-2</v>
      </c>
      <c r="L2185" s="55" t="str">
        <f t="shared" si="205"/>
        <v/>
      </c>
      <c r="M2185" s="55">
        <f t="shared" si="203"/>
        <v>19.170000000002574</v>
      </c>
      <c r="N2185" s="59" t="str">
        <f t="shared" si="201"/>
        <v/>
      </c>
      <c r="O2185" s="59" t="str">
        <f t="shared" si="202"/>
        <v/>
      </c>
    </row>
    <row r="2186" spans="1:15" ht="12.5" customHeight="1" x14ac:dyDescent="0.35">
      <c r="A2186" s="61">
        <v>43</v>
      </c>
      <c r="B2186" s="61" t="s">
        <v>54</v>
      </c>
      <c r="C2186" s="70">
        <v>94.886489999999995</v>
      </c>
      <c r="D2186" s="59" t="s">
        <v>50</v>
      </c>
      <c r="E2186" s="61" t="s">
        <v>42</v>
      </c>
      <c r="F2186" s="61" t="s">
        <v>55</v>
      </c>
      <c r="G2186" s="61"/>
      <c r="H2186" s="61" t="str">
        <f>IF(OR(G2186="",G2187="",G2188="",G2189=""),"",(SUMIF(A2186:A$7000,A2186,G2186:G$7000)))</f>
        <v/>
      </c>
      <c r="I2186" s="61" t="str">
        <f t="shared" si="204"/>
        <v/>
      </c>
      <c r="J2186" s="61" t="str">
        <f t="shared" si="200"/>
        <v/>
      </c>
      <c r="K2186" s="61">
        <f t="array" ref="K2186">(MAX(IF($A2186=InsertVoiceSwitchActivateLOG!A$1:A$7000,InsertVoiceSwitchActivateLOG!H$1:H$7000,0)))</f>
        <v>1.7299999999999999E-2</v>
      </c>
      <c r="L2186" s="61" t="str">
        <f t="shared" si="205"/>
        <v/>
      </c>
      <c r="M2186" s="61">
        <f t="shared" si="203"/>
        <v>18.619999999998527</v>
      </c>
      <c r="N2186" s="59" t="str">
        <f t="shared" si="201"/>
        <v/>
      </c>
      <c r="O2186" s="59" t="str">
        <f t="shared" si="202"/>
        <v/>
      </c>
    </row>
    <row r="2187" spans="1:15" ht="12.5" customHeight="1" x14ac:dyDescent="0.35">
      <c r="A2187" s="2">
        <v>43</v>
      </c>
      <c r="B2187" s="2" t="s">
        <v>54</v>
      </c>
      <c r="C2187" s="69">
        <v>94.905590000000004</v>
      </c>
      <c r="D2187" t="s">
        <v>50</v>
      </c>
      <c r="E2187" s="2" t="s">
        <v>42</v>
      </c>
      <c r="F2187" s="2" t="s">
        <v>55</v>
      </c>
      <c r="G2187" s="2"/>
      <c r="H2187" s="2" t="str">
        <f>IF(OR(G2187="",G2188="",G2189="",G2190=""),"",(SUMIF(A2187:A$7000,A2187,G2187:G$7000)))</f>
        <v/>
      </c>
      <c r="I2187" s="55" t="str">
        <f t="shared" si="204"/>
        <v/>
      </c>
      <c r="J2187" s="61" t="str">
        <f t="shared" si="200"/>
        <v/>
      </c>
      <c r="K2187" s="55">
        <f t="array" ref="K2187">(MAX(IF($A2187=InsertVoiceSwitchActivateLOG!A$1:A$7000,InsertVoiceSwitchActivateLOG!H$1:H$7000,0)))</f>
        <v>1.7299999999999999E-2</v>
      </c>
      <c r="L2187" s="55" t="str">
        <f t="shared" si="205"/>
        <v/>
      </c>
      <c r="M2187" s="55">
        <f t="shared" si="203"/>
        <v>19.100000000008777</v>
      </c>
      <c r="N2187" s="59" t="str">
        <f t="shared" si="201"/>
        <v/>
      </c>
      <c r="O2187" s="59" t="str">
        <f t="shared" si="202"/>
        <v/>
      </c>
    </row>
    <row r="2188" spans="1:15" ht="12.5" customHeight="1" x14ac:dyDescent="0.35">
      <c r="A2188" s="61">
        <v>43</v>
      </c>
      <c r="B2188" s="61" t="s">
        <v>54</v>
      </c>
      <c r="C2188" s="70">
        <v>94.925989999999999</v>
      </c>
      <c r="D2188" s="59" t="s">
        <v>50</v>
      </c>
      <c r="E2188" s="61" t="s">
        <v>42</v>
      </c>
      <c r="F2188" s="61" t="s">
        <v>55</v>
      </c>
      <c r="G2188" s="61"/>
      <c r="H2188" s="61" t="str">
        <f>IF(OR(G2188="",G2189="",G2190="",G2191=""),"",(SUMIF(A2188:A$7000,A2188,G2188:G$7000)))</f>
        <v/>
      </c>
      <c r="I2188" s="61" t="str">
        <f t="shared" si="204"/>
        <v/>
      </c>
      <c r="J2188" s="61" t="str">
        <f t="shared" si="200"/>
        <v/>
      </c>
      <c r="K2188" s="61">
        <f t="array" ref="K2188">(MAX(IF($A2188=InsertVoiceSwitchActivateLOG!A$1:A$7000,InsertVoiceSwitchActivateLOG!H$1:H$7000,0)))</f>
        <v>1.7299999999999999E-2</v>
      </c>
      <c r="L2188" s="61" t="str">
        <f t="shared" si="205"/>
        <v/>
      </c>
      <c r="M2188" s="61">
        <f t="shared" si="203"/>
        <v>20.399999999995089</v>
      </c>
      <c r="N2188" s="59" t="str">
        <f t="shared" si="201"/>
        <v/>
      </c>
      <c r="O2188" s="59" t="str">
        <f t="shared" si="202"/>
        <v/>
      </c>
    </row>
    <row r="2189" spans="1:15" ht="12.5" customHeight="1" x14ac:dyDescent="0.35">
      <c r="A2189" s="2">
        <v>43</v>
      </c>
      <c r="B2189" s="2" t="s">
        <v>54</v>
      </c>
      <c r="C2189" s="69">
        <v>94.948890000000006</v>
      </c>
      <c r="D2189" t="s">
        <v>50</v>
      </c>
      <c r="E2189" s="2" t="s">
        <v>42</v>
      </c>
      <c r="F2189" s="2" t="s">
        <v>55</v>
      </c>
      <c r="G2189" s="2"/>
      <c r="H2189" s="2" t="str">
        <f>IF(OR(G2189="",G2190="",G2191="",G2192=""),"",(SUMIF(A2189:A$7000,A2189,G2189:G$7000)))</f>
        <v/>
      </c>
      <c r="I2189" s="55" t="str">
        <f t="shared" si="204"/>
        <v/>
      </c>
      <c r="J2189" s="61" t="str">
        <f t="shared" si="200"/>
        <v/>
      </c>
      <c r="K2189" s="55">
        <f t="array" ref="K2189">(MAX(IF($A2189=InsertVoiceSwitchActivateLOG!A$1:A$7000,InsertVoiceSwitchActivateLOG!H$1:H$7000,0)))</f>
        <v>1.7299999999999999E-2</v>
      </c>
      <c r="L2189" s="55" t="str">
        <f t="shared" si="205"/>
        <v/>
      </c>
      <c r="M2189" s="55">
        <f t="shared" si="203"/>
        <v>22.900000000007026</v>
      </c>
      <c r="N2189" s="59" t="str">
        <f t="shared" si="201"/>
        <v/>
      </c>
      <c r="O2189" s="59" t="str">
        <f t="shared" si="202"/>
        <v/>
      </c>
    </row>
    <row r="2190" spans="1:15" ht="12.5" customHeight="1" x14ac:dyDescent="0.35">
      <c r="A2190" s="61">
        <v>43</v>
      </c>
      <c r="B2190" s="61" t="s">
        <v>54</v>
      </c>
      <c r="C2190" s="70">
        <v>94.97578</v>
      </c>
      <c r="D2190" s="59" t="s">
        <v>50</v>
      </c>
      <c r="E2190" s="61" t="s">
        <v>42</v>
      </c>
      <c r="F2190" s="61" t="s">
        <v>55</v>
      </c>
      <c r="G2190" s="61"/>
      <c r="H2190" s="61" t="str">
        <f>IF(OR(G2190="",G2191="",G2192="",G2193=""),"",(SUMIF(A2190:A$7000,A2190,G2190:G$7000)))</f>
        <v/>
      </c>
      <c r="I2190" s="61" t="str">
        <f t="shared" si="204"/>
        <v/>
      </c>
      <c r="J2190" s="61" t="str">
        <f t="shared" si="200"/>
        <v/>
      </c>
      <c r="K2190" s="61">
        <f t="array" ref="K2190">(MAX(IF($A2190=InsertVoiceSwitchActivateLOG!A$1:A$7000,InsertVoiceSwitchActivateLOG!H$1:H$7000,0)))</f>
        <v>1.7299999999999999E-2</v>
      </c>
      <c r="L2190" s="61" t="str">
        <f t="shared" si="205"/>
        <v/>
      </c>
      <c r="M2190" s="61">
        <f t="shared" si="203"/>
        <v>26.889999999994529</v>
      </c>
      <c r="N2190" s="59" t="str">
        <f t="shared" si="201"/>
        <v/>
      </c>
      <c r="O2190" s="59" t="str">
        <f t="shared" si="202"/>
        <v/>
      </c>
    </row>
    <row r="2191" spans="1:15" ht="12.5" customHeight="1" x14ac:dyDescent="0.35">
      <c r="A2191" s="2">
        <v>43</v>
      </c>
      <c r="B2191" s="2" t="s">
        <v>54</v>
      </c>
      <c r="C2191" s="69">
        <v>94.991749999999996</v>
      </c>
      <c r="D2191" t="s">
        <v>50</v>
      </c>
      <c r="E2191" s="2" t="s">
        <v>42</v>
      </c>
      <c r="F2191" s="2" t="s">
        <v>55</v>
      </c>
      <c r="G2191" s="2"/>
      <c r="H2191" s="2" t="str">
        <f>IF(OR(G2191="",G2192="",G2193="",G2194=""),"",(SUMIF(A2191:A$7000,A2191,G2191:G$7000)))</f>
        <v/>
      </c>
      <c r="I2191" s="55" t="str">
        <f t="shared" si="204"/>
        <v/>
      </c>
      <c r="J2191" s="61" t="str">
        <f t="shared" si="200"/>
        <v/>
      </c>
      <c r="K2191" s="55">
        <f t="array" ref="K2191">(MAX(IF($A2191=InsertVoiceSwitchActivateLOG!A$1:A$7000,InsertVoiceSwitchActivateLOG!H$1:H$7000,0)))</f>
        <v>1.7299999999999999E-2</v>
      </c>
      <c r="L2191" s="55" t="str">
        <f t="shared" si="205"/>
        <v/>
      </c>
      <c r="M2191" s="55">
        <f t="shared" si="203"/>
        <v>15.969999999995821</v>
      </c>
      <c r="N2191" s="59" t="str">
        <f t="shared" si="201"/>
        <v/>
      </c>
      <c r="O2191" s="59" t="str">
        <f t="shared" si="202"/>
        <v/>
      </c>
    </row>
    <row r="2192" spans="1:15" ht="12.5" customHeight="1" x14ac:dyDescent="0.35">
      <c r="A2192" s="61">
        <v>43</v>
      </c>
      <c r="B2192" s="61" t="s">
        <v>54</v>
      </c>
      <c r="C2192" s="70">
        <v>95.013639999999995</v>
      </c>
      <c r="D2192" s="59" t="s">
        <v>50</v>
      </c>
      <c r="E2192" s="61" t="s">
        <v>42</v>
      </c>
      <c r="F2192" s="61" t="s">
        <v>55</v>
      </c>
      <c r="G2192" s="61"/>
      <c r="H2192" s="61" t="str">
        <f>IF(OR(G2192="",G2193="",G2194="",G2195=""),"",(SUMIF(A2192:A$7000,A2192,G2192:G$7000)))</f>
        <v/>
      </c>
      <c r="I2192" s="61" t="str">
        <f t="shared" si="204"/>
        <v/>
      </c>
      <c r="J2192" s="61" t="str">
        <f t="shared" si="200"/>
        <v/>
      </c>
      <c r="K2192" s="61">
        <f t="array" ref="K2192">(MAX(IF($A2192=InsertVoiceSwitchActivateLOG!A$1:A$7000,InsertVoiceSwitchActivateLOG!H$1:H$7000,0)))</f>
        <v>1.7299999999999999E-2</v>
      </c>
      <c r="L2192" s="61" t="str">
        <f t="shared" si="205"/>
        <v/>
      </c>
      <c r="M2192" s="61">
        <f t="shared" si="203"/>
        <v>21.889999999999077</v>
      </c>
      <c r="N2192" s="59" t="str">
        <f t="shared" si="201"/>
        <v/>
      </c>
      <c r="O2192" s="59" t="str">
        <f t="shared" si="202"/>
        <v/>
      </c>
    </row>
    <row r="2193" spans="1:15" ht="12.5" customHeight="1" x14ac:dyDescent="0.35">
      <c r="A2193" s="2">
        <v>43</v>
      </c>
      <c r="B2193" s="2" t="s">
        <v>54</v>
      </c>
      <c r="C2193" s="69">
        <v>95.041499999999999</v>
      </c>
      <c r="D2193" t="s">
        <v>50</v>
      </c>
      <c r="E2193" s="2" t="s">
        <v>42</v>
      </c>
      <c r="F2193" s="2" t="s">
        <v>55</v>
      </c>
      <c r="G2193" s="2"/>
      <c r="H2193" s="2" t="str">
        <f>IF(OR(G2193="",G2194="",G2195="",G2196=""),"",(SUMIF(A2193:A$7000,A2193,G2193:G$7000)))</f>
        <v/>
      </c>
      <c r="I2193" s="55" t="str">
        <f t="shared" si="204"/>
        <v/>
      </c>
      <c r="J2193" s="61" t="str">
        <f t="shared" ref="J2193:J2256" si="206">IF(L2193="","",(VLOOKUP(A2193,A2193:E9177,5,FALSE)))</f>
        <v/>
      </c>
      <c r="K2193" s="55">
        <f t="array" ref="K2193">(MAX(IF($A2193=InsertVoiceSwitchActivateLOG!A$1:A$7000,InsertVoiceSwitchActivateLOG!H$1:H$7000,0)))</f>
        <v>1.7299999999999999E-2</v>
      </c>
      <c r="L2193" s="55" t="str">
        <f t="shared" si="205"/>
        <v/>
      </c>
      <c r="M2193" s="55">
        <f t="shared" si="203"/>
        <v>27.860000000003993</v>
      </c>
      <c r="N2193" s="59" t="str">
        <f t="shared" ref="N2193:N2256" si="207">IF(AND(G2193&gt;0,G2194&gt;0,G2192&gt;0),A2193,"")</f>
        <v/>
      </c>
      <c r="O2193" s="59" t="str">
        <f t="shared" ref="O2193:O2256" si="208">IF(N2193="","",(IF(G2193&gt;G2194,-1,1)))</f>
        <v/>
      </c>
    </row>
    <row r="2194" spans="1:15" ht="12.5" customHeight="1" x14ac:dyDescent="0.35">
      <c r="A2194" s="61">
        <v>43</v>
      </c>
      <c r="B2194" s="61" t="s">
        <v>54</v>
      </c>
      <c r="C2194" s="70">
        <v>95.072950000000006</v>
      </c>
      <c r="D2194" s="59" t="s">
        <v>50</v>
      </c>
      <c r="E2194" s="61" t="s">
        <v>42</v>
      </c>
      <c r="F2194" s="61" t="s">
        <v>55</v>
      </c>
      <c r="G2194" s="61">
        <v>4.0000000000000002E-4</v>
      </c>
      <c r="H2194" s="61">
        <f>IF(OR(G2194="",G2195="",G2196="",G2197=""),"",(SUMIF(A2194:A$7000,A2194,G2194:G$7000)))</f>
        <v>1.7299999999999999E-2</v>
      </c>
      <c r="I2194" s="61">
        <f t="shared" si="204"/>
        <v>43</v>
      </c>
      <c r="J2194" s="61" t="str">
        <f t="shared" si="206"/>
        <v>TaskA</v>
      </c>
      <c r="K2194" s="61">
        <f t="array" ref="K2194">(MAX(IF($A2194=InsertVoiceSwitchActivateLOG!A$1:A$7000,InsertVoiceSwitchActivateLOG!H$1:H$7000,0)))</f>
        <v>1.7299999999999999E-2</v>
      </c>
      <c r="L2194" s="61">
        <f t="shared" si="205"/>
        <v>95.072950000000006</v>
      </c>
      <c r="M2194" s="61">
        <f t="shared" ref="M2194:M2257" si="209">IF(A2194=A2193,ABS(C2194-C2193),0)*1000</f>
        <v>31.450000000006639</v>
      </c>
      <c r="N2194" s="59" t="str">
        <f t="shared" si="207"/>
        <v/>
      </c>
      <c r="O2194" s="59" t="str">
        <f t="shared" si="208"/>
        <v/>
      </c>
    </row>
    <row r="2195" spans="1:15" ht="12.5" customHeight="1" x14ac:dyDescent="0.35">
      <c r="A2195" s="2">
        <v>43</v>
      </c>
      <c r="B2195" s="2" t="s">
        <v>56</v>
      </c>
      <c r="C2195" s="69">
        <v>95.095759999999999</v>
      </c>
      <c r="D2195" t="s">
        <v>50</v>
      </c>
      <c r="E2195" s="2" t="s">
        <v>42</v>
      </c>
      <c r="F2195" s="2" t="s">
        <v>55</v>
      </c>
      <c r="G2195" s="2">
        <v>1.4E-3</v>
      </c>
      <c r="H2195" s="2">
        <f>IF(OR(G2195="",G2196="",G2197="",G2198=""),"",(SUMIF(A2195:A$7000,A2195,G2195:G$7000)))</f>
        <v>1.6899999999999998E-2</v>
      </c>
      <c r="I2195" s="55" t="str">
        <f t="shared" si="204"/>
        <v/>
      </c>
      <c r="J2195" s="61" t="str">
        <f t="shared" si="206"/>
        <v/>
      </c>
      <c r="K2195" s="55">
        <f t="array" ref="K2195">(MAX(IF($A2195=InsertVoiceSwitchActivateLOG!A$1:A$7000,InsertVoiceSwitchActivateLOG!H$1:H$7000,0)))</f>
        <v>1.7299999999999999E-2</v>
      </c>
      <c r="L2195" s="55" t="str">
        <f t="shared" si="205"/>
        <v/>
      </c>
      <c r="M2195" s="55">
        <f t="shared" si="209"/>
        <v>22.809999999992669</v>
      </c>
      <c r="N2195" s="59">
        <f t="shared" si="207"/>
        <v>43</v>
      </c>
      <c r="O2195" s="59">
        <f t="shared" si="208"/>
        <v>-1</v>
      </c>
    </row>
    <row r="2196" spans="1:15" ht="12.5" customHeight="1" x14ac:dyDescent="0.35">
      <c r="A2196" s="61">
        <v>43</v>
      </c>
      <c r="B2196" s="61" t="s">
        <v>54</v>
      </c>
      <c r="C2196" s="70">
        <v>95.115009999999998</v>
      </c>
      <c r="D2196" s="59" t="s">
        <v>50</v>
      </c>
      <c r="E2196" s="61" t="s">
        <v>42</v>
      </c>
      <c r="F2196" s="61" t="s">
        <v>55</v>
      </c>
      <c r="G2196" s="61">
        <v>5.9999999999999995E-4</v>
      </c>
      <c r="H2196" s="61">
        <f>IF(OR(G2196="",G2197="",G2198="",G2199=""),"",(SUMIF(A2196:A$7000,A2196,G2196:G$7000)))</f>
        <v>1.5499999999999995E-2</v>
      </c>
      <c r="I2196" s="61" t="str">
        <f t="shared" si="204"/>
        <v/>
      </c>
      <c r="J2196" s="61" t="str">
        <f t="shared" si="206"/>
        <v/>
      </c>
      <c r="K2196" s="61">
        <f t="array" ref="K2196">(MAX(IF($A2196=InsertVoiceSwitchActivateLOG!A$1:A$7000,InsertVoiceSwitchActivateLOG!H$1:H$7000,0)))</f>
        <v>1.7299999999999999E-2</v>
      </c>
      <c r="L2196" s="61" t="str">
        <f t="shared" si="205"/>
        <v/>
      </c>
      <c r="M2196" s="61">
        <f t="shared" si="209"/>
        <v>19.249999999999545</v>
      </c>
      <c r="N2196" s="59">
        <f t="shared" si="207"/>
        <v>43</v>
      </c>
      <c r="O2196" s="59">
        <f t="shared" si="208"/>
        <v>1</v>
      </c>
    </row>
    <row r="2197" spans="1:15" ht="12.5" customHeight="1" x14ac:dyDescent="0.35">
      <c r="A2197" s="2">
        <v>43</v>
      </c>
      <c r="B2197" s="2" t="s">
        <v>54</v>
      </c>
      <c r="C2197" s="69">
        <v>95.136219999999994</v>
      </c>
      <c r="D2197" t="s">
        <v>50</v>
      </c>
      <c r="E2197" s="2" t="s">
        <v>42</v>
      </c>
      <c r="F2197" s="2" t="s">
        <v>55</v>
      </c>
      <c r="G2197" s="2">
        <v>6.9999999999999999E-4</v>
      </c>
      <c r="H2197" s="2">
        <f>IF(OR(G2197="",G2198="",G2199="",G2200=""),"",(SUMIF(A2197:A$7000,A2197,G2197:G$7000)))</f>
        <v>1.4899999999999995E-2</v>
      </c>
      <c r="I2197" s="55" t="str">
        <f t="shared" si="204"/>
        <v/>
      </c>
      <c r="J2197" s="61" t="str">
        <f t="shared" si="206"/>
        <v/>
      </c>
      <c r="K2197" s="55">
        <f t="array" ref="K2197">(MAX(IF($A2197=InsertVoiceSwitchActivateLOG!A$1:A$7000,InsertVoiceSwitchActivateLOG!H$1:H$7000,0)))</f>
        <v>1.7299999999999999E-2</v>
      </c>
      <c r="L2197" s="55" t="str">
        <f t="shared" si="205"/>
        <v/>
      </c>
      <c r="M2197" s="55">
        <f t="shared" si="209"/>
        <v>21.209999999996398</v>
      </c>
      <c r="N2197" s="59">
        <f t="shared" si="207"/>
        <v>43</v>
      </c>
      <c r="O2197" s="59">
        <f t="shared" si="208"/>
        <v>1</v>
      </c>
    </row>
    <row r="2198" spans="1:15" ht="12.5" customHeight="1" x14ac:dyDescent="0.35">
      <c r="A2198" s="61">
        <v>43</v>
      </c>
      <c r="B2198" s="61" t="s">
        <v>56</v>
      </c>
      <c r="C2198" s="70">
        <v>95.156899999999993</v>
      </c>
      <c r="D2198" s="59" t="s">
        <v>50</v>
      </c>
      <c r="E2198" s="61" t="s">
        <v>42</v>
      </c>
      <c r="F2198" s="61" t="s">
        <v>55</v>
      </c>
      <c r="G2198" s="61">
        <v>1.8E-3</v>
      </c>
      <c r="H2198" s="61">
        <f>IF(OR(G2198="",G2199="",G2200="",G2201=""),"",(SUMIF(A2198:A$7000,A2198,G2198:G$7000)))</f>
        <v>1.4199999999999996E-2</v>
      </c>
      <c r="I2198" s="61" t="str">
        <f t="shared" si="204"/>
        <v/>
      </c>
      <c r="J2198" s="61" t="str">
        <f t="shared" si="206"/>
        <v/>
      </c>
      <c r="K2198" s="61">
        <f t="array" ref="K2198">(MAX(IF($A2198=InsertVoiceSwitchActivateLOG!A$1:A$7000,InsertVoiceSwitchActivateLOG!H$1:H$7000,0)))</f>
        <v>1.7299999999999999E-2</v>
      </c>
      <c r="L2198" s="61" t="str">
        <f t="shared" si="205"/>
        <v/>
      </c>
      <c r="M2198" s="61">
        <f t="shared" si="209"/>
        <v>20.679999999998699</v>
      </c>
      <c r="N2198" s="59">
        <f t="shared" si="207"/>
        <v>43</v>
      </c>
      <c r="O2198" s="59">
        <f t="shared" si="208"/>
        <v>1</v>
      </c>
    </row>
    <row r="2199" spans="1:15" ht="12.5" customHeight="1" x14ac:dyDescent="0.35">
      <c r="A2199" s="2">
        <v>43</v>
      </c>
      <c r="B2199" s="2" t="s">
        <v>56</v>
      </c>
      <c r="C2199" s="69">
        <v>95.180449999999993</v>
      </c>
      <c r="D2199" t="s">
        <v>50</v>
      </c>
      <c r="E2199" s="2" t="s">
        <v>42</v>
      </c>
      <c r="F2199" s="2" t="s">
        <v>55</v>
      </c>
      <c r="G2199" s="2">
        <v>2.2000000000000001E-3</v>
      </c>
      <c r="H2199" s="2">
        <f>IF(OR(G2199="",G2200="",G2201="",G2202=""),"",(SUMIF(A2199:A$7000,A2199,G2199:G$7000)))</f>
        <v>1.2399999999999993E-2</v>
      </c>
      <c r="I2199" s="55" t="str">
        <f t="shared" si="204"/>
        <v/>
      </c>
      <c r="J2199" s="61" t="str">
        <f t="shared" si="206"/>
        <v/>
      </c>
      <c r="K2199" s="55">
        <f t="array" ref="K2199">(MAX(IF($A2199=InsertVoiceSwitchActivateLOG!A$1:A$7000,InsertVoiceSwitchActivateLOG!H$1:H$7000,0)))</f>
        <v>1.7299999999999999E-2</v>
      </c>
      <c r="L2199" s="55" t="str">
        <f t="shared" si="205"/>
        <v/>
      </c>
      <c r="M2199" s="55">
        <f t="shared" si="209"/>
        <v>23.550000000000182</v>
      </c>
      <c r="N2199" s="59">
        <f t="shared" si="207"/>
        <v>43</v>
      </c>
      <c r="O2199" s="59">
        <f t="shared" si="208"/>
        <v>-1</v>
      </c>
    </row>
    <row r="2200" spans="1:15" ht="12.5" customHeight="1" x14ac:dyDescent="0.35">
      <c r="A2200" s="61">
        <v>43</v>
      </c>
      <c r="B2200" s="61" t="s">
        <v>56</v>
      </c>
      <c r="C2200" s="70">
        <v>95.202420000000004</v>
      </c>
      <c r="D2200" s="59" t="s">
        <v>50</v>
      </c>
      <c r="E2200" s="61" t="s">
        <v>42</v>
      </c>
      <c r="F2200" s="61" t="s">
        <v>55</v>
      </c>
      <c r="G2200" s="61">
        <v>1.6999999999999999E-3</v>
      </c>
      <c r="H2200" s="61">
        <f>IF(OR(G2200="",G2201="",G2202="",G2203=""),"",(SUMIF(A2200:A$7000,A2200,G2200:G$7000)))</f>
        <v>1.0199999999999994E-2</v>
      </c>
      <c r="I2200" s="61" t="str">
        <f t="shared" si="204"/>
        <v/>
      </c>
      <c r="J2200" s="61" t="str">
        <f t="shared" si="206"/>
        <v/>
      </c>
      <c r="K2200" s="61">
        <f t="array" ref="K2200">(MAX(IF($A2200=InsertVoiceSwitchActivateLOG!A$1:A$7000,InsertVoiceSwitchActivateLOG!H$1:H$7000,0)))</f>
        <v>1.7299999999999999E-2</v>
      </c>
      <c r="L2200" s="61" t="str">
        <f t="shared" si="205"/>
        <v/>
      </c>
      <c r="M2200" s="61">
        <f t="shared" si="209"/>
        <v>21.970000000010259</v>
      </c>
      <c r="N2200" s="59">
        <f t="shared" si="207"/>
        <v>43</v>
      </c>
      <c r="O2200" s="59">
        <f t="shared" si="208"/>
        <v>-1</v>
      </c>
    </row>
    <row r="2201" spans="1:15" ht="12.5" customHeight="1" x14ac:dyDescent="0.35">
      <c r="A2201" s="2">
        <v>43</v>
      </c>
      <c r="B2201" s="2" t="s">
        <v>56</v>
      </c>
      <c r="C2201" s="69">
        <v>95.224980000000002</v>
      </c>
      <c r="D2201" t="s">
        <v>50</v>
      </c>
      <c r="E2201" s="2" t="s">
        <v>42</v>
      </c>
      <c r="F2201" s="2" t="s">
        <v>55</v>
      </c>
      <c r="G2201" s="2">
        <v>1.6000000000000001E-3</v>
      </c>
      <c r="H2201" s="2">
        <f>IF(OR(G2201="",G2202="",G2203="",G2204=""),"",(SUMIF(A2201:A$7000,A2201,G2201:G$7000)))</f>
        <v>8.4999999999999971E-3</v>
      </c>
      <c r="I2201" s="55" t="str">
        <f t="shared" si="204"/>
        <v/>
      </c>
      <c r="J2201" s="61" t="str">
        <f t="shared" si="206"/>
        <v/>
      </c>
      <c r="K2201" s="55">
        <f t="array" ref="K2201">(MAX(IF($A2201=InsertVoiceSwitchActivateLOG!A$1:A$7000,InsertVoiceSwitchActivateLOG!H$1:H$7000,0)))</f>
        <v>1.7299999999999999E-2</v>
      </c>
      <c r="L2201" s="55" t="str">
        <f t="shared" si="205"/>
        <v/>
      </c>
      <c r="M2201" s="55">
        <f t="shared" si="209"/>
        <v>22.559999999998581</v>
      </c>
      <c r="N2201" s="59">
        <f t="shared" si="207"/>
        <v>43</v>
      </c>
      <c r="O2201" s="59">
        <f t="shared" si="208"/>
        <v>-1</v>
      </c>
    </row>
    <row r="2202" spans="1:15" ht="12.5" customHeight="1" x14ac:dyDescent="0.35">
      <c r="A2202" s="61">
        <v>43</v>
      </c>
      <c r="B2202" s="61" t="s">
        <v>56</v>
      </c>
      <c r="C2202" s="70">
        <v>95.242940000000004</v>
      </c>
      <c r="D2202" s="59" t="s">
        <v>50</v>
      </c>
      <c r="E2202" s="61" t="s">
        <v>42</v>
      </c>
      <c r="F2202" s="61" t="s">
        <v>55</v>
      </c>
      <c r="G2202" s="61">
        <v>1.2999999999999999E-3</v>
      </c>
      <c r="H2202" s="61">
        <f>IF(OR(G2202="",G2203="",G2204="",G2205=""),"",(SUMIF(A2202:A$7000,A2202,G2202:G$7000)))</f>
        <v>6.9000000000000025E-3</v>
      </c>
      <c r="I2202" s="61" t="str">
        <f t="shared" ref="I2202:I2265" si="210">IF(L2202="","",A2202)</f>
        <v/>
      </c>
      <c r="J2202" s="61" t="str">
        <f t="shared" si="206"/>
        <v/>
      </c>
      <c r="K2202" s="61">
        <f t="array" ref="K2202">(MAX(IF($A2202=InsertVoiceSwitchActivateLOG!A$1:A$7000,InsertVoiceSwitchActivateLOG!H$1:H$7000,0)))</f>
        <v>1.7299999999999999E-2</v>
      </c>
      <c r="L2202" s="61" t="str">
        <f t="shared" ref="L2202:L2265" si="211">IF(H2202="","",IF(AND(H2201="",H2200="",H2199=""),C2202,""))</f>
        <v/>
      </c>
      <c r="M2202" s="61">
        <f t="shared" si="209"/>
        <v>17.960000000002196</v>
      </c>
      <c r="N2202" s="59">
        <f t="shared" si="207"/>
        <v>43</v>
      </c>
      <c r="O2202" s="59">
        <f t="shared" si="208"/>
        <v>-1</v>
      </c>
    </row>
    <row r="2203" spans="1:15" ht="12.5" customHeight="1" x14ac:dyDescent="0.35">
      <c r="A2203" s="2">
        <v>43</v>
      </c>
      <c r="B2203" s="2" t="s">
        <v>54</v>
      </c>
      <c r="C2203" s="69">
        <v>95.265429999999995</v>
      </c>
      <c r="D2203" t="s">
        <v>50</v>
      </c>
      <c r="E2203" s="2" t="s">
        <v>42</v>
      </c>
      <c r="F2203" s="2" t="s">
        <v>55</v>
      </c>
      <c r="G2203" s="2">
        <v>1E-3</v>
      </c>
      <c r="H2203" s="2">
        <f>IF(OR(G2203="",G2204="",G2205="",G2206=""),"",(SUMIF(A2203:A$7000,A2203,G2203:G$7000)))</f>
        <v>5.6000000000000025E-3</v>
      </c>
      <c r="I2203" s="55" t="str">
        <f t="shared" si="210"/>
        <v/>
      </c>
      <c r="J2203" s="61" t="str">
        <f t="shared" si="206"/>
        <v/>
      </c>
      <c r="K2203" s="55">
        <f t="array" ref="K2203">(MAX(IF($A2203=InsertVoiceSwitchActivateLOG!A$1:A$7000,InsertVoiceSwitchActivateLOG!H$1:H$7000,0)))</f>
        <v>1.7299999999999999E-2</v>
      </c>
      <c r="L2203" s="55" t="str">
        <f t="shared" si="211"/>
        <v/>
      </c>
      <c r="M2203" s="55">
        <f t="shared" si="209"/>
        <v>22.489999999990573</v>
      </c>
      <c r="N2203" s="59">
        <f t="shared" si="207"/>
        <v>43</v>
      </c>
      <c r="O2203" s="59">
        <f t="shared" si="208"/>
        <v>1</v>
      </c>
    </row>
    <row r="2204" spans="1:15" ht="12.5" customHeight="1" x14ac:dyDescent="0.35">
      <c r="A2204" s="61">
        <v>43</v>
      </c>
      <c r="B2204" s="61" t="s">
        <v>54</v>
      </c>
      <c r="C2204" s="70">
        <v>95.282359999999997</v>
      </c>
      <c r="D2204" s="59" t="s">
        <v>50</v>
      </c>
      <c r="E2204" s="61" t="s">
        <v>42</v>
      </c>
      <c r="F2204" s="61" t="s">
        <v>55</v>
      </c>
      <c r="G2204" s="61">
        <v>1E-3</v>
      </c>
      <c r="H2204" s="61">
        <f>IF(OR(G2204="",G2205="",G2206="",G2207=""),"",(SUMIF(A2204:A$7000,A2204,G2204:G$7000)))</f>
        <v>4.6000000000000008E-3</v>
      </c>
      <c r="I2204" s="61" t="str">
        <f t="shared" si="210"/>
        <v/>
      </c>
      <c r="J2204" s="61" t="str">
        <f t="shared" si="206"/>
        <v/>
      </c>
      <c r="K2204" s="61">
        <f t="array" ref="K2204">(MAX(IF($A2204=InsertVoiceSwitchActivateLOG!A$1:A$7000,InsertVoiceSwitchActivateLOG!H$1:H$7000,0)))</f>
        <v>1.7299999999999999E-2</v>
      </c>
      <c r="L2204" s="61" t="str">
        <f t="shared" si="211"/>
        <v/>
      </c>
      <c r="M2204" s="61">
        <f t="shared" si="209"/>
        <v>16.93000000000211</v>
      </c>
      <c r="N2204" s="59">
        <f t="shared" si="207"/>
        <v>43</v>
      </c>
      <c r="O2204" s="59">
        <f t="shared" si="208"/>
        <v>1</v>
      </c>
    </row>
    <row r="2205" spans="1:15" ht="12.5" customHeight="1" x14ac:dyDescent="0.35">
      <c r="A2205" s="2">
        <v>43</v>
      </c>
      <c r="B2205" s="2" t="s">
        <v>54</v>
      </c>
      <c r="C2205" s="69">
        <v>95.297970000000007</v>
      </c>
      <c r="D2205" t="s">
        <v>50</v>
      </c>
      <c r="E2205" s="2" t="s">
        <v>42</v>
      </c>
      <c r="F2205" s="2" t="s">
        <v>55</v>
      </c>
      <c r="G2205" s="2">
        <v>1E-3</v>
      </c>
      <c r="H2205" s="2">
        <f>IF(OR(G2205="",G2206="",G2207="",G2208=""),"",(SUMIF(A2205:A$7000,A2205,G2205:G$7000)))</f>
        <v>3.5999999999999982E-3</v>
      </c>
      <c r="I2205" s="55" t="str">
        <f t="shared" si="210"/>
        <v/>
      </c>
      <c r="J2205" s="61" t="str">
        <f t="shared" si="206"/>
        <v/>
      </c>
      <c r="K2205" s="55">
        <f t="array" ref="K2205">(MAX(IF($A2205=InsertVoiceSwitchActivateLOG!A$1:A$7000,InsertVoiceSwitchActivateLOG!H$1:H$7000,0)))</f>
        <v>1.7299999999999999E-2</v>
      </c>
      <c r="L2205" s="55" t="str">
        <f t="shared" si="211"/>
        <v/>
      </c>
      <c r="M2205" s="55">
        <f t="shared" si="209"/>
        <v>15.61000000000945</v>
      </c>
      <c r="N2205" s="59">
        <f t="shared" si="207"/>
        <v>43</v>
      </c>
      <c r="O2205" s="59">
        <f t="shared" si="208"/>
        <v>1</v>
      </c>
    </row>
    <row r="2206" spans="1:15" ht="12.5" customHeight="1" x14ac:dyDescent="0.35">
      <c r="A2206" s="61">
        <v>43</v>
      </c>
      <c r="B2206" s="61" t="s">
        <v>56</v>
      </c>
      <c r="C2206" s="70">
        <v>95.315209999999993</v>
      </c>
      <c r="D2206" s="59" t="s">
        <v>50</v>
      </c>
      <c r="E2206" s="61" t="s">
        <v>42</v>
      </c>
      <c r="F2206" s="61" t="s">
        <v>55</v>
      </c>
      <c r="G2206" s="61">
        <v>1.1999999999999999E-3</v>
      </c>
      <c r="H2206" s="61">
        <f>IF(OR(G2206="",G2207="",G2208="",G2209=""),"",(SUMIF(A2206:A$7000,A2206,G2206:G$7000)))</f>
        <v>2.599999999999999E-3</v>
      </c>
      <c r="I2206" s="61" t="str">
        <f t="shared" si="210"/>
        <v/>
      </c>
      <c r="J2206" s="61" t="str">
        <f t="shared" si="206"/>
        <v/>
      </c>
      <c r="K2206" s="61">
        <f t="array" ref="K2206">(MAX(IF($A2206=InsertVoiceSwitchActivateLOG!A$1:A$7000,InsertVoiceSwitchActivateLOG!H$1:H$7000,0)))</f>
        <v>1.7299999999999999E-2</v>
      </c>
      <c r="L2206" s="61" t="str">
        <f t="shared" si="211"/>
        <v/>
      </c>
      <c r="M2206" s="61">
        <f t="shared" si="209"/>
        <v>17.239999999986821</v>
      </c>
      <c r="N2206" s="59">
        <f t="shared" si="207"/>
        <v>43</v>
      </c>
      <c r="O2206" s="59">
        <f t="shared" si="208"/>
        <v>-1</v>
      </c>
    </row>
    <row r="2207" spans="1:15" ht="12.5" customHeight="1" x14ac:dyDescent="0.35">
      <c r="A2207" s="2">
        <v>43</v>
      </c>
      <c r="B2207" s="2" t="s">
        <v>54</v>
      </c>
      <c r="C2207" s="69">
        <v>95.330439999999996</v>
      </c>
      <c r="D2207" t="s">
        <v>50</v>
      </c>
      <c r="E2207" s="2" t="s">
        <v>42</v>
      </c>
      <c r="F2207" s="2" t="s">
        <v>55</v>
      </c>
      <c r="G2207" s="2">
        <v>4.0000000000000002E-4</v>
      </c>
      <c r="H2207" s="2">
        <f>IF(OR(G2207="",G2208="",G2209="",G2210=""),"",(SUMIF(A2207:A$7000,A2207,G2207:G$7000)))</f>
        <v>1.4000000000000004E-3</v>
      </c>
      <c r="I2207" s="55" t="str">
        <f t="shared" si="210"/>
        <v/>
      </c>
      <c r="J2207" s="61" t="str">
        <f t="shared" si="206"/>
        <v/>
      </c>
      <c r="K2207" s="55">
        <f t="array" ref="K2207">(MAX(IF($A2207=InsertVoiceSwitchActivateLOG!A$1:A$7000,InsertVoiceSwitchActivateLOG!H$1:H$7000,0)))</f>
        <v>1.7299999999999999E-2</v>
      </c>
      <c r="L2207" s="55" t="str">
        <f t="shared" si="211"/>
        <v/>
      </c>
      <c r="M2207" s="55">
        <f t="shared" si="209"/>
        <v>15.230000000002519</v>
      </c>
      <c r="N2207" s="59">
        <f t="shared" si="207"/>
        <v>43</v>
      </c>
      <c r="O2207" s="59">
        <f t="shared" si="208"/>
        <v>-1</v>
      </c>
    </row>
    <row r="2208" spans="1:15" ht="12.5" customHeight="1" x14ac:dyDescent="0.35">
      <c r="A2208" s="61">
        <v>43</v>
      </c>
      <c r="B2208" s="61" t="s">
        <v>54</v>
      </c>
      <c r="C2208" s="70">
        <v>95.346649999999997</v>
      </c>
      <c r="D2208" s="59" t="s">
        <v>50</v>
      </c>
      <c r="E2208" s="61" t="s">
        <v>42</v>
      </c>
      <c r="F2208" s="61" t="s">
        <v>55</v>
      </c>
      <c r="G2208" s="61">
        <v>1E-4</v>
      </c>
      <c r="H2208" s="61">
        <f>IF(OR(G2208="",G2209="",G2210="",G2211=""),"",(SUMIF(A2208:A$7000,A2208,G2208:G$7000)))</f>
        <v>1.0000000000000002E-3</v>
      </c>
      <c r="I2208" s="61" t="str">
        <f t="shared" si="210"/>
        <v/>
      </c>
      <c r="J2208" s="61" t="str">
        <f t="shared" si="206"/>
        <v/>
      </c>
      <c r="K2208" s="61">
        <f t="array" ref="K2208">(MAX(IF($A2208=InsertVoiceSwitchActivateLOG!A$1:A$7000,InsertVoiceSwitchActivateLOG!H$1:H$7000,0)))</f>
        <v>1.7299999999999999E-2</v>
      </c>
      <c r="L2208" s="61" t="str">
        <f t="shared" si="211"/>
        <v/>
      </c>
      <c r="M2208" s="61">
        <f t="shared" si="209"/>
        <v>16.210000000000946</v>
      </c>
      <c r="N2208" s="59">
        <f t="shared" si="207"/>
        <v>43</v>
      </c>
      <c r="O2208" s="59">
        <f t="shared" si="208"/>
        <v>1</v>
      </c>
    </row>
    <row r="2209" spans="1:15" ht="12.5" customHeight="1" x14ac:dyDescent="0.35">
      <c r="A2209" s="2">
        <v>43</v>
      </c>
      <c r="B2209" s="2" t="s">
        <v>54</v>
      </c>
      <c r="C2209" s="69">
        <v>95.363650000000007</v>
      </c>
      <c r="D2209" t="s">
        <v>50</v>
      </c>
      <c r="E2209" s="2" t="s">
        <v>42</v>
      </c>
      <c r="F2209" s="2" t="s">
        <v>55</v>
      </c>
      <c r="G2209" s="2">
        <v>1E-4</v>
      </c>
      <c r="H2209" s="2">
        <f>IF(OR(G2209="",G2210="",G2211="",G2212=""),"",(SUMIF(A2209:A$7000,A2209,G2209:G$7000)))</f>
        <v>9.0000000000000019E-4</v>
      </c>
      <c r="I2209" s="55" t="str">
        <f t="shared" si="210"/>
        <v/>
      </c>
      <c r="J2209" s="61" t="str">
        <f t="shared" si="206"/>
        <v/>
      </c>
      <c r="K2209" s="55">
        <f t="array" ref="K2209">(MAX(IF($A2209=InsertVoiceSwitchActivateLOG!A$1:A$7000,InsertVoiceSwitchActivateLOG!H$1:H$7000,0)))</f>
        <v>1.7299999999999999E-2</v>
      </c>
      <c r="L2209" s="55" t="str">
        <f t="shared" si="211"/>
        <v/>
      </c>
      <c r="M2209" s="55">
        <f t="shared" si="209"/>
        <v>17.000000000010118</v>
      </c>
      <c r="N2209" s="59">
        <f t="shared" si="207"/>
        <v>43</v>
      </c>
      <c r="O2209" s="59">
        <f t="shared" si="208"/>
        <v>1</v>
      </c>
    </row>
    <row r="2210" spans="1:15" ht="12.5" customHeight="1" x14ac:dyDescent="0.35">
      <c r="A2210" s="61">
        <v>43</v>
      </c>
      <c r="B2210" s="61" t="s">
        <v>54</v>
      </c>
      <c r="C2210" s="70">
        <v>95.381709999999998</v>
      </c>
      <c r="D2210" s="59" t="s">
        <v>50</v>
      </c>
      <c r="E2210" s="61" t="s">
        <v>42</v>
      </c>
      <c r="F2210" s="61" t="s">
        <v>55</v>
      </c>
      <c r="G2210" s="61">
        <v>1E-4</v>
      </c>
      <c r="H2210" s="61">
        <f>IF(OR(G2210="",G2211="",G2212="",G2213=""),"",(SUMIF(A2210:A$7000,A2210,G2210:G$7000)))</f>
        <v>8.0000000000000015E-4</v>
      </c>
      <c r="I2210" s="61" t="str">
        <f t="shared" si="210"/>
        <v/>
      </c>
      <c r="J2210" s="61" t="str">
        <f t="shared" si="206"/>
        <v/>
      </c>
      <c r="K2210" s="61">
        <f t="array" ref="K2210">(MAX(IF($A2210=InsertVoiceSwitchActivateLOG!A$1:A$7000,InsertVoiceSwitchActivateLOG!H$1:H$7000,0)))</f>
        <v>1.7299999999999999E-2</v>
      </c>
      <c r="L2210" s="61" t="str">
        <f t="shared" si="211"/>
        <v/>
      </c>
      <c r="M2210" s="61">
        <f t="shared" si="209"/>
        <v>18.059999999991305</v>
      </c>
      <c r="N2210" s="59">
        <f t="shared" si="207"/>
        <v>43</v>
      </c>
      <c r="O2210" s="59">
        <f t="shared" si="208"/>
        <v>1</v>
      </c>
    </row>
    <row r="2211" spans="1:15" ht="12.5" customHeight="1" x14ac:dyDescent="0.35">
      <c r="A2211" s="2">
        <v>43</v>
      </c>
      <c r="B2211" s="2" t="s">
        <v>54</v>
      </c>
      <c r="C2211" s="69">
        <v>95.398060000000001</v>
      </c>
      <c r="D2211" t="s">
        <v>50</v>
      </c>
      <c r="E2211" s="2" t="s">
        <v>42</v>
      </c>
      <c r="F2211" s="2" t="s">
        <v>55</v>
      </c>
      <c r="G2211" s="2">
        <v>1E-4</v>
      </c>
      <c r="H2211" s="2">
        <f>IF(OR(G2211="",G2212="",G2213="",G2214=""),"",(SUMIF(A2211:A$7000,A2211,G2211:G$7000)))</f>
        <v>7.000000000000001E-4</v>
      </c>
      <c r="I2211" s="55" t="str">
        <f t="shared" si="210"/>
        <v/>
      </c>
      <c r="J2211" s="61" t="str">
        <f t="shared" si="206"/>
        <v/>
      </c>
      <c r="K2211" s="55">
        <f t="array" ref="K2211">(MAX(IF($A2211=InsertVoiceSwitchActivateLOG!A$1:A$7000,InsertVoiceSwitchActivateLOG!H$1:H$7000,0)))</f>
        <v>1.7299999999999999E-2</v>
      </c>
      <c r="L2211" s="55" t="str">
        <f t="shared" si="211"/>
        <v/>
      </c>
      <c r="M2211" s="55">
        <f t="shared" si="209"/>
        <v>16.350000000002751</v>
      </c>
      <c r="N2211" s="59">
        <f t="shared" si="207"/>
        <v>43</v>
      </c>
      <c r="O2211" s="59">
        <f t="shared" si="208"/>
        <v>1</v>
      </c>
    </row>
    <row r="2212" spans="1:15" ht="12.5" customHeight="1" x14ac:dyDescent="0.35">
      <c r="A2212" s="61">
        <v>43</v>
      </c>
      <c r="B2212" s="61" t="s">
        <v>54</v>
      </c>
      <c r="C2212" s="70">
        <v>95.414699999999996</v>
      </c>
      <c r="D2212" s="59" t="s">
        <v>50</v>
      </c>
      <c r="E2212" s="61" t="s">
        <v>42</v>
      </c>
      <c r="F2212" s="61" t="s">
        <v>55</v>
      </c>
      <c r="G2212" s="61">
        <v>1E-4</v>
      </c>
      <c r="H2212" s="61">
        <f>IF(OR(G2212="",G2213="",G2214="",G2215=""),"",(SUMIF(A2212:A$7000,A2212,G2212:G$7000)))</f>
        <v>6.0000000000000006E-4</v>
      </c>
      <c r="I2212" s="61" t="str">
        <f t="shared" si="210"/>
        <v/>
      </c>
      <c r="J2212" s="61" t="str">
        <f t="shared" si="206"/>
        <v/>
      </c>
      <c r="K2212" s="61">
        <f t="array" ref="K2212">(MAX(IF($A2212=InsertVoiceSwitchActivateLOG!A$1:A$7000,InsertVoiceSwitchActivateLOG!H$1:H$7000,0)))</f>
        <v>1.7299999999999999E-2</v>
      </c>
      <c r="L2212" s="61" t="str">
        <f t="shared" si="211"/>
        <v/>
      </c>
      <c r="M2212" s="61">
        <f t="shared" si="209"/>
        <v>16.639999999995325</v>
      </c>
      <c r="N2212" s="59">
        <f t="shared" si="207"/>
        <v>43</v>
      </c>
      <c r="O2212" s="59">
        <f t="shared" si="208"/>
        <v>1</v>
      </c>
    </row>
    <row r="2213" spans="1:15" ht="12.5" customHeight="1" x14ac:dyDescent="0.35">
      <c r="A2213" s="2">
        <v>43</v>
      </c>
      <c r="B2213" s="2" t="s">
        <v>54</v>
      </c>
      <c r="C2213" s="69">
        <v>95.431089999999998</v>
      </c>
      <c r="D2213" t="s">
        <v>50</v>
      </c>
      <c r="E2213" s="2" t="s">
        <v>42</v>
      </c>
      <c r="F2213" s="2" t="s">
        <v>55</v>
      </c>
      <c r="G2213" s="2">
        <v>1E-4</v>
      </c>
      <c r="H2213" s="2">
        <f>IF(OR(G2213="",G2214="",G2215="",G2216=""),"",(SUMIF(A2213:A$7000,A2213,G2213:G$7000)))</f>
        <v>5.0000000000000001E-4</v>
      </c>
      <c r="I2213" s="55" t="str">
        <f t="shared" si="210"/>
        <v/>
      </c>
      <c r="J2213" s="61" t="str">
        <f t="shared" si="206"/>
        <v/>
      </c>
      <c r="K2213" s="55">
        <f t="array" ref="K2213">(MAX(IF($A2213=InsertVoiceSwitchActivateLOG!A$1:A$7000,InsertVoiceSwitchActivateLOG!H$1:H$7000,0)))</f>
        <v>1.7299999999999999E-2</v>
      </c>
      <c r="L2213" s="55" t="str">
        <f t="shared" si="211"/>
        <v/>
      </c>
      <c r="M2213" s="55">
        <f t="shared" si="209"/>
        <v>16.390000000001237</v>
      </c>
      <c r="N2213" s="59">
        <f t="shared" si="207"/>
        <v>43</v>
      </c>
      <c r="O2213" s="59">
        <f t="shared" si="208"/>
        <v>1</v>
      </c>
    </row>
    <row r="2214" spans="1:15" ht="12.5" customHeight="1" x14ac:dyDescent="0.35">
      <c r="A2214" s="61">
        <v>43</v>
      </c>
      <c r="B2214" s="61" t="s">
        <v>54</v>
      </c>
      <c r="C2214" s="70">
        <v>95.447620000000001</v>
      </c>
      <c r="D2214" s="59" t="s">
        <v>50</v>
      </c>
      <c r="E2214" s="61" t="s">
        <v>42</v>
      </c>
      <c r="F2214" s="61" t="s">
        <v>55</v>
      </c>
      <c r="G2214" s="61">
        <v>1E-4</v>
      </c>
      <c r="H2214" s="61">
        <f>IF(OR(G2214="",G2215="",G2216="",G2217=""),"",(SUMIF(A2214:A$7000,A2214,G2214:G$7000)))</f>
        <v>4.0000000000000002E-4</v>
      </c>
      <c r="I2214" s="61" t="str">
        <f t="shared" si="210"/>
        <v/>
      </c>
      <c r="J2214" s="61" t="str">
        <f t="shared" si="206"/>
        <v/>
      </c>
      <c r="K2214" s="61">
        <f t="array" ref="K2214">(MAX(IF($A2214=InsertVoiceSwitchActivateLOG!A$1:A$7000,InsertVoiceSwitchActivateLOG!H$1:H$7000,0)))</f>
        <v>1.7299999999999999E-2</v>
      </c>
      <c r="L2214" s="61" t="str">
        <f t="shared" si="211"/>
        <v/>
      </c>
      <c r="M2214" s="61">
        <f t="shared" si="209"/>
        <v>16.530000000003042</v>
      </c>
      <c r="N2214" s="59">
        <f t="shared" si="207"/>
        <v>43</v>
      </c>
      <c r="O2214" s="59">
        <f t="shared" si="208"/>
        <v>1</v>
      </c>
    </row>
    <row r="2215" spans="1:15" ht="12.5" customHeight="1" x14ac:dyDescent="0.35">
      <c r="A2215" s="2">
        <v>43</v>
      </c>
      <c r="B2215" s="2" t="s">
        <v>54</v>
      </c>
      <c r="C2215" s="69">
        <v>95.464060000000003</v>
      </c>
      <c r="D2215" t="s">
        <v>50</v>
      </c>
      <c r="E2215" s="2" t="s">
        <v>42</v>
      </c>
      <c r="F2215" s="2" t="s">
        <v>55</v>
      </c>
      <c r="G2215" s="2">
        <v>1E-4</v>
      </c>
      <c r="H2215" s="2" t="str">
        <f>IF(OR(G2215="",G2216="",G2217="",G2218=""),"",(SUMIF(A2215:A$7000,A2215,G2215:G$7000)))</f>
        <v/>
      </c>
      <c r="I2215" s="55" t="str">
        <f t="shared" si="210"/>
        <v/>
      </c>
      <c r="J2215" s="61" t="str">
        <f t="shared" si="206"/>
        <v/>
      </c>
      <c r="K2215" s="55">
        <f t="array" ref="K2215">(MAX(IF($A2215=InsertVoiceSwitchActivateLOG!A$1:A$7000,InsertVoiceSwitchActivateLOG!H$1:H$7000,0)))</f>
        <v>1.7299999999999999E-2</v>
      </c>
      <c r="L2215" s="55" t="str">
        <f t="shared" si="211"/>
        <v/>
      </c>
      <c r="M2215" s="55">
        <f t="shared" si="209"/>
        <v>16.440000000002897</v>
      </c>
      <c r="N2215" s="59">
        <f t="shared" si="207"/>
        <v>43</v>
      </c>
      <c r="O2215" s="59">
        <f t="shared" si="208"/>
        <v>1</v>
      </c>
    </row>
    <row r="2216" spans="1:15" ht="12.5" customHeight="1" x14ac:dyDescent="0.35">
      <c r="A2216" s="61">
        <v>43</v>
      </c>
      <c r="B2216" s="61" t="s">
        <v>54</v>
      </c>
      <c r="C2216" s="70">
        <v>95.483289999999997</v>
      </c>
      <c r="D2216" s="59" t="s">
        <v>50</v>
      </c>
      <c r="E2216" s="61" t="s">
        <v>42</v>
      </c>
      <c r="F2216" s="61" t="s">
        <v>55</v>
      </c>
      <c r="G2216" s="61">
        <v>1E-4</v>
      </c>
      <c r="H2216" s="61" t="str">
        <f>IF(OR(G2216="",G2217="",G2218="",G2219=""),"",(SUMIF(A2216:A$7000,A2216,G2216:G$7000)))</f>
        <v/>
      </c>
      <c r="I2216" s="61" t="str">
        <f t="shared" si="210"/>
        <v/>
      </c>
      <c r="J2216" s="61" t="str">
        <f t="shared" si="206"/>
        <v/>
      </c>
      <c r="K2216" s="61">
        <f t="array" ref="K2216">(MAX(IF($A2216=InsertVoiceSwitchActivateLOG!A$1:A$7000,InsertVoiceSwitchActivateLOG!H$1:H$7000,0)))</f>
        <v>1.7299999999999999E-2</v>
      </c>
      <c r="L2216" s="61" t="str">
        <f t="shared" si="211"/>
        <v/>
      </c>
      <c r="M2216" s="61">
        <f t="shared" si="209"/>
        <v>19.229999999993197</v>
      </c>
      <c r="N2216" s="59">
        <f t="shared" si="207"/>
        <v>43</v>
      </c>
      <c r="O2216" s="59">
        <f t="shared" si="208"/>
        <v>1</v>
      </c>
    </row>
    <row r="2217" spans="1:15" ht="12.5" customHeight="1" x14ac:dyDescent="0.35">
      <c r="A2217" s="2">
        <v>43</v>
      </c>
      <c r="B2217" s="2" t="s">
        <v>54</v>
      </c>
      <c r="C2217" s="69">
        <v>95.503219999999999</v>
      </c>
      <c r="D2217" t="s">
        <v>50</v>
      </c>
      <c r="E2217" s="2" t="s">
        <v>42</v>
      </c>
      <c r="F2217" s="2" t="s">
        <v>55</v>
      </c>
      <c r="G2217" s="2">
        <v>1E-4</v>
      </c>
      <c r="H2217" s="2" t="str">
        <f>IF(OR(G2217="",G2218="",G2219="",G2220=""),"",(SUMIF(A2217:A$7000,A2217,G2217:G$7000)))</f>
        <v/>
      </c>
      <c r="I2217" s="55" t="str">
        <f t="shared" si="210"/>
        <v/>
      </c>
      <c r="J2217" s="61" t="str">
        <f t="shared" si="206"/>
        <v/>
      </c>
      <c r="K2217" s="55">
        <f t="array" ref="K2217">(MAX(IF($A2217=InsertVoiceSwitchActivateLOG!A$1:A$7000,InsertVoiceSwitchActivateLOG!H$1:H$7000,0)))</f>
        <v>1.7299999999999999E-2</v>
      </c>
      <c r="L2217" s="55" t="str">
        <f t="shared" si="211"/>
        <v/>
      </c>
      <c r="M2217" s="55">
        <f t="shared" si="209"/>
        <v>19.930000000002224</v>
      </c>
      <c r="N2217" s="59" t="str">
        <f t="shared" si="207"/>
        <v/>
      </c>
      <c r="O2217" s="59" t="str">
        <f t="shared" si="208"/>
        <v/>
      </c>
    </row>
    <row r="2218" spans="1:15" ht="12.5" customHeight="1" x14ac:dyDescent="0.35">
      <c r="A2218" s="61">
        <v>43</v>
      </c>
      <c r="B2218" s="61" t="s">
        <v>54</v>
      </c>
      <c r="C2218" s="70">
        <v>95.524379999999994</v>
      </c>
      <c r="D2218" s="59" t="s">
        <v>50</v>
      </c>
      <c r="E2218" s="61" t="s">
        <v>42</v>
      </c>
      <c r="F2218" s="61" t="s">
        <v>55</v>
      </c>
      <c r="G2218" s="61"/>
      <c r="H2218" s="61" t="str">
        <f>IF(OR(G2218="",G2219="",G2220="",G2221=""),"",(SUMIF(A2218:A$7000,A2218,G2218:G$7000)))</f>
        <v/>
      </c>
      <c r="I2218" s="61" t="str">
        <f t="shared" si="210"/>
        <v/>
      </c>
      <c r="J2218" s="61" t="str">
        <f t="shared" si="206"/>
        <v/>
      </c>
      <c r="K2218" s="61">
        <f t="array" ref="K2218">(MAX(IF($A2218=InsertVoiceSwitchActivateLOG!A$1:A$7000,InsertVoiceSwitchActivateLOG!H$1:H$7000,0)))</f>
        <v>1.7299999999999999E-2</v>
      </c>
      <c r="L2218" s="61" t="str">
        <f t="shared" si="211"/>
        <v/>
      </c>
      <c r="M2218" s="61">
        <f t="shared" si="209"/>
        <v>21.159999999994739</v>
      </c>
      <c r="N2218" s="59" t="str">
        <f t="shared" si="207"/>
        <v/>
      </c>
      <c r="O2218" s="59" t="str">
        <f t="shared" si="208"/>
        <v/>
      </c>
    </row>
    <row r="2219" spans="1:15" ht="12.5" customHeight="1" x14ac:dyDescent="0.35">
      <c r="A2219" s="2">
        <v>43</v>
      </c>
      <c r="B2219" s="2" t="s">
        <v>54</v>
      </c>
      <c r="C2219" s="69">
        <v>95.542950000000005</v>
      </c>
      <c r="D2219" t="s">
        <v>50</v>
      </c>
      <c r="E2219" s="2" t="s">
        <v>42</v>
      </c>
      <c r="F2219" s="2" t="s">
        <v>55</v>
      </c>
      <c r="G2219" s="2"/>
      <c r="H2219" s="2" t="str">
        <f>IF(OR(G2219="",G2220="",G2221="",G2222=""),"",(SUMIF(A2219:A$7000,A2219,G2219:G$7000)))</f>
        <v/>
      </c>
      <c r="I2219" s="55" t="str">
        <f t="shared" si="210"/>
        <v/>
      </c>
      <c r="J2219" s="61" t="str">
        <f t="shared" si="206"/>
        <v/>
      </c>
      <c r="K2219" s="55">
        <f t="array" ref="K2219">(MAX(IF($A2219=InsertVoiceSwitchActivateLOG!A$1:A$7000,InsertVoiceSwitchActivateLOG!H$1:H$7000,0)))</f>
        <v>1.7299999999999999E-2</v>
      </c>
      <c r="L2219" s="55" t="str">
        <f t="shared" si="211"/>
        <v/>
      </c>
      <c r="M2219" s="55">
        <f t="shared" si="209"/>
        <v>18.570000000011078</v>
      </c>
      <c r="N2219" s="59" t="str">
        <f t="shared" si="207"/>
        <v/>
      </c>
      <c r="O2219" s="59" t="str">
        <f t="shared" si="208"/>
        <v/>
      </c>
    </row>
    <row r="2220" spans="1:15" ht="12.5" customHeight="1" x14ac:dyDescent="0.35">
      <c r="A2220" s="61">
        <v>43</v>
      </c>
      <c r="B2220" s="61" t="s">
        <v>54</v>
      </c>
      <c r="C2220" s="70">
        <v>95.560379999999995</v>
      </c>
      <c r="D2220" s="59" t="s">
        <v>50</v>
      </c>
      <c r="E2220" s="61" t="s">
        <v>42</v>
      </c>
      <c r="F2220" s="61" t="s">
        <v>55</v>
      </c>
      <c r="G2220" s="61"/>
      <c r="H2220" s="61" t="str">
        <f>IF(OR(G2220="",G2221="",G2222="",G2223=""),"",(SUMIF(A2220:A$7000,A2220,G2220:G$7000)))</f>
        <v/>
      </c>
      <c r="I2220" s="61" t="str">
        <f t="shared" si="210"/>
        <v/>
      </c>
      <c r="J2220" s="61" t="str">
        <f t="shared" si="206"/>
        <v/>
      </c>
      <c r="K2220" s="61">
        <f t="array" ref="K2220">(MAX(IF($A2220=InsertVoiceSwitchActivateLOG!A$1:A$7000,InsertVoiceSwitchActivateLOG!H$1:H$7000,0)))</f>
        <v>1.7299999999999999E-2</v>
      </c>
      <c r="L2220" s="61" t="str">
        <f t="shared" si="211"/>
        <v/>
      </c>
      <c r="M2220" s="61">
        <f t="shared" si="209"/>
        <v>17.429999999990287</v>
      </c>
      <c r="N2220" s="59" t="str">
        <f t="shared" si="207"/>
        <v/>
      </c>
      <c r="O2220" s="59" t="str">
        <f t="shared" si="208"/>
        <v/>
      </c>
    </row>
    <row r="2221" spans="1:15" ht="12.5" customHeight="1" x14ac:dyDescent="0.35">
      <c r="A2221" s="2">
        <v>43</v>
      </c>
      <c r="B2221" s="2" t="s">
        <v>54</v>
      </c>
      <c r="C2221" s="69">
        <v>95.579059999999998</v>
      </c>
      <c r="D2221" t="s">
        <v>50</v>
      </c>
      <c r="E2221" s="2" t="s">
        <v>42</v>
      </c>
      <c r="F2221" s="2" t="s">
        <v>55</v>
      </c>
      <c r="G2221" s="2"/>
      <c r="H2221" s="2" t="str">
        <f>IF(OR(G2221="",G2222="",G2223="",G2224=""),"",(SUMIF(A2221:A$7000,A2221,G2221:G$7000)))</f>
        <v/>
      </c>
      <c r="I2221" s="55" t="str">
        <f t="shared" si="210"/>
        <v/>
      </c>
      <c r="J2221" s="61" t="str">
        <f t="shared" si="206"/>
        <v/>
      </c>
      <c r="K2221" s="55">
        <f t="array" ref="K2221">(MAX(IF($A2221=InsertVoiceSwitchActivateLOG!A$1:A$7000,InsertVoiceSwitchActivateLOG!H$1:H$7000,0)))</f>
        <v>1.7299999999999999E-2</v>
      </c>
      <c r="L2221" s="55" t="str">
        <f t="shared" si="211"/>
        <v/>
      </c>
      <c r="M2221" s="55">
        <f t="shared" si="209"/>
        <v>18.680000000003361</v>
      </c>
      <c r="N2221" s="59" t="str">
        <f t="shared" si="207"/>
        <v/>
      </c>
      <c r="O2221" s="59" t="str">
        <f t="shared" si="208"/>
        <v/>
      </c>
    </row>
    <row r="2222" spans="1:15" ht="12.5" customHeight="1" x14ac:dyDescent="0.35">
      <c r="A2222" s="61">
        <v>43</v>
      </c>
      <c r="B2222" s="61" t="s">
        <v>54</v>
      </c>
      <c r="C2222" s="70">
        <v>95.601550000000003</v>
      </c>
      <c r="D2222" s="59" t="s">
        <v>50</v>
      </c>
      <c r="E2222" s="61" t="s">
        <v>42</v>
      </c>
      <c r="F2222" s="61" t="s">
        <v>55</v>
      </c>
      <c r="G2222" s="61"/>
      <c r="H2222" s="61" t="str">
        <f>IF(OR(G2222="",G2223="",G2224="",G2225=""),"",(SUMIF(A2222:A$7000,A2222,G2222:G$7000)))</f>
        <v/>
      </c>
      <c r="I2222" s="61" t="str">
        <f t="shared" si="210"/>
        <v/>
      </c>
      <c r="J2222" s="61" t="str">
        <f t="shared" si="206"/>
        <v/>
      </c>
      <c r="K2222" s="61">
        <f t="array" ref="K2222">(MAX(IF($A2222=InsertVoiceSwitchActivateLOG!A$1:A$7000,InsertVoiceSwitchActivateLOG!H$1:H$7000,0)))</f>
        <v>1.7299999999999999E-2</v>
      </c>
      <c r="L2222" s="61" t="str">
        <f t="shared" si="211"/>
        <v/>
      </c>
      <c r="M2222" s="61">
        <f t="shared" si="209"/>
        <v>22.490000000004784</v>
      </c>
      <c r="N2222" s="59" t="str">
        <f t="shared" si="207"/>
        <v/>
      </c>
      <c r="O2222" s="59" t="str">
        <f t="shared" si="208"/>
        <v/>
      </c>
    </row>
    <row r="2223" spans="1:15" ht="12.5" customHeight="1" x14ac:dyDescent="0.35">
      <c r="A2223" s="2">
        <v>43</v>
      </c>
      <c r="B2223" s="2" t="s">
        <v>54</v>
      </c>
      <c r="C2223" s="69">
        <v>95.619879999999995</v>
      </c>
      <c r="D2223" t="s">
        <v>50</v>
      </c>
      <c r="E2223" s="2" t="s">
        <v>42</v>
      </c>
      <c r="F2223" s="2" t="s">
        <v>55</v>
      </c>
      <c r="G2223" s="2"/>
      <c r="H2223" s="2" t="str">
        <f>IF(OR(G2223="",G2224="",G2225="",G2226=""),"",(SUMIF(A2223:A$7000,A2223,G2223:G$7000)))</f>
        <v/>
      </c>
      <c r="I2223" s="55" t="str">
        <f t="shared" si="210"/>
        <v/>
      </c>
      <c r="J2223" s="61" t="str">
        <f t="shared" si="206"/>
        <v/>
      </c>
      <c r="K2223" s="55">
        <f t="array" ref="K2223">(MAX(IF($A2223=InsertVoiceSwitchActivateLOG!A$1:A$7000,InsertVoiceSwitchActivateLOG!H$1:H$7000,0)))</f>
        <v>1.7299999999999999E-2</v>
      </c>
      <c r="L2223" s="55" t="str">
        <f t="shared" si="211"/>
        <v/>
      </c>
      <c r="M2223" s="55">
        <f t="shared" si="209"/>
        <v>18.329999999991742</v>
      </c>
      <c r="N2223" s="59" t="str">
        <f t="shared" si="207"/>
        <v/>
      </c>
      <c r="O2223" s="59" t="str">
        <f t="shared" si="208"/>
        <v/>
      </c>
    </row>
    <row r="2224" spans="1:15" ht="12.5" customHeight="1" x14ac:dyDescent="0.35">
      <c r="A2224" s="61">
        <v>43</v>
      </c>
      <c r="B2224" s="61" t="s">
        <v>54</v>
      </c>
      <c r="C2224" s="70">
        <v>95.638720000000006</v>
      </c>
      <c r="D2224" s="59" t="s">
        <v>50</v>
      </c>
      <c r="E2224" s="61" t="s">
        <v>42</v>
      </c>
      <c r="F2224" s="61" t="s">
        <v>55</v>
      </c>
      <c r="G2224" s="61"/>
      <c r="H2224" s="61" t="str">
        <f>IF(OR(G2224="",G2225="",G2226="",G2227=""),"",(SUMIF(A2224:A$7000,A2224,G2224:G$7000)))</f>
        <v/>
      </c>
      <c r="I2224" s="61" t="str">
        <f t="shared" si="210"/>
        <v/>
      </c>
      <c r="J2224" s="61" t="str">
        <f t="shared" si="206"/>
        <v/>
      </c>
      <c r="K2224" s="61">
        <f t="array" ref="K2224">(MAX(IF($A2224=InsertVoiceSwitchActivateLOG!A$1:A$7000,InsertVoiceSwitchActivateLOG!H$1:H$7000,0)))</f>
        <v>1.7299999999999999E-2</v>
      </c>
      <c r="L2224" s="61" t="str">
        <f t="shared" si="211"/>
        <v/>
      </c>
      <c r="M2224" s="61">
        <f t="shared" si="209"/>
        <v>18.840000000011514</v>
      </c>
      <c r="N2224" s="59" t="str">
        <f t="shared" si="207"/>
        <v/>
      </c>
      <c r="O2224" s="59" t="str">
        <f t="shared" si="208"/>
        <v/>
      </c>
    </row>
    <row r="2225" spans="1:15" ht="12.5" customHeight="1" x14ac:dyDescent="0.35">
      <c r="A2225" s="2">
        <v>43</v>
      </c>
      <c r="B2225" s="2" t="s">
        <v>54</v>
      </c>
      <c r="C2225" s="69">
        <v>95.659459999999996</v>
      </c>
      <c r="D2225" t="s">
        <v>50</v>
      </c>
      <c r="E2225" s="2" t="s">
        <v>42</v>
      </c>
      <c r="F2225" s="2" t="s">
        <v>55</v>
      </c>
      <c r="G2225" s="2"/>
      <c r="H2225" s="2" t="str">
        <f>IF(OR(G2225="",G2226="",G2227="",G2228=""),"",(SUMIF(A2225:A$7000,A2225,G2225:G$7000)))</f>
        <v/>
      </c>
      <c r="I2225" s="55" t="str">
        <f t="shared" si="210"/>
        <v/>
      </c>
      <c r="J2225" s="61" t="str">
        <f t="shared" si="206"/>
        <v/>
      </c>
      <c r="K2225" s="55">
        <f t="array" ref="K2225">(MAX(IF($A2225=InsertVoiceSwitchActivateLOG!A$1:A$7000,InsertVoiceSwitchActivateLOG!H$1:H$7000,0)))</f>
        <v>1.7299999999999999E-2</v>
      </c>
      <c r="L2225" s="55" t="str">
        <f t="shared" si="211"/>
        <v/>
      </c>
      <c r="M2225" s="55">
        <f t="shared" si="209"/>
        <v>20.739999999989323</v>
      </c>
      <c r="N2225" s="59" t="str">
        <f t="shared" si="207"/>
        <v/>
      </c>
      <c r="O2225" s="59" t="str">
        <f t="shared" si="208"/>
        <v/>
      </c>
    </row>
    <row r="2226" spans="1:15" ht="12.5" customHeight="1" x14ac:dyDescent="0.35">
      <c r="A2226" s="61">
        <v>44</v>
      </c>
      <c r="B2226" s="61" t="s">
        <v>54</v>
      </c>
      <c r="C2226" s="70">
        <v>96.688540000000003</v>
      </c>
      <c r="D2226" s="59" t="s">
        <v>50</v>
      </c>
      <c r="E2226" s="61" t="s">
        <v>43</v>
      </c>
      <c r="F2226" s="61" t="s">
        <v>55</v>
      </c>
      <c r="G2226" s="61"/>
      <c r="H2226" s="61" t="str">
        <f>IF(OR(G2226="",G2227="",G2228="",G2229=""),"",(SUMIF(A2226:A$7000,A2226,G2226:G$7000)))</f>
        <v/>
      </c>
      <c r="I2226" s="61" t="str">
        <f t="shared" si="210"/>
        <v/>
      </c>
      <c r="J2226" s="61" t="str">
        <f t="shared" si="206"/>
        <v/>
      </c>
      <c r="K2226" s="61">
        <f t="array" ref="K2226">(MAX(IF($A2226=InsertVoiceSwitchActivateLOG!A$1:A$7000,InsertVoiceSwitchActivateLOG!H$1:H$7000,0)))</f>
        <v>0.12499999999999999</v>
      </c>
      <c r="L2226" s="61" t="str">
        <f t="shared" si="211"/>
        <v/>
      </c>
      <c r="M2226" s="61">
        <f t="shared" si="209"/>
        <v>0</v>
      </c>
      <c r="N2226" s="59" t="str">
        <f t="shared" si="207"/>
        <v/>
      </c>
      <c r="O2226" s="59" t="str">
        <f t="shared" si="208"/>
        <v/>
      </c>
    </row>
    <row r="2227" spans="1:15" ht="12.5" customHeight="1" x14ac:dyDescent="0.35">
      <c r="A2227" s="2">
        <v>44</v>
      </c>
      <c r="B2227" s="2" t="s">
        <v>54</v>
      </c>
      <c r="C2227" s="69">
        <v>96.705330000000004</v>
      </c>
      <c r="D2227" t="s">
        <v>50</v>
      </c>
      <c r="E2227" s="2" t="s">
        <v>43</v>
      </c>
      <c r="F2227" s="2" t="s">
        <v>55</v>
      </c>
      <c r="G2227" s="2"/>
      <c r="H2227" s="2" t="str">
        <f>IF(OR(G2227="",G2228="",G2229="",G2230=""),"",(SUMIF(A2227:A$7000,A2227,G2227:G$7000)))</f>
        <v/>
      </c>
      <c r="I2227" s="55" t="str">
        <f t="shared" si="210"/>
        <v/>
      </c>
      <c r="J2227" s="61" t="str">
        <f t="shared" si="206"/>
        <v/>
      </c>
      <c r="K2227" s="55">
        <f t="array" ref="K2227">(MAX(IF($A2227=InsertVoiceSwitchActivateLOG!A$1:A$7000,InsertVoiceSwitchActivateLOG!H$1:H$7000,0)))</f>
        <v>0.12499999999999999</v>
      </c>
      <c r="L2227" s="55" t="str">
        <f t="shared" si="211"/>
        <v/>
      </c>
      <c r="M2227" s="55">
        <f t="shared" si="209"/>
        <v>16.790000000000305</v>
      </c>
      <c r="N2227" s="59" t="str">
        <f t="shared" si="207"/>
        <v/>
      </c>
      <c r="O2227" s="59" t="str">
        <f t="shared" si="208"/>
        <v/>
      </c>
    </row>
    <row r="2228" spans="1:15" ht="12.5" customHeight="1" x14ac:dyDescent="0.35">
      <c r="A2228" s="61">
        <v>44</v>
      </c>
      <c r="B2228" s="61" t="s">
        <v>54</v>
      </c>
      <c r="C2228" s="70">
        <v>96.721500000000006</v>
      </c>
      <c r="D2228" s="59" t="s">
        <v>50</v>
      </c>
      <c r="E2228" s="61" t="s">
        <v>43</v>
      </c>
      <c r="F2228" s="61" t="s">
        <v>55</v>
      </c>
      <c r="G2228" s="61"/>
      <c r="H2228" s="61" t="str">
        <f>IF(OR(G2228="",G2229="",G2230="",G2231=""),"",(SUMIF(A2228:A$7000,A2228,G2228:G$7000)))</f>
        <v/>
      </c>
      <c r="I2228" s="61" t="str">
        <f t="shared" si="210"/>
        <v/>
      </c>
      <c r="J2228" s="61" t="str">
        <f t="shared" si="206"/>
        <v/>
      </c>
      <c r="K2228" s="61">
        <f t="array" ref="K2228">(MAX(IF($A2228=InsertVoiceSwitchActivateLOG!A$1:A$7000,InsertVoiceSwitchActivateLOG!H$1:H$7000,0)))</f>
        <v>0.12499999999999999</v>
      </c>
      <c r="L2228" s="61" t="str">
        <f t="shared" si="211"/>
        <v/>
      </c>
      <c r="M2228" s="61">
        <f t="shared" si="209"/>
        <v>16.17000000000246</v>
      </c>
      <c r="N2228" s="59" t="str">
        <f t="shared" si="207"/>
        <v/>
      </c>
      <c r="O2228" s="59" t="str">
        <f t="shared" si="208"/>
        <v/>
      </c>
    </row>
    <row r="2229" spans="1:15" ht="12.5" customHeight="1" x14ac:dyDescent="0.35">
      <c r="A2229" s="2">
        <v>44</v>
      </c>
      <c r="B2229" s="2" t="s">
        <v>54</v>
      </c>
      <c r="C2229" s="69">
        <v>96.737690000000001</v>
      </c>
      <c r="D2229" t="s">
        <v>50</v>
      </c>
      <c r="E2229" s="2" t="s">
        <v>43</v>
      </c>
      <c r="F2229" s="2" t="s">
        <v>55</v>
      </c>
      <c r="G2229" s="2"/>
      <c r="H2229" s="2" t="str">
        <f>IF(OR(G2229="",G2230="",G2231="",G2232=""),"",(SUMIF(A2229:A$7000,A2229,G2229:G$7000)))</f>
        <v/>
      </c>
      <c r="I2229" s="55" t="str">
        <f t="shared" si="210"/>
        <v/>
      </c>
      <c r="J2229" s="61" t="str">
        <f t="shared" si="206"/>
        <v/>
      </c>
      <c r="K2229" s="55">
        <f t="array" ref="K2229">(MAX(IF($A2229=InsertVoiceSwitchActivateLOG!A$1:A$7000,InsertVoiceSwitchActivateLOG!H$1:H$7000,0)))</f>
        <v>0.12499999999999999</v>
      </c>
      <c r="L2229" s="55" t="str">
        <f t="shared" si="211"/>
        <v/>
      </c>
      <c r="M2229" s="55">
        <f t="shared" si="209"/>
        <v>16.189999999994598</v>
      </c>
      <c r="N2229" s="59" t="str">
        <f t="shared" si="207"/>
        <v/>
      </c>
      <c r="O2229" s="59" t="str">
        <f t="shared" si="208"/>
        <v/>
      </c>
    </row>
    <row r="2230" spans="1:15" ht="12.5" customHeight="1" x14ac:dyDescent="0.35">
      <c r="A2230" s="61">
        <v>44</v>
      </c>
      <c r="B2230" s="61" t="s">
        <v>54</v>
      </c>
      <c r="C2230" s="70">
        <v>96.753780000000006</v>
      </c>
      <c r="D2230" s="59" t="s">
        <v>50</v>
      </c>
      <c r="E2230" s="61" t="s">
        <v>43</v>
      </c>
      <c r="F2230" s="61" t="s">
        <v>55</v>
      </c>
      <c r="G2230" s="61"/>
      <c r="H2230" s="61" t="str">
        <f>IF(OR(G2230="",G2231="",G2232="",G2233=""),"",(SUMIF(A2230:A$7000,A2230,G2230:G$7000)))</f>
        <v/>
      </c>
      <c r="I2230" s="61" t="str">
        <f t="shared" si="210"/>
        <v/>
      </c>
      <c r="J2230" s="61" t="str">
        <f t="shared" si="206"/>
        <v/>
      </c>
      <c r="K2230" s="61">
        <f t="array" ref="K2230">(MAX(IF($A2230=InsertVoiceSwitchActivateLOG!A$1:A$7000,InsertVoiceSwitchActivateLOG!H$1:H$7000,0)))</f>
        <v>0.12499999999999999</v>
      </c>
      <c r="L2230" s="61" t="str">
        <f t="shared" si="211"/>
        <v/>
      </c>
      <c r="M2230" s="61">
        <f t="shared" si="209"/>
        <v>16.090000000005489</v>
      </c>
      <c r="N2230" s="59" t="str">
        <f t="shared" si="207"/>
        <v/>
      </c>
      <c r="O2230" s="59" t="str">
        <f t="shared" si="208"/>
        <v/>
      </c>
    </row>
    <row r="2231" spans="1:15" ht="12.5" customHeight="1" x14ac:dyDescent="0.35">
      <c r="A2231" s="2">
        <v>44</v>
      </c>
      <c r="B2231" s="2" t="s">
        <v>54</v>
      </c>
      <c r="C2231" s="69">
        <v>96.776390000000006</v>
      </c>
      <c r="D2231" t="s">
        <v>50</v>
      </c>
      <c r="E2231" s="2" t="s">
        <v>43</v>
      </c>
      <c r="F2231" s="2" t="s">
        <v>55</v>
      </c>
      <c r="G2231" s="2"/>
      <c r="H2231" s="2" t="str">
        <f>IF(OR(G2231="",G2232="",G2233="",G2234=""),"",(SUMIF(A2231:A$7000,A2231,G2231:G$7000)))</f>
        <v/>
      </c>
      <c r="I2231" s="55" t="str">
        <f t="shared" si="210"/>
        <v/>
      </c>
      <c r="J2231" s="61" t="str">
        <f t="shared" si="206"/>
        <v/>
      </c>
      <c r="K2231" s="55">
        <f t="array" ref="K2231">(MAX(IF($A2231=InsertVoiceSwitchActivateLOG!A$1:A$7000,InsertVoiceSwitchActivateLOG!H$1:H$7000,0)))</f>
        <v>0.12499999999999999</v>
      </c>
      <c r="L2231" s="55" t="str">
        <f t="shared" si="211"/>
        <v/>
      </c>
      <c r="M2231" s="55">
        <f t="shared" si="209"/>
        <v>22.610000000000241</v>
      </c>
      <c r="N2231" s="59" t="str">
        <f t="shared" si="207"/>
        <v/>
      </c>
      <c r="O2231" s="59" t="str">
        <f t="shared" si="208"/>
        <v/>
      </c>
    </row>
    <row r="2232" spans="1:15" ht="12.5" customHeight="1" x14ac:dyDescent="0.35">
      <c r="A2232" s="61">
        <v>44</v>
      </c>
      <c r="B2232" s="61" t="s">
        <v>54</v>
      </c>
      <c r="C2232" s="70">
        <v>96.801190000000005</v>
      </c>
      <c r="D2232" s="59" t="s">
        <v>50</v>
      </c>
      <c r="E2232" s="61" t="s">
        <v>43</v>
      </c>
      <c r="F2232" s="61" t="s">
        <v>55</v>
      </c>
      <c r="G2232" s="61"/>
      <c r="H2232" s="61" t="str">
        <f>IF(OR(G2232="",G2233="",G2234="",G2235=""),"",(SUMIF(A2232:A$7000,A2232,G2232:G$7000)))</f>
        <v/>
      </c>
      <c r="I2232" s="61" t="str">
        <f t="shared" si="210"/>
        <v/>
      </c>
      <c r="J2232" s="61" t="str">
        <f t="shared" si="206"/>
        <v/>
      </c>
      <c r="K2232" s="61">
        <f t="array" ref="K2232">(MAX(IF($A2232=InsertVoiceSwitchActivateLOG!A$1:A$7000,InsertVoiceSwitchActivateLOG!H$1:H$7000,0)))</f>
        <v>0.12499999999999999</v>
      </c>
      <c r="L2232" s="61" t="str">
        <f t="shared" si="211"/>
        <v/>
      </c>
      <c r="M2232" s="61">
        <f t="shared" si="209"/>
        <v>24.799999999999045</v>
      </c>
      <c r="N2232" s="59" t="str">
        <f t="shared" si="207"/>
        <v/>
      </c>
      <c r="O2232" s="59" t="str">
        <f t="shared" si="208"/>
        <v/>
      </c>
    </row>
    <row r="2233" spans="1:15" ht="12.5" customHeight="1" x14ac:dyDescent="0.35">
      <c r="A2233" s="2">
        <v>44</v>
      </c>
      <c r="B2233" s="2" t="s">
        <v>54</v>
      </c>
      <c r="C2233" s="69">
        <v>96.817179999999993</v>
      </c>
      <c r="D2233" t="s">
        <v>50</v>
      </c>
      <c r="E2233" s="2" t="s">
        <v>43</v>
      </c>
      <c r="F2233" s="2" t="s">
        <v>55</v>
      </c>
      <c r="G2233" s="2"/>
      <c r="H2233" s="2" t="str">
        <f>IF(OR(G2233="",G2234="",G2235="",G2236=""),"",(SUMIF(A2233:A$7000,A2233,G2233:G$7000)))</f>
        <v/>
      </c>
      <c r="I2233" s="55" t="str">
        <f t="shared" si="210"/>
        <v/>
      </c>
      <c r="J2233" s="61" t="str">
        <f t="shared" si="206"/>
        <v/>
      </c>
      <c r="K2233" s="55">
        <f t="array" ref="K2233">(MAX(IF($A2233=InsertVoiceSwitchActivateLOG!A$1:A$7000,InsertVoiceSwitchActivateLOG!H$1:H$7000,0)))</f>
        <v>0.12499999999999999</v>
      </c>
      <c r="L2233" s="55" t="str">
        <f t="shared" si="211"/>
        <v/>
      </c>
      <c r="M2233" s="55">
        <f t="shared" si="209"/>
        <v>15.989999999987958</v>
      </c>
      <c r="N2233" s="59" t="str">
        <f t="shared" si="207"/>
        <v/>
      </c>
      <c r="O2233" s="59" t="str">
        <f t="shared" si="208"/>
        <v/>
      </c>
    </row>
    <row r="2234" spans="1:15" ht="12.5" customHeight="1" x14ac:dyDescent="0.35">
      <c r="A2234" s="61">
        <v>44</v>
      </c>
      <c r="B2234" s="61" t="s">
        <v>54</v>
      </c>
      <c r="C2234" s="70">
        <v>96.833889999999997</v>
      </c>
      <c r="D2234" s="59" t="s">
        <v>50</v>
      </c>
      <c r="E2234" s="61" t="s">
        <v>43</v>
      </c>
      <c r="F2234" s="61" t="s">
        <v>55</v>
      </c>
      <c r="G2234" s="61"/>
      <c r="H2234" s="61" t="str">
        <f>IF(OR(G2234="",G2235="",G2236="",G2237=""),"",(SUMIF(A2234:A$7000,A2234,G2234:G$7000)))</f>
        <v/>
      </c>
      <c r="I2234" s="61" t="str">
        <f t="shared" si="210"/>
        <v/>
      </c>
      <c r="J2234" s="61" t="str">
        <f t="shared" si="206"/>
        <v/>
      </c>
      <c r="K2234" s="61">
        <f t="array" ref="K2234">(MAX(IF($A2234=InsertVoiceSwitchActivateLOG!A$1:A$7000,InsertVoiceSwitchActivateLOG!H$1:H$7000,0)))</f>
        <v>0.12499999999999999</v>
      </c>
      <c r="L2234" s="61" t="str">
        <f t="shared" si="211"/>
        <v/>
      </c>
      <c r="M2234" s="61">
        <f t="shared" si="209"/>
        <v>16.710000000003333</v>
      </c>
      <c r="N2234" s="59" t="str">
        <f t="shared" si="207"/>
        <v/>
      </c>
      <c r="O2234" s="59" t="str">
        <f t="shared" si="208"/>
        <v/>
      </c>
    </row>
    <row r="2235" spans="1:15" ht="12.5" customHeight="1" x14ac:dyDescent="0.35">
      <c r="A2235" s="2">
        <v>44</v>
      </c>
      <c r="B2235" s="2" t="s">
        <v>54</v>
      </c>
      <c r="C2235" s="69">
        <v>96.853719999999996</v>
      </c>
      <c r="D2235" t="s">
        <v>50</v>
      </c>
      <c r="E2235" s="2" t="s">
        <v>43</v>
      </c>
      <c r="F2235" s="2" t="s">
        <v>55</v>
      </c>
      <c r="G2235" s="2"/>
      <c r="H2235" s="2" t="str">
        <f>IF(OR(G2235="",G2236="",G2237="",G2238=""),"",(SUMIF(A2235:A$7000,A2235,G2235:G$7000)))</f>
        <v/>
      </c>
      <c r="I2235" s="55" t="str">
        <f t="shared" si="210"/>
        <v/>
      </c>
      <c r="J2235" s="61" t="str">
        <f t="shared" si="206"/>
        <v/>
      </c>
      <c r="K2235" s="55">
        <f t="array" ref="K2235">(MAX(IF($A2235=InsertVoiceSwitchActivateLOG!A$1:A$7000,InsertVoiceSwitchActivateLOG!H$1:H$7000,0)))</f>
        <v>0.12499999999999999</v>
      </c>
      <c r="L2235" s="55" t="str">
        <f t="shared" si="211"/>
        <v/>
      </c>
      <c r="M2235" s="55">
        <f t="shared" si="209"/>
        <v>19.829999999998904</v>
      </c>
      <c r="N2235" s="59" t="str">
        <f t="shared" si="207"/>
        <v/>
      </c>
      <c r="O2235" s="59" t="str">
        <f t="shared" si="208"/>
        <v/>
      </c>
    </row>
    <row r="2236" spans="1:15" ht="12.5" customHeight="1" x14ac:dyDescent="0.35">
      <c r="A2236" s="61">
        <v>44</v>
      </c>
      <c r="B2236" s="61" t="s">
        <v>54</v>
      </c>
      <c r="C2236" s="70">
        <v>96.877449999999996</v>
      </c>
      <c r="D2236" s="59" t="s">
        <v>50</v>
      </c>
      <c r="E2236" s="61" t="s">
        <v>43</v>
      </c>
      <c r="F2236" s="61" t="s">
        <v>55</v>
      </c>
      <c r="G2236" s="61"/>
      <c r="H2236" s="61" t="str">
        <f>IF(OR(G2236="",G2237="",G2238="",G2239=""),"",(SUMIF(A2236:A$7000,A2236,G2236:G$7000)))</f>
        <v/>
      </c>
      <c r="I2236" s="61" t="str">
        <f t="shared" si="210"/>
        <v/>
      </c>
      <c r="J2236" s="61" t="str">
        <f t="shared" si="206"/>
        <v/>
      </c>
      <c r="K2236" s="61">
        <f t="array" ref="K2236">(MAX(IF($A2236=InsertVoiceSwitchActivateLOG!A$1:A$7000,InsertVoiceSwitchActivateLOG!H$1:H$7000,0)))</f>
        <v>0.12499999999999999</v>
      </c>
      <c r="L2236" s="61" t="str">
        <f t="shared" si="211"/>
        <v/>
      </c>
      <c r="M2236" s="61">
        <f t="shared" si="209"/>
        <v>23.730000000000473</v>
      </c>
      <c r="N2236" s="59" t="str">
        <f t="shared" si="207"/>
        <v/>
      </c>
      <c r="O2236" s="59" t="str">
        <f t="shared" si="208"/>
        <v/>
      </c>
    </row>
    <row r="2237" spans="1:15" ht="12.5" customHeight="1" x14ac:dyDescent="0.35">
      <c r="A2237" s="2">
        <v>44</v>
      </c>
      <c r="B2237" s="2" t="s">
        <v>54</v>
      </c>
      <c r="C2237" s="69">
        <v>96.899460000000005</v>
      </c>
      <c r="D2237" t="s">
        <v>50</v>
      </c>
      <c r="E2237" s="2" t="s">
        <v>43</v>
      </c>
      <c r="F2237" s="2" t="s">
        <v>55</v>
      </c>
      <c r="G2237" s="2"/>
      <c r="H2237" s="2" t="str">
        <f>IF(OR(G2237="",G2238="",G2239="",G2240=""),"",(SUMIF(A2237:A$7000,A2237,G2237:G$7000)))</f>
        <v/>
      </c>
      <c r="I2237" s="55" t="str">
        <f t="shared" si="210"/>
        <v/>
      </c>
      <c r="J2237" s="61" t="str">
        <f t="shared" si="206"/>
        <v/>
      </c>
      <c r="K2237" s="55">
        <f t="array" ref="K2237">(MAX(IF($A2237=InsertVoiceSwitchActivateLOG!A$1:A$7000,InsertVoiceSwitchActivateLOG!H$1:H$7000,0)))</f>
        <v>0.12499999999999999</v>
      </c>
      <c r="L2237" s="55" t="str">
        <f t="shared" si="211"/>
        <v/>
      </c>
      <c r="M2237" s="55">
        <f t="shared" si="209"/>
        <v>22.010000000008745</v>
      </c>
      <c r="N2237" s="59" t="str">
        <f t="shared" si="207"/>
        <v/>
      </c>
      <c r="O2237" s="59" t="str">
        <f t="shared" si="208"/>
        <v/>
      </c>
    </row>
    <row r="2238" spans="1:15" ht="12.5" customHeight="1" x14ac:dyDescent="0.35">
      <c r="A2238" s="61">
        <v>44</v>
      </c>
      <c r="B2238" s="61" t="s">
        <v>54</v>
      </c>
      <c r="C2238" s="70">
        <v>96.923699999999997</v>
      </c>
      <c r="D2238" s="59" t="s">
        <v>50</v>
      </c>
      <c r="E2238" s="61" t="s">
        <v>43</v>
      </c>
      <c r="F2238" s="61" t="s">
        <v>55</v>
      </c>
      <c r="G2238" s="61"/>
      <c r="H2238" s="61" t="str">
        <f>IF(OR(G2238="",G2239="",G2240="",G2241=""),"",(SUMIF(A2238:A$7000,A2238,G2238:G$7000)))</f>
        <v/>
      </c>
      <c r="I2238" s="61" t="str">
        <f t="shared" si="210"/>
        <v/>
      </c>
      <c r="J2238" s="61" t="str">
        <f t="shared" si="206"/>
        <v/>
      </c>
      <c r="K2238" s="61">
        <f t="array" ref="K2238">(MAX(IF($A2238=InsertVoiceSwitchActivateLOG!A$1:A$7000,InsertVoiceSwitchActivateLOG!H$1:H$7000,0)))</f>
        <v>0.12499999999999999</v>
      </c>
      <c r="L2238" s="61" t="str">
        <f t="shared" si="211"/>
        <v/>
      </c>
      <c r="M2238" s="61">
        <f t="shared" si="209"/>
        <v>24.239999999991824</v>
      </c>
      <c r="N2238" s="59" t="str">
        <f t="shared" si="207"/>
        <v/>
      </c>
      <c r="O2238" s="59" t="str">
        <f t="shared" si="208"/>
        <v/>
      </c>
    </row>
    <row r="2239" spans="1:15" ht="12.5" customHeight="1" x14ac:dyDescent="0.35">
      <c r="A2239" s="2">
        <v>44</v>
      </c>
      <c r="B2239" s="2" t="s">
        <v>54</v>
      </c>
      <c r="C2239" s="69">
        <v>96.941140000000004</v>
      </c>
      <c r="D2239" t="s">
        <v>50</v>
      </c>
      <c r="E2239" s="2" t="s">
        <v>43</v>
      </c>
      <c r="F2239" s="2" t="s">
        <v>55</v>
      </c>
      <c r="G2239" s="2"/>
      <c r="H2239" s="2" t="str">
        <f>IF(OR(G2239="",G2240="",G2241="",G2242=""),"",(SUMIF(A2239:A$7000,A2239,G2239:G$7000)))</f>
        <v/>
      </c>
      <c r="I2239" s="55" t="str">
        <f t="shared" si="210"/>
        <v/>
      </c>
      <c r="J2239" s="61" t="str">
        <f t="shared" si="206"/>
        <v/>
      </c>
      <c r="K2239" s="55">
        <f t="array" ref="K2239">(MAX(IF($A2239=InsertVoiceSwitchActivateLOG!A$1:A$7000,InsertVoiceSwitchActivateLOG!H$1:H$7000,0)))</f>
        <v>0.12499999999999999</v>
      </c>
      <c r="L2239" s="55" t="str">
        <f t="shared" si="211"/>
        <v/>
      </c>
      <c r="M2239" s="55">
        <f t="shared" si="209"/>
        <v>17.440000000007672</v>
      </c>
      <c r="N2239" s="59" t="str">
        <f t="shared" si="207"/>
        <v/>
      </c>
      <c r="O2239" s="59" t="str">
        <f t="shared" si="208"/>
        <v/>
      </c>
    </row>
    <row r="2240" spans="1:15" ht="12.5" customHeight="1" x14ac:dyDescent="0.35">
      <c r="A2240" s="61">
        <v>44</v>
      </c>
      <c r="B2240" s="61" t="s">
        <v>54</v>
      </c>
      <c r="C2240" s="70">
        <v>96.966250000000002</v>
      </c>
      <c r="D2240" s="59" t="s">
        <v>50</v>
      </c>
      <c r="E2240" s="61" t="s">
        <v>43</v>
      </c>
      <c r="F2240" s="61" t="s">
        <v>55</v>
      </c>
      <c r="G2240" s="61"/>
      <c r="H2240" s="61" t="str">
        <f>IF(OR(G2240="",G2241="",G2242="",G2243=""),"",(SUMIF(A2240:A$7000,A2240,G2240:G$7000)))</f>
        <v/>
      </c>
      <c r="I2240" s="61" t="str">
        <f t="shared" si="210"/>
        <v/>
      </c>
      <c r="J2240" s="61" t="str">
        <f t="shared" si="206"/>
        <v/>
      </c>
      <c r="K2240" s="61">
        <f t="array" ref="K2240">(MAX(IF($A2240=InsertVoiceSwitchActivateLOG!A$1:A$7000,InsertVoiceSwitchActivateLOG!H$1:H$7000,0)))</f>
        <v>0.12499999999999999</v>
      </c>
      <c r="L2240" s="61" t="str">
        <f t="shared" si="211"/>
        <v/>
      </c>
      <c r="M2240" s="61">
        <f t="shared" si="209"/>
        <v>25.109999999997967</v>
      </c>
      <c r="N2240" s="59" t="str">
        <f t="shared" si="207"/>
        <v/>
      </c>
      <c r="O2240" s="59" t="str">
        <f t="shared" si="208"/>
        <v/>
      </c>
    </row>
    <row r="2241" spans="1:15" ht="12.5" customHeight="1" x14ac:dyDescent="0.35">
      <c r="A2241" s="2">
        <v>44</v>
      </c>
      <c r="B2241" s="2" t="s">
        <v>54</v>
      </c>
      <c r="C2241" s="69">
        <v>96.992289999999997</v>
      </c>
      <c r="D2241" t="s">
        <v>50</v>
      </c>
      <c r="E2241" s="2" t="s">
        <v>43</v>
      </c>
      <c r="F2241" s="2" t="s">
        <v>55</v>
      </c>
      <c r="G2241" s="2"/>
      <c r="H2241" s="2" t="str">
        <f>IF(OR(G2241="",G2242="",G2243="",G2244=""),"",(SUMIF(A2241:A$7000,A2241,G2241:G$7000)))</f>
        <v/>
      </c>
      <c r="I2241" s="55" t="str">
        <f t="shared" si="210"/>
        <v/>
      </c>
      <c r="J2241" s="61" t="str">
        <f t="shared" si="206"/>
        <v/>
      </c>
      <c r="K2241" s="55">
        <f t="array" ref="K2241">(MAX(IF($A2241=InsertVoiceSwitchActivateLOG!A$1:A$7000,InsertVoiceSwitchActivateLOG!H$1:H$7000,0)))</f>
        <v>0.12499999999999999</v>
      </c>
      <c r="L2241" s="55" t="str">
        <f t="shared" si="211"/>
        <v/>
      </c>
      <c r="M2241" s="55">
        <f t="shared" si="209"/>
        <v>26.039999999994734</v>
      </c>
      <c r="N2241" s="59" t="str">
        <f t="shared" si="207"/>
        <v/>
      </c>
      <c r="O2241" s="59" t="str">
        <f t="shared" si="208"/>
        <v/>
      </c>
    </row>
    <row r="2242" spans="1:15" ht="12.5" customHeight="1" x14ac:dyDescent="0.35">
      <c r="A2242" s="61">
        <v>44</v>
      </c>
      <c r="B2242" s="61" t="s">
        <v>54</v>
      </c>
      <c r="C2242" s="70">
        <v>97.009640000000005</v>
      </c>
      <c r="D2242" s="59" t="s">
        <v>50</v>
      </c>
      <c r="E2242" s="61" t="s">
        <v>43</v>
      </c>
      <c r="F2242" s="61" t="s">
        <v>55</v>
      </c>
      <c r="G2242" s="61">
        <v>1E-4</v>
      </c>
      <c r="H2242" s="61" t="str">
        <f>IF(OR(G2242="",G2243="",G2244="",G2245=""),"",(SUMIF(A2242:A$7000,A2242,G2242:G$7000)))</f>
        <v/>
      </c>
      <c r="I2242" s="61" t="str">
        <f t="shared" si="210"/>
        <v/>
      </c>
      <c r="J2242" s="61" t="str">
        <f t="shared" si="206"/>
        <v/>
      </c>
      <c r="K2242" s="61">
        <f t="array" ref="K2242">(MAX(IF($A2242=InsertVoiceSwitchActivateLOG!A$1:A$7000,InsertVoiceSwitchActivateLOG!H$1:H$7000,0)))</f>
        <v>0.12499999999999999</v>
      </c>
      <c r="L2242" s="61" t="str">
        <f t="shared" si="211"/>
        <v/>
      </c>
      <c r="M2242" s="61">
        <f t="shared" si="209"/>
        <v>17.350000000007526</v>
      </c>
      <c r="N2242" s="59" t="str">
        <f t="shared" si="207"/>
        <v/>
      </c>
      <c r="O2242" s="59" t="str">
        <f t="shared" si="208"/>
        <v/>
      </c>
    </row>
    <row r="2243" spans="1:15" ht="12.5" customHeight="1" x14ac:dyDescent="0.35">
      <c r="A2243" s="2">
        <v>44</v>
      </c>
      <c r="B2243" s="2" t="s">
        <v>54</v>
      </c>
      <c r="C2243" s="69">
        <v>97.024870000000007</v>
      </c>
      <c r="D2243" t="s">
        <v>50</v>
      </c>
      <c r="E2243" s="2" t="s">
        <v>43</v>
      </c>
      <c r="F2243" s="2" t="s">
        <v>55</v>
      </c>
      <c r="G2243" s="2"/>
      <c r="H2243" s="2" t="str">
        <f>IF(OR(G2243="",G2244="",G2245="",G2246=""),"",(SUMIF(A2243:A$7000,A2243,G2243:G$7000)))</f>
        <v/>
      </c>
      <c r="I2243" s="55" t="str">
        <f t="shared" si="210"/>
        <v/>
      </c>
      <c r="J2243" s="61" t="str">
        <f t="shared" si="206"/>
        <v/>
      </c>
      <c r="K2243" s="55">
        <f t="array" ref="K2243">(MAX(IF($A2243=InsertVoiceSwitchActivateLOG!A$1:A$7000,InsertVoiceSwitchActivateLOG!H$1:H$7000,0)))</f>
        <v>0.12499999999999999</v>
      </c>
      <c r="L2243" s="55" t="str">
        <f t="shared" si="211"/>
        <v/>
      </c>
      <c r="M2243" s="55">
        <f t="shared" si="209"/>
        <v>15.230000000002519</v>
      </c>
      <c r="N2243" s="59" t="str">
        <f t="shared" si="207"/>
        <v/>
      </c>
      <c r="O2243" s="59" t="str">
        <f t="shared" si="208"/>
        <v/>
      </c>
    </row>
    <row r="2244" spans="1:15" ht="12.5" customHeight="1" x14ac:dyDescent="0.35">
      <c r="A2244" s="61">
        <v>44</v>
      </c>
      <c r="B2244" s="61" t="s">
        <v>54</v>
      </c>
      <c r="C2244" s="70">
        <v>97.040539999999993</v>
      </c>
      <c r="D2244" s="59" t="s">
        <v>50</v>
      </c>
      <c r="E2244" s="61" t="s">
        <v>43</v>
      </c>
      <c r="F2244" s="61" t="s">
        <v>55</v>
      </c>
      <c r="G2244" s="61"/>
      <c r="H2244" s="61" t="str">
        <f>IF(OR(G2244="",G2245="",G2246="",G2247=""),"",(SUMIF(A2244:A$7000,A2244,G2244:G$7000)))</f>
        <v/>
      </c>
      <c r="I2244" s="61" t="str">
        <f t="shared" si="210"/>
        <v/>
      </c>
      <c r="J2244" s="61" t="str">
        <f t="shared" si="206"/>
        <v/>
      </c>
      <c r="K2244" s="61">
        <f t="array" ref="K2244">(MAX(IF($A2244=InsertVoiceSwitchActivateLOG!A$1:A$7000,InsertVoiceSwitchActivateLOG!H$1:H$7000,0)))</f>
        <v>0.12499999999999999</v>
      </c>
      <c r="L2244" s="61" t="str">
        <f t="shared" si="211"/>
        <v/>
      </c>
      <c r="M2244" s="61">
        <f t="shared" si="209"/>
        <v>15.669999999985862</v>
      </c>
      <c r="N2244" s="59" t="str">
        <f t="shared" si="207"/>
        <v/>
      </c>
      <c r="O2244" s="59" t="str">
        <f t="shared" si="208"/>
        <v/>
      </c>
    </row>
    <row r="2245" spans="1:15" ht="12.5" customHeight="1" x14ac:dyDescent="0.35">
      <c r="A2245" s="2">
        <v>44</v>
      </c>
      <c r="B2245" s="2" t="s">
        <v>54</v>
      </c>
      <c r="C2245" s="69">
        <v>97.060329999999993</v>
      </c>
      <c r="D2245" t="s">
        <v>50</v>
      </c>
      <c r="E2245" s="2" t="s">
        <v>43</v>
      </c>
      <c r="F2245" s="2" t="s">
        <v>55</v>
      </c>
      <c r="G2245" s="2"/>
      <c r="H2245" s="2" t="str">
        <f>IF(OR(G2245="",G2246="",G2247="",G2248=""),"",(SUMIF(A2245:A$7000,A2245,G2245:G$7000)))</f>
        <v/>
      </c>
      <c r="I2245" s="55" t="str">
        <f t="shared" si="210"/>
        <v/>
      </c>
      <c r="J2245" s="61" t="str">
        <f t="shared" si="206"/>
        <v/>
      </c>
      <c r="K2245" s="55">
        <f t="array" ref="K2245">(MAX(IF($A2245=InsertVoiceSwitchActivateLOG!A$1:A$7000,InsertVoiceSwitchActivateLOG!H$1:H$7000,0)))</f>
        <v>0.12499999999999999</v>
      </c>
      <c r="L2245" s="55" t="str">
        <f t="shared" si="211"/>
        <v/>
      </c>
      <c r="M2245" s="55">
        <f t="shared" si="209"/>
        <v>19.790000000000418</v>
      </c>
      <c r="N2245" s="59" t="str">
        <f t="shared" si="207"/>
        <v/>
      </c>
      <c r="O2245" s="59" t="str">
        <f t="shared" si="208"/>
        <v/>
      </c>
    </row>
    <row r="2246" spans="1:15" ht="12.5" customHeight="1" x14ac:dyDescent="0.35">
      <c r="A2246" s="61">
        <v>44</v>
      </c>
      <c r="B2246" s="61" t="s">
        <v>54</v>
      </c>
      <c r="C2246" s="70">
        <v>97.094229999999996</v>
      </c>
      <c r="D2246" s="59" t="s">
        <v>50</v>
      </c>
      <c r="E2246" s="61" t="s">
        <v>43</v>
      </c>
      <c r="F2246" s="61" t="s">
        <v>55</v>
      </c>
      <c r="G2246" s="61"/>
      <c r="H2246" s="61" t="str">
        <f>IF(OR(G2246="",G2247="",G2248="",G2249=""),"",(SUMIF(A2246:A$7000,A2246,G2246:G$7000)))</f>
        <v/>
      </c>
      <c r="I2246" s="61" t="str">
        <f t="shared" si="210"/>
        <v/>
      </c>
      <c r="J2246" s="61" t="str">
        <f t="shared" si="206"/>
        <v/>
      </c>
      <c r="K2246" s="61">
        <f t="array" ref="K2246">(MAX(IF($A2246=InsertVoiceSwitchActivateLOG!A$1:A$7000,InsertVoiceSwitchActivateLOG!H$1:H$7000,0)))</f>
        <v>0.12499999999999999</v>
      </c>
      <c r="L2246" s="61" t="str">
        <f t="shared" si="211"/>
        <v/>
      </c>
      <c r="M2246" s="61">
        <f t="shared" si="209"/>
        <v>33.900000000002706</v>
      </c>
      <c r="N2246" s="59" t="str">
        <f t="shared" si="207"/>
        <v/>
      </c>
      <c r="O2246" s="59" t="str">
        <f t="shared" si="208"/>
        <v/>
      </c>
    </row>
    <row r="2247" spans="1:15" ht="12.5" customHeight="1" x14ac:dyDescent="0.35">
      <c r="A2247" s="2">
        <v>44</v>
      </c>
      <c r="B2247" s="2" t="s">
        <v>54</v>
      </c>
      <c r="C2247" s="69">
        <v>97.122110000000006</v>
      </c>
      <c r="D2247" t="s">
        <v>50</v>
      </c>
      <c r="E2247" s="2" t="s">
        <v>43</v>
      </c>
      <c r="F2247" s="2" t="s">
        <v>55</v>
      </c>
      <c r="G2247" s="2"/>
      <c r="H2247" s="2" t="str">
        <f>IF(OR(G2247="",G2248="",G2249="",G2250=""),"",(SUMIF(A2247:A$7000,A2247,G2247:G$7000)))</f>
        <v/>
      </c>
      <c r="I2247" s="55" t="str">
        <f t="shared" si="210"/>
        <v/>
      </c>
      <c r="J2247" s="61" t="str">
        <f t="shared" si="206"/>
        <v/>
      </c>
      <c r="K2247" s="55">
        <f t="array" ref="K2247">(MAX(IF($A2247=InsertVoiceSwitchActivateLOG!A$1:A$7000,InsertVoiceSwitchActivateLOG!H$1:H$7000,0)))</f>
        <v>0.12499999999999999</v>
      </c>
      <c r="L2247" s="55" t="str">
        <f t="shared" si="211"/>
        <v/>
      </c>
      <c r="M2247" s="55">
        <f t="shared" si="209"/>
        <v>27.880000000010341</v>
      </c>
      <c r="N2247" s="59" t="str">
        <f t="shared" si="207"/>
        <v/>
      </c>
      <c r="O2247" s="59" t="str">
        <f t="shared" si="208"/>
        <v/>
      </c>
    </row>
    <row r="2248" spans="1:15" ht="12.5" customHeight="1" x14ac:dyDescent="0.35">
      <c r="A2248" s="61">
        <v>44</v>
      </c>
      <c r="B2248" s="61" t="s">
        <v>54</v>
      </c>
      <c r="C2248" s="70">
        <v>97.151539999999997</v>
      </c>
      <c r="D2248" s="59" t="s">
        <v>50</v>
      </c>
      <c r="E2248" s="61" t="s">
        <v>43</v>
      </c>
      <c r="F2248" s="61" t="s">
        <v>55</v>
      </c>
      <c r="G2248" s="61">
        <v>5.0000000000000001E-4</v>
      </c>
      <c r="H2248" s="61">
        <f>IF(OR(G2248="",G2249="",G2250="",G2251=""),"",(SUMIF(A2248:A$7000,A2248,G2248:G$7000)))</f>
        <v>0.12499999999999999</v>
      </c>
      <c r="I2248" s="61">
        <f t="shared" si="210"/>
        <v>44</v>
      </c>
      <c r="J2248" s="61" t="str">
        <f t="shared" si="206"/>
        <v>TaskB</v>
      </c>
      <c r="K2248" s="61">
        <f t="array" ref="K2248">(MAX(IF($A2248=InsertVoiceSwitchActivateLOG!A$1:A$7000,InsertVoiceSwitchActivateLOG!H$1:H$7000,0)))</f>
        <v>0.12499999999999999</v>
      </c>
      <c r="L2248" s="61">
        <f t="shared" si="211"/>
        <v>97.151539999999997</v>
      </c>
      <c r="M2248" s="61">
        <f t="shared" si="209"/>
        <v>29.429999999990741</v>
      </c>
      <c r="N2248" s="59" t="str">
        <f t="shared" si="207"/>
        <v/>
      </c>
      <c r="O2248" s="59" t="str">
        <f t="shared" si="208"/>
        <v/>
      </c>
    </row>
    <row r="2249" spans="1:15" ht="12.5" customHeight="1" x14ac:dyDescent="0.35">
      <c r="A2249" s="2">
        <v>44</v>
      </c>
      <c r="B2249" s="2" t="s">
        <v>56</v>
      </c>
      <c r="C2249" s="69">
        <v>97.176789999999997</v>
      </c>
      <c r="D2249" t="s">
        <v>50</v>
      </c>
      <c r="E2249" s="2" t="s">
        <v>43</v>
      </c>
      <c r="F2249" s="2" t="s">
        <v>55</v>
      </c>
      <c r="G2249" s="2">
        <v>2.2000000000000001E-3</v>
      </c>
      <c r="H2249" s="2">
        <f>IF(OR(G2249="",G2250="",G2251="",G2252=""),"",(SUMIF(A2249:A$7000,A2249,G2249:G$7000)))</f>
        <v>0.12449999999999999</v>
      </c>
      <c r="I2249" s="55" t="str">
        <f t="shared" si="210"/>
        <v/>
      </c>
      <c r="J2249" s="61" t="str">
        <f t="shared" si="206"/>
        <v/>
      </c>
      <c r="K2249" s="55">
        <f t="array" ref="K2249">(MAX(IF($A2249=InsertVoiceSwitchActivateLOG!A$1:A$7000,InsertVoiceSwitchActivateLOG!H$1:H$7000,0)))</f>
        <v>0.12499999999999999</v>
      </c>
      <c r="L2249" s="55" t="str">
        <f t="shared" si="211"/>
        <v/>
      </c>
      <c r="M2249" s="55">
        <f t="shared" si="209"/>
        <v>25.249999999999773</v>
      </c>
      <c r="N2249" s="59">
        <f t="shared" si="207"/>
        <v>44</v>
      </c>
      <c r="O2249" s="59">
        <f t="shared" si="208"/>
        <v>1</v>
      </c>
    </row>
    <row r="2250" spans="1:15" ht="12.5" customHeight="1" x14ac:dyDescent="0.35">
      <c r="A2250" s="61">
        <v>44</v>
      </c>
      <c r="B2250" s="61" t="s">
        <v>56</v>
      </c>
      <c r="C2250" s="70">
        <v>97.195009999999996</v>
      </c>
      <c r="D2250" s="59" t="s">
        <v>50</v>
      </c>
      <c r="E2250" s="61" t="s">
        <v>43</v>
      </c>
      <c r="F2250" s="61" t="s">
        <v>55</v>
      </c>
      <c r="G2250" s="61">
        <v>3.7000000000000002E-3</v>
      </c>
      <c r="H2250" s="61">
        <f>IF(OR(G2250="",G2251="",G2252="",G2253=""),"",(SUMIF(A2250:A$7000,A2250,G2250:G$7000)))</f>
        <v>0.12229999999999998</v>
      </c>
      <c r="I2250" s="61" t="str">
        <f t="shared" si="210"/>
        <v/>
      </c>
      <c r="J2250" s="61" t="str">
        <f t="shared" si="206"/>
        <v/>
      </c>
      <c r="K2250" s="61">
        <f t="array" ref="K2250">(MAX(IF($A2250=InsertVoiceSwitchActivateLOG!A$1:A$7000,InsertVoiceSwitchActivateLOG!H$1:H$7000,0)))</f>
        <v>0.12499999999999999</v>
      </c>
      <c r="L2250" s="61" t="str">
        <f t="shared" si="211"/>
        <v/>
      </c>
      <c r="M2250" s="61">
        <f t="shared" si="209"/>
        <v>18.219999999999459</v>
      </c>
      <c r="N2250" s="59">
        <f t="shared" si="207"/>
        <v>44</v>
      </c>
      <c r="O2250" s="59">
        <f t="shared" si="208"/>
        <v>1</v>
      </c>
    </row>
    <row r="2251" spans="1:15" ht="12.5" customHeight="1" x14ac:dyDescent="0.35">
      <c r="A2251" s="2">
        <v>44</v>
      </c>
      <c r="B2251" s="2" t="s">
        <v>56</v>
      </c>
      <c r="C2251" s="69">
        <v>97.211039999999997</v>
      </c>
      <c r="D2251" t="s">
        <v>50</v>
      </c>
      <c r="E2251" s="2" t="s">
        <v>43</v>
      </c>
      <c r="F2251" s="2" t="s">
        <v>55</v>
      </c>
      <c r="G2251" s="2">
        <v>3.7000000000000002E-3</v>
      </c>
      <c r="H2251" s="2">
        <f>IF(OR(G2251="",G2252="",G2253="",G2254=""),"",(SUMIF(A2251:A$7000,A2251,G2251:G$7000)))</f>
        <v>0.1186</v>
      </c>
      <c r="I2251" s="55" t="str">
        <f t="shared" si="210"/>
        <v/>
      </c>
      <c r="J2251" s="61" t="str">
        <f t="shared" si="206"/>
        <v/>
      </c>
      <c r="K2251" s="55">
        <f t="array" ref="K2251">(MAX(IF($A2251=InsertVoiceSwitchActivateLOG!A$1:A$7000,InsertVoiceSwitchActivateLOG!H$1:H$7000,0)))</f>
        <v>0.12499999999999999</v>
      </c>
      <c r="L2251" s="55" t="str">
        <f t="shared" si="211"/>
        <v/>
      </c>
      <c r="M2251" s="55">
        <f t="shared" si="209"/>
        <v>16.030000000000655</v>
      </c>
      <c r="N2251" s="59">
        <f t="shared" si="207"/>
        <v>44</v>
      </c>
      <c r="O2251" s="59">
        <f t="shared" si="208"/>
        <v>-1</v>
      </c>
    </row>
    <row r="2252" spans="1:15" ht="12.5" customHeight="1" x14ac:dyDescent="0.35">
      <c r="A2252" s="61">
        <v>44</v>
      </c>
      <c r="B2252" s="61" t="s">
        <v>56</v>
      </c>
      <c r="C2252" s="70">
        <v>97.226590000000002</v>
      </c>
      <c r="D2252" s="59" t="s">
        <v>50</v>
      </c>
      <c r="E2252" s="61" t="s">
        <v>43</v>
      </c>
      <c r="F2252" s="61" t="s">
        <v>55</v>
      </c>
      <c r="G2252" s="61">
        <v>2E-3</v>
      </c>
      <c r="H2252" s="61">
        <f>IF(OR(G2252="",G2253="",G2254="",G2255=""),"",(SUMIF(A2252:A$7000,A2252,G2252:G$7000)))</f>
        <v>0.11489999999999999</v>
      </c>
      <c r="I2252" s="61" t="str">
        <f t="shared" si="210"/>
        <v/>
      </c>
      <c r="J2252" s="61" t="str">
        <f t="shared" si="206"/>
        <v/>
      </c>
      <c r="K2252" s="61">
        <f t="array" ref="K2252">(MAX(IF($A2252=InsertVoiceSwitchActivateLOG!A$1:A$7000,InsertVoiceSwitchActivateLOG!H$1:H$7000,0)))</f>
        <v>0.12499999999999999</v>
      </c>
      <c r="L2252" s="61" t="str">
        <f t="shared" si="211"/>
        <v/>
      </c>
      <c r="M2252" s="61">
        <f t="shared" si="209"/>
        <v>15.550000000004616</v>
      </c>
      <c r="N2252" s="59">
        <f t="shared" si="207"/>
        <v>44</v>
      </c>
      <c r="O2252" s="59">
        <f t="shared" si="208"/>
        <v>1</v>
      </c>
    </row>
    <row r="2253" spans="1:15" ht="12.5" customHeight="1" x14ac:dyDescent="0.35">
      <c r="A2253" s="2">
        <v>44</v>
      </c>
      <c r="B2253" s="2" t="s">
        <v>56</v>
      </c>
      <c r="C2253" s="69">
        <v>97.242679999999993</v>
      </c>
      <c r="D2253" t="s">
        <v>50</v>
      </c>
      <c r="E2253" s="2" t="s">
        <v>43</v>
      </c>
      <c r="F2253" s="2" t="s">
        <v>55</v>
      </c>
      <c r="G2253" s="2">
        <v>2E-3</v>
      </c>
      <c r="H2253" s="2">
        <f>IF(OR(G2253="",G2254="",G2255="",G2256=""),"",(SUMIF(A2253:A$7000,A2253,G2253:G$7000)))</f>
        <v>0.11289999999999999</v>
      </c>
      <c r="I2253" s="55" t="str">
        <f t="shared" si="210"/>
        <v/>
      </c>
      <c r="J2253" s="61" t="str">
        <f t="shared" si="206"/>
        <v/>
      </c>
      <c r="K2253" s="55">
        <f t="array" ref="K2253">(MAX(IF($A2253=InsertVoiceSwitchActivateLOG!A$1:A$7000,InsertVoiceSwitchActivateLOG!H$1:H$7000,0)))</f>
        <v>0.12499999999999999</v>
      </c>
      <c r="L2253" s="55" t="str">
        <f t="shared" si="211"/>
        <v/>
      </c>
      <c r="M2253" s="55">
        <f t="shared" si="209"/>
        <v>16.089999999991278</v>
      </c>
      <c r="N2253" s="59">
        <f t="shared" si="207"/>
        <v>44</v>
      </c>
      <c r="O2253" s="59">
        <f t="shared" si="208"/>
        <v>1</v>
      </c>
    </row>
    <row r="2254" spans="1:15" ht="12.5" customHeight="1" x14ac:dyDescent="0.35">
      <c r="A2254" s="61">
        <v>44</v>
      </c>
      <c r="B2254" s="61" t="s">
        <v>56</v>
      </c>
      <c r="C2254" s="70">
        <v>97.260270000000006</v>
      </c>
      <c r="D2254" s="59" t="s">
        <v>50</v>
      </c>
      <c r="E2254" s="61" t="s">
        <v>43</v>
      </c>
      <c r="F2254" s="61" t="s">
        <v>55</v>
      </c>
      <c r="G2254" s="61">
        <v>3.0999999999999999E-3</v>
      </c>
      <c r="H2254" s="61">
        <f>IF(OR(G2254="",G2255="",G2256="",G2257=""),"",(SUMIF(A2254:A$7000,A2254,G2254:G$7000)))</f>
        <v>0.11089999999999998</v>
      </c>
      <c r="I2254" s="61" t="str">
        <f t="shared" si="210"/>
        <v/>
      </c>
      <c r="J2254" s="61" t="str">
        <f t="shared" si="206"/>
        <v/>
      </c>
      <c r="K2254" s="61">
        <f t="array" ref="K2254">(MAX(IF($A2254=InsertVoiceSwitchActivateLOG!A$1:A$7000,InsertVoiceSwitchActivateLOG!H$1:H$7000,0)))</f>
        <v>0.12499999999999999</v>
      </c>
      <c r="L2254" s="61" t="str">
        <f t="shared" si="211"/>
        <v/>
      </c>
      <c r="M2254" s="61">
        <f t="shared" si="209"/>
        <v>17.590000000012651</v>
      </c>
      <c r="N2254" s="59">
        <f t="shared" si="207"/>
        <v>44</v>
      </c>
      <c r="O2254" s="59">
        <f t="shared" si="208"/>
        <v>-1</v>
      </c>
    </row>
    <row r="2255" spans="1:15" ht="12.5" customHeight="1" x14ac:dyDescent="0.35">
      <c r="A2255" s="2">
        <v>44</v>
      </c>
      <c r="B2255" s="2" t="s">
        <v>56</v>
      </c>
      <c r="C2255" s="69">
        <v>97.27637</v>
      </c>
      <c r="D2255" t="s">
        <v>50</v>
      </c>
      <c r="E2255" s="2" t="s">
        <v>43</v>
      </c>
      <c r="F2255" s="2" t="s">
        <v>55</v>
      </c>
      <c r="G2255" s="2">
        <v>2.8E-3</v>
      </c>
      <c r="H2255" s="2">
        <f>IF(OR(G2255="",G2256="",G2257="",G2258=""),"",(SUMIF(A2255:A$7000,A2255,G2255:G$7000)))</f>
        <v>0.10779999999999999</v>
      </c>
      <c r="I2255" s="55" t="str">
        <f t="shared" si="210"/>
        <v/>
      </c>
      <c r="J2255" s="61" t="str">
        <f t="shared" si="206"/>
        <v/>
      </c>
      <c r="K2255" s="55">
        <f t="array" ref="K2255">(MAX(IF($A2255=InsertVoiceSwitchActivateLOG!A$1:A$7000,InsertVoiceSwitchActivateLOG!H$1:H$7000,0)))</f>
        <v>0.12499999999999999</v>
      </c>
      <c r="L2255" s="55" t="str">
        <f t="shared" si="211"/>
        <v/>
      </c>
      <c r="M2255" s="55">
        <f t="shared" si="209"/>
        <v>16.099999999994452</v>
      </c>
      <c r="N2255" s="59">
        <f t="shared" si="207"/>
        <v>44</v>
      </c>
      <c r="O2255" s="59">
        <f t="shared" si="208"/>
        <v>1</v>
      </c>
    </row>
    <row r="2256" spans="1:15" ht="12.5" customHeight="1" x14ac:dyDescent="0.35">
      <c r="A2256" s="61">
        <v>44</v>
      </c>
      <c r="B2256" s="61" t="s">
        <v>56</v>
      </c>
      <c r="C2256" s="70">
        <v>97.293880000000001</v>
      </c>
      <c r="D2256" s="59" t="s">
        <v>50</v>
      </c>
      <c r="E2256" s="61" t="s">
        <v>43</v>
      </c>
      <c r="F2256" s="61" t="s">
        <v>55</v>
      </c>
      <c r="G2256" s="61">
        <v>2.8E-3</v>
      </c>
      <c r="H2256" s="61">
        <f>IF(OR(G2256="",G2257="",G2258="",G2259=""),"",(SUMIF(A2256:A$7000,A2256,G2256:G$7000)))</f>
        <v>0.105</v>
      </c>
      <c r="I2256" s="61" t="str">
        <f t="shared" si="210"/>
        <v/>
      </c>
      <c r="J2256" s="61" t="str">
        <f t="shared" si="206"/>
        <v/>
      </c>
      <c r="K2256" s="61">
        <f t="array" ref="K2256">(MAX(IF($A2256=InsertVoiceSwitchActivateLOG!A$1:A$7000,InsertVoiceSwitchActivateLOG!H$1:H$7000,0)))</f>
        <v>0.12499999999999999</v>
      </c>
      <c r="L2256" s="61" t="str">
        <f t="shared" si="211"/>
        <v/>
      </c>
      <c r="M2256" s="61">
        <f t="shared" si="209"/>
        <v>17.510000000001469</v>
      </c>
      <c r="N2256" s="59">
        <f t="shared" si="207"/>
        <v>44</v>
      </c>
      <c r="O2256" s="59">
        <f t="shared" si="208"/>
        <v>-1</v>
      </c>
    </row>
    <row r="2257" spans="1:15" ht="12.5" customHeight="1" x14ac:dyDescent="0.35">
      <c r="A2257" s="2">
        <v>44</v>
      </c>
      <c r="B2257" s="2" t="s">
        <v>56</v>
      </c>
      <c r="C2257" s="69">
        <v>97.309200000000004</v>
      </c>
      <c r="D2257" t="s">
        <v>50</v>
      </c>
      <c r="E2257" s="2" t="s">
        <v>43</v>
      </c>
      <c r="F2257" s="2" t="s">
        <v>55</v>
      </c>
      <c r="G2257" s="2">
        <v>1E-3</v>
      </c>
      <c r="H2257" s="2">
        <f>IF(OR(G2257="",G2258="",G2259="",G2260=""),"",(SUMIF(A2257:A$7000,A2257,G2257:G$7000)))</f>
        <v>0.10219999999999997</v>
      </c>
      <c r="I2257" s="55" t="str">
        <f t="shared" si="210"/>
        <v/>
      </c>
      <c r="J2257" s="61" t="str">
        <f t="shared" ref="J2257:J2320" si="212">IF(L2257="","",(VLOOKUP(A2257,A2257:E9241,5,FALSE)))</f>
        <v/>
      </c>
      <c r="K2257" s="55">
        <f t="array" ref="K2257">(MAX(IF($A2257=InsertVoiceSwitchActivateLOG!A$1:A$7000,InsertVoiceSwitchActivateLOG!H$1:H$7000,0)))</f>
        <v>0.12499999999999999</v>
      </c>
      <c r="L2257" s="55" t="str">
        <f t="shared" si="211"/>
        <v/>
      </c>
      <c r="M2257" s="55">
        <f t="shared" si="209"/>
        <v>15.320000000002665</v>
      </c>
      <c r="N2257" s="59">
        <f t="shared" ref="N2257:N2320" si="213">IF(AND(G2257&gt;0,G2258&gt;0,G2256&gt;0),A2257,"")</f>
        <v>44</v>
      </c>
      <c r="O2257" s="59">
        <f t="shared" ref="O2257:O2320" si="214">IF(N2257="","",(IF(G2257&gt;G2258,-1,1)))</f>
        <v>-1</v>
      </c>
    </row>
    <row r="2258" spans="1:15" ht="12.5" customHeight="1" x14ac:dyDescent="0.35">
      <c r="A2258" s="61">
        <v>44</v>
      </c>
      <c r="B2258" s="61" t="s">
        <v>54</v>
      </c>
      <c r="C2258" s="70">
        <v>97.325860000000006</v>
      </c>
      <c r="D2258" s="59" t="s">
        <v>50</v>
      </c>
      <c r="E2258" s="61" t="s">
        <v>43</v>
      </c>
      <c r="F2258" s="61" t="s">
        <v>55</v>
      </c>
      <c r="G2258" s="61">
        <v>1E-4</v>
      </c>
      <c r="H2258" s="61">
        <f>IF(OR(G2258="",G2259="",G2260="",G2261=""),"",(SUMIF(A2258:A$7000,A2258,G2258:G$7000)))</f>
        <v>0.10119999999999997</v>
      </c>
      <c r="I2258" s="61" t="str">
        <f t="shared" si="210"/>
        <v/>
      </c>
      <c r="J2258" s="61" t="str">
        <f t="shared" si="212"/>
        <v/>
      </c>
      <c r="K2258" s="61">
        <f t="array" ref="K2258">(MAX(IF($A2258=InsertVoiceSwitchActivateLOG!A$1:A$7000,InsertVoiceSwitchActivateLOG!H$1:H$7000,0)))</f>
        <v>0.12499999999999999</v>
      </c>
      <c r="L2258" s="61" t="str">
        <f t="shared" si="211"/>
        <v/>
      </c>
      <c r="M2258" s="61">
        <f t="shared" ref="M2258:M2321" si="215">IF(A2258=A2257,ABS(C2258-C2257),0)*1000</f>
        <v>16.660000000001673</v>
      </c>
      <c r="N2258" s="59">
        <f t="shared" si="213"/>
        <v>44</v>
      </c>
      <c r="O2258" s="59">
        <f t="shared" si="214"/>
        <v>1</v>
      </c>
    </row>
    <row r="2259" spans="1:15" ht="12.5" customHeight="1" x14ac:dyDescent="0.35">
      <c r="A2259" s="2">
        <v>44</v>
      </c>
      <c r="B2259" s="2" t="s">
        <v>54</v>
      </c>
      <c r="C2259" s="69">
        <v>97.341970000000003</v>
      </c>
      <c r="D2259" t="s">
        <v>50</v>
      </c>
      <c r="E2259" s="2" t="s">
        <v>43</v>
      </c>
      <c r="F2259" s="2" t="s">
        <v>55</v>
      </c>
      <c r="G2259" s="2">
        <v>1E-4</v>
      </c>
      <c r="H2259" s="2">
        <f>IF(OR(G2259="",G2260="",G2261="",G2262=""),"",(SUMIF(A2259:A$7000,A2259,G2259:G$7000)))</f>
        <v>0.10109999999999998</v>
      </c>
      <c r="I2259" s="55" t="str">
        <f t="shared" si="210"/>
        <v/>
      </c>
      <c r="J2259" s="61" t="str">
        <f t="shared" si="212"/>
        <v/>
      </c>
      <c r="K2259" s="55">
        <f t="array" ref="K2259">(MAX(IF($A2259=InsertVoiceSwitchActivateLOG!A$1:A$7000,InsertVoiceSwitchActivateLOG!H$1:H$7000,0)))</f>
        <v>0.12499999999999999</v>
      </c>
      <c r="L2259" s="55" t="str">
        <f t="shared" si="211"/>
        <v/>
      </c>
      <c r="M2259" s="55">
        <f t="shared" si="215"/>
        <v>16.109999999997626</v>
      </c>
      <c r="N2259" s="59">
        <f t="shared" si="213"/>
        <v>44</v>
      </c>
      <c r="O2259" s="59">
        <f t="shared" si="214"/>
        <v>1</v>
      </c>
    </row>
    <row r="2260" spans="1:15" ht="12.5" customHeight="1" x14ac:dyDescent="0.35">
      <c r="A2260" s="61">
        <v>44</v>
      </c>
      <c r="B2260" s="61" t="s">
        <v>56</v>
      </c>
      <c r="C2260" s="70">
        <v>97.357799999999997</v>
      </c>
      <c r="D2260" s="59" t="s">
        <v>50</v>
      </c>
      <c r="E2260" s="61" t="s">
        <v>43</v>
      </c>
      <c r="F2260" s="61" t="s">
        <v>55</v>
      </c>
      <c r="G2260" s="61">
        <v>3.3999999999999998E-3</v>
      </c>
      <c r="H2260" s="61">
        <f>IF(OR(G2260="",G2261="",G2262="",G2263=""),"",(SUMIF(A2260:A$7000,A2260,G2260:G$7000)))</f>
        <v>0.10099999999999999</v>
      </c>
      <c r="I2260" s="61" t="str">
        <f t="shared" si="210"/>
        <v/>
      </c>
      <c r="J2260" s="61" t="str">
        <f t="shared" si="212"/>
        <v/>
      </c>
      <c r="K2260" s="61">
        <f t="array" ref="K2260">(MAX(IF($A2260=InsertVoiceSwitchActivateLOG!A$1:A$7000,InsertVoiceSwitchActivateLOG!H$1:H$7000,0)))</f>
        <v>0.12499999999999999</v>
      </c>
      <c r="L2260" s="61" t="str">
        <f t="shared" si="211"/>
        <v/>
      </c>
      <c r="M2260" s="61">
        <f t="shared" si="215"/>
        <v>15.829999999994016</v>
      </c>
      <c r="N2260" s="59">
        <f t="shared" si="213"/>
        <v>44</v>
      </c>
      <c r="O2260" s="59">
        <f t="shared" si="214"/>
        <v>1</v>
      </c>
    </row>
    <row r="2261" spans="1:15" ht="12.5" customHeight="1" x14ac:dyDescent="0.35">
      <c r="A2261" s="2">
        <v>44</v>
      </c>
      <c r="B2261" s="2" t="s">
        <v>56</v>
      </c>
      <c r="C2261" s="69">
        <v>97.373559999999998</v>
      </c>
      <c r="D2261" t="s">
        <v>50</v>
      </c>
      <c r="E2261" s="2" t="s">
        <v>43</v>
      </c>
      <c r="F2261" s="2" t="s">
        <v>55</v>
      </c>
      <c r="G2261" s="2">
        <v>3.3999999999999998E-3</v>
      </c>
      <c r="H2261" s="2">
        <f>IF(OR(G2261="",G2262="",G2263="",G2264=""),"",(SUMIF(A2261:A$7000,A2261,G2261:G$7000)))</f>
        <v>9.7599999999999978E-2</v>
      </c>
      <c r="I2261" s="55" t="str">
        <f t="shared" si="210"/>
        <v/>
      </c>
      <c r="J2261" s="61" t="str">
        <f t="shared" si="212"/>
        <v/>
      </c>
      <c r="K2261" s="55">
        <f t="array" ref="K2261">(MAX(IF($A2261=InsertVoiceSwitchActivateLOG!A$1:A$7000,InsertVoiceSwitchActivateLOG!H$1:H$7000,0)))</f>
        <v>0.12499999999999999</v>
      </c>
      <c r="L2261" s="55" t="str">
        <f t="shared" si="211"/>
        <v/>
      </c>
      <c r="M2261" s="55">
        <f t="shared" si="215"/>
        <v>15.760000000000218</v>
      </c>
      <c r="N2261" s="59">
        <f t="shared" si="213"/>
        <v>44</v>
      </c>
      <c r="O2261" s="59">
        <f t="shared" si="214"/>
        <v>-1</v>
      </c>
    </row>
    <row r="2262" spans="1:15" ht="12.5" customHeight="1" x14ac:dyDescent="0.35">
      <c r="A2262" s="61">
        <v>44</v>
      </c>
      <c r="B2262" s="61" t="s">
        <v>56</v>
      </c>
      <c r="C2262" s="70">
        <v>97.390749999999997</v>
      </c>
      <c r="D2262" s="59" t="s">
        <v>50</v>
      </c>
      <c r="E2262" s="61" t="s">
        <v>43</v>
      </c>
      <c r="F2262" s="61" t="s">
        <v>55</v>
      </c>
      <c r="G2262" s="61">
        <v>3.2000000000000002E-3</v>
      </c>
      <c r="H2262" s="61">
        <f>IF(OR(G2262="",G2263="",G2264="",G2265=""),"",(SUMIF(A2262:A$7000,A2262,G2262:G$7000)))</f>
        <v>9.4199999999999992E-2</v>
      </c>
      <c r="I2262" s="61" t="str">
        <f t="shared" si="210"/>
        <v/>
      </c>
      <c r="J2262" s="61" t="str">
        <f t="shared" si="212"/>
        <v/>
      </c>
      <c r="K2262" s="61">
        <f t="array" ref="K2262">(MAX(IF($A2262=InsertVoiceSwitchActivateLOG!A$1:A$7000,InsertVoiceSwitchActivateLOG!H$1:H$7000,0)))</f>
        <v>0.12499999999999999</v>
      </c>
      <c r="L2262" s="61" t="str">
        <f t="shared" si="211"/>
        <v/>
      </c>
      <c r="M2262" s="61">
        <f t="shared" si="215"/>
        <v>17.189999999999372</v>
      </c>
      <c r="N2262" s="59">
        <f t="shared" si="213"/>
        <v>44</v>
      </c>
      <c r="O2262" s="59">
        <f t="shared" si="214"/>
        <v>1</v>
      </c>
    </row>
    <row r="2263" spans="1:15" ht="12.5" customHeight="1" x14ac:dyDescent="0.35">
      <c r="A2263" s="2">
        <v>44</v>
      </c>
      <c r="B2263" s="2" t="s">
        <v>56</v>
      </c>
      <c r="C2263" s="69">
        <v>97.407079999999993</v>
      </c>
      <c r="D2263" t="s">
        <v>50</v>
      </c>
      <c r="E2263" s="2" t="s">
        <v>43</v>
      </c>
      <c r="F2263" s="2" t="s">
        <v>55</v>
      </c>
      <c r="G2263" s="2">
        <v>1.7299999999999999E-2</v>
      </c>
      <c r="H2263" s="2">
        <f>IF(OR(G2263="",G2264="",G2265="",G2266=""),"",(SUMIF(A2263:A$7000,A2263,G2263:G$7000)))</f>
        <v>9.0999999999999984E-2</v>
      </c>
      <c r="I2263" s="55" t="str">
        <f t="shared" si="210"/>
        <v/>
      </c>
      <c r="J2263" s="61" t="str">
        <f t="shared" si="212"/>
        <v/>
      </c>
      <c r="K2263" s="55">
        <f t="array" ref="K2263">(MAX(IF($A2263=InsertVoiceSwitchActivateLOG!A$1:A$7000,InsertVoiceSwitchActivateLOG!H$1:H$7000,0)))</f>
        <v>0.12499999999999999</v>
      </c>
      <c r="L2263" s="55" t="str">
        <f t="shared" si="211"/>
        <v/>
      </c>
      <c r="M2263" s="55">
        <f t="shared" si="215"/>
        <v>16.329999999996403</v>
      </c>
      <c r="N2263" s="59">
        <f t="shared" si="213"/>
        <v>44</v>
      </c>
      <c r="O2263" s="59">
        <f t="shared" si="214"/>
        <v>1</v>
      </c>
    </row>
    <row r="2264" spans="1:15" ht="12.5" customHeight="1" x14ac:dyDescent="0.35">
      <c r="A2264" s="61">
        <v>44</v>
      </c>
      <c r="B2264" s="61" t="s">
        <v>56</v>
      </c>
      <c r="C2264" s="70">
        <v>97.423580000000001</v>
      </c>
      <c r="D2264" s="59" t="s">
        <v>50</v>
      </c>
      <c r="E2264" s="61" t="s">
        <v>43</v>
      </c>
      <c r="F2264" s="61" t="s">
        <v>55</v>
      </c>
      <c r="G2264" s="61">
        <v>1.7299999999999999E-2</v>
      </c>
      <c r="H2264" s="61">
        <f>IF(OR(G2264="",G2265="",G2266="",G2267=""),"",(SUMIF(A2264:A$7000,A2264,G2264:G$7000)))</f>
        <v>7.3699999999999974E-2</v>
      </c>
      <c r="I2264" s="61" t="str">
        <f t="shared" si="210"/>
        <v/>
      </c>
      <c r="J2264" s="61" t="str">
        <f t="shared" si="212"/>
        <v/>
      </c>
      <c r="K2264" s="61">
        <f t="array" ref="K2264">(MAX(IF($A2264=InsertVoiceSwitchActivateLOG!A$1:A$7000,InsertVoiceSwitchActivateLOG!H$1:H$7000,0)))</f>
        <v>0.12499999999999999</v>
      </c>
      <c r="L2264" s="61" t="str">
        <f t="shared" si="211"/>
        <v/>
      </c>
      <c r="M2264" s="61">
        <f t="shared" si="215"/>
        <v>16.500000000007731</v>
      </c>
      <c r="N2264" s="59">
        <f t="shared" si="213"/>
        <v>44</v>
      </c>
      <c r="O2264" s="59">
        <f t="shared" si="214"/>
        <v>-1</v>
      </c>
    </row>
    <row r="2265" spans="1:15" ht="12.5" customHeight="1" x14ac:dyDescent="0.35">
      <c r="A2265" s="2">
        <v>44</v>
      </c>
      <c r="B2265" s="2" t="s">
        <v>56</v>
      </c>
      <c r="C2265" s="69">
        <v>97.439580000000007</v>
      </c>
      <c r="D2265" t="s">
        <v>50</v>
      </c>
      <c r="E2265" s="2" t="s">
        <v>43</v>
      </c>
      <c r="F2265" s="2" t="s">
        <v>55</v>
      </c>
      <c r="G2265" s="2">
        <v>4.8999999999999998E-3</v>
      </c>
      <c r="H2265" s="2">
        <f>IF(OR(G2265="",G2266="",G2267="",G2268=""),"",(SUMIF(A2265:A$7000,A2265,G2265:G$7000)))</f>
        <v>5.6399999999999992E-2</v>
      </c>
      <c r="I2265" s="55" t="str">
        <f t="shared" si="210"/>
        <v/>
      </c>
      <c r="J2265" s="61" t="str">
        <f t="shared" si="212"/>
        <v/>
      </c>
      <c r="K2265" s="55">
        <f t="array" ref="K2265">(MAX(IF($A2265=InsertVoiceSwitchActivateLOG!A$1:A$7000,InsertVoiceSwitchActivateLOG!H$1:H$7000,0)))</f>
        <v>0.12499999999999999</v>
      </c>
      <c r="L2265" s="55" t="str">
        <f t="shared" si="211"/>
        <v/>
      </c>
      <c r="M2265" s="55">
        <f t="shared" si="215"/>
        <v>16.000000000005343</v>
      </c>
      <c r="N2265" s="59">
        <f t="shared" si="213"/>
        <v>44</v>
      </c>
      <c r="O2265" s="59">
        <f t="shared" si="214"/>
        <v>1</v>
      </c>
    </row>
    <row r="2266" spans="1:15" ht="12.5" customHeight="1" x14ac:dyDescent="0.35">
      <c r="A2266" s="61">
        <v>44</v>
      </c>
      <c r="B2266" s="61" t="s">
        <v>56</v>
      </c>
      <c r="C2266" s="70">
        <v>97.455290000000005</v>
      </c>
      <c r="D2266" s="59" t="s">
        <v>50</v>
      </c>
      <c r="E2266" s="61" t="s">
        <v>43</v>
      </c>
      <c r="F2266" s="61" t="s">
        <v>55</v>
      </c>
      <c r="G2266" s="61">
        <v>2.07E-2</v>
      </c>
      <c r="H2266" s="61">
        <f>IF(OR(G2266="",G2267="",G2268="",G2269=""),"",(SUMIF(A2266:A$7000,A2266,G2266:G$7000)))</f>
        <v>5.1500000000000004E-2</v>
      </c>
      <c r="I2266" s="61" t="str">
        <f t="shared" ref="I2266:I2329" si="216">IF(L2266="","",A2266)</f>
        <v/>
      </c>
      <c r="J2266" s="61" t="str">
        <f t="shared" si="212"/>
        <v/>
      </c>
      <c r="K2266" s="61">
        <f t="array" ref="K2266">(MAX(IF($A2266=InsertVoiceSwitchActivateLOG!A$1:A$7000,InsertVoiceSwitchActivateLOG!H$1:H$7000,0)))</f>
        <v>0.12499999999999999</v>
      </c>
      <c r="L2266" s="61" t="str">
        <f t="shared" ref="L2266:L2329" si="217">IF(H2266="","",IF(AND(H2265="",H2264="",H2263=""),C2266,""))</f>
        <v/>
      </c>
      <c r="M2266" s="61">
        <f t="shared" si="215"/>
        <v>15.709999999998558</v>
      </c>
      <c r="N2266" s="59">
        <f t="shared" si="213"/>
        <v>44</v>
      </c>
      <c r="O2266" s="59">
        <f t="shared" si="214"/>
        <v>-1</v>
      </c>
    </row>
    <row r="2267" spans="1:15" ht="12.5" customHeight="1" x14ac:dyDescent="0.35">
      <c r="A2267" s="2">
        <v>44</v>
      </c>
      <c r="B2267" s="2" t="s">
        <v>56</v>
      </c>
      <c r="C2267" s="69">
        <v>97.471059999999994</v>
      </c>
      <c r="D2267" t="s">
        <v>50</v>
      </c>
      <c r="E2267" s="2" t="s">
        <v>43</v>
      </c>
      <c r="F2267" s="2" t="s">
        <v>55</v>
      </c>
      <c r="G2267" s="2">
        <v>8.0999999999999996E-3</v>
      </c>
      <c r="H2267" s="2">
        <f>IF(OR(G2267="",G2268="",G2269="",G2270=""),"",(SUMIF(A2267:A$7000,A2267,G2267:G$7000)))</f>
        <v>3.0799999999999998E-2</v>
      </c>
      <c r="I2267" s="55" t="str">
        <f t="shared" si="216"/>
        <v/>
      </c>
      <c r="J2267" s="61" t="str">
        <f t="shared" si="212"/>
        <v/>
      </c>
      <c r="K2267" s="55">
        <f t="array" ref="K2267">(MAX(IF($A2267=InsertVoiceSwitchActivateLOG!A$1:A$7000,InsertVoiceSwitchActivateLOG!H$1:H$7000,0)))</f>
        <v>0.12499999999999999</v>
      </c>
      <c r="L2267" s="55" t="str">
        <f t="shared" si="217"/>
        <v/>
      </c>
      <c r="M2267" s="55">
        <f t="shared" si="215"/>
        <v>15.769999999989182</v>
      </c>
      <c r="N2267" s="59">
        <f t="shared" si="213"/>
        <v>44</v>
      </c>
      <c r="O2267" s="59">
        <f t="shared" si="214"/>
        <v>1</v>
      </c>
    </row>
    <row r="2268" spans="1:15" ht="12.5" customHeight="1" x14ac:dyDescent="0.35">
      <c r="A2268" s="61">
        <v>44</v>
      </c>
      <c r="B2268" s="61" t="s">
        <v>56</v>
      </c>
      <c r="C2268" s="70">
        <v>97.490189999999998</v>
      </c>
      <c r="D2268" s="59" t="s">
        <v>50</v>
      </c>
      <c r="E2268" s="61" t="s">
        <v>43</v>
      </c>
      <c r="F2268" s="61" t="s">
        <v>55</v>
      </c>
      <c r="G2268" s="61">
        <v>8.0999999999999996E-3</v>
      </c>
      <c r="H2268" s="61">
        <f>IF(OR(G2268="",G2269="",G2270="",G2271=""),"",(SUMIF(A2268:A$7000,A2268,G2268:G$7000)))</f>
        <v>2.2699999999999998E-2</v>
      </c>
      <c r="I2268" s="61" t="str">
        <f t="shared" si="216"/>
        <v/>
      </c>
      <c r="J2268" s="61" t="str">
        <f t="shared" si="212"/>
        <v/>
      </c>
      <c r="K2268" s="61">
        <f t="array" ref="K2268">(MAX(IF($A2268=InsertVoiceSwitchActivateLOG!A$1:A$7000,InsertVoiceSwitchActivateLOG!H$1:H$7000,0)))</f>
        <v>0.12499999999999999</v>
      </c>
      <c r="L2268" s="61" t="str">
        <f t="shared" si="217"/>
        <v/>
      </c>
      <c r="M2268" s="61">
        <f t="shared" si="215"/>
        <v>19.130000000004088</v>
      </c>
      <c r="N2268" s="59">
        <f t="shared" si="213"/>
        <v>44</v>
      </c>
      <c r="O2268" s="59">
        <f t="shared" si="214"/>
        <v>-1</v>
      </c>
    </row>
    <row r="2269" spans="1:15" ht="12.5" customHeight="1" x14ac:dyDescent="0.35">
      <c r="A2269" s="2">
        <v>44</v>
      </c>
      <c r="B2269" s="2" t="s">
        <v>56</v>
      </c>
      <c r="C2269" s="69">
        <v>97.511930000000007</v>
      </c>
      <c r="D2269" t="s">
        <v>50</v>
      </c>
      <c r="E2269" s="2" t="s">
        <v>43</v>
      </c>
      <c r="F2269" s="2" t="s">
        <v>55</v>
      </c>
      <c r="G2269" s="2">
        <v>4.5999999999999999E-3</v>
      </c>
      <c r="H2269" s="2">
        <f>IF(OR(G2269="",G2270="",G2271="",G2272=""),"",(SUMIF(A2269:A$7000,A2269,G2269:G$7000)))</f>
        <v>1.4599999999999998E-2</v>
      </c>
      <c r="I2269" s="55" t="str">
        <f t="shared" si="216"/>
        <v/>
      </c>
      <c r="J2269" s="61" t="str">
        <f t="shared" si="212"/>
        <v/>
      </c>
      <c r="K2269" s="55">
        <f t="array" ref="K2269">(MAX(IF($A2269=InsertVoiceSwitchActivateLOG!A$1:A$7000,InsertVoiceSwitchActivateLOG!H$1:H$7000,0)))</f>
        <v>0.12499999999999999</v>
      </c>
      <c r="L2269" s="55" t="str">
        <f t="shared" si="217"/>
        <v/>
      </c>
      <c r="M2269" s="55">
        <f t="shared" si="215"/>
        <v>21.740000000008308</v>
      </c>
      <c r="N2269" s="59">
        <f t="shared" si="213"/>
        <v>44</v>
      </c>
      <c r="O2269" s="59">
        <f t="shared" si="214"/>
        <v>1</v>
      </c>
    </row>
    <row r="2270" spans="1:15" ht="12.5" customHeight="1" x14ac:dyDescent="0.35">
      <c r="A2270" s="61">
        <v>44</v>
      </c>
      <c r="B2270" s="61" t="s">
        <v>56</v>
      </c>
      <c r="C2270" s="70">
        <v>97.529809999999998</v>
      </c>
      <c r="D2270" s="59" t="s">
        <v>50</v>
      </c>
      <c r="E2270" s="61" t="s">
        <v>43</v>
      </c>
      <c r="F2270" s="61" t="s">
        <v>55</v>
      </c>
      <c r="G2270" s="61">
        <v>4.5999999999999999E-3</v>
      </c>
      <c r="H2270" s="61" t="str">
        <f>IF(OR(G2270="",G2271="",G2272="",G2273=""),"",(SUMIF(A2270:A$7000,A2270,G2270:G$7000)))</f>
        <v/>
      </c>
      <c r="I2270" s="61" t="str">
        <f t="shared" si="216"/>
        <v/>
      </c>
      <c r="J2270" s="61" t="str">
        <f t="shared" si="212"/>
        <v/>
      </c>
      <c r="K2270" s="61">
        <f t="array" ref="K2270">(MAX(IF($A2270=InsertVoiceSwitchActivateLOG!A$1:A$7000,InsertVoiceSwitchActivateLOG!H$1:H$7000,0)))</f>
        <v>0.12499999999999999</v>
      </c>
      <c r="L2270" s="61" t="str">
        <f t="shared" si="217"/>
        <v/>
      </c>
      <c r="M2270" s="61">
        <f t="shared" si="215"/>
        <v>17.879999999991014</v>
      </c>
      <c r="N2270" s="59">
        <f t="shared" si="213"/>
        <v>44</v>
      </c>
      <c r="O2270" s="59">
        <f t="shared" si="214"/>
        <v>1</v>
      </c>
    </row>
    <row r="2271" spans="1:15" ht="12.5" customHeight="1" x14ac:dyDescent="0.35">
      <c r="A2271" s="2">
        <v>44</v>
      </c>
      <c r="B2271" s="2" t="s">
        <v>56</v>
      </c>
      <c r="C2271" s="69">
        <v>97.549000000000007</v>
      </c>
      <c r="D2271" t="s">
        <v>50</v>
      </c>
      <c r="E2271" s="2" t="s">
        <v>43</v>
      </c>
      <c r="F2271" s="2" t="s">
        <v>55</v>
      </c>
      <c r="G2271" s="2">
        <v>4.7000000000000002E-3</v>
      </c>
      <c r="H2271" s="2" t="str">
        <f>IF(OR(G2271="",G2272="",G2273="",G2274=""),"",(SUMIF(A2271:A$7000,A2271,G2271:G$7000)))</f>
        <v/>
      </c>
      <c r="I2271" s="55" t="str">
        <f t="shared" si="216"/>
        <v/>
      </c>
      <c r="J2271" s="61" t="str">
        <f t="shared" si="212"/>
        <v/>
      </c>
      <c r="K2271" s="55">
        <f t="array" ref="K2271">(MAX(IF($A2271=InsertVoiceSwitchActivateLOG!A$1:A$7000,InsertVoiceSwitchActivateLOG!H$1:H$7000,0)))</f>
        <v>0.12499999999999999</v>
      </c>
      <c r="L2271" s="55" t="str">
        <f t="shared" si="217"/>
        <v/>
      </c>
      <c r="M2271" s="55">
        <f t="shared" si="215"/>
        <v>19.190000000008922</v>
      </c>
      <c r="N2271" s="59">
        <f t="shared" si="213"/>
        <v>44</v>
      </c>
      <c r="O2271" s="59">
        <f t="shared" si="214"/>
        <v>-1</v>
      </c>
    </row>
    <row r="2272" spans="1:15" ht="12.5" customHeight="1" x14ac:dyDescent="0.35">
      <c r="A2272" s="61">
        <v>44</v>
      </c>
      <c r="B2272" s="61" t="s">
        <v>54</v>
      </c>
      <c r="C2272" s="70">
        <v>97.567890000000006</v>
      </c>
      <c r="D2272" s="59" t="s">
        <v>50</v>
      </c>
      <c r="E2272" s="61" t="s">
        <v>43</v>
      </c>
      <c r="F2272" s="61" t="s">
        <v>55</v>
      </c>
      <c r="G2272" s="61">
        <v>6.9999999999999999E-4</v>
      </c>
      <c r="H2272" s="61" t="str">
        <f>IF(OR(G2272="",G2273="",G2274="",G2275=""),"",(SUMIF(A2272:A$7000,A2272,G2272:G$7000)))</f>
        <v/>
      </c>
      <c r="I2272" s="61" t="str">
        <f t="shared" si="216"/>
        <v/>
      </c>
      <c r="J2272" s="61" t="str">
        <f t="shared" si="212"/>
        <v/>
      </c>
      <c r="K2272" s="61">
        <f t="array" ref="K2272">(MAX(IF($A2272=InsertVoiceSwitchActivateLOG!A$1:A$7000,InsertVoiceSwitchActivateLOG!H$1:H$7000,0)))</f>
        <v>0.12499999999999999</v>
      </c>
      <c r="L2272" s="61" t="str">
        <f t="shared" si="217"/>
        <v/>
      </c>
      <c r="M2272" s="61">
        <f t="shared" si="215"/>
        <v>18.889999999998963</v>
      </c>
      <c r="N2272" s="59" t="str">
        <f t="shared" si="213"/>
        <v/>
      </c>
      <c r="O2272" s="59" t="str">
        <f t="shared" si="214"/>
        <v/>
      </c>
    </row>
    <row r="2273" spans="1:15" ht="12.5" customHeight="1" x14ac:dyDescent="0.35">
      <c r="A2273" s="2">
        <v>44</v>
      </c>
      <c r="B2273" s="2" t="s">
        <v>54</v>
      </c>
      <c r="C2273" s="69">
        <v>97.589460000000003</v>
      </c>
      <c r="D2273" t="s">
        <v>50</v>
      </c>
      <c r="E2273" s="2" t="s">
        <v>43</v>
      </c>
      <c r="F2273" s="2" t="s">
        <v>55</v>
      </c>
      <c r="G2273" s="2"/>
      <c r="H2273" s="2" t="str">
        <f>IF(OR(G2273="",G2274="",G2275="",G2276=""),"",(SUMIF(A2273:A$7000,A2273,G2273:G$7000)))</f>
        <v/>
      </c>
      <c r="I2273" s="55" t="str">
        <f t="shared" si="216"/>
        <v/>
      </c>
      <c r="J2273" s="61" t="str">
        <f t="shared" si="212"/>
        <v/>
      </c>
      <c r="K2273" s="55">
        <f t="array" ref="K2273">(MAX(IF($A2273=InsertVoiceSwitchActivateLOG!A$1:A$7000,InsertVoiceSwitchActivateLOG!H$1:H$7000,0)))</f>
        <v>0.12499999999999999</v>
      </c>
      <c r="L2273" s="55" t="str">
        <f t="shared" si="217"/>
        <v/>
      </c>
      <c r="M2273" s="55">
        <f t="shared" si="215"/>
        <v>21.56999999999698</v>
      </c>
      <c r="N2273" s="59" t="str">
        <f t="shared" si="213"/>
        <v/>
      </c>
      <c r="O2273" s="59" t="str">
        <f t="shared" si="214"/>
        <v/>
      </c>
    </row>
    <row r="2274" spans="1:15" ht="12.5" customHeight="1" x14ac:dyDescent="0.35">
      <c r="A2274" s="61">
        <v>44</v>
      </c>
      <c r="B2274" s="61" t="s">
        <v>54</v>
      </c>
      <c r="C2274" s="70">
        <v>97.609960000000001</v>
      </c>
      <c r="D2274" s="59" t="s">
        <v>50</v>
      </c>
      <c r="E2274" s="61" t="s">
        <v>43</v>
      </c>
      <c r="F2274" s="61" t="s">
        <v>55</v>
      </c>
      <c r="G2274" s="61"/>
      <c r="H2274" s="61" t="str">
        <f>IF(OR(G2274="",G2275="",G2276="",G2277=""),"",(SUMIF(A2274:A$7000,A2274,G2274:G$7000)))</f>
        <v/>
      </c>
      <c r="I2274" s="61" t="str">
        <f t="shared" si="216"/>
        <v/>
      </c>
      <c r="J2274" s="61" t="str">
        <f t="shared" si="212"/>
        <v/>
      </c>
      <c r="K2274" s="61">
        <f t="array" ref="K2274">(MAX(IF($A2274=InsertVoiceSwitchActivateLOG!A$1:A$7000,InsertVoiceSwitchActivateLOG!H$1:H$7000,0)))</f>
        <v>0.12499999999999999</v>
      </c>
      <c r="L2274" s="61" t="str">
        <f t="shared" si="217"/>
        <v/>
      </c>
      <c r="M2274" s="61">
        <f t="shared" si="215"/>
        <v>20.499999999998408</v>
      </c>
      <c r="N2274" s="59" t="str">
        <f t="shared" si="213"/>
        <v/>
      </c>
      <c r="O2274" s="59" t="str">
        <f t="shared" si="214"/>
        <v/>
      </c>
    </row>
    <row r="2275" spans="1:15" ht="12.5" customHeight="1" x14ac:dyDescent="0.35">
      <c r="A2275" s="2">
        <v>44</v>
      </c>
      <c r="B2275" s="2" t="s">
        <v>54</v>
      </c>
      <c r="C2275" s="69">
        <v>97.627750000000006</v>
      </c>
      <c r="D2275" t="s">
        <v>50</v>
      </c>
      <c r="E2275" s="2" t="s">
        <v>43</v>
      </c>
      <c r="F2275" s="2" t="s">
        <v>55</v>
      </c>
      <c r="G2275" s="2"/>
      <c r="H2275" s="2" t="str">
        <f>IF(OR(G2275="",G2276="",G2277="",G2278=""),"",(SUMIF(A2275:A$7000,A2275,G2275:G$7000)))</f>
        <v/>
      </c>
      <c r="I2275" s="55" t="str">
        <f t="shared" si="216"/>
        <v/>
      </c>
      <c r="J2275" s="61" t="str">
        <f t="shared" si="212"/>
        <v/>
      </c>
      <c r="K2275" s="55">
        <f t="array" ref="K2275">(MAX(IF($A2275=InsertVoiceSwitchActivateLOG!A$1:A$7000,InsertVoiceSwitchActivateLOG!H$1:H$7000,0)))</f>
        <v>0.12499999999999999</v>
      </c>
      <c r="L2275" s="55" t="str">
        <f t="shared" si="217"/>
        <v/>
      </c>
      <c r="M2275" s="55">
        <f t="shared" si="215"/>
        <v>17.79000000000508</v>
      </c>
      <c r="N2275" s="59" t="str">
        <f t="shared" si="213"/>
        <v/>
      </c>
      <c r="O2275" s="59" t="str">
        <f t="shared" si="214"/>
        <v/>
      </c>
    </row>
    <row r="2276" spans="1:15" ht="12.5" customHeight="1" x14ac:dyDescent="0.35">
      <c r="A2276" s="61">
        <v>44</v>
      </c>
      <c r="B2276" s="61" t="s">
        <v>54</v>
      </c>
      <c r="C2276" s="70">
        <v>97.647400000000005</v>
      </c>
      <c r="D2276" s="59" t="s">
        <v>50</v>
      </c>
      <c r="E2276" s="61" t="s">
        <v>43</v>
      </c>
      <c r="F2276" s="61" t="s">
        <v>55</v>
      </c>
      <c r="G2276" s="61"/>
      <c r="H2276" s="61" t="str">
        <f>IF(OR(G2276="",G2277="",G2278="",G2279=""),"",(SUMIF(A2276:A$7000,A2276,G2276:G$7000)))</f>
        <v/>
      </c>
      <c r="I2276" s="61" t="str">
        <f t="shared" si="216"/>
        <v/>
      </c>
      <c r="J2276" s="61" t="str">
        <f t="shared" si="212"/>
        <v/>
      </c>
      <c r="K2276" s="61">
        <f t="array" ref="K2276">(MAX(IF($A2276=InsertVoiceSwitchActivateLOG!A$1:A$7000,InsertVoiceSwitchActivateLOG!H$1:H$7000,0)))</f>
        <v>0.12499999999999999</v>
      </c>
      <c r="L2276" s="61" t="str">
        <f t="shared" si="217"/>
        <v/>
      </c>
      <c r="M2276" s="61">
        <f t="shared" si="215"/>
        <v>19.649999999998613</v>
      </c>
      <c r="N2276" s="59" t="str">
        <f t="shared" si="213"/>
        <v/>
      </c>
      <c r="O2276" s="59" t="str">
        <f t="shared" si="214"/>
        <v/>
      </c>
    </row>
    <row r="2277" spans="1:15" ht="12.5" customHeight="1" x14ac:dyDescent="0.35">
      <c r="A2277" s="2">
        <v>44</v>
      </c>
      <c r="B2277" s="2" t="s">
        <v>54</v>
      </c>
      <c r="C2277" s="69">
        <v>97.667370000000005</v>
      </c>
      <c r="D2277" t="s">
        <v>50</v>
      </c>
      <c r="E2277" s="2" t="s">
        <v>43</v>
      </c>
      <c r="F2277" s="2" t="s">
        <v>55</v>
      </c>
      <c r="G2277" s="2"/>
      <c r="H2277" s="2" t="str">
        <f>IF(OR(G2277="",G2278="",G2279="",G2280=""),"",(SUMIF(A2277:A$7000,A2277,G2277:G$7000)))</f>
        <v/>
      </c>
      <c r="I2277" s="55" t="str">
        <f t="shared" si="216"/>
        <v/>
      </c>
      <c r="J2277" s="61" t="str">
        <f t="shared" si="212"/>
        <v/>
      </c>
      <c r="K2277" s="55">
        <f t="array" ref="K2277">(MAX(IF($A2277=InsertVoiceSwitchActivateLOG!A$1:A$7000,InsertVoiceSwitchActivateLOG!H$1:H$7000,0)))</f>
        <v>0.12499999999999999</v>
      </c>
      <c r="L2277" s="55" t="str">
        <f t="shared" si="217"/>
        <v/>
      </c>
      <c r="M2277" s="55">
        <f t="shared" si="215"/>
        <v>19.970000000000709</v>
      </c>
      <c r="N2277" s="59" t="str">
        <f t="shared" si="213"/>
        <v/>
      </c>
      <c r="O2277" s="59" t="str">
        <f t="shared" si="214"/>
        <v/>
      </c>
    </row>
    <row r="2278" spans="1:15" ht="12.5" customHeight="1" x14ac:dyDescent="0.35">
      <c r="A2278" s="61">
        <v>44</v>
      </c>
      <c r="B2278" s="61" t="s">
        <v>54</v>
      </c>
      <c r="C2278" s="70">
        <v>97.685839999999999</v>
      </c>
      <c r="D2278" s="59" t="s">
        <v>50</v>
      </c>
      <c r="E2278" s="61" t="s">
        <v>43</v>
      </c>
      <c r="F2278" s="61" t="s">
        <v>55</v>
      </c>
      <c r="G2278" s="61"/>
      <c r="H2278" s="61" t="str">
        <f>IF(OR(G2278="",G2279="",G2280="",G2281=""),"",(SUMIF(A2278:A$7000,A2278,G2278:G$7000)))</f>
        <v/>
      </c>
      <c r="I2278" s="61" t="str">
        <f t="shared" si="216"/>
        <v/>
      </c>
      <c r="J2278" s="61" t="str">
        <f t="shared" si="212"/>
        <v/>
      </c>
      <c r="K2278" s="61">
        <f t="array" ref="K2278">(MAX(IF($A2278=InsertVoiceSwitchActivateLOG!A$1:A$7000,InsertVoiceSwitchActivateLOG!H$1:H$7000,0)))</f>
        <v>0.12499999999999999</v>
      </c>
      <c r="L2278" s="61" t="str">
        <f t="shared" si="217"/>
        <v/>
      </c>
      <c r="M2278" s="61">
        <f t="shared" si="215"/>
        <v>18.469999999993547</v>
      </c>
      <c r="N2278" s="59" t="str">
        <f t="shared" si="213"/>
        <v/>
      </c>
      <c r="O2278" s="59" t="str">
        <f t="shared" si="214"/>
        <v/>
      </c>
    </row>
    <row r="2279" spans="1:15" ht="12.5" customHeight="1" x14ac:dyDescent="0.35">
      <c r="A2279" s="2">
        <v>45</v>
      </c>
      <c r="B2279" s="2" t="s">
        <v>54</v>
      </c>
      <c r="C2279" s="69">
        <v>98.704580000000007</v>
      </c>
      <c r="D2279" t="s">
        <v>50</v>
      </c>
      <c r="E2279" s="2" t="s">
        <v>44</v>
      </c>
      <c r="F2279" s="2" t="s">
        <v>55</v>
      </c>
      <c r="G2279" s="2"/>
      <c r="H2279" s="2" t="str">
        <f>IF(OR(G2279="",G2280="",G2281="",G2282=""),"",(SUMIF(A2279:A$7000,A2279,G2279:G$7000)))</f>
        <v/>
      </c>
      <c r="I2279" s="55" t="str">
        <f t="shared" si="216"/>
        <v/>
      </c>
      <c r="J2279" s="61" t="str">
        <f t="shared" si="212"/>
        <v/>
      </c>
      <c r="K2279" s="55">
        <f t="array" ref="K2279">(MAX(IF($A2279=InsertVoiceSwitchActivateLOG!A$1:A$7000,InsertVoiceSwitchActivateLOG!H$1:H$7000,0)))</f>
        <v>2.2400000000000003E-2</v>
      </c>
      <c r="L2279" s="55" t="str">
        <f t="shared" si="217"/>
        <v/>
      </c>
      <c r="M2279" s="55">
        <f t="shared" si="215"/>
        <v>0</v>
      </c>
      <c r="N2279" s="59" t="str">
        <f t="shared" si="213"/>
        <v/>
      </c>
      <c r="O2279" s="59" t="str">
        <f t="shared" si="214"/>
        <v/>
      </c>
    </row>
    <row r="2280" spans="1:15" ht="12.5" customHeight="1" x14ac:dyDescent="0.35">
      <c r="A2280" s="61">
        <v>45</v>
      </c>
      <c r="B2280" s="61" t="s">
        <v>54</v>
      </c>
      <c r="C2280" s="70">
        <v>98.720529999999997</v>
      </c>
      <c r="D2280" s="59" t="s">
        <v>50</v>
      </c>
      <c r="E2280" s="61" t="s">
        <v>44</v>
      </c>
      <c r="F2280" s="61" t="s">
        <v>55</v>
      </c>
      <c r="G2280" s="61"/>
      <c r="H2280" s="61" t="str">
        <f>IF(OR(G2280="",G2281="",G2282="",G2283=""),"",(SUMIF(A2280:A$7000,A2280,G2280:G$7000)))</f>
        <v/>
      </c>
      <c r="I2280" s="61" t="str">
        <f t="shared" si="216"/>
        <v/>
      </c>
      <c r="J2280" s="61" t="str">
        <f t="shared" si="212"/>
        <v/>
      </c>
      <c r="K2280" s="61">
        <f t="array" ref="K2280">(MAX(IF($A2280=InsertVoiceSwitchActivateLOG!A$1:A$7000,InsertVoiceSwitchActivateLOG!H$1:H$7000,0)))</f>
        <v>2.2400000000000003E-2</v>
      </c>
      <c r="L2280" s="61" t="str">
        <f t="shared" si="217"/>
        <v/>
      </c>
      <c r="M2280" s="61">
        <f t="shared" si="215"/>
        <v>15.949999999989473</v>
      </c>
      <c r="N2280" s="59" t="str">
        <f t="shared" si="213"/>
        <v/>
      </c>
      <c r="O2280" s="59" t="str">
        <f t="shared" si="214"/>
        <v/>
      </c>
    </row>
    <row r="2281" spans="1:15" ht="12.5" customHeight="1" x14ac:dyDescent="0.35">
      <c r="A2281" s="2">
        <v>45</v>
      </c>
      <c r="B2281" s="2" t="s">
        <v>54</v>
      </c>
      <c r="C2281" s="69">
        <v>98.736919999999998</v>
      </c>
      <c r="D2281" t="s">
        <v>50</v>
      </c>
      <c r="E2281" s="2" t="s">
        <v>44</v>
      </c>
      <c r="F2281" s="2" t="s">
        <v>55</v>
      </c>
      <c r="G2281" s="2"/>
      <c r="H2281" s="2" t="str">
        <f>IF(OR(G2281="",G2282="",G2283="",G2284=""),"",(SUMIF(A2281:A$7000,A2281,G2281:G$7000)))</f>
        <v/>
      </c>
      <c r="I2281" s="55" t="str">
        <f t="shared" si="216"/>
        <v/>
      </c>
      <c r="J2281" s="61" t="str">
        <f t="shared" si="212"/>
        <v/>
      </c>
      <c r="K2281" s="55">
        <f t="array" ref="K2281">(MAX(IF($A2281=InsertVoiceSwitchActivateLOG!A$1:A$7000,InsertVoiceSwitchActivateLOG!H$1:H$7000,0)))</f>
        <v>2.2400000000000003E-2</v>
      </c>
      <c r="L2281" s="55" t="str">
        <f t="shared" si="217"/>
        <v/>
      </c>
      <c r="M2281" s="55">
        <f t="shared" si="215"/>
        <v>16.390000000001237</v>
      </c>
      <c r="N2281" s="59" t="str">
        <f t="shared" si="213"/>
        <v/>
      </c>
      <c r="O2281" s="59" t="str">
        <f t="shared" si="214"/>
        <v/>
      </c>
    </row>
    <row r="2282" spans="1:15" ht="12.5" customHeight="1" x14ac:dyDescent="0.35">
      <c r="A2282" s="61">
        <v>45</v>
      </c>
      <c r="B2282" s="61" t="s">
        <v>54</v>
      </c>
      <c r="C2282" s="70">
        <v>98.753129999999999</v>
      </c>
      <c r="D2282" s="59" t="s">
        <v>50</v>
      </c>
      <c r="E2282" s="61" t="s">
        <v>44</v>
      </c>
      <c r="F2282" s="61" t="s">
        <v>55</v>
      </c>
      <c r="G2282" s="61"/>
      <c r="H2282" s="61" t="str">
        <f>IF(OR(G2282="",G2283="",G2284="",G2285=""),"",(SUMIF(A2282:A$7000,A2282,G2282:G$7000)))</f>
        <v/>
      </c>
      <c r="I2282" s="61" t="str">
        <f t="shared" si="216"/>
        <v/>
      </c>
      <c r="J2282" s="61" t="str">
        <f t="shared" si="212"/>
        <v/>
      </c>
      <c r="K2282" s="61">
        <f t="array" ref="K2282">(MAX(IF($A2282=InsertVoiceSwitchActivateLOG!A$1:A$7000,InsertVoiceSwitchActivateLOG!H$1:H$7000,0)))</f>
        <v>2.2400000000000003E-2</v>
      </c>
      <c r="L2282" s="61" t="str">
        <f t="shared" si="217"/>
        <v/>
      </c>
      <c r="M2282" s="61">
        <f t="shared" si="215"/>
        <v>16.210000000000946</v>
      </c>
      <c r="N2282" s="59" t="str">
        <f t="shared" si="213"/>
        <v/>
      </c>
      <c r="O2282" s="59" t="str">
        <f t="shared" si="214"/>
        <v/>
      </c>
    </row>
    <row r="2283" spans="1:15" ht="12.5" customHeight="1" x14ac:dyDescent="0.35">
      <c r="A2283" s="2">
        <v>45</v>
      </c>
      <c r="B2283" s="2" t="s">
        <v>54</v>
      </c>
      <c r="C2283" s="69">
        <v>98.77131</v>
      </c>
      <c r="D2283" t="s">
        <v>50</v>
      </c>
      <c r="E2283" s="2" t="s">
        <v>44</v>
      </c>
      <c r="F2283" s="2" t="s">
        <v>55</v>
      </c>
      <c r="G2283" s="2"/>
      <c r="H2283" s="2" t="str">
        <f>IF(OR(G2283="",G2284="",G2285="",G2286=""),"",(SUMIF(A2283:A$7000,A2283,G2283:G$7000)))</f>
        <v/>
      </c>
      <c r="I2283" s="55" t="str">
        <f t="shared" si="216"/>
        <v/>
      </c>
      <c r="J2283" s="61" t="str">
        <f t="shared" si="212"/>
        <v/>
      </c>
      <c r="K2283" s="55">
        <f t="array" ref="K2283">(MAX(IF($A2283=InsertVoiceSwitchActivateLOG!A$1:A$7000,InsertVoiceSwitchActivateLOG!H$1:H$7000,0)))</f>
        <v>2.2400000000000003E-2</v>
      </c>
      <c r="L2283" s="55" t="str">
        <f t="shared" si="217"/>
        <v/>
      </c>
      <c r="M2283" s="55">
        <f t="shared" si="215"/>
        <v>18.180000000000973</v>
      </c>
      <c r="N2283" s="59" t="str">
        <f t="shared" si="213"/>
        <v/>
      </c>
      <c r="O2283" s="59" t="str">
        <f t="shared" si="214"/>
        <v/>
      </c>
    </row>
    <row r="2284" spans="1:15" ht="12.5" customHeight="1" x14ac:dyDescent="0.35">
      <c r="A2284" s="61">
        <v>45</v>
      </c>
      <c r="B2284" s="61" t="s">
        <v>54</v>
      </c>
      <c r="C2284" s="70">
        <v>98.789119999999997</v>
      </c>
      <c r="D2284" s="59" t="s">
        <v>50</v>
      </c>
      <c r="E2284" s="61" t="s">
        <v>44</v>
      </c>
      <c r="F2284" s="61" t="s">
        <v>55</v>
      </c>
      <c r="G2284" s="61"/>
      <c r="H2284" s="61" t="str">
        <f>IF(OR(G2284="",G2285="",G2286="",G2287=""),"",(SUMIF(A2284:A$7000,A2284,G2284:G$7000)))</f>
        <v/>
      </c>
      <c r="I2284" s="61" t="str">
        <f t="shared" si="216"/>
        <v/>
      </c>
      <c r="J2284" s="61" t="str">
        <f t="shared" si="212"/>
        <v/>
      </c>
      <c r="K2284" s="61">
        <f t="array" ref="K2284">(MAX(IF($A2284=InsertVoiceSwitchActivateLOG!A$1:A$7000,InsertVoiceSwitchActivateLOG!H$1:H$7000,0)))</f>
        <v>2.2400000000000003E-2</v>
      </c>
      <c r="L2284" s="61" t="str">
        <f t="shared" si="217"/>
        <v/>
      </c>
      <c r="M2284" s="61">
        <f t="shared" si="215"/>
        <v>17.809999999997217</v>
      </c>
      <c r="N2284" s="59" t="str">
        <f t="shared" si="213"/>
        <v/>
      </c>
      <c r="O2284" s="59" t="str">
        <f t="shared" si="214"/>
        <v/>
      </c>
    </row>
    <row r="2285" spans="1:15" ht="12.5" customHeight="1" x14ac:dyDescent="0.35">
      <c r="A2285" s="2">
        <v>45</v>
      </c>
      <c r="B2285" s="2" t="s">
        <v>54</v>
      </c>
      <c r="C2285" s="69">
        <v>98.806939999999997</v>
      </c>
      <c r="D2285" t="s">
        <v>50</v>
      </c>
      <c r="E2285" s="2" t="s">
        <v>44</v>
      </c>
      <c r="F2285" s="2" t="s">
        <v>55</v>
      </c>
      <c r="G2285" s="2"/>
      <c r="H2285" s="2" t="str">
        <f>IF(OR(G2285="",G2286="",G2287="",G2288=""),"",(SUMIF(A2285:A$7000,A2285,G2285:G$7000)))</f>
        <v/>
      </c>
      <c r="I2285" s="55" t="str">
        <f t="shared" si="216"/>
        <v/>
      </c>
      <c r="J2285" s="61" t="str">
        <f t="shared" si="212"/>
        <v/>
      </c>
      <c r="K2285" s="55">
        <f t="array" ref="K2285">(MAX(IF($A2285=InsertVoiceSwitchActivateLOG!A$1:A$7000,InsertVoiceSwitchActivateLOG!H$1:H$7000,0)))</f>
        <v>2.2400000000000003E-2</v>
      </c>
      <c r="L2285" s="55" t="str">
        <f t="shared" si="217"/>
        <v/>
      </c>
      <c r="M2285" s="55">
        <f t="shared" si="215"/>
        <v>17.820000000000391</v>
      </c>
      <c r="N2285" s="59" t="str">
        <f t="shared" si="213"/>
        <v/>
      </c>
      <c r="O2285" s="59" t="str">
        <f t="shared" si="214"/>
        <v/>
      </c>
    </row>
    <row r="2286" spans="1:15" ht="12.5" customHeight="1" x14ac:dyDescent="0.35">
      <c r="A2286" s="61">
        <v>45</v>
      </c>
      <c r="B2286" s="61" t="s">
        <v>54</v>
      </c>
      <c r="C2286" s="70">
        <v>98.826599999999999</v>
      </c>
      <c r="D2286" s="59" t="s">
        <v>50</v>
      </c>
      <c r="E2286" s="61" t="s">
        <v>44</v>
      </c>
      <c r="F2286" s="61" t="s">
        <v>55</v>
      </c>
      <c r="G2286" s="61"/>
      <c r="H2286" s="61" t="str">
        <f>IF(OR(G2286="",G2287="",G2288="",G2289=""),"",(SUMIF(A2286:A$7000,A2286,G2286:G$7000)))</f>
        <v/>
      </c>
      <c r="I2286" s="61" t="str">
        <f t="shared" si="216"/>
        <v/>
      </c>
      <c r="J2286" s="61" t="str">
        <f t="shared" si="212"/>
        <v/>
      </c>
      <c r="K2286" s="61">
        <f t="array" ref="K2286">(MAX(IF($A2286=InsertVoiceSwitchActivateLOG!A$1:A$7000,InsertVoiceSwitchActivateLOG!H$1:H$7000,0)))</f>
        <v>2.2400000000000003E-2</v>
      </c>
      <c r="L2286" s="61" t="str">
        <f t="shared" si="217"/>
        <v/>
      </c>
      <c r="M2286" s="61">
        <f t="shared" si="215"/>
        <v>19.660000000001787</v>
      </c>
      <c r="N2286" s="59" t="str">
        <f t="shared" si="213"/>
        <v/>
      </c>
      <c r="O2286" s="59" t="str">
        <f t="shared" si="214"/>
        <v/>
      </c>
    </row>
    <row r="2287" spans="1:15" ht="12.5" customHeight="1" x14ac:dyDescent="0.35">
      <c r="A2287" s="2">
        <v>45</v>
      </c>
      <c r="B2287" s="2" t="s">
        <v>54</v>
      </c>
      <c r="C2287" s="69">
        <v>98.846339999999998</v>
      </c>
      <c r="D2287" t="s">
        <v>50</v>
      </c>
      <c r="E2287" s="2" t="s">
        <v>44</v>
      </c>
      <c r="F2287" s="2" t="s">
        <v>55</v>
      </c>
      <c r="G2287" s="2"/>
      <c r="H2287" s="2" t="str">
        <f>IF(OR(G2287="",G2288="",G2289="",G2290=""),"",(SUMIF(A2287:A$7000,A2287,G2287:G$7000)))</f>
        <v/>
      </c>
      <c r="I2287" s="55" t="str">
        <f t="shared" si="216"/>
        <v/>
      </c>
      <c r="J2287" s="61" t="str">
        <f t="shared" si="212"/>
        <v/>
      </c>
      <c r="K2287" s="55">
        <f t="array" ref="K2287">(MAX(IF($A2287=InsertVoiceSwitchActivateLOG!A$1:A$7000,InsertVoiceSwitchActivateLOG!H$1:H$7000,0)))</f>
        <v>2.2400000000000003E-2</v>
      </c>
      <c r="L2287" s="55" t="str">
        <f t="shared" si="217"/>
        <v/>
      </c>
      <c r="M2287" s="55">
        <f t="shared" si="215"/>
        <v>19.739999999998759</v>
      </c>
      <c r="N2287" s="59" t="str">
        <f t="shared" si="213"/>
        <v/>
      </c>
      <c r="O2287" s="59" t="str">
        <f t="shared" si="214"/>
        <v/>
      </c>
    </row>
    <row r="2288" spans="1:15" ht="12.5" customHeight="1" x14ac:dyDescent="0.35">
      <c r="A2288" s="61">
        <v>45</v>
      </c>
      <c r="B2288" s="61" t="s">
        <v>54</v>
      </c>
      <c r="C2288" s="70">
        <v>98.870649999999998</v>
      </c>
      <c r="D2288" s="59" t="s">
        <v>50</v>
      </c>
      <c r="E2288" s="61" t="s">
        <v>44</v>
      </c>
      <c r="F2288" s="61" t="s">
        <v>55</v>
      </c>
      <c r="G2288" s="61"/>
      <c r="H2288" s="61" t="str">
        <f>IF(OR(G2288="",G2289="",G2290="",G2291=""),"",(SUMIF(A2288:A$7000,A2288,G2288:G$7000)))</f>
        <v/>
      </c>
      <c r="I2288" s="61" t="str">
        <f t="shared" si="216"/>
        <v/>
      </c>
      <c r="J2288" s="61" t="str">
        <f t="shared" si="212"/>
        <v/>
      </c>
      <c r="K2288" s="61">
        <f t="array" ref="K2288">(MAX(IF($A2288=InsertVoiceSwitchActivateLOG!A$1:A$7000,InsertVoiceSwitchActivateLOG!H$1:H$7000,0)))</f>
        <v>2.2400000000000003E-2</v>
      </c>
      <c r="L2288" s="61" t="str">
        <f t="shared" si="217"/>
        <v/>
      </c>
      <c r="M2288" s="61">
        <f t="shared" si="215"/>
        <v>24.309999999999832</v>
      </c>
      <c r="N2288" s="59" t="str">
        <f t="shared" si="213"/>
        <v/>
      </c>
      <c r="O2288" s="59" t="str">
        <f t="shared" si="214"/>
        <v/>
      </c>
    </row>
    <row r="2289" spans="1:15" ht="12.5" customHeight="1" x14ac:dyDescent="0.35">
      <c r="A2289" s="2">
        <v>45</v>
      </c>
      <c r="B2289" s="2" t="s">
        <v>54</v>
      </c>
      <c r="C2289" s="69">
        <v>98.899919999999995</v>
      </c>
      <c r="D2289" t="s">
        <v>50</v>
      </c>
      <c r="E2289" s="2" t="s">
        <v>44</v>
      </c>
      <c r="F2289" s="2" t="s">
        <v>55</v>
      </c>
      <c r="G2289" s="2"/>
      <c r="H2289" s="2" t="str">
        <f>IF(OR(G2289="",G2290="",G2291="",G2292=""),"",(SUMIF(A2289:A$7000,A2289,G2289:G$7000)))</f>
        <v/>
      </c>
      <c r="I2289" s="55" t="str">
        <f t="shared" si="216"/>
        <v/>
      </c>
      <c r="J2289" s="61" t="str">
        <f t="shared" si="212"/>
        <v/>
      </c>
      <c r="K2289" s="55">
        <f t="array" ref="K2289">(MAX(IF($A2289=InsertVoiceSwitchActivateLOG!A$1:A$7000,InsertVoiceSwitchActivateLOG!H$1:H$7000,0)))</f>
        <v>2.2400000000000003E-2</v>
      </c>
      <c r="L2289" s="55" t="str">
        <f t="shared" si="217"/>
        <v/>
      </c>
      <c r="M2289" s="55">
        <f t="shared" si="215"/>
        <v>29.269999999996799</v>
      </c>
      <c r="N2289" s="59" t="str">
        <f t="shared" si="213"/>
        <v/>
      </c>
      <c r="O2289" s="59" t="str">
        <f t="shared" si="214"/>
        <v/>
      </c>
    </row>
    <row r="2290" spans="1:15" ht="12.5" customHeight="1" x14ac:dyDescent="0.35">
      <c r="A2290" s="61">
        <v>45</v>
      </c>
      <c r="B2290" s="61" t="s">
        <v>54</v>
      </c>
      <c r="C2290" s="70">
        <v>98.919210000000007</v>
      </c>
      <c r="D2290" s="59" t="s">
        <v>50</v>
      </c>
      <c r="E2290" s="61" t="s">
        <v>44</v>
      </c>
      <c r="F2290" s="61" t="s">
        <v>55</v>
      </c>
      <c r="G2290" s="61"/>
      <c r="H2290" s="61" t="str">
        <f>IF(OR(G2290="",G2291="",G2292="",G2293=""),"",(SUMIF(A2290:A$7000,A2290,G2290:G$7000)))</f>
        <v/>
      </c>
      <c r="I2290" s="61" t="str">
        <f t="shared" si="216"/>
        <v/>
      </c>
      <c r="J2290" s="61" t="str">
        <f t="shared" si="212"/>
        <v/>
      </c>
      <c r="K2290" s="61">
        <f t="array" ref="K2290">(MAX(IF($A2290=InsertVoiceSwitchActivateLOG!A$1:A$7000,InsertVoiceSwitchActivateLOG!H$1:H$7000,0)))</f>
        <v>2.2400000000000003E-2</v>
      </c>
      <c r="L2290" s="61" t="str">
        <f t="shared" si="217"/>
        <v/>
      </c>
      <c r="M2290" s="61">
        <f t="shared" si="215"/>
        <v>19.290000000012242</v>
      </c>
      <c r="N2290" s="59" t="str">
        <f t="shared" si="213"/>
        <v/>
      </c>
      <c r="O2290" s="59" t="str">
        <f t="shared" si="214"/>
        <v/>
      </c>
    </row>
    <row r="2291" spans="1:15" ht="12.5" customHeight="1" x14ac:dyDescent="0.35">
      <c r="A2291" s="2">
        <v>45</v>
      </c>
      <c r="B2291" s="2" t="s">
        <v>54</v>
      </c>
      <c r="C2291" s="69">
        <v>98.943529999999996</v>
      </c>
      <c r="D2291" t="s">
        <v>50</v>
      </c>
      <c r="E2291" s="2" t="s">
        <v>44</v>
      </c>
      <c r="F2291" s="2" t="s">
        <v>55</v>
      </c>
      <c r="G2291" s="2"/>
      <c r="H2291" s="2" t="str">
        <f>IF(OR(G2291="",G2292="",G2293="",G2294=""),"",(SUMIF(A2291:A$7000,A2291,G2291:G$7000)))</f>
        <v/>
      </c>
      <c r="I2291" s="55" t="str">
        <f t="shared" si="216"/>
        <v/>
      </c>
      <c r="J2291" s="61" t="str">
        <f t="shared" si="212"/>
        <v/>
      </c>
      <c r="K2291" s="55">
        <f t="array" ref="K2291">(MAX(IF($A2291=InsertVoiceSwitchActivateLOG!A$1:A$7000,InsertVoiceSwitchActivateLOG!H$1:H$7000,0)))</f>
        <v>2.2400000000000003E-2</v>
      </c>
      <c r="L2291" s="55" t="str">
        <f t="shared" si="217"/>
        <v/>
      </c>
      <c r="M2291" s="55">
        <f t="shared" si="215"/>
        <v>24.319999999988795</v>
      </c>
      <c r="N2291" s="59" t="str">
        <f t="shared" si="213"/>
        <v/>
      </c>
      <c r="O2291" s="59" t="str">
        <f t="shared" si="214"/>
        <v/>
      </c>
    </row>
    <row r="2292" spans="1:15" ht="12.5" customHeight="1" x14ac:dyDescent="0.35">
      <c r="A2292" s="61">
        <v>45</v>
      </c>
      <c r="B2292" s="61" t="s">
        <v>54</v>
      </c>
      <c r="C2292" s="70">
        <v>98.974369999999993</v>
      </c>
      <c r="D2292" s="59" t="s">
        <v>50</v>
      </c>
      <c r="E2292" s="61" t="s">
        <v>44</v>
      </c>
      <c r="F2292" s="61" t="s">
        <v>55</v>
      </c>
      <c r="G2292" s="61"/>
      <c r="H2292" s="61" t="str">
        <f>IF(OR(G2292="",G2293="",G2294="",G2295=""),"",(SUMIF(A2292:A$7000,A2292,G2292:G$7000)))</f>
        <v/>
      </c>
      <c r="I2292" s="61" t="str">
        <f t="shared" si="216"/>
        <v/>
      </c>
      <c r="J2292" s="61" t="str">
        <f t="shared" si="212"/>
        <v/>
      </c>
      <c r="K2292" s="61">
        <f t="array" ref="K2292">(MAX(IF($A2292=InsertVoiceSwitchActivateLOG!A$1:A$7000,InsertVoiceSwitchActivateLOG!H$1:H$7000,0)))</f>
        <v>2.2400000000000003E-2</v>
      </c>
      <c r="L2292" s="61" t="str">
        <f t="shared" si="217"/>
        <v/>
      </c>
      <c r="M2292" s="61">
        <f t="shared" si="215"/>
        <v>30.839999999997758</v>
      </c>
      <c r="N2292" s="59" t="str">
        <f t="shared" si="213"/>
        <v/>
      </c>
      <c r="O2292" s="59" t="str">
        <f t="shared" si="214"/>
        <v/>
      </c>
    </row>
    <row r="2293" spans="1:15" ht="12.5" customHeight="1" x14ac:dyDescent="0.35">
      <c r="A2293" s="2">
        <v>45</v>
      </c>
      <c r="B2293" s="2" t="s">
        <v>54</v>
      </c>
      <c r="C2293" s="69">
        <v>98.989099999999993</v>
      </c>
      <c r="D2293" t="s">
        <v>50</v>
      </c>
      <c r="E2293" s="2" t="s">
        <v>44</v>
      </c>
      <c r="F2293" s="2" t="s">
        <v>55</v>
      </c>
      <c r="G2293" s="2"/>
      <c r="H2293" s="2" t="str">
        <f>IF(OR(G2293="",G2294="",G2295="",G2296=""),"",(SUMIF(A2293:A$7000,A2293,G2293:G$7000)))</f>
        <v/>
      </c>
      <c r="I2293" s="55" t="str">
        <f t="shared" si="216"/>
        <v/>
      </c>
      <c r="J2293" s="61" t="str">
        <f t="shared" si="212"/>
        <v/>
      </c>
      <c r="K2293" s="55">
        <f t="array" ref="K2293">(MAX(IF($A2293=InsertVoiceSwitchActivateLOG!A$1:A$7000,InsertVoiceSwitchActivateLOG!H$1:H$7000,0)))</f>
        <v>2.2400000000000003E-2</v>
      </c>
      <c r="L2293" s="55" t="str">
        <f t="shared" si="217"/>
        <v/>
      </c>
      <c r="M2293" s="55">
        <f t="shared" si="215"/>
        <v>14.730000000000132</v>
      </c>
      <c r="N2293" s="59" t="str">
        <f t="shared" si="213"/>
        <v/>
      </c>
      <c r="O2293" s="59" t="str">
        <f t="shared" si="214"/>
        <v/>
      </c>
    </row>
    <row r="2294" spans="1:15" ht="12.5" customHeight="1" x14ac:dyDescent="0.35">
      <c r="A2294" s="61">
        <v>45</v>
      </c>
      <c r="B2294" s="61" t="s">
        <v>54</v>
      </c>
      <c r="C2294" s="70">
        <v>99.008930000000007</v>
      </c>
      <c r="D2294" s="59" t="s">
        <v>50</v>
      </c>
      <c r="E2294" s="61" t="s">
        <v>44</v>
      </c>
      <c r="F2294" s="61" t="s">
        <v>55</v>
      </c>
      <c r="G2294" s="61">
        <v>1E-4</v>
      </c>
      <c r="H2294" s="61" t="str">
        <f>IF(OR(G2294="",G2295="",G2296="",G2297=""),"",(SUMIF(A2294:A$7000,A2294,G2294:G$7000)))</f>
        <v/>
      </c>
      <c r="I2294" s="61" t="str">
        <f t="shared" si="216"/>
        <v/>
      </c>
      <c r="J2294" s="61" t="str">
        <f t="shared" si="212"/>
        <v/>
      </c>
      <c r="K2294" s="61">
        <f t="array" ref="K2294">(MAX(IF($A2294=InsertVoiceSwitchActivateLOG!A$1:A$7000,InsertVoiceSwitchActivateLOG!H$1:H$7000,0)))</f>
        <v>2.2400000000000003E-2</v>
      </c>
      <c r="L2294" s="61" t="str">
        <f t="shared" si="217"/>
        <v/>
      </c>
      <c r="M2294" s="61">
        <f t="shared" si="215"/>
        <v>19.830000000013115</v>
      </c>
      <c r="N2294" s="59" t="str">
        <f t="shared" si="213"/>
        <v/>
      </c>
      <c r="O2294" s="59" t="str">
        <f t="shared" si="214"/>
        <v/>
      </c>
    </row>
    <row r="2295" spans="1:15" ht="12.5" customHeight="1" x14ac:dyDescent="0.35">
      <c r="A2295" s="2">
        <v>45</v>
      </c>
      <c r="B2295" s="2" t="s">
        <v>54</v>
      </c>
      <c r="C2295" s="69">
        <v>99.048699999999997</v>
      </c>
      <c r="D2295" t="s">
        <v>50</v>
      </c>
      <c r="E2295" s="2" t="s">
        <v>44</v>
      </c>
      <c r="F2295" s="2" t="s">
        <v>55</v>
      </c>
      <c r="G2295" s="2"/>
      <c r="H2295" s="2" t="str">
        <f>IF(OR(G2295="",G2296="",G2297="",G2298=""),"",(SUMIF(A2295:A$7000,A2295,G2295:G$7000)))</f>
        <v/>
      </c>
      <c r="I2295" s="55" t="str">
        <f t="shared" si="216"/>
        <v/>
      </c>
      <c r="J2295" s="61" t="str">
        <f t="shared" si="212"/>
        <v/>
      </c>
      <c r="K2295" s="55">
        <f t="array" ref="K2295">(MAX(IF($A2295=InsertVoiceSwitchActivateLOG!A$1:A$7000,InsertVoiceSwitchActivateLOG!H$1:H$7000,0)))</f>
        <v>2.2400000000000003E-2</v>
      </c>
      <c r="L2295" s="55" t="str">
        <f t="shared" si="217"/>
        <v/>
      </c>
      <c r="M2295" s="55">
        <f t="shared" si="215"/>
        <v>39.769999999990091</v>
      </c>
      <c r="N2295" s="59" t="str">
        <f t="shared" si="213"/>
        <v/>
      </c>
      <c r="O2295" s="59" t="str">
        <f t="shared" si="214"/>
        <v/>
      </c>
    </row>
    <row r="2296" spans="1:15" ht="12.5" customHeight="1" x14ac:dyDescent="0.35">
      <c r="A2296" s="61">
        <v>45</v>
      </c>
      <c r="B2296" s="61" t="s">
        <v>54</v>
      </c>
      <c r="C2296" s="70">
        <v>99.081440000000001</v>
      </c>
      <c r="D2296" s="59" t="s">
        <v>50</v>
      </c>
      <c r="E2296" s="61" t="s">
        <v>44</v>
      </c>
      <c r="F2296" s="61" t="s">
        <v>55</v>
      </c>
      <c r="G2296" s="61">
        <v>6.9999999999999999E-4</v>
      </c>
      <c r="H2296" s="61">
        <f>IF(OR(G2296="",G2297="",G2298="",G2299=""),"",(SUMIF(A2296:A$7000,A2296,G2296:G$7000)))</f>
        <v>2.2400000000000003E-2</v>
      </c>
      <c r="I2296" s="61">
        <f t="shared" si="216"/>
        <v>45</v>
      </c>
      <c r="J2296" s="61" t="str">
        <f t="shared" si="212"/>
        <v>TaskC</v>
      </c>
      <c r="K2296" s="61">
        <f t="array" ref="K2296">(MAX(IF($A2296=InsertVoiceSwitchActivateLOG!A$1:A$7000,InsertVoiceSwitchActivateLOG!H$1:H$7000,0)))</f>
        <v>2.2400000000000003E-2</v>
      </c>
      <c r="L2296" s="61">
        <f t="shared" si="217"/>
        <v>99.081440000000001</v>
      </c>
      <c r="M2296" s="61">
        <f t="shared" si="215"/>
        <v>32.740000000003988</v>
      </c>
      <c r="N2296" s="59" t="str">
        <f t="shared" si="213"/>
        <v/>
      </c>
      <c r="O2296" s="59" t="str">
        <f t="shared" si="214"/>
        <v/>
      </c>
    </row>
    <row r="2297" spans="1:15" ht="12.5" customHeight="1" x14ac:dyDescent="0.35">
      <c r="A2297" s="2">
        <v>45</v>
      </c>
      <c r="B2297" s="2" t="s">
        <v>56</v>
      </c>
      <c r="C2297" s="69">
        <v>99.102069999999998</v>
      </c>
      <c r="D2297" t="s">
        <v>50</v>
      </c>
      <c r="E2297" s="2" t="s">
        <v>44</v>
      </c>
      <c r="F2297" s="2" t="s">
        <v>55</v>
      </c>
      <c r="G2297" s="2">
        <v>1.9E-3</v>
      </c>
      <c r="H2297" s="2">
        <f>IF(OR(G2297="",G2298="",G2299="",G2300=""),"",(SUMIF(A2297:A$7000,A2297,G2297:G$7000)))</f>
        <v>2.1700000000000004E-2</v>
      </c>
      <c r="I2297" s="55" t="str">
        <f t="shared" si="216"/>
        <v/>
      </c>
      <c r="J2297" s="61" t="str">
        <f t="shared" si="212"/>
        <v/>
      </c>
      <c r="K2297" s="55">
        <f t="array" ref="K2297">(MAX(IF($A2297=InsertVoiceSwitchActivateLOG!A$1:A$7000,InsertVoiceSwitchActivateLOG!H$1:H$7000,0)))</f>
        <v>2.2400000000000003E-2</v>
      </c>
      <c r="L2297" s="55" t="str">
        <f t="shared" si="217"/>
        <v/>
      </c>
      <c r="M2297" s="55">
        <f t="shared" si="215"/>
        <v>20.62999999999704</v>
      </c>
      <c r="N2297" s="59">
        <f t="shared" si="213"/>
        <v>45</v>
      </c>
      <c r="O2297" s="59">
        <f t="shared" si="214"/>
        <v>1</v>
      </c>
    </row>
    <row r="2298" spans="1:15" ht="12.5" customHeight="1" x14ac:dyDescent="0.35">
      <c r="A2298" s="61">
        <v>45</v>
      </c>
      <c r="B2298" s="61" t="s">
        <v>56</v>
      </c>
      <c r="C2298" s="70">
        <v>99.121970000000005</v>
      </c>
      <c r="D2298" s="59" t="s">
        <v>50</v>
      </c>
      <c r="E2298" s="61" t="s">
        <v>44</v>
      </c>
      <c r="F2298" s="61" t="s">
        <v>55</v>
      </c>
      <c r="G2298" s="61">
        <v>2.3E-3</v>
      </c>
      <c r="H2298" s="61">
        <f>IF(OR(G2298="",G2299="",G2300="",G2301=""),"",(SUMIF(A2298:A$7000,A2298,G2298:G$7000)))</f>
        <v>1.9800000000000002E-2</v>
      </c>
      <c r="I2298" s="61" t="str">
        <f t="shared" si="216"/>
        <v/>
      </c>
      <c r="J2298" s="61" t="str">
        <f t="shared" si="212"/>
        <v/>
      </c>
      <c r="K2298" s="61">
        <f t="array" ref="K2298">(MAX(IF($A2298=InsertVoiceSwitchActivateLOG!A$1:A$7000,InsertVoiceSwitchActivateLOG!H$1:H$7000,0)))</f>
        <v>2.2400000000000003E-2</v>
      </c>
      <c r="L2298" s="61" t="str">
        <f t="shared" si="217"/>
        <v/>
      </c>
      <c r="M2298" s="61">
        <f t="shared" si="215"/>
        <v>19.900000000006912</v>
      </c>
      <c r="N2298" s="59">
        <f t="shared" si="213"/>
        <v>45</v>
      </c>
      <c r="O2298" s="59">
        <f t="shared" si="214"/>
        <v>1</v>
      </c>
    </row>
    <row r="2299" spans="1:15" ht="12.5" customHeight="1" x14ac:dyDescent="0.35">
      <c r="A2299" s="2">
        <v>45</v>
      </c>
      <c r="B2299" s="2" t="s">
        <v>56</v>
      </c>
      <c r="C2299" s="69">
        <v>99.140370000000004</v>
      </c>
      <c r="D2299" t="s">
        <v>50</v>
      </c>
      <c r="E2299" s="2" t="s">
        <v>44</v>
      </c>
      <c r="F2299" s="2" t="s">
        <v>55</v>
      </c>
      <c r="G2299" s="2">
        <v>2.7000000000000001E-3</v>
      </c>
      <c r="H2299" s="2">
        <f>IF(OR(G2299="",G2300="",G2301="",G2302=""),"",(SUMIF(A2299:A$7000,A2299,G2299:G$7000)))</f>
        <v>1.7500000000000002E-2</v>
      </c>
      <c r="I2299" s="55" t="str">
        <f t="shared" si="216"/>
        <v/>
      </c>
      <c r="J2299" s="61" t="str">
        <f t="shared" si="212"/>
        <v/>
      </c>
      <c r="K2299" s="55">
        <f t="array" ref="K2299">(MAX(IF($A2299=InsertVoiceSwitchActivateLOG!A$1:A$7000,InsertVoiceSwitchActivateLOG!H$1:H$7000,0)))</f>
        <v>2.2400000000000003E-2</v>
      </c>
      <c r="L2299" s="55" t="str">
        <f t="shared" si="217"/>
        <v/>
      </c>
      <c r="M2299" s="55">
        <f t="shared" si="215"/>
        <v>18.39999999999975</v>
      </c>
      <c r="N2299" s="59">
        <f t="shared" si="213"/>
        <v>45</v>
      </c>
      <c r="O2299" s="59">
        <f t="shared" si="214"/>
        <v>1</v>
      </c>
    </row>
    <row r="2300" spans="1:15" ht="12.5" customHeight="1" x14ac:dyDescent="0.35">
      <c r="A2300" s="61">
        <v>45</v>
      </c>
      <c r="B2300" s="61" t="s">
        <v>56</v>
      </c>
      <c r="C2300" s="70">
        <v>99.159930000000003</v>
      </c>
      <c r="D2300" s="59" t="s">
        <v>50</v>
      </c>
      <c r="E2300" s="61" t="s">
        <v>44</v>
      </c>
      <c r="F2300" s="61" t="s">
        <v>55</v>
      </c>
      <c r="G2300" s="61">
        <v>2.7000000000000001E-3</v>
      </c>
      <c r="H2300" s="61">
        <f>IF(OR(G2300="",G2301="",G2302="",G2303=""),"",(SUMIF(A2300:A$7000,A2300,G2300:G$7000)))</f>
        <v>1.4800000000000001E-2</v>
      </c>
      <c r="I2300" s="61" t="str">
        <f t="shared" si="216"/>
        <v/>
      </c>
      <c r="J2300" s="61" t="str">
        <f t="shared" si="212"/>
        <v/>
      </c>
      <c r="K2300" s="61">
        <f t="array" ref="K2300">(MAX(IF($A2300=InsertVoiceSwitchActivateLOG!A$1:A$7000,InsertVoiceSwitchActivateLOG!H$1:H$7000,0)))</f>
        <v>2.2400000000000003E-2</v>
      </c>
      <c r="L2300" s="61" t="str">
        <f t="shared" si="217"/>
        <v/>
      </c>
      <c r="M2300" s="61">
        <f t="shared" si="215"/>
        <v>19.559999999998468</v>
      </c>
      <c r="N2300" s="59">
        <f t="shared" si="213"/>
        <v>45</v>
      </c>
      <c r="O2300" s="59">
        <f t="shared" si="214"/>
        <v>-1</v>
      </c>
    </row>
    <row r="2301" spans="1:15" ht="12.5" customHeight="1" x14ac:dyDescent="0.35">
      <c r="A2301" s="2">
        <v>45</v>
      </c>
      <c r="B2301" s="2" t="s">
        <v>56</v>
      </c>
      <c r="C2301" s="69">
        <v>99.175870000000003</v>
      </c>
      <c r="D2301" t="s">
        <v>50</v>
      </c>
      <c r="E2301" s="2" t="s">
        <v>44</v>
      </c>
      <c r="F2301" s="2" t="s">
        <v>55</v>
      </c>
      <c r="G2301" s="2">
        <v>1.1000000000000001E-3</v>
      </c>
      <c r="H2301" s="2">
        <f>IF(OR(G2301="",G2302="",G2303="",G2304=""),"",(SUMIF(A2301:A$7000,A2301,G2301:G$7000)))</f>
        <v>1.21E-2</v>
      </c>
      <c r="I2301" s="55" t="str">
        <f t="shared" si="216"/>
        <v/>
      </c>
      <c r="J2301" s="61" t="str">
        <f t="shared" si="212"/>
        <v/>
      </c>
      <c r="K2301" s="55">
        <f t="array" ref="K2301">(MAX(IF($A2301=InsertVoiceSwitchActivateLOG!A$1:A$7000,InsertVoiceSwitchActivateLOG!H$1:H$7000,0)))</f>
        <v>2.2400000000000003E-2</v>
      </c>
      <c r="L2301" s="55" t="str">
        <f t="shared" si="217"/>
        <v/>
      </c>
      <c r="M2301" s="55">
        <f t="shared" si="215"/>
        <v>15.940000000000509</v>
      </c>
      <c r="N2301" s="59">
        <f t="shared" si="213"/>
        <v>45</v>
      </c>
      <c r="O2301" s="59">
        <f t="shared" si="214"/>
        <v>1</v>
      </c>
    </row>
    <row r="2302" spans="1:15" ht="12.5" customHeight="1" x14ac:dyDescent="0.35">
      <c r="A2302" s="61">
        <v>45</v>
      </c>
      <c r="B2302" s="61" t="s">
        <v>56</v>
      </c>
      <c r="C2302" s="70">
        <v>99.193839999999994</v>
      </c>
      <c r="D2302" s="59" t="s">
        <v>50</v>
      </c>
      <c r="E2302" s="61" t="s">
        <v>44</v>
      </c>
      <c r="F2302" s="61" t="s">
        <v>55</v>
      </c>
      <c r="G2302" s="61">
        <v>1.1000000000000001E-3</v>
      </c>
      <c r="H2302" s="61">
        <f>IF(OR(G2302="",G2303="",G2304="",G2305=""),"",(SUMIF(A2302:A$7000,A2302,G2302:G$7000)))</f>
        <v>1.0999999999999998E-2</v>
      </c>
      <c r="I2302" s="61" t="str">
        <f t="shared" si="216"/>
        <v/>
      </c>
      <c r="J2302" s="61" t="str">
        <f t="shared" si="212"/>
        <v/>
      </c>
      <c r="K2302" s="61">
        <f t="array" ref="K2302">(MAX(IF($A2302=InsertVoiceSwitchActivateLOG!A$1:A$7000,InsertVoiceSwitchActivateLOG!H$1:H$7000,0)))</f>
        <v>2.2400000000000003E-2</v>
      </c>
      <c r="L2302" s="61" t="str">
        <f t="shared" si="217"/>
        <v/>
      </c>
      <c r="M2302" s="61">
        <f t="shared" si="215"/>
        <v>17.96999999999116</v>
      </c>
      <c r="N2302" s="59">
        <f t="shared" si="213"/>
        <v>45</v>
      </c>
      <c r="O2302" s="59">
        <f t="shared" si="214"/>
        <v>1</v>
      </c>
    </row>
    <row r="2303" spans="1:15" ht="12.5" customHeight="1" x14ac:dyDescent="0.35">
      <c r="A2303" s="2">
        <v>45</v>
      </c>
      <c r="B2303" s="2" t="s">
        <v>56</v>
      </c>
      <c r="C2303" s="69">
        <v>99.211749999999995</v>
      </c>
      <c r="D2303" t="s">
        <v>50</v>
      </c>
      <c r="E2303" s="2" t="s">
        <v>44</v>
      </c>
      <c r="F2303" s="2" t="s">
        <v>55</v>
      </c>
      <c r="G2303" s="2">
        <v>2.5999999999999999E-3</v>
      </c>
      <c r="H2303" s="2">
        <f>IF(OR(G2303="",G2304="",G2305="",G2306=""),"",(SUMIF(A2303:A$7000,A2303,G2303:G$7000)))</f>
        <v>9.8999999999999973E-3</v>
      </c>
      <c r="I2303" s="55" t="str">
        <f t="shared" si="216"/>
        <v/>
      </c>
      <c r="J2303" s="61" t="str">
        <f t="shared" si="212"/>
        <v/>
      </c>
      <c r="K2303" s="55">
        <f t="array" ref="K2303">(MAX(IF($A2303=InsertVoiceSwitchActivateLOG!A$1:A$7000,InsertVoiceSwitchActivateLOG!H$1:H$7000,0)))</f>
        <v>2.2400000000000003E-2</v>
      </c>
      <c r="L2303" s="55" t="str">
        <f t="shared" si="217"/>
        <v/>
      </c>
      <c r="M2303" s="55">
        <f t="shared" si="215"/>
        <v>17.910000000000537</v>
      </c>
      <c r="N2303" s="59">
        <f t="shared" si="213"/>
        <v>45</v>
      </c>
      <c r="O2303" s="59">
        <f t="shared" si="214"/>
        <v>-1</v>
      </c>
    </row>
    <row r="2304" spans="1:15" ht="12.5" customHeight="1" x14ac:dyDescent="0.35">
      <c r="A2304" s="61">
        <v>45</v>
      </c>
      <c r="B2304" s="61" t="s">
        <v>56</v>
      </c>
      <c r="C2304" s="70">
        <v>99.227739999999997</v>
      </c>
      <c r="D2304" s="59" t="s">
        <v>50</v>
      </c>
      <c r="E2304" s="61" t="s">
        <v>44</v>
      </c>
      <c r="F2304" s="61" t="s">
        <v>55</v>
      </c>
      <c r="G2304" s="61">
        <v>2E-3</v>
      </c>
      <c r="H2304" s="61">
        <f>IF(OR(G2304="",G2305="",G2306="",G2307=""),"",(SUMIF(A2304:A$7000,A2304,G2304:G$7000)))</f>
        <v>7.3000000000000001E-3</v>
      </c>
      <c r="I2304" s="61" t="str">
        <f t="shared" si="216"/>
        <v/>
      </c>
      <c r="J2304" s="61" t="str">
        <f t="shared" si="212"/>
        <v/>
      </c>
      <c r="K2304" s="61">
        <f t="array" ref="K2304">(MAX(IF($A2304=InsertVoiceSwitchActivateLOG!A$1:A$7000,InsertVoiceSwitchActivateLOG!H$1:H$7000,0)))</f>
        <v>2.2400000000000003E-2</v>
      </c>
      <c r="L2304" s="61" t="str">
        <f t="shared" si="217"/>
        <v/>
      </c>
      <c r="M2304" s="61">
        <f t="shared" si="215"/>
        <v>15.990000000002169</v>
      </c>
      <c r="N2304" s="59">
        <f t="shared" si="213"/>
        <v>45</v>
      </c>
      <c r="O2304" s="59">
        <f t="shared" si="214"/>
        <v>-1</v>
      </c>
    </row>
    <row r="2305" spans="1:15" ht="12.5" customHeight="1" x14ac:dyDescent="0.35">
      <c r="A2305" s="2">
        <v>45</v>
      </c>
      <c r="B2305" s="2" t="s">
        <v>56</v>
      </c>
      <c r="C2305" s="69">
        <v>99.244060000000005</v>
      </c>
      <c r="D2305" t="s">
        <v>50</v>
      </c>
      <c r="E2305" s="2" t="s">
        <v>44</v>
      </c>
      <c r="F2305" s="2" t="s">
        <v>55</v>
      </c>
      <c r="G2305" s="2">
        <v>1.6000000000000001E-3</v>
      </c>
      <c r="H2305" s="2">
        <f>IF(OR(G2305="",G2306="",G2307="",G2308=""),"",(SUMIF(A2305:A$7000,A2305,G2305:G$7000)))</f>
        <v>5.3000000000000009E-3</v>
      </c>
      <c r="I2305" s="55" t="str">
        <f t="shared" si="216"/>
        <v/>
      </c>
      <c r="J2305" s="61" t="str">
        <f t="shared" si="212"/>
        <v/>
      </c>
      <c r="K2305" s="55">
        <f t="array" ref="K2305">(MAX(IF($A2305=InsertVoiceSwitchActivateLOG!A$1:A$7000,InsertVoiceSwitchActivateLOG!H$1:H$7000,0)))</f>
        <v>2.2400000000000003E-2</v>
      </c>
      <c r="L2305" s="55" t="str">
        <f t="shared" si="217"/>
        <v/>
      </c>
      <c r="M2305" s="55">
        <f t="shared" si="215"/>
        <v>16.32000000000744</v>
      </c>
      <c r="N2305" s="59">
        <f t="shared" si="213"/>
        <v>45</v>
      </c>
      <c r="O2305" s="59">
        <f t="shared" si="214"/>
        <v>1</v>
      </c>
    </row>
    <row r="2306" spans="1:15" ht="12.5" customHeight="1" x14ac:dyDescent="0.35">
      <c r="A2306" s="61">
        <v>45</v>
      </c>
      <c r="B2306" s="61" t="s">
        <v>56</v>
      </c>
      <c r="C2306" s="70">
        <v>99.260990000000007</v>
      </c>
      <c r="D2306" s="59" t="s">
        <v>50</v>
      </c>
      <c r="E2306" s="61" t="s">
        <v>44</v>
      </c>
      <c r="F2306" s="61" t="s">
        <v>55</v>
      </c>
      <c r="G2306" s="61">
        <v>1.6000000000000001E-3</v>
      </c>
      <c r="H2306" s="61">
        <f>IF(OR(G2306="",G2307="",G2308="",G2309=""),"",(SUMIF(A2306:A$7000,A2306,G2306:G$7000)))</f>
        <v>3.6999999999999997E-3</v>
      </c>
      <c r="I2306" s="61" t="str">
        <f t="shared" si="216"/>
        <v/>
      </c>
      <c r="J2306" s="61" t="str">
        <f t="shared" si="212"/>
        <v/>
      </c>
      <c r="K2306" s="61">
        <f t="array" ref="K2306">(MAX(IF($A2306=InsertVoiceSwitchActivateLOG!A$1:A$7000,InsertVoiceSwitchActivateLOG!H$1:H$7000,0)))</f>
        <v>2.2400000000000003E-2</v>
      </c>
      <c r="L2306" s="61" t="str">
        <f t="shared" si="217"/>
        <v/>
      </c>
      <c r="M2306" s="61">
        <f t="shared" si="215"/>
        <v>16.93000000000211</v>
      </c>
      <c r="N2306" s="59">
        <f t="shared" si="213"/>
        <v>45</v>
      </c>
      <c r="O2306" s="59">
        <f t="shared" si="214"/>
        <v>-1</v>
      </c>
    </row>
    <row r="2307" spans="1:15" ht="12.5" customHeight="1" x14ac:dyDescent="0.35">
      <c r="A2307" s="2">
        <v>45</v>
      </c>
      <c r="B2307" s="2" t="s">
        <v>54</v>
      </c>
      <c r="C2307" s="69">
        <v>99.276750000000007</v>
      </c>
      <c r="D2307" t="s">
        <v>50</v>
      </c>
      <c r="E2307" s="2" t="s">
        <v>44</v>
      </c>
      <c r="F2307" s="2" t="s">
        <v>55</v>
      </c>
      <c r="G2307" s="2">
        <v>8.9999999999999998E-4</v>
      </c>
      <c r="H2307" s="2">
        <f>IF(OR(G2307="",G2308="",G2309="",G2310=""),"",(SUMIF(A2307:A$7000,A2307,G2307:G$7000)))</f>
        <v>2.0999999999999999E-3</v>
      </c>
      <c r="I2307" s="55" t="str">
        <f t="shared" si="216"/>
        <v/>
      </c>
      <c r="J2307" s="61" t="str">
        <f t="shared" si="212"/>
        <v/>
      </c>
      <c r="K2307" s="55">
        <f t="array" ref="K2307">(MAX(IF($A2307=InsertVoiceSwitchActivateLOG!A$1:A$7000,InsertVoiceSwitchActivateLOG!H$1:H$7000,0)))</f>
        <v>2.2400000000000003E-2</v>
      </c>
      <c r="L2307" s="55" t="str">
        <f t="shared" si="217"/>
        <v/>
      </c>
      <c r="M2307" s="55">
        <f t="shared" si="215"/>
        <v>15.760000000000218</v>
      </c>
      <c r="N2307" s="59">
        <f t="shared" si="213"/>
        <v>45</v>
      </c>
      <c r="O2307" s="59">
        <f t="shared" si="214"/>
        <v>1</v>
      </c>
    </row>
    <row r="2308" spans="1:15" ht="12.5" customHeight="1" x14ac:dyDescent="0.35">
      <c r="A2308" s="61">
        <v>45</v>
      </c>
      <c r="B2308" s="61" t="s">
        <v>54</v>
      </c>
      <c r="C2308" s="70">
        <v>99.292590000000004</v>
      </c>
      <c r="D2308" s="59" t="s">
        <v>50</v>
      </c>
      <c r="E2308" s="61" t="s">
        <v>44</v>
      </c>
      <c r="F2308" s="61" t="s">
        <v>55</v>
      </c>
      <c r="G2308" s="61">
        <v>8.9999999999999998E-4</v>
      </c>
      <c r="H2308" s="61">
        <f>IF(OR(G2308="",G2309="",G2310="",G2311=""),"",(SUMIF(A2308:A$7000,A2308,G2308:G$7000)))</f>
        <v>1.2000000000000001E-3</v>
      </c>
      <c r="I2308" s="61" t="str">
        <f t="shared" si="216"/>
        <v/>
      </c>
      <c r="J2308" s="61" t="str">
        <f t="shared" si="212"/>
        <v/>
      </c>
      <c r="K2308" s="61">
        <f t="array" ref="K2308">(MAX(IF($A2308=InsertVoiceSwitchActivateLOG!A$1:A$7000,InsertVoiceSwitchActivateLOG!H$1:H$7000,0)))</f>
        <v>2.2400000000000003E-2</v>
      </c>
      <c r="L2308" s="61" t="str">
        <f t="shared" si="217"/>
        <v/>
      </c>
      <c r="M2308" s="61">
        <f t="shared" si="215"/>
        <v>15.83999999999719</v>
      </c>
      <c r="N2308" s="59">
        <f t="shared" si="213"/>
        <v>45</v>
      </c>
      <c r="O2308" s="59">
        <f t="shared" si="214"/>
        <v>-1</v>
      </c>
    </row>
    <row r="2309" spans="1:15" ht="12.5" customHeight="1" x14ac:dyDescent="0.35">
      <c r="A2309" s="2">
        <v>45</v>
      </c>
      <c r="B2309" s="2" t="s">
        <v>54</v>
      </c>
      <c r="C2309" s="69">
        <v>99.308750000000003</v>
      </c>
      <c r="D2309" t="s">
        <v>50</v>
      </c>
      <c r="E2309" s="2" t="s">
        <v>44</v>
      </c>
      <c r="F2309" s="2" t="s">
        <v>55</v>
      </c>
      <c r="G2309" s="2">
        <v>1E-4</v>
      </c>
      <c r="H2309" s="2" t="str">
        <f>IF(OR(G2309="",G2310="",G2311="",G2312=""),"",(SUMIF(A2309:A$7000,A2309,G2309:G$7000)))</f>
        <v/>
      </c>
      <c r="I2309" s="55" t="str">
        <f t="shared" si="216"/>
        <v/>
      </c>
      <c r="J2309" s="61" t="str">
        <f t="shared" si="212"/>
        <v/>
      </c>
      <c r="K2309" s="55">
        <f t="array" ref="K2309">(MAX(IF($A2309=InsertVoiceSwitchActivateLOG!A$1:A$7000,InsertVoiceSwitchActivateLOG!H$1:H$7000,0)))</f>
        <v>2.2400000000000003E-2</v>
      </c>
      <c r="L2309" s="55" t="str">
        <f t="shared" si="217"/>
        <v/>
      </c>
      <c r="M2309" s="55">
        <f t="shared" si="215"/>
        <v>16.159999999999286</v>
      </c>
      <c r="N2309" s="59">
        <f t="shared" si="213"/>
        <v>45</v>
      </c>
      <c r="O2309" s="59">
        <f t="shared" si="214"/>
        <v>1</v>
      </c>
    </row>
    <row r="2310" spans="1:15" ht="12.5" customHeight="1" x14ac:dyDescent="0.35">
      <c r="A2310" s="61">
        <v>45</v>
      </c>
      <c r="B2310" s="61" t="s">
        <v>54</v>
      </c>
      <c r="C2310" s="70">
        <v>99.325320000000005</v>
      </c>
      <c r="D2310" s="59" t="s">
        <v>50</v>
      </c>
      <c r="E2310" s="61" t="s">
        <v>44</v>
      </c>
      <c r="F2310" s="61" t="s">
        <v>55</v>
      </c>
      <c r="G2310" s="61">
        <v>1E-4</v>
      </c>
      <c r="H2310" s="61" t="str">
        <f>IF(OR(G2310="",G2311="",G2312="",G2313=""),"",(SUMIF(A2310:A$7000,A2310,G2310:G$7000)))</f>
        <v/>
      </c>
      <c r="I2310" s="61" t="str">
        <f t="shared" si="216"/>
        <v/>
      </c>
      <c r="J2310" s="61" t="str">
        <f t="shared" si="212"/>
        <v/>
      </c>
      <c r="K2310" s="61">
        <f t="array" ref="K2310">(MAX(IF($A2310=InsertVoiceSwitchActivateLOG!A$1:A$7000,InsertVoiceSwitchActivateLOG!H$1:H$7000,0)))</f>
        <v>2.2400000000000003E-2</v>
      </c>
      <c r="L2310" s="61" t="str">
        <f t="shared" si="217"/>
        <v/>
      </c>
      <c r="M2310" s="61">
        <f t="shared" si="215"/>
        <v>16.570000000001528</v>
      </c>
      <c r="N2310" s="59">
        <f t="shared" si="213"/>
        <v>45</v>
      </c>
      <c r="O2310" s="59">
        <f t="shared" si="214"/>
        <v>1</v>
      </c>
    </row>
    <row r="2311" spans="1:15" ht="12.5" customHeight="1" x14ac:dyDescent="0.35">
      <c r="A2311" s="2">
        <v>45</v>
      </c>
      <c r="B2311" s="2" t="s">
        <v>54</v>
      </c>
      <c r="C2311" s="69">
        <v>99.341089999999994</v>
      </c>
      <c r="D2311" t="s">
        <v>50</v>
      </c>
      <c r="E2311" s="2" t="s">
        <v>44</v>
      </c>
      <c r="F2311" s="2" t="s">
        <v>55</v>
      </c>
      <c r="G2311" s="2">
        <v>1E-4</v>
      </c>
      <c r="H2311" s="2" t="str">
        <f>IF(OR(G2311="",G2312="",G2313="",G2314=""),"",(SUMIF(A2311:A$7000,A2311,G2311:G$7000)))</f>
        <v/>
      </c>
      <c r="I2311" s="55" t="str">
        <f t="shared" si="216"/>
        <v/>
      </c>
      <c r="J2311" s="61" t="str">
        <f t="shared" si="212"/>
        <v/>
      </c>
      <c r="K2311" s="55">
        <f t="array" ref="K2311">(MAX(IF($A2311=InsertVoiceSwitchActivateLOG!A$1:A$7000,InsertVoiceSwitchActivateLOG!H$1:H$7000,0)))</f>
        <v>2.2400000000000003E-2</v>
      </c>
      <c r="L2311" s="55" t="str">
        <f t="shared" si="217"/>
        <v/>
      </c>
      <c r="M2311" s="55">
        <f t="shared" si="215"/>
        <v>15.769999999989182</v>
      </c>
      <c r="N2311" s="59" t="str">
        <f t="shared" si="213"/>
        <v/>
      </c>
      <c r="O2311" s="59" t="str">
        <f t="shared" si="214"/>
        <v/>
      </c>
    </row>
    <row r="2312" spans="1:15" ht="12.5" customHeight="1" x14ac:dyDescent="0.35">
      <c r="A2312" s="61">
        <v>45</v>
      </c>
      <c r="B2312" s="61" t="s">
        <v>54</v>
      </c>
      <c r="C2312" s="70">
        <v>99.361469999999997</v>
      </c>
      <c r="D2312" s="59" t="s">
        <v>50</v>
      </c>
      <c r="E2312" s="61" t="s">
        <v>44</v>
      </c>
      <c r="F2312" s="61" t="s">
        <v>55</v>
      </c>
      <c r="G2312" s="61"/>
      <c r="H2312" s="61" t="str">
        <f>IF(OR(G2312="",G2313="",G2314="",G2315=""),"",(SUMIF(A2312:A$7000,A2312,G2312:G$7000)))</f>
        <v/>
      </c>
      <c r="I2312" s="61" t="str">
        <f t="shared" si="216"/>
        <v/>
      </c>
      <c r="J2312" s="61" t="str">
        <f t="shared" si="212"/>
        <v/>
      </c>
      <c r="K2312" s="61">
        <f t="array" ref="K2312">(MAX(IF($A2312=InsertVoiceSwitchActivateLOG!A$1:A$7000,InsertVoiceSwitchActivateLOG!H$1:H$7000,0)))</f>
        <v>2.2400000000000003E-2</v>
      </c>
      <c r="L2312" s="61" t="str">
        <f t="shared" si="217"/>
        <v/>
      </c>
      <c r="M2312" s="61">
        <f t="shared" si="215"/>
        <v>20.380000000002951</v>
      </c>
      <c r="N2312" s="59" t="str">
        <f t="shared" si="213"/>
        <v/>
      </c>
      <c r="O2312" s="59" t="str">
        <f t="shared" si="214"/>
        <v/>
      </c>
    </row>
    <row r="2313" spans="1:15" ht="12.5" customHeight="1" x14ac:dyDescent="0.35">
      <c r="A2313" s="2">
        <v>45</v>
      </c>
      <c r="B2313" s="2" t="s">
        <v>54</v>
      </c>
      <c r="C2313" s="69">
        <v>99.379930000000002</v>
      </c>
      <c r="D2313" t="s">
        <v>50</v>
      </c>
      <c r="E2313" s="2" t="s">
        <v>44</v>
      </c>
      <c r="F2313" s="2" t="s">
        <v>55</v>
      </c>
      <c r="G2313" s="2"/>
      <c r="H2313" s="2" t="str">
        <f>IF(OR(G2313="",G2314="",G2315="",G2316=""),"",(SUMIF(A2313:A$7000,A2313,G2313:G$7000)))</f>
        <v/>
      </c>
      <c r="I2313" s="55" t="str">
        <f t="shared" si="216"/>
        <v/>
      </c>
      <c r="J2313" s="61" t="str">
        <f t="shared" si="212"/>
        <v/>
      </c>
      <c r="K2313" s="55">
        <f t="array" ref="K2313">(MAX(IF($A2313=InsertVoiceSwitchActivateLOG!A$1:A$7000,InsertVoiceSwitchActivateLOG!H$1:H$7000,0)))</f>
        <v>2.2400000000000003E-2</v>
      </c>
      <c r="L2313" s="55" t="str">
        <f t="shared" si="217"/>
        <v/>
      </c>
      <c r="M2313" s="55">
        <f t="shared" si="215"/>
        <v>18.460000000004584</v>
      </c>
      <c r="N2313" s="59" t="str">
        <f t="shared" si="213"/>
        <v/>
      </c>
      <c r="O2313" s="59" t="str">
        <f t="shared" si="214"/>
        <v/>
      </c>
    </row>
    <row r="2314" spans="1:15" ht="12.5" customHeight="1" x14ac:dyDescent="0.35">
      <c r="A2314" s="61">
        <v>45</v>
      </c>
      <c r="B2314" s="61" t="s">
        <v>54</v>
      </c>
      <c r="C2314" s="70">
        <v>99.399770000000004</v>
      </c>
      <c r="D2314" s="59" t="s">
        <v>50</v>
      </c>
      <c r="E2314" s="61" t="s">
        <v>44</v>
      </c>
      <c r="F2314" s="61" t="s">
        <v>55</v>
      </c>
      <c r="G2314" s="61"/>
      <c r="H2314" s="61" t="str">
        <f>IF(OR(G2314="",G2315="",G2316="",G2317=""),"",(SUMIF(A2314:A$7000,A2314,G2314:G$7000)))</f>
        <v/>
      </c>
      <c r="I2314" s="61" t="str">
        <f t="shared" si="216"/>
        <v/>
      </c>
      <c r="J2314" s="61" t="str">
        <f t="shared" si="212"/>
        <v/>
      </c>
      <c r="K2314" s="61">
        <f t="array" ref="K2314">(MAX(IF($A2314=InsertVoiceSwitchActivateLOG!A$1:A$7000,InsertVoiceSwitchActivateLOG!H$1:H$7000,0)))</f>
        <v>2.2400000000000003E-2</v>
      </c>
      <c r="L2314" s="61" t="str">
        <f t="shared" si="217"/>
        <v/>
      </c>
      <c r="M2314" s="61">
        <f t="shared" si="215"/>
        <v>19.840000000002078</v>
      </c>
      <c r="N2314" s="59" t="str">
        <f t="shared" si="213"/>
        <v/>
      </c>
      <c r="O2314" s="59" t="str">
        <f t="shared" si="214"/>
        <v/>
      </c>
    </row>
    <row r="2315" spans="1:15" ht="12.5" customHeight="1" x14ac:dyDescent="0.35">
      <c r="A2315" s="2">
        <v>45</v>
      </c>
      <c r="B2315" s="2" t="s">
        <v>54</v>
      </c>
      <c r="C2315" s="69">
        <v>99.415530000000004</v>
      </c>
      <c r="D2315" t="s">
        <v>50</v>
      </c>
      <c r="E2315" s="2" t="s">
        <v>44</v>
      </c>
      <c r="F2315" s="2" t="s">
        <v>55</v>
      </c>
      <c r="G2315" s="2"/>
      <c r="H2315" s="2" t="str">
        <f>IF(OR(G2315="",G2316="",G2317="",G2318=""),"",(SUMIF(A2315:A$7000,A2315,G2315:G$7000)))</f>
        <v/>
      </c>
      <c r="I2315" s="55" t="str">
        <f t="shared" si="216"/>
        <v/>
      </c>
      <c r="J2315" s="61" t="str">
        <f t="shared" si="212"/>
        <v/>
      </c>
      <c r="K2315" s="55">
        <f t="array" ref="K2315">(MAX(IF($A2315=InsertVoiceSwitchActivateLOG!A$1:A$7000,InsertVoiceSwitchActivateLOG!H$1:H$7000,0)))</f>
        <v>2.2400000000000003E-2</v>
      </c>
      <c r="L2315" s="55" t="str">
        <f t="shared" si="217"/>
        <v/>
      </c>
      <c r="M2315" s="55">
        <f t="shared" si="215"/>
        <v>15.760000000000218</v>
      </c>
      <c r="N2315" s="59" t="str">
        <f t="shared" si="213"/>
        <v/>
      </c>
      <c r="O2315" s="59" t="str">
        <f t="shared" si="214"/>
        <v/>
      </c>
    </row>
    <row r="2316" spans="1:15" ht="12.5" customHeight="1" x14ac:dyDescent="0.35">
      <c r="A2316" s="61">
        <v>45</v>
      </c>
      <c r="B2316" s="61" t="s">
        <v>54</v>
      </c>
      <c r="C2316" s="70">
        <v>99.431399999999996</v>
      </c>
      <c r="D2316" s="59" t="s">
        <v>50</v>
      </c>
      <c r="E2316" s="61" t="s">
        <v>44</v>
      </c>
      <c r="F2316" s="61" t="s">
        <v>55</v>
      </c>
      <c r="G2316" s="61"/>
      <c r="H2316" s="61" t="str">
        <f>IF(OR(G2316="",G2317="",G2318="",G2319=""),"",(SUMIF(A2316:A$7000,A2316,G2316:G$7000)))</f>
        <v/>
      </c>
      <c r="I2316" s="61" t="str">
        <f t="shared" si="216"/>
        <v/>
      </c>
      <c r="J2316" s="61" t="str">
        <f t="shared" si="212"/>
        <v/>
      </c>
      <c r="K2316" s="61">
        <f t="array" ref="K2316">(MAX(IF($A2316=InsertVoiceSwitchActivateLOG!A$1:A$7000,InsertVoiceSwitchActivateLOG!H$1:H$7000,0)))</f>
        <v>2.2400000000000003E-2</v>
      </c>
      <c r="L2316" s="61" t="str">
        <f t="shared" si="217"/>
        <v/>
      </c>
      <c r="M2316" s="61">
        <f t="shared" si="215"/>
        <v>15.869999999992501</v>
      </c>
      <c r="N2316" s="59" t="str">
        <f t="shared" si="213"/>
        <v/>
      </c>
      <c r="O2316" s="59" t="str">
        <f t="shared" si="214"/>
        <v/>
      </c>
    </row>
    <row r="2317" spans="1:15" ht="12.5" customHeight="1" x14ac:dyDescent="0.35">
      <c r="A2317" s="2">
        <v>45</v>
      </c>
      <c r="B2317" s="2" t="s">
        <v>54</v>
      </c>
      <c r="C2317" s="69">
        <v>99.450869999999995</v>
      </c>
      <c r="D2317" t="s">
        <v>50</v>
      </c>
      <c r="E2317" s="2" t="s">
        <v>44</v>
      </c>
      <c r="F2317" s="2" t="s">
        <v>55</v>
      </c>
      <c r="G2317" s="2"/>
      <c r="H2317" s="2" t="str">
        <f>IF(OR(G2317="",G2318="",G2319="",G2320=""),"",(SUMIF(A2317:A$7000,A2317,G2317:G$7000)))</f>
        <v/>
      </c>
      <c r="I2317" s="55" t="str">
        <f t="shared" si="216"/>
        <v/>
      </c>
      <c r="J2317" s="61" t="str">
        <f t="shared" si="212"/>
        <v/>
      </c>
      <c r="K2317" s="55">
        <f t="array" ref="K2317">(MAX(IF($A2317=InsertVoiceSwitchActivateLOG!A$1:A$7000,InsertVoiceSwitchActivateLOG!H$1:H$7000,0)))</f>
        <v>2.2400000000000003E-2</v>
      </c>
      <c r="L2317" s="55" t="str">
        <f t="shared" si="217"/>
        <v/>
      </c>
      <c r="M2317" s="55">
        <f t="shared" si="215"/>
        <v>19.469999999998322</v>
      </c>
      <c r="N2317" s="59" t="str">
        <f t="shared" si="213"/>
        <v/>
      </c>
      <c r="O2317" s="59" t="str">
        <f t="shared" si="214"/>
        <v/>
      </c>
    </row>
    <row r="2318" spans="1:15" ht="12.5" customHeight="1" x14ac:dyDescent="0.35">
      <c r="A2318" s="61">
        <v>45</v>
      </c>
      <c r="B2318" s="61" t="s">
        <v>54</v>
      </c>
      <c r="C2318" s="70">
        <v>99.471860000000007</v>
      </c>
      <c r="D2318" s="59" t="s">
        <v>50</v>
      </c>
      <c r="E2318" s="61" t="s">
        <v>44</v>
      </c>
      <c r="F2318" s="61" t="s">
        <v>55</v>
      </c>
      <c r="G2318" s="61"/>
      <c r="H2318" s="61" t="str">
        <f>IF(OR(G2318="",G2319="",G2320="",G2321=""),"",(SUMIF(A2318:A$7000,A2318,G2318:G$7000)))</f>
        <v/>
      </c>
      <c r="I2318" s="61" t="str">
        <f t="shared" si="216"/>
        <v/>
      </c>
      <c r="J2318" s="61" t="str">
        <f t="shared" si="212"/>
        <v/>
      </c>
      <c r="K2318" s="61">
        <f t="array" ref="K2318">(MAX(IF($A2318=InsertVoiceSwitchActivateLOG!A$1:A$7000,InsertVoiceSwitchActivateLOG!H$1:H$7000,0)))</f>
        <v>2.2400000000000003E-2</v>
      </c>
      <c r="L2318" s="61" t="str">
        <f t="shared" si="217"/>
        <v/>
      </c>
      <c r="M2318" s="61">
        <f t="shared" si="215"/>
        <v>20.990000000011833</v>
      </c>
      <c r="N2318" s="59" t="str">
        <f t="shared" si="213"/>
        <v/>
      </c>
      <c r="O2318" s="59" t="str">
        <f t="shared" si="214"/>
        <v/>
      </c>
    </row>
    <row r="2319" spans="1:15" ht="12.5" customHeight="1" x14ac:dyDescent="0.35">
      <c r="A2319" s="2">
        <v>45</v>
      </c>
      <c r="B2319" s="2" t="s">
        <v>54</v>
      </c>
      <c r="C2319" s="69">
        <v>99.494969999999995</v>
      </c>
      <c r="D2319" t="s">
        <v>50</v>
      </c>
      <c r="E2319" s="2" t="s">
        <v>44</v>
      </c>
      <c r="F2319" s="2" t="s">
        <v>55</v>
      </c>
      <c r="G2319" s="2"/>
      <c r="H2319" s="2" t="str">
        <f>IF(OR(G2319="",G2320="",G2321="",G2322=""),"",(SUMIF(A2319:A$7000,A2319,G2319:G$7000)))</f>
        <v/>
      </c>
      <c r="I2319" s="55" t="str">
        <f t="shared" si="216"/>
        <v/>
      </c>
      <c r="J2319" s="61" t="str">
        <f t="shared" si="212"/>
        <v/>
      </c>
      <c r="K2319" s="55">
        <f t="array" ref="K2319">(MAX(IF($A2319=InsertVoiceSwitchActivateLOG!A$1:A$7000,InsertVoiceSwitchActivateLOG!H$1:H$7000,0)))</f>
        <v>2.2400000000000003E-2</v>
      </c>
      <c r="L2319" s="55" t="str">
        <f t="shared" si="217"/>
        <v/>
      </c>
      <c r="M2319" s="55">
        <f t="shared" si="215"/>
        <v>23.109999999988418</v>
      </c>
      <c r="N2319" s="59" t="str">
        <f t="shared" si="213"/>
        <v/>
      </c>
      <c r="O2319" s="59" t="str">
        <f t="shared" si="214"/>
        <v/>
      </c>
    </row>
    <row r="2320" spans="1:15" ht="12.5" customHeight="1" x14ac:dyDescent="0.35">
      <c r="A2320" s="61">
        <v>45</v>
      </c>
      <c r="B2320" s="61" t="s">
        <v>54</v>
      </c>
      <c r="C2320" s="70">
        <v>99.514399999999995</v>
      </c>
      <c r="D2320" s="59" t="s">
        <v>50</v>
      </c>
      <c r="E2320" s="61" t="s">
        <v>44</v>
      </c>
      <c r="F2320" s="61" t="s">
        <v>55</v>
      </c>
      <c r="G2320" s="61"/>
      <c r="H2320" s="61" t="str">
        <f>IF(OR(G2320="",G2321="",G2322="",G2323=""),"",(SUMIF(A2320:A$7000,A2320,G2320:G$7000)))</f>
        <v/>
      </c>
      <c r="I2320" s="61" t="str">
        <f t="shared" si="216"/>
        <v/>
      </c>
      <c r="J2320" s="61" t="str">
        <f t="shared" si="212"/>
        <v/>
      </c>
      <c r="K2320" s="61">
        <f t="array" ref="K2320">(MAX(IF($A2320=InsertVoiceSwitchActivateLOG!A$1:A$7000,InsertVoiceSwitchActivateLOG!H$1:H$7000,0)))</f>
        <v>2.2400000000000003E-2</v>
      </c>
      <c r="L2320" s="61" t="str">
        <f t="shared" si="217"/>
        <v/>
      </c>
      <c r="M2320" s="61">
        <f t="shared" si="215"/>
        <v>19.429999999999836</v>
      </c>
      <c r="N2320" s="59" t="str">
        <f t="shared" si="213"/>
        <v/>
      </c>
      <c r="O2320" s="59" t="str">
        <f t="shared" si="214"/>
        <v/>
      </c>
    </row>
    <row r="2321" spans="1:15" ht="12.5" customHeight="1" x14ac:dyDescent="0.35">
      <c r="A2321" s="2">
        <v>45</v>
      </c>
      <c r="B2321" s="2" t="s">
        <v>54</v>
      </c>
      <c r="C2321" s="69">
        <v>99.532629999999997</v>
      </c>
      <c r="D2321" t="s">
        <v>50</v>
      </c>
      <c r="E2321" s="2" t="s">
        <v>44</v>
      </c>
      <c r="F2321" s="2" t="s">
        <v>55</v>
      </c>
      <c r="G2321" s="2"/>
      <c r="H2321" s="2" t="str">
        <f>IF(OR(G2321="",G2322="",G2323="",G2324=""),"",(SUMIF(A2321:A$7000,A2321,G2321:G$7000)))</f>
        <v/>
      </c>
      <c r="I2321" s="55" t="str">
        <f t="shared" si="216"/>
        <v/>
      </c>
      <c r="J2321" s="61" t="str">
        <f t="shared" ref="J2321:J2384" si="218">IF(L2321="","",(VLOOKUP(A2321,A2321:E9305,5,FALSE)))</f>
        <v/>
      </c>
      <c r="K2321" s="55">
        <f t="array" ref="K2321">(MAX(IF($A2321=InsertVoiceSwitchActivateLOG!A$1:A$7000,InsertVoiceSwitchActivateLOG!H$1:H$7000,0)))</f>
        <v>2.2400000000000003E-2</v>
      </c>
      <c r="L2321" s="55" t="str">
        <f t="shared" si="217"/>
        <v/>
      </c>
      <c r="M2321" s="55">
        <f t="shared" si="215"/>
        <v>18.230000000002633</v>
      </c>
      <c r="N2321" s="59" t="str">
        <f t="shared" ref="N2321:N2384" si="219">IF(AND(G2321&gt;0,G2322&gt;0,G2320&gt;0),A2321,"")</f>
        <v/>
      </c>
      <c r="O2321" s="59" t="str">
        <f t="shared" ref="O2321:O2384" si="220">IF(N2321="","",(IF(G2321&gt;G2322,-1,1)))</f>
        <v/>
      </c>
    </row>
    <row r="2322" spans="1:15" ht="12.5" customHeight="1" x14ac:dyDescent="0.35">
      <c r="A2322" s="61">
        <v>45</v>
      </c>
      <c r="B2322" s="61" t="s">
        <v>54</v>
      </c>
      <c r="C2322" s="70">
        <v>99.552409999999995</v>
      </c>
      <c r="D2322" s="59" t="s">
        <v>50</v>
      </c>
      <c r="E2322" s="61" t="s">
        <v>44</v>
      </c>
      <c r="F2322" s="61" t="s">
        <v>55</v>
      </c>
      <c r="G2322" s="61"/>
      <c r="H2322" s="61" t="str">
        <f>IF(OR(G2322="",G2323="",G2324="",G2325=""),"",(SUMIF(A2322:A$7000,A2322,G2322:G$7000)))</f>
        <v/>
      </c>
      <c r="I2322" s="61" t="str">
        <f t="shared" si="216"/>
        <v/>
      </c>
      <c r="J2322" s="61" t="str">
        <f t="shared" si="218"/>
        <v/>
      </c>
      <c r="K2322" s="61">
        <f t="array" ref="K2322">(MAX(IF($A2322=InsertVoiceSwitchActivateLOG!A$1:A$7000,InsertVoiceSwitchActivateLOG!H$1:H$7000,0)))</f>
        <v>2.2400000000000003E-2</v>
      </c>
      <c r="L2322" s="61" t="str">
        <f t="shared" si="217"/>
        <v/>
      </c>
      <c r="M2322" s="61">
        <f t="shared" ref="M2322:M2385" si="221">IF(A2322=A2321,ABS(C2322-C2321),0)*1000</f>
        <v>19.779999999997244</v>
      </c>
      <c r="N2322" s="59" t="str">
        <f t="shared" si="219"/>
        <v/>
      </c>
      <c r="O2322" s="59" t="str">
        <f t="shared" si="220"/>
        <v/>
      </c>
    </row>
    <row r="2323" spans="1:15" ht="12.5" customHeight="1" x14ac:dyDescent="0.35">
      <c r="A2323" s="2">
        <v>45</v>
      </c>
      <c r="B2323" s="2" t="s">
        <v>54</v>
      </c>
      <c r="C2323" s="69">
        <v>99.577860000000001</v>
      </c>
      <c r="D2323" t="s">
        <v>50</v>
      </c>
      <c r="E2323" s="2" t="s">
        <v>44</v>
      </c>
      <c r="F2323" s="2" t="s">
        <v>55</v>
      </c>
      <c r="G2323" s="2"/>
      <c r="H2323" s="2" t="str">
        <f>IF(OR(G2323="",G2324="",G2325="",G2326=""),"",(SUMIF(A2323:A$7000,A2323,G2323:G$7000)))</f>
        <v/>
      </c>
      <c r="I2323" s="55" t="str">
        <f t="shared" si="216"/>
        <v/>
      </c>
      <c r="J2323" s="61" t="str">
        <f t="shared" si="218"/>
        <v/>
      </c>
      <c r="K2323" s="55">
        <f t="array" ref="K2323">(MAX(IF($A2323=InsertVoiceSwitchActivateLOG!A$1:A$7000,InsertVoiceSwitchActivateLOG!H$1:H$7000,0)))</f>
        <v>2.2400000000000003E-2</v>
      </c>
      <c r="L2323" s="55" t="str">
        <f t="shared" si="217"/>
        <v/>
      </c>
      <c r="M2323" s="55">
        <f t="shared" si="221"/>
        <v>25.450000000006412</v>
      </c>
      <c r="N2323" s="59" t="str">
        <f t="shared" si="219"/>
        <v/>
      </c>
      <c r="O2323" s="59" t="str">
        <f t="shared" si="220"/>
        <v/>
      </c>
    </row>
    <row r="2324" spans="1:15" ht="12.5" customHeight="1" x14ac:dyDescent="0.35">
      <c r="A2324" s="61">
        <v>45</v>
      </c>
      <c r="B2324" s="61" t="s">
        <v>54</v>
      </c>
      <c r="C2324" s="70">
        <v>99.596680000000006</v>
      </c>
      <c r="D2324" s="59" t="s">
        <v>50</v>
      </c>
      <c r="E2324" s="61" t="s">
        <v>44</v>
      </c>
      <c r="F2324" s="61" t="s">
        <v>55</v>
      </c>
      <c r="G2324" s="61"/>
      <c r="H2324" s="61" t="str">
        <f>IF(OR(G2324="",G2325="",G2326="",G2327=""),"",(SUMIF(A2324:A$7000,A2324,G2324:G$7000)))</f>
        <v/>
      </c>
      <c r="I2324" s="61" t="str">
        <f t="shared" si="216"/>
        <v/>
      </c>
      <c r="J2324" s="61" t="str">
        <f t="shared" si="218"/>
        <v/>
      </c>
      <c r="K2324" s="61">
        <f t="array" ref="K2324">(MAX(IF($A2324=InsertVoiceSwitchActivateLOG!A$1:A$7000,InsertVoiceSwitchActivateLOG!H$1:H$7000,0)))</f>
        <v>2.2400000000000003E-2</v>
      </c>
      <c r="L2324" s="61" t="str">
        <f t="shared" si="217"/>
        <v/>
      </c>
      <c r="M2324" s="61">
        <f t="shared" si="221"/>
        <v>18.820000000005166</v>
      </c>
      <c r="N2324" s="59" t="str">
        <f t="shared" si="219"/>
        <v/>
      </c>
      <c r="O2324" s="59" t="str">
        <f t="shared" si="220"/>
        <v/>
      </c>
    </row>
    <row r="2325" spans="1:15" ht="12.5" customHeight="1" x14ac:dyDescent="0.35">
      <c r="A2325" s="2">
        <v>45</v>
      </c>
      <c r="B2325" s="2" t="s">
        <v>54</v>
      </c>
      <c r="C2325" s="69">
        <v>99.617760000000004</v>
      </c>
      <c r="D2325" t="s">
        <v>50</v>
      </c>
      <c r="E2325" s="2" t="s">
        <v>44</v>
      </c>
      <c r="F2325" s="2" t="s">
        <v>55</v>
      </c>
      <c r="G2325" s="2"/>
      <c r="H2325" s="2" t="str">
        <f>IF(OR(G2325="",G2326="",G2327="",G2328=""),"",(SUMIF(A2325:A$7000,A2325,G2325:G$7000)))</f>
        <v/>
      </c>
      <c r="I2325" s="55" t="str">
        <f t="shared" si="216"/>
        <v/>
      </c>
      <c r="J2325" s="61" t="str">
        <f t="shared" si="218"/>
        <v/>
      </c>
      <c r="K2325" s="55">
        <f t="array" ref="K2325">(MAX(IF($A2325=InsertVoiceSwitchActivateLOG!A$1:A$7000,InsertVoiceSwitchActivateLOG!H$1:H$7000,0)))</f>
        <v>2.2400000000000003E-2</v>
      </c>
      <c r="L2325" s="55" t="str">
        <f t="shared" si="217"/>
        <v/>
      </c>
      <c r="M2325" s="55">
        <f t="shared" si="221"/>
        <v>21.079999999997767</v>
      </c>
      <c r="N2325" s="59" t="str">
        <f t="shared" si="219"/>
        <v/>
      </c>
      <c r="O2325" s="59" t="str">
        <f t="shared" si="220"/>
        <v/>
      </c>
    </row>
    <row r="2326" spans="1:15" ht="12.5" customHeight="1" x14ac:dyDescent="0.35">
      <c r="A2326" s="61">
        <v>45</v>
      </c>
      <c r="B2326" s="61" t="s">
        <v>54</v>
      </c>
      <c r="C2326" s="70">
        <v>99.6387</v>
      </c>
      <c r="D2326" s="59" t="s">
        <v>50</v>
      </c>
      <c r="E2326" s="61" t="s">
        <v>44</v>
      </c>
      <c r="F2326" s="61" t="s">
        <v>55</v>
      </c>
      <c r="G2326" s="61"/>
      <c r="H2326" s="61" t="str">
        <f>IF(OR(G2326="",G2327="",G2328="",G2329=""),"",(SUMIF(A2326:A$7000,A2326,G2326:G$7000)))</f>
        <v/>
      </c>
      <c r="I2326" s="61" t="str">
        <f t="shared" si="216"/>
        <v/>
      </c>
      <c r="J2326" s="61" t="str">
        <f t="shared" si="218"/>
        <v/>
      </c>
      <c r="K2326" s="61">
        <f t="array" ref="K2326">(MAX(IF($A2326=InsertVoiceSwitchActivateLOG!A$1:A$7000,InsertVoiceSwitchActivateLOG!H$1:H$7000,0)))</f>
        <v>2.2400000000000003E-2</v>
      </c>
      <c r="L2326" s="61" t="str">
        <f t="shared" si="217"/>
        <v/>
      </c>
      <c r="M2326" s="61">
        <f t="shared" si="221"/>
        <v>20.939999999995962</v>
      </c>
      <c r="N2326" s="59" t="str">
        <f t="shared" si="219"/>
        <v/>
      </c>
      <c r="O2326" s="59" t="str">
        <f t="shared" si="220"/>
        <v/>
      </c>
    </row>
    <row r="2327" spans="1:15" ht="12.5" customHeight="1" x14ac:dyDescent="0.35">
      <c r="A2327" s="2">
        <v>45</v>
      </c>
      <c r="B2327" s="2" t="s">
        <v>54</v>
      </c>
      <c r="C2327" s="69">
        <v>99.655709999999999</v>
      </c>
      <c r="D2327" t="s">
        <v>50</v>
      </c>
      <c r="E2327" s="2" t="s">
        <v>44</v>
      </c>
      <c r="F2327" s="2" t="s">
        <v>55</v>
      </c>
      <c r="G2327" s="2"/>
      <c r="H2327" s="2" t="str">
        <f>IF(OR(G2327="",G2328="",G2329="",G2330=""),"",(SUMIF(A2327:A$7000,A2327,G2327:G$7000)))</f>
        <v/>
      </c>
      <c r="I2327" s="55" t="str">
        <f t="shared" si="216"/>
        <v/>
      </c>
      <c r="J2327" s="61" t="str">
        <f t="shared" si="218"/>
        <v/>
      </c>
      <c r="K2327" s="55">
        <f t="array" ref="K2327">(MAX(IF($A2327=InsertVoiceSwitchActivateLOG!A$1:A$7000,InsertVoiceSwitchActivateLOG!H$1:H$7000,0)))</f>
        <v>2.2400000000000003E-2</v>
      </c>
      <c r="L2327" s="55" t="str">
        <f t="shared" si="217"/>
        <v/>
      </c>
      <c r="M2327" s="55">
        <f t="shared" si="221"/>
        <v>17.009999999999081</v>
      </c>
      <c r="N2327" s="59" t="str">
        <f t="shared" si="219"/>
        <v/>
      </c>
      <c r="O2327" s="59" t="str">
        <f t="shared" si="220"/>
        <v/>
      </c>
    </row>
    <row r="2328" spans="1:15" ht="12.5" customHeight="1" x14ac:dyDescent="0.35">
      <c r="A2328" s="61">
        <v>45</v>
      </c>
      <c r="B2328" s="61" t="s">
        <v>54</v>
      </c>
      <c r="C2328" s="70">
        <v>99.671189999999996</v>
      </c>
      <c r="D2328" s="59" t="s">
        <v>50</v>
      </c>
      <c r="E2328" s="61" t="s">
        <v>44</v>
      </c>
      <c r="F2328" s="61" t="s">
        <v>55</v>
      </c>
      <c r="G2328" s="61"/>
      <c r="H2328" s="61" t="str">
        <f>IF(OR(G2328="",G2329="",G2330="",G2331=""),"",(SUMIF(A2328:A$7000,A2328,G2328:G$7000)))</f>
        <v/>
      </c>
      <c r="I2328" s="61" t="str">
        <f t="shared" si="216"/>
        <v/>
      </c>
      <c r="J2328" s="61" t="str">
        <f t="shared" si="218"/>
        <v/>
      </c>
      <c r="K2328" s="61">
        <f t="array" ref="K2328">(MAX(IF($A2328=InsertVoiceSwitchActivateLOG!A$1:A$7000,InsertVoiceSwitchActivateLOG!H$1:H$7000,0)))</f>
        <v>2.2400000000000003E-2</v>
      </c>
      <c r="L2328" s="61" t="str">
        <f t="shared" si="217"/>
        <v/>
      </c>
      <c r="M2328" s="61">
        <f t="shared" si="221"/>
        <v>15.479999999996608</v>
      </c>
      <c r="N2328" s="59" t="str">
        <f t="shared" si="219"/>
        <v/>
      </c>
      <c r="O2328" s="59" t="str">
        <f t="shared" si="220"/>
        <v/>
      </c>
    </row>
    <row r="2329" spans="1:15" ht="12.5" customHeight="1" x14ac:dyDescent="0.35">
      <c r="A2329" s="2">
        <v>45</v>
      </c>
      <c r="B2329" s="2" t="s">
        <v>54</v>
      </c>
      <c r="C2329" s="69">
        <v>99.690730000000002</v>
      </c>
      <c r="D2329" t="s">
        <v>50</v>
      </c>
      <c r="E2329" s="2" t="s">
        <v>44</v>
      </c>
      <c r="F2329" s="2" t="s">
        <v>55</v>
      </c>
      <c r="G2329" s="2"/>
      <c r="H2329" s="2" t="str">
        <f>IF(OR(G2329="",G2330="",G2331="",G2332=""),"",(SUMIF(A2329:A$7000,A2329,G2329:G$7000)))</f>
        <v/>
      </c>
      <c r="I2329" s="55" t="str">
        <f t="shared" si="216"/>
        <v/>
      </c>
      <c r="J2329" s="61" t="str">
        <f t="shared" si="218"/>
        <v/>
      </c>
      <c r="K2329" s="55">
        <f t="array" ref="K2329">(MAX(IF($A2329=InsertVoiceSwitchActivateLOG!A$1:A$7000,InsertVoiceSwitchActivateLOG!H$1:H$7000,0)))</f>
        <v>2.2400000000000003E-2</v>
      </c>
      <c r="L2329" s="55" t="str">
        <f t="shared" si="217"/>
        <v/>
      </c>
      <c r="M2329" s="55">
        <f t="shared" si="221"/>
        <v>19.54000000000633</v>
      </c>
      <c r="N2329" s="59" t="str">
        <f t="shared" si="219"/>
        <v/>
      </c>
      <c r="O2329" s="59" t="str">
        <f t="shared" si="220"/>
        <v/>
      </c>
    </row>
    <row r="2330" spans="1:15" ht="12.5" customHeight="1" x14ac:dyDescent="0.35">
      <c r="A2330" s="61">
        <v>46</v>
      </c>
      <c r="B2330" s="61" t="s">
        <v>54</v>
      </c>
      <c r="C2330" s="70">
        <v>100.7158</v>
      </c>
      <c r="D2330" s="59" t="s">
        <v>50</v>
      </c>
      <c r="E2330" s="61" t="s">
        <v>44</v>
      </c>
      <c r="F2330" s="61" t="s">
        <v>55</v>
      </c>
      <c r="G2330" s="61"/>
      <c r="H2330" s="61" t="str">
        <f>IF(OR(G2330="",G2331="",G2332="",G2333=""),"",(SUMIF(A2330:A$7000,A2330,G2330:G$7000)))</f>
        <v/>
      </c>
      <c r="I2330" s="61" t="str">
        <f t="shared" ref="I2330:I2393" si="222">IF(L2330="","",A2330)</f>
        <v/>
      </c>
      <c r="J2330" s="61" t="str">
        <f t="shared" si="218"/>
        <v/>
      </c>
      <c r="K2330" s="61">
        <f t="array" ref="K2330">(MAX(IF($A2330=InsertVoiceSwitchActivateLOG!A$1:A$7000,InsertVoiceSwitchActivateLOG!H$1:H$7000,0)))</f>
        <v>5.729999999999999E-2</v>
      </c>
      <c r="L2330" s="61" t="str">
        <f t="shared" ref="L2330:L2393" si="223">IF(H2330="","",IF(AND(H2329="",H2328="",H2327=""),C2330,""))</f>
        <v/>
      </c>
      <c r="M2330" s="61">
        <f t="shared" si="221"/>
        <v>0</v>
      </c>
      <c r="N2330" s="59" t="str">
        <f t="shared" si="219"/>
        <v/>
      </c>
      <c r="O2330" s="59" t="str">
        <f t="shared" si="220"/>
        <v/>
      </c>
    </row>
    <row r="2331" spans="1:15" ht="12.5" customHeight="1" x14ac:dyDescent="0.35">
      <c r="A2331" s="2">
        <v>46</v>
      </c>
      <c r="B2331" s="2" t="s">
        <v>54</v>
      </c>
      <c r="C2331" s="69">
        <v>100.7319</v>
      </c>
      <c r="D2331" t="s">
        <v>50</v>
      </c>
      <c r="E2331" s="2" t="s">
        <v>44</v>
      </c>
      <c r="F2331" s="2" t="s">
        <v>55</v>
      </c>
      <c r="G2331" s="2"/>
      <c r="H2331" s="2" t="str">
        <f>IF(OR(G2331="",G2332="",G2333="",G2334=""),"",(SUMIF(A2331:A$7000,A2331,G2331:G$7000)))</f>
        <v/>
      </c>
      <c r="I2331" s="55" t="str">
        <f t="shared" si="222"/>
        <v/>
      </c>
      <c r="J2331" s="61" t="str">
        <f t="shared" si="218"/>
        <v/>
      </c>
      <c r="K2331" s="55">
        <f t="array" ref="K2331">(MAX(IF($A2331=InsertVoiceSwitchActivateLOG!A$1:A$7000,InsertVoiceSwitchActivateLOG!H$1:H$7000,0)))</f>
        <v>5.729999999999999E-2</v>
      </c>
      <c r="L2331" s="55" t="str">
        <f t="shared" si="223"/>
        <v/>
      </c>
      <c r="M2331" s="55">
        <f t="shared" si="221"/>
        <v>16.099999999994452</v>
      </c>
      <c r="N2331" s="59" t="str">
        <f t="shared" si="219"/>
        <v/>
      </c>
      <c r="O2331" s="59" t="str">
        <f t="shared" si="220"/>
        <v/>
      </c>
    </row>
    <row r="2332" spans="1:15" ht="12.5" customHeight="1" x14ac:dyDescent="0.35">
      <c r="A2332" s="61">
        <v>46</v>
      </c>
      <c r="B2332" s="61" t="s">
        <v>54</v>
      </c>
      <c r="C2332" s="70">
        <v>100.7486</v>
      </c>
      <c r="D2332" s="59" t="s">
        <v>50</v>
      </c>
      <c r="E2332" s="61" t="s">
        <v>44</v>
      </c>
      <c r="F2332" s="61" t="s">
        <v>55</v>
      </c>
      <c r="G2332" s="61"/>
      <c r="H2332" s="61" t="str">
        <f>IF(OR(G2332="",G2333="",G2334="",G2335=""),"",(SUMIF(A2332:A$7000,A2332,G2332:G$7000)))</f>
        <v/>
      </c>
      <c r="I2332" s="61" t="str">
        <f t="shared" si="222"/>
        <v/>
      </c>
      <c r="J2332" s="61" t="str">
        <f t="shared" si="218"/>
        <v/>
      </c>
      <c r="K2332" s="61">
        <f t="array" ref="K2332">(MAX(IF($A2332=InsertVoiceSwitchActivateLOG!A$1:A$7000,InsertVoiceSwitchActivateLOG!H$1:H$7000,0)))</f>
        <v>5.729999999999999E-2</v>
      </c>
      <c r="L2332" s="61" t="str">
        <f t="shared" si="223"/>
        <v/>
      </c>
      <c r="M2332" s="61">
        <f t="shared" si="221"/>
        <v>16.700000000000159</v>
      </c>
      <c r="N2332" s="59" t="str">
        <f t="shared" si="219"/>
        <v/>
      </c>
      <c r="O2332" s="59" t="str">
        <f t="shared" si="220"/>
        <v/>
      </c>
    </row>
    <row r="2333" spans="1:15" ht="12.5" customHeight="1" x14ac:dyDescent="0.35">
      <c r="A2333" s="2">
        <v>46</v>
      </c>
      <c r="B2333" s="2" t="s">
        <v>54</v>
      </c>
      <c r="C2333" s="69">
        <v>100.7664</v>
      </c>
      <c r="D2333" t="s">
        <v>50</v>
      </c>
      <c r="E2333" s="2" t="s">
        <v>44</v>
      </c>
      <c r="F2333" s="2" t="s">
        <v>55</v>
      </c>
      <c r="G2333" s="2"/>
      <c r="H2333" s="2" t="str">
        <f>IF(OR(G2333="",G2334="",G2335="",G2336=""),"",(SUMIF(A2333:A$7000,A2333,G2333:G$7000)))</f>
        <v/>
      </c>
      <c r="I2333" s="55" t="str">
        <f t="shared" si="222"/>
        <v/>
      </c>
      <c r="J2333" s="61" t="str">
        <f t="shared" si="218"/>
        <v/>
      </c>
      <c r="K2333" s="55">
        <f t="array" ref="K2333">(MAX(IF($A2333=InsertVoiceSwitchActivateLOG!A$1:A$7000,InsertVoiceSwitchActivateLOG!H$1:H$7000,0)))</f>
        <v>5.729999999999999E-2</v>
      </c>
      <c r="L2333" s="55" t="str">
        <f t="shared" si="223"/>
        <v/>
      </c>
      <c r="M2333" s="55">
        <f t="shared" si="221"/>
        <v>17.800000000008254</v>
      </c>
      <c r="N2333" s="59" t="str">
        <f t="shared" si="219"/>
        <v/>
      </c>
      <c r="O2333" s="59" t="str">
        <f t="shared" si="220"/>
        <v/>
      </c>
    </row>
    <row r="2334" spans="1:15" ht="12.5" customHeight="1" x14ac:dyDescent="0.35">
      <c r="A2334" s="61">
        <v>46</v>
      </c>
      <c r="B2334" s="61" t="s">
        <v>54</v>
      </c>
      <c r="C2334" s="70">
        <v>100.783</v>
      </c>
      <c r="D2334" s="59" t="s">
        <v>50</v>
      </c>
      <c r="E2334" s="61" t="s">
        <v>44</v>
      </c>
      <c r="F2334" s="61" t="s">
        <v>55</v>
      </c>
      <c r="G2334" s="61"/>
      <c r="H2334" s="61" t="str">
        <f>IF(OR(G2334="",G2335="",G2336="",G2337=""),"",(SUMIF(A2334:A$7000,A2334,G2334:G$7000)))</f>
        <v/>
      </c>
      <c r="I2334" s="61" t="str">
        <f t="shared" si="222"/>
        <v/>
      </c>
      <c r="J2334" s="61" t="str">
        <f t="shared" si="218"/>
        <v/>
      </c>
      <c r="K2334" s="61">
        <f t="array" ref="K2334">(MAX(IF($A2334=InsertVoiceSwitchActivateLOG!A$1:A$7000,InsertVoiceSwitchActivateLOG!H$1:H$7000,0)))</f>
        <v>5.729999999999999E-2</v>
      </c>
      <c r="L2334" s="61" t="str">
        <f t="shared" si="223"/>
        <v/>
      </c>
      <c r="M2334" s="61">
        <f t="shared" si="221"/>
        <v>16.59999999999684</v>
      </c>
      <c r="N2334" s="59" t="str">
        <f t="shared" si="219"/>
        <v/>
      </c>
      <c r="O2334" s="59" t="str">
        <f t="shared" si="220"/>
        <v/>
      </c>
    </row>
    <row r="2335" spans="1:15" ht="12.5" customHeight="1" x14ac:dyDescent="0.35">
      <c r="A2335" s="2">
        <v>46</v>
      </c>
      <c r="B2335" s="2" t="s">
        <v>54</v>
      </c>
      <c r="C2335" s="69">
        <v>100.8156</v>
      </c>
      <c r="D2335" t="s">
        <v>50</v>
      </c>
      <c r="E2335" s="2" t="s">
        <v>44</v>
      </c>
      <c r="F2335" s="2" t="s">
        <v>55</v>
      </c>
      <c r="G2335" s="2"/>
      <c r="H2335" s="2" t="str">
        <f>IF(OR(G2335="",G2336="",G2337="",G2338=""),"",(SUMIF(A2335:A$7000,A2335,G2335:G$7000)))</f>
        <v/>
      </c>
      <c r="I2335" s="55" t="str">
        <f t="shared" si="222"/>
        <v/>
      </c>
      <c r="J2335" s="61" t="str">
        <f t="shared" si="218"/>
        <v/>
      </c>
      <c r="K2335" s="55">
        <f t="array" ref="K2335">(MAX(IF($A2335=InsertVoiceSwitchActivateLOG!A$1:A$7000,InsertVoiceSwitchActivateLOG!H$1:H$7000,0)))</f>
        <v>5.729999999999999E-2</v>
      </c>
      <c r="L2335" s="55" t="str">
        <f t="shared" si="223"/>
        <v/>
      </c>
      <c r="M2335" s="55">
        <f t="shared" si="221"/>
        <v>32.600000000002183</v>
      </c>
      <c r="N2335" s="59" t="str">
        <f t="shared" si="219"/>
        <v/>
      </c>
      <c r="O2335" s="59" t="str">
        <f t="shared" si="220"/>
        <v/>
      </c>
    </row>
    <row r="2336" spans="1:15" ht="12.5" customHeight="1" x14ac:dyDescent="0.35">
      <c r="A2336" s="61">
        <v>46</v>
      </c>
      <c r="B2336" s="61" t="s">
        <v>54</v>
      </c>
      <c r="C2336" s="70">
        <v>100.8436</v>
      </c>
      <c r="D2336" s="59" t="s">
        <v>50</v>
      </c>
      <c r="E2336" s="61" t="s">
        <v>44</v>
      </c>
      <c r="F2336" s="61" t="s">
        <v>55</v>
      </c>
      <c r="G2336" s="61"/>
      <c r="H2336" s="61" t="str">
        <f>IF(OR(G2336="",G2337="",G2338="",G2339=""),"",(SUMIF(A2336:A$7000,A2336,G2336:G$7000)))</f>
        <v/>
      </c>
      <c r="I2336" s="61" t="str">
        <f t="shared" si="222"/>
        <v/>
      </c>
      <c r="J2336" s="61" t="str">
        <f t="shared" si="218"/>
        <v/>
      </c>
      <c r="K2336" s="61">
        <f t="array" ref="K2336">(MAX(IF($A2336=InsertVoiceSwitchActivateLOG!A$1:A$7000,InsertVoiceSwitchActivateLOG!H$1:H$7000,0)))</f>
        <v>5.729999999999999E-2</v>
      </c>
      <c r="L2336" s="61" t="str">
        <f t="shared" si="223"/>
        <v/>
      </c>
      <c r="M2336" s="61">
        <f t="shared" si="221"/>
        <v>27.999999999991587</v>
      </c>
      <c r="N2336" s="59" t="str">
        <f t="shared" si="219"/>
        <v/>
      </c>
      <c r="O2336" s="59" t="str">
        <f t="shared" si="220"/>
        <v/>
      </c>
    </row>
    <row r="2337" spans="1:15" ht="12.5" customHeight="1" x14ac:dyDescent="0.35">
      <c r="A2337" s="2">
        <v>46</v>
      </c>
      <c r="B2337" s="2" t="s">
        <v>54</v>
      </c>
      <c r="C2337" s="69">
        <v>100.86669999999999</v>
      </c>
      <c r="D2337" t="s">
        <v>50</v>
      </c>
      <c r="E2337" s="2" t="s">
        <v>44</v>
      </c>
      <c r="F2337" s="2" t="s">
        <v>55</v>
      </c>
      <c r="G2337" s="2"/>
      <c r="H2337" s="2" t="str">
        <f>IF(OR(G2337="",G2338="",G2339="",G2340=""),"",(SUMIF(A2337:A$7000,A2337,G2337:G$7000)))</f>
        <v/>
      </c>
      <c r="I2337" s="55" t="str">
        <f t="shared" si="222"/>
        <v/>
      </c>
      <c r="J2337" s="61" t="str">
        <f t="shared" si="218"/>
        <v/>
      </c>
      <c r="K2337" s="55">
        <f t="array" ref="K2337">(MAX(IF($A2337=InsertVoiceSwitchActivateLOG!A$1:A$7000,InsertVoiceSwitchActivateLOG!H$1:H$7000,0)))</f>
        <v>5.729999999999999E-2</v>
      </c>
      <c r="L2337" s="55" t="str">
        <f t="shared" si="223"/>
        <v/>
      </c>
      <c r="M2337" s="55">
        <f t="shared" si="221"/>
        <v>23.099999999999454</v>
      </c>
      <c r="N2337" s="59" t="str">
        <f t="shared" si="219"/>
        <v/>
      </c>
      <c r="O2337" s="59" t="str">
        <f t="shared" si="220"/>
        <v/>
      </c>
    </row>
    <row r="2338" spans="1:15" ht="12.5" customHeight="1" x14ac:dyDescent="0.35">
      <c r="A2338" s="61">
        <v>46</v>
      </c>
      <c r="B2338" s="61" t="s">
        <v>54</v>
      </c>
      <c r="C2338" s="70">
        <v>100.8942</v>
      </c>
      <c r="D2338" s="59" t="s">
        <v>50</v>
      </c>
      <c r="E2338" s="61" t="s">
        <v>44</v>
      </c>
      <c r="F2338" s="61" t="s">
        <v>55</v>
      </c>
      <c r="G2338" s="61"/>
      <c r="H2338" s="61" t="str">
        <f>IF(OR(G2338="",G2339="",G2340="",G2341=""),"",(SUMIF(A2338:A$7000,A2338,G2338:G$7000)))</f>
        <v/>
      </c>
      <c r="I2338" s="61" t="str">
        <f t="shared" si="222"/>
        <v/>
      </c>
      <c r="J2338" s="61" t="str">
        <f t="shared" si="218"/>
        <v/>
      </c>
      <c r="K2338" s="61">
        <f t="array" ref="K2338">(MAX(IF($A2338=InsertVoiceSwitchActivateLOG!A$1:A$7000,InsertVoiceSwitchActivateLOG!H$1:H$7000,0)))</f>
        <v>5.729999999999999E-2</v>
      </c>
      <c r="L2338" s="61" t="str">
        <f t="shared" si="223"/>
        <v/>
      </c>
      <c r="M2338" s="61">
        <f t="shared" si="221"/>
        <v>27.500000000003411</v>
      </c>
      <c r="N2338" s="59" t="str">
        <f t="shared" si="219"/>
        <v/>
      </c>
      <c r="O2338" s="59" t="str">
        <f t="shared" si="220"/>
        <v/>
      </c>
    </row>
    <row r="2339" spans="1:15" ht="12.5" customHeight="1" x14ac:dyDescent="0.35">
      <c r="A2339" s="2">
        <v>46</v>
      </c>
      <c r="B2339" s="2" t="s">
        <v>54</v>
      </c>
      <c r="C2339" s="69">
        <v>100.9166</v>
      </c>
      <c r="D2339" t="s">
        <v>50</v>
      </c>
      <c r="E2339" s="2" t="s">
        <v>44</v>
      </c>
      <c r="F2339" s="2" t="s">
        <v>55</v>
      </c>
      <c r="G2339" s="2"/>
      <c r="H2339" s="2" t="str">
        <f>IF(OR(G2339="",G2340="",G2341="",G2342=""),"",(SUMIF(A2339:A$7000,A2339,G2339:G$7000)))</f>
        <v/>
      </c>
      <c r="I2339" s="55" t="str">
        <f t="shared" si="222"/>
        <v/>
      </c>
      <c r="J2339" s="61" t="str">
        <f t="shared" si="218"/>
        <v/>
      </c>
      <c r="K2339" s="55">
        <f t="array" ref="K2339">(MAX(IF($A2339=InsertVoiceSwitchActivateLOG!A$1:A$7000,InsertVoiceSwitchActivateLOG!H$1:H$7000,0)))</f>
        <v>5.729999999999999E-2</v>
      </c>
      <c r="L2339" s="55" t="str">
        <f t="shared" si="223"/>
        <v/>
      </c>
      <c r="M2339" s="55">
        <f t="shared" si="221"/>
        <v>22.400000000004638</v>
      </c>
      <c r="N2339" s="59" t="str">
        <f t="shared" si="219"/>
        <v/>
      </c>
      <c r="O2339" s="59" t="str">
        <f t="shared" si="220"/>
        <v/>
      </c>
    </row>
    <row r="2340" spans="1:15" ht="12.5" customHeight="1" x14ac:dyDescent="0.35">
      <c r="A2340" s="61">
        <v>46</v>
      </c>
      <c r="B2340" s="61" t="s">
        <v>54</v>
      </c>
      <c r="C2340" s="70">
        <v>100.9324</v>
      </c>
      <c r="D2340" s="59" t="s">
        <v>50</v>
      </c>
      <c r="E2340" s="61" t="s">
        <v>44</v>
      </c>
      <c r="F2340" s="61" t="s">
        <v>55</v>
      </c>
      <c r="G2340" s="61"/>
      <c r="H2340" s="61" t="str">
        <f>IF(OR(G2340="",G2341="",G2342="",G2343=""),"",(SUMIF(A2340:A$7000,A2340,G2340:G$7000)))</f>
        <v/>
      </c>
      <c r="I2340" s="61" t="str">
        <f t="shared" si="222"/>
        <v/>
      </c>
      <c r="J2340" s="61" t="str">
        <f t="shared" si="218"/>
        <v/>
      </c>
      <c r="K2340" s="61">
        <f t="array" ref="K2340">(MAX(IF($A2340=InsertVoiceSwitchActivateLOG!A$1:A$7000,InsertVoiceSwitchActivateLOG!H$1:H$7000,0)))</f>
        <v>5.729999999999999E-2</v>
      </c>
      <c r="L2340" s="61" t="str">
        <f t="shared" si="223"/>
        <v/>
      </c>
      <c r="M2340" s="61">
        <f t="shared" si="221"/>
        <v>15.799999999998704</v>
      </c>
      <c r="N2340" s="59" t="str">
        <f t="shared" si="219"/>
        <v/>
      </c>
      <c r="O2340" s="59" t="str">
        <f t="shared" si="220"/>
        <v/>
      </c>
    </row>
    <row r="2341" spans="1:15" ht="12.5" customHeight="1" x14ac:dyDescent="0.35">
      <c r="A2341" s="2">
        <v>46</v>
      </c>
      <c r="B2341" s="2" t="s">
        <v>54</v>
      </c>
      <c r="C2341" s="69">
        <v>100.9491</v>
      </c>
      <c r="D2341" t="s">
        <v>50</v>
      </c>
      <c r="E2341" s="2" t="s">
        <v>44</v>
      </c>
      <c r="F2341" s="2" t="s">
        <v>55</v>
      </c>
      <c r="G2341" s="2"/>
      <c r="H2341" s="2" t="str">
        <f>IF(OR(G2341="",G2342="",G2343="",G2344=""),"",(SUMIF(A2341:A$7000,A2341,G2341:G$7000)))</f>
        <v/>
      </c>
      <c r="I2341" s="55" t="str">
        <f t="shared" si="222"/>
        <v/>
      </c>
      <c r="J2341" s="61" t="str">
        <f t="shared" si="218"/>
        <v/>
      </c>
      <c r="K2341" s="55">
        <f t="array" ref="K2341">(MAX(IF($A2341=InsertVoiceSwitchActivateLOG!A$1:A$7000,InsertVoiceSwitchActivateLOG!H$1:H$7000,0)))</f>
        <v>5.729999999999999E-2</v>
      </c>
      <c r="L2341" s="55" t="str">
        <f t="shared" si="223"/>
        <v/>
      </c>
      <c r="M2341" s="55">
        <f t="shared" si="221"/>
        <v>16.700000000000159</v>
      </c>
      <c r="N2341" s="59" t="str">
        <f t="shared" si="219"/>
        <v/>
      </c>
      <c r="O2341" s="59" t="str">
        <f t="shared" si="220"/>
        <v/>
      </c>
    </row>
    <row r="2342" spans="1:15" ht="12.5" customHeight="1" x14ac:dyDescent="0.35">
      <c r="A2342" s="61">
        <v>46</v>
      </c>
      <c r="B2342" s="61" t="s">
        <v>54</v>
      </c>
      <c r="C2342" s="70">
        <v>100.97880000000001</v>
      </c>
      <c r="D2342" s="59" t="s">
        <v>50</v>
      </c>
      <c r="E2342" s="61" t="s">
        <v>44</v>
      </c>
      <c r="F2342" s="61" t="s">
        <v>55</v>
      </c>
      <c r="G2342" s="61"/>
      <c r="H2342" s="61" t="str">
        <f>IF(OR(G2342="",G2343="",G2344="",G2345=""),"",(SUMIF(A2342:A$7000,A2342,G2342:G$7000)))</f>
        <v/>
      </c>
      <c r="I2342" s="61" t="str">
        <f t="shared" si="222"/>
        <v/>
      </c>
      <c r="J2342" s="61" t="str">
        <f t="shared" si="218"/>
        <v/>
      </c>
      <c r="K2342" s="61">
        <f t="array" ref="K2342">(MAX(IF($A2342=InsertVoiceSwitchActivateLOG!A$1:A$7000,InsertVoiceSwitchActivateLOG!H$1:H$7000,0)))</f>
        <v>5.729999999999999E-2</v>
      </c>
      <c r="L2342" s="61" t="str">
        <f t="shared" si="223"/>
        <v/>
      </c>
      <c r="M2342" s="61">
        <f t="shared" si="221"/>
        <v>29.700000000005389</v>
      </c>
      <c r="N2342" s="59" t="str">
        <f t="shared" si="219"/>
        <v/>
      </c>
      <c r="O2342" s="59" t="str">
        <f t="shared" si="220"/>
        <v/>
      </c>
    </row>
    <row r="2343" spans="1:15" ht="12.5" customHeight="1" x14ac:dyDescent="0.35">
      <c r="A2343" s="2">
        <v>46</v>
      </c>
      <c r="B2343" s="2" t="s">
        <v>54</v>
      </c>
      <c r="C2343" s="69">
        <v>101.00320000000001</v>
      </c>
      <c r="D2343" t="s">
        <v>50</v>
      </c>
      <c r="E2343" s="2" t="s">
        <v>44</v>
      </c>
      <c r="F2343" s="2" t="s">
        <v>55</v>
      </c>
      <c r="G2343" s="2"/>
      <c r="H2343" s="2" t="str">
        <f>IF(OR(G2343="",G2344="",G2345="",G2346=""),"",(SUMIF(A2343:A$7000,A2343,G2343:G$7000)))</f>
        <v/>
      </c>
      <c r="I2343" s="55" t="str">
        <f t="shared" si="222"/>
        <v/>
      </c>
      <c r="J2343" s="61" t="str">
        <f t="shared" si="218"/>
        <v/>
      </c>
      <c r="K2343" s="55">
        <f t="array" ref="K2343">(MAX(IF($A2343=InsertVoiceSwitchActivateLOG!A$1:A$7000,InsertVoiceSwitchActivateLOG!H$1:H$7000,0)))</f>
        <v>5.729999999999999E-2</v>
      </c>
      <c r="L2343" s="55" t="str">
        <f t="shared" si="223"/>
        <v/>
      </c>
      <c r="M2343" s="55">
        <f t="shared" si="221"/>
        <v>24.399999999999977</v>
      </c>
      <c r="N2343" s="59" t="str">
        <f t="shared" si="219"/>
        <v/>
      </c>
      <c r="O2343" s="59" t="str">
        <f t="shared" si="220"/>
        <v/>
      </c>
    </row>
    <row r="2344" spans="1:15" ht="12.5" customHeight="1" x14ac:dyDescent="0.35">
      <c r="A2344" s="61">
        <v>46</v>
      </c>
      <c r="B2344" s="61" t="s">
        <v>54</v>
      </c>
      <c r="C2344" s="70">
        <v>101.0245</v>
      </c>
      <c r="D2344" s="59" t="s">
        <v>50</v>
      </c>
      <c r="E2344" s="61" t="s">
        <v>44</v>
      </c>
      <c r="F2344" s="61" t="s">
        <v>55</v>
      </c>
      <c r="G2344" s="61">
        <v>2.9999999999999997E-4</v>
      </c>
      <c r="H2344" s="61">
        <f>IF(OR(G2344="",G2345="",G2346="",G2347=""),"",(SUMIF(A2344:A$7000,A2344,G2344:G$7000)))</f>
        <v>5.729999999999999E-2</v>
      </c>
      <c r="I2344" s="61">
        <f t="shared" si="222"/>
        <v>46</v>
      </c>
      <c r="J2344" s="61" t="str">
        <f t="shared" si="218"/>
        <v>TaskC</v>
      </c>
      <c r="K2344" s="61">
        <f t="array" ref="K2344">(MAX(IF($A2344=InsertVoiceSwitchActivateLOG!A$1:A$7000,InsertVoiceSwitchActivateLOG!H$1:H$7000,0)))</f>
        <v>5.729999999999999E-2</v>
      </c>
      <c r="L2344" s="61">
        <f t="shared" si="223"/>
        <v>101.0245</v>
      </c>
      <c r="M2344" s="61">
        <f t="shared" si="221"/>
        <v>21.299999999996544</v>
      </c>
      <c r="N2344" s="59" t="str">
        <f t="shared" si="219"/>
        <v/>
      </c>
      <c r="O2344" s="59" t="str">
        <f t="shared" si="220"/>
        <v/>
      </c>
    </row>
    <row r="2345" spans="1:15" ht="12.5" customHeight="1" x14ac:dyDescent="0.35">
      <c r="A2345" s="2">
        <v>46</v>
      </c>
      <c r="B2345" s="2" t="s">
        <v>54</v>
      </c>
      <c r="C2345" s="69">
        <v>101.04600000000001</v>
      </c>
      <c r="D2345" t="s">
        <v>50</v>
      </c>
      <c r="E2345" s="2" t="s">
        <v>44</v>
      </c>
      <c r="F2345" s="2" t="s">
        <v>55</v>
      </c>
      <c r="G2345" s="2">
        <v>1E-4</v>
      </c>
      <c r="H2345" s="2">
        <f>IF(OR(G2345="",G2346="",G2347="",G2348=""),"",(SUMIF(A2345:A$7000,A2345,G2345:G$7000)))</f>
        <v>5.6999999999999988E-2</v>
      </c>
      <c r="I2345" s="55" t="str">
        <f t="shared" si="222"/>
        <v/>
      </c>
      <c r="J2345" s="61" t="str">
        <f t="shared" si="218"/>
        <v/>
      </c>
      <c r="K2345" s="55">
        <f t="array" ref="K2345">(MAX(IF($A2345=InsertVoiceSwitchActivateLOG!A$1:A$7000,InsertVoiceSwitchActivateLOG!H$1:H$7000,0)))</f>
        <v>5.729999999999999E-2</v>
      </c>
      <c r="L2345" s="55" t="str">
        <f t="shared" si="223"/>
        <v/>
      </c>
      <c r="M2345" s="55">
        <f t="shared" si="221"/>
        <v>21.500000000003183</v>
      </c>
      <c r="N2345" s="59">
        <f t="shared" si="219"/>
        <v>46</v>
      </c>
      <c r="O2345" s="59">
        <f t="shared" si="220"/>
        <v>1</v>
      </c>
    </row>
    <row r="2346" spans="1:15" ht="12.5" customHeight="1" x14ac:dyDescent="0.35">
      <c r="A2346" s="61">
        <v>46</v>
      </c>
      <c r="B2346" s="61" t="s">
        <v>54</v>
      </c>
      <c r="C2346" s="70">
        <v>101.0656</v>
      </c>
      <c r="D2346" s="59" t="s">
        <v>50</v>
      </c>
      <c r="E2346" s="61" t="s">
        <v>44</v>
      </c>
      <c r="F2346" s="61" t="s">
        <v>55</v>
      </c>
      <c r="G2346" s="61">
        <v>1E-4</v>
      </c>
      <c r="H2346" s="61">
        <f>IF(OR(G2346="",G2347="",G2348="",G2349=""),"",(SUMIF(A2346:A$7000,A2346,G2346:G$7000)))</f>
        <v>5.6899999999999992E-2</v>
      </c>
      <c r="I2346" s="61" t="str">
        <f t="shared" si="222"/>
        <v/>
      </c>
      <c r="J2346" s="61" t="str">
        <f t="shared" si="218"/>
        <v/>
      </c>
      <c r="K2346" s="61">
        <f t="array" ref="K2346">(MAX(IF($A2346=InsertVoiceSwitchActivateLOG!A$1:A$7000,InsertVoiceSwitchActivateLOG!H$1:H$7000,0)))</f>
        <v>5.729999999999999E-2</v>
      </c>
      <c r="L2346" s="61" t="str">
        <f t="shared" si="223"/>
        <v/>
      </c>
      <c r="M2346" s="61">
        <f t="shared" si="221"/>
        <v>19.599999999996953</v>
      </c>
      <c r="N2346" s="59">
        <f t="shared" si="219"/>
        <v>46</v>
      </c>
      <c r="O2346" s="59">
        <f t="shared" si="220"/>
        <v>1</v>
      </c>
    </row>
    <row r="2347" spans="1:15" ht="12.5" customHeight="1" x14ac:dyDescent="0.35">
      <c r="A2347" s="2">
        <v>46</v>
      </c>
      <c r="B2347" s="2" t="s">
        <v>54</v>
      </c>
      <c r="C2347" s="69">
        <v>101.0847</v>
      </c>
      <c r="D2347" t="s">
        <v>50</v>
      </c>
      <c r="E2347" s="2" t="s">
        <v>44</v>
      </c>
      <c r="F2347" s="2" t="s">
        <v>55</v>
      </c>
      <c r="G2347" s="2">
        <v>5.0000000000000001E-4</v>
      </c>
      <c r="H2347" s="2">
        <f>IF(OR(G2347="",G2348="",G2349="",G2350=""),"",(SUMIF(A2347:A$7000,A2347,G2347:G$7000)))</f>
        <v>5.6799999999999989E-2</v>
      </c>
      <c r="I2347" s="55" t="str">
        <f t="shared" si="222"/>
        <v/>
      </c>
      <c r="J2347" s="61" t="str">
        <f t="shared" si="218"/>
        <v/>
      </c>
      <c r="K2347" s="55">
        <f t="array" ref="K2347">(MAX(IF($A2347=InsertVoiceSwitchActivateLOG!A$1:A$7000,InsertVoiceSwitchActivateLOG!H$1:H$7000,0)))</f>
        <v>5.729999999999999E-2</v>
      </c>
      <c r="L2347" s="55" t="str">
        <f t="shared" si="223"/>
        <v/>
      </c>
      <c r="M2347" s="55">
        <f t="shared" si="221"/>
        <v>19.099999999994566</v>
      </c>
      <c r="N2347" s="59">
        <f t="shared" si="219"/>
        <v>46</v>
      </c>
      <c r="O2347" s="59">
        <f t="shared" si="220"/>
        <v>1</v>
      </c>
    </row>
    <row r="2348" spans="1:15" ht="12.5" customHeight="1" x14ac:dyDescent="0.35">
      <c r="A2348" s="61">
        <v>46</v>
      </c>
      <c r="B2348" s="61" t="s">
        <v>54</v>
      </c>
      <c r="C2348" s="70">
        <v>101.1053</v>
      </c>
      <c r="D2348" s="59" t="s">
        <v>50</v>
      </c>
      <c r="E2348" s="61" t="s">
        <v>44</v>
      </c>
      <c r="F2348" s="61" t="s">
        <v>55</v>
      </c>
      <c r="G2348" s="61">
        <v>8.9999999999999998E-4</v>
      </c>
      <c r="H2348" s="61">
        <f>IF(OR(G2348="",G2349="",G2350="",G2351=""),"",(SUMIF(A2348:A$7000,A2348,G2348:G$7000)))</f>
        <v>5.6299999999999989E-2</v>
      </c>
      <c r="I2348" s="61" t="str">
        <f t="shared" si="222"/>
        <v/>
      </c>
      <c r="J2348" s="61" t="str">
        <f t="shared" si="218"/>
        <v/>
      </c>
      <c r="K2348" s="61">
        <f t="array" ref="K2348">(MAX(IF($A2348=InsertVoiceSwitchActivateLOG!A$1:A$7000,InsertVoiceSwitchActivateLOG!H$1:H$7000,0)))</f>
        <v>5.729999999999999E-2</v>
      </c>
      <c r="L2348" s="61" t="str">
        <f t="shared" si="223"/>
        <v/>
      </c>
      <c r="M2348" s="61">
        <f t="shared" si="221"/>
        <v>20.600000000001728</v>
      </c>
      <c r="N2348" s="59">
        <f t="shared" si="219"/>
        <v>46</v>
      </c>
      <c r="O2348" s="59">
        <f t="shared" si="220"/>
        <v>1</v>
      </c>
    </row>
    <row r="2349" spans="1:15" ht="12.5" customHeight="1" x14ac:dyDescent="0.35">
      <c r="A2349" s="2">
        <v>46</v>
      </c>
      <c r="B2349" s="2" t="s">
        <v>56</v>
      </c>
      <c r="C2349" s="69">
        <v>101.129</v>
      </c>
      <c r="D2349" t="s">
        <v>50</v>
      </c>
      <c r="E2349" s="2" t="s">
        <v>44</v>
      </c>
      <c r="F2349" s="2" t="s">
        <v>55</v>
      </c>
      <c r="G2349" s="2">
        <v>3.5000000000000001E-3</v>
      </c>
      <c r="H2349" s="2">
        <f>IF(OR(G2349="",G2350="",G2351="",G2352=""),"",(SUMIF(A2349:A$7000,A2349,G2349:G$7000)))</f>
        <v>5.5399999999999991E-2</v>
      </c>
      <c r="I2349" s="55" t="str">
        <f t="shared" si="222"/>
        <v/>
      </c>
      <c r="J2349" s="61" t="str">
        <f t="shared" si="218"/>
        <v/>
      </c>
      <c r="K2349" s="55">
        <f t="array" ref="K2349">(MAX(IF($A2349=InsertVoiceSwitchActivateLOG!A$1:A$7000,InsertVoiceSwitchActivateLOG!H$1:H$7000,0)))</f>
        <v>5.729999999999999E-2</v>
      </c>
      <c r="L2349" s="55" t="str">
        <f t="shared" si="223"/>
        <v/>
      </c>
      <c r="M2349" s="55">
        <f t="shared" si="221"/>
        <v>23.700000000005161</v>
      </c>
      <c r="N2349" s="59">
        <f t="shared" si="219"/>
        <v>46</v>
      </c>
      <c r="O2349" s="59">
        <f t="shared" si="220"/>
        <v>-1</v>
      </c>
    </row>
    <row r="2350" spans="1:15" ht="12.5" customHeight="1" x14ac:dyDescent="0.35">
      <c r="A2350" s="61">
        <v>46</v>
      </c>
      <c r="B2350" s="61" t="s">
        <v>56</v>
      </c>
      <c r="C2350" s="70">
        <v>101.155</v>
      </c>
      <c r="D2350" s="59" t="s">
        <v>50</v>
      </c>
      <c r="E2350" s="61" t="s">
        <v>44</v>
      </c>
      <c r="F2350" s="61" t="s">
        <v>55</v>
      </c>
      <c r="G2350" s="61">
        <v>3.2000000000000002E-3</v>
      </c>
      <c r="H2350" s="61">
        <f>IF(OR(G2350="",G2351="",G2352="",G2353=""),"",(SUMIF(A2350:A$7000,A2350,G2350:G$7000)))</f>
        <v>5.1899999999999995E-2</v>
      </c>
      <c r="I2350" s="61" t="str">
        <f t="shared" si="222"/>
        <v/>
      </c>
      <c r="J2350" s="61" t="str">
        <f t="shared" si="218"/>
        <v/>
      </c>
      <c r="K2350" s="61">
        <f t="array" ref="K2350">(MAX(IF($A2350=InsertVoiceSwitchActivateLOG!A$1:A$7000,InsertVoiceSwitchActivateLOG!H$1:H$7000,0)))</f>
        <v>5.729999999999999E-2</v>
      </c>
      <c r="L2350" s="61" t="str">
        <f t="shared" si="223"/>
        <v/>
      </c>
      <c r="M2350" s="61">
        <f t="shared" si="221"/>
        <v>25.999999999996248</v>
      </c>
      <c r="N2350" s="59">
        <f t="shared" si="219"/>
        <v>46</v>
      </c>
      <c r="O2350" s="59">
        <f t="shared" si="220"/>
        <v>1</v>
      </c>
    </row>
    <row r="2351" spans="1:15" ht="12.5" customHeight="1" x14ac:dyDescent="0.35">
      <c r="A2351" s="2">
        <v>46</v>
      </c>
      <c r="B2351" s="2" t="s">
        <v>56</v>
      </c>
      <c r="C2351" s="69">
        <v>101.17359999999999</v>
      </c>
      <c r="D2351" t="s">
        <v>50</v>
      </c>
      <c r="E2351" s="2" t="s">
        <v>44</v>
      </c>
      <c r="F2351" s="2" t="s">
        <v>55</v>
      </c>
      <c r="G2351" s="2">
        <v>3.8999999999999998E-3</v>
      </c>
      <c r="H2351" s="2">
        <f>IF(OR(G2351="",G2352="",G2353="",G2354=""),"",(SUMIF(A2351:A$7000,A2351,G2351:G$7000)))</f>
        <v>4.8699999999999993E-2</v>
      </c>
      <c r="I2351" s="55" t="str">
        <f t="shared" si="222"/>
        <v/>
      </c>
      <c r="J2351" s="61" t="str">
        <f t="shared" si="218"/>
        <v/>
      </c>
      <c r="K2351" s="55">
        <f t="array" ref="K2351">(MAX(IF($A2351=InsertVoiceSwitchActivateLOG!A$1:A$7000,InsertVoiceSwitchActivateLOG!H$1:H$7000,0)))</f>
        <v>5.729999999999999E-2</v>
      </c>
      <c r="L2351" s="55" t="str">
        <f t="shared" si="223"/>
        <v/>
      </c>
      <c r="M2351" s="55">
        <f t="shared" si="221"/>
        <v>18.599999999992178</v>
      </c>
      <c r="N2351" s="59">
        <f t="shared" si="219"/>
        <v>46</v>
      </c>
      <c r="O2351" s="59">
        <f t="shared" si="220"/>
        <v>-1</v>
      </c>
    </row>
    <row r="2352" spans="1:15" ht="12.5" customHeight="1" x14ac:dyDescent="0.35">
      <c r="A2352" s="61">
        <v>46</v>
      </c>
      <c r="B2352" s="61" t="s">
        <v>56</v>
      </c>
      <c r="C2352" s="70">
        <v>101.1961</v>
      </c>
      <c r="D2352" s="59" t="s">
        <v>50</v>
      </c>
      <c r="E2352" s="61" t="s">
        <v>44</v>
      </c>
      <c r="F2352" s="61" t="s">
        <v>55</v>
      </c>
      <c r="G2352" s="61">
        <v>3.0000000000000001E-3</v>
      </c>
      <c r="H2352" s="61">
        <f>IF(OR(G2352="",G2353="",G2354="",G2355=""),"",(SUMIF(A2352:A$7000,A2352,G2352:G$7000)))</f>
        <v>4.4799999999999993E-2</v>
      </c>
      <c r="I2352" s="61" t="str">
        <f t="shared" si="222"/>
        <v/>
      </c>
      <c r="J2352" s="61" t="str">
        <f t="shared" si="218"/>
        <v/>
      </c>
      <c r="K2352" s="61">
        <f t="array" ref="K2352">(MAX(IF($A2352=InsertVoiceSwitchActivateLOG!A$1:A$7000,InsertVoiceSwitchActivateLOG!H$1:H$7000,0)))</f>
        <v>5.729999999999999E-2</v>
      </c>
      <c r="L2352" s="61" t="str">
        <f t="shared" si="223"/>
        <v/>
      </c>
      <c r="M2352" s="61">
        <f t="shared" si="221"/>
        <v>22.500000000007958</v>
      </c>
      <c r="N2352" s="59">
        <f t="shared" si="219"/>
        <v>46</v>
      </c>
      <c r="O2352" s="59">
        <f t="shared" si="220"/>
        <v>-1</v>
      </c>
    </row>
    <row r="2353" spans="1:15" ht="12.5" customHeight="1" x14ac:dyDescent="0.35">
      <c r="A2353" s="2">
        <v>46</v>
      </c>
      <c r="B2353" s="2" t="s">
        <v>54</v>
      </c>
      <c r="C2353" s="69">
        <v>101.2152</v>
      </c>
      <c r="D2353" t="s">
        <v>50</v>
      </c>
      <c r="E2353" s="2" t="s">
        <v>44</v>
      </c>
      <c r="F2353" s="2" t="s">
        <v>55</v>
      </c>
      <c r="G2353" s="2">
        <v>8.9999999999999998E-4</v>
      </c>
      <c r="H2353" s="2">
        <f>IF(OR(G2353="",G2354="",G2355="",G2356=""),"",(SUMIF(A2353:A$7000,A2353,G2353:G$7000)))</f>
        <v>4.1799999999999997E-2</v>
      </c>
      <c r="I2353" s="55" t="str">
        <f t="shared" si="222"/>
        <v/>
      </c>
      <c r="J2353" s="61" t="str">
        <f t="shared" si="218"/>
        <v/>
      </c>
      <c r="K2353" s="55">
        <f t="array" ref="K2353">(MAX(IF($A2353=InsertVoiceSwitchActivateLOG!A$1:A$7000,InsertVoiceSwitchActivateLOG!H$1:H$7000,0)))</f>
        <v>5.729999999999999E-2</v>
      </c>
      <c r="L2353" s="55" t="str">
        <f t="shared" si="223"/>
        <v/>
      </c>
      <c r="M2353" s="55">
        <f t="shared" si="221"/>
        <v>19.099999999994566</v>
      </c>
      <c r="N2353" s="59">
        <f t="shared" si="219"/>
        <v>46</v>
      </c>
      <c r="O2353" s="59">
        <f t="shared" si="220"/>
        <v>1</v>
      </c>
    </row>
    <row r="2354" spans="1:15" ht="12.5" customHeight="1" x14ac:dyDescent="0.35">
      <c r="A2354" s="61">
        <v>46</v>
      </c>
      <c r="B2354" s="61" t="s">
        <v>54</v>
      </c>
      <c r="C2354" s="70">
        <v>101.23180000000001</v>
      </c>
      <c r="D2354" s="59" t="s">
        <v>50</v>
      </c>
      <c r="E2354" s="61" t="s">
        <v>44</v>
      </c>
      <c r="F2354" s="61" t="s">
        <v>55</v>
      </c>
      <c r="G2354" s="61">
        <v>8.9999999999999998E-4</v>
      </c>
      <c r="H2354" s="61">
        <f>IF(OR(G2354="",G2355="",G2356="",G2357=""),"",(SUMIF(A2354:A$7000,A2354,G2354:G$7000)))</f>
        <v>4.0899999999999999E-2</v>
      </c>
      <c r="I2354" s="61" t="str">
        <f t="shared" si="222"/>
        <v/>
      </c>
      <c r="J2354" s="61" t="str">
        <f t="shared" si="218"/>
        <v/>
      </c>
      <c r="K2354" s="61">
        <f t="array" ref="K2354">(MAX(IF($A2354=InsertVoiceSwitchActivateLOG!A$1:A$7000,InsertVoiceSwitchActivateLOG!H$1:H$7000,0)))</f>
        <v>5.729999999999999E-2</v>
      </c>
      <c r="L2354" s="61" t="str">
        <f t="shared" si="223"/>
        <v/>
      </c>
      <c r="M2354" s="61">
        <f t="shared" si="221"/>
        <v>16.60000000001105</v>
      </c>
      <c r="N2354" s="59">
        <f t="shared" si="219"/>
        <v>46</v>
      </c>
      <c r="O2354" s="59">
        <f t="shared" si="220"/>
        <v>-1</v>
      </c>
    </row>
    <row r="2355" spans="1:15" ht="12.5" customHeight="1" x14ac:dyDescent="0.35">
      <c r="A2355" s="2">
        <v>46</v>
      </c>
      <c r="B2355" s="2" t="s">
        <v>54</v>
      </c>
      <c r="C2355" s="69">
        <v>101.2482</v>
      </c>
      <c r="D2355" t="s">
        <v>50</v>
      </c>
      <c r="E2355" s="2" t="s">
        <v>44</v>
      </c>
      <c r="F2355" s="2" t="s">
        <v>55</v>
      </c>
      <c r="G2355" s="2">
        <v>8.0000000000000004E-4</v>
      </c>
      <c r="H2355" s="2">
        <f>IF(OR(G2355="",G2356="",G2357="",G2358=""),"",(SUMIF(A2355:A$7000,A2355,G2355:G$7000)))</f>
        <v>3.9999999999999994E-2</v>
      </c>
      <c r="I2355" s="55" t="str">
        <f t="shared" si="222"/>
        <v/>
      </c>
      <c r="J2355" s="61" t="str">
        <f t="shared" si="218"/>
        <v/>
      </c>
      <c r="K2355" s="55">
        <f t="array" ref="K2355">(MAX(IF($A2355=InsertVoiceSwitchActivateLOG!A$1:A$7000,InsertVoiceSwitchActivateLOG!H$1:H$7000,0)))</f>
        <v>5.729999999999999E-2</v>
      </c>
      <c r="L2355" s="55" t="str">
        <f t="shared" si="223"/>
        <v/>
      </c>
      <c r="M2355" s="55">
        <f t="shared" si="221"/>
        <v>16.3999999999902</v>
      </c>
      <c r="N2355" s="59">
        <f t="shared" si="219"/>
        <v>46</v>
      </c>
      <c r="O2355" s="59">
        <f t="shared" si="220"/>
        <v>1</v>
      </c>
    </row>
    <row r="2356" spans="1:15" ht="12.5" customHeight="1" x14ac:dyDescent="0.35">
      <c r="A2356" s="61">
        <v>46</v>
      </c>
      <c r="B2356" s="61" t="s">
        <v>56</v>
      </c>
      <c r="C2356" s="70">
        <v>101.2655</v>
      </c>
      <c r="D2356" s="59" t="s">
        <v>50</v>
      </c>
      <c r="E2356" s="61" t="s">
        <v>44</v>
      </c>
      <c r="F2356" s="61" t="s">
        <v>55</v>
      </c>
      <c r="G2356" s="61">
        <v>2.5000000000000001E-3</v>
      </c>
      <c r="H2356" s="61">
        <f>IF(OR(G2356="",G2357="",G2358="",G2359=""),"",(SUMIF(A2356:A$7000,A2356,G2356:G$7000)))</f>
        <v>3.9199999999999985E-2</v>
      </c>
      <c r="I2356" s="61" t="str">
        <f t="shared" si="222"/>
        <v/>
      </c>
      <c r="J2356" s="61" t="str">
        <f t="shared" si="218"/>
        <v/>
      </c>
      <c r="K2356" s="61">
        <f t="array" ref="K2356">(MAX(IF($A2356=InsertVoiceSwitchActivateLOG!A$1:A$7000,InsertVoiceSwitchActivateLOG!H$1:H$7000,0)))</f>
        <v>5.729999999999999E-2</v>
      </c>
      <c r="L2356" s="61" t="str">
        <f t="shared" si="223"/>
        <v/>
      </c>
      <c r="M2356" s="61">
        <f t="shared" si="221"/>
        <v>17.300000000005866</v>
      </c>
      <c r="N2356" s="59">
        <f t="shared" si="219"/>
        <v>46</v>
      </c>
      <c r="O2356" s="59">
        <f t="shared" si="220"/>
        <v>-1</v>
      </c>
    </row>
    <row r="2357" spans="1:15" ht="12.5" customHeight="1" x14ac:dyDescent="0.35">
      <c r="A2357" s="2">
        <v>46</v>
      </c>
      <c r="B2357" s="2" t="s">
        <v>54</v>
      </c>
      <c r="C2357" s="69">
        <v>101.2833</v>
      </c>
      <c r="D2357" t="s">
        <v>50</v>
      </c>
      <c r="E2357" s="2" t="s">
        <v>44</v>
      </c>
      <c r="F2357" s="2" t="s">
        <v>55</v>
      </c>
      <c r="G2357" s="2">
        <v>5.0000000000000001E-4</v>
      </c>
      <c r="H2357" s="2">
        <f>IF(OR(G2357="",G2358="",G2359="",G2360=""),"",(SUMIF(A2357:A$7000,A2357,G2357:G$7000)))</f>
        <v>3.669999999999999E-2</v>
      </c>
      <c r="I2357" s="55" t="str">
        <f t="shared" si="222"/>
        <v/>
      </c>
      <c r="J2357" s="61" t="str">
        <f t="shared" si="218"/>
        <v/>
      </c>
      <c r="K2357" s="55">
        <f t="array" ref="K2357">(MAX(IF($A2357=InsertVoiceSwitchActivateLOG!A$1:A$7000,InsertVoiceSwitchActivateLOG!H$1:H$7000,0)))</f>
        <v>5.729999999999999E-2</v>
      </c>
      <c r="L2357" s="55" t="str">
        <f t="shared" si="223"/>
        <v/>
      </c>
      <c r="M2357" s="55">
        <f t="shared" si="221"/>
        <v>17.799999999994043</v>
      </c>
      <c r="N2357" s="59">
        <f t="shared" si="219"/>
        <v>46</v>
      </c>
      <c r="O2357" s="59">
        <f t="shared" si="220"/>
        <v>-1</v>
      </c>
    </row>
    <row r="2358" spans="1:15" ht="12.5" customHeight="1" x14ac:dyDescent="0.35">
      <c r="A2358" s="61">
        <v>46</v>
      </c>
      <c r="B2358" s="61" t="s">
        <v>54</v>
      </c>
      <c r="C2358" s="70">
        <v>101.2996</v>
      </c>
      <c r="D2358" s="59" t="s">
        <v>50</v>
      </c>
      <c r="E2358" s="61" t="s">
        <v>44</v>
      </c>
      <c r="F2358" s="61" t="s">
        <v>55</v>
      </c>
      <c r="G2358" s="61">
        <v>2.9999999999999997E-4</v>
      </c>
      <c r="H2358" s="61">
        <f>IF(OR(G2358="",G2359="",G2360="",G2361=""),"",(SUMIF(A2358:A$7000,A2358,G2358:G$7000)))</f>
        <v>3.6199999999999989E-2</v>
      </c>
      <c r="I2358" s="61" t="str">
        <f t="shared" si="222"/>
        <v/>
      </c>
      <c r="J2358" s="61" t="str">
        <f t="shared" si="218"/>
        <v/>
      </c>
      <c r="K2358" s="61">
        <f t="array" ref="K2358">(MAX(IF($A2358=InsertVoiceSwitchActivateLOG!A$1:A$7000,InsertVoiceSwitchActivateLOG!H$1:H$7000,0)))</f>
        <v>5.729999999999999E-2</v>
      </c>
      <c r="L2358" s="61" t="str">
        <f t="shared" si="223"/>
        <v/>
      </c>
      <c r="M2358" s="61">
        <f t="shared" si="221"/>
        <v>16.300000000001091</v>
      </c>
      <c r="N2358" s="59">
        <f t="shared" si="219"/>
        <v>46</v>
      </c>
      <c r="O2358" s="59">
        <f t="shared" si="220"/>
        <v>1</v>
      </c>
    </row>
    <row r="2359" spans="1:15" ht="12.5" customHeight="1" x14ac:dyDescent="0.35">
      <c r="A2359" s="2">
        <v>46</v>
      </c>
      <c r="B2359" s="2" t="s">
        <v>54</v>
      </c>
      <c r="C2359" s="69">
        <v>101.31829999999999</v>
      </c>
      <c r="D2359" t="s">
        <v>50</v>
      </c>
      <c r="E2359" s="2" t="s">
        <v>44</v>
      </c>
      <c r="F2359" s="2" t="s">
        <v>55</v>
      </c>
      <c r="G2359" s="2">
        <v>5.0000000000000001E-4</v>
      </c>
      <c r="H2359" s="2">
        <f>IF(OR(G2359="",G2360="",G2361="",G2362=""),"",(SUMIF(A2359:A$7000,A2359,G2359:G$7000)))</f>
        <v>3.5899999999999987E-2</v>
      </c>
      <c r="I2359" s="55" t="str">
        <f t="shared" si="222"/>
        <v/>
      </c>
      <c r="J2359" s="61" t="str">
        <f t="shared" si="218"/>
        <v/>
      </c>
      <c r="K2359" s="55">
        <f t="array" ref="K2359">(MAX(IF($A2359=InsertVoiceSwitchActivateLOG!A$1:A$7000,InsertVoiceSwitchActivateLOG!H$1:H$7000,0)))</f>
        <v>5.729999999999999E-2</v>
      </c>
      <c r="L2359" s="55" t="str">
        <f t="shared" si="223"/>
        <v/>
      </c>
      <c r="M2359" s="55">
        <f t="shared" si="221"/>
        <v>18.699999999995498</v>
      </c>
      <c r="N2359" s="59">
        <f t="shared" si="219"/>
        <v>46</v>
      </c>
      <c r="O2359" s="59">
        <f t="shared" si="220"/>
        <v>1</v>
      </c>
    </row>
    <row r="2360" spans="1:15" ht="12.5" customHeight="1" x14ac:dyDescent="0.35">
      <c r="A2360" s="61">
        <v>46</v>
      </c>
      <c r="B2360" s="61" t="s">
        <v>54</v>
      </c>
      <c r="C2360" s="70">
        <v>101.33369999999999</v>
      </c>
      <c r="D2360" s="59" t="s">
        <v>50</v>
      </c>
      <c r="E2360" s="61" t="s">
        <v>44</v>
      </c>
      <c r="F2360" s="61" t="s">
        <v>55</v>
      </c>
      <c r="G2360" s="61">
        <v>5.0000000000000001E-4</v>
      </c>
      <c r="H2360" s="61">
        <f>IF(OR(G2360="",G2361="",G2362="",G2363=""),"",(SUMIF(A2360:A$7000,A2360,G2360:G$7000)))</f>
        <v>3.5399999999999994E-2</v>
      </c>
      <c r="I2360" s="61" t="str">
        <f t="shared" si="222"/>
        <v/>
      </c>
      <c r="J2360" s="61" t="str">
        <f t="shared" si="218"/>
        <v/>
      </c>
      <c r="K2360" s="61">
        <f t="array" ref="K2360">(MAX(IF($A2360=InsertVoiceSwitchActivateLOG!A$1:A$7000,InsertVoiceSwitchActivateLOG!H$1:H$7000,0)))</f>
        <v>5.729999999999999E-2</v>
      </c>
      <c r="L2360" s="61" t="str">
        <f t="shared" si="223"/>
        <v/>
      </c>
      <c r="M2360" s="61">
        <f t="shared" si="221"/>
        <v>15.399999999999636</v>
      </c>
      <c r="N2360" s="59">
        <f t="shared" si="219"/>
        <v>46</v>
      </c>
      <c r="O2360" s="59">
        <f t="shared" si="220"/>
        <v>1</v>
      </c>
    </row>
    <row r="2361" spans="1:15" ht="12.5" customHeight="1" x14ac:dyDescent="0.35">
      <c r="A2361" s="2">
        <v>46</v>
      </c>
      <c r="B2361" s="2" t="s">
        <v>56</v>
      </c>
      <c r="C2361" s="69">
        <v>101.3554</v>
      </c>
      <c r="D2361" t="s">
        <v>50</v>
      </c>
      <c r="E2361" s="2" t="s">
        <v>44</v>
      </c>
      <c r="F2361" s="2" t="s">
        <v>55</v>
      </c>
      <c r="G2361" s="2">
        <v>1.9E-3</v>
      </c>
      <c r="H2361" s="2">
        <f>IF(OR(G2361="",G2362="",G2363="",G2364=""),"",(SUMIF(A2361:A$7000,A2361,G2361:G$7000)))</f>
        <v>3.4899999999999994E-2</v>
      </c>
      <c r="I2361" s="55" t="str">
        <f t="shared" si="222"/>
        <v/>
      </c>
      <c r="J2361" s="61" t="str">
        <f t="shared" si="218"/>
        <v/>
      </c>
      <c r="K2361" s="55">
        <f t="array" ref="K2361">(MAX(IF($A2361=InsertVoiceSwitchActivateLOG!A$1:A$7000,InsertVoiceSwitchActivateLOG!H$1:H$7000,0)))</f>
        <v>5.729999999999999E-2</v>
      </c>
      <c r="L2361" s="55" t="str">
        <f t="shared" si="223"/>
        <v/>
      </c>
      <c r="M2361" s="55">
        <f t="shared" si="221"/>
        <v>21.700000000009823</v>
      </c>
      <c r="N2361" s="59">
        <f t="shared" si="219"/>
        <v>46</v>
      </c>
      <c r="O2361" s="59">
        <f t="shared" si="220"/>
        <v>1</v>
      </c>
    </row>
    <row r="2362" spans="1:15" ht="12.5" customHeight="1" x14ac:dyDescent="0.35">
      <c r="A2362" s="61">
        <v>46</v>
      </c>
      <c r="B2362" s="61" t="s">
        <v>56</v>
      </c>
      <c r="C2362" s="70">
        <v>101.3764</v>
      </c>
      <c r="D2362" s="59" t="s">
        <v>50</v>
      </c>
      <c r="E2362" s="61" t="s">
        <v>44</v>
      </c>
      <c r="F2362" s="61" t="s">
        <v>55</v>
      </c>
      <c r="G2362" s="61">
        <v>3.0000000000000001E-3</v>
      </c>
      <c r="H2362" s="61">
        <f>IF(OR(G2362="",G2363="",G2364="",G2365=""),"",(SUMIF(A2362:A$7000,A2362,G2362:G$7000)))</f>
        <v>3.2999999999999995E-2</v>
      </c>
      <c r="I2362" s="61" t="str">
        <f t="shared" si="222"/>
        <v/>
      </c>
      <c r="J2362" s="61" t="str">
        <f t="shared" si="218"/>
        <v/>
      </c>
      <c r="K2362" s="61">
        <f t="array" ref="K2362">(MAX(IF($A2362=InsertVoiceSwitchActivateLOG!A$1:A$7000,InsertVoiceSwitchActivateLOG!H$1:H$7000,0)))</f>
        <v>5.729999999999999E-2</v>
      </c>
      <c r="L2362" s="61" t="str">
        <f t="shared" si="223"/>
        <v/>
      </c>
      <c r="M2362" s="61">
        <f t="shared" si="221"/>
        <v>21.000000000000796</v>
      </c>
      <c r="N2362" s="59">
        <f t="shared" si="219"/>
        <v>46</v>
      </c>
      <c r="O2362" s="59">
        <f t="shared" si="220"/>
        <v>1</v>
      </c>
    </row>
    <row r="2363" spans="1:15" ht="12.5" customHeight="1" x14ac:dyDescent="0.35">
      <c r="A2363" s="2">
        <v>46</v>
      </c>
      <c r="B2363" s="2" t="s">
        <v>56</v>
      </c>
      <c r="C2363" s="69">
        <v>101.3982</v>
      </c>
      <c r="D2363" t="s">
        <v>50</v>
      </c>
      <c r="E2363" s="2" t="s">
        <v>44</v>
      </c>
      <c r="F2363" s="2" t="s">
        <v>55</v>
      </c>
      <c r="G2363" s="2">
        <v>4.1999999999999997E-3</v>
      </c>
      <c r="H2363" s="2">
        <f>IF(OR(G2363="",G2364="",G2365="",G2366=""),"",(SUMIF(A2363:A$7000,A2363,G2363:G$7000)))</f>
        <v>0.03</v>
      </c>
      <c r="I2363" s="55" t="str">
        <f t="shared" si="222"/>
        <v/>
      </c>
      <c r="J2363" s="61" t="str">
        <f t="shared" si="218"/>
        <v/>
      </c>
      <c r="K2363" s="55">
        <f t="array" ref="K2363">(MAX(IF($A2363=InsertVoiceSwitchActivateLOG!A$1:A$7000,InsertVoiceSwitchActivateLOG!H$1:H$7000,0)))</f>
        <v>5.729999999999999E-2</v>
      </c>
      <c r="L2363" s="55" t="str">
        <f t="shared" si="223"/>
        <v/>
      </c>
      <c r="M2363" s="55">
        <f t="shared" si="221"/>
        <v>21.799999999998931</v>
      </c>
      <c r="N2363" s="59">
        <f t="shared" si="219"/>
        <v>46</v>
      </c>
      <c r="O2363" s="59">
        <f t="shared" si="220"/>
        <v>-1</v>
      </c>
    </row>
    <row r="2364" spans="1:15" ht="12.5" customHeight="1" x14ac:dyDescent="0.35">
      <c r="A2364" s="61">
        <v>46</v>
      </c>
      <c r="B2364" s="61" t="s">
        <v>56</v>
      </c>
      <c r="C2364" s="70">
        <v>101.42019999999999</v>
      </c>
      <c r="D2364" s="59" t="s">
        <v>50</v>
      </c>
      <c r="E2364" s="61" t="s">
        <v>44</v>
      </c>
      <c r="F2364" s="61" t="s">
        <v>55</v>
      </c>
      <c r="G2364" s="61">
        <v>2.0999999999999999E-3</v>
      </c>
      <c r="H2364" s="61">
        <f>IF(OR(G2364="",G2365="",G2366="",G2367=""),"",(SUMIF(A2364:A$7000,A2364,G2364:G$7000)))</f>
        <v>2.58E-2</v>
      </c>
      <c r="I2364" s="61" t="str">
        <f t="shared" si="222"/>
        <v/>
      </c>
      <c r="J2364" s="61" t="str">
        <f t="shared" si="218"/>
        <v/>
      </c>
      <c r="K2364" s="61">
        <f t="array" ref="K2364">(MAX(IF($A2364=InsertVoiceSwitchActivateLOG!A$1:A$7000,InsertVoiceSwitchActivateLOG!H$1:H$7000,0)))</f>
        <v>5.729999999999999E-2</v>
      </c>
      <c r="L2364" s="61" t="str">
        <f t="shared" si="223"/>
        <v/>
      </c>
      <c r="M2364" s="61">
        <f t="shared" si="221"/>
        <v>21.99999999999136</v>
      </c>
      <c r="N2364" s="59">
        <f t="shared" si="219"/>
        <v>46</v>
      </c>
      <c r="O2364" s="59">
        <f t="shared" si="220"/>
        <v>1</v>
      </c>
    </row>
    <row r="2365" spans="1:15" ht="12.5" customHeight="1" x14ac:dyDescent="0.35">
      <c r="A2365" s="2">
        <v>46</v>
      </c>
      <c r="B2365" s="2" t="s">
        <v>56</v>
      </c>
      <c r="C2365" s="69">
        <v>101.4492</v>
      </c>
      <c r="D2365" t="s">
        <v>50</v>
      </c>
      <c r="E2365" s="2" t="s">
        <v>44</v>
      </c>
      <c r="F2365" s="2" t="s">
        <v>55</v>
      </c>
      <c r="G2365" s="2">
        <v>2.7000000000000001E-3</v>
      </c>
      <c r="H2365" s="2">
        <f>IF(OR(G2365="",G2366="",G2367="",G2368=""),"",(SUMIF(A2365:A$7000,A2365,G2365:G$7000)))</f>
        <v>2.3699999999999999E-2</v>
      </c>
      <c r="I2365" s="55" t="str">
        <f t="shared" si="222"/>
        <v/>
      </c>
      <c r="J2365" s="61" t="str">
        <f t="shared" si="218"/>
        <v/>
      </c>
      <c r="K2365" s="55">
        <f t="array" ref="K2365">(MAX(IF($A2365=InsertVoiceSwitchActivateLOG!A$1:A$7000,InsertVoiceSwitchActivateLOG!H$1:H$7000,0)))</f>
        <v>5.729999999999999E-2</v>
      </c>
      <c r="L2365" s="55" t="str">
        <f t="shared" si="223"/>
        <v/>
      </c>
      <c r="M2365" s="55">
        <f t="shared" si="221"/>
        <v>29.000000000010573</v>
      </c>
      <c r="N2365" s="59">
        <f t="shared" si="219"/>
        <v>46</v>
      </c>
      <c r="O2365" s="59">
        <f t="shared" si="220"/>
        <v>-1</v>
      </c>
    </row>
    <row r="2366" spans="1:15" ht="12.5" customHeight="1" x14ac:dyDescent="0.35">
      <c r="A2366" s="61">
        <v>46</v>
      </c>
      <c r="B2366" s="61" t="s">
        <v>56</v>
      </c>
      <c r="C2366" s="70">
        <v>101.4714</v>
      </c>
      <c r="D2366" s="59" t="s">
        <v>50</v>
      </c>
      <c r="E2366" s="61" t="s">
        <v>44</v>
      </c>
      <c r="F2366" s="61" t="s">
        <v>55</v>
      </c>
      <c r="G2366" s="61">
        <v>1.9E-3</v>
      </c>
      <c r="H2366" s="61">
        <f>IF(OR(G2366="",G2367="",G2368="",G2369=""),"",(SUMIF(A2366:A$7000,A2366,G2366:G$7000)))</f>
        <v>2.1000000000000001E-2</v>
      </c>
      <c r="I2366" s="61" t="str">
        <f t="shared" si="222"/>
        <v/>
      </c>
      <c r="J2366" s="61" t="str">
        <f t="shared" si="218"/>
        <v/>
      </c>
      <c r="K2366" s="61">
        <f t="array" ref="K2366">(MAX(IF($A2366=InsertVoiceSwitchActivateLOG!A$1:A$7000,InsertVoiceSwitchActivateLOG!H$1:H$7000,0)))</f>
        <v>5.729999999999999E-2</v>
      </c>
      <c r="L2366" s="61" t="str">
        <f t="shared" si="223"/>
        <v/>
      </c>
      <c r="M2366" s="61">
        <f t="shared" si="221"/>
        <v>22.199999999997999</v>
      </c>
      <c r="N2366" s="59">
        <f t="shared" si="219"/>
        <v>46</v>
      </c>
      <c r="O2366" s="59">
        <f t="shared" si="220"/>
        <v>1</v>
      </c>
    </row>
    <row r="2367" spans="1:15" ht="12.5" customHeight="1" x14ac:dyDescent="0.35">
      <c r="A2367" s="2">
        <v>46</v>
      </c>
      <c r="B2367" s="2" t="s">
        <v>56</v>
      </c>
      <c r="C2367" s="69">
        <v>101.4927</v>
      </c>
      <c r="D2367" t="s">
        <v>50</v>
      </c>
      <c r="E2367" s="2" t="s">
        <v>44</v>
      </c>
      <c r="F2367" s="2" t="s">
        <v>55</v>
      </c>
      <c r="G2367" s="2">
        <v>6.3E-3</v>
      </c>
      <c r="H2367" s="2">
        <f>IF(OR(G2367="",G2368="",G2369="",G2370=""),"",(SUMIF(A2367:A$7000,A2367,G2367:G$7000)))</f>
        <v>1.9099999999999999E-2</v>
      </c>
      <c r="I2367" s="55" t="str">
        <f t="shared" si="222"/>
        <v/>
      </c>
      <c r="J2367" s="61" t="str">
        <f t="shared" si="218"/>
        <v/>
      </c>
      <c r="K2367" s="55">
        <f t="array" ref="K2367">(MAX(IF($A2367=InsertVoiceSwitchActivateLOG!A$1:A$7000,InsertVoiceSwitchActivateLOG!H$1:H$7000,0)))</f>
        <v>5.729999999999999E-2</v>
      </c>
      <c r="L2367" s="55" t="str">
        <f t="shared" si="223"/>
        <v/>
      </c>
      <c r="M2367" s="55">
        <f t="shared" si="221"/>
        <v>21.299999999996544</v>
      </c>
      <c r="N2367" s="59">
        <f t="shared" si="219"/>
        <v>46</v>
      </c>
      <c r="O2367" s="59">
        <f t="shared" si="220"/>
        <v>-1</v>
      </c>
    </row>
    <row r="2368" spans="1:15" ht="12.5" customHeight="1" x14ac:dyDescent="0.35">
      <c r="A2368" s="61">
        <v>46</v>
      </c>
      <c r="B2368" s="61" t="s">
        <v>56</v>
      </c>
      <c r="C2368" s="70">
        <v>101.5153</v>
      </c>
      <c r="D2368" s="59" t="s">
        <v>50</v>
      </c>
      <c r="E2368" s="61" t="s">
        <v>44</v>
      </c>
      <c r="F2368" s="61" t="s">
        <v>55</v>
      </c>
      <c r="G2368" s="61">
        <v>3.5999999999999999E-3</v>
      </c>
      <c r="H2368" s="61">
        <f>IF(OR(G2368="",G2369="",G2370="",G2371=""),"",(SUMIF(A2368:A$7000,A2368,G2368:G$7000)))</f>
        <v>1.2800000000000001E-2</v>
      </c>
      <c r="I2368" s="61" t="str">
        <f t="shared" si="222"/>
        <v/>
      </c>
      <c r="J2368" s="61" t="str">
        <f t="shared" si="218"/>
        <v/>
      </c>
      <c r="K2368" s="61">
        <f t="array" ref="K2368">(MAX(IF($A2368=InsertVoiceSwitchActivateLOG!A$1:A$7000,InsertVoiceSwitchActivateLOG!H$1:H$7000,0)))</f>
        <v>5.729999999999999E-2</v>
      </c>
      <c r="L2368" s="61" t="str">
        <f t="shared" si="223"/>
        <v/>
      </c>
      <c r="M2368" s="61">
        <f t="shared" si="221"/>
        <v>22.599999999997067</v>
      </c>
      <c r="N2368" s="59">
        <f t="shared" si="219"/>
        <v>46</v>
      </c>
      <c r="O2368" s="59">
        <f t="shared" si="220"/>
        <v>1</v>
      </c>
    </row>
    <row r="2369" spans="1:15" ht="12.5" customHeight="1" x14ac:dyDescent="0.35">
      <c r="A2369" s="2">
        <v>46</v>
      </c>
      <c r="B2369" s="2" t="s">
        <v>56</v>
      </c>
      <c r="C2369" s="69">
        <v>101.5408</v>
      </c>
      <c r="D2369" t="s">
        <v>50</v>
      </c>
      <c r="E2369" s="2" t="s">
        <v>44</v>
      </c>
      <c r="F2369" s="2" t="s">
        <v>55</v>
      </c>
      <c r="G2369" s="2">
        <v>4.5999999999999999E-3</v>
      </c>
      <c r="H2369" s="2">
        <f>IF(OR(G2369="",G2370="",G2371="",G2372=""),"",(SUMIF(A2369:A$7000,A2369,G2369:G$7000)))</f>
        <v>9.2000000000000016E-3</v>
      </c>
      <c r="I2369" s="55" t="str">
        <f t="shared" si="222"/>
        <v/>
      </c>
      <c r="J2369" s="61" t="str">
        <f t="shared" si="218"/>
        <v/>
      </c>
      <c r="K2369" s="55">
        <f t="array" ref="K2369">(MAX(IF($A2369=InsertVoiceSwitchActivateLOG!A$1:A$7000,InsertVoiceSwitchActivateLOG!H$1:H$7000,0)))</f>
        <v>5.729999999999999E-2</v>
      </c>
      <c r="L2369" s="55" t="str">
        <f t="shared" si="223"/>
        <v/>
      </c>
      <c r="M2369" s="55">
        <f t="shared" si="221"/>
        <v>25.500000000008072</v>
      </c>
      <c r="N2369" s="59">
        <f t="shared" si="219"/>
        <v>46</v>
      </c>
      <c r="O2369" s="59">
        <f t="shared" si="220"/>
        <v>-1</v>
      </c>
    </row>
    <row r="2370" spans="1:15" ht="12.5" customHeight="1" x14ac:dyDescent="0.35">
      <c r="A2370" s="61">
        <v>46</v>
      </c>
      <c r="B2370" s="61" t="s">
        <v>56</v>
      </c>
      <c r="C2370" s="70">
        <v>101.56140000000001</v>
      </c>
      <c r="D2370" s="59" t="s">
        <v>50</v>
      </c>
      <c r="E2370" s="61" t="s">
        <v>44</v>
      </c>
      <c r="F2370" s="61" t="s">
        <v>55</v>
      </c>
      <c r="G2370" s="61">
        <v>3.3E-3</v>
      </c>
      <c r="H2370" s="61" t="str">
        <f>IF(OR(G2370="",G2371="",G2372="",G2373=""),"",(SUMIF(A2370:A$7000,A2370,G2370:G$7000)))</f>
        <v/>
      </c>
      <c r="I2370" s="61" t="str">
        <f t="shared" si="222"/>
        <v/>
      </c>
      <c r="J2370" s="61" t="str">
        <f t="shared" si="218"/>
        <v/>
      </c>
      <c r="K2370" s="61">
        <f t="array" ref="K2370">(MAX(IF($A2370=InsertVoiceSwitchActivateLOG!A$1:A$7000,InsertVoiceSwitchActivateLOG!H$1:H$7000,0)))</f>
        <v>5.729999999999999E-2</v>
      </c>
      <c r="L2370" s="61" t="str">
        <f t="shared" si="223"/>
        <v/>
      </c>
      <c r="M2370" s="61">
        <f t="shared" si="221"/>
        <v>20.600000000001728</v>
      </c>
      <c r="N2370" s="59">
        <f t="shared" si="219"/>
        <v>46</v>
      </c>
      <c r="O2370" s="59">
        <f t="shared" si="220"/>
        <v>-1</v>
      </c>
    </row>
    <row r="2371" spans="1:15" ht="12.5" customHeight="1" x14ac:dyDescent="0.35">
      <c r="A2371" s="2">
        <v>46</v>
      </c>
      <c r="B2371" s="2" t="s">
        <v>56</v>
      </c>
      <c r="C2371" s="69">
        <v>101.5823</v>
      </c>
      <c r="D2371" t="s">
        <v>50</v>
      </c>
      <c r="E2371" s="2" t="s">
        <v>44</v>
      </c>
      <c r="F2371" s="2" t="s">
        <v>55</v>
      </c>
      <c r="G2371" s="2">
        <v>1.1000000000000001E-3</v>
      </c>
      <c r="H2371" s="2" t="str">
        <f>IF(OR(G2371="",G2372="",G2373="",G2374=""),"",(SUMIF(A2371:A$7000,A2371,G2371:G$7000)))</f>
        <v/>
      </c>
      <c r="I2371" s="55" t="str">
        <f t="shared" si="222"/>
        <v/>
      </c>
      <c r="J2371" s="61" t="str">
        <f t="shared" si="218"/>
        <v/>
      </c>
      <c r="K2371" s="55">
        <f t="array" ref="K2371">(MAX(IF($A2371=InsertVoiceSwitchActivateLOG!A$1:A$7000,InsertVoiceSwitchActivateLOG!H$1:H$7000,0)))</f>
        <v>5.729999999999999E-2</v>
      </c>
      <c r="L2371" s="55" t="str">
        <f t="shared" si="223"/>
        <v/>
      </c>
      <c r="M2371" s="55">
        <f t="shared" si="221"/>
        <v>20.899999999997476</v>
      </c>
      <c r="N2371" s="59">
        <f t="shared" si="219"/>
        <v>46</v>
      </c>
      <c r="O2371" s="59">
        <f t="shared" si="220"/>
        <v>-1</v>
      </c>
    </row>
    <row r="2372" spans="1:15" ht="12.5" customHeight="1" x14ac:dyDescent="0.35">
      <c r="A2372" s="61">
        <v>46</v>
      </c>
      <c r="B2372" s="61" t="s">
        <v>54</v>
      </c>
      <c r="C2372" s="70">
        <v>101.6027</v>
      </c>
      <c r="D2372" s="59" t="s">
        <v>50</v>
      </c>
      <c r="E2372" s="61" t="s">
        <v>44</v>
      </c>
      <c r="F2372" s="61" t="s">
        <v>55</v>
      </c>
      <c r="G2372" s="61">
        <v>2.0000000000000001E-4</v>
      </c>
      <c r="H2372" s="61" t="str">
        <f>IF(OR(G2372="",G2373="",G2374="",G2375=""),"",(SUMIF(A2372:A$7000,A2372,G2372:G$7000)))</f>
        <v/>
      </c>
      <c r="I2372" s="61" t="str">
        <f t="shared" si="222"/>
        <v/>
      </c>
      <c r="J2372" s="61" t="str">
        <f t="shared" si="218"/>
        <v/>
      </c>
      <c r="K2372" s="61">
        <f t="array" ref="K2372">(MAX(IF($A2372=InsertVoiceSwitchActivateLOG!A$1:A$7000,InsertVoiceSwitchActivateLOG!H$1:H$7000,0)))</f>
        <v>5.729999999999999E-2</v>
      </c>
      <c r="L2372" s="61" t="str">
        <f t="shared" si="223"/>
        <v/>
      </c>
      <c r="M2372" s="61">
        <f t="shared" si="221"/>
        <v>20.399999999995089</v>
      </c>
      <c r="N2372" s="59" t="str">
        <f t="shared" si="219"/>
        <v/>
      </c>
      <c r="O2372" s="59" t="str">
        <f t="shared" si="220"/>
        <v/>
      </c>
    </row>
    <row r="2373" spans="1:15" ht="12.5" customHeight="1" x14ac:dyDescent="0.35">
      <c r="A2373" s="2">
        <v>46</v>
      </c>
      <c r="B2373" s="2" t="s">
        <v>54</v>
      </c>
      <c r="C2373" s="69">
        <v>101.62</v>
      </c>
      <c r="D2373" t="s">
        <v>50</v>
      </c>
      <c r="E2373" s="2" t="s">
        <v>44</v>
      </c>
      <c r="F2373" s="2" t="s">
        <v>55</v>
      </c>
      <c r="G2373" s="2"/>
      <c r="H2373" s="2" t="str">
        <f>IF(OR(G2373="",G2374="",G2375="",G2376=""),"",(SUMIF(A2373:A$7000,A2373,G2373:G$7000)))</f>
        <v/>
      </c>
      <c r="I2373" s="55" t="str">
        <f t="shared" si="222"/>
        <v/>
      </c>
      <c r="J2373" s="61" t="str">
        <f t="shared" si="218"/>
        <v/>
      </c>
      <c r="K2373" s="55">
        <f t="array" ref="K2373">(MAX(IF($A2373=InsertVoiceSwitchActivateLOG!A$1:A$7000,InsertVoiceSwitchActivateLOG!H$1:H$7000,0)))</f>
        <v>5.729999999999999E-2</v>
      </c>
      <c r="L2373" s="55" t="str">
        <f t="shared" si="223"/>
        <v/>
      </c>
      <c r="M2373" s="55">
        <f t="shared" si="221"/>
        <v>17.300000000005866</v>
      </c>
      <c r="N2373" s="59" t="str">
        <f t="shared" si="219"/>
        <v/>
      </c>
      <c r="O2373" s="59" t="str">
        <f t="shared" si="220"/>
        <v/>
      </c>
    </row>
    <row r="2374" spans="1:15" ht="12.5" customHeight="1" x14ac:dyDescent="0.35">
      <c r="A2374" s="61">
        <v>46</v>
      </c>
      <c r="B2374" s="61" t="s">
        <v>54</v>
      </c>
      <c r="C2374" s="70">
        <v>101.63930000000001</v>
      </c>
      <c r="D2374" s="59" t="s">
        <v>50</v>
      </c>
      <c r="E2374" s="61" t="s">
        <v>44</v>
      </c>
      <c r="F2374" s="61" t="s">
        <v>55</v>
      </c>
      <c r="G2374" s="61"/>
      <c r="H2374" s="61" t="str">
        <f>IF(OR(G2374="",G2375="",G2376="",G2377=""),"",(SUMIF(A2374:A$7000,A2374,G2374:G$7000)))</f>
        <v/>
      </c>
      <c r="I2374" s="61" t="str">
        <f t="shared" si="222"/>
        <v/>
      </c>
      <c r="J2374" s="61" t="str">
        <f t="shared" si="218"/>
        <v/>
      </c>
      <c r="K2374" s="61">
        <f t="array" ref="K2374">(MAX(IF($A2374=InsertVoiceSwitchActivateLOG!A$1:A$7000,InsertVoiceSwitchActivateLOG!H$1:H$7000,0)))</f>
        <v>5.729999999999999E-2</v>
      </c>
      <c r="L2374" s="61" t="str">
        <f t="shared" si="223"/>
        <v/>
      </c>
      <c r="M2374" s="61">
        <f t="shared" si="221"/>
        <v>19.300000000001205</v>
      </c>
      <c r="N2374" s="59" t="str">
        <f t="shared" si="219"/>
        <v/>
      </c>
      <c r="O2374" s="59" t="str">
        <f t="shared" si="220"/>
        <v/>
      </c>
    </row>
    <row r="2375" spans="1:15" ht="12.5" customHeight="1" x14ac:dyDescent="0.35">
      <c r="A2375" s="2">
        <v>46</v>
      </c>
      <c r="B2375" s="2" t="s">
        <v>54</v>
      </c>
      <c r="C2375" s="69">
        <v>101.66670000000001</v>
      </c>
      <c r="D2375" t="s">
        <v>50</v>
      </c>
      <c r="E2375" s="2" t="s">
        <v>44</v>
      </c>
      <c r="F2375" s="2" t="s">
        <v>55</v>
      </c>
      <c r="G2375" s="2"/>
      <c r="H2375" s="2" t="str">
        <f>IF(OR(G2375="",G2376="",G2377="",G2378=""),"",(SUMIF(A2375:A$7000,A2375,G2375:G$7000)))</f>
        <v/>
      </c>
      <c r="I2375" s="55" t="str">
        <f t="shared" si="222"/>
        <v/>
      </c>
      <c r="J2375" s="61" t="str">
        <f t="shared" si="218"/>
        <v/>
      </c>
      <c r="K2375" s="55">
        <f t="array" ref="K2375">(MAX(IF($A2375=InsertVoiceSwitchActivateLOG!A$1:A$7000,InsertVoiceSwitchActivateLOG!H$1:H$7000,0)))</f>
        <v>5.729999999999999E-2</v>
      </c>
      <c r="L2375" s="55" t="str">
        <f t="shared" si="223"/>
        <v/>
      </c>
      <c r="M2375" s="55">
        <f t="shared" si="221"/>
        <v>27.400000000000091</v>
      </c>
      <c r="N2375" s="59" t="str">
        <f t="shared" si="219"/>
        <v/>
      </c>
      <c r="O2375" s="59" t="str">
        <f t="shared" si="220"/>
        <v/>
      </c>
    </row>
    <row r="2376" spans="1:15" ht="12.5" customHeight="1" x14ac:dyDescent="0.35">
      <c r="A2376" s="61">
        <v>46</v>
      </c>
      <c r="B2376" s="61" t="s">
        <v>54</v>
      </c>
      <c r="C2376" s="70">
        <v>101.6889</v>
      </c>
      <c r="D2376" s="59" t="s">
        <v>50</v>
      </c>
      <c r="E2376" s="61" t="s">
        <v>44</v>
      </c>
      <c r="F2376" s="61" t="s">
        <v>55</v>
      </c>
      <c r="G2376" s="61"/>
      <c r="H2376" s="61" t="str">
        <f>IF(OR(G2376="",G2377="",G2378="",G2379=""),"",(SUMIF(A2376:A$7000,A2376,G2376:G$7000)))</f>
        <v/>
      </c>
      <c r="I2376" s="61" t="str">
        <f t="shared" si="222"/>
        <v/>
      </c>
      <c r="J2376" s="61" t="str">
        <f t="shared" si="218"/>
        <v/>
      </c>
      <c r="K2376" s="61">
        <f t="array" ref="K2376">(MAX(IF($A2376=InsertVoiceSwitchActivateLOG!A$1:A$7000,InsertVoiceSwitchActivateLOG!H$1:H$7000,0)))</f>
        <v>5.729999999999999E-2</v>
      </c>
      <c r="L2376" s="61" t="str">
        <f t="shared" si="223"/>
        <v/>
      </c>
      <c r="M2376" s="61">
        <f t="shared" si="221"/>
        <v>22.199999999997999</v>
      </c>
      <c r="N2376" s="59" t="str">
        <f t="shared" si="219"/>
        <v/>
      </c>
      <c r="O2376" s="59" t="str">
        <f t="shared" si="220"/>
        <v/>
      </c>
    </row>
    <row r="2377" spans="1:15" ht="12.5" customHeight="1" x14ac:dyDescent="0.35">
      <c r="A2377" s="2">
        <v>46</v>
      </c>
      <c r="B2377" s="2" t="s">
        <v>54</v>
      </c>
      <c r="C2377" s="69">
        <v>101.71420000000001</v>
      </c>
      <c r="D2377" t="s">
        <v>50</v>
      </c>
      <c r="E2377" s="2" t="s">
        <v>44</v>
      </c>
      <c r="F2377" s="2" t="s">
        <v>55</v>
      </c>
      <c r="G2377" s="2"/>
      <c r="H2377" s="2" t="str">
        <f>IF(OR(G2377="",G2378="",G2379="",G2380=""),"",(SUMIF(A2377:A$7000,A2377,G2377:G$7000)))</f>
        <v/>
      </c>
      <c r="I2377" s="55" t="str">
        <f t="shared" si="222"/>
        <v/>
      </c>
      <c r="J2377" s="61" t="str">
        <f t="shared" si="218"/>
        <v/>
      </c>
      <c r="K2377" s="55">
        <f t="array" ref="K2377">(MAX(IF($A2377=InsertVoiceSwitchActivateLOG!A$1:A$7000,InsertVoiceSwitchActivateLOG!H$1:H$7000,0)))</f>
        <v>5.729999999999999E-2</v>
      </c>
      <c r="L2377" s="55" t="str">
        <f t="shared" si="223"/>
        <v/>
      </c>
      <c r="M2377" s="55">
        <f t="shared" si="221"/>
        <v>25.300000000001432</v>
      </c>
      <c r="N2377" s="59" t="str">
        <f t="shared" si="219"/>
        <v/>
      </c>
      <c r="O2377" s="59" t="str">
        <f t="shared" si="220"/>
        <v/>
      </c>
    </row>
    <row r="2378" spans="1:15" ht="12.5" customHeight="1" x14ac:dyDescent="0.35">
      <c r="A2378" s="61">
        <v>47</v>
      </c>
      <c r="B2378" s="61" t="s">
        <v>54</v>
      </c>
      <c r="C2378" s="70">
        <v>102.73520000000001</v>
      </c>
      <c r="D2378" s="59" t="s">
        <v>50</v>
      </c>
      <c r="E2378" s="61" t="s">
        <v>43</v>
      </c>
      <c r="F2378" s="61" t="s">
        <v>55</v>
      </c>
      <c r="G2378" s="61"/>
      <c r="H2378" s="61" t="str">
        <f>IF(OR(G2378="",G2379="",G2380="",G2381=""),"",(SUMIF(A2378:A$7000,A2378,G2378:G$7000)))</f>
        <v/>
      </c>
      <c r="I2378" s="61" t="str">
        <f t="shared" si="222"/>
        <v/>
      </c>
      <c r="J2378" s="61" t="str">
        <f t="shared" si="218"/>
        <v/>
      </c>
      <c r="K2378" s="61">
        <f t="array" ref="K2378">(MAX(IF($A2378=InsertVoiceSwitchActivateLOG!A$1:A$7000,InsertVoiceSwitchActivateLOG!H$1:H$7000,0)))</f>
        <v>2.3099999999999999E-2</v>
      </c>
      <c r="L2378" s="61" t="str">
        <f t="shared" si="223"/>
        <v/>
      </c>
      <c r="M2378" s="61">
        <f t="shared" si="221"/>
        <v>0</v>
      </c>
      <c r="N2378" s="59" t="str">
        <f t="shared" si="219"/>
        <v/>
      </c>
      <c r="O2378" s="59" t="str">
        <f t="shared" si="220"/>
        <v/>
      </c>
    </row>
    <row r="2379" spans="1:15" ht="12.5" customHeight="1" x14ac:dyDescent="0.35">
      <c r="A2379" s="2">
        <v>47</v>
      </c>
      <c r="B2379" s="2" t="s">
        <v>54</v>
      </c>
      <c r="C2379" s="69">
        <v>102.7598</v>
      </c>
      <c r="D2379" t="s">
        <v>50</v>
      </c>
      <c r="E2379" s="2" t="s">
        <v>43</v>
      </c>
      <c r="F2379" s="2" t="s">
        <v>55</v>
      </c>
      <c r="G2379" s="2"/>
      <c r="H2379" s="2" t="str">
        <f>IF(OR(G2379="",G2380="",G2381="",G2382=""),"",(SUMIF(A2379:A$7000,A2379,G2379:G$7000)))</f>
        <v/>
      </c>
      <c r="I2379" s="55" t="str">
        <f t="shared" si="222"/>
        <v/>
      </c>
      <c r="J2379" s="61" t="str">
        <f t="shared" si="218"/>
        <v/>
      </c>
      <c r="K2379" s="55">
        <f t="array" ref="K2379">(MAX(IF($A2379=InsertVoiceSwitchActivateLOG!A$1:A$7000,InsertVoiceSwitchActivateLOG!H$1:H$7000,0)))</f>
        <v>2.3099999999999999E-2</v>
      </c>
      <c r="L2379" s="55" t="str">
        <f t="shared" si="223"/>
        <v/>
      </c>
      <c r="M2379" s="55">
        <f t="shared" si="221"/>
        <v>24.599999999992406</v>
      </c>
      <c r="N2379" s="59" t="str">
        <f t="shared" si="219"/>
        <v/>
      </c>
      <c r="O2379" s="59" t="str">
        <f t="shared" si="220"/>
        <v/>
      </c>
    </row>
    <row r="2380" spans="1:15" ht="12.5" customHeight="1" x14ac:dyDescent="0.35">
      <c r="A2380" s="61">
        <v>47</v>
      </c>
      <c r="B2380" s="61" t="s">
        <v>54</v>
      </c>
      <c r="C2380" s="70">
        <v>102.7787</v>
      </c>
      <c r="D2380" s="59" t="s">
        <v>50</v>
      </c>
      <c r="E2380" s="61" t="s">
        <v>43</v>
      </c>
      <c r="F2380" s="61" t="s">
        <v>55</v>
      </c>
      <c r="G2380" s="61"/>
      <c r="H2380" s="61" t="str">
        <f>IF(OR(G2380="",G2381="",G2382="",G2383=""),"",(SUMIF(A2380:A$7000,A2380,G2380:G$7000)))</f>
        <v/>
      </c>
      <c r="I2380" s="61" t="str">
        <f t="shared" si="222"/>
        <v/>
      </c>
      <c r="J2380" s="61" t="str">
        <f t="shared" si="218"/>
        <v/>
      </c>
      <c r="K2380" s="61">
        <f t="array" ref="K2380">(MAX(IF($A2380=InsertVoiceSwitchActivateLOG!A$1:A$7000,InsertVoiceSwitchActivateLOG!H$1:H$7000,0)))</f>
        <v>2.3099999999999999E-2</v>
      </c>
      <c r="L2380" s="61" t="str">
        <f t="shared" si="223"/>
        <v/>
      </c>
      <c r="M2380" s="61">
        <f t="shared" si="221"/>
        <v>18.900000000002137</v>
      </c>
      <c r="N2380" s="59" t="str">
        <f t="shared" si="219"/>
        <v/>
      </c>
      <c r="O2380" s="59" t="str">
        <f t="shared" si="220"/>
        <v/>
      </c>
    </row>
    <row r="2381" spans="1:15" ht="12.5" customHeight="1" x14ac:dyDescent="0.35">
      <c r="A2381" s="2">
        <v>47</v>
      </c>
      <c r="B2381" s="2" t="s">
        <v>54</v>
      </c>
      <c r="C2381" s="69">
        <v>102.7972</v>
      </c>
      <c r="D2381" t="s">
        <v>50</v>
      </c>
      <c r="E2381" s="2" t="s">
        <v>43</v>
      </c>
      <c r="F2381" s="2" t="s">
        <v>55</v>
      </c>
      <c r="G2381" s="2"/>
      <c r="H2381" s="2" t="str">
        <f>IF(OR(G2381="",G2382="",G2383="",G2384=""),"",(SUMIF(A2381:A$7000,A2381,G2381:G$7000)))</f>
        <v/>
      </c>
      <c r="I2381" s="55" t="str">
        <f t="shared" si="222"/>
        <v/>
      </c>
      <c r="J2381" s="61" t="str">
        <f t="shared" si="218"/>
        <v/>
      </c>
      <c r="K2381" s="55">
        <f t="array" ref="K2381">(MAX(IF($A2381=InsertVoiceSwitchActivateLOG!A$1:A$7000,InsertVoiceSwitchActivateLOG!H$1:H$7000,0)))</f>
        <v>2.3099999999999999E-2</v>
      </c>
      <c r="L2381" s="55" t="str">
        <f t="shared" si="223"/>
        <v/>
      </c>
      <c r="M2381" s="55">
        <f t="shared" si="221"/>
        <v>18.50000000000307</v>
      </c>
      <c r="N2381" s="59" t="str">
        <f t="shared" si="219"/>
        <v/>
      </c>
      <c r="O2381" s="59" t="str">
        <f t="shared" si="220"/>
        <v/>
      </c>
    </row>
    <row r="2382" spans="1:15" ht="12.5" customHeight="1" x14ac:dyDescent="0.35">
      <c r="A2382" s="61">
        <v>47</v>
      </c>
      <c r="B2382" s="61" t="s">
        <v>54</v>
      </c>
      <c r="C2382" s="70">
        <v>102.8167</v>
      </c>
      <c r="D2382" s="59" t="s">
        <v>50</v>
      </c>
      <c r="E2382" s="61" t="s">
        <v>43</v>
      </c>
      <c r="F2382" s="61" t="s">
        <v>55</v>
      </c>
      <c r="G2382" s="61"/>
      <c r="H2382" s="61" t="str">
        <f>IF(OR(G2382="",G2383="",G2384="",G2385=""),"",(SUMIF(A2382:A$7000,A2382,G2382:G$7000)))</f>
        <v/>
      </c>
      <c r="I2382" s="61" t="str">
        <f t="shared" si="222"/>
        <v/>
      </c>
      <c r="J2382" s="61" t="str">
        <f t="shared" si="218"/>
        <v/>
      </c>
      <c r="K2382" s="61">
        <f t="array" ref="K2382">(MAX(IF($A2382=InsertVoiceSwitchActivateLOG!A$1:A$7000,InsertVoiceSwitchActivateLOG!H$1:H$7000,0)))</f>
        <v>2.3099999999999999E-2</v>
      </c>
      <c r="L2382" s="61" t="str">
        <f t="shared" si="223"/>
        <v/>
      </c>
      <c r="M2382" s="61">
        <f t="shared" si="221"/>
        <v>19.499999999993634</v>
      </c>
      <c r="N2382" s="59" t="str">
        <f t="shared" si="219"/>
        <v/>
      </c>
      <c r="O2382" s="59" t="str">
        <f t="shared" si="220"/>
        <v/>
      </c>
    </row>
    <row r="2383" spans="1:15" ht="12.5" customHeight="1" x14ac:dyDescent="0.35">
      <c r="A2383" s="2">
        <v>47</v>
      </c>
      <c r="B2383" s="2" t="s">
        <v>54</v>
      </c>
      <c r="C2383" s="69">
        <v>102.8335</v>
      </c>
      <c r="D2383" t="s">
        <v>50</v>
      </c>
      <c r="E2383" s="2" t="s">
        <v>43</v>
      </c>
      <c r="F2383" s="2" t="s">
        <v>55</v>
      </c>
      <c r="G2383" s="2"/>
      <c r="H2383" s="2" t="str">
        <f>IF(OR(G2383="",G2384="",G2385="",G2386=""),"",(SUMIF(A2383:A$7000,A2383,G2383:G$7000)))</f>
        <v/>
      </c>
      <c r="I2383" s="55" t="str">
        <f t="shared" si="222"/>
        <v/>
      </c>
      <c r="J2383" s="61" t="str">
        <f t="shared" si="218"/>
        <v/>
      </c>
      <c r="K2383" s="55">
        <f t="array" ref="K2383">(MAX(IF($A2383=InsertVoiceSwitchActivateLOG!A$1:A$7000,InsertVoiceSwitchActivateLOG!H$1:H$7000,0)))</f>
        <v>2.3099999999999999E-2</v>
      </c>
      <c r="L2383" s="55" t="str">
        <f t="shared" si="223"/>
        <v/>
      </c>
      <c r="M2383" s="55">
        <f t="shared" si="221"/>
        <v>16.800000000003479</v>
      </c>
      <c r="N2383" s="59" t="str">
        <f t="shared" si="219"/>
        <v/>
      </c>
      <c r="O2383" s="59" t="str">
        <f t="shared" si="220"/>
        <v/>
      </c>
    </row>
    <row r="2384" spans="1:15" ht="12.5" customHeight="1" x14ac:dyDescent="0.35">
      <c r="A2384" s="61">
        <v>47</v>
      </c>
      <c r="B2384" s="61" t="s">
        <v>54</v>
      </c>
      <c r="C2384" s="70">
        <v>102.85</v>
      </c>
      <c r="D2384" s="59" t="s">
        <v>50</v>
      </c>
      <c r="E2384" s="61" t="s">
        <v>43</v>
      </c>
      <c r="F2384" s="61" t="s">
        <v>55</v>
      </c>
      <c r="G2384" s="61"/>
      <c r="H2384" s="61" t="str">
        <f>IF(OR(G2384="",G2385="",G2386="",G2387=""),"",(SUMIF(A2384:A$7000,A2384,G2384:G$7000)))</f>
        <v/>
      </c>
      <c r="I2384" s="61" t="str">
        <f t="shared" si="222"/>
        <v/>
      </c>
      <c r="J2384" s="61" t="str">
        <f t="shared" si="218"/>
        <v/>
      </c>
      <c r="K2384" s="61">
        <f t="array" ref="K2384">(MAX(IF($A2384=InsertVoiceSwitchActivateLOG!A$1:A$7000,InsertVoiceSwitchActivateLOG!H$1:H$7000,0)))</f>
        <v>2.3099999999999999E-2</v>
      </c>
      <c r="L2384" s="61" t="str">
        <f t="shared" si="223"/>
        <v/>
      </c>
      <c r="M2384" s="61">
        <f t="shared" si="221"/>
        <v>16.49999999999352</v>
      </c>
      <c r="N2384" s="59" t="str">
        <f t="shared" si="219"/>
        <v/>
      </c>
      <c r="O2384" s="59" t="str">
        <f t="shared" si="220"/>
        <v/>
      </c>
    </row>
    <row r="2385" spans="1:15" ht="12.5" customHeight="1" x14ac:dyDescent="0.35">
      <c r="A2385" s="2">
        <v>47</v>
      </c>
      <c r="B2385" s="2" t="s">
        <v>54</v>
      </c>
      <c r="C2385" s="69">
        <v>102.8728</v>
      </c>
      <c r="D2385" t="s">
        <v>50</v>
      </c>
      <c r="E2385" s="2" t="s">
        <v>43</v>
      </c>
      <c r="F2385" s="2" t="s">
        <v>55</v>
      </c>
      <c r="G2385" s="2"/>
      <c r="H2385" s="2" t="str">
        <f>IF(OR(G2385="",G2386="",G2387="",G2388=""),"",(SUMIF(A2385:A$7000,A2385,G2385:G$7000)))</f>
        <v/>
      </c>
      <c r="I2385" s="55" t="str">
        <f t="shared" si="222"/>
        <v/>
      </c>
      <c r="J2385" s="61" t="str">
        <f t="shared" ref="J2385:J2448" si="224">IF(L2385="","",(VLOOKUP(A2385,A2385:E9369,5,FALSE)))</f>
        <v/>
      </c>
      <c r="K2385" s="55">
        <f t="array" ref="K2385">(MAX(IF($A2385=InsertVoiceSwitchActivateLOG!A$1:A$7000,InsertVoiceSwitchActivateLOG!H$1:H$7000,0)))</f>
        <v>2.3099999999999999E-2</v>
      </c>
      <c r="L2385" s="55" t="str">
        <f t="shared" si="223"/>
        <v/>
      </c>
      <c r="M2385" s="55">
        <f t="shared" si="221"/>
        <v>22.800000000003706</v>
      </c>
      <c r="N2385" s="59" t="str">
        <f t="shared" ref="N2385:N2448" si="225">IF(AND(G2385&gt;0,G2386&gt;0,G2384&gt;0),A2385,"")</f>
        <v/>
      </c>
      <c r="O2385" s="59" t="str">
        <f t="shared" ref="O2385:O2448" si="226">IF(N2385="","",(IF(G2385&gt;G2386,-1,1)))</f>
        <v/>
      </c>
    </row>
    <row r="2386" spans="1:15" ht="12.5" customHeight="1" x14ac:dyDescent="0.35">
      <c r="A2386" s="61">
        <v>47</v>
      </c>
      <c r="B2386" s="61" t="s">
        <v>54</v>
      </c>
      <c r="C2386" s="70">
        <v>102.91</v>
      </c>
      <c r="D2386" s="59" t="s">
        <v>50</v>
      </c>
      <c r="E2386" s="61" t="s">
        <v>43</v>
      </c>
      <c r="F2386" s="61" t="s">
        <v>55</v>
      </c>
      <c r="G2386" s="61"/>
      <c r="H2386" s="61" t="str">
        <f>IF(OR(G2386="",G2387="",G2388="",G2389=""),"",(SUMIF(A2386:A$7000,A2386,G2386:G$7000)))</f>
        <v/>
      </c>
      <c r="I2386" s="61" t="str">
        <f t="shared" si="222"/>
        <v/>
      </c>
      <c r="J2386" s="61" t="str">
        <f t="shared" si="224"/>
        <v/>
      </c>
      <c r="K2386" s="61">
        <f t="array" ref="K2386">(MAX(IF($A2386=InsertVoiceSwitchActivateLOG!A$1:A$7000,InsertVoiceSwitchActivateLOG!H$1:H$7000,0)))</f>
        <v>2.3099999999999999E-2</v>
      </c>
      <c r="L2386" s="61" t="str">
        <f t="shared" si="223"/>
        <v/>
      </c>
      <c r="M2386" s="61">
        <f t="shared" ref="M2386:M2449" si="227">IF(A2386=A2385,ABS(C2386-C2385),0)*1000</f>
        <v>37.199999999998568</v>
      </c>
      <c r="N2386" s="59" t="str">
        <f t="shared" si="225"/>
        <v/>
      </c>
      <c r="O2386" s="59" t="str">
        <f t="shared" si="226"/>
        <v/>
      </c>
    </row>
    <row r="2387" spans="1:15" ht="12.5" customHeight="1" x14ac:dyDescent="0.35">
      <c r="A2387" s="2">
        <v>47</v>
      </c>
      <c r="B2387" s="2" t="s">
        <v>54</v>
      </c>
      <c r="C2387" s="69">
        <v>102.9307</v>
      </c>
      <c r="D2387" t="s">
        <v>50</v>
      </c>
      <c r="E2387" s="2" t="s">
        <v>43</v>
      </c>
      <c r="F2387" s="2" t="s">
        <v>55</v>
      </c>
      <c r="G2387" s="2"/>
      <c r="H2387" s="2" t="str">
        <f>IF(OR(G2387="",G2388="",G2389="",G2390=""),"",(SUMIF(A2387:A$7000,A2387,G2387:G$7000)))</f>
        <v/>
      </c>
      <c r="I2387" s="55" t="str">
        <f t="shared" si="222"/>
        <v/>
      </c>
      <c r="J2387" s="61" t="str">
        <f t="shared" si="224"/>
        <v/>
      </c>
      <c r="K2387" s="55">
        <f t="array" ref="K2387">(MAX(IF($A2387=InsertVoiceSwitchActivateLOG!A$1:A$7000,InsertVoiceSwitchActivateLOG!H$1:H$7000,0)))</f>
        <v>2.3099999999999999E-2</v>
      </c>
      <c r="L2387" s="55" t="str">
        <f t="shared" si="223"/>
        <v/>
      </c>
      <c r="M2387" s="55">
        <f t="shared" si="227"/>
        <v>20.700000000005048</v>
      </c>
      <c r="N2387" s="59" t="str">
        <f t="shared" si="225"/>
        <v/>
      </c>
      <c r="O2387" s="59" t="str">
        <f t="shared" si="226"/>
        <v/>
      </c>
    </row>
    <row r="2388" spans="1:15" ht="12.5" customHeight="1" x14ac:dyDescent="0.35">
      <c r="A2388" s="61">
        <v>47</v>
      </c>
      <c r="B2388" s="61" t="s">
        <v>54</v>
      </c>
      <c r="C2388" s="70">
        <v>102.95050000000001</v>
      </c>
      <c r="D2388" s="59" t="s">
        <v>50</v>
      </c>
      <c r="E2388" s="61" t="s">
        <v>43</v>
      </c>
      <c r="F2388" s="61" t="s">
        <v>55</v>
      </c>
      <c r="G2388" s="61"/>
      <c r="H2388" s="61" t="str">
        <f>IF(OR(G2388="",G2389="",G2390="",G2391=""),"",(SUMIF(A2388:A$7000,A2388,G2388:G$7000)))</f>
        <v/>
      </c>
      <c r="I2388" s="61" t="str">
        <f t="shared" si="222"/>
        <v/>
      </c>
      <c r="J2388" s="61" t="str">
        <f t="shared" si="224"/>
        <v/>
      </c>
      <c r="K2388" s="61">
        <f t="array" ref="K2388">(MAX(IF($A2388=InsertVoiceSwitchActivateLOG!A$1:A$7000,InsertVoiceSwitchActivateLOG!H$1:H$7000,0)))</f>
        <v>2.3099999999999999E-2</v>
      </c>
      <c r="L2388" s="61" t="str">
        <f t="shared" si="223"/>
        <v/>
      </c>
      <c r="M2388" s="61">
        <f t="shared" si="227"/>
        <v>19.800000000003593</v>
      </c>
      <c r="N2388" s="59" t="str">
        <f t="shared" si="225"/>
        <v/>
      </c>
      <c r="O2388" s="59" t="str">
        <f t="shared" si="226"/>
        <v/>
      </c>
    </row>
    <row r="2389" spans="1:15" ht="12.5" customHeight="1" x14ac:dyDescent="0.35">
      <c r="A2389" s="2">
        <v>47</v>
      </c>
      <c r="B2389" s="2" t="s">
        <v>54</v>
      </c>
      <c r="C2389" s="69">
        <v>102.9764</v>
      </c>
      <c r="D2389" t="s">
        <v>50</v>
      </c>
      <c r="E2389" s="2" t="s">
        <v>43</v>
      </c>
      <c r="F2389" s="2" t="s">
        <v>55</v>
      </c>
      <c r="G2389" s="2"/>
      <c r="H2389" s="2" t="str">
        <f>IF(OR(G2389="",G2390="",G2391="",G2392=""),"",(SUMIF(A2389:A$7000,A2389,G2389:G$7000)))</f>
        <v/>
      </c>
      <c r="I2389" s="55" t="str">
        <f t="shared" si="222"/>
        <v/>
      </c>
      <c r="J2389" s="61" t="str">
        <f t="shared" si="224"/>
        <v/>
      </c>
      <c r="K2389" s="55">
        <f t="array" ref="K2389">(MAX(IF($A2389=InsertVoiceSwitchActivateLOG!A$1:A$7000,InsertVoiceSwitchActivateLOG!H$1:H$7000,0)))</f>
        <v>2.3099999999999999E-2</v>
      </c>
      <c r="L2389" s="55" t="str">
        <f t="shared" si="223"/>
        <v/>
      </c>
      <c r="M2389" s="55">
        <f t="shared" si="227"/>
        <v>25.899999999992929</v>
      </c>
      <c r="N2389" s="59" t="str">
        <f t="shared" si="225"/>
        <v/>
      </c>
      <c r="O2389" s="59" t="str">
        <f t="shared" si="226"/>
        <v/>
      </c>
    </row>
    <row r="2390" spans="1:15" ht="12.5" customHeight="1" x14ac:dyDescent="0.35">
      <c r="A2390" s="61">
        <v>47</v>
      </c>
      <c r="B2390" s="61" t="s">
        <v>54</v>
      </c>
      <c r="C2390" s="70">
        <v>103.0044</v>
      </c>
      <c r="D2390" s="59" t="s">
        <v>50</v>
      </c>
      <c r="E2390" s="61" t="s">
        <v>43</v>
      </c>
      <c r="F2390" s="61" t="s">
        <v>55</v>
      </c>
      <c r="G2390" s="61"/>
      <c r="H2390" s="61" t="str">
        <f>IF(OR(G2390="",G2391="",G2392="",G2393=""),"",(SUMIF(A2390:A$7000,A2390,G2390:G$7000)))</f>
        <v/>
      </c>
      <c r="I2390" s="61" t="str">
        <f t="shared" si="222"/>
        <v/>
      </c>
      <c r="J2390" s="61" t="str">
        <f t="shared" si="224"/>
        <v/>
      </c>
      <c r="K2390" s="61">
        <f t="array" ref="K2390">(MAX(IF($A2390=InsertVoiceSwitchActivateLOG!A$1:A$7000,InsertVoiceSwitchActivateLOG!H$1:H$7000,0)))</f>
        <v>2.3099999999999999E-2</v>
      </c>
      <c r="L2390" s="61" t="str">
        <f t="shared" si="223"/>
        <v/>
      </c>
      <c r="M2390" s="61">
        <f t="shared" si="227"/>
        <v>28.000000000005798</v>
      </c>
      <c r="N2390" s="59" t="str">
        <f t="shared" si="225"/>
        <v/>
      </c>
      <c r="O2390" s="59" t="str">
        <f t="shared" si="226"/>
        <v/>
      </c>
    </row>
    <row r="2391" spans="1:15" ht="12.5" customHeight="1" x14ac:dyDescent="0.35">
      <c r="A2391" s="2">
        <v>47</v>
      </c>
      <c r="B2391" s="2" t="s">
        <v>54</v>
      </c>
      <c r="C2391" s="69">
        <v>103.0288</v>
      </c>
      <c r="D2391" t="s">
        <v>50</v>
      </c>
      <c r="E2391" s="2" t="s">
        <v>43</v>
      </c>
      <c r="F2391" s="2" t="s">
        <v>55</v>
      </c>
      <c r="G2391" s="2"/>
      <c r="H2391" s="2" t="str">
        <f>IF(OR(G2391="",G2392="",G2393="",G2394=""),"",(SUMIF(A2391:A$7000,A2391,G2391:G$7000)))</f>
        <v/>
      </c>
      <c r="I2391" s="55" t="str">
        <f t="shared" si="222"/>
        <v/>
      </c>
      <c r="J2391" s="61" t="str">
        <f t="shared" si="224"/>
        <v/>
      </c>
      <c r="K2391" s="55">
        <f t="array" ref="K2391">(MAX(IF($A2391=InsertVoiceSwitchActivateLOG!A$1:A$7000,InsertVoiceSwitchActivateLOG!H$1:H$7000,0)))</f>
        <v>2.3099999999999999E-2</v>
      </c>
      <c r="L2391" s="55" t="str">
        <f t="shared" si="223"/>
        <v/>
      </c>
      <c r="M2391" s="55">
        <f t="shared" si="227"/>
        <v>24.399999999999977</v>
      </c>
      <c r="N2391" s="59" t="str">
        <f t="shared" si="225"/>
        <v/>
      </c>
      <c r="O2391" s="59" t="str">
        <f t="shared" si="226"/>
        <v/>
      </c>
    </row>
    <row r="2392" spans="1:15" ht="12.5" customHeight="1" x14ac:dyDescent="0.35">
      <c r="A2392" s="61">
        <v>47</v>
      </c>
      <c r="B2392" s="61" t="s">
        <v>54</v>
      </c>
      <c r="C2392" s="70">
        <v>103.0493</v>
      </c>
      <c r="D2392" s="59" t="s">
        <v>50</v>
      </c>
      <c r="E2392" s="61" t="s">
        <v>43</v>
      </c>
      <c r="F2392" s="61" t="s">
        <v>55</v>
      </c>
      <c r="G2392" s="61"/>
      <c r="H2392" s="61" t="str">
        <f>IF(OR(G2392="",G2393="",G2394="",G2395=""),"",(SUMIF(A2392:A$7000,A2392,G2392:G$7000)))</f>
        <v/>
      </c>
      <c r="I2392" s="61" t="str">
        <f t="shared" si="222"/>
        <v/>
      </c>
      <c r="J2392" s="61" t="str">
        <f t="shared" si="224"/>
        <v/>
      </c>
      <c r="K2392" s="61">
        <f t="array" ref="K2392">(MAX(IF($A2392=InsertVoiceSwitchActivateLOG!A$1:A$7000,InsertVoiceSwitchActivateLOG!H$1:H$7000,0)))</f>
        <v>2.3099999999999999E-2</v>
      </c>
      <c r="L2392" s="61" t="str">
        <f t="shared" si="223"/>
        <v/>
      </c>
      <c r="M2392" s="61">
        <f t="shared" si="227"/>
        <v>20.499999999998408</v>
      </c>
      <c r="N2392" s="59" t="str">
        <f t="shared" si="225"/>
        <v/>
      </c>
      <c r="O2392" s="59" t="str">
        <f t="shared" si="226"/>
        <v/>
      </c>
    </row>
    <row r="2393" spans="1:15" ht="12.5" customHeight="1" x14ac:dyDescent="0.35">
      <c r="A2393" s="2">
        <v>47</v>
      </c>
      <c r="B2393" s="2" t="s">
        <v>54</v>
      </c>
      <c r="C2393" s="69">
        <v>103.0673</v>
      </c>
      <c r="D2393" t="s">
        <v>50</v>
      </c>
      <c r="E2393" s="2" t="s">
        <v>43</v>
      </c>
      <c r="F2393" s="2" t="s">
        <v>55</v>
      </c>
      <c r="G2393" s="2"/>
      <c r="H2393" s="2" t="str">
        <f>IF(OR(G2393="",G2394="",G2395="",G2396=""),"",(SUMIF(A2393:A$7000,A2393,G2393:G$7000)))</f>
        <v/>
      </c>
      <c r="I2393" s="55" t="str">
        <f t="shared" si="222"/>
        <v/>
      </c>
      <c r="J2393" s="61" t="str">
        <f t="shared" si="224"/>
        <v/>
      </c>
      <c r="K2393" s="55">
        <f t="array" ref="K2393">(MAX(IF($A2393=InsertVoiceSwitchActivateLOG!A$1:A$7000,InsertVoiceSwitchActivateLOG!H$1:H$7000,0)))</f>
        <v>2.3099999999999999E-2</v>
      </c>
      <c r="L2393" s="55" t="str">
        <f t="shared" si="223"/>
        <v/>
      </c>
      <c r="M2393" s="55">
        <f t="shared" si="227"/>
        <v>18.000000000000682</v>
      </c>
      <c r="N2393" s="59" t="str">
        <f t="shared" si="225"/>
        <v/>
      </c>
      <c r="O2393" s="59" t="str">
        <f t="shared" si="226"/>
        <v/>
      </c>
    </row>
    <row r="2394" spans="1:15" ht="12.5" customHeight="1" x14ac:dyDescent="0.35">
      <c r="A2394" s="61">
        <v>47</v>
      </c>
      <c r="B2394" s="61" t="s">
        <v>54</v>
      </c>
      <c r="C2394" s="70">
        <v>103.0849</v>
      </c>
      <c r="D2394" s="59" t="s">
        <v>50</v>
      </c>
      <c r="E2394" s="61" t="s">
        <v>43</v>
      </c>
      <c r="F2394" s="61" t="s">
        <v>55</v>
      </c>
      <c r="G2394" s="61"/>
      <c r="H2394" s="61" t="str">
        <f>IF(OR(G2394="",G2395="",G2396="",G2397=""),"",(SUMIF(A2394:A$7000,A2394,G2394:G$7000)))</f>
        <v/>
      </c>
      <c r="I2394" s="61" t="str">
        <f t="shared" ref="I2394:I2457" si="228">IF(L2394="","",A2394)</f>
        <v/>
      </c>
      <c r="J2394" s="61" t="str">
        <f t="shared" si="224"/>
        <v/>
      </c>
      <c r="K2394" s="61">
        <f t="array" ref="K2394">(MAX(IF($A2394=InsertVoiceSwitchActivateLOG!A$1:A$7000,InsertVoiceSwitchActivateLOG!H$1:H$7000,0)))</f>
        <v>2.3099999999999999E-2</v>
      </c>
      <c r="L2394" s="61" t="str">
        <f t="shared" ref="L2394:L2457" si="229">IF(H2394="","",IF(AND(H2393="",H2392="",H2391=""),C2394,""))</f>
        <v/>
      </c>
      <c r="M2394" s="61">
        <f t="shared" si="227"/>
        <v>17.600000000001614</v>
      </c>
      <c r="N2394" s="59" t="str">
        <f t="shared" si="225"/>
        <v/>
      </c>
      <c r="O2394" s="59" t="str">
        <f t="shared" si="226"/>
        <v/>
      </c>
    </row>
    <row r="2395" spans="1:15" ht="12.5" customHeight="1" x14ac:dyDescent="0.35">
      <c r="A2395" s="2">
        <v>47</v>
      </c>
      <c r="B2395" s="2" t="s">
        <v>56</v>
      </c>
      <c r="C2395" s="69">
        <v>103.1078</v>
      </c>
      <c r="D2395" t="s">
        <v>50</v>
      </c>
      <c r="E2395" s="2" t="s">
        <v>43</v>
      </c>
      <c r="F2395" s="2" t="s">
        <v>55</v>
      </c>
      <c r="G2395" s="2">
        <v>1.5E-3</v>
      </c>
      <c r="H2395" s="2">
        <f>IF(OR(G2395="",G2396="",G2397="",G2398=""),"",(SUMIF(A2395:A$7000,A2395,G2395:G$7000)))</f>
        <v>2.3099999999999999E-2</v>
      </c>
      <c r="I2395" s="55">
        <f t="shared" si="228"/>
        <v>47</v>
      </c>
      <c r="J2395" s="61" t="str">
        <f t="shared" si="224"/>
        <v>TaskB</v>
      </c>
      <c r="K2395" s="55">
        <f t="array" ref="K2395">(MAX(IF($A2395=InsertVoiceSwitchActivateLOG!A$1:A$7000,InsertVoiceSwitchActivateLOG!H$1:H$7000,0)))</f>
        <v>2.3099999999999999E-2</v>
      </c>
      <c r="L2395" s="55">
        <f t="shared" si="229"/>
        <v>103.1078</v>
      </c>
      <c r="M2395" s="55">
        <f t="shared" si="227"/>
        <v>22.899999999992815</v>
      </c>
      <c r="N2395" s="59" t="str">
        <f t="shared" si="225"/>
        <v/>
      </c>
      <c r="O2395" s="59" t="str">
        <f t="shared" si="226"/>
        <v/>
      </c>
    </row>
    <row r="2396" spans="1:15" ht="12.5" customHeight="1" x14ac:dyDescent="0.35">
      <c r="A2396" s="61">
        <v>47</v>
      </c>
      <c r="B2396" s="61" t="s">
        <v>54</v>
      </c>
      <c r="C2396" s="70">
        <v>103.1253</v>
      </c>
      <c r="D2396" s="59" t="s">
        <v>50</v>
      </c>
      <c r="E2396" s="61" t="s">
        <v>43</v>
      </c>
      <c r="F2396" s="61" t="s">
        <v>55</v>
      </c>
      <c r="G2396" s="61">
        <v>6.9999999999999999E-4</v>
      </c>
      <c r="H2396" s="61">
        <f>IF(OR(G2396="",G2397="",G2398="",G2399=""),"",(SUMIF(A2396:A$7000,A2396,G2396:G$7000)))</f>
        <v>2.1600000000000001E-2</v>
      </c>
      <c r="I2396" s="61" t="str">
        <f t="shared" si="228"/>
        <v/>
      </c>
      <c r="J2396" s="61" t="str">
        <f t="shared" si="224"/>
        <v/>
      </c>
      <c r="K2396" s="61">
        <f t="array" ref="K2396">(MAX(IF($A2396=InsertVoiceSwitchActivateLOG!A$1:A$7000,InsertVoiceSwitchActivateLOG!H$1:H$7000,0)))</f>
        <v>2.3099999999999999E-2</v>
      </c>
      <c r="L2396" s="61" t="str">
        <f t="shared" si="229"/>
        <v/>
      </c>
      <c r="M2396" s="61">
        <f t="shared" si="227"/>
        <v>17.499999999998295</v>
      </c>
      <c r="N2396" s="59">
        <f t="shared" si="225"/>
        <v>47</v>
      </c>
      <c r="O2396" s="59">
        <f t="shared" si="226"/>
        <v>1</v>
      </c>
    </row>
    <row r="2397" spans="1:15" ht="12.5" customHeight="1" x14ac:dyDescent="0.35">
      <c r="A2397" s="2">
        <v>47</v>
      </c>
      <c r="B2397" s="2" t="s">
        <v>54</v>
      </c>
      <c r="C2397" s="69">
        <v>103.1417</v>
      </c>
      <c r="D2397" t="s">
        <v>50</v>
      </c>
      <c r="E2397" s="2" t="s">
        <v>43</v>
      </c>
      <c r="F2397" s="2" t="s">
        <v>55</v>
      </c>
      <c r="G2397" s="2">
        <v>6.9999999999999999E-4</v>
      </c>
      <c r="H2397" s="2">
        <f>IF(OR(G2397="",G2398="",G2399="",G2400=""),"",(SUMIF(A2397:A$7000,A2397,G2397:G$7000)))</f>
        <v>2.0899999999999998E-2</v>
      </c>
      <c r="I2397" s="55" t="str">
        <f t="shared" si="228"/>
        <v/>
      </c>
      <c r="J2397" s="61" t="str">
        <f t="shared" si="224"/>
        <v/>
      </c>
      <c r="K2397" s="55">
        <f t="array" ref="K2397">(MAX(IF($A2397=InsertVoiceSwitchActivateLOG!A$1:A$7000,InsertVoiceSwitchActivateLOG!H$1:H$7000,0)))</f>
        <v>2.3099999999999999E-2</v>
      </c>
      <c r="L2397" s="55" t="str">
        <f t="shared" si="229"/>
        <v/>
      </c>
      <c r="M2397" s="55">
        <f t="shared" si="227"/>
        <v>16.400000000004411</v>
      </c>
      <c r="N2397" s="59">
        <f t="shared" si="225"/>
        <v>47</v>
      </c>
      <c r="O2397" s="59">
        <f t="shared" si="226"/>
        <v>1</v>
      </c>
    </row>
    <row r="2398" spans="1:15" ht="12.5" customHeight="1" x14ac:dyDescent="0.35">
      <c r="A2398" s="61">
        <v>47</v>
      </c>
      <c r="B2398" s="61" t="s">
        <v>56</v>
      </c>
      <c r="C2398" s="70">
        <v>103.15819999999999</v>
      </c>
      <c r="D2398" s="59" t="s">
        <v>50</v>
      </c>
      <c r="E2398" s="61" t="s">
        <v>43</v>
      </c>
      <c r="F2398" s="61" t="s">
        <v>55</v>
      </c>
      <c r="G2398" s="61">
        <v>3.3E-3</v>
      </c>
      <c r="H2398" s="61">
        <f>IF(OR(G2398="",G2399="",G2400="",G2401=""),"",(SUMIF(A2398:A$7000,A2398,G2398:G$7000)))</f>
        <v>2.0200000000000003E-2</v>
      </c>
      <c r="I2398" s="61" t="str">
        <f t="shared" si="228"/>
        <v/>
      </c>
      <c r="J2398" s="61" t="str">
        <f t="shared" si="224"/>
        <v/>
      </c>
      <c r="K2398" s="61">
        <f t="array" ref="K2398">(MAX(IF($A2398=InsertVoiceSwitchActivateLOG!A$1:A$7000,InsertVoiceSwitchActivateLOG!H$1:H$7000,0)))</f>
        <v>2.3099999999999999E-2</v>
      </c>
      <c r="L2398" s="61" t="str">
        <f t="shared" si="229"/>
        <v/>
      </c>
      <c r="M2398" s="61">
        <f t="shared" si="227"/>
        <v>16.49999999999352</v>
      </c>
      <c r="N2398" s="59">
        <f t="shared" si="225"/>
        <v>47</v>
      </c>
      <c r="O2398" s="59">
        <f t="shared" si="226"/>
        <v>-1</v>
      </c>
    </row>
    <row r="2399" spans="1:15" ht="12.5" customHeight="1" x14ac:dyDescent="0.35">
      <c r="A2399" s="2">
        <v>47</v>
      </c>
      <c r="B2399" s="2" t="s">
        <v>56</v>
      </c>
      <c r="C2399" s="69">
        <v>103.1797</v>
      </c>
      <c r="D2399" t="s">
        <v>50</v>
      </c>
      <c r="E2399" s="2" t="s">
        <v>43</v>
      </c>
      <c r="F2399" s="2" t="s">
        <v>55</v>
      </c>
      <c r="G2399" s="2">
        <v>3.0000000000000001E-3</v>
      </c>
      <c r="H2399" s="2">
        <f>IF(OR(G2399="",G2400="",G2401="",G2402=""),"",(SUMIF(A2399:A$7000,A2399,G2399:G$7000)))</f>
        <v>1.6900000000000002E-2</v>
      </c>
      <c r="I2399" s="55" t="str">
        <f t="shared" si="228"/>
        <v/>
      </c>
      <c r="J2399" s="61" t="str">
        <f t="shared" si="224"/>
        <v/>
      </c>
      <c r="K2399" s="55">
        <f t="array" ref="K2399">(MAX(IF($A2399=InsertVoiceSwitchActivateLOG!A$1:A$7000,InsertVoiceSwitchActivateLOG!H$1:H$7000,0)))</f>
        <v>2.3099999999999999E-2</v>
      </c>
      <c r="L2399" s="55" t="str">
        <f t="shared" si="229"/>
        <v/>
      </c>
      <c r="M2399" s="55">
        <f t="shared" si="227"/>
        <v>21.500000000003183</v>
      </c>
      <c r="N2399" s="59">
        <f t="shared" si="225"/>
        <v>47</v>
      </c>
      <c r="O2399" s="59">
        <f t="shared" si="226"/>
        <v>-1</v>
      </c>
    </row>
    <row r="2400" spans="1:15" ht="12.5" customHeight="1" x14ac:dyDescent="0.35">
      <c r="A2400" s="61">
        <v>47</v>
      </c>
      <c r="B2400" s="61" t="s">
        <v>56</v>
      </c>
      <c r="C2400" s="70">
        <v>103.2038</v>
      </c>
      <c r="D2400" s="59" t="s">
        <v>50</v>
      </c>
      <c r="E2400" s="61" t="s">
        <v>43</v>
      </c>
      <c r="F2400" s="61" t="s">
        <v>55</v>
      </c>
      <c r="G2400" s="61">
        <v>1.6999999999999999E-3</v>
      </c>
      <c r="H2400" s="61">
        <f>IF(OR(G2400="",G2401="",G2402="",G2403=""),"",(SUMIF(A2400:A$7000,A2400,G2400:G$7000)))</f>
        <v>1.3899999999999999E-2</v>
      </c>
      <c r="I2400" s="61" t="str">
        <f t="shared" si="228"/>
        <v/>
      </c>
      <c r="J2400" s="61" t="str">
        <f t="shared" si="224"/>
        <v/>
      </c>
      <c r="K2400" s="61">
        <f t="array" ref="K2400">(MAX(IF($A2400=InsertVoiceSwitchActivateLOG!A$1:A$7000,InsertVoiceSwitchActivateLOG!H$1:H$7000,0)))</f>
        <v>2.3099999999999999E-2</v>
      </c>
      <c r="L2400" s="61" t="str">
        <f t="shared" si="229"/>
        <v/>
      </c>
      <c r="M2400" s="61">
        <f t="shared" si="227"/>
        <v>24.100000000004229</v>
      </c>
      <c r="N2400" s="59">
        <f t="shared" si="225"/>
        <v>47</v>
      </c>
      <c r="O2400" s="59">
        <f t="shared" si="226"/>
        <v>1</v>
      </c>
    </row>
    <row r="2401" spans="1:15" ht="12.5" customHeight="1" x14ac:dyDescent="0.35">
      <c r="A2401" s="2">
        <v>47</v>
      </c>
      <c r="B2401" s="2" t="s">
        <v>56</v>
      </c>
      <c r="C2401" s="69">
        <v>103.22069999999999</v>
      </c>
      <c r="D2401" t="s">
        <v>50</v>
      </c>
      <c r="E2401" s="2" t="s">
        <v>43</v>
      </c>
      <c r="F2401" s="2" t="s">
        <v>55</v>
      </c>
      <c r="G2401" s="2">
        <v>3.3999999999999998E-3</v>
      </c>
      <c r="H2401" s="2">
        <f>IF(OR(G2401="",G2402="",G2403="",G2404=""),"",(SUMIF(A2401:A$7000,A2401,G2401:G$7000)))</f>
        <v>1.2199999999999999E-2</v>
      </c>
      <c r="I2401" s="55" t="str">
        <f t="shared" si="228"/>
        <v/>
      </c>
      <c r="J2401" s="61" t="str">
        <f t="shared" si="224"/>
        <v/>
      </c>
      <c r="K2401" s="55">
        <f t="array" ref="K2401">(MAX(IF($A2401=InsertVoiceSwitchActivateLOG!A$1:A$7000,InsertVoiceSwitchActivateLOG!H$1:H$7000,0)))</f>
        <v>2.3099999999999999E-2</v>
      </c>
      <c r="L2401" s="55" t="str">
        <f t="shared" si="229"/>
        <v/>
      </c>
      <c r="M2401" s="55">
        <f t="shared" si="227"/>
        <v>16.899999999992588</v>
      </c>
      <c r="N2401" s="59">
        <f t="shared" si="225"/>
        <v>47</v>
      </c>
      <c r="O2401" s="59">
        <f t="shared" si="226"/>
        <v>-1</v>
      </c>
    </row>
    <row r="2402" spans="1:15" ht="12.5" customHeight="1" x14ac:dyDescent="0.35">
      <c r="A2402" s="61">
        <v>47</v>
      </c>
      <c r="B2402" s="61" t="s">
        <v>56</v>
      </c>
      <c r="C2402" s="70">
        <v>103.2402</v>
      </c>
      <c r="D2402" s="59" t="s">
        <v>50</v>
      </c>
      <c r="E2402" s="61" t="s">
        <v>43</v>
      </c>
      <c r="F2402" s="61" t="s">
        <v>55</v>
      </c>
      <c r="G2402" s="61">
        <v>2.2000000000000001E-3</v>
      </c>
      <c r="H2402" s="61">
        <f>IF(OR(G2402="",G2403="",G2404="",G2405=""),"",(SUMIF(A2402:A$7000,A2402,G2402:G$7000)))</f>
        <v>8.7999999999999988E-3</v>
      </c>
      <c r="I2402" s="61" t="str">
        <f t="shared" si="228"/>
        <v/>
      </c>
      <c r="J2402" s="61" t="str">
        <f t="shared" si="224"/>
        <v/>
      </c>
      <c r="K2402" s="61">
        <f t="array" ref="K2402">(MAX(IF($A2402=InsertVoiceSwitchActivateLOG!A$1:A$7000,InsertVoiceSwitchActivateLOG!H$1:H$7000,0)))</f>
        <v>2.3099999999999999E-2</v>
      </c>
      <c r="L2402" s="61" t="str">
        <f t="shared" si="229"/>
        <v/>
      </c>
      <c r="M2402" s="61">
        <f t="shared" si="227"/>
        <v>19.500000000007844</v>
      </c>
      <c r="N2402" s="59">
        <f t="shared" si="225"/>
        <v>47</v>
      </c>
      <c r="O2402" s="59">
        <f t="shared" si="226"/>
        <v>-1</v>
      </c>
    </row>
    <row r="2403" spans="1:15" ht="12.5" customHeight="1" x14ac:dyDescent="0.35">
      <c r="A2403" s="2">
        <v>47</v>
      </c>
      <c r="B2403" s="2" t="s">
        <v>56</v>
      </c>
      <c r="C2403" s="69">
        <v>103.2563</v>
      </c>
      <c r="D2403" t="s">
        <v>50</v>
      </c>
      <c r="E2403" s="2" t="s">
        <v>43</v>
      </c>
      <c r="F2403" s="2" t="s">
        <v>55</v>
      </c>
      <c r="G2403" s="2">
        <v>1.9E-3</v>
      </c>
      <c r="H2403" s="2">
        <f>IF(OR(G2403="",G2404="",G2405="",G2406=""),"",(SUMIF(A2403:A$7000,A2403,G2403:G$7000)))</f>
        <v>6.6000000000000008E-3</v>
      </c>
      <c r="I2403" s="55" t="str">
        <f t="shared" si="228"/>
        <v/>
      </c>
      <c r="J2403" s="61" t="str">
        <f t="shared" si="224"/>
        <v/>
      </c>
      <c r="K2403" s="55">
        <f t="array" ref="K2403">(MAX(IF($A2403=InsertVoiceSwitchActivateLOG!A$1:A$7000,InsertVoiceSwitchActivateLOG!H$1:H$7000,0)))</f>
        <v>2.3099999999999999E-2</v>
      </c>
      <c r="L2403" s="55" t="str">
        <f t="shared" si="229"/>
        <v/>
      </c>
      <c r="M2403" s="55">
        <f t="shared" si="227"/>
        <v>16.099999999994452</v>
      </c>
      <c r="N2403" s="59">
        <f t="shared" si="225"/>
        <v>47</v>
      </c>
      <c r="O2403" s="59">
        <f t="shared" si="226"/>
        <v>1</v>
      </c>
    </row>
    <row r="2404" spans="1:15" ht="12.5" customHeight="1" x14ac:dyDescent="0.35">
      <c r="A2404" s="61">
        <v>47</v>
      </c>
      <c r="B2404" s="61" t="s">
        <v>56</v>
      </c>
      <c r="C2404" s="70">
        <v>103.2723</v>
      </c>
      <c r="D2404" s="59" t="s">
        <v>50</v>
      </c>
      <c r="E2404" s="61" t="s">
        <v>43</v>
      </c>
      <c r="F2404" s="61" t="s">
        <v>55</v>
      </c>
      <c r="G2404" s="61">
        <v>1.9E-3</v>
      </c>
      <c r="H2404" s="61">
        <f>IF(OR(G2404="",G2405="",G2406="",G2407=""),"",(SUMIF(A2404:A$7000,A2404,G2404:G$7000)))</f>
        <v>4.7000000000000002E-3</v>
      </c>
      <c r="I2404" s="61" t="str">
        <f t="shared" si="228"/>
        <v/>
      </c>
      <c r="J2404" s="61" t="str">
        <f t="shared" si="224"/>
        <v/>
      </c>
      <c r="K2404" s="61">
        <f t="array" ref="K2404">(MAX(IF($A2404=InsertVoiceSwitchActivateLOG!A$1:A$7000,InsertVoiceSwitchActivateLOG!H$1:H$7000,0)))</f>
        <v>2.3099999999999999E-2</v>
      </c>
      <c r="L2404" s="61" t="str">
        <f t="shared" si="229"/>
        <v/>
      </c>
      <c r="M2404" s="61">
        <f t="shared" si="227"/>
        <v>16.000000000005343</v>
      </c>
      <c r="N2404" s="59">
        <f t="shared" si="225"/>
        <v>47</v>
      </c>
      <c r="O2404" s="59">
        <f t="shared" si="226"/>
        <v>-1</v>
      </c>
    </row>
    <row r="2405" spans="1:15" ht="12.5" customHeight="1" x14ac:dyDescent="0.35">
      <c r="A2405" s="2">
        <v>47</v>
      </c>
      <c r="B2405" s="2" t="s">
        <v>54</v>
      </c>
      <c r="C2405" s="69">
        <v>103.2898</v>
      </c>
      <c r="D2405" t="s">
        <v>50</v>
      </c>
      <c r="E2405" s="2" t="s">
        <v>43</v>
      </c>
      <c r="F2405" s="2" t="s">
        <v>55</v>
      </c>
      <c r="G2405" s="2">
        <v>1E-3</v>
      </c>
      <c r="H2405" s="2">
        <f>IF(OR(G2405="",G2406="",G2407="",G2408=""),"",(SUMIF(A2405:A$7000,A2405,G2405:G$7000)))</f>
        <v>2.7999999999999995E-3</v>
      </c>
      <c r="I2405" s="55" t="str">
        <f t="shared" si="228"/>
        <v/>
      </c>
      <c r="J2405" s="61" t="str">
        <f t="shared" si="224"/>
        <v/>
      </c>
      <c r="K2405" s="55">
        <f t="array" ref="K2405">(MAX(IF($A2405=InsertVoiceSwitchActivateLOG!A$1:A$7000,InsertVoiceSwitchActivateLOG!H$1:H$7000,0)))</f>
        <v>2.3099999999999999E-2</v>
      </c>
      <c r="L2405" s="55" t="str">
        <f t="shared" si="229"/>
        <v/>
      </c>
      <c r="M2405" s="55">
        <f t="shared" si="227"/>
        <v>17.499999999998295</v>
      </c>
      <c r="N2405" s="59">
        <f t="shared" si="225"/>
        <v>47</v>
      </c>
      <c r="O2405" s="59">
        <f t="shared" si="226"/>
        <v>1</v>
      </c>
    </row>
    <row r="2406" spans="1:15" ht="12.5" customHeight="1" x14ac:dyDescent="0.35">
      <c r="A2406" s="61">
        <v>47</v>
      </c>
      <c r="B2406" s="61" t="s">
        <v>54</v>
      </c>
      <c r="C2406" s="70">
        <v>103.3066</v>
      </c>
      <c r="D2406" s="59" t="s">
        <v>50</v>
      </c>
      <c r="E2406" s="61" t="s">
        <v>43</v>
      </c>
      <c r="F2406" s="61" t="s">
        <v>55</v>
      </c>
      <c r="G2406" s="61">
        <v>1E-3</v>
      </c>
      <c r="H2406" s="61">
        <f>IF(OR(G2406="",G2407="",G2408="",G2409=""),"",(SUMIF(A2406:A$7000,A2406,G2406:G$7000)))</f>
        <v>1.8E-3</v>
      </c>
      <c r="I2406" s="61" t="str">
        <f t="shared" si="228"/>
        <v/>
      </c>
      <c r="J2406" s="61" t="str">
        <f t="shared" si="224"/>
        <v/>
      </c>
      <c r="K2406" s="61">
        <f t="array" ref="K2406">(MAX(IF($A2406=InsertVoiceSwitchActivateLOG!A$1:A$7000,InsertVoiceSwitchActivateLOG!H$1:H$7000,0)))</f>
        <v>2.3099999999999999E-2</v>
      </c>
      <c r="L2406" s="61" t="str">
        <f t="shared" si="229"/>
        <v/>
      </c>
      <c r="M2406" s="61">
        <f t="shared" si="227"/>
        <v>16.800000000003479</v>
      </c>
      <c r="N2406" s="59">
        <f t="shared" si="225"/>
        <v>47</v>
      </c>
      <c r="O2406" s="59">
        <f t="shared" si="226"/>
        <v>-1</v>
      </c>
    </row>
    <row r="2407" spans="1:15" ht="12.5" customHeight="1" x14ac:dyDescent="0.35">
      <c r="A2407" s="2">
        <v>47</v>
      </c>
      <c r="B2407" s="2" t="s">
        <v>54</v>
      </c>
      <c r="C2407" s="69">
        <v>103.32550000000001</v>
      </c>
      <c r="D2407" t="s">
        <v>50</v>
      </c>
      <c r="E2407" s="2" t="s">
        <v>43</v>
      </c>
      <c r="F2407" s="2" t="s">
        <v>55</v>
      </c>
      <c r="G2407" s="2">
        <v>5.9999999999999995E-4</v>
      </c>
      <c r="H2407" s="2" t="str">
        <f>IF(OR(G2407="",G2408="",G2409="",G2410=""),"",(SUMIF(A2407:A$7000,A2407,G2407:G$7000)))</f>
        <v/>
      </c>
      <c r="I2407" s="55" t="str">
        <f t="shared" si="228"/>
        <v/>
      </c>
      <c r="J2407" s="61" t="str">
        <f t="shared" si="224"/>
        <v/>
      </c>
      <c r="K2407" s="55">
        <f t="array" ref="K2407">(MAX(IF($A2407=InsertVoiceSwitchActivateLOG!A$1:A$7000,InsertVoiceSwitchActivateLOG!H$1:H$7000,0)))</f>
        <v>2.3099999999999999E-2</v>
      </c>
      <c r="L2407" s="55" t="str">
        <f t="shared" si="229"/>
        <v/>
      </c>
      <c r="M2407" s="55">
        <f t="shared" si="227"/>
        <v>18.900000000002137</v>
      </c>
      <c r="N2407" s="59">
        <f t="shared" si="225"/>
        <v>47</v>
      </c>
      <c r="O2407" s="59">
        <f t="shared" si="226"/>
        <v>-1</v>
      </c>
    </row>
    <row r="2408" spans="1:15" ht="12.5" customHeight="1" x14ac:dyDescent="0.35">
      <c r="A2408" s="61">
        <v>47</v>
      </c>
      <c r="B2408" s="61" t="s">
        <v>54</v>
      </c>
      <c r="C2408" s="70">
        <v>103.3466</v>
      </c>
      <c r="D2408" s="59" t="s">
        <v>50</v>
      </c>
      <c r="E2408" s="61" t="s">
        <v>43</v>
      </c>
      <c r="F2408" s="61" t="s">
        <v>55</v>
      </c>
      <c r="G2408" s="61">
        <v>1E-4</v>
      </c>
      <c r="H2408" s="61" t="str">
        <f>IF(OR(G2408="",G2409="",G2410="",G2411=""),"",(SUMIF(A2408:A$7000,A2408,G2408:G$7000)))</f>
        <v/>
      </c>
      <c r="I2408" s="61" t="str">
        <f t="shared" si="228"/>
        <v/>
      </c>
      <c r="J2408" s="61" t="str">
        <f t="shared" si="224"/>
        <v/>
      </c>
      <c r="K2408" s="61">
        <f t="array" ref="K2408">(MAX(IF($A2408=InsertVoiceSwitchActivateLOG!A$1:A$7000,InsertVoiceSwitchActivateLOG!H$1:H$7000,0)))</f>
        <v>2.3099999999999999E-2</v>
      </c>
      <c r="L2408" s="61" t="str">
        <f t="shared" si="229"/>
        <v/>
      </c>
      <c r="M2408" s="61">
        <f t="shared" si="227"/>
        <v>21.099999999989905</v>
      </c>
      <c r="N2408" s="59">
        <f t="shared" si="225"/>
        <v>47</v>
      </c>
      <c r="O2408" s="59">
        <f t="shared" si="226"/>
        <v>1</v>
      </c>
    </row>
    <row r="2409" spans="1:15" ht="12.5" customHeight="1" x14ac:dyDescent="0.35">
      <c r="A2409" s="2">
        <v>47</v>
      </c>
      <c r="B2409" s="2" t="s">
        <v>54</v>
      </c>
      <c r="C2409" s="69">
        <v>103.373</v>
      </c>
      <c r="D2409" t="s">
        <v>50</v>
      </c>
      <c r="E2409" s="2" t="s">
        <v>43</v>
      </c>
      <c r="F2409" s="2" t="s">
        <v>55</v>
      </c>
      <c r="G2409" s="2">
        <v>1E-4</v>
      </c>
      <c r="H2409" s="2" t="str">
        <f>IF(OR(G2409="",G2410="",G2411="",G2412=""),"",(SUMIF(A2409:A$7000,A2409,G2409:G$7000)))</f>
        <v/>
      </c>
      <c r="I2409" s="55" t="str">
        <f t="shared" si="228"/>
        <v/>
      </c>
      <c r="J2409" s="61" t="str">
        <f t="shared" si="224"/>
        <v/>
      </c>
      <c r="K2409" s="55">
        <f t="array" ref="K2409">(MAX(IF($A2409=InsertVoiceSwitchActivateLOG!A$1:A$7000,InsertVoiceSwitchActivateLOG!H$1:H$7000,0)))</f>
        <v>2.3099999999999999E-2</v>
      </c>
      <c r="L2409" s="55" t="str">
        <f t="shared" si="229"/>
        <v/>
      </c>
      <c r="M2409" s="55">
        <f t="shared" si="227"/>
        <v>26.400000000009527</v>
      </c>
      <c r="N2409" s="59" t="str">
        <f t="shared" si="225"/>
        <v/>
      </c>
      <c r="O2409" s="59" t="str">
        <f t="shared" si="226"/>
        <v/>
      </c>
    </row>
    <row r="2410" spans="1:15" ht="12.5" customHeight="1" x14ac:dyDescent="0.35">
      <c r="A2410" s="61">
        <v>47</v>
      </c>
      <c r="B2410" s="61" t="s">
        <v>54</v>
      </c>
      <c r="C2410" s="70">
        <v>103.3974</v>
      </c>
      <c r="D2410" s="59" t="s">
        <v>50</v>
      </c>
      <c r="E2410" s="61" t="s">
        <v>43</v>
      </c>
      <c r="F2410" s="61" t="s">
        <v>55</v>
      </c>
      <c r="G2410" s="61"/>
      <c r="H2410" s="61" t="str">
        <f>IF(OR(G2410="",G2411="",G2412="",G2413=""),"",(SUMIF(A2410:A$7000,A2410,G2410:G$7000)))</f>
        <v/>
      </c>
      <c r="I2410" s="61" t="str">
        <f t="shared" si="228"/>
        <v/>
      </c>
      <c r="J2410" s="61" t="str">
        <f t="shared" si="224"/>
        <v/>
      </c>
      <c r="K2410" s="61">
        <f t="array" ref="K2410">(MAX(IF($A2410=InsertVoiceSwitchActivateLOG!A$1:A$7000,InsertVoiceSwitchActivateLOG!H$1:H$7000,0)))</f>
        <v>2.3099999999999999E-2</v>
      </c>
      <c r="L2410" s="61" t="str">
        <f t="shared" si="229"/>
        <v/>
      </c>
      <c r="M2410" s="61">
        <f t="shared" si="227"/>
        <v>24.399999999999977</v>
      </c>
      <c r="N2410" s="59" t="str">
        <f t="shared" si="225"/>
        <v/>
      </c>
      <c r="O2410" s="59" t="str">
        <f t="shared" si="226"/>
        <v/>
      </c>
    </row>
    <row r="2411" spans="1:15" ht="12.5" customHeight="1" x14ac:dyDescent="0.35">
      <c r="A2411" s="2">
        <v>47</v>
      </c>
      <c r="B2411" s="2" t="s">
        <v>54</v>
      </c>
      <c r="C2411" s="69">
        <v>103.419</v>
      </c>
      <c r="D2411" t="s">
        <v>50</v>
      </c>
      <c r="E2411" s="2" t="s">
        <v>43</v>
      </c>
      <c r="F2411" s="2" t="s">
        <v>55</v>
      </c>
      <c r="G2411" s="2"/>
      <c r="H2411" s="2" t="str">
        <f>IF(OR(G2411="",G2412="",G2413="",G2414=""),"",(SUMIF(A2411:A$7000,A2411,G2411:G$7000)))</f>
        <v/>
      </c>
      <c r="I2411" s="55" t="str">
        <f t="shared" si="228"/>
        <v/>
      </c>
      <c r="J2411" s="61" t="str">
        <f t="shared" si="224"/>
        <v/>
      </c>
      <c r="K2411" s="55">
        <f t="array" ref="K2411">(MAX(IF($A2411=InsertVoiceSwitchActivateLOG!A$1:A$7000,InsertVoiceSwitchActivateLOG!H$1:H$7000,0)))</f>
        <v>2.3099999999999999E-2</v>
      </c>
      <c r="L2411" s="55" t="str">
        <f t="shared" si="229"/>
        <v/>
      </c>
      <c r="M2411" s="55">
        <f t="shared" si="227"/>
        <v>21.599999999992292</v>
      </c>
      <c r="N2411" s="59" t="str">
        <f t="shared" si="225"/>
        <v/>
      </c>
      <c r="O2411" s="59" t="str">
        <f t="shared" si="226"/>
        <v/>
      </c>
    </row>
    <row r="2412" spans="1:15" ht="12.5" customHeight="1" x14ac:dyDescent="0.35">
      <c r="A2412" s="61">
        <v>47</v>
      </c>
      <c r="B2412" s="61" t="s">
        <v>54</v>
      </c>
      <c r="C2412" s="70">
        <v>103.4402</v>
      </c>
      <c r="D2412" s="59" t="s">
        <v>50</v>
      </c>
      <c r="E2412" s="61" t="s">
        <v>43</v>
      </c>
      <c r="F2412" s="61" t="s">
        <v>55</v>
      </c>
      <c r="G2412" s="61"/>
      <c r="H2412" s="61" t="str">
        <f>IF(OR(G2412="",G2413="",G2414="",G2415=""),"",(SUMIF(A2412:A$7000,A2412,G2412:G$7000)))</f>
        <v/>
      </c>
      <c r="I2412" s="61" t="str">
        <f t="shared" si="228"/>
        <v/>
      </c>
      <c r="J2412" s="61" t="str">
        <f t="shared" si="224"/>
        <v/>
      </c>
      <c r="K2412" s="61">
        <f t="array" ref="K2412">(MAX(IF($A2412=InsertVoiceSwitchActivateLOG!A$1:A$7000,InsertVoiceSwitchActivateLOG!H$1:H$7000,0)))</f>
        <v>2.3099999999999999E-2</v>
      </c>
      <c r="L2412" s="61" t="str">
        <f t="shared" si="229"/>
        <v/>
      </c>
      <c r="M2412" s="61">
        <f t="shared" si="227"/>
        <v>21.200000000007435</v>
      </c>
      <c r="N2412" s="59" t="str">
        <f t="shared" si="225"/>
        <v/>
      </c>
      <c r="O2412" s="59" t="str">
        <f t="shared" si="226"/>
        <v/>
      </c>
    </row>
    <row r="2413" spans="1:15" ht="12.5" customHeight="1" x14ac:dyDescent="0.35">
      <c r="A2413" s="2">
        <v>47</v>
      </c>
      <c r="B2413" s="2" t="s">
        <v>54</v>
      </c>
      <c r="C2413" s="69">
        <v>103.462</v>
      </c>
      <c r="D2413" t="s">
        <v>50</v>
      </c>
      <c r="E2413" s="2" t="s">
        <v>43</v>
      </c>
      <c r="F2413" s="2" t="s">
        <v>55</v>
      </c>
      <c r="G2413" s="2"/>
      <c r="H2413" s="2" t="str">
        <f>IF(OR(G2413="",G2414="",G2415="",G2416=""),"",(SUMIF(A2413:A$7000,A2413,G2413:G$7000)))</f>
        <v/>
      </c>
      <c r="I2413" s="55" t="str">
        <f t="shared" si="228"/>
        <v/>
      </c>
      <c r="J2413" s="61" t="str">
        <f t="shared" si="224"/>
        <v/>
      </c>
      <c r="K2413" s="55">
        <f t="array" ref="K2413">(MAX(IF($A2413=InsertVoiceSwitchActivateLOG!A$1:A$7000,InsertVoiceSwitchActivateLOG!H$1:H$7000,0)))</f>
        <v>2.3099999999999999E-2</v>
      </c>
      <c r="L2413" s="55" t="str">
        <f t="shared" si="229"/>
        <v/>
      </c>
      <c r="M2413" s="55">
        <f t="shared" si="227"/>
        <v>21.799999999998931</v>
      </c>
      <c r="N2413" s="59" t="str">
        <f t="shared" si="225"/>
        <v/>
      </c>
      <c r="O2413" s="59" t="str">
        <f t="shared" si="226"/>
        <v/>
      </c>
    </row>
    <row r="2414" spans="1:15" ht="12.5" customHeight="1" x14ac:dyDescent="0.35">
      <c r="A2414" s="61">
        <v>47</v>
      </c>
      <c r="B2414" s="61" t="s">
        <v>54</v>
      </c>
      <c r="C2414" s="70">
        <v>103.4833</v>
      </c>
      <c r="D2414" s="59" t="s">
        <v>50</v>
      </c>
      <c r="E2414" s="61" t="s">
        <v>43</v>
      </c>
      <c r="F2414" s="61" t="s">
        <v>55</v>
      </c>
      <c r="G2414" s="61"/>
      <c r="H2414" s="61" t="str">
        <f>IF(OR(G2414="",G2415="",G2416="",G2417=""),"",(SUMIF(A2414:A$7000,A2414,G2414:G$7000)))</f>
        <v/>
      </c>
      <c r="I2414" s="61" t="str">
        <f t="shared" si="228"/>
        <v/>
      </c>
      <c r="J2414" s="61" t="str">
        <f t="shared" si="224"/>
        <v/>
      </c>
      <c r="K2414" s="61">
        <f t="array" ref="K2414">(MAX(IF($A2414=InsertVoiceSwitchActivateLOG!A$1:A$7000,InsertVoiceSwitchActivateLOG!H$1:H$7000,0)))</f>
        <v>2.3099999999999999E-2</v>
      </c>
      <c r="L2414" s="61" t="str">
        <f t="shared" si="229"/>
        <v/>
      </c>
      <c r="M2414" s="61">
        <f t="shared" si="227"/>
        <v>21.299999999996544</v>
      </c>
      <c r="N2414" s="59" t="str">
        <f t="shared" si="225"/>
        <v/>
      </c>
      <c r="O2414" s="59" t="str">
        <f t="shared" si="226"/>
        <v/>
      </c>
    </row>
    <row r="2415" spans="1:15" ht="12.5" customHeight="1" x14ac:dyDescent="0.35">
      <c r="A2415" s="2">
        <v>47</v>
      </c>
      <c r="B2415" s="2" t="s">
        <v>54</v>
      </c>
      <c r="C2415" s="69">
        <v>103.5021</v>
      </c>
      <c r="D2415" t="s">
        <v>50</v>
      </c>
      <c r="E2415" s="2" t="s">
        <v>43</v>
      </c>
      <c r="F2415" s="2" t="s">
        <v>55</v>
      </c>
      <c r="G2415" s="2"/>
      <c r="H2415" s="2" t="str">
        <f>IF(OR(G2415="",G2416="",G2417="",G2418=""),"",(SUMIF(A2415:A$7000,A2415,G2415:G$7000)))</f>
        <v/>
      </c>
      <c r="I2415" s="55" t="str">
        <f t="shared" si="228"/>
        <v/>
      </c>
      <c r="J2415" s="61" t="str">
        <f t="shared" si="224"/>
        <v/>
      </c>
      <c r="K2415" s="55">
        <f t="array" ref="K2415">(MAX(IF($A2415=InsertVoiceSwitchActivateLOG!A$1:A$7000,InsertVoiceSwitchActivateLOG!H$1:H$7000,0)))</f>
        <v>2.3099999999999999E-2</v>
      </c>
      <c r="L2415" s="55" t="str">
        <f t="shared" si="229"/>
        <v/>
      </c>
      <c r="M2415" s="55">
        <f t="shared" si="227"/>
        <v>18.799999999998818</v>
      </c>
      <c r="N2415" s="59" t="str">
        <f t="shared" si="225"/>
        <v/>
      </c>
      <c r="O2415" s="59" t="str">
        <f t="shared" si="226"/>
        <v/>
      </c>
    </row>
    <row r="2416" spans="1:15" ht="12.5" customHeight="1" x14ac:dyDescent="0.35">
      <c r="A2416" s="61">
        <v>47</v>
      </c>
      <c r="B2416" s="61" t="s">
        <v>54</v>
      </c>
      <c r="C2416" s="70">
        <v>103.51949999999999</v>
      </c>
      <c r="D2416" s="59" t="s">
        <v>50</v>
      </c>
      <c r="E2416" s="61" t="s">
        <v>43</v>
      </c>
      <c r="F2416" s="61" t="s">
        <v>55</v>
      </c>
      <c r="G2416" s="61"/>
      <c r="H2416" s="61" t="str">
        <f>IF(OR(G2416="",G2417="",G2418="",G2419=""),"",(SUMIF(A2416:A$7000,A2416,G2416:G$7000)))</f>
        <v/>
      </c>
      <c r="I2416" s="61" t="str">
        <f t="shared" si="228"/>
        <v/>
      </c>
      <c r="J2416" s="61" t="str">
        <f t="shared" si="224"/>
        <v/>
      </c>
      <c r="K2416" s="61">
        <f t="array" ref="K2416">(MAX(IF($A2416=InsertVoiceSwitchActivateLOG!A$1:A$7000,InsertVoiceSwitchActivateLOG!H$1:H$7000,0)))</f>
        <v>2.3099999999999999E-2</v>
      </c>
      <c r="L2416" s="61" t="str">
        <f t="shared" si="229"/>
        <v/>
      </c>
      <c r="M2416" s="61">
        <f t="shared" si="227"/>
        <v>17.399999999994975</v>
      </c>
      <c r="N2416" s="59" t="str">
        <f t="shared" si="225"/>
        <v/>
      </c>
      <c r="O2416" s="59" t="str">
        <f t="shared" si="226"/>
        <v/>
      </c>
    </row>
    <row r="2417" spans="1:15" ht="12.5" customHeight="1" x14ac:dyDescent="0.35">
      <c r="A2417" s="2">
        <v>47</v>
      </c>
      <c r="B2417" s="2" t="s">
        <v>54</v>
      </c>
      <c r="C2417" s="69">
        <v>103.5365</v>
      </c>
      <c r="D2417" t="s">
        <v>50</v>
      </c>
      <c r="E2417" s="2" t="s">
        <v>43</v>
      </c>
      <c r="F2417" s="2" t="s">
        <v>55</v>
      </c>
      <c r="G2417" s="2"/>
      <c r="H2417" s="2" t="str">
        <f>IF(OR(G2417="",G2418="",G2419="",G2420=""),"",(SUMIF(A2417:A$7000,A2417,G2417:G$7000)))</f>
        <v/>
      </c>
      <c r="I2417" s="55" t="str">
        <f t="shared" si="228"/>
        <v/>
      </c>
      <c r="J2417" s="61" t="str">
        <f t="shared" si="224"/>
        <v/>
      </c>
      <c r="K2417" s="55">
        <f t="array" ref="K2417">(MAX(IF($A2417=InsertVoiceSwitchActivateLOG!A$1:A$7000,InsertVoiceSwitchActivateLOG!H$1:H$7000,0)))</f>
        <v>2.3099999999999999E-2</v>
      </c>
      <c r="L2417" s="55" t="str">
        <f t="shared" si="229"/>
        <v/>
      </c>
      <c r="M2417" s="55">
        <f t="shared" si="227"/>
        <v>17.000000000010118</v>
      </c>
      <c r="N2417" s="59" t="str">
        <f t="shared" si="225"/>
        <v/>
      </c>
      <c r="O2417" s="59" t="str">
        <f t="shared" si="226"/>
        <v/>
      </c>
    </row>
    <row r="2418" spans="1:15" ht="12.5" customHeight="1" x14ac:dyDescent="0.35">
      <c r="A2418" s="61">
        <v>47</v>
      </c>
      <c r="B2418" s="61" t="s">
        <v>54</v>
      </c>
      <c r="C2418" s="70">
        <v>103.56140000000001</v>
      </c>
      <c r="D2418" s="59" t="s">
        <v>50</v>
      </c>
      <c r="E2418" s="61" t="s">
        <v>43</v>
      </c>
      <c r="F2418" s="61" t="s">
        <v>55</v>
      </c>
      <c r="G2418" s="61"/>
      <c r="H2418" s="61" t="str">
        <f>IF(OR(G2418="",G2419="",G2420="",G2421=""),"",(SUMIF(A2418:A$7000,A2418,G2418:G$7000)))</f>
        <v/>
      </c>
      <c r="I2418" s="61" t="str">
        <f t="shared" si="228"/>
        <v/>
      </c>
      <c r="J2418" s="61" t="str">
        <f t="shared" si="224"/>
        <v/>
      </c>
      <c r="K2418" s="61">
        <f t="array" ref="K2418">(MAX(IF($A2418=InsertVoiceSwitchActivateLOG!A$1:A$7000,InsertVoiceSwitchActivateLOG!H$1:H$7000,0)))</f>
        <v>2.3099999999999999E-2</v>
      </c>
      <c r="L2418" s="61" t="str">
        <f t="shared" si="229"/>
        <v/>
      </c>
      <c r="M2418" s="61">
        <f t="shared" si="227"/>
        <v>24.900000000002365</v>
      </c>
      <c r="N2418" s="59" t="str">
        <f t="shared" si="225"/>
        <v/>
      </c>
      <c r="O2418" s="59" t="str">
        <f t="shared" si="226"/>
        <v/>
      </c>
    </row>
    <row r="2419" spans="1:15" ht="12.5" customHeight="1" x14ac:dyDescent="0.35">
      <c r="A2419" s="2">
        <v>47</v>
      </c>
      <c r="B2419" s="2" t="s">
        <v>54</v>
      </c>
      <c r="C2419" s="69">
        <v>103.5819</v>
      </c>
      <c r="D2419" t="s">
        <v>50</v>
      </c>
      <c r="E2419" s="2" t="s">
        <v>43</v>
      </c>
      <c r="F2419" s="2" t="s">
        <v>55</v>
      </c>
      <c r="G2419" s="2"/>
      <c r="H2419" s="2" t="str">
        <f>IF(OR(G2419="",G2420="",G2421="",G2422=""),"",(SUMIF(A2419:A$7000,A2419,G2419:G$7000)))</f>
        <v/>
      </c>
      <c r="I2419" s="55" t="str">
        <f t="shared" si="228"/>
        <v/>
      </c>
      <c r="J2419" s="61" t="str">
        <f t="shared" si="224"/>
        <v/>
      </c>
      <c r="K2419" s="55">
        <f t="array" ref="K2419">(MAX(IF($A2419=InsertVoiceSwitchActivateLOG!A$1:A$7000,InsertVoiceSwitchActivateLOG!H$1:H$7000,0)))</f>
        <v>2.3099999999999999E-2</v>
      </c>
      <c r="L2419" s="55" t="str">
        <f t="shared" si="229"/>
        <v/>
      </c>
      <c r="M2419" s="55">
        <f t="shared" si="227"/>
        <v>20.499999999998408</v>
      </c>
      <c r="N2419" s="59" t="str">
        <f t="shared" si="225"/>
        <v/>
      </c>
      <c r="O2419" s="59" t="str">
        <f t="shared" si="226"/>
        <v/>
      </c>
    </row>
    <row r="2420" spans="1:15" ht="12.5" customHeight="1" x14ac:dyDescent="0.35">
      <c r="A2420" s="61">
        <v>47</v>
      </c>
      <c r="B2420" s="61" t="s">
        <v>54</v>
      </c>
      <c r="C2420" s="70">
        <v>103.6006</v>
      </c>
      <c r="D2420" s="59" t="s">
        <v>50</v>
      </c>
      <c r="E2420" s="61" t="s">
        <v>43</v>
      </c>
      <c r="F2420" s="61" t="s">
        <v>55</v>
      </c>
      <c r="G2420" s="61"/>
      <c r="H2420" s="61" t="str">
        <f>IF(OR(G2420="",G2421="",G2422="",G2423=""),"",(SUMIF(A2420:A$7000,A2420,G2420:G$7000)))</f>
        <v/>
      </c>
      <c r="I2420" s="61" t="str">
        <f t="shared" si="228"/>
        <v/>
      </c>
      <c r="J2420" s="61" t="str">
        <f t="shared" si="224"/>
        <v/>
      </c>
      <c r="K2420" s="61">
        <f t="array" ref="K2420">(MAX(IF($A2420=InsertVoiceSwitchActivateLOG!A$1:A$7000,InsertVoiceSwitchActivateLOG!H$1:H$7000,0)))</f>
        <v>2.3099999999999999E-2</v>
      </c>
      <c r="L2420" s="61" t="str">
        <f t="shared" si="229"/>
        <v/>
      </c>
      <c r="M2420" s="61">
        <f t="shared" si="227"/>
        <v>18.699999999995498</v>
      </c>
      <c r="N2420" s="59" t="str">
        <f t="shared" si="225"/>
        <v/>
      </c>
      <c r="O2420" s="59" t="str">
        <f t="shared" si="226"/>
        <v/>
      </c>
    </row>
    <row r="2421" spans="1:15" ht="12.5" customHeight="1" x14ac:dyDescent="0.35">
      <c r="A2421" s="2">
        <v>47</v>
      </c>
      <c r="B2421" s="2" t="s">
        <v>54</v>
      </c>
      <c r="C2421" s="69">
        <v>103.6253</v>
      </c>
      <c r="D2421" t="s">
        <v>50</v>
      </c>
      <c r="E2421" s="2" t="s">
        <v>43</v>
      </c>
      <c r="F2421" s="2" t="s">
        <v>55</v>
      </c>
      <c r="G2421" s="2"/>
      <c r="H2421" s="2" t="str">
        <f>IF(OR(G2421="",G2422="",G2423="",G2424=""),"",(SUMIF(A2421:A$7000,A2421,G2421:G$7000)))</f>
        <v/>
      </c>
      <c r="I2421" s="55" t="str">
        <f t="shared" si="228"/>
        <v/>
      </c>
      <c r="J2421" s="61" t="str">
        <f t="shared" si="224"/>
        <v/>
      </c>
      <c r="K2421" s="55">
        <f t="array" ref="K2421">(MAX(IF($A2421=InsertVoiceSwitchActivateLOG!A$1:A$7000,InsertVoiceSwitchActivateLOG!H$1:H$7000,0)))</f>
        <v>2.3099999999999999E-2</v>
      </c>
      <c r="L2421" s="55" t="str">
        <f t="shared" si="229"/>
        <v/>
      </c>
      <c r="M2421" s="55">
        <f t="shared" si="227"/>
        <v>24.699999999995725</v>
      </c>
      <c r="N2421" s="59" t="str">
        <f t="shared" si="225"/>
        <v/>
      </c>
      <c r="O2421" s="59" t="str">
        <f t="shared" si="226"/>
        <v/>
      </c>
    </row>
    <row r="2422" spans="1:15" ht="12.5" customHeight="1" x14ac:dyDescent="0.35">
      <c r="A2422" s="61">
        <v>47</v>
      </c>
      <c r="B2422" s="61" t="s">
        <v>54</v>
      </c>
      <c r="C2422" s="70">
        <v>103.6507</v>
      </c>
      <c r="D2422" s="59" t="s">
        <v>50</v>
      </c>
      <c r="E2422" s="61" t="s">
        <v>43</v>
      </c>
      <c r="F2422" s="61" t="s">
        <v>55</v>
      </c>
      <c r="G2422" s="61"/>
      <c r="H2422" s="61" t="str">
        <f>IF(OR(G2422="",G2423="",G2424="",G2425=""),"",(SUMIF(A2422:A$7000,A2422,G2422:G$7000)))</f>
        <v/>
      </c>
      <c r="I2422" s="61" t="str">
        <f t="shared" si="228"/>
        <v/>
      </c>
      <c r="J2422" s="61" t="str">
        <f t="shared" si="224"/>
        <v/>
      </c>
      <c r="K2422" s="61">
        <f t="array" ref="K2422">(MAX(IF($A2422=InsertVoiceSwitchActivateLOG!A$1:A$7000,InsertVoiceSwitchActivateLOG!H$1:H$7000,0)))</f>
        <v>2.3099999999999999E-2</v>
      </c>
      <c r="L2422" s="61" t="str">
        <f t="shared" si="229"/>
        <v/>
      </c>
      <c r="M2422" s="61">
        <f t="shared" si="227"/>
        <v>25.400000000004752</v>
      </c>
      <c r="N2422" s="59" t="str">
        <f t="shared" si="225"/>
        <v/>
      </c>
      <c r="O2422" s="59" t="str">
        <f t="shared" si="226"/>
        <v/>
      </c>
    </row>
    <row r="2423" spans="1:15" ht="12.5" customHeight="1" x14ac:dyDescent="0.35">
      <c r="A2423" s="2">
        <v>47</v>
      </c>
      <c r="B2423" s="2" t="s">
        <v>54</v>
      </c>
      <c r="C2423" s="69">
        <v>103.6794</v>
      </c>
      <c r="D2423" t="s">
        <v>50</v>
      </c>
      <c r="E2423" s="2" t="s">
        <v>43</v>
      </c>
      <c r="F2423" s="2" t="s">
        <v>55</v>
      </c>
      <c r="G2423" s="2"/>
      <c r="H2423" s="2" t="str">
        <f>IF(OR(G2423="",G2424="",G2425="",G2426=""),"",(SUMIF(A2423:A$7000,A2423,G2423:G$7000)))</f>
        <v/>
      </c>
      <c r="I2423" s="55" t="str">
        <f t="shared" si="228"/>
        <v/>
      </c>
      <c r="J2423" s="61" t="str">
        <f t="shared" si="224"/>
        <v/>
      </c>
      <c r="K2423" s="55">
        <f t="array" ref="K2423">(MAX(IF($A2423=InsertVoiceSwitchActivateLOG!A$1:A$7000,InsertVoiceSwitchActivateLOG!H$1:H$7000,0)))</f>
        <v>2.3099999999999999E-2</v>
      </c>
      <c r="L2423" s="55" t="str">
        <f t="shared" si="229"/>
        <v/>
      </c>
      <c r="M2423" s="55">
        <f t="shared" si="227"/>
        <v>28.700000000000614</v>
      </c>
      <c r="N2423" s="59" t="str">
        <f t="shared" si="225"/>
        <v/>
      </c>
      <c r="O2423" s="59" t="str">
        <f t="shared" si="226"/>
        <v/>
      </c>
    </row>
    <row r="2424" spans="1:15" ht="12.5" customHeight="1" x14ac:dyDescent="0.35">
      <c r="A2424" s="61">
        <v>47</v>
      </c>
      <c r="B2424" s="61" t="s">
        <v>54</v>
      </c>
      <c r="C2424" s="70">
        <v>103.69799999999999</v>
      </c>
      <c r="D2424" s="59" t="s">
        <v>50</v>
      </c>
      <c r="E2424" s="61" t="s">
        <v>43</v>
      </c>
      <c r="F2424" s="61" t="s">
        <v>55</v>
      </c>
      <c r="G2424" s="61"/>
      <c r="H2424" s="61" t="str">
        <f>IF(OR(G2424="",G2425="",G2426="",G2427=""),"",(SUMIF(A2424:A$7000,A2424,G2424:G$7000)))</f>
        <v/>
      </c>
      <c r="I2424" s="61" t="str">
        <f t="shared" si="228"/>
        <v/>
      </c>
      <c r="J2424" s="61" t="str">
        <f t="shared" si="224"/>
        <v/>
      </c>
      <c r="K2424" s="61">
        <f t="array" ref="K2424">(MAX(IF($A2424=InsertVoiceSwitchActivateLOG!A$1:A$7000,InsertVoiceSwitchActivateLOG!H$1:H$7000,0)))</f>
        <v>2.3099999999999999E-2</v>
      </c>
      <c r="L2424" s="61" t="str">
        <f t="shared" si="229"/>
        <v/>
      </c>
      <c r="M2424" s="61">
        <f t="shared" si="227"/>
        <v>18.599999999992178</v>
      </c>
      <c r="N2424" s="59" t="str">
        <f t="shared" si="225"/>
        <v/>
      </c>
      <c r="O2424" s="59" t="str">
        <f t="shared" si="226"/>
        <v/>
      </c>
    </row>
    <row r="2425" spans="1:15" ht="12.5" customHeight="1" x14ac:dyDescent="0.35">
      <c r="A2425" s="2">
        <v>47</v>
      </c>
      <c r="B2425" s="2" t="s">
        <v>54</v>
      </c>
      <c r="C2425" s="69">
        <v>103.714</v>
      </c>
      <c r="D2425" t="s">
        <v>50</v>
      </c>
      <c r="E2425" s="2" t="s">
        <v>43</v>
      </c>
      <c r="F2425" s="2" t="s">
        <v>55</v>
      </c>
      <c r="G2425" s="2"/>
      <c r="H2425" s="2" t="str">
        <f>IF(OR(G2425="",G2426="",G2427="",G2428=""),"",(SUMIF(A2425:A$7000,A2425,G2425:G$7000)))</f>
        <v/>
      </c>
      <c r="I2425" s="55" t="str">
        <f t="shared" si="228"/>
        <v/>
      </c>
      <c r="J2425" s="61" t="str">
        <f t="shared" si="224"/>
        <v/>
      </c>
      <c r="K2425" s="55">
        <f t="array" ref="K2425">(MAX(IF($A2425=InsertVoiceSwitchActivateLOG!A$1:A$7000,InsertVoiceSwitchActivateLOG!H$1:H$7000,0)))</f>
        <v>2.3099999999999999E-2</v>
      </c>
      <c r="L2425" s="55" t="str">
        <f t="shared" si="229"/>
        <v/>
      </c>
      <c r="M2425" s="55">
        <f t="shared" si="227"/>
        <v>16.000000000005343</v>
      </c>
      <c r="N2425" s="59" t="str">
        <f t="shared" si="225"/>
        <v/>
      </c>
      <c r="O2425" s="59" t="str">
        <f t="shared" si="226"/>
        <v/>
      </c>
    </row>
    <row r="2426" spans="1:15" ht="12.5" customHeight="1" x14ac:dyDescent="0.35">
      <c r="A2426" s="61">
        <v>47</v>
      </c>
      <c r="B2426" s="61" t="s">
        <v>54</v>
      </c>
      <c r="C2426" s="70">
        <v>103.73260000000001</v>
      </c>
      <c r="D2426" s="59" t="s">
        <v>50</v>
      </c>
      <c r="E2426" s="61" t="s">
        <v>43</v>
      </c>
      <c r="F2426" s="61" t="s">
        <v>55</v>
      </c>
      <c r="G2426" s="61"/>
      <c r="H2426" s="61" t="str">
        <f>IF(OR(G2426="",G2427="",G2428="",G2429=""),"",(SUMIF(A2426:A$7000,A2426,G2426:G$7000)))</f>
        <v/>
      </c>
      <c r="I2426" s="61" t="str">
        <f t="shared" si="228"/>
        <v/>
      </c>
      <c r="J2426" s="61" t="str">
        <f t="shared" si="224"/>
        <v/>
      </c>
      <c r="K2426" s="61">
        <f t="array" ref="K2426">(MAX(IF($A2426=InsertVoiceSwitchActivateLOG!A$1:A$7000,InsertVoiceSwitchActivateLOG!H$1:H$7000,0)))</f>
        <v>2.3099999999999999E-2</v>
      </c>
      <c r="L2426" s="61" t="str">
        <f t="shared" si="229"/>
        <v/>
      </c>
      <c r="M2426" s="61">
        <f t="shared" si="227"/>
        <v>18.600000000006389</v>
      </c>
      <c r="N2426" s="59" t="str">
        <f t="shared" si="225"/>
        <v/>
      </c>
      <c r="O2426" s="59" t="str">
        <f t="shared" si="226"/>
        <v/>
      </c>
    </row>
    <row r="2427" spans="1:15" ht="12.5" customHeight="1" x14ac:dyDescent="0.35">
      <c r="A2427" s="2">
        <v>48</v>
      </c>
      <c r="B2427" s="2" t="s">
        <v>54</v>
      </c>
      <c r="C2427" s="69">
        <v>104.7704</v>
      </c>
      <c r="D2427" t="s">
        <v>50</v>
      </c>
      <c r="E2427" s="2" t="s">
        <v>44</v>
      </c>
      <c r="F2427" s="2" t="s">
        <v>55</v>
      </c>
      <c r="G2427" s="2"/>
      <c r="H2427" s="2" t="str">
        <f>IF(OR(G2427="",G2428="",G2429="",G2430=""),"",(SUMIF(A2427:A$7000,A2427,G2427:G$7000)))</f>
        <v/>
      </c>
      <c r="I2427" s="55" t="str">
        <f t="shared" si="228"/>
        <v/>
      </c>
      <c r="J2427" s="61" t="str">
        <f t="shared" si="224"/>
        <v/>
      </c>
      <c r="K2427" s="55">
        <f t="array" ref="K2427">(MAX(IF($A2427=InsertVoiceSwitchActivateLOG!A$1:A$7000,InsertVoiceSwitchActivateLOG!H$1:H$7000,0)))</f>
        <v>8.5000000000000034E-2</v>
      </c>
      <c r="L2427" s="55" t="str">
        <f t="shared" si="229"/>
        <v/>
      </c>
      <c r="M2427" s="55">
        <f t="shared" si="227"/>
        <v>0</v>
      </c>
      <c r="N2427" s="59" t="str">
        <f t="shared" si="225"/>
        <v/>
      </c>
      <c r="O2427" s="59" t="str">
        <f t="shared" si="226"/>
        <v/>
      </c>
    </row>
    <row r="2428" spans="1:15" ht="12.5" customHeight="1" x14ac:dyDescent="0.35">
      <c r="A2428" s="61">
        <v>48</v>
      </c>
      <c r="B2428" s="61" t="s">
        <v>54</v>
      </c>
      <c r="C2428" s="70">
        <v>104.7942</v>
      </c>
      <c r="D2428" s="59" t="s">
        <v>50</v>
      </c>
      <c r="E2428" s="61" t="s">
        <v>44</v>
      </c>
      <c r="F2428" s="61" t="s">
        <v>55</v>
      </c>
      <c r="G2428" s="61"/>
      <c r="H2428" s="61" t="str">
        <f>IF(OR(G2428="",G2429="",G2430="",G2431=""),"",(SUMIF(A2428:A$7000,A2428,G2428:G$7000)))</f>
        <v/>
      </c>
      <c r="I2428" s="61" t="str">
        <f t="shared" si="228"/>
        <v/>
      </c>
      <c r="J2428" s="61" t="str">
        <f t="shared" si="224"/>
        <v/>
      </c>
      <c r="K2428" s="61">
        <f t="array" ref="K2428">(MAX(IF($A2428=InsertVoiceSwitchActivateLOG!A$1:A$7000,InsertVoiceSwitchActivateLOG!H$1:H$7000,0)))</f>
        <v>8.5000000000000034E-2</v>
      </c>
      <c r="L2428" s="61" t="str">
        <f t="shared" si="229"/>
        <v/>
      </c>
      <c r="M2428" s="61">
        <f t="shared" si="227"/>
        <v>23.800000000008481</v>
      </c>
      <c r="N2428" s="59" t="str">
        <f t="shared" si="225"/>
        <v/>
      </c>
      <c r="O2428" s="59" t="str">
        <f t="shared" si="226"/>
        <v/>
      </c>
    </row>
    <row r="2429" spans="1:15" ht="12.5" customHeight="1" x14ac:dyDescent="0.35">
      <c r="A2429" s="2">
        <v>48</v>
      </c>
      <c r="B2429" s="2" t="s">
        <v>54</v>
      </c>
      <c r="C2429" s="69">
        <v>104.825</v>
      </c>
      <c r="D2429" t="s">
        <v>50</v>
      </c>
      <c r="E2429" s="2" t="s">
        <v>44</v>
      </c>
      <c r="F2429" s="2" t="s">
        <v>55</v>
      </c>
      <c r="G2429" s="2"/>
      <c r="H2429" s="2" t="str">
        <f>IF(OR(G2429="",G2430="",G2431="",G2432=""),"",(SUMIF(A2429:A$7000,A2429,G2429:G$7000)))</f>
        <v/>
      </c>
      <c r="I2429" s="55" t="str">
        <f t="shared" si="228"/>
        <v/>
      </c>
      <c r="J2429" s="61" t="str">
        <f t="shared" si="224"/>
        <v/>
      </c>
      <c r="K2429" s="55">
        <f t="array" ref="K2429">(MAX(IF($A2429=InsertVoiceSwitchActivateLOG!A$1:A$7000,InsertVoiceSwitchActivateLOG!H$1:H$7000,0)))</f>
        <v>8.5000000000000034E-2</v>
      </c>
      <c r="L2429" s="55" t="str">
        <f t="shared" si="229"/>
        <v/>
      </c>
      <c r="M2429" s="55">
        <f t="shared" si="227"/>
        <v>30.799999999999272</v>
      </c>
      <c r="N2429" s="59" t="str">
        <f t="shared" si="225"/>
        <v/>
      </c>
      <c r="O2429" s="59" t="str">
        <f t="shared" si="226"/>
        <v/>
      </c>
    </row>
    <row r="2430" spans="1:15" ht="12.5" customHeight="1" x14ac:dyDescent="0.35">
      <c r="A2430" s="61">
        <v>48</v>
      </c>
      <c r="B2430" s="61" t="s">
        <v>54</v>
      </c>
      <c r="C2430" s="70">
        <v>104.8503</v>
      </c>
      <c r="D2430" s="59" t="s">
        <v>50</v>
      </c>
      <c r="E2430" s="61" t="s">
        <v>44</v>
      </c>
      <c r="F2430" s="61" t="s">
        <v>55</v>
      </c>
      <c r="G2430" s="61"/>
      <c r="H2430" s="61" t="str">
        <f>IF(OR(G2430="",G2431="",G2432="",G2433=""),"",(SUMIF(A2430:A$7000,A2430,G2430:G$7000)))</f>
        <v/>
      </c>
      <c r="I2430" s="61" t="str">
        <f t="shared" si="228"/>
        <v/>
      </c>
      <c r="J2430" s="61" t="str">
        <f t="shared" si="224"/>
        <v/>
      </c>
      <c r="K2430" s="61">
        <f t="array" ref="K2430">(MAX(IF($A2430=InsertVoiceSwitchActivateLOG!A$1:A$7000,InsertVoiceSwitchActivateLOG!H$1:H$7000,0)))</f>
        <v>8.5000000000000034E-2</v>
      </c>
      <c r="L2430" s="61" t="str">
        <f t="shared" si="229"/>
        <v/>
      </c>
      <c r="M2430" s="61">
        <f t="shared" si="227"/>
        <v>25.300000000001432</v>
      </c>
      <c r="N2430" s="59" t="str">
        <f t="shared" si="225"/>
        <v/>
      </c>
      <c r="O2430" s="59" t="str">
        <f t="shared" si="226"/>
        <v/>
      </c>
    </row>
    <row r="2431" spans="1:15" ht="12.5" customHeight="1" x14ac:dyDescent="0.35">
      <c r="A2431" s="2">
        <v>48</v>
      </c>
      <c r="B2431" s="2" t="s">
        <v>54</v>
      </c>
      <c r="C2431" s="69">
        <v>104.87130000000001</v>
      </c>
      <c r="D2431" t="s">
        <v>50</v>
      </c>
      <c r="E2431" s="2" t="s">
        <v>44</v>
      </c>
      <c r="F2431" s="2" t="s">
        <v>55</v>
      </c>
      <c r="G2431" s="2"/>
      <c r="H2431" s="2" t="str">
        <f>IF(OR(G2431="",G2432="",G2433="",G2434=""),"",(SUMIF(A2431:A$7000,A2431,G2431:G$7000)))</f>
        <v/>
      </c>
      <c r="I2431" s="55" t="str">
        <f t="shared" si="228"/>
        <v/>
      </c>
      <c r="J2431" s="61" t="str">
        <f t="shared" si="224"/>
        <v/>
      </c>
      <c r="K2431" s="55">
        <f t="array" ref="K2431">(MAX(IF($A2431=InsertVoiceSwitchActivateLOG!A$1:A$7000,InsertVoiceSwitchActivateLOG!H$1:H$7000,0)))</f>
        <v>8.5000000000000034E-2</v>
      </c>
      <c r="L2431" s="55" t="str">
        <f t="shared" si="229"/>
        <v/>
      </c>
      <c r="M2431" s="55">
        <f t="shared" si="227"/>
        <v>21.000000000000796</v>
      </c>
      <c r="N2431" s="59" t="str">
        <f t="shared" si="225"/>
        <v/>
      </c>
      <c r="O2431" s="59" t="str">
        <f t="shared" si="226"/>
        <v/>
      </c>
    </row>
    <row r="2432" spans="1:15" ht="12.5" customHeight="1" x14ac:dyDescent="0.35">
      <c r="A2432" s="61">
        <v>48</v>
      </c>
      <c r="B2432" s="61" t="s">
        <v>54</v>
      </c>
      <c r="C2432" s="70">
        <v>104.8897</v>
      </c>
      <c r="D2432" s="59" t="s">
        <v>50</v>
      </c>
      <c r="E2432" s="61" t="s">
        <v>44</v>
      </c>
      <c r="F2432" s="61" t="s">
        <v>55</v>
      </c>
      <c r="G2432" s="61"/>
      <c r="H2432" s="61" t="str">
        <f>IF(OR(G2432="",G2433="",G2434="",G2435=""),"",(SUMIF(A2432:A$7000,A2432,G2432:G$7000)))</f>
        <v/>
      </c>
      <c r="I2432" s="61" t="str">
        <f t="shared" si="228"/>
        <v/>
      </c>
      <c r="J2432" s="61" t="str">
        <f t="shared" si="224"/>
        <v/>
      </c>
      <c r="K2432" s="61">
        <f t="array" ref="K2432">(MAX(IF($A2432=InsertVoiceSwitchActivateLOG!A$1:A$7000,InsertVoiceSwitchActivateLOG!H$1:H$7000,0)))</f>
        <v>8.5000000000000034E-2</v>
      </c>
      <c r="L2432" s="61" t="str">
        <f t="shared" si="229"/>
        <v/>
      </c>
      <c r="M2432" s="61">
        <f t="shared" si="227"/>
        <v>18.39999999999975</v>
      </c>
      <c r="N2432" s="59" t="str">
        <f t="shared" si="225"/>
        <v/>
      </c>
      <c r="O2432" s="59" t="str">
        <f t="shared" si="226"/>
        <v/>
      </c>
    </row>
    <row r="2433" spans="1:15" ht="12.5" customHeight="1" x14ac:dyDescent="0.35">
      <c r="A2433" s="2">
        <v>48</v>
      </c>
      <c r="B2433" s="2" t="s">
        <v>54</v>
      </c>
      <c r="C2433" s="69">
        <v>104.91030000000001</v>
      </c>
      <c r="D2433" t="s">
        <v>50</v>
      </c>
      <c r="E2433" s="2" t="s">
        <v>44</v>
      </c>
      <c r="F2433" s="2" t="s">
        <v>55</v>
      </c>
      <c r="G2433" s="2"/>
      <c r="H2433" s="2" t="str">
        <f>IF(OR(G2433="",G2434="",G2435="",G2436=""),"",(SUMIF(A2433:A$7000,A2433,G2433:G$7000)))</f>
        <v/>
      </c>
      <c r="I2433" s="55" t="str">
        <f t="shared" si="228"/>
        <v/>
      </c>
      <c r="J2433" s="61" t="str">
        <f t="shared" si="224"/>
        <v/>
      </c>
      <c r="K2433" s="55">
        <f t="array" ref="K2433">(MAX(IF($A2433=InsertVoiceSwitchActivateLOG!A$1:A$7000,InsertVoiceSwitchActivateLOG!H$1:H$7000,0)))</f>
        <v>8.5000000000000034E-2</v>
      </c>
      <c r="L2433" s="55" t="str">
        <f t="shared" si="229"/>
        <v/>
      </c>
      <c r="M2433" s="55">
        <f t="shared" si="227"/>
        <v>20.600000000001728</v>
      </c>
      <c r="N2433" s="59" t="str">
        <f t="shared" si="225"/>
        <v/>
      </c>
      <c r="O2433" s="59" t="str">
        <f t="shared" si="226"/>
        <v/>
      </c>
    </row>
    <row r="2434" spans="1:15" ht="12.5" customHeight="1" x14ac:dyDescent="0.35">
      <c r="A2434" s="61">
        <v>48</v>
      </c>
      <c r="B2434" s="61" t="s">
        <v>54</v>
      </c>
      <c r="C2434" s="70">
        <v>104.9354</v>
      </c>
      <c r="D2434" s="59" t="s">
        <v>50</v>
      </c>
      <c r="E2434" s="61" t="s">
        <v>44</v>
      </c>
      <c r="F2434" s="61" t="s">
        <v>55</v>
      </c>
      <c r="G2434" s="61"/>
      <c r="H2434" s="61" t="str">
        <f>IF(OR(G2434="",G2435="",G2436="",G2437=""),"",(SUMIF(A2434:A$7000,A2434,G2434:G$7000)))</f>
        <v/>
      </c>
      <c r="I2434" s="61" t="str">
        <f t="shared" si="228"/>
        <v/>
      </c>
      <c r="J2434" s="61" t="str">
        <f t="shared" si="224"/>
        <v/>
      </c>
      <c r="K2434" s="61">
        <f t="array" ref="K2434">(MAX(IF($A2434=InsertVoiceSwitchActivateLOG!A$1:A$7000,InsertVoiceSwitchActivateLOG!H$1:H$7000,0)))</f>
        <v>8.5000000000000034E-2</v>
      </c>
      <c r="L2434" s="61" t="str">
        <f t="shared" si="229"/>
        <v/>
      </c>
      <c r="M2434" s="61">
        <f t="shared" si="227"/>
        <v>25.099999999994793</v>
      </c>
      <c r="N2434" s="59" t="str">
        <f t="shared" si="225"/>
        <v/>
      </c>
      <c r="O2434" s="59" t="str">
        <f t="shared" si="226"/>
        <v/>
      </c>
    </row>
    <row r="2435" spans="1:15" ht="12.5" customHeight="1" x14ac:dyDescent="0.35">
      <c r="A2435" s="2">
        <v>48</v>
      </c>
      <c r="B2435" s="2" t="s">
        <v>54</v>
      </c>
      <c r="C2435" s="69">
        <v>104.9594</v>
      </c>
      <c r="D2435" t="s">
        <v>50</v>
      </c>
      <c r="E2435" s="2" t="s">
        <v>44</v>
      </c>
      <c r="F2435" s="2" t="s">
        <v>55</v>
      </c>
      <c r="G2435" s="2"/>
      <c r="H2435" s="2" t="str">
        <f>IF(OR(G2435="",G2436="",G2437="",G2438=""),"",(SUMIF(A2435:A$7000,A2435,G2435:G$7000)))</f>
        <v/>
      </c>
      <c r="I2435" s="55" t="str">
        <f t="shared" si="228"/>
        <v/>
      </c>
      <c r="J2435" s="61" t="str">
        <f t="shared" si="224"/>
        <v/>
      </c>
      <c r="K2435" s="55">
        <f t="array" ref="K2435">(MAX(IF($A2435=InsertVoiceSwitchActivateLOG!A$1:A$7000,InsertVoiceSwitchActivateLOG!H$1:H$7000,0)))</f>
        <v>8.5000000000000034E-2</v>
      </c>
      <c r="L2435" s="55" t="str">
        <f t="shared" si="229"/>
        <v/>
      </c>
      <c r="M2435" s="55">
        <f t="shared" si="227"/>
        <v>24.000000000000909</v>
      </c>
      <c r="N2435" s="59" t="str">
        <f t="shared" si="225"/>
        <v/>
      </c>
      <c r="O2435" s="59" t="str">
        <f t="shared" si="226"/>
        <v/>
      </c>
    </row>
    <row r="2436" spans="1:15" ht="12.5" customHeight="1" x14ac:dyDescent="0.35">
      <c r="A2436" s="61">
        <v>48</v>
      </c>
      <c r="B2436" s="61" t="s">
        <v>54</v>
      </c>
      <c r="C2436" s="70">
        <v>104.98050000000001</v>
      </c>
      <c r="D2436" s="59" t="s">
        <v>50</v>
      </c>
      <c r="E2436" s="61" t="s">
        <v>44</v>
      </c>
      <c r="F2436" s="61" t="s">
        <v>55</v>
      </c>
      <c r="G2436" s="61"/>
      <c r="H2436" s="61" t="str">
        <f>IF(OR(G2436="",G2437="",G2438="",G2439=""),"",(SUMIF(A2436:A$7000,A2436,G2436:G$7000)))</f>
        <v/>
      </c>
      <c r="I2436" s="61" t="str">
        <f t="shared" si="228"/>
        <v/>
      </c>
      <c r="J2436" s="61" t="str">
        <f t="shared" si="224"/>
        <v/>
      </c>
      <c r="K2436" s="61">
        <f t="array" ref="K2436">(MAX(IF($A2436=InsertVoiceSwitchActivateLOG!A$1:A$7000,InsertVoiceSwitchActivateLOG!H$1:H$7000,0)))</f>
        <v>8.5000000000000034E-2</v>
      </c>
      <c r="L2436" s="61" t="str">
        <f t="shared" si="229"/>
        <v/>
      </c>
      <c r="M2436" s="61">
        <f t="shared" si="227"/>
        <v>21.100000000004115</v>
      </c>
      <c r="N2436" s="59" t="str">
        <f t="shared" si="225"/>
        <v/>
      </c>
      <c r="O2436" s="59" t="str">
        <f t="shared" si="226"/>
        <v/>
      </c>
    </row>
    <row r="2437" spans="1:15" ht="12.5" customHeight="1" x14ac:dyDescent="0.35">
      <c r="A2437" s="2">
        <v>48</v>
      </c>
      <c r="B2437" s="2" t="s">
        <v>54</v>
      </c>
      <c r="C2437" s="69">
        <v>104.99639999999999</v>
      </c>
      <c r="D2437" t="s">
        <v>50</v>
      </c>
      <c r="E2437" s="2" t="s">
        <v>44</v>
      </c>
      <c r="F2437" s="2" t="s">
        <v>55</v>
      </c>
      <c r="G2437" s="2"/>
      <c r="H2437" s="2" t="str">
        <f>IF(OR(G2437="",G2438="",G2439="",G2440=""),"",(SUMIF(A2437:A$7000,A2437,G2437:G$7000)))</f>
        <v/>
      </c>
      <c r="I2437" s="55" t="str">
        <f t="shared" si="228"/>
        <v/>
      </c>
      <c r="J2437" s="61" t="str">
        <f t="shared" si="224"/>
        <v/>
      </c>
      <c r="K2437" s="55">
        <f t="array" ref="K2437">(MAX(IF($A2437=InsertVoiceSwitchActivateLOG!A$1:A$7000,InsertVoiceSwitchActivateLOG!H$1:H$7000,0)))</f>
        <v>8.5000000000000034E-2</v>
      </c>
      <c r="L2437" s="55" t="str">
        <f t="shared" si="229"/>
        <v/>
      </c>
      <c r="M2437" s="55">
        <f t="shared" si="227"/>
        <v>15.899999999987813</v>
      </c>
      <c r="N2437" s="59" t="str">
        <f t="shared" si="225"/>
        <v/>
      </c>
      <c r="O2437" s="59" t="str">
        <f t="shared" si="226"/>
        <v/>
      </c>
    </row>
    <row r="2438" spans="1:15" ht="12.5" customHeight="1" x14ac:dyDescent="0.35">
      <c r="A2438" s="61">
        <v>48</v>
      </c>
      <c r="B2438" s="61" t="s">
        <v>54</v>
      </c>
      <c r="C2438" s="70">
        <v>105.01179999999999</v>
      </c>
      <c r="D2438" s="59" t="s">
        <v>50</v>
      </c>
      <c r="E2438" s="61" t="s">
        <v>44</v>
      </c>
      <c r="F2438" s="61" t="s">
        <v>55</v>
      </c>
      <c r="G2438" s="61"/>
      <c r="H2438" s="61" t="str">
        <f>IF(OR(G2438="",G2439="",G2440="",G2441=""),"",(SUMIF(A2438:A$7000,A2438,G2438:G$7000)))</f>
        <v/>
      </c>
      <c r="I2438" s="61" t="str">
        <f t="shared" si="228"/>
        <v/>
      </c>
      <c r="J2438" s="61" t="str">
        <f t="shared" si="224"/>
        <v/>
      </c>
      <c r="K2438" s="61">
        <f t="array" ref="K2438">(MAX(IF($A2438=InsertVoiceSwitchActivateLOG!A$1:A$7000,InsertVoiceSwitchActivateLOG!H$1:H$7000,0)))</f>
        <v>8.5000000000000034E-2</v>
      </c>
      <c r="L2438" s="61" t="str">
        <f t="shared" si="229"/>
        <v/>
      </c>
      <c r="M2438" s="61">
        <f t="shared" si="227"/>
        <v>15.399999999999636</v>
      </c>
      <c r="N2438" s="59" t="str">
        <f t="shared" si="225"/>
        <v/>
      </c>
      <c r="O2438" s="59" t="str">
        <f t="shared" si="226"/>
        <v/>
      </c>
    </row>
    <row r="2439" spans="1:15" ht="12.5" customHeight="1" x14ac:dyDescent="0.35">
      <c r="A2439" s="2">
        <v>48</v>
      </c>
      <c r="B2439" s="2" t="s">
        <v>54</v>
      </c>
      <c r="C2439" s="69">
        <v>105.02930000000001</v>
      </c>
      <c r="D2439" t="s">
        <v>50</v>
      </c>
      <c r="E2439" s="2" t="s">
        <v>44</v>
      </c>
      <c r="F2439" s="2" t="s">
        <v>55</v>
      </c>
      <c r="G2439" s="2"/>
      <c r="H2439" s="2" t="str">
        <f>IF(OR(G2439="",G2440="",G2441="",G2442=""),"",(SUMIF(A2439:A$7000,A2439,G2439:G$7000)))</f>
        <v/>
      </c>
      <c r="I2439" s="55" t="str">
        <f t="shared" si="228"/>
        <v/>
      </c>
      <c r="J2439" s="61" t="str">
        <f t="shared" si="224"/>
        <v/>
      </c>
      <c r="K2439" s="55">
        <f t="array" ref="K2439">(MAX(IF($A2439=InsertVoiceSwitchActivateLOG!A$1:A$7000,InsertVoiceSwitchActivateLOG!H$1:H$7000,0)))</f>
        <v>8.5000000000000034E-2</v>
      </c>
      <c r="L2439" s="55" t="str">
        <f t="shared" si="229"/>
        <v/>
      </c>
      <c r="M2439" s="55">
        <f t="shared" si="227"/>
        <v>17.500000000012506</v>
      </c>
      <c r="N2439" s="59" t="str">
        <f t="shared" si="225"/>
        <v/>
      </c>
      <c r="O2439" s="59" t="str">
        <f t="shared" si="226"/>
        <v/>
      </c>
    </row>
    <row r="2440" spans="1:15" ht="12.5" customHeight="1" x14ac:dyDescent="0.35">
      <c r="A2440" s="61">
        <v>48</v>
      </c>
      <c r="B2440" s="61" t="s">
        <v>54</v>
      </c>
      <c r="C2440" s="70">
        <v>105.045</v>
      </c>
      <c r="D2440" s="59" t="s">
        <v>50</v>
      </c>
      <c r="E2440" s="61" t="s">
        <v>44</v>
      </c>
      <c r="F2440" s="61" t="s">
        <v>55</v>
      </c>
      <c r="G2440" s="61"/>
      <c r="H2440" s="61" t="str">
        <f>IF(OR(G2440="",G2441="",G2442="",G2443=""),"",(SUMIF(A2440:A$7000,A2440,G2440:G$7000)))</f>
        <v/>
      </c>
      <c r="I2440" s="61" t="str">
        <f t="shared" si="228"/>
        <v/>
      </c>
      <c r="J2440" s="61" t="str">
        <f t="shared" si="224"/>
        <v/>
      </c>
      <c r="K2440" s="61">
        <f t="array" ref="K2440">(MAX(IF($A2440=InsertVoiceSwitchActivateLOG!A$1:A$7000,InsertVoiceSwitchActivateLOG!H$1:H$7000,0)))</f>
        <v>8.5000000000000034E-2</v>
      </c>
      <c r="L2440" s="61" t="str">
        <f t="shared" si="229"/>
        <v/>
      </c>
      <c r="M2440" s="61">
        <f t="shared" si="227"/>
        <v>15.699999999995384</v>
      </c>
      <c r="N2440" s="59" t="str">
        <f t="shared" si="225"/>
        <v/>
      </c>
      <c r="O2440" s="59" t="str">
        <f t="shared" si="226"/>
        <v/>
      </c>
    </row>
    <row r="2441" spans="1:15" ht="12.5" customHeight="1" x14ac:dyDescent="0.35">
      <c r="A2441" s="2">
        <v>48</v>
      </c>
      <c r="B2441" s="2" t="s">
        <v>54</v>
      </c>
      <c r="C2441" s="69">
        <v>105.0613</v>
      </c>
      <c r="D2441" t="s">
        <v>50</v>
      </c>
      <c r="E2441" s="2" t="s">
        <v>44</v>
      </c>
      <c r="F2441" s="2" t="s">
        <v>55</v>
      </c>
      <c r="G2441" s="2"/>
      <c r="H2441" s="2" t="str">
        <f>IF(OR(G2441="",G2442="",G2443="",G2444=""),"",(SUMIF(A2441:A$7000,A2441,G2441:G$7000)))</f>
        <v/>
      </c>
      <c r="I2441" s="55" t="str">
        <f t="shared" si="228"/>
        <v/>
      </c>
      <c r="J2441" s="61" t="str">
        <f t="shared" si="224"/>
        <v/>
      </c>
      <c r="K2441" s="55">
        <f t="array" ref="K2441">(MAX(IF($A2441=InsertVoiceSwitchActivateLOG!A$1:A$7000,InsertVoiceSwitchActivateLOG!H$1:H$7000,0)))</f>
        <v>8.5000000000000034E-2</v>
      </c>
      <c r="L2441" s="55" t="str">
        <f t="shared" si="229"/>
        <v/>
      </c>
      <c r="M2441" s="55">
        <f t="shared" si="227"/>
        <v>16.300000000001091</v>
      </c>
      <c r="N2441" s="59" t="str">
        <f t="shared" si="225"/>
        <v/>
      </c>
      <c r="O2441" s="59" t="str">
        <f t="shared" si="226"/>
        <v/>
      </c>
    </row>
    <row r="2442" spans="1:15" ht="12.5" customHeight="1" x14ac:dyDescent="0.35">
      <c r="A2442" s="61">
        <v>48</v>
      </c>
      <c r="B2442" s="61" t="s">
        <v>54</v>
      </c>
      <c r="C2442" s="70">
        <v>105.0782</v>
      </c>
      <c r="D2442" s="59" t="s">
        <v>50</v>
      </c>
      <c r="E2442" s="61" t="s">
        <v>44</v>
      </c>
      <c r="F2442" s="61" t="s">
        <v>55</v>
      </c>
      <c r="G2442" s="61"/>
      <c r="H2442" s="61" t="str">
        <f>IF(OR(G2442="",G2443="",G2444="",G2445=""),"",(SUMIF(A2442:A$7000,A2442,G2442:G$7000)))</f>
        <v/>
      </c>
      <c r="I2442" s="61" t="str">
        <f t="shared" si="228"/>
        <v/>
      </c>
      <c r="J2442" s="61" t="str">
        <f t="shared" si="224"/>
        <v/>
      </c>
      <c r="K2442" s="61">
        <f t="array" ref="K2442">(MAX(IF($A2442=InsertVoiceSwitchActivateLOG!A$1:A$7000,InsertVoiceSwitchActivateLOG!H$1:H$7000,0)))</f>
        <v>8.5000000000000034E-2</v>
      </c>
      <c r="L2442" s="61" t="str">
        <f t="shared" si="229"/>
        <v/>
      </c>
      <c r="M2442" s="61">
        <f t="shared" si="227"/>
        <v>16.899999999992588</v>
      </c>
      <c r="N2442" s="59" t="str">
        <f t="shared" si="225"/>
        <v/>
      </c>
      <c r="O2442" s="59" t="str">
        <f t="shared" si="226"/>
        <v/>
      </c>
    </row>
    <row r="2443" spans="1:15" ht="12.5" customHeight="1" x14ac:dyDescent="0.35">
      <c r="A2443" s="2">
        <v>48</v>
      </c>
      <c r="B2443" s="2" t="s">
        <v>54</v>
      </c>
      <c r="C2443" s="69">
        <v>105.09439999999999</v>
      </c>
      <c r="D2443" t="s">
        <v>50</v>
      </c>
      <c r="E2443" s="2" t="s">
        <v>44</v>
      </c>
      <c r="F2443" s="2" t="s">
        <v>55</v>
      </c>
      <c r="G2443" s="2"/>
      <c r="H2443" s="2" t="str">
        <f>IF(OR(G2443="",G2444="",G2445="",G2446=""),"",(SUMIF(A2443:A$7000,A2443,G2443:G$7000)))</f>
        <v/>
      </c>
      <c r="I2443" s="55" t="str">
        <f t="shared" si="228"/>
        <v/>
      </c>
      <c r="J2443" s="61" t="str">
        <f t="shared" si="224"/>
        <v/>
      </c>
      <c r="K2443" s="55">
        <f t="array" ref="K2443">(MAX(IF($A2443=InsertVoiceSwitchActivateLOG!A$1:A$7000,InsertVoiceSwitchActivateLOG!H$1:H$7000,0)))</f>
        <v>8.5000000000000034E-2</v>
      </c>
      <c r="L2443" s="55" t="str">
        <f t="shared" si="229"/>
        <v/>
      </c>
      <c r="M2443" s="55">
        <f t="shared" si="227"/>
        <v>16.199999999997772</v>
      </c>
      <c r="N2443" s="59" t="str">
        <f t="shared" si="225"/>
        <v/>
      </c>
      <c r="O2443" s="59" t="str">
        <f t="shared" si="226"/>
        <v/>
      </c>
    </row>
    <row r="2444" spans="1:15" ht="12.5" customHeight="1" x14ac:dyDescent="0.35">
      <c r="A2444" s="61">
        <v>48</v>
      </c>
      <c r="B2444" s="61" t="s">
        <v>54</v>
      </c>
      <c r="C2444" s="70">
        <v>105.1204</v>
      </c>
      <c r="D2444" s="59" t="s">
        <v>50</v>
      </c>
      <c r="E2444" s="61" t="s">
        <v>44</v>
      </c>
      <c r="F2444" s="61" t="s">
        <v>55</v>
      </c>
      <c r="G2444" s="61"/>
      <c r="H2444" s="61" t="str">
        <f>IF(OR(G2444="",G2445="",G2446="",G2447=""),"",(SUMIF(A2444:A$7000,A2444,G2444:G$7000)))</f>
        <v/>
      </c>
      <c r="I2444" s="61" t="str">
        <f t="shared" si="228"/>
        <v/>
      </c>
      <c r="J2444" s="61" t="str">
        <f t="shared" si="224"/>
        <v/>
      </c>
      <c r="K2444" s="61">
        <f t="array" ref="K2444">(MAX(IF($A2444=InsertVoiceSwitchActivateLOG!A$1:A$7000,InsertVoiceSwitchActivateLOG!H$1:H$7000,0)))</f>
        <v>8.5000000000000034E-2</v>
      </c>
      <c r="L2444" s="61" t="str">
        <f t="shared" si="229"/>
        <v/>
      </c>
      <c r="M2444" s="61">
        <f t="shared" si="227"/>
        <v>26.000000000010459</v>
      </c>
      <c r="N2444" s="59" t="str">
        <f t="shared" si="225"/>
        <v/>
      </c>
      <c r="O2444" s="59" t="str">
        <f t="shared" si="226"/>
        <v/>
      </c>
    </row>
    <row r="2445" spans="1:15" ht="12.5" customHeight="1" x14ac:dyDescent="0.35">
      <c r="A2445" s="2">
        <v>48</v>
      </c>
      <c r="B2445" s="2" t="s">
        <v>54</v>
      </c>
      <c r="C2445" s="69">
        <v>105.1478</v>
      </c>
      <c r="D2445" t="s">
        <v>50</v>
      </c>
      <c r="E2445" s="2" t="s">
        <v>44</v>
      </c>
      <c r="F2445" s="2" t="s">
        <v>55</v>
      </c>
      <c r="G2445" s="2"/>
      <c r="H2445" s="2" t="str">
        <f>IF(OR(G2445="",G2446="",G2447="",G2448=""),"",(SUMIF(A2445:A$7000,A2445,G2445:G$7000)))</f>
        <v/>
      </c>
      <c r="I2445" s="55" t="str">
        <f t="shared" si="228"/>
        <v/>
      </c>
      <c r="J2445" s="61" t="str">
        <f t="shared" si="224"/>
        <v/>
      </c>
      <c r="K2445" s="55">
        <f t="array" ref="K2445">(MAX(IF($A2445=InsertVoiceSwitchActivateLOG!A$1:A$7000,InsertVoiceSwitchActivateLOG!H$1:H$7000,0)))</f>
        <v>8.5000000000000034E-2</v>
      </c>
      <c r="L2445" s="55" t="str">
        <f t="shared" si="229"/>
        <v/>
      </c>
      <c r="M2445" s="55">
        <f t="shared" si="227"/>
        <v>27.400000000000091</v>
      </c>
      <c r="N2445" s="59" t="str">
        <f t="shared" si="225"/>
        <v/>
      </c>
      <c r="O2445" s="59" t="str">
        <f t="shared" si="226"/>
        <v/>
      </c>
    </row>
    <row r="2446" spans="1:15" ht="12.5" customHeight="1" x14ac:dyDescent="0.35">
      <c r="A2446" s="61">
        <v>48</v>
      </c>
      <c r="B2446" s="61" t="s">
        <v>54</v>
      </c>
      <c r="C2446" s="70">
        <v>105.16419999999999</v>
      </c>
      <c r="D2446" s="59" t="s">
        <v>50</v>
      </c>
      <c r="E2446" s="61" t="s">
        <v>44</v>
      </c>
      <c r="F2446" s="61" t="s">
        <v>55</v>
      </c>
      <c r="G2446" s="61"/>
      <c r="H2446" s="61" t="str">
        <f>IF(OR(G2446="",G2447="",G2448="",G2449=""),"",(SUMIF(A2446:A$7000,A2446,G2446:G$7000)))</f>
        <v/>
      </c>
      <c r="I2446" s="61" t="str">
        <f t="shared" si="228"/>
        <v/>
      </c>
      <c r="J2446" s="61" t="str">
        <f t="shared" si="224"/>
        <v/>
      </c>
      <c r="K2446" s="61">
        <f t="array" ref="K2446">(MAX(IF($A2446=InsertVoiceSwitchActivateLOG!A$1:A$7000,InsertVoiceSwitchActivateLOG!H$1:H$7000,0)))</f>
        <v>8.5000000000000034E-2</v>
      </c>
      <c r="L2446" s="61" t="str">
        <f t="shared" si="229"/>
        <v/>
      </c>
      <c r="M2446" s="61">
        <f t="shared" si="227"/>
        <v>16.3999999999902</v>
      </c>
      <c r="N2446" s="59" t="str">
        <f t="shared" si="225"/>
        <v/>
      </c>
      <c r="O2446" s="59" t="str">
        <f t="shared" si="226"/>
        <v/>
      </c>
    </row>
    <row r="2447" spans="1:15" ht="12.5" customHeight="1" x14ac:dyDescent="0.35">
      <c r="A2447" s="2">
        <v>48</v>
      </c>
      <c r="B2447" s="2" t="s">
        <v>54</v>
      </c>
      <c r="C2447" s="69">
        <v>105.1801</v>
      </c>
      <c r="D2447" t="s">
        <v>50</v>
      </c>
      <c r="E2447" s="2" t="s">
        <v>44</v>
      </c>
      <c r="F2447" s="2" t="s">
        <v>55</v>
      </c>
      <c r="G2447" s="2">
        <v>8.9999999999999998E-4</v>
      </c>
      <c r="H2447" s="2">
        <f>IF(OR(G2447="",G2448="",G2449="",G2450=""),"",(SUMIF(A2447:A$7000,A2447,G2447:G$7000)))</f>
        <v>8.5000000000000034E-2</v>
      </c>
      <c r="I2447" s="55">
        <f t="shared" si="228"/>
        <v>48</v>
      </c>
      <c r="J2447" s="61" t="str">
        <f t="shared" si="224"/>
        <v>TaskC</v>
      </c>
      <c r="K2447" s="55">
        <f t="array" ref="K2447">(MAX(IF($A2447=InsertVoiceSwitchActivateLOG!A$1:A$7000,InsertVoiceSwitchActivateLOG!H$1:H$7000,0)))</f>
        <v>8.5000000000000034E-2</v>
      </c>
      <c r="L2447" s="55">
        <f t="shared" si="229"/>
        <v>105.1801</v>
      </c>
      <c r="M2447" s="55">
        <f t="shared" si="227"/>
        <v>15.900000000002024</v>
      </c>
      <c r="N2447" s="59" t="str">
        <f t="shared" si="225"/>
        <v/>
      </c>
      <c r="O2447" s="59" t="str">
        <f t="shared" si="226"/>
        <v/>
      </c>
    </row>
    <row r="2448" spans="1:15" ht="12.5" customHeight="1" x14ac:dyDescent="0.35">
      <c r="A2448" s="61">
        <v>48</v>
      </c>
      <c r="B2448" s="61" t="s">
        <v>56</v>
      </c>
      <c r="C2448" s="70">
        <v>105.19629999999999</v>
      </c>
      <c r="D2448" s="59" t="s">
        <v>50</v>
      </c>
      <c r="E2448" s="61" t="s">
        <v>44</v>
      </c>
      <c r="F2448" s="61" t="s">
        <v>55</v>
      </c>
      <c r="G2448" s="61">
        <v>2.3E-3</v>
      </c>
      <c r="H2448" s="61">
        <f>IF(OR(G2448="",G2449="",G2450="",G2451=""),"",(SUMIF(A2448:A$7000,A2448,G2448:G$7000)))</f>
        <v>8.4100000000000022E-2</v>
      </c>
      <c r="I2448" s="61" t="str">
        <f t="shared" si="228"/>
        <v/>
      </c>
      <c r="J2448" s="61" t="str">
        <f t="shared" si="224"/>
        <v/>
      </c>
      <c r="K2448" s="61">
        <f t="array" ref="K2448">(MAX(IF($A2448=InsertVoiceSwitchActivateLOG!A$1:A$7000,InsertVoiceSwitchActivateLOG!H$1:H$7000,0)))</f>
        <v>8.5000000000000034E-2</v>
      </c>
      <c r="L2448" s="61" t="str">
        <f t="shared" si="229"/>
        <v/>
      </c>
      <c r="M2448" s="61">
        <f t="shared" si="227"/>
        <v>16.199999999997772</v>
      </c>
      <c r="N2448" s="59">
        <f t="shared" si="225"/>
        <v>48</v>
      </c>
      <c r="O2448" s="59">
        <f t="shared" si="226"/>
        <v>1</v>
      </c>
    </row>
    <row r="2449" spans="1:15" ht="12.5" customHeight="1" x14ac:dyDescent="0.35">
      <c r="A2449" s="2">
        <v>48</v>
      </c>
      <c r="B2449" s="2" t="s">
        <v>56</v>
      </c>
      <c r="C2449" s="69">
        <v>105.2118</v>
      </c>
      <c r="D2449" t="s">
        <v>50</v>
      </c>
      <c r="E2449" s="2" t="s">
        <v>44</v>
      </c>
      <c r="F2449" s="2" t="s">
        <v>55</v>
      </c>
      <c r="G2449" s="2">
        <v>2.3E-3</v>
      </c>
      <c r="H2449" s="2">
        <f>IF(OR(G2449="",G2450="",G2451="",G2452=""),"",(SUMIF(A2449:A$7000,A2449,G2449:G$7000)))</f>
        <v>8.1800000000000025E-2</v>
      </c>
      <c r="I2449" s="55" t="str">
        <f t="shared" si="228"/>
        <v/>
      </c>
      <c r="J2449" s="61" t="str">
        <f t="shared" ref="J2449:J2512" si="230">IF(L2449="","",(VLOOKUP(A2449,A2449:E9433,5,FALSE)))</f>
        <v/>
      </c>
      <c r="K2449" s="55">
        <f t="array" ref="K2449">(MAX(IF($A2449=InsertVoiceSwitchActivateLOG!A$1:A$7000,InsertVoiceSwitchActivateLOG!H$1:H$7000,0)))</f>
        <v>8.5000000000000034E-2</v>
      </c>
      <c r="L2449" s="55" t="str">
        <f t="shared" si="229"/>
        <v/>
      </c>
      <c r="M2449" s="55">
        <f t="shared" si="227"/>
        <v>15.500000000002956</v>
      </c>
      <c r="N2449" s="59">
        <f t="shared" ref="N2449:N2512" si="231">IF(AND(G2449&gt;0,G2450&gt;0,G2448&gt;0),A2449,"")</f>
        <v>48</v>
      </c>
      <c r="O2449" s="59">
        <f t="shared" ref="O2449:O2512" si="232">IF(N2449="","",(IF(G2449&gt;G2450,-1,1)))</f>
        <v>-1</v>
      </c>
    </row>
    <row r="2450" spans="1:15" ht="12.5" customHeight="1" x14ac:dyDescent="0.35">
      <c r="A2450" s="61">
        <v>48</v>
      </c>
      <c r="B2450" s="61" t="s">
        <v>54</v>
      </c>
      <c r="C2450" s="70">
        <v>105.2281</v>
      </c>
      <c r="D2450" s="59" t="s">
        <v>50</v>
      </c>
      <c r="E2450" s="61" t="s">
        <v>44</v>
      </c>
      <c r="F2450" s="61" t="s">
        <v>55</v>
      </c>
      <c r="G2450" s="61">
        <v>8.9999999999999998E-4</v>
      </c>
      <c r="H2450" s="61">
        <f>IF(OR(G2450="",G2451="",G2452="",G2453=""),"",(SUMIF(A2450:A$7000,A2450,G2450:G$7000)))</f>
        <v>7.9500000000000029E-2</v>
      </c>
      <c r="I2450" s="61" t="str">
        <f t="shared" si="228"/>
        <v/>
      </c>
      <c r="J2450" s="61" t="str">
        <f t="shared" si="230"/>
        <v/>
      </c>
      <c r="K2450" s="61">
        <f t="array" ref="K2450">(MAX(IF($A2450=InsertVoiceSwitchActivateLOG!A$1:A$7000,InsertVoiceSwitchActivateLOG!H$1:H$7000,0)))</f>
        <v>8.5000000000000034E-2</v>
      </c>
      <c r="L2450" s="61" t="str">
        <f t="shared" si="229"/>
        <v/>
      </c>
      <c r="M2450" s="61">
        <f t="shared" ref="M2450:M2513" si="233">IF(A2450=A2449,ABS(C2450-C2449),0)*1000</f>
        <v>16.300000000001091</v>
      </c>
      <c r="N2450" s="59">
        <f t="shared" si="231"/>
        <v>48</v>
      </c>
      <c r="O2450" s="59">
        <f t="shared" si="232"/>
        <v>1</v>
      </c>
    </row>
    <row r="2451" spans="1:15" ht="12.5" customHeight="1" x14ac:dyDescent="0.35">
      <c r="A2451" s="2">
        <v>48</v>
      </c>
      <c r="B2451" s="2" t="s">
        <v>56</v>
      </c>
      <c r="C2451" s="69">
        <v>105.2497</v>
      </c>
      <c r="D2451" t="s">
        <v>50</v>
      </c>
      <c r="E2451" s="2" t="s">
        <v>44</v>
      </c>
      <c r="F2451" s="2" t="s">
        <v>55</v>
      </c>
      <c r="G2451" s="2">
        <v>2.5000000000000001E-3</v>
      </c>
      <c r="H2451" s="2">
        <f>IF(OR(G2451="",G2452="",G2453="",G2454=""),"",(SUMIF(A2451:A$7000,A2451,G2451:G$7000)))</f>
        <v>7.8600000000000031E-2</v>
      </c>
      <c r="I2451" s="55" t="str">
        <f t="shared" si="228"/>
        <v/>
      </c>
      <c r="J2451" s="61" t="str">
        <f t="shared" si="230"/>
        <v/>
      </c>
      <c r="K2451" s="55">
        <f t="array" ref="K2451">(MAX(IF($A2451=InsertVoiceSwitchActivateLOG!A$1:A$7000,InsertVoiceSwitchActivateLOG!H$1:H$7000,0)))</f>
        <v>8.5000000000000034E-2</v>
      </c>
      <c r="L2451" s="55" t="str">
        <f t="shared" si="229"/>
        <v/>
      </c>
      <c r="M2451" s="55">
        <f t="shared" si="233"/>
        <v>21.600000000006503</v>
      </c>
      <c r="N2451" s="59">
        <f t="shared" si="231"/>
        <v>48</v>
      </c>
      <c r="O2451" s="59">
        <f t="shared" si="232"/>
        <v>1</v>
      </c>
    </row>
    <row r="2452" spans="1:15" ht="12.5" customHeight="1" x14ac:dyDescent="0.35">
      <c r="A2452" s="61">
        <v>48</v>
      </c>
      <c r="B2452" s="61" t="s">
        <v>56</v>
      </c>
      <c r="C2452" s="70">
        <v>105.2693</v>
      </c>
      <c r="D2452" s="59" t="s">
        <v>50</v>
      </c>
      <c r="E2452" s="61" t="s">
        <v>44</v>
      </c>
      <c r="F2452" s="61" t="s">
        <v>55</v>
      </c>
      <c r="G2452" s="61">
        <v>3.2000000000000002E-3</v>
      </c>
      <c r="H2452" s="61">
        <f>IF(OR(G2452="",G2453="",G2454="",G2455=""),"",(SUMIF(A2452:A$7000,A2452,G2452:G$7000)))</f>
        <v>7.6100000000000029E-2</v>
      </c>
      <c r="I2452" s="61" t="str">
        <f t="shared" si="228"/>
        <v/>
      </c>
      <c r="J2452" s="61" t="str">
        <f t="shared" si="230"/>
        <v/>
      </c>
      <c r="K2452" s="61">
        <f t="array" ref="K2452">(MAX(IF($A2452=InsertVoiceSwitchActivateLOG!A$1:A$7000,InsertVoiceSwitchActivateLOG!H$1:H$7000,0)))</f>
        <v>8.5000000000000034E-2</v>
      </c>
      <c r="L2452" s="61" t="str">
        <f t="shared" si="229"/>
        <v/>
      </c>
      <c r="M2452" s="61">
        <f t="shared" si="233"/>
        <v>19.599999999996953</v>
      </c>
      <c r="N2452" s="59">
        <f t="shared" si="231"/>
        <v>48</v>
      </c>
      <c r="O2452" s="59">
        <f t="shared" si="232"/>
        <v>-1</v>
      </c>
    </row>
    <row r="2453" spans="1:15" ht="12.5" customHeight="1" x14ac:dyDescent="0.35">
      <c r="A2453" s="2">
        <v>48</v>
      </c>
      <c r="B2453" s="2" t="s">
        <v>56</v>
      </c>
      <c r="C2453" s="69">
        <v>105.2884</v>
      </c>
      <c r="D2453" t="s">
        <v>50</v>
      </c>
      <c r="E2453" s="2" t="s">
        <v>44</v>
      </c>
      <c r="F2453" s="2" t="s">
        <v>55</v>
      </c>
      <c r="G2453" s="2">
        <v>2.5000000000000001E-3</v>
      </c>
      <c r="H2453" s="2">
        <f>IF(OR(G2453="",G2454="",G2455="",G2456=""),"",(SUMIF(A2453:A$7000,A2453,G2453:G$7000)))</f>
        <v>7.2900000000000034E-2</v>
      </c>
      <c r="I2453" s="55" t="str">
        <f t="shared" si="228"/>
        <v/>
      </c>
      <c r="J2453" s="61" t="str">
        <f t="shared" si="230"/>
        <v/>
      </c>
      <c r="K2453" s="55">
        <f t="array" ref="K2453">(MAX(IF($A2453=InsertVoiceSwitchActivateLOG!A$1:A$7000,InsertVoiceSwitchActivateLOG!H$1:H$7000,0)))</f>
        <v>8.5000000000000034E-2</v>
      </c>
      <c r="L2453" s="55" t="str">
        <f t="shared" si="229"/>
        <v/>
      </c>
      <c r="M2453" s="55">
        <f t="shared" si="233"/>
        <v>19.099999999994566</v>
      </c>
      <c r="N2453" s="59">
        <f t="shared" si="231"/>
        <v>48</v>
      </c>
      <c r="O2453" s="59">
        <f t="shared" si="232"/>
        <v>-1</v>
      </c>
    </row>
    <row r="2454" spans="1:15" ht="12.5" customHeight="1" x14ac:dyDescent="0.35">
      <c r="A2454" s="61">
        <v>48</v>
      </c>
      <c r="B2454" s="61" t="s">
        <v>56</v>
      </c>
      <c r="C2454" s="70">
        <v>105.3078</v>
      </c>
      <c r="D2454" s="59" t="s">
        <v>50</v>
      </c>
      <c r="E2454" s="61" t="s">
        <v>44</v>
      </c>
      <c r="F2454" s="61" t="s">
        <v>55</v>
      </c>
      <c r="G2454" s="61">
        <v>1.2999999999999999E-3</v>
      </c>
      <c r="H2454" s="61">
        <f>IF(OR(G2454="",G2455="",G2456="",G2457=""),"",(SUMIF(A2454:A$7000,A2454,G2454:G$7000)))</f>
        <v>7.0400000000000032E-2</v>
      </c>
      <c r="I2454" s="61" t="str">
        <f t="shared" si="228"/>
        <v/>
      </c>
      <c r="J2454" s="61" t="str">
        <f t="shared" si="230"/>
        <v/>
      </c>
      <c r="K2454" s="61">
        <f t="array" ref="K2454">(MAX(IF($A2454=InsertVoiceSwitchActivateLOG!A$1:A$7000,InsertVoiceSwitchActivateLOG!H$1:H$7000,0)))</f>
        <v>8.5000000000000034E-2</v>
      </c>
      <c r="L2454" s="61" t="str">
        <f t="shared" si="229"/>
        <v/>
      </c>
      <c r="M2454" s="61">
        <f t="shared" si="233"/>
        <v>19.400000000004525</v>
      </c>
      <c r="N2454" s="59">
        <f t="shared" si="231"/>
        <v>48</v>
      </c>
      <c r="O2454" s="59">
        <f t="shared" si="232"/>
        <v>1</v>
      </c>
    </row>
    <row r="2455" spans="1:15" ht="12.5" customHeight="1" x14ac:dyDescent="0.35">
      <c r="A2455" s="2">
        <v>48</v>
      </c>
      <c r="B2455" s="2" t="s">
        <v>56</v>
      </c>
      <c r="C2455" s="69">
        <v>105.3258</v>
      </c>
      <c r="D2455" t="s">
        <v>50</v>
      </c>
      <c r="E2455" s="2" t="s">
        <v>44</v>
      </c>
      <c r="F2455" s="2" t="s">
        <v>55</v>
      </c>
      <c r="G2455" s="2">
        <v>5.0000000000000001E-3</v>
      </c>
      <c r="H2455" s="2">
        <f>IF(OR(G2455="",G2456="",G2457="",G2458=""),"",(SUMIF(A2455:A$7000,A2455,G2455:G$7000)))</f>
        <v>6.9100000000000036E-2</v>
      </c>
      <c r="I2455" s="55" t="str">
        <f t="shared" si="228"/>
        <v/>
      </c>
      <c r="J2455" s="61" t="str">
        <f t="shared" si="230"/>
        <v/>
      </c>
      <c r="K2455" s="55">
        <f t="array" ref="K2455">(MAX(IF($A2455=InsertVoiceSwitchActivateLOG!A$1:A$7000,InsertVoiceSwitchActivateLOG!H$1:H$7000,0)))</f>
        <v>8.5000000000000034E-2</v>
      </c>
      <c r="L2455" s="55" t="str">
        <f t="shared" si="229"/>
        <v/>
      </c>
      <c r="M2455" s="55">
        <f t="shared" si="233"/>
        <v>18.000000000000682</v>
      </c>
      <c r="N2455" s="59">
        <f t="shared" si="231"/>
        <v>48</v>
      </c>
      <c r="O2455" s="59">
        <f t="shared" si="232"/>
        <v>1</v>
      </c>
    </row>
    <row r="2456" spans="1:15" ht="12.5" customHeight="1" x14ac:dyDescent="0.35">
      <c r="A2456" s="61">
        <v>48</v>
      </c>
      <c r="B2456" s="61" t="s">
        <v>56</v>
      </c>
      <c r="C2456" s="70">
        <v>105.3484</v>
      </c>
      <c r="D2456" s="59" t="s">
        <v>50</v>
      </c>
      <c r="E2456" s="61" t="s">
        <v>44</v>
      </c>
      <c r="F2456" s="61" t="s">
        <v>55</v>
      </c>
      <c r="G2456" s="61">
        <v>5.0000000000000001E-3</v>
      </c>
      <c r="H2456" s="61">
        <f>IF(OR(G2456="",G2457="",G2458="",G2459=""),"",(SUMIF(A2456:A$7000,A2456,G2456:G$7000)))</f>
        <v>6.4100000000000018E-2</v>
      </c>
      <c r="I2456" s="61" t="str">
        <f t="shared" si="228"/>
        <v/>
      </c>
      <c r="J2456" s="61" t="str">
        <f t="shared" si="230"/>
        <v/>
      </c>
      <c r="K2456" s="61">
        <f t="array" ref="K2456">(MAX(IF($A2456=InsertVoiceSwitchActivateLOG!A$1:A$7000,InsertVoiceSwitchActivateLOG!H$1:H$7000,0)))</f>
        <v>8.5000000000000034E-2</v>
      </c>
      <c r="L2456" s="61" t="str">
        <f t="shared" si="229"/>
        <v/>
      </c>
      <c r="M2456" s="61">
        <f t="shared" si="233"/>
        <v>22.599999999997067</v>
      </c>
      <c r="N2456" s="59">
        <f t="shared" si="231"/>
        <v>48</v>
      </c>
      <c r="O2456" s="59">
        <f t="shared" si="232"/>
        <v>-1</v>
      </c>
    </row>
    <row r="2457" spans="1:15" ht="12.5" customHeight="1" x14ac:dyDescent="0.35">
      <c r="A2457" s="2">
        <v>48</v>
      </c>
      <c r="B2457" s="2" t="s">
        <v>54</v>
      </c>
      <c r="C2457" s="69">
        <v>105.36490000000001</v>
      </c>
      <c r="D2457" t="s">
        <v>50</v>
      </c>
      <c r="E2457" s="2" t="s">
        <v>44</v>
      </c>
      <c r="F2457" s="2" t="s">
        <v>55</v>
      </c>
      <c r="G2457" s="2">
        <v>2.0000000000000001E-4</v>
      </c>
      <c r="H2457" s="2">
        <f>IF(OR(G2457="",G2458="",G2459="",G2460=""),"",(SUMIF(A2457:A$7000,A2457,G2457:G$7000)))</f>
        <v>5.9100000000000007E-2</v>
      </c>
      <c r="I2457" s="55" t="str">
        <f t="shared" si="228"/>
        <v/>
      </c>
      <c r="J2457" s="61" t="str">
        <f t="shared" si="230"/>
        <v/>
      </c>
      <c r="K2457" s="55">
        <f t="array" ref="K2457">(MAX(IF($A2457=InsertVoiceSwitchActivateLOG!A$1:A$7000,InsertVoiceSwitchActivateLOG!H$1:H$7000,0)))</f>
        <v>8.5000000000000034E-2</v>
      </c>
      <c r="L2457" s="55" t="str">
        <f t="shared" si="229"/>
        <v/>
      </c>
      <c r="M2457" s="55">
        <f t="shared" si="233"/>
        <v>16.500000000007731</v>
      </c>
      <c r="N2457" s="59">
        <f t="shared" si="231"/>
        <v>48</v>
      </c>
      <c r="O2457" s="59">
        <f t="shared" si="232"/>
        <v>1</v>
      </c>
    </row>
    <row r="2458" spans="1:15" ht="12.5" customHeight="1" x14ac:dyDescent="0.35">
      <c r="A2458" s="61">
        <v>48</v>
      </c>
      <c r="B2458" s="61" t="s">
        <v>54</v>
      </c>
      <c r="C2458" s="70">
        <v>105.38379999999999</v>
      </c>
      <c r="D2458" s="59" t="s">
        <v>50</v>
      </c>
      <c r="E2458" s="61" t="s">
        <v>44</v>
      </c>
      <c r="F2458" s="61" t="s">
        <v>55</v>
      </c>
      <c r="G2458" s="61">
        <v>2.0000000000000001E-4</v>
      </c>
      <c r="H2458" s="61">
        <f>IF(OR(G2458="",G2459="",G2460="",G2461=""),"",(SUMIF(A2458:A$7000,A2458,G2458:G$7000)))</f>
        <v>5.8900000000000015E-2</v>
      </c>
      <c r="I2458" s="61" t="str">
        <f t="shared" ref="I2458:I2521" si="234">IF(L2458="","",A2458)</f>
        <v/>
      </c>
      <c r="J2458" s="61" t="str">
        <f t="shared" si="230"/>
        <v/>
      </c>
      <c r="K2458" s="61">
        <f t="array" ref="K2458">(MAX(IF($A2458=InsertVoiceSwitchActivateLOG!A$1:A$7000,InsertVoiceSwitchActivateLOG!H$1:H$7000,0)))</f>
        <v>8.5000000000000034E-2</v>
      </c>
      <c r="L2458" s="61" t="str">
        <f t="shared" ref="L2458:L2521" si="235">IF(H2458="","",IF(AND(H2457="",H2456="",H2455=""),C2458,""))</f>
        <v/>
      </c>
      <c r="M2458" s="61">
        <f t="shared" si="233"/>
        <v>18.899999999987926</v>
      </c>
      <c r="N2458" s="59">
        <f t="shared" si="231"/>
        <v>48</v>
      </c>
      <c r="O2458" s="59">
        <f t="shared" si="232"/>
        <v>1</v>
      </c>
    </row>
    <row r="2459" spans="1:15" ht="12.5" customHeight="1" x14ac:dyDescent="0.35">
      <c r="A2459" s="2">
        <v>48</v>
      </c>
      <c r="B2459" s="2" t="s">
        <v>56</v>
      </c>
      <c r="C2459" s="69">
        <v>105.4054</v>
      </c>
      <c r="D2459" t="s">
        <v>50</v>
      </c>
      <c r="E2459" s="2" t="s">
        <v>44</v>
      </c>
      <c r="F2459" s="2" t="s">
        <v>55</v>
      </c>
      <c r="G2459" s="2">
        <v>1.6000000000000001E-3</v>
      </c>
      <c r="H2459" s="2">
        <f>IF(OR(G2459="",G2460="",G2461="",G2462=""),"",(SUMIF(A2459:A$7000,A2459,G2459:G$7000)))</f>
        <v>5.8700000000000009E-2</v>
      </c>
      <c r="I2459" s="55" t="str">
        <f t="shared" si="234"/>
        <v/>
      </c>
      <c r="J2459" s="61" t="str">
        <f t="shared" si="230"/>
        <v/>
      </c>
      <c r="K2459" s="55">
        <f t="array" ref="K2459">(MAX(IF($A2459=InsertVoiceSwitchActivateLOG!A$1:A$7000,InsertVoiceSwitchActivateLOG!H$1:H$7000,0)))</f>
        <v>8.5000000000000034E-2</v>
      </c>
      <c r="L2459" s="55" t="str">
        <f t="shared" si="235"/>
        <v/>
      </c>
      <c r="M2459" s="55">
        <f t="shared" si="233"/>
        <v>21.600000000006503</v>
      </c>
      <c r="N2459" s="59">
        <f t="shared" si="231"/>
        <v>48</v>
      </c>
      <c r="O2459" s="59">
        <f t="shared" si="232"/>
        <v>1</v>
      </c>
    </row>
    <row r="2460" spans="1:15" ht="12.5" customHeight="1" x14ac:dyDescent="0.35">
      <c r="A2460" s="61">
        <v>48</v>
      </c>
      <c r="B2460" s="61" t="s">
        <v>56</v>
      </c>
      <c r="C2460" s="70">
        <v>105.4228</v>
      </c>
      <c r="D2460" s="59" t="s">
        <v>50</v>
      </c>
      <c r="E2460" s="61" t="s">
        <v>44</v>
      </c>
      <c r="F2460" s="61" t="s">
        <v>55</v>
      </c>
      <c r="G2460" s="61">
        <v>2.8999999999999998E-3</v>
      </c>
      <c r="H2460" s="61">
        <f>IF(OR(G2460="",G2461="",G2462="",G2463=""),"",(SUMIF(A2460:A$7000,A2460,G2460:G$7000)))</f>
        <v>5.7100000000000005E-2</v>
      </c>
      <c r="I2460" s="61" t="str">
        <f t="shared" si="234"/>
        <v/>
      </c>
      <c r="J2460" s="61" t="str">
        <f t="shared" si="230"/>
        <v/>
      </c>
      <c r="K2460" s="61">
        <f t="array" ref="K2460">(MAX(IF($A2460=InsertVoiceSwitchActivateLOG!A$1:A$7000,InsertVoiceSwitchActivateLOG!H$1:H$7000,0)))</f>
        <v>8.5000000000000034E-2</v>
      </c>
      <c r="L2460" s="61" t="str">
        <f t="shared" si="235"/>
        <v/>
      </c>
      <c r="M2460" s="61">
        <f t="shared" si="233"/>
        <v>17.399999999994975</v>
      </c>
      <c r="N2460" s="59">
        <f t="shared" si="231"/>
        <v>48</v>
      </c>
      <c r="O2460" s="59">
        <f t="shared" si="232"/>
        <v>1</v>
      </c>
    </row>
    <row r="2461" spans="1:15" ht="12.5" customHeight="1" x14ac:dyDescent="0.35">
      <c r="A2461" s="2">
        <v>48</v>
      </c>
      <c r="B2461" s="2" t="s">
        <v>56</v>
      </c>
      <c r="C2461" s="69">
        <v>105.44329999999999</v>
      </c>
      <c r="D2461" t="s">
        <v>50</v>
      </c>
      <c r="E2461" s="2" t="s">
        <v>44</v>
      </c>
      <c r="F2461" s="2" t="s">
        <v>55</v>
      </c>
      <c r="G2461" s="2">
        <v>3.2000000000000002E-3</v>
      </c>
      <c r="H2461" s="2">
        <f>IF(OR(G2461="",G2462="",G2463="",G2464=""),"",(SUMIF(A2461:A$7000,A2461,G2461:G$7000)))</f>
        <v>5.4200000000000005E-2</v>
      </c>
      <c r="I2461" s="55" t="str">
        <f t="shared" si="234"/>
        <v/>
      </c>
      <c r="J2461" s="61" t="str">
        <f t="shared" si="230"/>
        <v/>
      </c>
      <c r="K2461" s="55">
        <f t="array" ref="K2461">(MAX(IF($A2461=InsertVoiceSwitchActivateLOG!A$1:A$7000,InsertVoiceSwitchActivateLOG!H$1:H$7000,0)))</f>
        <v>8.5000000000000034E-2</v>
      </c>
      <c r="L2461" s="55" t="str">
        <f t="shared" si="235"/>
        <v/>
      </c>
      <c r="M2461" s="55">
        <f t="shared" si="233"/>
        <v>20.499999999998408</v>
      </c>
      <c r="N2461" s="59">
        <f t="shared" si="231"/>
        <v>48</v>
      </c>
      <c r="O2461" s="59">
        <f t="shared" si="232"/>
        <v>1</v>
      </c>
    </row>
    <row r="2462" spans="1:15" ht="12.5" customHeight="1" x14ac:dyDescent="0.35">
      <c r="A2462" s="61">
        <v>48</v>
      </c>
      <c r="B2462" s="61" t="s">
        <v>56</v>
      </c>
      <c r="C2462" s="70">
        <v>105.46339999999999</v>
      </c>
      <c r="D2462" s="59" t="s">
        <v>50</v>
      </c>
      <c r="E2462" s="61" t="s">
        <v>44</v>
      </c>
      <c r="F2462" s="61" t="s">
        <v>55</v>
      </c>
      <c r="G2462" s="61">
        <v>6.1000000000000004E-3</v>
      </c>
      <c r="H2462" s="61">
        <f>IF(OR(G2462="",G2463="",G2464="",G2465=""),"",(SUMIF(A2462:A$7000,A2462,G2462:G$7000)))</f>
        <v>5.1000000000000004E-2</v>
      </c>
      <c r="I2462" s="61" t="str">
        <f t="shared" si="234"/>
        <v/>
      </c>
      <c r="J2462" s="61" t="str">
        <f t="shared" si="230"/>
        <v/>
      </c>
      <c r="K2462" s="61">
        <f t="array" ref="K2462">(MAX(IF($A2462=InsertVoiceSwitchActivateLOG!A$1:A$7000,InsertVoiceSwitchActivateLOG!H$1:H$7000,0)))</f>
        <v>8.5000000000000034E-2</v>
      </c>
      <c r="L2462" s="61" t="str">
        <f t="shared" si="235"/>
        <v/>
      </c>
      <c r="M2462" s="61">
        <f t="shared" si="233"/>
        <v>20.099999999999341</v>
      </c>
      <c r="N2462" s="59">
        <f t="shared" si="231"/>
        <v>48</v>
      </c>
      <c r="O2462" s="59">
        <f t="shared" si="232"/>
        <v>-1</v>
      </c>
    </row>
    <row r="2463" spans="1:15" ht="12.5" customHeight="1" x14ac:dyDescent="0.35">
      <c r="A2463" s="2">
        <v>48</v>
      </c>
      <c r="B2463" s="2" t="s">
        <v>56</v>
      </c>
      <c r="C2463" s="69">
        <v>105.479</v>
      </c>
      <c r="D2463" t="s">
        <v>50</v>
      </c>
      <c r="E2463" s="2" t="s">
        <v>44</v>
      </c>
      <c r="F2463" s="2" t="s">
        <v>55</v>
      </c>
      <c r="G2463" s="2">
        <v>3.3999999999999998E-3</v>
      </c>
      <c r="H2463" s="2">
        <f>IF(OR(G2463="",G2464="",G2465="",G2466=""),"",(SUMIF(A2463:A$7000,A2463,G2463:G$7000)))</f>
        <v>4.4900000000000002E-2</v>
      </c>
      <c r="I2463" s="55" t="str">
        <f t="shared" si="234"/>
        <v/>
      </c>
      <c r="J2463" s="61" t="str">
        <f t="shared" si="230"/>
        <v/>
      </c>
      <c r="K2463" s="55">
        <f t="array" ref="K2463">(MAX(IF($A2463=InsertVoiceSwitchActivateLOG!A$1:A$7000,InsertVoiceSwitchActivateLOG!H$1:H$7000,0)))</f>
        <v>8.5000000000000034E-2</v>
      </c>
      <c r="L2463" s="55" t="str">
        <f t="shared" si="235"/>
        <v/>
      </c>
      <c r="M2463" s="55">
        <f t="shared" si="233"/>
        <v>15.600000000006276</v>
      </c>
      <c r="N2463" s="59">
        <f t="shared" si="231"/>
        <v>48</v>
      </c>
      <c r="O2463" s="59">
        <f t="shared" si="232"/>
        <v>1</v>
      </c>
    </row>
    <row r="2464" spans="1:15" ht="12.5" customHeight="1" x14ac:dyDescent="0.35">
      <c r="A2464" s="61">
        <v>48</v>
      </c>
      <c r="B2464" s="61" t="s">
        <v>56</v>
      </c>
      <c r="C2464" s="70">
        <v>105.4957</v>
      </c>
      <c r="D2464" s="59" t="s">
        <v>50</v>
      </c>
      <c r="E2464" s="61" t="s">
        <v>44</v>
      </c>
      <c r="F2464" s="61" t="s">
        <v>55</v>
      </c>
      <c r="G2464" s="61">
        <v>9.1000000000000004E-3</v>
      </c>
      <c r="H2464" s="61">
        <f>IF(OR(G2464="",G2465="",G2466="",G2467=""),"",(SUMIF(A2464:A$7000,A2464,G2464:G$7000)))</f>
        <v>4.1500000000000002E-2</v>
      </c>
      <c r="I2464" s="61" t="str">
        <f t="shared" si="234"/>
        <v/>
      </c>
      <c r="J2464" s="61" t="str">
        <f t="shared" si="230"/>
        <v/>
      </c>
      <c r="K2464" s="61">
        <f t="array" ref="K2464">(MAX(IF($A2464=InsertVoiceSwitchActivateLOG!A$1:A$7000,InsertVoiceSwitchActivateLOG!H$1:H$7000,0)))</f>
        <v>8.5000000000000034E-2</v>
      </c>
      <c r="L2464" s="61" t="str">
        <f t="shared" si="235"/>
        <v/>
      </c>
      <c r="M2464" s="61">
        <f t="shared" si="233"/>
        <v>16.700000000000159</v>
      </c>
      <c r="N2464" s="59">
        <f t="shared" si="231"/>
        <v>48</v>
      </c>
      <c r="O2464" s="59">
        <f t="shared" si="232"/>
        <v>1</v>
      </c>
    </row>
    <row r="2465" spans="1:15" ht="12.5" customHeight="1" x14ac:dyDescent="0.35">
      <c r="A2465" s="2">
        <v>48</v>
      </c>
      <c r="B2465" s="2" t="s">
        <v>56</v>
      </c>
      <c r="C2465" s="69">
        <v>105.5153</v>
      </c>
      <c r="D2465" t="s">
        <v>50</v>
      </c>
      <c r="E2465" s="2" t="s">
        <v>44</v>
      </c>
      <c r="F2465" s="2" t="s">
        <v>55</v>
      </c>
      <c r="G2465" s="2">
        <v>9.1000000000000004E-3</v>
      </c>
      <c r="H2465" s="2">
        <f>IF(OR(G2465="",G2466="",G2467="",G2468=""),"",(SUMIF(A2465:A$7000,A2465,G2465:G$7000)))</f>
        <v>3.2400000000000005E-2</v>
      </c>
      <c r="I2465" s="55" t="str">
        <f t="shared" si="234"/>
        <v/>
      </c>
      <c r="J2465" s="61" t="str">
        <f t="shared" si="230"/>
        <v/>
      </c>
      <c r="K2465" s="55">
        <f t="array" ref="K2465">(MAX(IF($A2465=InsertVoiceSwitchActivateLOG!A$1:A$7000,InsertVoiceSwitchActivateLOG!H$1:H$7000,0)))</f>
        <v>8.5000000000000034E-2</v>
      </c>
      <c r="L2465" s="55" t="str">
        <f t="shared" si="235"/>
        <v/>
      </c>
      <c r="M2465" s="55">
        <f t="shared" si="233"/>
        <v>19.599999999996953</v>
      </c>
      <c r="N2465" s="59">
        <f t="shared" si="231"/>
        <v>48</v>
      </c>
      <c r="O2465" s="59">
        <f t="shared" si="232"/>
        <v>1</v>
      </c>
    </row>
    <row r="2466" spans="1:15" ht="12.5" customHeight="1" x14ac:dyDescent="0.35">
      <c r="A2466" s="61">
        <v>48</v>
      </c>
      <c r="B2466" s="61" t="s">
        <v>56</v>
      </c>
      <c r="C2466" s="70">
        <v>105.5437</v>
      </c>
      <c r="D2466" s="59" t="s">
        <v>50</v>
      </c>
      <c r="E2466" s="61" t="s">
        <v>44</v>
      </c>
      <c r="F2466" s="61" t="s">
        <v>55</v>
      </c>
      <c r="G2466" s="61">
        <v>1.03E-2</v>
      </c>
      <c r="H2466" s="61">
        <f>IF(OR(G2466="",G2467="",G2468="",G2469=""),"",(SUMIF(A2466:A$7000,A2466,G2466:G$7000)))</f>
        <v>2.3299999999999998E-2</v>
      </c>
      <c r="I2466" s="61" t="str">
        <f t="shared" si="234"/>
        <v/>
      </c>
      <c r="J2466" s="61" t="str">
        <f t="shared" si="230"/>
        <v/>
      </c>
      <c r="K2466" s="61">
        <f t="array" ref="K2466">(MAX(IF($A2466=InsertVoiceSwitchActivateLOG!A$1:A$7000,InsertVoiceSwitchActivateLOG!H$1:H$7000,0)))</f>
        <v>8.5000000000000034E-2</v>
      </c>
      <c r="L2466" s="61" t="str">
        <f t="shared" si="235"/>
        <v/>
      </c>
      <c r="M2466" s="61">
        <f t="shared" si="233"/>
        <v>28.400000000004866</v>
      </c>
      <c r="N2466" s="59">
        <f t="shared" si="231"/>
        <v>48</v>
      </c>
      <c r="O2466" s="59">
        <f t="shared" si="232"/>
        <v>-1</v>
      </c>
    </row>
    <row r="2467" spans="1:15" ht="12.5" customHeight="1" x14ac:dyDescent="0.35">
      <c r="A2467" s="2">
        <v>48</v>
      </c>
      <c r="B2467" s="2" t="s">
        <v>56</v>
      </c>
      <c r="C2467" s="69">
        <v>105.5741</v>
      </c>
      <c r="D2467" t="s">
        <v>50</v>
      </c>
      <c r="E2467" s="2" t="s">
        <v>44</v>
      </c>
      <c r="F2467" s="2" t="s">
        <v>55</v>
      </c>
      <c r="G2467" s="2">
        <v>2.3999999999999998E-3</v>
      </c>
      <c r="H2467" s="2">
        <f>IF(OR(G2467="",G2468="",G2469="",G2470=""),"",(SUMIF(A2467:A$7000,A2467,G2467:G$7000)))</f>
        <v>1.2999999999999999E-2</v>
      </c>
      <c r="I2467" s="55" t="str">
        <f t="shared" si="234"/>
        <v/>
      </c>
      <c r="J2467" s="61" t="str">
        <f t="shared" si="230"/>
        <v/>
      </c>
      <c r="K2467" s="55">
        <f t="array" ref="K2467">(MAX(IF($A2467=InsertVoiceSwitchActivateLOG!A$1:A$7000,InsertVoiceSwitchActivateLOG!H$1:H$7000,0)))</f>
        <v>8.5000000000000034E-2</v>
      </c>
      <c r="L2467" s="55" t="str">
        <f t="shared" si="235"/>
        <v/>
      </c>
      <c r="M2467" s="55">
        <f t="shared" si="233"/>
        <v>30.400000000000205</v>
      </c>
      <c r="N2467" s="59">
        <f t="shared" si="231"/>
        <v>48</v>
      </c>
      <c r="O2467" s="59">
        <f t="shared" si="232"/>
        <v>1</v>
      </c>
    </row>
    <row r="2468" spans="1:15" ht="12.5" customHeight="1" x14ac:dyDescent="0.35">
      <c r="A2468" s="61">
        <v>48</v>
      </c>
      <c r="B2468" s="61" t="s">
        <v>56</v>
      </c>
      <c r="C2468" s="70">
        <v>105.59610000000001</v>
      </c>
      <c r="D2468" s="59" t="s">
        <v>50</v>
      </c>
      <c r="E2468" s="61" t="s">
        <v>44</v>
      </c>
      <c r="F2468" s="61" t="s">
        <v>55</v>
      </c>
      <c r="G2468" s="61">
        <v>3.5000000000000001E-3</v>
      </c>
      <c r="H2468" s="61">
        <f>IF(OR(G2468="",G2469="",G2470="",G2471=""),"",(SUMIF(A2468:A$7000,A2468,G2468:G$7000)))</f>
        <v>1.06E-2</v>
      </c>
      <c r="I2468" s="61" t="str">
        <f t="shared" si="234"/>
        <v/>
      </c>
      <c r="J2468" s="61" t="str">
        <f t="shared" si="230"/>
        <v/>
      </c>
      <c r="K2468" s="61">
        <f t="array" ref="K2468">(MAX(IF($A2468=InsertVoiceSwitchActivateLOG!A$1:A$7000,InsertVoiceSwitchActivateLOG!H$1:H$7000,0)))</f>
        <v>8.5000000000000034E-2</v>
      </c>
      <c r="L2468" s="61" t="str">
        <f t="shared" si="235"/>
        <v/>
      </c>
      <c r="M2468" s="61">
        <f t="shared" si="233"/>
        <v>22.000000000005571</v>
      </c>
      <c r="N2468" s="59">
        <f t="shared" si="231"/>
        <v>48</v>
      </c>
      <c r="O2468" s="59">
        <f t="shared" si="232"/>
        <v>-1</v>
      </c>
    </row>
    <row r="2469" spans="1:15" ht="12.5" customHeight="1" x14ac:dyDescent="0.35">
      <c r="A2469" s="2">
        <v>48</v>
      </c>
      <c r="B2469" s="2" t="s">
        <v>56</v>
      </c>
      <c r="C2469" s="69">
        <v>105.6178</v>
      </c>
      <c r="D2469" t="s">
        <v>50</v>
      </c>
      <c r="E2469" s="2" t="s">
        <v>44</v>
      </c>
      <c r="F2469" s="2" t="s">
        <v>55</v>
      </c>
      <c r="G2469" s="2">
        <v>3.3999999999999998E-3</v>
      </c>
      <c r="H2469" s="2">
        <f>IF(OR(G2469="",G2470="",G2471="",G2472=""),"",(SUMIF(A2469:A$7000,A2469,G2469:G$7000)))</f>
        <v>7.1000000000000004E-3</v>
      </c>
      <c r="I2469" s="55" t="str">
        <f t="shared" si="234"/>
        <v/>
      </c>
      <c r="J2469" s="61" t="str">
        <f t="shared" si="230"/>
        <v/>
      </c>
      <c r="K2469" s="55">
        <f t="array" ref="K2469">(MAX(IF($A2469=InsertVoiceSwitchActivateLOG!A$1:A$7000,InsertVoiceSwitchActivateLOG!H$1:H$7000,0)))</f>
        <v>8.5000000000000034E-2</v>
      </c>
      <c r="L2469" s="55" t="str">
        <f t="shared" si="235"/>
        <v/>
      </c>
      <c r="M2469" s="55">
        <f t="shared" si="233"/>
        <v>21.699999999995612</v>
      </c>
      <c r="N2469" s="59">
        <f t="shared" si="231"/>
        <v>48</v>
      </c>
      <c r="O2469" s="59">
        <f t="shared" si="232"/>
        <v>-1</v>
      </c>
    </row>
    <row r="2470" spans="1:15" ht="12.5" customHeight="1" x14ac:dyDescent="0.35">
      <c r="A2470" s="61">
        <v>48</v>
      </c>
      <c r="B2470" s="61" t="s">
        <v>56</v>
      </c>
      <c r="C2470" s="70">
        <v>105.64319999999999</v>
      </c>
      <c r="D2470" s="59" t="s">
        <v>50</v>
      </c>
      <c r="E2470" s="61" t="s">
        <v>44</v>
      </c>
      <c r="F2470" s="61" t="s">
        <v>55</v>
      </c>
      <c r="G2470" s="61">
        <v>1.1999999999999999E-3</v>
      </c>
      <c r="H2470" s="61">
        <f>IF(OR(G2470="",G2471="",G2472="",G2473=""),"",(SUMIF(A2470:A$7000,A2470,G2470:G$7000)))</f>
        <v>3.6999999999999997E-3</v>
      </c>
      <c r="I2470" s="61" t="str">
        <f t="shared" si="234"/>
        <v/>
      </c>
      <c r="J2470" s="61" t="str">
        <f t="shared" si="230"/>
        <v/>
      </c>
      <c r="K2470" s="61">
        <f t="array" ref="K2470">(MAX(IF($A2470=InsertVoiceSwitchActivateLOG!A$1:A$7000,InsertVoiceSwitchActivateLOG!H$1:H$7000,0)))</f>
        <v>8.5000000000000034E-2</v>
      </c>
      <c r="L2470" s="61" t="str">
        <f t="shared" si="235"/>
        <v/>
      </c>
      <c r="M2470" s="61">
        <f t="shared" si="233"/>
        <v>25.399999999990541</v>
      </c>
      <c r="N2470" s="59">
        <f t="shared" si="231"/>
        <v>48</v>
      </c>
      <c r="O2470" s="59">
        <f t="shared" si="232"/>
        <v>-1</v>
      </c>
    </row>
    <row r="2471" spans="1:15" ht="12.5" customHeight="1" x14ac:dyDescent="0.35">
      <c r="A2471" s="2">
        <v>48</v>
      </c>
      <c r="B2471" s="2" t="s">
        <v>56</v>
      </c>
      <c r="C2471" s="69">
        <v>105.6643</v>
      </c>
      <c r="D2471" t="s">
        <v>50</v>
      </c>
      <c r="E2471" s="2" t="s">
        <v>44</v>
      </c>
      <c r="F2471" s="2" t="s">
        <v>55</v>
      </c>
      <c r="G2471" s="2">
        <v>1.1000000000000001E-3</v>
      </c>
      <c r="H2471" s="2">
        <f>IF(OR(G2471="",G2472="",G2473="",G2474=""),"",(SUMIF(A2471:A$7000,A2471,G2471:G$7000)))</f>
        <v>2.5000000000000001E-3</v>
      </c>
      <c r="I2471" s="55" t="str">
        <f t="shared" si="234"/>
        <v/>
      </c>
      <c r="J2471" s="61" t="str">
        <f t="shared" si="230"/>
        <v/>
      </c>
      <c r="K2471" s="55">
        <f t="array" ref="K2471">(MAX(IF($A2471=InsertVoiceSwitchActivateLOG!A$1:A$7000,InsertVoiceSwitchActivateLOG!H$1:H$7000,0)))</f>
        <v>8.5000000000000034E-2</v>
      </c>
      <c r="L2471" s="55" t="str">
        <f t="shared" si="235"/>
        <v/>
      </c>
      <c r="M2471" s="55">
        <f t="shared" si="233"/>
        <v>21.100000000004115</v>
      </c>
      <c r="N2471" s="59">
        <f t="shared" si="231"/>
        <v>48</v>
      </c>
      <c r="O2471" s="59">
        <f t="shared" si="232"/>
        <v>-1</v>
      </c>
    </row>
    <row r="2472" spans="1:15" ht="12.5" customHeight="1" x14ac:dyDescent="0.35">
      <c r="A2472" s="61">
        <v>48</v>
      </c>
      <c r="B2472" s="61" t="s">
        <v>54</v>
      </c>
      <c r="C2472" s="70">
        <v>105.6819</v>
      </c>
      <c r="D2472" s="59" t="s">
        <v>50</v>
      </c>
      <c r="E2472" s="61" t="s">
        <v>44</v>
      </c>
      <c r="F2472" s="61" t="s">
        <v>55</v>
      </c>
      <c r="G2472" s="61">
        <v>1E-3</v>
      </c>
      <c r="H2472" s="61">
        <f>IF(OR(G2472="",G2473="",G2474="",G2475=""),"",(SUMIF(A2472:A$7000,A2472,G2472:G$7000)))</f>
        <v>1.4000000000000002E-3</v>
      </c>
      <c r="I2472" s="61" t="str">
        <f t="shared" si="234"/>
        <v/>
      </c>
      <c r="J2472" s="61" t="str">
        <f t="shared" si="230"/>
        <v/>
      </c>
      <c r="K2472" s="61">
        <f t="array" ref="K2472">(MAX(IF($A2472=InsertVoiceSwitchActivateLOG!A$1:A$7000,InsertVoiceSwitchActivateLOG!H$1:H$7000,0)))</f>
        <v>8.5000000000000034E-2</v>
      </c>
      <c r="L2472" s="61" t="str">
        <f t="shared" si="235"/>
        <v/>
      </c>
      <c r="M2472" s="61">
        <f t="shared" si="233"/>
        <v>17.600000000001614</v>
      </c>
      <c r="N2472" s="59">
        <f t="shared" si="231"/>
        <v>48</v>
      </c>
      <c r="O2472" s="59">
        <f t="shared" si="232"/>
        <v>-1</v>
      </c>
    </row>
    <row r="2473" spans="1:15" ht="12.5" customHeight="1" x14ac:dyDescent="0.35">
      <c r="A2473" s="2">
        <v>48</v>
      </c>
      <c r="B2473" s="2" t="s">
        <v>54</v>
      </c>
      <c r="C2473" s="69">
        <v>105.6978</v>
      </c>
      <c r="D2473" t="s">
        <v>50</v>
      </c>
      <c r="E2473" s="2" t="s">
        <v>44</v>
      </c>
      <c r="F2473" s="2" t="s">
        <v>55</v>
      </c>
      <c r="G2473" s="2">
        <v>2.0000000000000001E-4</v>
      </c>
      <c r="H2473" s="2" t="str">
        <f>IF(OR(G2473="",G2474="",G2475="",G2476=""),"",(SUMIF(A2473:A$7000,A2473,G2473:G$7000)))</f>
        <v/>
      </c>
      <c r="I2473" s="55" t="str">
        <f t="shared" si="234"/>
        <v/>
      </c>
      <c r="J2473" s="61" t="str">
        <f t="shared" si="230"/>
        <v/>
      </c>
      <c r="K2473" s="55">
        <f t="array" ref="K2473">(MAX(IF($A2473=InsertVoiceSwitchActivateLOG!A$1:A$7000,InsertVoiceSwitchActivateLOG!H$1:H$7000,0)))</f>
        <v>8.5000000000000034E-2</v>
      </c>
      <c r="L2473" s="55" t="str">
        <f t="shared" si="235"/>
        <v/>
      </c>
      <c r="M2473" s="55">
        <f t="shared" si="233"/>
        <v>15.900000000002024</v>
      </c>
      <c r="N2473" s="59">
        <f t="shared" si="231"/>
        <v>48</v>
      </c>
      <c r="O2473" s="59">
        <f t="shared" si="232"/>
        <v>-1</v>
      </c>
    </row>
    <row r="2474" spans="1:15" ht="12.5" customHeight="1" x14ac:dyDescent="0.35">
      <c r="A2474" s="61">
        <v>48</v>
      </c>
      <c r="B2474" s="61" t="s">
        <v>54</v>
      </c>
      <c r="C2474" s="70">
        <v>105.7127</v>
      </c>
      <c r="D2474" s="59" t="s">
        <v>50</v>
      </c>
      <c r="E2474" s="61" t="s">
        <v>44</v>
      </c>
      <c r="F2474" s="61" t="s">
        <v>55</v>
      </c>
      <c r="G2474" s="61">
        <v>1E-4</v>
      </c>
      <c r="H2474" s="61" t="str">
        <f>IF(OR(G2474="",G2475="",G2476="",G2477=""),"",(SUMIF(A2474:A$7000,A2474,G2474:G$7000)))</f>
        <v/>
      </c>
      <c r="I2474" s="61" t="str">
        <f t="shared" si="234"/>
        <v/>
      </c>
      <c r="J2474" s="61" t="str">
        <f t="shared" si="230"/>
        <v/>
      </c>
      <c r="K2474" s="61">
        <f t="array" ref="K2474">(MAX(IF($A2474=InsertVoiceSwitchActivateLOG!A$1:A$7000,InsertVoiceSwitchActivateLOG!H$1:H$7000,0)))</f>
        <v>8.5000000000000034E-2</v>
      </c>
      <c r="L2474" s="61" t="str">
        <f t="shared" si="235"/>
        <v/>
      </c>
      <c r="M2474" s="61">
        <f t="shared" si="233"/>
        <v>14.899999999997249</v>
      </c>
      <c r="N2474" s="59">
        <f t="shared" si="231"/>
        <v>48</v>
      </c>
      <c r="O2474" s="59">
        <f t="shared" si="232"/>
        <v>1</v>
      </c>
    </row>
    <row r="2475" spans="1:15" ht="12.5" customHeight="1" x14ac:dyDescent="0.35">
      <c r="A2475" s="2">
        <v>48</v>
      </c>
      <c r="B2475" s="2" t="s">
        <v>54</v>
      </c>
      <c r="C2475" s="69">
        <v>105.72929999999999</v>
      </c>
      <c r="D2475" t="s">
        <v>50</v>
      </c>
      <c r="E2475" s="2" t="s">
        <v>44</v>
      </c>
      <c r="F2475" s="2" t="s">
        <v>55</v>
      </c>
      <c r="G2475" s="2">
        <v>1E-4</v>
      </c>
      <c r="H2475" s="2" t="str">
        <f>IF(OR(G2475="",G2476="",G2477="",G2478=""),"",(SUMIF(A2475:A$7000,A2475,G2475:G$7000)))</f>
        <v/>
      </c>
      <c r="I2475" s="55" t="str">
        <f t="shared" si="234"/>
        <v/>
      </c>
      <c r="J2475" s="61" t="str">
        <f t="shared" si="230"/>
        <v/>
      </c>
      <c r="K2475" s="55">
        <f t="array" ref="K2475">(MAX(IF($A2475=InsertVoiceSwitchActivateLOG!A$1:A$7000,InsertVoiceSwitchActivateLOG!H$1:H$7000,0)))</f>
        <v>8.5000000000000034E-2</v>
      </c>
      <c r="L2475" s="55" t="str">
        <f t="shared" si="235"/>
        <v/>
      </c>
      <c r="M2475" s="55">
        <f t="shared" si="233"/>
        <v>16.59999999999684</v>
      </c>
      <c r="N2475" s="59" t="str">
        <f t="shared" si="231"/>
        <v/>
      </c>
      <c r="O2475" s="59" t="str">
        <f t="shared" si="232"/>
        <v/>
      </c>
    </row>
    <row r="2476" spans="1:15" ht="12.5" customHeight="1" x14ac:dyDescent="0.35">
      <c r="A2476" s="61">
        <v>48</v>
      </c>
      <c r="B2476" s="61" t="s">
        <v>54</v>
      </c>
      <c r="C2476" s="70">
        <v>105.7458</v>
      </c>
      <c r="D2476" s="59" t="s">
        <v>50</v>
      </c>
      <c r="E2476" s="61" t="s">
        <v>44</v>
      </c>
      <c r="F2476" s="61" t="s">
        <v>55</v>
      </c>
      <c r="G2476" s="61"/>
      <c r="H2476" s="61" t="str">
        <f>IF(OR(G2476="",G2477="",G2478="",G2479=""),"",(SUMIF(A2476:A$7000,A2476,G2476:G$7000)))</f>
        <v/>
      </c>
      <c r="I2476" s="61" t="str">
        <f t="shared" si="234"/>
        <v/>
      </c>
      <c r="J2476" s="61" t="str">
        <f t="shared" si="230"/>
        <v/>
      </c>
      <c r="K2476" s="61">
        <f t="array" ref="K2476">(MAX(IF($A2476=InsertVoiceSwitchActivateLOG!A$1:A$7000,InsertVoiceSwitchActivateLOG!H$1:H$7000,0)))</f>
        <v>8.5000000000000034E-2</v>
      </c>
      <c r="L2476" s="61" t="str">
        <f t="shared" si="235"/>
        <v/>
      </c>
      <c r="M2476" s="61">
        <f t="shared" si="233"/>
        <v>16.500000000007731</v>
      </c>
      <c r="N2476" s="59" t="str">
        <f t="shared" si="231"/>
        <v/>
      </c>
      <c r="O2476" s="59" t="str">
        <f t="shared" si="232"/>
        <v/>
      </c>
    </row>
    <row r="2477" spans="1:15" ht="12.5" customHeight="1" x14ac:dyDescent="0.35">
      <c r="A2477" s="2">
        <v>48</v>
      </c>
      <c r="B2477" s="2" t="s">
        <v>54</v>
      </c>
      <c r="C2477" s="69">
        <v>105.76390000000001</v>
      </c>
      <c r="D2477" t="s">
        <v>50</v>
      </c>
      <c r="E2477" s="2" t="s">
        <v>44</v>
      </c>
      <c r="F2477" s="2" t="s">
        <v>55</v>
      </c>
      <c r="G2477" s="2"/>
      <c r="H2477" s="2" t="str">
        <f>IF(OR(G2477="",G2478="",G2479="",G2480=""),"",(SUMIF(A2477:A$7000,A2477,G2477:G$7000)))</f>
        <v/>
      </c>
      <c r="I2477" s="55" t="str">
        <f t="shared" si="234"/>
        <v/>
      </c>
      <c r="J2477" s="61" t="str">
        <f t="shared" si="230"/>
        <v/>
      </c>
      <c r="K2477" s="55">
        <f t="array" ref="K2477">(MAX(IF($A2477=InsertVoiceSwitchActivateLOG!A$1:A$7000,InsertVoiceSwitchActivateLOG!H$1:H$7000,0)))</f>
        <v>8.5000000000000034E-2</v>
      </c>
      <c r="L2477" s="55" t="str">
        <f t="shared" si="235"/>
        <v/>
      </c>
      <c r="M2477" s="55">
        <f t="shared" si="233"/>
        <v>18.100000000004002</v>
      </c>
      <c r="N2477" s="59" t="str">
        <f t="shared" si="231"/>
        <v/>
      </c>
      <c r="O2477" s="59" t="str">
        <f t="shared" si="232"/>
        <v/>
      </c>
    </row>
    <row r="2478" spans="1:15" ht="12.5" customHeight="1" x14ac:dyDescent="0.35">
      <c r="A2478" s="61">
        <v>49</v>
      </c>
      <c r="B2478" s="61" t="s">
        <v>54</v>
      </c>
      <c r="C2478" s="70">
        <v>106.7962</v>
      </c>
      <c r="D2478" s="59" t="s">
        <v>50</v>
      </c>
      <c r="E2478" s="61" t="s">
        <v>43</v>
      </c>
      <c r="F2478" s="61" t="s">
        <v>55</v>
      </c>
      <c r="G2478" s="61"/>
      <c r="H2478" s="61" t="str">
        <f>IF(OR(G2478="",G2479="",G2480="",G2481=""),"",(SUMIF(A2478:A$7000,A2478,G2478:G$7000)))</f>
        <v/>
      </c>
      <c r="I2478" s="61" t="str">
        <f t="shared" si="234"/>
        <v/>
      </c>
      <c r="J2478" s="61" t="str">
        <f t="shared" si="230"/>
        <v/>
      </c>
      <c r="K2478" s="61">
        <f t="array" ref="K2478">(MAX(IF($A2478=InsertVoiceSwitchActivateLOG!A$1:A$7000,InsertVoiceSwitchActivateLOG!H$1:H$7000,0)))</f>
        <v>3.0999999999999996E-2</v>
      </c>
      <c r="L2478" s="61" t="str">
        <f t="shared" si="235"/>
        <v/>
      </c>
      <c r="M2478" s="61">
        <f t="shared" si="233"/>
        <v>0</v>
      </c>
      <c r="N2478" s="59" t="str">
        <f t="shared" si="231"/>
        <v/>
      </c>
      <c r="O2478" s="59" t="str">
        <f t="shared" si="232"/>
        <v/>
      </c>
    </row>
    <row r="2479" spans="1:15" ht="12.5" customHeight="1" x14ac:dyDescent="0.35">
      <c r="A2479" s="2">
        <v>49</v>
      </c>
      <c r="B2479" s="2" t="s">
        <v>54</v>
      </c>
      <c r="C2479" s="69">
        <v>106.8189</v>
      </c>
      <c r="D2479" t="s">
        <v>50</v>
      </c>
      <c r="E2479" s="2" t="s">
        <v>43</v>
      </c>
      <c r="F2479" s="2" t="s">
        <v>55</v>
      </c>
      <c r="G2479" s="2"/>
      <c r="H2479" s="2" t="str">
        <f>IF(OR(G2479="",G2480="",G2481="",G2482=""),"",(SUMIF(A2479:A$7000,A2479,G2479:G$7000)))</f>
        <v/>
      </c>
      <c r="I2479" s="55" t="str">
        <f t="shared" si="234"/>
        <v/>
      </c>
      <c r="J2479" s="61" t="str">
        <f t="shared" si="230"/>
        <v/>
      </c>
      <c r="K2479" s="55">
        <f t="array" ref="K2479">(MAX(IF($A2479=InsertVoiceSwitchActivateLOG!A$1:A$7000,InsertVoiceSwitchActivateLOG!H$1:H$7000,0)))</f>
        <v>3.0999999999999996E-2</v>
      </c>
      <c r="L2479" s="55" t="str">
        <f t="shared" si="235"/>
        <v/>
      </c>
      <c r="M2479" s="55">
        <f t="shared" si="233"/>
        <v>22.700000000000387</v>
      </c>
      <c r="N2479" s="59" t="str">
        <f t="shared" si="231"/>
        <v/>
      </c>
      <c r="O2479" s="59" t="str">
        <f t="shared" si="232"/>
        <v/>
      </c>
    </row>
    <row r="2480" spans="1:15" ht="12.5" customHeight="1" x14ac:dyDescent="0.35">
      <c r="A2480" s="61">
        <v>49</v>
      </c>
      <c r="B2480" s="61" t="s">
        <v>54</v>
      </c>
      <c r="C2480" s="70">
        <v>106.83750000000001</v>
      </c>
      <c r="D2480" s="59" t="s">
        <v>50</v>
      </c>
      <c r="E2480" s="61" t="s">
        <v>43</v>
      </c>
      <c r="F2480" s="61" t="s">
        <v>55</v>
      </c>
      <c r="G2480" s="61"/>
      <c r="H2480" s="61" t="str">
        <f>IF(OR(G2480="",G2481="",G2482="",G2483=""),"",(SUMIF(A2480:A$7000,A2480,G2480:G$7000)))</f>
        <v/>
      </c>
      <c r="I2480" s="61" t="str">
        <f t="shared" si="234"/>
        <v/>
      </c>
      <c r="J2480" s="61" t="str">
        <f t="shared" si="230"/>
        <v/>
      </c>
      <c r="K2480" s="61">
        <f t="array" ref="K2480">(MAX(IF($A2480=InsertVoiceSwitchActivateLOG!A$1:A$7000,InsertVoiceSwitchActivateLOG!H$1:H$7000,0)))</f>
        <v>3.0999999999999996E-2</v>
      </c>
      <c r="L2480" s="61" t="str">
        <f t="shared" si="235"/>
        <v/>
      </c>
      <c r="M2480" s="61">
        <f t="shared" si="233"/>
        <v>18.600000000006389</v>
      </c>
      <c r="N2480" s="59" t="str">
        <f t="shared" si="231"/>
        <v/>
      </c>
      <c r="O2480" s="59" t="str">
        <f t="shared" si="232"/>
        <v/>
      </c>
    </row>
    <row r="2481" spans="1:15" ht="12.5" customHeight="1" x14ac:dyDescent="0.35">
      <c r="A2481" s="2">
        <v>49</v>
      </c>
      <c r="B2481" s="2" t="s">
        <v>54</v>
      </c>
      <c r="C2481" s="69">
        <v>106.8646</v>
      </c>
      <c r="D2481" t="s">
        <v>50</v>
      </c>
      <c r="E2481" s="2" t="s">
        <v>43</v>
      </c>
      <c r="F2481" s="2" t="s">
        <v>55</v>
      </c>
      <c r="G2481" s="2"/>
      <c r="H2481" s="2" t="str">
        <f>IF(OR(G2481="",G2482="",G2483="",G2484=""),"",(SUMIF(A2481:A$7000,A2481,G2481:G$7000)))</f>
        <v/>
      </c>
      <c r="I2481" s="55" t="str">
        <f t="shared" si="234"/>
        <v/>
      </c>
      <c r="J2481" s="61" t="str">
        <f t="shared" si="230"/>
        <v/>
      </c>
      <c r="K2481" s="55">
        <f t="array" ref="K2481">(MAX(IF($A2481=InsertVoiceSwitchActivateLOG!A$1:A$7000,InsertVoiceSwitchActivateLOG!H$1:H$7000,0)))</f>
        <v>3.0999999999999996E-2</v>
      </c>
      <c r="L2481" s="55" t="str">
        <f t="shared" si="235"/>
        <v/>
      </c>
      <c r="M2481" s="55">
        <f t="shared" si="233"/>
        <v>27.099999999990132</v>
      </c>
      <c r="N2481" s="59" t="str">
        <f t="shared" si="231"/>
        <v/>
      </c>
      <c r="O2481" s="59" t="str">
        <f t="shared" si="232"/>
        <v/>
      </c>
    </row>
    <row r="2482" spans="1:15" ht="12.5" customHeight="1" x14ac:dyDescent="0.35">
      <c r="A2482" s="61">
        <v>49</v>
      </c>
      <c r="B2482" s="61" t="s">
        <v>54</v>
      </c>
      <c r="C2482" s="70">
        <v>106.8989</v>
      </c>
      <c r="D2482" s="59" t="s">
        <v>50</v>
      </c>
      <c r="E2482" s="61" t="s">
        <v>43</v>
      </c>
      <c r="F2482" s="61" t="s">
        <v>55</v>
      </c>
      <c r="G2482" s="61"/>
      <c r="H2482" s="61" t="str">
        <f>IF(OR(G2482="",G2483="",G2484="",G2485=""),"",(SUMIF(A2482:A$7000,A2482,G2482:G$7000)))</f>
        <v/>
      </c>
      <c r="I2482" s="61" t="str">
        <f t="shared" si="234"/>
        <v/>
      </c>
      <c r="J2482" s="61" t="str">
        <f t="shared" si="230"/>
        <v/>
      </c>
      <c r="K2482" s="61">
        <f t="array" ref="K2482">(MAX(IF($A2482=InsertVoiceSwitchActivateLOG!A$1:A$7000,InsertVoiceSwitchActivateLOG!H$1:H$7000,0)))</f>
        <v>3.0999999999999996E-2</v>
      </c>
      <c r="L2482" s="61" t="str">
        <f t="shared" si="235"/>
        <v/>
      </c>
      <c r="M2482" s="61">
        <f t="shared" si="233"/>
        <v>34.300000000001774</v>
      </c>
      <c r="N2482" s="59" t="str">
        <f t="shared" si="231"/>
        <v/>
      </c>
      <c r="O2482" s="59" t="str">
        <f t="shared" si="232"/>
        <v/>
      </c>
    </row>
    <row r="2483" spans="1:15" ht="12.5" customHeight="1" x14ac:dyDescent="0.35">
      <c r="A2483" s="2">
        <v>49</v>
      </c>
      <c r="B2483" s="2" t="s">
        <v>54</v>
      </c>
      <c r="C2483" s="69">
        <v>106.9303</v>
      </c>
      <c r="D2483" t="s">
        <v>50</v>
      </c>
      <c r="E2483" s="2" t="s">
        <v>43</v>
      </c>
      <c r="F2483" s="2" t="s">
        <v>55</v>
      </c>
      <c r="G2483" s="2"/>
      <c r="H2483" s="2" t="str">
        <f>IF(OR(G2483="",G2484="",G2485="",G2486=""),"",(SUMIF(A2483:A$7000,A2483,G2483:G$7000)))</f>
        <v/>
      </c>
      <c r="I2483" s="55" t="str">
        <f t="shared" si="234"/>
        <v/>
      </c>
      <c r="J2483" s="61" t="str">
        <f t="shared" si="230"/>
        <v/>
      </c>
      <c r="K2483" s="55">
        <f t="array" ref="K2483">(MAX(IF($A2483=InsertVoiceSwitchActivateLOG!A$1:A$7000,InsertVoiceSwitchActivateLOG!H$1:H$7000,0)))</f>
        <v>3.0999999999999996E-2</v>
      </c>
      <c r="L2483" s="55" t="str">
        <f t="shared" si="235"/>
        <v/>
      </c>
      <c r="M2483" s="55">
        <f t="shared" si="233"/>
        <v>31.400000000004979</v>
      </c>
      <c r="N2483" s="59" t="str">
        <f t="shared" si="231"/>
        <v/>
      </c>
      <c r="O2483" s="59" t="str">
        <f t="shared" si="232"/>
        <v/>
      </c>
    </row>
    <row r="2484" spans="1:15" ht="12.5" customHeight="1" x14ac:dyDescent="0.35">
      <c r="A2484" s="61">
        <v>49</v>
      </c>
      <c r="B2484" s="61" t="s">
        <v>54</v>
      </c>
      <c r="C2484" s="70">
        <v>106.9457</v>
      </c>
      <c r="D2484" s="59" t="s">
        <v>50</v>
      </c>
      <c r="E2484" s="61" t="s">
        <v>43</v>
      </c>
      <c r="F2484" s="61" t="s">
        <v>55</v>
      </c>
      <c r="G2484" s="61"/>
      <c r="H2484" s="61" t="str">
        <f>IF(OR(G2484="",G2485="",G2486="",G2487=""),"",(SUMIF(A2484:A$7000,A2484,G2484:G$7000)))</f>
        <v/>
      </c>
      <c r="I2484" s="61" t="str">
        <f t="shared" si="234"/>
        <v/>
      </c>
      <c r="J2484" s="61" t="str">
        <f t="shared" si="230"/>
        <v/>
      </c>
      <c r="K2484" s="61">
        <f t="array" ref="K2484">(MAX(IF($A2484=InsertVoiceSwitchActivateLOG!A$1:A$7000,InsertVoiceSwitchActivateLOG!H$1:H$7000,0)))</f>
        <v>3.0999999999999996E-2</v>
      </c>
      <c r="L2484" s="61" t="str">
        <f t="shared" si="235"/>
        <v/>
      </c>
      <c r="M2484" s="61">
        <f t="shared" si="233"/>
        <v>15.399999999999636</v>
      </c>
      <c r="N2484" s="59" t="str">
        <f t="shared" si="231"/>
        <v/>
      </c>
      <c r="O2484" s="59" t="str">
        <f t="shared" si="232"/>
        <v/>
      </c>
    </row>
    <row r="2485" spans="1:15" ht="12.5" customHeight="1" x14ac:dyDescent="0.35">
      <c r="A2485" s="2">
        <v>49</v>
      </c>
      <c r="B2485" s="2" t="s">
        <v>54</v>
      </c>
      <c r="C2485" s="69">
        <v>106.96169999999999</v>
      </c>
      <c r="D2485" t="s">
        <v>50</v>
      </c>
      <c r="E2485" s="2" t="s">
        <v>43</v>
      </c>
      <c r="F2485" s="2" t="s">
        <v>55</v>
      </c>
      <c r="G2485" s="2"/>
      <c r="H2485" s="2" t="str">
        <f>IF(OR(G2485="",G2486="",G2487="",G2488=""),"",(SUMIF(A2485:A$7000,A2485,G2485:G$7000)))</f>
        <v/>
      </c>
      <c r="I2485" s="55" t="str">
        <f t="shared" si="234"/>
        <v/>
      </c>
      <c r="J2485" s="61" t="str">
        <f t="shared" si="230"/>
        <v/>
      </c>
      <c r="K2485" s="55">
        <f t="array" ref="K2485">(MAX(IF($A2485=InsertVoiceSwitchActivateLOG!A$1:A$7000,InsertVoiceSwitchActivateLOG!H$1:H$7000,0)))</f>
        <v>3.0999999999999996E-2</v>
      </c>
      <c r="L2485" s="55" t="str">
        <f t="shared" si="235"/>
        <v/>
      </c>
      <c r="M2485" s="55">
        <f t="shared" si="233"/>
        <v>15.999999999991132</v>
      </c>
      <c r="N2485" s="59" t="str">
        <f t="shared" si="231"/>
        <v/>
      </c>
      <c r="O2485" s="59" t="str">
        <f t="shared" si="232"/>
        <v/>
      </c>
    </row>
    <row r="2486" spans="1:15" ht="12.5" customHeight="1" x14ac:dyDescent="0.35">
      <c r="A2486" s="61">
        <v>49</v>
      </c>
      <c r="B2486" s="61" t="s">
        <v>54</v>
      </c>
      <c r="C2486" s="70">
        <v>106.9774</v>
      </c>
      <c r="D2486" s="59" t="s">
        <v>50</v>
      </c>
      <c r="E2486" s="61" t="s">
        <v>43</v>
      </c>
      <c r="F2486" s="61" t="s">
        <v>55</v>
      </c>
      <c r="G2486" s="61"/>
      <c r="H2486" s="61" t="str">
        <f>IF(OR(G2486="",G2487="",G2488="",G2489=""),"",(SUMIF(A2486:A$7000,A2486,G2486:G$7000)))</f>
        <v/>
      </c>
      <c r="I2486" s="61" t="str">
        <f t="shared" si="234"/>
        <v/>
      </c>
      <c r="J2486" s="61" t="str">
        <f t="shared" si="230"/>
        <v/>
      </c>
      <c r="K2486" s="61">
        <f t="array" ref="K2486">(MAX(IF($A2486=InsertVoiceSwitchActivateLOG!A$1:A$7000,InsertVoiceSwitchActivateLOG!H$1:H$7000,0)))</f>
        <v>3.0999999999999996E-2</v>
      </c>
      <c r="L2486" s="61" t="str">
        <f t="shared" si="235"/>
        <v/>
      </c>
      <c r="M2486" s="61">
        <f t="shared" si="233"/>
        <v>15.700000000009595</v>
      </c>
      <c r="N2486" s="59" t="str">
        <f t="shared" si="231"/>
        <v/>
      </c>
      <c r="O2486" s="59" t="str">
        <f t="shared" si="232"/>
        <v/>
      </c>
    </row>
    <row r="2487" spans="1:15" ht="12.5" customHeight="1" x14ac:dyDescent="0.35">
      <c r="A2487" s="2">
        <v>49</v>
      </c>
      <c r="B2487" s="2" t="s">
        <v>54</v>
      </c>
      <c r="C2487" s="69">
        <v>106.99460000000001</v>
      </c>
      <c r="D2487" t="s">
        <v>50</v>
      </c>
      <c r="E2487" s="2" t="s">
        <v>43</v>
      </c>
      <c r="F2487" s="2" t="s">
        <v>55</v>
      </c>
      <c r="G2487" s="2"/>
      <c r="H2487" s="2" t="str">
        <f>IF(OR(G2487="",G2488="",G2489="",G2490=""),"",(SUMIF(A2487:A$7000,A2487,G2487:G$7000)))</f>
        <v/>
      </c>
      <c r="I2487" s="55" t="str">
        <f t="shared" si="234"/>
        <v/>
      </c>
      <c r="J2487" s="61" t="str">
        <f t="shared" si="230"/>
        <v/>
      </c>
      <c r="K2487" s="55">
        <f t="array" ref="K2487">(MAX(IF($A2487=InsertVoiceSwitchActivateLOG!A$1:A$7000,InsertVoiceSwitchActivateLOG!H$1:H$7000,0)))</f>
        <v>3.0999999999999996E-2</v>
      </c>
      <c r="L2487" s="55" t="str">
        <f t="shared" si="235"/>
        <v/>
      </c>
      <c r="M2487" s="55">
        <f t="shared" si="233"/>
        <v>17.200000000002547</v>
      </c>
      <c r="N2487" s="59" t="str">
        <f t="shared" si="231"/>
        <v/>
      </c>
      <c r="O2487" s="59" t="str">
        <f t="shared" si="232"/>
        <v/>
      </c>
    </row>
    <row r="2488" spans="1:15" ht="12.5" customHeight="1" x14ac:dyDescent="0.35">
      <c r="A2488" s="61">
        <v>49</v>
      </c>
      <c r="B2488" s="61" t="s">
        <v>54</v>
      </c>
      <c r="C2488" s="70">
        <v>107.01560000000001</v>
      </c>
      <c r="D2488" s="59" t="s">
        <v>50</v>
      </c>
      <c r="E2488" s="61" t="s">
        <v>43</v>
      </c>
      <c r="F2488" s="61" t="s">
        <v>55</v>
      </c>
      <c r="G2488" s="61"/>
      <c r="H2488" s="61" t="str">
        <f>IF(OR(G2488="",G2489="",G2490="",G2491=""),"",(SUMIF(A2488:A$7000,A2488,G2488:G$7000)))</f>
        <v/>
      </c>
      <c r="I2488" s="61" t="str">
        <f t="shared" si="234"/>
        <v/>
      </c>
      <c r="J2488" s="61" t="str">
        <f t="shared" si="230"/>
        <v/>
      </c>
      <c r="K2488" s="61">
        <f t="array" ref="K2488">(MAX(IF($A2488=InsertVoiceSwitchActivateLOG!A$1:A$7000,InsertVoiceSwitchActivateLOG!H$1:H$7000,0)))</f>
        <v>3.0999999999999996E-2</v>
      </c>
      <c r="L2488" s="61" t="str">
        <f t="shared" si="235"/>
        <v/>
      </c>
      <c r="M2488" s="61">
        <f t="shared" si="233"/>
        <v>21.000000000000796</v>
      </c>
      <c r="N2488" s="59" t="str">
        <f t="shared" si="231"/>
        <v/>
      </c>
      <c r="O2488" s="59" t="str">
        <f t="shared" si="232"/>
        <v/>
      </c>
    </row>
    <row r="2489" spans="1:15" ht="12.5" customHeight="1" x14ac:dyDescent="0.35">
      <c r="A2489" s="2">
        <v>49</v>
      </c>
      <c r="B2489" s="2" t="s">
        <v>56</v>
      </c>
      <c r="C2489" s="69">
        <v>107.0376</v>
      </c>
      <c r="D2489" t="s">
        <v>50</v>
      </c>
      <c r="E2489" s="2" t="s">
        <v>43</v>
      </c>
      <c r="F2489" s="2" t="s">
        <v>55</v>
      </c>
      <c r="G2489" s="2">
        <v>1.9E-3</v>
      </c>
      <c r="H2489" s="2" t="str">
        <f>IF(OR(G2489="",G2490="",G2491="",G2492=""),"",(SUMIF(A2489:A$7000,A2489,G2489:G$7000)))</f>
        <v/>
      </c>
      <c r="I2489" s="55" t="str">
        <f t="shared" si="234"/>
        <v/>
      </c>
      <c r="J2489" s="61" t="str">
        <f t="shared" si="230"/>
        <v/>
      </c>
      <c r="K2489" s="55">
        <f t="array" ref="K2489">(MAX(IF($A2489=InsertVoiceSwitchActivateLOG!A$1:A$7000,InsertVoiceSwitchActivateLOG!H$1:H$7000,0)))</f>
        <v>3.0999999999999996E-2</v>
      </c>
      <c r="L2489" s="55" t="str">
        <f t="shared" si="235"/>
        <v/>
      </c>
      <c r="M2489" s="55">
        <f t="shared" si="233"/>
        <v>21.99999999999136</v>
      </c>
      <c r="N2489" s="59" t="str">
        <f t="shared" si="231"/>
        <v/>
      </c>
      <c r="O2489" s="59" t="str">
        <f t="shared" si="232"/>
        <v/>
      </c>
    </row>
    <row r="2490" spans="1:15" ht="12.5" customHeight="1" x14ac:dyDescent="0.35">
      <c r="A2490" s="61">
        <v>49</v>
      </c>
      <c r="B2490" s="61" t="s">
        <v>54</v>
      </c>
      <c r="C2490" s="70">
        <v>107.0514</v>
      </c>
      <c r="D2490" s="59" t="s">
        <v>50</v>
      </c>
      <c r="E2490" s="61" t="s">
        <v>43</v>
      </c>
      <c r="F2490" s="61" t="s">
        <v>55</v>
      </c>
      <c r="G2490" s="61"/>
      <c r="H2490" s="61" t="str">
        <f>IF(OR(G2490="",G2491="",G2492="",G2493=""),"",(SUMIF(A2490:A$7000,A2490,G2490:G$7000)))</f>
        <v/>
      </c>
      <c r="I2490" s="61" t="str">
        <f t="shared" si="234"/>
        <v/>
      </c>
      <c r="J2490" s="61" t="str">
        <f t="shared" si="230"/>
        <v/>
      </c>
      <c r="K2490" s="61">
        <f t="array" ref="K2490">(MAX(IF($A2490=InsertVoiceSwitchActivateLOG!A$1:A$7000,InsertVoiceSwitchActivateLOG!H$1:H$7000,0)))</f>
        <v>3.0999999999999996E-2</v>
      </c>
      <c r="L2490" s="61" t="str">
        <f t="shared" si="235"/>
        <v/>
      </c>
      <c r="M2490" s="61">
        <f t="shared" si="233"/>
        <v>13.800000000003365</v>
      </c>
      <c r="N2490" s="59" t="str">
        <f t="shared" si="231"/>
        <v/>
      </c>
      <c r="O2490" s="59" t="str">
        <f t="shared" si="232"/>
        <v/>
      </c>
    </row>
    <row r="2491" spans="1:15" ht="12.5" customHeight="1" x14ac:dyDescent="0.35">
      <c r="A2491" s="2">
        <v>49</v>
      </c>
      <c r="B2491" s="2" t="s">
        <v>54</v>
      </c>
      <c r="C2491" s="69">
        <v>107.06829999999999</v>
      </c>
      <c r="D2491" t="s">
        <v>50</v>
      </c>
      <c r="E2491" s="2" t="s">
        <v>43</v>
      </c>
      <c r="F2491" s="2" t="s">
        <v>55</v>
      </c>
      <c r="G2491" s="2"/>
      <c r="H2491" s="2" t="str">
        <f>IF(OR(G2491="",G2492="",G2493="",G2494=""),"",(SUMIF(A2491:A$7000,A2491,G2491:G$7000)))</f>
        <v/>
      </c>
      <c r="I2491" s="55" t="str">
        <f t="shared" si="234"/>
        <v/>
      </c>
      <c r="J2491" s="61" t="str">
        <f t="shared" si="230"/>
        <v/>
      </c>
      <c r="K2491" s="55">
        <f t="array" ref="K2491">(MAX(IF($A2491=InsertVoiceSwitchActivateLOG!A$1:A$7000,InsertVoiceSwitchActivateLOG!H$1:H$7000,0)))</f>
        <v>3.0999999999999996E-2</v>
      </c>
      <c r="L2491" s="55" t="str">
        <f t="shared" si="235"/>
        <v/>
      </c>
      <c r="M2491" s="55">
        <f t="shared" si="233"/>
        <v>16.899999999992588</v>
      </c>
      <c r="N2491" s="59" t="str">
        <f t="shared" si="231"/>
        <v/>
      </c>
      <c r="O2491" s="59" t="str">
        <f t="shared" si="232"/>
        <v/>
      </c>
    </row>
    <row r="2492" spans="1:15" ht="12.5" customHeight="1" x14ac:dyDescent="0.35">
      <c r="A2492" s="61">
        <v>49</v>
      </c>
      <c r="B2492" s="61" t="s">
        <v>54</v>
      </c>
      <c r="C2492" s="70">
        <v>107.08450000000001</v>
      </c>
      <c r="D2492" s="59" t="s">
        <v>50</v>
      </c>
      <c r="E2492" s="61" t="s">
        <v>43</v>
      </c>
      <c r="F2492" s="61" t="s">
        <v>55</v>
      </c>
      <c r="G2492" s="61"/>
      <c r="H2492" s="61" t="str">
        <f>IF(OR(G2492="",G2493="",G2494="",G2495=""),"",(SUMIF(A2492:A$7000,A2492,G2492:G$7000)))</f>
        <v/>
      </c>
      <c r="I2492" s="61" t="str">
        <f t="shared" si="234"/>
        <v/>
      </c>
      <c r="J2492" s="61" t="str">
        <f t="shared" si="230"/>
        <v/>
      </c>
      <c r="K2492" s="61">
        <f t="array" ref="K2492">(MAX(IF($A2492=InsertVoiceSwitchActivateLOG!A$1:A$7000,InsertVoiceSwitchActivateLOG!H$1:H$7000,0)))</f>
        <v>3.0999999999999996E-2</v>
      </c>
      <c r="L2492" s="61" t="str">
        <f t="shared" si="235"/>
        <v/>
      </c>
      <c r="M2492" s="61">
        <f t="shared" si="233"/>
        <v>16.200000000011983</v>
      </c>
      <c r="N2492" s="59" t="str">
        <f t="shared" si="231"/>
        <v/>
      </c>
      <c r="O2492" s="59" t="str">
        <f t="shared" si="232"/>
        <v/>
      </c>
    </row>
    <row r="2493" spans="1:15" ht="12.5" customHeight="1" x14ac:dyDescent="0.35">
      <c r="A2493" s="2">
        <v>49</v>
      </c>
      <c r="B2493" s="2" t="s">
        <v>54</v>
      </c>
      <c r="C2493" s="69">
        <v>107.10599999999999</v>
      </c>
      <c r="D2493" t="s">
        <v>50</v>
      </c>
      <c r="E2493" s="2" t="s">
        <v>43</v>
      </c>
      <c r="F2493" s="2" t="s">
        <v>55</v>
      </c>
      <c r="G2493" s="2"/>
      <c r="H2493" s="2" t="str">
        <f>IF(OR(G2493="",G2494="",G2495="",G2496=""),"",(SUMIF(A2493:A$7000,A2493,G2493:G$7000)))</f>
        <v/>
      </c>
      <c r="I2493" s="55" t="str">
        <f t="shared" si="234"/>
        <v/>
      </c>
      <c r="J2493" s="61" t="str">
        <f t="shared" si="230"/>
        <v/>
      </c>
      <c r="K2493" s="55">
        <f t="array" ref="K2493">(MAX(IF($A2493=InsertVoiceSwitchActivateLOG!A$1:A$7000,InsertVoiceSwitchActivateLOG!H$1:H$7000,0)))</f>
        <v>3.0999999999999996E-2</v>
      </c>
      <c r="L2493" s="55" t="str">
        <f t="shared" si="235"/>
        <v/>
      </c>
      <c r="M2493" s="55">
        <f t="shared" si="233"/>
        <v>21.499999999988972</v>
      </c>
      <c r="N2493" s="59" t="str">
        <f t="shared" si="231"/>
        <v/>
      </c>
      <c r="O2493" s="59" t="str">
        <f t="shared" si="232"/>
        <v/>
      </c>
    </row>
    <row r="2494" spans="1:15" ht="12.5" customHeight="1" x14ac:dyDescent="0.35">
      <c r="A2494" s="61">
        <v>49</v>
      </c>
      <c r="B2494" s="61" t="s">
        <v>54</v>
      </c>
      <c r="C2494" s="70">
        <v>107.12050000000001</v>
      </c>
      <c r="D2494" s="59" t="s">
        <v>50</v>
      </c>
      <c r="E2494" s="61" t="s">
        <v>43</v>
      </c>
      <c r="F2494" s="61" t="s">
        <v>55</v>
      </c>
      <c r="G2494" s="61"/>
      <c r="H2494" s="61" t="str">
        <f>IF(OR(G2494="",G2495="",G2496="",G2497=""),"",(SUMIF(A2494:A$7000,A2494,G2494:G$7000)))</f>
        <v/>
      </c>
      <c r="I2494" s="61" t="str">
        <f t="shared" si="234"/>
        <v/>
      </c>
      <c r="J2494" s="61" t="str">
        <f t="shared" si="230"/>
        <v/>
      </c>
      <c r="K2494" s="61">
        <f t="array" ref="K2494">(MAX(IF($A2494=InsertVoiceSwitchActivateLOG!A$1:A$7000,InsertVoiceSwitchActivateLOG!H$1:H$7000,0)))</f>
        <v>3.0999999999999996E-2</v>
      </c>
      <c r="L2494" s="61" t="str">
        <f t="shared" si="235"/>
        <v/>
      </c>
      <c r="M2494" s="61">
        <f t="shared" si="233"/>
        <v>14.500000000012392</v>
      </c>
      <c r="N2494" s="59" t="str">
        <f t="shared" si="231"/>
        <v/>
      </c>
      <c r="O2494" s="59" t="str">
        <f t="shared" si="232"/>
        <v/>
      </c>
    </row>
    <row r="2495" spans="1:15" ht="12.5" customHeight="1" x14ac:dyDescent="0.35">
      <c r="A2495" s="2">
        <v>49</v>
      </c>
      <c r="B2495" s="2" t="s">
        <v>54</v>
      </c>
      <c r="C2495" s="69">
        <v>107.1371</v>
      </c>
      <c r="D2495" t="s">
        <v>50</v>
      </c>
      <c r="E2495" s="2" t="s">
        <v>43</v>
      </c>
      <c r="F2495" s="2" t="s">
        <v>55</v>
      </c>
      <c r="G2495" s="2"/>
      <c r="H2495" s="2" t="str">
        <f>IF(OR(G2495="",G2496="",G2497="",G2498=""),"",(SUMIF(A2495:A$7000,A2495,G2495:G$7000)))</f>
        <v/>
      </c>
      <c r="I2495" s="55" t="str">
        <f t="shared" si="234"/>
        <v/>
      </c>
      <c r="J2495" s="61" t="str">
        <f t="shared" si="230"/>
        <v/>
      </c>
      <c r="K2495" s="55">
        <f t="array" ref="K2495">(MAX(IF($A2495=InsertVoiceSwitchActivateLOG!A$1:A$7000,InsertVoiceSwitchActivateLOG!H$1:H$7000,0)))</f>
        <v>3.0999999999999996E-2</v>
      </c>
      <c r="L2495" s="55" t="str">
        <f t="shared" si="235"/>
        <v/>
      </c>
      <c r="M2495" s="55">
        <f t="shared" si="233"/>
        <v>16.59999999999684</v>
      </c>
      <c r="N2495" s="59" t="str">
        <f t="shared" si="231"/>
        <v/>
      </c>
      <c r="O2495" s="59" t="str">
        <f t="shared" si="232"/>
        <v/>
      </c>
    </row>
    <row r="2496" spans="1:15" ht="12.5" customHeight="1" x14ac:dyDescent="0.35">
      <c r="A2496" s="61">
        <v>49</v>
      </c>
      <c r="B2496" s="61" t="s">
        <v>56</v>
      </c>
      <c r="C2496" s="70">
        <v>107.1572</v>
      </c>
      <c r="D2496" s="59" t="s">
        <v>50</v>
      </c>
      <c r="E2496" s="61" t="s">
        <v>43</v>
      </c>
      <c r="F2496" s="61" t="s">
        <v>55</v>
      </c>
      <c r="G2496" s="61">
        <v>1E-3</v>
      </c>
      <c r="H2496" s="61">
        <f>IF(OR(G2496="",G2497="",G2498="",G2499=""),"",(SUMIF(A2496:A$7000,A2496,G2496:G$7000)))</f>
        <v>3.0999999999999996E-2</v>
      </c>
      <c r="I2496" s="61">
        <f t="shared" si="234"/>
        <v>49</v>
      </c>
      <c r="J2496" s="61" t="str">
        <f t="shared" si="230"/>
        <v>TaskB</v>
      </c>
      <c r="K2496" s="61">
        <f t="array" ref="K2496">(MAX(IF($A2496=InsertVoiceSwitchActivateLOG!A$1:A$7000,InsertVoiceSwitchActivateLOG!H$1:H$7000,0)))</f>
        <v>3.0999999999999996E-2</v>
      </c>
      <c r="L2496" s="61">
        <f t="shared" si="235"/>
        <v>107.1572</v>
      </c>
      <c r="M2496" s="61">
        <f t="shared" si="233"/>
        <v>20.099999999999341</v>
      </c>
      <c r="N2496" s="59" t="str">
        <f t="shared" si="231"/>
        <v/>
      </c>
      <c r="O2496" s="59" t="str">
        <f t="shared" si="232"/>
        <v/>
      </c>
    </row>
    <row r="2497" spans="1:15" ht="12.5" customHeight="1" x14ac:dyDescent="0.35">
      <c r="A2497" s="2">
        <v>49</v>
      </c>
      <c r="B2497" s="2" t="s">
        <v>56</v>
      </c>
      <c r="C2497" s="69">
        <v>107.18049999999999</v>
      </c>
      <c r="D2497" t="s">
        <v>50</v>
      </c>
      <c r="E2497" s="2" t="s">
        <v>43</v>
      </c>
      <c r="F2497" s="2" t="s">
        <v>55</v>
      </c>
      <c r="G2497" s="2">
        <v>1.5E-3</v>
      </c>
      <c r="H2497" s="2">
        <f>IF(OR(G2497="",G2498="",G2499="",G2500=""),"",(SUMIF(A2497:A$7000,A2497,G2497:G$7000)))</f>
        <v>0.03</v>
      </c>
      <c r="I2497" s="55" t="str">
        <f t="shared" si="234"/>
        <v/>
      </c>
      <c r="J2497" s="61" t="str">
        <f t="shared" si="230"/>
        <v/>
      </c>
      <c r="K2497" s="55">
        <f t="array" ref="K2497">(MAX(IF($A2497=InsertVoiceSwitchActivateLOG!A$1:A$7000,InsertVoiceSwitchActivateLOG!H$1:H$7000,0)))</f>
        <v>3.0999999999999996E-2</v>
      </c>
      <c r="L2497" s="55" t="str">
        <f t="shared" si="235"/>
        <v/>
      </c>
      <c r="M2497" s="55">
        <f t="shared" si="233"/>
        <v>23.299999999991883</v>
      </c>
      <c r="N2497" s="59">
        <f t="shared" si="231"/>
        <v>49</v>
      </c>
      <c r="O2497" s="59">
        <f t="shared" si="232"/>
        <v>1</v>
      </c>
    </row>
    <row r="2498" spans="1:15" ht="12.5" customHeight="1" x14ac:dyDescent="0.35">
      <c r="A2498" s="61">
        <v>49</v>
      </c>
      <c r="B2498" s="61" t="s">
        <v>56</v>
      </c>
      <c r="C2498" s="70">
        <v>107.2056</v>
      </c>
      <c r="D2498" s="59" t="s">
        <v>50</v>
      </c>
      <c r="E2498" s="61" t="s">
        <v>43</v>
      </c>
      <c r="F2498" s="61" t="s">
        <v>55</v>
      </c>
      <c r="G2498" s="61">
        <v>2.8999999999999998E-3</v>
      </c>
      <c r="H2498" s="61">
        <f>IF(OR(G2498="",G2499="",G2500="",G2501=""),"",(SUMIF(A2498:A$7000,A2498,G2498:G$7000)))</f>
        <v>2.8499999999999998E-2</v>
      </c>
      <c r="I2498" s="61" t="str">
        <f t="shared" si="234"/>
        <v/>
      </c>
      <c r="J2498" s="61" t="str">
        <f t="shared" si="230"/>
        <v/>
      </c>
      <c r="K2498" s="61">
        <f t="array" ref="K2498">(MAX(IF($A2498=InsertVoiceSwitchActivateLOG!A$1:A$7000,InsertVoiceSwitchActivateLOG!H$1:H$7000,0)))</f>
        <v>3.0999999999999996E-2</v>
      </c>
      <c r="L2498" s="61" t="str">
        <f t="shared" si="235"/>
        <v/>
      </c>
      <c r="M2498" s="61">
        <f t="shared" si="233"/>
        <v>25.100000000009004</v>
      </c>
      <c r="N2498" s="59">
        <f t="shared" si="231"/>
        <v>49</v>
      </c>
      <c r="O2498" s="59">
        <f t="shared" si="232"/>
        <v>-1</v>
      </c>
    </row>
    <row r="2499" spans="1:15" ht="12.5" customHeight="1" x14ac:dyDescent="0.35">
      <c r="A2499" s="2">
        <v>49</v>
      </c>
      <c r="B2499" s="2" t="s">
        <v>56</v>
      </c>
      <c r="C2499" s="69">
        <v>107.2236</v>
      </c>
      <c r="D2499" t="s">
        <v>50</v>
      </c>
      <c r="E2499" s="2" t="s">
        <v>43</v>
      </c>
      <c r="F2499" s="2" t="s">
        <v>55</v>
      </c>
      <c r="G2499" s="2">
        <v>2.5999999999999999E-3</v>
      </c>
      <c r="H2499" s="2">
        <f>IF(OR(G2499="",G2500="",G2501="",G2502=""),"",(SUMIF(A2499:A$7000,A2499,G2499:G$7000)))</f>
        <v>2.5599999999999998E-2</v>
      </c>
      <c r="I2499" s="55" t="str">
        <f t="shared" si="234"/>
        <v/>
      </c>
      <c r="J2499" s="61" t="str">
        <f t="shared" si="230"/>
        <v/>
      </c>
      <c r="K2499" s="55">
        <f t="array" ref="K2499">(MAX(IF($A2499=InsertVoiceSwitchActivateLOG!A$1:A$7000,InsertVoiceSwitchActivateLOG!H$1:H$7000,0)))</f>
        <v>3.0999999999999996E-2</v>
      </c>
      <c r="L2499" s="55" t="str">
        <f t="shared" si="235"/>
        <v/>
      </c>
      <c r="M2499" s="55">
        <f t="shared" si="233"/>
        <v>18.000000000000682</v>
      </c>
      <c r="N2499" s="59">
        <f t="shared" si="231"/>
        <v>49</v>
      </c>
      <c r="O2499" s="59">
        <f t="shared" si="232"/>
        <v>-1</v>
      </c>
    </row>
    <row r="2500" spans="1:15" ht="12.5" customHeight="1" x14ac:dyDescent="0.35">
      <c r="A2500" s="61">
        <v>49</v>
      </c>
      <c r="B2500" s="61" t="s">
        <v>56</v>
      </c>
      <c r="C2500" s="70">
        <v>107.2466</v>
      </c>
      <c r="D2500" s="59" t="s">
        <v>50</v>
      </c>
      <c r="E2500" s="61" t="s">
        <v>43</v>
      </c>
      <c r="F2500" s="61" t="s">
        <v>55</v>
      </c>
      <c r="G2500" s="61">
        <v>2.3999999999999998E-3</v>
      </c>
      <c r="H2500" s="61">
        <f>IF(OR(G2500="",G2501="",G2502="",G2503=""),"",(SUMIF(A2500:A$7000,A2500,G2500:G$7000)))</f>
        <v>2.2999999999999996E-2</v>
      </c>
      <c r="I2500" s="61" t="str">
        <f t="shared" si="234"/>
        <v/>
      </c>
      <c r="J2500" s="61" t="str">
        <f t="shared" si="230"/>
        <v/>
      </c>
      <c r="K2500" s="61">
        <f t="array" ref="K2500">(MAX(IF($A2500=InsertVoiceSwitchActivateLOG!A$1:A$7000,InsertVoiceSwitchActivateLOG!H$1:H$7000,0)))</f>
        <v>3.0999999999999996E-2</v>
      </c>
      <c r="L2500" s="61" t="str">
        <f t="shared" si="235"/>
        <v/>
      </c>
      <c r="M2500" s="61">
        <f t="shared" si="233"/>
        <v>22.999999999996135</v>
      </c>
      <c r="N2500" s="59">
        <f t="shared" si="231"/>
        <v>49</v>
      </c>
      <c r="O2500" s="59">
        <f t="shared" si="232"/>
        <v>1</v>
      </c>
    </row>
    <row r="2501" spans="1:15" ht="12.5" customHeight="1" x14ac:dyDescent="0.35">
      <c r="A2501" s="2">
        <v>49</v>
      </c>
      <c r="B2501" s="2" t="s">
        <v>56</v>
      </c>
      <c r="C2501" s="69">
        <v>107.2651</v>
      </c>
      <c r="D2501" t="s">
        <v>50</v>
      </c>
      <c r="E2501" s="2" t="s">
        <v>43</v>
      </c>
      <c r="F2501" s="2" t="s">
        <v>55</v>
      </c>
      <c r="G2501" s="2">
        <v>2.3999999999999998E-3</v>
      </c>
      <c r="H2501" s="2">
        <f>IF(OR(G2501="",G2502="",G2503="",G2504=""),"",(SUMIF(A2501:A$7000,A2501,G2501:G$7000)))</f>
        <v>2.0599999999999997E-2</v>
      </c>
      <c r="I2501" s="55" t="str">
        <f t="shared" si="234"/>
        <v/>
      </c>
      <c r="J2501" s="61" t="str">
        <f t="shared" si="230"/>
        <v/>
      </c>
      <c r="K2501" s="55">
        <f t="array" ref="K2501">(MAX(IF($A2501=InsertVoiceSwitchActivateLOG!A$1:A$7000,InsertVoiceSwitchActivateLOG!H$1:H$7000,0)))</f>
        <v>3.0999999999999996E-2</v>
      </c>
      <c r="L2501" s="55" t="str">
        <f t="shared" si="235"/>
        <v/>
      </c>
      <c r="M2501" s="55">
        <f t="shared" si="233"/>
        <v>18.50000000000307</v>
      </c>
      <c r="N2501" s="59">
        <f t="shared" si="231"/>
        <v>49</v>
      </c>
      <c r="O2501" s="59">
        <f t="shared" si="232"/>
        <v>-1</v>
      </c>
    </row>
    <row r="2502" spans="1:15" ht="12.5" customHeight="1" x14ac:dyDescent="0.35">
      <c r="A2502" s="61">
        <v>49</v>
      </c>
      <c r="B2502" s="61" t="s">
        <v>56</v>
      </c>
      <c r="C2502" s="70">
        <v>107.2846</v>
      </c>
      <c r="D2502" s="59" t="s">
        <v>50</v>
      </c>
      <c r="E2502" s="61" t="s">
        <v>43</v>
      </c>
      <c r="F2502" s="61" t="s">
        <v>55</v>
      </c>
      <c r="G2502" s="61">
        <v>1.9E-3</v>
      </c>
      <c r="H2502" s="61">
        <f>IF(OR(G2502="",G2503="",G2504="",G2505=""),"",(SUMIF(A2502:A$7000,A2502,G2502:G$7000)))</f>
        <v>1.8199999999999997E-2</v>
      </c>
      <c r="I2502" s="61" t="str">
        <f t="shared" si="234"/>
        <v/>
      </c>
      <c r="J2502" s="61" t="str">
        <f t="shared" si="230"/>
        <v/>
      </c>
      <c r="K2502" s="61">
        <f t="array" ref="K2502">(MAX(IF($A2502=InsertVoiceSwitchActivateLOG!A$1:A$7000,InsertVoiceSwitchActivateLOG!H$1:H$7000,0)))</f>
        <v>3.0999999999999996E-2</v>
      </c>
      <c r="L2502" s="61" t="str">
        <f t="shared" si="235"/>
        <v/>
      </c>
      <c r="M2502" s="61">
        <f t="shared" si="233"/>
        <v>19.499999999993634</v>
      </c>
      <c r="N2502" s="59">
        <f t="shared" si="231"/>
        <v>49</v>
      </c>
      <c r="O2502" s="59">
        <f t="shared" si="232"/>
        <v>-1</v>
      </c>
    </row>
    <row r="2503" spans="1:15" ht="12.5" customHeight="1" x14ac:dyDescent="0.35">
      <c r="A2503" s="2">
        <v>49</v>
      </c>
      <c r="B2503" s="2" t="s">
        <v>56</v>
      </c>
      <c r="C2503" s="69">
        <v>107.30759999999999</v>
      </c>
      <c r="D2503" t="s">
        <v>50</v>
      </c>
      <c r="E2503" s="2" t="s">
        <v>43</v>
      </c>
      <c r="F2503" s="2" t="s">
        <v>55</v>
      </c>
      <c r="G2503" s="2">
        <v>1.6000000000000001E-3</v>
      </c>
      <c r="H2503" s="2">
        <f>IF(OR(G2503="",G2504="",G2505="",G2506=""),"",(SUMIF(A2503:A$7000,A2503,G2503:G$7000)))</f>
        <v>1.6299999999999999E-2</v>
      </c>
      <c r="I2503" s="55" t="str">
        <f t="shared" si="234"/>
        <v/>
      </c>
      <c r="J2503" s="61" t="str">
        <f t="shared" si="230"/>
        <v/>
      </c>
      <c r="K2503" s="55">
        <f t="array" ref="K2503">(MAX(IF($A2503=InsertVoiceSwitchActivateLOG!A$1:A$7000,InsertVoiceSwitchActivateLOG!H$1:H$7000,0)))</f>
        <v>3.0999999999999996E-2</v>
      </c>
      <c r="L2503" s="55" t="str">
        <f t="shared" si="235"/>
        <v/>
      </c>
      <c r="M2503" s="55">
        <f t="shared" si="233"/>
        <v>22.999999999996135</v>
      </c>
      <c r="N2503" s="59">
        <f t="shared" si="231"/>
        <v>49</v>
      </c>
      <c r="O2503" s="59">
        <f t="shared" si="232"/>
        <v>1</v>
      </c>
    </row>
    <row r="2504" spans="1:15" ht="12.5" customHeight="1" x14ac:dyDescent="0.35">
      <c r="A2504" s="61">
        <v>49</v>
      </c>
      <c r="B2504" s="61" t="s">
        <v>56</v>
      </c>
      <c r="C2504" s="70">
        <v>107.3278</v>
      </c>
      <c r="D2504" s="59" t="s">
        <v>50</v>
      </c>
      <c r="E2504" s="61" t="s">
        <v>43</v>
      </c>
      <c r="F2504" s="61" t="s">
        <v>55</v>
      </c>
      <c r="G2504" s="61">
        <v>1.8E-3</v>
      </c>
      <c r="H2504" s="61">
        <f>IF(OR(G2504="",G2505="",G2506="",G2507=""),"",(SUMIF(A2504:A$7000,A2504,G2504:G$7000)))</f>
        <v>1.47E-2</v>
      </c>
      <c r="I2504" s="61" t="str">
        <f t="shared" si="234"/>
        <v/>
      </c>
      <c r="J2504" s="61" t="str">
        <f t="shared" si="230"/>
        <v/>
      </c>
      <c r="K2504" s="61">
        <f t="array" ref="K2504">(MAX(IF($A2504=InsertVoiceSwitchActivateLOG!A$1:A$7000,InsertVoiceSwitchActivateLOG!H$1:H$7000,0)))</f>
        <v>3.0999999999999996E-2</v>
      </c>
      <c r="L2504" s="61" t="str">
        <f t="shared" si="235"/>
        <v/>
      </c>
      <c r="M2504" s="61">
        <f t="shared" si="233"/>
        <v>20.20000000000266</v>
      </c>
      <c r="N2504" s="59">
        <f t="shared" si="231"/>
        <v>49</v>
      </c>
      <c r="O2504" s="59">
        <f t="shared" si="232"/>
        <v>1</v>
      </c>
    </row>
    <row r="2505" spans="1:15" ht="12.5" customHeight="1" x14ac:dyDescent="0.35">
      <c r="A2505" s="2">
        <v>49</v>
      </c>
      <c r="B2505" s="2" t="s">
        <v>56</v>
      </c>
      <c r="C2505" s="69">
        <v>107.35080000000001</v>
      </c>
      <c r="D2505" t="s">
        <v>50</v>
      </c>
      <c r="E2505" s="2" t="s">
        <v>43</v>
      </c>
      <c r="F2505" s="2" t="s">
        <v>55</v>
      </c>
      <c r="G2505" s="2">
        <v>2.2000000000000001E-3</v>
      </c>
      <c r="H2505" s="2">
        <f>IF(OR(G2505="",G2506="",G2507="",G2508=""),"",(SUMIF(A2505:A$7000,A2505,G2505:G$7000)))</f>
        <v>1.29E-2</v>
      </c>
      <c r="I2505" s="55" t="str">
        <f t="shared" si="234"/>
        <v/>
      </c>
      <c r="J2505" s="61" t="str">
        <f t="shared" si="230"/>
        <v/>
      </c>
      <c r="K2505" s="55">
        <f t="array" ref="K2505">(MAX(IF($A2505=InsertVoiceSwitchActivateLOG!A$1:A$7000,InsertVoiceSwitchActivateLOG!H$1:H$7000,0)))</f>
        <v>3.0999999999999996E-2</v>
      </c>
      <c r="L2505" s="55" t="str">
        <f t="shared" si="235"/>
        <v/>
      </c>
      <c r="M2505" s="55">
        <f t="shared" si="233"/>
        <v>23.000000000010346</v>
      </c>
      <c r="N2505" s="59">
        <f t="shared" si="231"/>
        <v>49</v>
      </c>
      <c r="O2505" s="59">
        <f t="shared" si="232"/>
        <v>1</v>
      </c>
    </row>
    <row r="2506" spans="1:15" ht="12.5" customHeight="1" x14ac:dyDescent="0.35">
      <c r="A2506" s="61">
        <v>49</v>
      </c>
      <c r="B2506" s="61" t="s">
        <v>56</v>
      </c>
      <c r="C2506" s="70">
        <v>107.3699</v>
      </c>
      <c r="D2506" s="59" t="s">
        <v>50</v>
      </c>
      <c r="E2506" s="61" t="s">
        <v>43</v>
      </c>
      <c r="F2506" s="61" t="s">
        <v>55</v>
      </c>
      <c r="G2506" s="61">
        <v>5.1000000000000004E-3</v>
      </c>
      <c r="H2506" s="61">
        <f>IF(OR(G2506="",G2507="",G2508="",G2509=""),"",(SUMIF(A2506:A$7000,A2506,G2506:G$7000)))</f>
        <v>1.0699999999999999E-2</v>
      </c>
      <c r="I2506" s="61" t="str">
        <f t="shared" si="234"/>
        <v/>
      </c>
      <c r="J2506" s="61" t="str">
        <f t="shared" si="230"/>
        <v/>
      </c>
      <c r="K2506" s="61">
        <f t="array" ref="K2506">(MAX(IF($A2506=InsertVoiceSwitchActivateLOG!A$1:A$7000,InsertVoiceSwitchActivateLOG!H$1:H$7000,0)))</f>
        <v>3.0999999999999996E-2</v>
      </c>
      <c r="L2506" s="61" t="str">
        <f t="shared" si="235"/>
        <v/>
      </c>
      <c r="M2506" s="61">
        <f t="shared" si="233"/>
        <v>19.099999999994566</v>
      </c>
      <c r="N2506" s="59">
        <f t="shared" si="231"/>
        <v>49</v>
      </c>
      <c r="O2506" s="59">
        <f t="shared" si="232"/>
        <v>1</v>
      </c>
    </row>
    <row r="2507" spans="1:15" ht="12.5" customHeight="1" x14ac:dyDescent="0.35">
      <c r="A2507" s="2">
        <v>49</v>
      </c>
      <c r="B2507" s="2" t="s">
        <v>56</v>
      </c>
      <c r="C2507" s="69">
        <v>107.3899</v>
      </c>
      <c r="D2507" t="s">
        <v>50</v>
      </c>
      <c r="E2507" s="2" t="s">
        <v>43</v>
      </c>
      <c r="F2507" s="2" t="s">
        <v>55</v>
      </c>
      <c r="G2507" s="2">
        <v>5.1000000000000004E-3</v>
      </c>
      <c r="H2507" s="2">
        <f>IF(OR(G2507="",G2508="",G2509="",G2510=""),"",(SUMIF(A2507:A$7000,A2507,G2507:G$7000)))</f>
        <v>5.6000000000000008E-3</v>
      </c>
      <c r="I2507" s="55" t="str">
        <f t="shared" si="234"/>
        <v/>
      </c>
      <c r="J2507" s="61" t="str">
        <f t="shared" si="230"/>
        <v/>
      </c>
      <c r="K2507" s="55">
        <f t="array" ref="K2507">(MAX(IF($A2507=InsertVoiceSwitchActivateLOG!A$1:A$7000,InsertVoiceSwitchActivateLOG!H$1:H$7000,0)))</f>
        <v>3.0999999999999996E-2</v>
      </c>
      <c r="L2507" s="55" t="str">
        <f t="shared" si="235"/>
        <v/>
      </c>
      <c r="M2507" s="55">
        <f t="shared" si="233"/>
        <v>19.999999999996021</v>
      </c>
      <c r="N2507" s="59">
        <f t="shared" si="231"/>
        <v>49</v>
      </c>
      <c r="O2507" s="59">
        <f t="shared" si="232"/>
        <v>-1</v>
      </c>
    </row>
    <row r="2508" spans="1:15" ht="12.5" customHeight="1" x14ac:dyDescent="0.35">
      <c r="A2508" s="61">
        <v>49</v>
      </c>
      <c r="B2508" s="61" t="s">
        <v>54</v>
      </c>
      <c r="C2508" s="70">
        <v>107.407</v>
      </c>
      <c r="D2508" s="59" t="s">
        <v>50</v>
      </c>
      <c r="E2508" s="61" t="s">
        <v>43</v>
      </c>
      <c r="F2508" s="61" t="s">
        <v>55</v>
      </c>
      <c r="G2508" s="61">
        <v>2.0000000000000001E-4</v>
      </c>
      <c r="H2508" s="61" t="str">
        <f>IF(OR(G2508="",G2509="",G2510="",G2511=""),"",(SUMIF(A2508:A$7000,A2508,G2508:G$7000)))</f>
        <v/>
      </c>
      <c r="I2508" s="61" t="str">
        <f t="shared" si="234"/>
        <v/>
      </c>
      <c r="J2508" s="61" t="str">
        <f t="shared" si="230"/>
        <v/>
      </c>
      <c r="K2508" s="61">
        <f t="array" ref="K2508">(MAX(IF($A2508=InsertVoiceSwitchActivateLOG!A$1:A$7000,InsertVoiceSwitchActivateLOG!H$1:H$7000,0)))</f>
        <v>3.0999999999999996E-2</v>
      </c>
      <c r="L2508" s="61" t="str">
        <f t="shared" si="235"/>
        <v/>
      </c>
      <c r="M2508" s="61">
        <f t="shared" si="233"/>
        <v>17.099999999999227</v>
      </c>
      <c r="N2508" s="59">
        <f t="shared" si="231"/>
        <v>49</v>
      </c>
      <c r="O2508" s="59">
        <f t="shared" si="232"/>
        <v>-1</v>
      </c>
    </row>
    <row r="2509" spans="1:15" ht="12.5" customHeight="1" x14ac:dyDescent="0.35">
      <c r="A2509" s="2">
        <v>49</v>
      </c>
      <c r="B2509" s="2" t="s">
        <v>54</v>
      </c>
      <c r="C2509" s="69">
        <v>107.42529999999999</v>
      </c>
      <c r="D2509" t="s">
        <v>50</v>
      </c>
      <c r="E2509" s="2" t="s">
        <v>43</v>
      </c>
      <c r="F2509" s="2" t="s">
        <v>55</v>
      </c>
      <c r="G2509" s="2">
        <v>1E-4</v>
      </c>
      <c r="H2509" s="2" t="str">
        <f>IF(OR(G2509="",G2510="",G2511="",G2512=""),"",(SUMIF(A2509:A$7000,A2509,G2509:G$7000)))</f>
        <v/>
      </c>
      <c r="I2509" s="55" t="str">
        <f t="shared" si="234"/>
        <v/>
      </c>
      <c r="J2509" s="61" t="str">
        <f t="shared" si="230"/>
        <v/>
      </c>
      <c r="K2509" s="55">
        <f t="array" ref="K2509">(MAX(IF($A2509=InsertVoiceSwitchActivateLOG!A$1:A$7000,InsertVoiceSwitchActivateLOG!H$1:H$7000,0)))</f>
        <v>3.0999999999999996E-2</v>
      </c>
      <c r="L2509" s="55" t="str">
        <f t="shared" si="235"/>
        <v/>
      </c>
      <c r="M2509" s="55">
        <f t="shared" si="233"/>
        <v>18.29999999999643</v>
      </c>
      <c r="N2509" s="59">
        <f t="shared" si="231"/>
        <v>49</v>
      </c>
      <c r="O2509" s="59">
        <f t="shared" si="232"/>
        <v>1</v>
      </c>
    </row>
    <row r="2510" spans="1:15" ht="12.5" customHeight="1" x14ac:dyDescent="0.35">
      <c r="A2510" s="61">
        <v>49</v>
      </c>
      <c r="B2510" s="61" t="s">
        <v>54</v>
      </c>
      <c r="C2510" s="70">
        <v>107.45529999999999</v>
      </c>
      <c r="D2510" s="59" t="s">
        <v>50</v>
      </c>
      <c r="E2510" s="61" t="s">
        <v>43</v>
      </c>
      <c r="F2510" s="61" t="s">
        <v>55</v>
      </c>
      <c r="G2510" s="61">
        <v>1E-4</v>
      </c>
      <c r="H2510" s="61" t="str">
        <f>IF(OR(G2510="",G2511="",G2512="",G2513=""),"",(SUMIF(A2510:A$7000,A2510,G2510:G$7000)))</f>
        <v/>
      </c>
      <c r="I2510" s="61" t="str">
        <f t="shared" si="234"/>
        <v/>
      </c>
      <c r="J2510" s="61" t="str">
        <f t="shared" si="230"/>
        <v/>
      </c>
      <c r="K2510" s="61">
        <f t="array" ref="K2510">(MAX(IF($A2510=InsertVoiceSwitchActivateLOG!A$1:A$7000,InsertVoiceSwitchActivateLOG!H$1:H$7000,0)))</f>
        <v>3.0999999999999996E-2</v>
      </c>
      <c r="L2510" s="61" t="str">
        <f t="shared" si="235"/>
        <v/>
      </c>
      <c r="M2510" s="61">
        <f t="shared" si="233"/>
        <v>30.000000000001137</v>
      </c>
      <c r="N2510" s="59" t="str">
        <f t="shared" si="231"/>
        <v/>
      </c>
      <c r="O2510" s="59" t="str">
        <f t="shared" si="232"/>
        <v/>
      </c>
    </row>
    <row r="2511" spans="1:15" ht="12.5" customHeight="1" x14ac:dyDescent="0.35">
      <c r="A2511" s="2">
        <v>49</v>
      </c>
      <c r="B2511" s="2" t="s">
        <v>54</v>
      </c>
      <c r="C2511" s="69">
        <v>107.47580000000001</v>
      </c>
      <c r="D2511" t="s">
        <v>50</v>
      </c>
      <c r="E2511" s="2" t="s">
        <v>43</v>
      </c>
      <c r="F2511" s="2" t="s">
        <v>55</v>
      </c>
      <c r="G2511" s="2"/>
      <c r="H2511" s="2" t="str">
        <f>IF(OR(G2511="",G2512="",G2513="",G2514=""),"",(SUMIF(A2511:A$7000,A2511,G2511:G$7000)))</f>
        <v/>
      </c>
      <c r="I2511" s="55" t="str">
        <f t="shared" si="234"/>
        <v/>
      </c>
      <c r="J2511" s="61" t="str">
        <f t="shared" si="230"/>
        <v/>
      </c>
      <c r="K2511" s="55">
        <f t="array" ref="K2511">(MAX(IF($A2511=InsertVoiceSwitchActivateLOG!A$1:A$7000,InsertVoiceSwitchActivateLOG!H$1:H$7000,0)))</f>
        <v>3.0999999999999996E-2</v>
      </c>
      <c r="L2511" s="55" t="str">
        <f t="shared" si="235"/>
        <v/>
      </c>
      <c r="M2511" s="55">
        <f t="shared" si="233"/>
        <v>20.500000000012619</v>
      </c>
      <c r="N2511" s="59" t="str">
        <f t="shared" si="231"/>
        <v/>
      </c>
      <c r="O2511" s="59" t="str">
        <f t="shared" si="232"/>
        <v/>
      </c>
    </row>
    <row r="2512" spans="1:15" ht="12.5" customHeight="1" x14ac:dyDescent="0.35">
      <c r="A2512" s="61">
        <v>49</v>
      </c>
      <c r="B2512" s="61" t="s">
        <v>54</v>
      </c>
      <c r="C2512" s="70">
        <v>107.49590000000001</v>
      </c>
      <c r="D2512" s="59" t="s">
        <v>50</v>
      </c>
      <c r="E2512" s="61" t="s">
        <v>43</v>
      </c>
      <c r="F2512" s="61" t="s">
        <v>55</v>
      </c>
      <c r="G2512" s="61"/>
      <c r="H2512" s="61" t="str">
        <f>IF(OR(G2512="",G2513="",G2514="",G2515=""),"",(SUMIF(A2512:A$7000,A2512,G2512:G$7000)))</f>
        <v/>
      </c>
      <c r="I2512" s="61" t="str">
        <f t="shared" si="234"/>
        <v/>
      </c>
      <c r="J2512" s="61" t="str">
        <f t="shared" si="230"/>
        <v/>
      </c>
      <c r="K2512" s="61">
        <f t="array" ref="K2512">(MAX(IF($A2512=InsertVoiceSwitchActivateLOG!A$1:A$7000,InsertVoiceSwitchActivateLOG!H$1:H$7000,0)))</f>
        <v>3.0999999999999996E-2</v>
      </c>
      <c r="L2512" s="61" t="str">
        <f t="shared" si="235"/>
        <v/>
      </c>
      <c r="M2512" s="61">
        <f t="shared" si="233"/>
        <v>20.099999999999341</v>
      </c>
      <c r="N2512" s="59" t="str">
        <f t="shared" si="231"/>
        <v/>
      </c>
      <c r="O2512" s="59" t="str">
        <f t="shared" si="232"/>
        <v/>
      </c>
    </row>
    <row r="2513" spans="1:15" ht="12.5" customHeight="1" x14ac:dyDescent="0.35">
      <c r="A2513" s="2">
        <v>49</v>
      </c>
      <c r="B2513" s="2" t="s">
        <v>54</v>
      </c>
      <c r="C2513" s="69">
        <v>107.51739999999999</v>
      </c>
      <c r="D2513" t="s">
        <v>50</v>
      </c>
      <c r="E2513" s="2" t="s">
        <v>43</v>
      </c>
      <c r="F2513" s="2" t="s">
        <v>55</v>
      </c>
      <c r="G2513" s="2"/>
      <c r="H2513" s="2" t="str">
        <f>IF(OR(G2513="",G2514="",G2515="",G2516=""),"",(SUMIF(A2513:A$7000,A2513,G2513:G$7000)))</f>
        <v/>
      </c>
      <c r="I2513" s="55" t="str">
        <f t="shared" si="234"/>
        <v/>
      </c>
      <c r="J2513" s="61" t="str">
        <f t="shared" ref="J2513:J2576" si="236">IF(L2513="","",(VLOOKUP(A2513,A2513:E9497,5,FALSE)))</f>
        <v/>
      </c>
      <c r="K2513" s="55">
        <f t="array" ref="K2513">(MAX(IF($A2513=InsertVoiceSwitchActivateLOG!A$1:A$7000,InsertVoiceSwitchActivateLOG!H$1:H$7000,0)))</f>
        <v>3.0999999999999996E-2</v>
      </c>
      <c r="L2513" s="55" t="str">
        <f t="shared" si="235"/>
        <v/>
      </c>
      <c r="M2513" s="55">
        <f t="shared" si="233"/>
        <v>21.499999999988972</v>
      </c>
      <c r="N2513" s="59" t="str">
        <f t="shared" ref="N2513:N2576" si="237">IF(AND(G2513&gt;0,G2514&gt;0,G2512&gt;0),A2513,"")</f>
        <v/>
      </c>
      <c r="O2513" s="59" t="str">
        <f t="shared" ref="O2513:O2576" si="238">IF(N2513="","",(IF(G2513&gt;G2514,-1,1)))</f>
        <v/>
      </c>
    </row>
    <row r="2514" spans="1:15" ht="12.5" customHeight="1" x14ac:dyDescent="0.35">
      <c r="A2514" s="61">
        <v>49</v>
      </c>
      <c r="B2514" s="61" t="s">
        <v>54</v>
      </c>
      <c r="C2514" s="70">
        <v>107.5378</v>
      </c>
      <c r="D2514" s="59" t="s">
        <v>50</v>
      </c>
      <c r="E2514" s="61" t="s">
        <v>43</v>
      </c>
      <c r="F2514" s="61" t="s">
        <v>55</v>
      </c>
      <c r="G2514" s="61"/>
      <c r="H2514" s="61" t="str">
        <f>IF(OR(G2514="",G2515="",G2516="",G2517=""),"",(SUMIF(A2514:A$7000,A2514,G2514:G$7000)))</f>
        <v/>
      </c>
      <c r="I2514" s="61" t="str">
        <f t="shared" si="234"/>
        <v/>
      </c>
      <c r="J2514" s="61" t="str">
        <f t="shared" si="236"/>
        <v/>
      </c>
      <c r="K2514" s="61">
        <f t="array" ref="K2514">(MAX(IF($A2514=InsertVoiceSwitchActivateLOG!A$1:A$7000,InsertVoiceSwitchActivateLOG!H$1:H$7000,0)))</f>
        <v>3.0999999999999996E-2</v>
      </c>
      <c r="L2514" s="61" t="str">
        <f t="shared" si="235"/>
        <v/>
      </c>
      <c r="M2514" s="61">
        <f t="shared" ref="M2514:M2577" si="239">IF(A2514=A2513,ABS(C2514-C2513),0)*1000</f>
        <v>20.4000000000093</v>
      </c>
      <c r="N2514" s="59" t="str">
        <f t="shared" si="237"/>
        <v/>
      </c>
      <c r="O2514" s="59" t="str">
        <f t="shared" si="238"/>
        <v/>
      </c>
    </row>
    <row r="2515" spans="1:15" ht="12.5" customHeight="1" x14ac:dyDescent="0.35">
      <c r="A2515" s="2">
        <v>49</v>
      </c>
      <c r="B2515" s="2" t="s">
        <v>54</v>
      </c>
      <c r="C2515" s="69">
        <v>107.5574</v>
      </c>
      <c r="D2515" t="s">
        <v>50</v>
      </c>
      <c r="E2515" s="2" t="s">
        <v>43</v>
      </c>
      <c r="F2515" s="2" t="s">
        <v>55</v>
      </c>
      <c r="G2515" s="2"/>
      <c r="H2515" s="2" t="str">
        <f>IF(OR(G2515="",G2516="",G2517="",G2518=""),"",(SUMIF(A2515:A$7000,A2515,G2515:G$7000)))</f>
        <v/>
      </c>
      <c r="I2515" s="55" t="str">
        <f t="shared" si="234"/>
        <v/>
      </c>
      <c r="J2515" s="61" t="str">
        <f t="shared" si="236"/>
        <v/>
      </c>
      <c r="K2515" s="55">
        <f t="array" ref="K2515">(MAX(IF($A2515=InsertVoiceSwitchActivateLOG!A$1:A$7000,InsertVoiceSwitchActivateLOG!H$1:H$7000,0)))</f>
        <v>3.0999999999999996E-2</v>
      </c>
      <c r="L2515" s="55" t="str">
        <f t="shared" si="235"/>
        <v/>
      </c>
      <c r="M2515" s="55">
        <f t="shared" si="239"/>
        <v>19.599999999996953</v>
      </c>
      <c r="N2515" s="59" t="str">
        <f t="shared" si="237"/>
        <v/>
      </c>
      <c r="O2515" s="59" t="str">
        <f t="shared" si="238"/>
        <v/>
      </c>
    </row>
    <row r="2516" spans="1:15" ht="12.5" customHeight="1" x14ac:dyDescent="0.35">
      <c r="A2516" s="61">
        <v>49</v>
      </c>
      <c r="B2516" s="61" t="s">
        <v>54</v>
      </c>
      <c r="C2516" s="70">
        <v>107.57599999999999</v>
      </c>
      <c r="D2516" s="59" t="s">
        <v>50</v>
      </c>
      <c r="E2516" s="61" t="s">
        <v>43</v>
      </c>
      <c r="F2516" s="61" t="s">
        <v>55</v>
      </c>
      <c r="G2516" s="61"/>
      <c r="H2516" s="61" t="str">
        <f>IF(OR(G2516="",G2517="",G2518="",G2519=""),"",(SUMIF(A2516:A$7000,A2516,G2516:G$7000)))</f>
        <v/>
      </c>
      <c r="I2516" s="61" t="str">
        <f t="shared" si="234"/>
        <v/>
      </c>
      <c r="J2516" s="61" t="str">
        <f t="shared" si="236"/>
        <v/>
      </c>
      <c r="K2516" s="61">
        <f t="array" ref="K2516">(MAX(IF($A2516=InsertVoiceSwitchActivateLOG!A$1:A$7000,InsertVoiceSwitchActivateLOG!H$1:H$7000,0)))</f>
        <v>3.0999999999999996E-2</v>
      </c>
      <c r="L2516" s="61" t="str">
        <f t="shared" si="235"/>
        <v/>
      </c>
      <c r="M2516" s="61">
        <f t="shared" si="239"/>
        <v>18.599999999992178</v>
      </c>
      <c r="N2516" s="59" t="str">
        <f t="shared" si="237"/>
        <v/>
      </c>
      <c r="O2516" s="59" t="str">
        <f t="shared" si="238"/>
        <v/>
      </c>
    </row>
    <row r="2517" spans="1:15" ht="12.5" customHeight="1" x14ac:dyDescent="0.35">
      <c r="A2517" s="2">
        <v>49</v>
      </c>
      <c r="B2517" s="2" t="s">
        <v>54</v>
      </c>
      <c r="C2517" s="69">
        <v>107.59229999999999</v>
      </c>
      <c r="D2517" t="s">
        <v>50</v>
      </c>
      <c r="E2517" s="2" t="s">
        <v>43</v>
      </c>
      <c r="F2517" s="2" t="s">
        <v>55</v>
      </c>
      <c r="G2517" s="2"/>
      <c r="H2517" s="2" t="str">
        <f>IF(OR(G2517="",G2518="",G2519="",G2520=""),"",(SUMIF(A2517:A$7000,A2517,G2517:G$7000)))</f>
        <v/>
      </c>
      <c r="I2517" s="55" t="str">
        <f t="shared" si="234"/>
        <v/>
      </c>
      <c r="J2517" s="61" t="str">
        <f t="shared" si="236"/>
        <v/>
      </c>
      <c r="K2517" s="55">
        <f t="array" ref="K2517">(MAX(IF($A2517=InsertVoiceSwitchActivateLOG!A$1:A$7000,InsertVoiceSwitchActivateLOG!H$1:H$7000,0)))</f>
        <v>3.0999999999999996E-2</v>
      </c>
      <c r="L2517" s="55" t="str">
        <f t="shared" si="235"/>
        <v/>
      </c>
      <c r="M2517" s="55">
        <f t="shared" si="239"/>
        <v>16.300000000001091</v>
      </c>
      <c r="N2517" s="59" t="str">
        <f t="shared" si="237"/>
        <v/>
      </c>
      <c r="O2517" s="59" t="str">
        <f t="shared" si="238"/>
        <v/>
      </c>
    </row>
    <row r="2518" spans="1:15" ht="12.5" customHeight="1" x14ac:dyDescent="0.35">
      <c r="A2518" s="61">
        <v>49</v>
      </c>
      <c r="B2518" s="61" t="s">
        <v>54</v>
      </c>
      <c r="C2518" s="70">
        <v>107.6088</v>
      </c>
      <c r="D2518" s="59" t="s">
        <v>50</v>
      </c>
      <c r="E2518" s="61" t="s">
        <v>43</v>
      </c>
      <c r="F2518" s="61" t="s">
        <v>55</v>
      </c>
      <c r="G2518" s="61">
        <v>1E-4</v>
      </c>
      <c r="H2518" s="61" t="str">
        <f>IF(OR(G2518="",G2519="",G2520="",G2521=""),"",(SUMIF(A2518:A$7000,A2518,G2518:G$7000)))</f>
        <v/>
      </c>
      <c r="I2518" s="61" t="str">
        <f t="shared" si="234"/>
        <v/>
      </c>
      <c r="J2518" s="61" t="str">
        <f t="shared" si="236"/>
        <v/>
      </c>
      <c r="K2518" s="61">
        <f t="array" ref="K2518">(MAX(IF($A2518=InsertVoiceSwitchActivateLOG!A$1:A$7000,InsertVoiceSwitchActivateLOG!H$1:H$7000,0)))</f>
        <v>3.0999999999999996E-2</v>
      </c>
      <c r="L2518" s="61" t="str">
        <f t="shared" si="235"/>
        <v/>
      </c>
      <c r="M2518" s="61">
        <f t="shared" si="239"/>
        <v>16.500000000007731</v>
      </c>
      <c r="N2518" s="59" t="str">
        <f t="shared" si="237"/>
        <v/>
      </c>
      <c r="O2518" s="59" t="str">
        <f t="shared" si="238"/>
        <v/>
      </c>
    </row>
    <row r="2519" spans="1:15" ht="12.5" customHeight="1" x14ac:dyDescent="0.35">
      <c r="A2519" s="2">
        <v>49</v>
      </c>
      <c r="B2519" s="2" t="s">
        <v>54</v>
      </c>
      <c r="C2519" s="69">
        <v>107.6237</v>
      </c>
      <c r="D2519" t="s">
        <v>50</v>
      </c>
      <c r="E2519" s="2" t="s">
        <v>43</v>
      </c>
      <c r="F2519" s="2" t="s">
        <v>55</v>
      </c>
      <c r="G2519" s="2"/>
      <c r="H2519" s="2" t="str">
        <f>IF(OR(G2519="",G2520="",G2521="",G2522=""),"",(SUMIF(A2519:A$7000,A2519,G2519:G$7000)))</f>
        <v/>
      </c>
      <c r="I2519" s="55" t="str">
        <f t="shared" si="234"/>
        <v/>
      </c>
      <c r="J2519" s="61" t="str">
        <f t="shared" si="236"/>
        <v/>
      </c>
      <c r="K2519" s="55">
        <f t="array" ref="K2519">(MAX(IF($A2519=InsertVoiceSwitchActivateLOG!A$1:A$7000,InsertVoiceSwitchActivateLOG!H$1:H$7000,0)))</f>
        <v>3.0999999999999996E-2</v>
      </c>
      <c r="L2519" s="55" t="str">
        <f t="shared" si="235"/>
        <v/>
      </c>
      <c r="M2519" s="55">
        <f t="shared" si="239"/>
        <v>14.899999999997249</v>
      </c>
      <c r="N2519" s="59" t="str">
        <f t="shared" si="237"/>
        <v/>
      </c>
      <c r="O2519" s="59" t="str">
        <f t="shared" si="238"/>
        <v/>
      </c>
    </row>
    <row r="2520" spans="1:15" ht="12.5" customHeight="1" x14ac:dyDescent="0.35">
      <c r="A2520" s="61">
        <v>49</v>
      </c>
      <c r="B2520" s="61" t="s">
        <v>54</v>
      </c>
      <c r="C2520" s="70">
        <v>107.6409</v>
      </c>
      <c r="D2520" s="59" t="s">
        <v>50</v>
      </c>
      <c r="E2520" s="61" t="s">
        <v>43</v>
      </c>
      <c r="F2520" s="61" t="s">
        <v>55</v>
      </c>
      <c r="G2520" s="61"/>
      <c r="H2520" s="61" t="str">
        <f>IF(OR(G2520="",G2521="",G2522="",G2523=""),"",(SUMIF(A2520:A$7000,A2520,G2520:G$7000)))</f>
        <v/>
      </c>
      <c r="I2520" s="61" t="str">
        <f t="shared" si="234"/>
        <v/>
      </c>
      <c r="J2520" s="61" t="str">
        <f t="shared" si="236"/>
        <v/>
      </c>
      <c r="K2520" s="61">
        <f t="array" ref="K2520">(MAX(IF($A2520=InsertVoiceSwitchActivateLOG!A$1:A$7000,InsertVoiceSwitchActivateLOG!H$1:H$7000,0)))</f>
        <v>3.0999999999999996E-2</v>
      </c>
      <c r="L2520" s="61" t="str">
        <f t="shared" si="235"/>
        <v/>
      </c>
      <c r="M2520" s="61">
        <f t="shared" si="239"/>
        <v>17.200000000002547</v>
      </c>
      <c r="N2520" s="59" t="str">
        <f t="shared" si="237"/>
        <v/>
      </c>
      <c r="O2520" s="59" t="str">
        <f t="shared" si="238"/>
        <v/>
      </c>
    </row>
    <row r="2521" spans="1:15" ht="12.5" customHeight="1" x14ac:dyDescent="0.35">
      <c r="A2521" s="2">
        <v>49</v>
      </c>
      <c r="B2521" s="2" t="s">
        <v>54</v>
      </c>
      <c r="C2521" s="69">
        <v>107.658</v>
      </c>
      <c r="D2521" t="s">
        <v>50</v>
      </c>
      <c r="E2521" s="2" t="s">
        <v>43</v>
      </c>
      <c r="F2521" s="2" t="s">
        <v>55</v>
      </c>
      <c r="G2521" s="2"/>
      <c r="H2521" s="2" t="str">
        <f>IF(OR(G2521="",G2522="",G2523="",G2524=""),"",(SUMIF(A2521:A$7000,A2521,G2521:G$7000)))</f>
        <v/>
      </c>
      <c r="I2521" s="55" t="str">
        <f t="shared" si="234"/>
        <v/>
      </c>
      <c r="J2521" s="61" t="str">
        <f t="shared" si="236"/>
        <v/>
      </c>
      <c r="K2521" s="55">
        <f t="array" ref="K2521">(MAX(IF($A2521=InsertVoiceSwitchActivateLOG!A$1:A$7000,InsertVoiceSwitchActivateLOG!H$1:H$7000,0)))</f>
        <v>3.0999999999999996E-2</v>
      </c>
      <c r="L2521" s="55" t="str">
        <f t="shared" si="235"/>
        <v/>
      </c>
      <c r="M2521" s="55">
        <f t="shared" si="239"/>
        <v>17.099999999999227</v>
      </c>
      <c r="N2521" s="59" t="str">
        <f t="shared" si="237"/>
        <v/>
      </c>
      <c r="O2521" s="59" t="str">
        <f t="shared" si="238"/>
        <v/>
      </c>
    </row>
    <row r="2522" spans="1:15" ht="12.5" customHeight="1" x14ac:dyDescent="0.35">
      <c r="A2522" s="61">
        <v>49</v>
      </c>
      <c r="B2522" s="61" t="s">
        <v>54</v>
      </c>
      <c r="C2522" s="70">
        <v>107.6737</v>
      </c>
      <c r="D2522" s="59" t="s">
        <v>50</v>
      </c>
      <c r="E2522" s="61" t="s">
        <v>43</v>
      </c>
      <c r="F2522" s="61" t="s">
        <v>55</v>
      </c>
      <c r="G2522" s="61"/>
      <c r="H2522" s="61" t="str">
        <f>IF(OR(G2522="",G2523="",G2524="",G2525=""),"",(SUMIF(A2522:A$7000,A2522,G2522:G$7000)))</f>
        <v/>
      </c>
      <c r="I2522" s="61" t="str">
        <f t="shared" ref="I2522:I2585" si="240">IF(L2522="","",A2522)</f>
        <v/>
      </c>
      <c r="J2522" s="61" t="str">
        <f t="shared" si="236"/>
        <v/>
      </c>
      <c r="K2522" s="61">
        <f t="array" ref="K2522">(MAX(IF($A2522=InsertVoiceSwitchActivateLOG!A$1:A$7000,InsertVoiceSwitchActivateLOG!H$1:H$7000,0)))</f>
        <v>3.0999999999999996E-2</v>
      </c>
      <c r="L2522" s="61" t="str">
        <f t="shared" ref="L2522:L2585" si="241">IF(H2522="","",IF(AND(H2521="",H2520="",H2519=""),C2522,""))</f>
        <v/>
      </c>
      <c r="M2522" s="61">
        <f t="shared" si="239"/>
        <v>15.699999999995384</v>
      </c>
      <c r="N2522" s="59" t="str">
        <f t="shared" si="237"/>
        <v/>
      </c>
      <c r="O2522" s="59" t="str">
        <f t="shared" si="238"/>
        <v/>
      </c>
    </row>
    <row r="2523" spans="1:15" ht="12.5" customHeight="1" x14ac:dyDescent="0.35">
      <c r="A2523" s="2">
        <v>49</v>
      </c>
      <c r="B2523" s="2" t="s">
        <v>54</v>
      </c>
      <c r="C2523" s="69">
        <v>107.6994</v>
      </c>
      <c r="D2523" t="s">
        <v>50</v>
      </c>
      <c r="E2523" s="2" t="s">
        <v>43</v>
      </c>
      <c r="F2523" s="2" t="s">
        <v>55</v>
      </c>
      <c r="G2523" s="2"/>
      <c r="H2523" s="2" t="str">
        <f>IF(OR(G2523="",G2524="",G2525="",G2526=""),"",(SUMIF(A2523:A$7000,A2523,G2523:G$7000)))</f>
        <v/>
      </c>
      <c r="I2523" s="55" t="str">
        <f t="shared" si="240"/>
        <v/>
      </c>
      <c r="J2523" s="61" t="str">
        <f t="shared" si="236"/>
        <v/>
      </c>
      <c r="K2523" s="55">
        <f t="array" ref="K2523">(MAX(IF($A2523=InsertVoiceSwitchActivateLOG!A$1:A$7000,InsertVoiceSwitchActivateLOG!H$1:H$7000,0)))</f>
        <v>3.0999999999999996E-2</v>
      </c>
      <c r="L2523" s="55" t="str">
        <f t="shared" si="241"/>
        <v/>
      </c>
      <c r="M2523" s="55">
        <f t="shared" si="239"/>
        <v>25.7000000000005</v>
      </c>
      <c r="N2523" s="59" t="str">
        <f t="shared" si="237"/>
        <v/>
      </c>
      <c r="O2523" s="59" t="str">
        <f t="shared" si="238"/>
        <v/>
      </c>
    </row>
    <row r="2524" spans="1:15" ht="12.5" customHeight="1" x14ac:dyDescent="0.35">
      <c r="A2524" s="61">
        <v>49</v>
      </c>
      <c r="B2524" s="61" t="s">
        <v>54</v>
      </c>
      <c r="C2524" s="70">
        <v>107.7161</v>
      </c>
      <c r="D2524" s="59" t="s">
        <v>50</v>
      </c>
      <c r="E2524" s="61" t="s">
        <v>43</v>
      </c>
      <c r="F2524" s="61" t="s">
        <v>55</v>
      </c>
      <c r="G2524" s="61"/>
      <c r="H2524" s="61" t="str">
        <f>IF(OR(G2524="",G2525="",G2526="",G2527=""),"",(SUMIF(A2524:A$7000,A2524,G2524:G$7000)))</f>
        <v/>
      </c>
      <c r="I2524" s="61" t="str">
        <f t="shared" si="240"/>
        <v/>
      </c>
      <c r="J2524" s="61" t="str">
        <f t="shared" si="236"/>
        <v/>
      </c>
      <c r="K2524" s="61">
        <f t="array" ref="K2524">(MAX(IF($A2524=InsertVoiceSwitchActivateLOG!A$1:A$7000,InsertVoiceSwitchActivateLOG!H$1:H$7000,0)))</f>
        <v>3.0999999999999996E-2</v>
      </c>
      <c r="L2524" s="61" t="str">
        <f t="shared" si="241"/>
        <v/>
      </c>
      <c r="M2524" s="61">
        <f t="shared" si="239"/>
        <v>16.700000000000159</v>
      </c>
      <c r="N2524" s="59" t="str">
        <f t="shared" si="237"/>
        <v/>
      </c>
      <c r="O2524" s="59" t="str">
        <f t="shared" si="238"/>
        <v/>
      </c>
    </row>
    <row r="2525" spans="1:15" ht="12.5" customHeight="1" x14ac:dyDescent="0.35">
      <c r="A2525" s="2">
        <v>49</v>
      </c>
      <c r="B2525" s="2" t="s">
        <v>54</v>
      </c>
      <c r="C2525" s="69">
        <v>107.73269999999999</v>
      </c>
      <c r="D2525" t="s">
        <v>50</v>
      </c>
      <c r="E2525" s="2" t="s">
        <v>43</v>
      </c>
      <c r="F2525" s="2" t="s">
        <v>55</v>
      </c>
      <c r="G2525" s="2"/>
      <c r="H2525" s="2" t="str">
        <f>IF(OR(G2525="",G2526="",G2527="",G2528=""),"",(SUMIF(A2525:A$7000,A2525,G2525:G$7000)))</f>
        <v/>
      </c>
      <c r="I2525" s="55" t="str">
        <f t="shared" si="240"/>
        <v/>
      </c>
      <c r="J2525" s="61" t="str">
        <f t="shared" si="236"/>
        <v/>
      </c>
      <c r="K2525" s="55">
        <f t="array" ref="K2525">(MAX(IF($A2525=InsertVoiceSwitchActivateLOG!A$1:A$7000,InsertVoiceSwitchActivateLOG!H$1:H$7000,0)))</f>
        <v>3.0999999999999996E-2</v>
      </c>
      <c r="L2525" s="55" t="str">
        <f t="shared" si="241"/>
        <v/>
      </c>
      <c r="M2525" s="55">
        <f t="shared" si="239"/>
        <v>16.59999999999684</v>
      </c>
      <c r="N2525" s="59" t="str">
        <f t="shared" si="237"/>
        <v/>
      </c>
      <c r="O2525" s="59" t="str">
        <f t="shared" si="238"/>
        <v/>
      </c>
    </row>
    <row r="2526" spans="1:15" ht="12.5" customHeight="1" x14ac:dyDescent="0.35">
      <c r="A2526" s="61">
        <v>49</v>
      </c>
      <c r="B2526" s="61" t="s">
        <v>54</v>
      </c>
      <c r="C2526" s="70">
        <v>107.74930000000001</v>
      </c>
      <c r="D2526" s="59" t="s">
        <v>50</v>
      </c>
      <c r="E2526" s="61" t="s">
        <v>43</v>
      </c>
      <c r="F2526" s="61" t="s">
        <v>55</v>
      </c>
      <c r="G2526" s="61"/>
      <c r="H2526" s="61" t="str">
        <f>IF(OR(G2526="",G2527="",G2528="",G2529=""),"",(SUMIF(A2526:A$7000,A2526,G2526:G$7000)))</f>
        <v/>
      </c>
      <c r="I2526" s="61" t="str">
        <f t="shared" si="240"/>
        <v/>
      </c>
      <c r="J2526" s="61" t="str">
        <f t="shared" si="236"/>
        <v/>
      </c>
      <c r="K2526" s="61">
        <f t="array" ref="K2526">(MAX(IF($A2526=InsertVoiceSwitchActivateLOG!A$1:A$7000,InsertVoiceSwitchActivateLOG!H$1:H$7000,0)))</f>
        <v>3.0999999999999996E-2</v>
      </c>
      <c r="L2526" s="61" t="str">
        <f t="shared" si="241"/>
        <v/>
      </c>
      <c r="M2526" s="61">
        <f t="shared" si="239"/>
        <v>16.60000000001105</v>
      </c>
      <c r="N2526" s="59" t="str">
        <f t="shared" si="237"/>
        <v/>
      </c>
      <c r="O2526" s="59" t="str">
        <f t="shared" si="238"/>
        <v/>
      </c>
    </row>
    <row r="2527" spans="1:15" ht="12.5" customHeight="1" x14ac:dyDescent="0.35">
      <c r="A2527" s="2">
        <v>49</v>
      </c>
      <c r="B2527" s="2" t="s">
        <v>54</v>
      </c>
      <c r="C2527" s="69">
        <v>107.76900000000001</v>
      </c>
      <c r="D2527" t="s">
        <v>50</v>
      </c>
      <c r="E2527" s="2" t="s">
        <v>43</v>
      </c>
      <c r="F2527" s="2" t="s">
        <v>55</v>
      </c>
      <c r="G2527" s="2"/>
      <c r="H2527" s="2" t="str">
        <f>IF(OR(G2527="",G2528="",G2529="",G2530=""),"",(SUMIF(A2527:A$7000,A2527,G2527:G$7000)))</f>
        <v/>
      </c>
      <c r="I2527" s="55" t="str">
        <f t="shared" si="240"/>
        <v/>
      </c>
      <c r="J2527" s="61" t="str">
        <f t="shared" si="236"/>
        <v/>
      </c>
      <c r="K2527" s="55">
        <f t="array" ref="K2527">(MAX(IF($A2527=InsertVoiceSwitchActivateLOG!A$1:A$7000,InsertVoiceSwitchActivateLOG!H$1:H$7000,0)))</f>
        <v>3.0999999999999996E-2</v>
      </c>
      <c r="L2527" s="55" t="str">
        <f t="shared" si="241"/>
        <v/>
      </c>
      <c r="M2527" s="55">
        <f t="shared" si="239"/>
        <v>19.700000000000273</v>
      </c>
      <c r="N2527" s="59" t="str">
        <f t="shared" si="237"/>
        <v/>
      </c>
      <c r="O2527" s="59" t="str">
        <f t="shared" si="238"/>
        <v/>
      </c>
    </row>
    <row r="2528" spans="1:15" ht="12.5" customHeight="1" x14ac:dyDescent="0.35">
      <c r="A2528" s="61">
        <v>49</v>
      </c>
      <c r="B2528" s="61" t="s">
        <v>54</v>
      </c>
      <c r="C2528" s="70">
        <v>107.7889</v>
      </c>
      <c r="D2528" s="59" t="s">
        <v>50</v>
      </c>
      <c r="E2528" s="61" t="s">
        <v>43</v>
      </c>
      <c r="F2528" s="61" t="s">
        <v>55</v>
      </c>
      <c r="G2528" s="61"/>
      <c r="H2528" s="61" t="str">
        <f>IF(OR(G2528="",G2529="",G2530="",G2531=""),"",(SUMIF(A2528:A$7000,A2528,G2528:G$7000)))</f>
        <v/>
      </c>
      <c r="I2528" s="61" t="str">
        <f t="shared" si="240"/>
        <v/>
      </c>
      <c r="J2528" s="61" t="str">
        <f t="shared" si="236"/>
        <v/>
      </c>
      <c r="K2528" s="61">
        <f t="array" ref="K2528">(MAX(IF($A2528=InsertVoiceSwitchActivateLOG!A$1:A$7000,InsertVoiceSwitchActivateLOG!H$1:H$7000,0)))</f>
        <v>3.0999999999999996E-2</v>
      </c>
      <c r="L2528" s="61" t="str">
        <f t="shared" si="241"/>
        <v/>
      </c>
      <c r="M2528" s="61">
        <f t="shared" si="239"/>
        <v>19.899999999992701</v>
      </c>
      <c r="N2528" s="59" t="str">
        <f t="shared" si="237"/>
        <v/>
      </c>
      <c r="O2528" s="59" t="str">
        <f t="shared" si="238"/>
        <v/>
      </c>
    </row>
    <row r="2529" spans="1:15" ht="12.5" customHeight="1" x14ac:dyDescent="0.35">
      <c r="A2529" s="2">
        <v>50</v>
      </c>
      <c r="B2529" s="2" t="s">
        <v>54</v>
      </c>
      <c r="C2529" s="69">
        <v>108.8297</v>
      </c>
      <c r="D2529" t="s">
        <v>50</v>
      </c>
      <c r="E2529" s="2" t="s">
        <v>43</v>
      </c>
      <c r="F2529" s="2" t="s">
        <v>55</v>
      </c>
      <c r="G2529" s="2"/>
      <c r="H2529" s="2" t="str">
        <f>IF(OR(G2529="",G2530="",G2531="",G2532=""),"",(SUMIF(A2529:A$7000,A2529,G2529:G$7000)))</f>
        <v/>
      </c>
      <c r="I2529" s="55" t="str">
        <f t="shared" si="240"/>
        <v/>
      </c>
      <c r="J2529" s="61" t="str">
        <f t="shared" si="236"/>
        <v/>
      </c>
      <c r="K2529" s="55">
        <f t="array" ref="K2529">(MAX(IF($A2529=InsertVoiceSwitchActivateLOG!A$1:A$7000,InsertVoiceSwitchActivateLOG!H$1:H$7000,0)))</f>
        <v>0.1676</v>
      </c>
      <c r="L2529" s="55" t="str">
        <f t="shared" si="241"/>
        <v/>
      </c>
      <c r="M2529" s="55">
        <f t="shared" si="239"/>
        <v>0</v>
      </c>
      <c r="N2529" s="59" t="str">
        <f t="shared" si="237"/>
        <v/>
      </c>
      <c r="O2529" s="59" t="str">
        <f t="shared" si="238"/>
        <v/>
      </c>
    </row>
    <row r="2530" spans="1:15" ht="12.5" customHeight="1" x14ac:dyDescent="0.35">
      <c r="A2530" s="61">
        <v>50</v>
      </c>
      <c r="B2530" s="61" t="s">
        <v>54</v>
      </c>
      <c r="C2530" s="70">
        <v>108.8502</v>
      </c>
      <c r="D2530" s="59" t="s">
        <v>50</v>
      </c>
      <c r="E2530" s="61" t="s">
        <v>43</v>
      </c>
      <c r="F2530" s="61" t="s">
        <v>55</v>
      </c>
      <c r="G2530" s="61"/>
      <c r="H2530" s="61" t="str">
        <f>IF(OR(G2530="",G2531="",G2532="",G2533=""),"",(SUMIF(A2530:A$7000,A2530,G2530:G$7000)))</f>
        <v/>
      </c>
      <c r="I2530" s="61" t="str">
        <f t="shared" si="240"/>
        <v/>
      </c>
      <c r="J2530" s="61" t="str">
        <f t="shared" si="236"/>
        <v/>
      </c>
      <c r="K2530" s="61">
        <f t="array" ref="K2530">(MAX(IF($A2530=InsertVoiceSwitchActivateLOG!A$1:A$7000,InsertVoiceSwitchActivateLOG!H$1:H$7000,0)))</f>
        <v>0.1676</v>
      </c>
      <c r="L2530" s="61" t="str">
        <f t="shared" si="241"/>
        <v/>
      </c>
      <c r="M2530" s="61">
        <f t="shared" si="239"/>
        <v>20.499999999998408</v>
      </c>
      <c r="N2530" s="59" t="str">
        <f t="shared" si="237"/>
        <v/>
      </c>
      <c r="O2530" s="59" t="str">
        <f t="shared" si="238"/>
        <v/>
      </c>
    </row>
    <row r="2531" spans="1:15" ht="12.5" customHeight="1" x14ac:dyDescent="0.35">
      <c r="A2531" s="2">
        <v>50</v>
      </c>
      <c r="B2531" s="2" t="s">
        <v>54</v>
      </c>
      <c r="C2531" s="69">
        <v>108.8711</v>
      </c>
      <c r="D2531" t="s">
        <v>50</v>
      </c>
      <c r="E2531" s="2" t="s">
        <v>43</v>
      </c>
      <c r="F2531" s="2" t="s">
        <v>55</v>
      </c>
      <c r="G2531" s="2"/>
      <c r="H2531" s="2" t="str">
        <f>IF(OR(G2531="",G2532="",G2533="",G2534=""),"",(SUMIF(A2531:A$7000,A2531,G2531:G$7000)))</f>
        <v/>
      </c>
      <c r="I2531" s="55" t="str">
        <f t="shared" si="240"/>
        <v/>
      </c>
      <c r="J2531" s="61" t="str">
        <f t="shared" si="236"/>
        <v/>
      </c>
      <c r="K2531" s="55">
        <f t="array" ref="K2531">(MAX(IF($A2531=InsertVoiceSwitchActivateLOG!A$1:A$7000,InsertVoiceSwitchActivateLOG!H$1:H$7000,0)))</f>
        <v>0.1676</v>
      </c>
      <c r="L2531" s="55" t="str">
        <f t="shared" si="241"/>
        <v/>
      </c>
      <c r="M2531" s="55">
        <f t="shared" si="239"/>
        <v>20.899999999997476</v>
      </c>
      <c r="N2531" s="59" t="str">
        <f t="shared" si="237"/>
        <v/>
      </c>
      <c r="O2531" s="59" t="str">
        <f t="shared" si="238"/>
        <v/>
      </c>
    </row>
    <row r="2532" spans="1:15" ht="12.5" customHeight="1" x14ac:dyDescent="0.35">
      <c r="A2532" s="61">
        <v>50</v>
      </c>
      <c r="B2532" s="61" t="s">
        <v>54</v>
      </c>
      <c r="C2532" s="70">
        <v>108.8948</v>
      </c>
      <c r="D2532" s="59" t="s">
        <v>50</v>
      </c>
      <c r="E2532" s="61" t="s">
        <v>43</v>
      </c>
      <c r="F2532" s="61" t="s">
        <v>55</v>
      </c>
      <c r="G2532" s="61"/>
      <c r="H2532" s="61" t="str">
        <f>IF(OR(G2532="",G2533="",G2534="",G2535=""),"",(SUMIF(A2532:A$7000,A2532,G2532:G$7000)))</f>
        <v/>
      </c>
      <c r="I2532" s="61" t="str">
        <f t="shared" si="240"/>
        <v/>
      </c>
      <c r="J2532" s="61" t="str">
        <f t="shared" si="236"/>
        <v/>
      </c>
      <c r="K2532" s="61">
        <f t="array" ref="K2532">(MAX(IF($A2532=InsertVoiceSwitchActivateLOG!A$1:A$7000,InsertVoiceSwitchActivateLOG!H$1:H$7000,0)))</f>
        <v>0.1676</v>
      </c>
      <c r="L2532" s="61" t="str">
        <f t="shared" si="241"/>
        <v/>
      </c>
      <c r="M2532" s="61">
        <f t="shared" si="239"/>
        <v>23.700000000005161</v>
      </c>
      <c r="N2532" s="59" t="str">
        <f t="shared" si="237"/>
        <v/>
      </c>
      <c r="O2532" s="59" t="str">
        <f t="shared" si="238"/>
        <v/>
      </c>
    </row>
    <row r="2533" spans="1:15" ht="12.5" customHeight="1" x14ac:dyDescent="0.35">
      <c r="A2533" s="2">
        <v>50</v>
      </c>
      <c r="B2533" s="2" t="s">
        <v>54</v>
      </c>
      <c r="C2533" s="69">
        <v>108.9212</v>
      </c>
      <c r="D2533" t="s">
        <v>50</v>
      </c>
      <c r="E2533" s="2" t="s">
        <v>43</v>
      </c>
      <c r="F2533" s="2" t="s">
        <v>55</v>
      </c>
      <c r="G2533" s="2"/>
      <c r="H2533" s="2" t="str">
        <f>IF(OR(G2533="",G2534="",G2535="",G2536=""),"",(SUMIF(A2533:A$7000,A2533,G2533:G$7000)))</f>
        <v/>
      </c>
      <c r="I2533" s="55" t="str">
        <f t="shared" si="240"/>
        <v/>
      </c>
      <c r="J2533" s="61" t="str">
        <f t="shared" si="236"/>
        <v/>
      </c>
      <c r="K2533" s="55">
        <f t="array" ref="K2533">(MAX(IF($A2533=InsertVoiceSwitchActivateLOG!A$1:A$7000,InsertVoiceSwitchActivateLOG!H$1:H$7000,0)))</f>
        <v>0.1676</v>
      </c>
      <c r="L2533" s="55" t="str">
        <f t="shared" si="241"/>
        <v/>
      </c>
      <c r="M2533" s="55">
        <f t="shared" si="239"/>
        <v>26.399999999995316</v>
      </c>
      <c r="N2533" s="59" t="str">
        <f t="shared" si="237"/>
        <v/>
      </c>
      <c r="O2533" s="59" t="str">
        <f t="shared" si="238"/>
        <v/>
      </c>
    </row>
    <row r="2534" spans="1:15" ht="12.5" customHeight="1" x14ac:dyDescent="0.35">
      <c r="A2534" s="61">
        <v>50</v>
      </c>
      <c r="B2534" s="61" t="s">
        <v>54</v>
      </c>
      <c r="C2534" s="70">
        <v>108.95569999999999</v>
      </c>
      <c r="D2534" s="59" t="s">
        <v>50</v>
      </c>
      <c r="E2534" s="61" t="s">
        <v>43</v>
      </c>
      <c r="F2534" s="61" t="s">
        <v>55</v>
      </c>
      <c r="G2534" s="61"/>
      <c r="H2534" s="61" t="str">
        <f>IF(OR(G2534="",G2535="",G2536="",G2537=""),"",(SUMIF(A2534:A$7000,A2534,G2534:G$7000)))</f>
        <v/>
      </c>
      <c r="I2534" s="61" t="str">
        <f t="shared" si="240"/>
        <v/>
      </c>
      <c r="J2534" s="61" t="str">
        <f t="shared" si="236"/>
        <v/>
      </c>
      <c r="K2534" s="61">
        <f t="array" ref="K2534">(MAX(IF($A2534=InsertVoiceSwitchActivateLOG!A$1:A$7000,InsertVoiceSwitchActivateLOG!H$1:H$7000,0)))</f>
        <v>0.1676</v>
      </c>
      <c r="L2534" s="61" t="str">
        <f t="shared" si="241"/>
        <v/>
      </c>
      <c r="M2534" s="61">
        <f t="shared" si="239"/>
        <v>34.499999999994202</v>
      </c>
      <c r="N2534" s="59" t="str">
        <f t="shared" si="237"/>
        <v/>
      </c>
      <c r="O2534" s="59" t="str">
        <f t="shared" si="238"/>
        <v/>
      </c>
    </row>
    <row r="2535" spans="1:15" ht="12.5" customHeight="1" x14ac:dyDescent="0.35">
      <c r="A2535" s="2">
        <v>50</v>
      </c>
      <c r="B2535" s="2" t="s">
        <v>54</v>
      </c>
      <c r="C2535" s="69">
        <v>108.99509999999999</v>
      </c>
      <c r="D2535" t="s">
        <v>50</v>
      </c>
      <c r="E2535" s="2" t="s">
        <v>43</v>
      </c>
      <c r="F2535" s="2" t="s">
        <v>55</v>
      </c>
      <c r="G2535" s="2">
        <v>1E-4</v>
      </c>
      <c r="H2535" s="2" t="str">
        <f>IF(OR(G2535="",G2536="",G2537="",G2538=""),"",(SUMIF(A2535:A$7000,A2535,G2535:G$7000)))</f>
        <v/>
      </c>
      <c r="I2535" s="55" t="str">
        <f t="shared" si="240"/>
        <v/>
      </c>
      <c r="J2535" s="61" t="str">
        <f t="shared" si="236"/>
        <v/>
      </c>
      <c r="K2535" s="55">
        <f t="array" ref="K2535">(MAX(IF($A2535=InsertVoiceSwitchActivateLOG!A$1:A$7000,InsertVoiceSwitchActivateLOG!H$1:H$7000,0)))</f>
        <v>0.1676</v>
      </c>
      <c r="L2535" s="55" t="str">
        <f t="shared" si="241"/>
        <v/>
      </c>
      <c r="M2535" s="55">
        <f t="shared" si="239"/>
        <v>39.400000000000546</v>
      </c>
      <c r="N2535" s="59" t="str">
        <f t="shared" si="237"/>
        <v/>
      </c>
      <c r="O2535" s="59" t="str">
        <f t="shared" si="238"/>
        <v/>
      </c>
    </row>
    <row r="2536" spans="1:15" ht="12.5" customHeight="1" x14ac:dyDescent="0.35">
      <c r="A2536" s="61">
        <v>50</v>
      </c>
      <c r="B2536" s="61" t="s">
        <v>54</v>
      </c>
      <c r="C2536" s="70">
        <v>109.0162</v>
      </c>
      <c r="D2536" s="59" t="s">
        <v>50</v>
      </c>
      <c r="E2536" s="61" t="s">
        <v>43</v>
      </c>
      <c r="F2536" s="61" t="s">
        <v>55</v>
      </c>
      <c r="G2536" s="61"/>
      <c r="H2536" s="61" t="str">
        <f>IF(OR(G2536="",G2537="",G2538="",G2539=""),"",(SUMIF(A2536:A$7000,A2536,G2536:G$7000)))</f>
        <v/>
      </c>
      <c r="I2536" s="61" t="str">
        <f t="shared" si="240"/>
        <v/>
      </c>
      <c r="J2536" s="61" t="str">
        <f t="shared" si="236"/>
        <v/>
      </c>
      <c r="K2536" s="61">
        <f t="array" ref="K2536">(MAX(IF($A2536=InsertVoiceSwitchActivateLOG!A$1:A$7000,InsertVoiceSwitchActivateLOG!H$1:H$7000,0)))</f>
        <v>0.1676</v>
      </c>
      <c r="L2536" s="61" t="str">
        <f t="shared" si="241"/>
        <v/>
      </c>
      <c r="M2536" s="61">
        <f t="shared" si="239"/>
        <v>21.100000000004115</v>
      </c>
      <c r="N2536" s="59" t="str">
        <f t="shared" si="237"/>
        <v/>
      </c>
      <c r="O2536" s="59" t="str">
        <f t="shared" si="238"/>
        <v/>
      </c>
    </row>
    <row r="2537" spans="1:15" ht="12.5" customHeight="1" x14ac:dyDescent="0.35">
      <c r="A2537" s="2">
        <v>50</v>
      </c>
      <c r="B2537" s="2" t="s">
        <v>54</v>
      </c>
      <c r="C2537" s="69">
        <v>109.0376</v>
      </c>
      <c r="D2537" t="s">
        <v>50</v>
      </c>
      <c r="E2537" s="2" t="s">
        <v>43</v>
      </c>
      <c r="F2537" s="2" t="s">
        <v>55</v>
      </c>
      <c r="G2537" s="2"/>
      <c r="H2537" s="2" t="str">
        <f>IF(OR(G2537="",G2538="",G2539="",G2540=""),"",(SUMIF(A2537:A$7000,A2537,G2537:G$7000)))</f>
        <v/>
      </c>
      <c r="I2537" s="55" t="str">
        <f t="shared" si="240"/>
        <v/>
      </c>
      <c r="J2537" s="61" t="str">
        <f t="shared" si="236"/>
        <v/>
      </c>
      <c r="K2537" s="55">
        <f t="array" ref="K2537">(MAX(IF($A2537=InsertVoiceSwitchActivateLOG!A$1:A$7000,InsertVoiceSwitchActivateLOG!H$1:H$7000,0)))</f>
        <v>0.1676</v>
      </c>
      <c r="L2537" s="55" t="str">
        <f t="shared" si="241"/>
        <v/>
      </c>
      <c r="M2537" s="55">
        <f t="shared" si="239"/>
        <v>21.399999999999864</v>
      </c>
      <c r="N2537" s="59" t="str">
        <f t="shared" si="237"/>
        <v/>
      </c>
      <c r="O2537" s="59" t="str">
        <f t="shared" si="238"/>
        <v/>
      </c>
    </row>
    <row r="2538" spans="1:15" ht="12.5" customHeight="1" x14ac:dyDescent="0.35">
      <c r="A2538" s="61">
        <v>50</v>
      </c>
      <c r="B2538" s="61" t="s">
        <v>54</v>
      </c>
      <c r="C2538" s="70">
        <v>109.0564</v>
      </c>
      <c r="D2538" s="59" t="s">
        <v>50</v>
      </c>
      <c r="E2538" s="61" t="s">
        <v>43</v>
      </c>
      <c r="F2538" s="61" t="s">
        <v>55</v>
      </c>
      <c r="G2538" s="61"/>
      <c r="H2538" s="61" t="str">
        <f>IF(OR(G2538="",G2539="",G2540="",G2541=""),"",(SUMIF(A2538:A$7000,A2538,G2538:G$7000)))</f>
        <v/>
      </c>
      <c r="I2538" s="61" t="str">
        <f t="shared" si="240"/>
        <v/>
      </c>
      <c r="J2538" s="61" t="str">
        <f t="shared" si="236"/>
        <v/>
      </c>
      <c r="K2538" s="61">
        <f t="array" ref="K2538">(MAX(IF($A2538=InsertVoiceSwitchActivateLOG!A$1:A$7000,InsertVoiceSwitchActivateLOG!H$1:H$7000,0)))</f>
        <v>0.1676</v>
      </c>
      <c r="L2538" s="61" t="str">
        <f t="shared" si="241"/>
        <v/>
      </c>
      <c r="M2538" s="61">
        <f t="shared" si="239"/>
        <v>18.799999999998818</v>
      </c>
      <c r="N2538" s="59" t="str">
        <f t="shared" si="237"/>
        <v/>
      </c>
      <c r="O2538" s="59" t="str">
        <f t="shared" si="238"/>
        <v/>
      </c>
    </row>
    <row r="2539" spans="1:15" ht="12.5" customHeight="1" x14ac:dyDescent="0.35">
      <c r="A2539" s="2">
        <v>50</v>
      </c>
      <c r="B2539" s="2" t="s">
        <v>54</v>
      </c>
      <c r="C2539" s="69">
        <v>109.08110000000001</v>
      </c>
      <c r="D2539" t="s">
        <v>50</v>
      </c>
      <c r="E2539" s="2" t="s">
        <v>43</v>
      </c>
      <c r="F2539" s="2" t="s">
        <v>55</v>
      </c>
      <c r="G2539" s="2"/>
      <c r="H2539" s="2" t="str">
        <f>IF(OR(G2539="",G2540="",G2541="",G2542=""),"",(SUMIF(A2539:A$7000,A2539,G2539:G$7000)))</f>
        <v/>
      </c>
      <c r="I2539" s="55" t="str">
        <f t="shared" si="240"/>
        <v/>
      </c>
      <c r="J2539" s="61" t="str">
        <f t="shared" si="236"/>
        <v/>
      </c>
      <c r="K2539" s="55">
        <f t="array" ref="K2539">(MAX(IF($A2539=InsertVoiceSwitchActivateLOG!A$1:A$7000,InsertVoiceSwitchActivateLOG!H$1:H$7000,0)))</f>
        <v>0.1676</v>
      </c>
      <c r="L2539" s="55" t="str">
        <f t="shared" si="241"/>
        <v/>
      </c>
      <c r="M2539" s="55">
        <f t="shared" si="239"/>
        <v>24.700000000009936</v>
      </c>
      <c r="N2539" s="59" t="str">
        <f t="shared" si="237"/>
        <v/>
      </c>
      <c r="O2539" s="59" t="str">
        <f t="shared" si="238"/>
        <v/>
      </c>
    </row>
    <row r="2540" spans="1:15" ht="12.5" customHeight="1" x14ac:dyDescent="0.35">
      <c r="A2540" s="61">
        <v>50</v>
      </c>
      <c r="B2540" s="61" t="s">
        <v>54</v>
      </c>
      <c r="C2540" s="70">
        <v>109.1144</v>
      </c>
      <c r="D2540" s="59" t="s">
        <v>50</v>
      </c>
      <c r="E2540" s="61" t="s">
        <v>43</v>
      </c>
      <c r="F2540" s="61" t="s">
        <v>55</v>
      </c>
      <c r="G2540" s="61"/>
      <c r="H2540" s="61" t="str">
        <f>IF(OR(G2540="",G2541="",G2542="",G2543=""),"",(SUMIF(A2540:A$7000,A2540,G2540:G$7000)))</f>
        <v/>
      </c>
      <c r="I2540" s="61" t="str">
        <f t="shared" si="240"/>
        <v/>
      </c>
      <c r="J2540" s="61" t="str">
        <f t="shared" si="236"/>
        <v/>
      </c>
      <c r="K2540" s="61">
        <f t="array" ref="K2540">(MAX(IF($A2540=InsertVoiceSwitchActivateLOG!A$1:A$7000,InsertVoiceSwitchActivateLOG!H$1:H$7000,0)))</f>
        <v>0.1676</v>
      </c>
      <c r="L2540" s="61" t="str">
        <f t="shared" si="241"/>
        <v/>
      </c>
      <c r="M2540" s="61">
        <f t="shared" si="239"/>
        <v>33.299999999996999</v>
      </c>
      <c r="N2540" s="59" t="str">
        <f t="shared" si="237"/>
        <v/>
      </c>
      <c r="O2540" s="59" t="str">
        <f t="shared" si="238"/>
        <v/>
      </c>
    </row>
    <row r="2541" spans="1:15" ht="12.5" customHeight="1" x14ac:dyDescent="0.35">
      <c r="A2541" s="2">
        <v>50</v>
      </c>
      <c r="B2541" s="2" t="s">
        <v>54</v>
      </c>
      <c r="C2541" s="69">
        <v>109.1459</v>
      </c>
      <c r="D2541" t="s">
        <v>50</v>
      </c>
      <c r="E2541" s="2" t="s">
        <v>43</v>
      </c>
      <c r="F2541" s="2" t="s">
        <v>55</v>
      </c>
      <c r="G2541" s="2">
        <v>1E-4</v>
      </c>
      <c r="H2541" s="2" t="str">
        <f>IF(OR(G2541="",G2542="",G2543="",G2544=""),"",(SUMIF(A2541:A$7000,A2541,G2541:G$7000)))</f>
        <v/>
      </c>
      <c r="I2541" s="55" t="str">
        <f t="shared" si="240"/>
        <v/>
      </c>
      <c r="J2541" s="61" t="str">
        <f t="shared" si="236"/>
        <v/>
      </c>
      <c r="K2541" s="55">
        <f t="array" ref="K2541">(MAX(IF($A2541=InsertVoiceSwitchActivateLOG!A$1:A$7000,InsertVoiceSwitchActivateLOG!H$1:H$7000,0)))</f>
        <v>0.1676</v>
      </c>
      <c r="L2541" s="55" t="str">
        <f t="shared" si="241"/>
        <v/>
      </c>
      <c r="M2541" s="55">
        <f t="shared" si="239"/>
        <v>31.499999999994088</v>
      </c>
      <c r="N2541" s="59" t="str">
        <f t="shared" si="237"/>
        <v/>
      </c>
      <c r="O2541" s="59" t="str">
        <f t="shared" si="238"/>
        <v/>
      </c>
    </row>
    <row r="2542" spans="1:15" ht="12.5" customHeight="1" x14ac:dyDescent="0.35">
      <c r="A2542" s="61">
        <v>50</v>
      </c>
      <c r="B2542" s="61" t="s">
        <v>54</v>
      </c>
      <c r="C2542" s="70">
        <v>109.1626</v>
      </c>
      <c r="D2542" s="59" t="s">
        <v>50</v>
      </c>
      <c r="E2542" s="61" t="s">
        <v>43</v>
      </c>
      <c r="F2542" s="61" t="s">
        <v>55</v>
      </c>
      <c r="G2542" s="61"/>
      <c r="H2542" s="61" t="str">
        <f>IF(OR(G2542="",G2543="",G2544="",G2545=""),"",(SUMIF(A2542:A$7000,A2542,G2542:G$7000)))</f>
        <v/>
      </c>
      <c r="I2542" s="61" t="str">
        <f t="shared" si="240"/>
        <v/>
      </c>
      <c r="J2542" s="61" t="str">
        <f t="shared" si="236"/>
        <v/>
      </c>
      <c r="K2542" s="61">
        <f t="array" ref="K2542">(MAX(IF($A2542=InsertVoiceSwitchActivateLOG!A$1:A$7000,InsertVoiceSwitchActivateLOG!H$1:H$7000,0)))</f>
        <v>0.1676</v>
      </c>
      <c r="L2542" s="61" t="str">
        <f t="shared" si="241"/>
        <v/>
      </c>
      <c r="M2542" s="61">
        <f t="shared" si="239"/>
        <v>16.700000000000159</v>
      </c>
      <c r="N2542" s="59" t="str">
        <f t="shared" si="237"/>
        <v/>
      </c>
      <c r="O2542" s="59" t="str">
        <f t="shared" si="238"/>
        <v/>
      </c>
    </row>
    <row r="2543" spans="1:15" ht="12.5" customHeight="1" x14ac:dyDescent="0.35">
      <c r="A2543" s="2">
        <v>50</v>
      </c>
      <c r="B2543" s="2" t="s">
        <v>54</v>
      </c>
      <c r="C2543" s="69">
        <v>109.17959999999999</v>
      </c>
      <c r="D2543" t="s">
        <v>50</v>
      </c>
      <c r="E2543" s="2" t="s">
        <v>43</v>
      </c>
      <c r="F2543" s="2" t="s">
        <v>55</v>
      </c>
      <c r="G2543" s="2">
        <v>6.9999999999999999E-4</v>
      </c>
      <c r="H2543" s="2">
        <f>IF(OR(G2543="",G2544="",G2545="",G2546=""),"",(SUMIF(A2543:A$7000,A2543,G2543:G$7000)))</f>
        <v>0.1676</v>
      </c>
      <c r="I2543" s="55">
        <f t="shared" si="240"/>
        <v>50</v>
      </c>
      <c r="J2543" s="61" t="str">
        <f t="shared" si="236"/>
        <v>TaskB</v>
      </c>
      <c r="K2543" s="55">
        <f t="array" ref="K2543">(MAX(IF($A2543=InsertVoiceSwitchActivateLOG!A$1:A$7000,InsertVoiceSwitchActivateLOG!H$1:H$7000,0)))</f>
        <v>0.1676</v>
      </c>
      <c r="L2543" s="55">
        <f t="shared" si="241"/>
        <v>109.17959999999999</v>
      </c>
      <c r="M2543" s="55">
        <f t="shared" si="239"/>
        <v>16.999999999995907</v>
      </c>
      <c r="N2543" s="59" t="str">
        <f t="shared" si="237"/>
        <v/>
      </c>
      <c r="O2543" s="59" t="str">
        <f t="shared" si="238"/>
        <v/>
      </c>
    </row>
    <row r="2544" spans="1:15" ht="12.5" customHeight="1" x14ac:dyDescent="0.35">
      <c r="A2544" s="61">
        <v>50</v>
      </c>
      <c r="B2544" s="61" t="s">
        <v>54</v>
      </c>
      <c r="C2544" s="70">
        <v>109.19670000000001</v>
      </c>
      <c r="D2544" s="59" t="s">
        <v>50</v>
      </c>
      <c r="E2544" s="61" t="s">
        <v>43</v>
      </c>
      <c r="F2544" s="61" t="s">
        <v>55</v>
      </c>
      <c r="G2544" s="61">
        <v>8.0000000000000004E-4</v>
      </c>
      <c r="H2544" s="61">
        <f>IF(OR(G2544="",G2545="",G2546="",G2547=""),"",(SUMIF(A2544:A$7000,A2544,G2544:G$7000)))</f>
        <v>0.16689999999999999</v>
      </c>
      <c r="I2544" s="61" t="str">
        <f t="shared" si="240"/>
        <v/>
      </c>
      <c r="J2544" s="61" t="str">
        <f t="shared" si="236"/>
        <v/>
      </c>
      <c r="K2544" s="61">
        <f t="array" ref="K2544">(MAX(IF($A2544=InsertVoiceSwitchActivateLOG!A$1:A$7000,InsertVoiceSwitchActivateLOG!H$1:H$7000,0)))</f>
        <v>0.1676</v>
      </c>
      <c r="L2544" s="61" t="str">
        <f t="shared" si="241"/>
        <v/>
      </c>
      <c r="M2544" s="61">
        <f t="shared" si="239"/>
        <v>17.100000000013438</v>
      </c>
      <c r="N2544" s="59">
        <f t="shared" si="237"/>
        <v>50</v>
      </c>
      <c r="O2544" s="59">
        <f t="shared" si="238"/>
        <v>1</v>
      </c>
    </row>
    <row r="2545" spans="1:15" ht="12.5" customHeight="1" x14ac:dyDescent="0.35">
      <c r="A2545" s="2">
        <v>50</v>
      </c>
      <c r="B2545" s="2" t="s">
        <v>56</v>
      </c>
      <c r="C2545" s="69">
        <v>109.2145</v>
      </c>
      <c r="D2545" t="s">
        <v>50</v>
      </c>
      <c r="E2545" s="2" t="s">
        <v>43</v>
      </c>
      <c r="F2545" s="2" t="s">
        <v>55</v>
      </c>
      <c r="G2545" s="2">
        <v>2E-3</v>
      </c>
      <c r="H2545" s="2">
        <f>IF(OR(G2545="",G2546="",G2547="",G2548=""),"",(SUMIF(A2545:A$7000,A2545,G2545:G$7000)))</f>
        <v>0.1661</v>
      </c>
      <c r="I2545" s="55" t="str">
        <f t="shared" si="240"/>
        <v/>
      </c>
      <c r="J2545" s="61" t="str">
        <f t="shared" si="236"/>
        <v/>
      </c>
      <c r="K2545" s="55">
        <f t="array" ref="K2545">(MAX(IF($A2545=InsertVoiceSwitchActivateLOG!A$1:A$7000,InsertVoiceSwitchActivateLOG!H$1:H$7000,0)))</f>
        <v>0.1676</v>
      </c>
      <c r="L2545" s="55" t="str">
        <f t="shared" si="241"/>
        <v/>
      </c>
      <c r="M2545" s="55">
        <f t="shared" si="239"/>
        <v>17.799999999994043</v>
      </c>
      <c r="N2545" s="59">
        <f t="shared" si="237"/>
        <v>50</v>
      </c>
      <c r="O2545" s="59">
        <f t="shared" si="238"/>
        <v>1</v>
      </c>
    </row>
    <row r="2546" spans="1:15" ht="12.5" customHeight="1" x14ac:dyDescent="0.35">
      <c r="A2546" s="61">
        <v>50</v>
      </c>
      <c r="B2546" s="61" t="s">
        <v>56</v>
      </c>
      <c r="C2546" s="70">
        <v>109.232</v>
      </c>
      <c r="D2546" s="59" t="s">
        <v>50</v>
      </c>
      <c r="E2546" s="61" t="s">
        <v>43</v>
      </c>
      <c r="F2546" s="61" t="s">
        <v>55</v>
      </c>
      <c r="G2546" s="61">
        <v>2.8999999999999998E-3</v>
      </c>
      <c r="H2546" s="61">
        <f>IF(OR(G2546="",G2547="",G2548="",G2549=""),"",(SUMIF(A2546:A$7000,A2546,G2546:G$7000)))</f>
        <v>0.1641</v>
      </c>
      <c r="I2546" s="61" t="str">
        <f t="shared" si="240"/>
        <v/>
      </c>
      <c r="J2546" s="61" t="str">
        <f t="shared" si="236"/>
        <v/>
      </c>
      <c r="K2546" s="61">
        <f t="array" ref="K2546">(MAX(IF($A2546=InsertVoiceSwitchActivateLOG!A$1:A$7000,InsertVoiceSwitchActivateLOG!H$1:H$7000,0)))</f>
        <v>0.1676</v>
      </c>
      <c r="L2546" s="61" t="str">
        <f t="shared" si="241"/>
        <v/>
      </c>
      <c r="M2546" s="61">
        <f t="shared" si="239"/>
        <v>17.499999999998295</v>
      </c>
      <c r="N2546" s="59">
        <f t="shared" si="237"/>
        <v>50</v>
      </c>
      <c r="O2546" s="59">
        <f t="shared" si="238"/>
        <v>1</v>
      </c>
    </row>
    <row r="2547" spans="1:15" ht="12.5" customHeight="1" x14ac:dyDescent="0.35">
      <c r="A2547" s="2">
        <v>50</v>
      </c>
      <c r="B2547" s="2" t="s">
        <v>56</v>
      </c>
      <c r="C2547" s="69">
        <v>109.2501</v>
      </c>
      <c r="D2547" t="s">
        <v>50</v>
      </c>
      <c r="E2547" s="2" t="s">
        <v>43</v>
      </c>
      <c r="F2547" s="2" t="s">
        <v>55</v>
      </c>
      <c r="G2547" s="2">
        <v>3.3999999999999998E-3</v>
      </c>
      <c r="H2547" s="2">
        <f>IF(OR(G2547="",G2548="",G2549="",G2550=""),"",(SUMIF(A2547:A$7000,A2547,G2547:G$7000)))</f>
        <v>0.16119999999999998</v>
      </c>
      <c r="I2547" s="55" t="str">
        <f t="shared" si="240"/>
        <v/>
      </c>
      <c r="J2547" s="61" t="str">
        <f t="shared" si="236"/>
        <v/>
      </c>
      <c r="K2547" s="55">
        <f t="array" ref="K2547">(MAX(IF($A2547=InsertVoiceSwitchActivateLOG!A$1:A$7000,InsertVoiceSwitchActivateLOG!H$1:H$7000,0)))</f>
        <v>0.1676</v>
      </c>
      <c r="L2547" s="55" t="str">
        <f t="shared" si="241"/>
        <v/>
      </c>
      <c r="M2547" s="55">
        <f t="shared" si="239"/>
        <v>18.100000000004002</v>
      </c>
      <c r="N2547" s="59">
        <f t="shared" si="237"/>
        <v>50</v>
      </c>
      <c r="O2547" s="59">
        <f t="shared" si="238"/>
        <v>-1</v>
      </c>
    </row>
    <row r="2548" spans="1:15" ht="12.5" customHeight="1" x14ac:dyDescent="0.35">
      <c r="A2548" s="61">
        <v>50</v>
      </c>
      <c r="B2548" s="61" t="s">
        <v>56</v>
      </c>
      <c r="C2548" s="70">
        <v>109.2741</v>
      </c>
      <c r="D2548" s="59" t="s">
        <v>50</v>
      </c>
      <c r="E2548" s="61" t="s">
        <v>43</v>
      </c>
      <c r="F2548" s="61" t="s">
        <v>55</v>
      </c>
      <c r="G2548" s="61">
        <v>2.5999999999999999E-3</v>
      </c>
      <c r="H2548" s="61">
        <f>IF(OR(G2548="",G2549="",G2550="",G2551=""),"",(SUMIF(A2548:A$7000,A2548,G2548:G$7000)))</f>
        <v>0.1578</v>
      </c>
      <c r="I2548" s="61" t="str">
        <f t="shared" si="240"/>
        <v/>
      </c>
      <c r="J2548" s="61" t="str">
        <f t="shared" si="236"/>
        <v/>
      </c>
      <c r="K2548" s="61">
        <f t="array" ref="K2548">(MAX(IF($A2548=InsertVoiceSwitchActivateLOG!A$1:A$7000,InsertVoiceSwitchActivateLOG!H$1:H$7000,0)))</f>
        <v>0.1676</v>
      </c>
      <c r="L2548" s="61" t="str">
        <f t="shared" si="241"/>
        <v/>
      </c>
      <c r="M2548" s="61">
        <f t="shared" si="239"/>
        <v>24.000000000000909</v>
      </c>
      <c r="N2548" s="59">
        <f t="shared" si="237"/>
        <v>50</v>
      </c>
      <c r="O2548" s="59">
        <f t="shared" si="238"/>
        <v>1</v>
      </c>
    </row>
    <row r="2549" spans="1:15" ht="12.5" customHeight="1" x14ac:dyDescent="0.35">
      <c r="A2549" s="2">
        <v>50</v>
      </c>
      <c r="B2549" s="2" t="s">
        <v>56</v>
      </c>
      <c r="C2549" s="69">
        <v>109.2968</v>
      </c>
      <c r="D2549" t="s">
        <v>50</v>
      </c>
      <c r="E2549" s="2" t="s">
        <v>43</v>
      </c>
      <c r="F2549" s="2" t="s">
        <v>55</v>
      </c>
      <c r="G2549" s="2">
        <v>5.1999999999999998E-3</v>
      </c>
      <c r="H2549" s="2">
        <f>IF(OR(G2549="",G2550="",G2551="",G2552=""),"",(SUMIF(A2549:A$7000,A2549,G2549:G$7000)))</f>
        <v>0.1552</v>
      </c>
      <c r="I2549" s="55" t="str">
        <f t="shared" si="240"/>
        <v/>
      </c>
      <c r="J2549" s="61" t="str">
        <f t="shared" si="236"/>
        <v/>
      </c>
      <c r="K2549" s="55">
        <f t="array" ref="K2549">(MAX(IF($A2549=InsertVoiceSwitchActivateLOG!A$1:A$7000,InsertVoiceSwitchActivateLOG!H$1:H$7000,0)))</f>
        <v>0.1676</v>
      </c>
      <c r="L2549" s="55" t="str">
        <f t="shared" si="241"/>
        <v/>
      </c>
      <c r="M2549" s="55">
        <f t="shared" si="239"/>
        <v>22.700000000000387</v>
      </c>
      <c r="N2549" s="59">
        <f t="shared" si="237"/>
        <v>50</v>
      </c>
      <c r="O2549" s="59">
        <f t="shared" si="238"/>
        <v>-1</v>
      </c>
    </row>
    <row r="2550" spans="1:15" ht="12.5" customHeight="1" x14ac:dyDescent="0.35">
      <c r="A2550" s="61">
        <v>50</v>
      </c>
      <c r="B2550" s="61" t="s">
        <v>54</v>
      </c>
      <c r="C2550" s="70">
        <v>109.3184</v>
      </c>
      <c r="D2550" s="59" t="s">
        <v>50</v>
      </c>
      <c r="E2550" s="61" t="s">
        <v>43</v>
      </c>
      <c r="F2550" s="61" t="s">
        <v>55</v>
      </c>
      <c r="G2550" s="61">
        <v>2.9999999999999997E-4</v>
      </c>
      <c r="H2550" s="61">
        <f>IF(OR(G2550="",G2551="",G2552="",G2553=""),"",(SUMIF(A2550:A$7000,A2550,G2550:G$7000)))</f>
        <v>0.15</v>
      </c>
      <c r="I2550" s="61" t="str">
        <f t="shared" si="240"/>
        <v/>
      </c>
      <c r="J2550" s="61" t="str">
        <f t="shared" si="236"/>
        <v/>
      </c>
      <c r="K2550" s="61">
        <f t="array" ref="K2550">(MAX(IF($A2550=InsertVoiceSwitchActivateLOG!A$1:A$7000,InsertVoiceSwitchActivateLOG!H$1:H$7000,0)))</f>
        <v>0.1676</v>
      </c>
      <c r="L2550" s="61" t="str">
        <f t="shared" si="241"/>
        <v/>
      </c>
      <c r="M2550" s="61">
        <f t="shared" si="239"/>
        <v>21.599999999992292</v>
      </c>
      <c r="N2550" s="59">
        <f t="shared" si="237"/>
        <v>50</v>
      </c>
      <c r="O2550" s="59">
        <f t="shared" si="238"/>
        <v>1</v>
      </c>
    </row>
    <row r="2551" spans="1:15" ht="12.5" customHeight="1" x14ac:dyDescent="0.35">
      <c r="A2551" s="2">
        <v>50</v>
      </c>
      <c r="B2551" s="2" t="s">
        <v>56</v>
      </c>
      <c r="C2551" s="69">
        <v>109.3434</v>
      </c>
      <c r="D2551" t="s">
        <v>50</v>
      </c>
      <c r="E2551" s="2" t="s">
        <v>43</v>
      </c>
      <c r="F2551" s="2" t="s">
        <v>55</v>
      </c>
      <c r="G2551" s="2">
        <v>1.9E-3</v>
      </c>
      <c r="H2551" s="2">
        <f>IF(OR(G2551="",G2552="",G2553="",G2554=""),"",(SUMIF(A2551:A$7000,A2551,G2551:G$7000)))</f>
        <v>0.1497</v>
      </c>
      <c r="I2551" s="55" t="str">
        <f t="shared" si="240"/>
        <v/>
      </c>
      <c r="J2551" s="61" t="str">
        <f t="shared" si="236"/>
        <v/>
      </c>
      <c r="K2551" s="55">
        <f t="array" ref="K2551">(MAX(IF($A2551=InsertVoiceSwitchActivateLOG!A$1:A$7000,InsertVoiceSwitchActivateLOG!H$1:H$7000,0)))</f>
        <v>0.1676</v>
      </c>
      <c r="L2551" s="55" t="str">
        <f t="shared" si="241"/>
        <v/>
      </c>
      <c r="M2551" s="55">
        <f t="shared" si="239"/>
        <v>25.000000000005684</v>
      </c>
      <c r="N2551" s="59">
        <f t="shared" si="237"/>
        <v>50</v>
      </c>
      <c r="O2551" s="59">
        <f t="shared" si="238"/>
        <v>1</v>
      </c>
    </row>
    <row r="2552" spans="1:15" ht="12.5" customHeight="1" x14ac:dyDescent="0.35">
      <c r="A2552" s="61">
        <v>50</v>
      </c>
      <c r="B2552" s="61" t="s">
        <v>56</v>
      </c>
      <c r="C2552" s="70">
        <v>109.3631</v>
      </c>
      <c r="D2552" s="59" t="s">
        <v>50</v>
      </c>
      <c r="E2552" s="61" t="s">
        <v>43</v>
      </c>
      <c r="F2552" s="61" t="s">
        <v>55</v>
      </c>
      <c r="G2552" s="61">
        <v>3.3999999999999998E-3</v>
      </c>
      <c r="H2552" s="61">
        <f>IF(OR(G2552="",G2553="",G2554="",G2555=""),"",(SUMIF(A2552:A$7000,A2552,G2552:G$7000)))</f>
        <v>0.14779999999999999</v>
      </c>
      <c r="I2552" s="61" t="str">
        <f t="shared" si="240"/>
        <v/>
      </c>
      <c r="J2552" s="61" t="str">
        <f t="shared" si="236"/>
        <v/>
      </c>
      <c r="K2552" s="61">
        <f t="array" ref="K2552">(MAX(IF($A2552=InsertVoiceSwitchActivateLOG!A$1:A$7000,InsertVoiceSwitchActivateLOG!H$1:H$7000,0)))</f>
        <v>0.1676</v>
      </c>
      <c r="L2552" s="61" t="str">
        <f t="shared" si="241"/>
        <v/>
      </c>
      <c r="M2552" s="61">
        <f t="shared" si="239"/>
        <v>19.700000000000273</v>
      </c>
      <c r="N2552" s="59">
        <f t="shared" si="237"/>
        <v>50</v>
      </c>
      <c r="O2552" s="59">
        <f t="shared" si="238"/>
        <v>1</v>
      </c>
    </row>
    <row r="2553" spans="1:15" ht="12.5" customHeight="1" x14ac:dyDescent="0.35">
      <c r="A2553" s="2">
        <v>50</v>
      </c>
      <c r="B2553" s="2" t="s">
        <v>56</v>
      </c>
      <c r="C2553" s="69">
        <v>109.3861</v>
      </c>
      <c r="D2553" t="s">
        <v>50</v>
      </c>
      <c r="E2553" s="2" t="s">
        <v>43</v>
      </c>
      <c r="F2553" s="2" t="s">
        <v>55</v>
      </c>
      <c r="G2553" s="2">
        <v>3.3999999999999998E-3</v>
      </c>
      <c r="H2553" s="2">
        <f>IF(OR(G2553="",G2554="",G2555="",G2556=""),"",(SUMIF(A2553:A$7000,A2553,G2553:G$7000)))</f>
        <v>0.1444</v>
      </c>
      <c r="I2553" s="55" t="str">
        <f t="shared" si="240"/>
        <v/>
      </c>
      <c r="J2553" s="61" t="str">
        <f t="shared" si="236"/>
        <v/>
      </c>
      <c r="K2553" s="55">
        <f t="array" ref="K2553">(MAX(IF($A2553=InsertVoiceSwitchActivateLOG!A$1:A$7000,InsertVoiceSwitchActivateLOG!H$1:H$7000,0)))</f>
        <v>0.1676</v>
      </c>
      <c r="L2553" s="55" t="str">
        <f t="shared" si="241"/>
        <v/>
      </c>
      <c r="M2553" s="55">
        <f t="shared" si="239"/>
        <v>22.999999999996135</v>
      </c>
      <c r="N2553" s="59">
        <f t="shared" si="237"/>
        <v>50</v>
      </c>
      <c r="O2553" s="59">
        <f t="shared" si="238"/>
        <v>-1</v>
      </c>
    </row>
    <row r="2554" spans="1:15" ht="12.5" customHeight="1" x14ac:dyDescent="0.35">
      <c r="A2554" s="61">
        <v>50</v>
      </c>
      <c r="B2554" s="61" t="s">
        <v>56</v>
      </c>
      <c r="C2554" s="70">
        <v>109.4072</v>
      </c>
      <c r="D2554" s="59" t="s">
        <v>50</v>
      </c>
      <c r="E2554" s="61" t="s">
        <v>43</v>
      </c>
      <c r="F2554" s="61" t="s">
        <v>55</v>
      </c>
      <c r="G2554" s="61">
        <v>1.9E-3</v>
      </c>
      <c r="H2554" s="61">
        <f>IF(OR(G2554="",G2555="",G2556="",G2557=""),"",(SUMIF(A2554:A$7000,A2554,G2554:G$7000)))</f>
        <v>0.14099999999999999</v>
      </c>
      <c r="I2554" s="61" t="str">
        <f t="shared" si="240"/>
        <v/>
      </c>
      <c r="J2554" s="61" t="str">
        <f t="shared" si="236"/>
        <v/>
      </c>
      <c r="K2554" s="61">
        <f t="array" ref="K2554">(MAX(IF($A2554=InsertVoiceSwitchActivateLOG!A$1:A$7000,InsertVoiceSwitchActivateLOG!H$1:H$7000,0)))</f>
        <v>0.1676</v>
      </c>
      <c r="L2554" s="61" t="str">
        <f t="shared" si="241"/>
        <v/>
      </c>
      <c r="M2554" s="61">
        <f t="shared" si="239"/>
        <v>21.100000000004115</v>
      </c>
      <c r="N2554" s="59">
        <f t="shared" si="237"/>
        <v>50</v>
      </c>
      <c r="O2554" s="59">
        <f t="shared" si="238"/>
        <v>1</v>
      </c>
    </row>
    <row r="2555" spans="1:15" ht="12.5" customHeight="1" x14ac:dyDescent="0.35">
      <c r="A2555" s="2">
        <v>50</v>
      </c>
      <c r="B2555" s="2" t="s">
        <v>56</v>
      </c>
      <c r="C2555" s="69">
        <v>109.4273</v>
      </c>
      <c r="D2555" t="s">
        <v>50</v>
      </c>
      <c r="E2555" s="2" t="s">
        <v>43</v>
      </c>
      <c r="F2555" s="2" t="s">
        <v>55</v>
      </c>
      <c r="G2555" s="2">
        <v>5.7999999999999996E-3</v>
      </c>
      <c r="H2555" s="2">
        <f>IF(OR(G2555="",G2556="",G2557="",G2558=""),"",(SUMIF(A2555:A$7000,A2555,G2555:G$7000)))</f>
        <v>0.1391</v>
      </c>
      <c r="I2555" s="55" t="str">
        <f t="shared" si="240"/>
        <v/>
      </c>
      <c r="J2555" s="61" t="str">
        <f t="shared" si="236"/>
        <v/>
      </c>
      <c r="K2555" s="55">
        <f t="array" ref="K2555">(MAX(IF($A2555=InsertVoiceSwitchActivateLOG!A$1:A$7000,InsertVoiceSwitchActivateLOG!H$1:H$7000,0)))</f>
        <v>0.1676</v>
      </c>
      <c r="L2555" s="55" t="str">
        <f t="shared" si="241"/>
        <v/>
      </c>
      <c r="M2555" s="55">
        <f t="shared" si="239"/>
        <v>20.099999999999341</v>
      </c>
      <c r="N2555" s="59">
        <f t="shared" si="237"/>
        <v>50</v>
      </c>
      <c r="O2555" s="59">
        <f t="shared" si="238"/>
        <v>1</v>
      </c>
    </row>
    <row r="2556" spans="1:15" ht="12.5" customHeight="1" x14ac:dyDescent="0.35">
      <c r="A2556" s="61">
        <v>50</v>
      </c>
      <c r="B2556" s="61" t="s">
        <v>56</v>
      </c>
      <c r="C2556" s="70">
        <v>109.4508</v>
      </c>
      <c r="D2556" s="59" t="s">
        <v>50</v>
      </c>
      <c r="E2556" s="61" t="s">
        <v>43</v>
      </c>
      <c r="F2556" s="61" t="s">
        <v>55</v>
      </c>
      <c r="G2556" s="61">
        <v>6.7000000000000002E-3</v>
      </c>
      <c r="H2556" s="61">
        <f>IF(OR(G2556="",G2557="",G2558="",G2559=""),"",(SUMIF(A2556:A$7000,A2556,G2556:G$7000)))</f>
        <v>0.13329999999999997</v>
      </c>
      <c r="I2556" s="61" t="str">
        <f t="shared" si="240"/>
        <v/>
      </c>
      <c r="J2556" s="61" t="str">
        <f t="shared" si="236"/>
        <v/>
      </c>
      <c r="K2556" s="61">
        <f t="array" ref="K2556">(MAX(IF($A2556=InsertVoiceSwitchActivateLOG!A$1:A$7000,InsertVoiceSwitchActivateLOG!H$1:H$7000,0)))</f>
        <v>0.1676</v>
      </c>
      <c r="L2556" s="61" t="str">
        <f t="shared" si="241"/>
        <v/>
      </c>
      <c r="M2556" s="61">
        <f t="shared" si="239"/>
        <v>23.499999999998522</v>
      </c>
      <c r="N2556" s="59">
        <f t="shared" si="237"/>
        <v>50</v>
      </c>
      <c r="O2556" s="59">
        <f t="shared" si="238"/>
        <v>1</v>
      </c>
    </row>
    <row r="2557" spans="1:15" ht="12.5" customHeight="1" x14ac:dyDescent="0.35">
      <c r="A2557" s="2">
        <v>50</v>
      </c>
      <c r="B2557" s="2" t="s">
        <v>56</v>
      </c>
      <c r="C2557" s="69">
        <v>109.47029999999999</v>
      </c>
      <c r="D2557" t="s">
        <v>50</v>
      </c>
      <c r="E2557" s="2" t="s">
        <v>43</v>
      </c>
      <c r="F2557" s="2" t="s">
        <v>55</v>
      </c>
      <c r="G2557" s="2">
        <v>1.0800000000000001E-2</v>
      </c>
      <c r="H2557" s="2">
        <f>IF(OR(G2557="",G2558="",G2559="",G2560=""),"",(SUMIF(A2557:A$7000,A2557,G2557:G$7000)))</f>
        <v>0.12659999999999999</v>
      </c>
      <c r="I2557" s="55" t="str">
        <f t="shared" si="240"/>
        <v/>
      </c>
      <c r="J2557" s="61" t="str">
        <f t="shared" si="236"/>
        <v/>
      </c>
      <c r="K2557" s="55">
        <f t="array" ref="K2557">(MAX(IF($A2557=InsertVoiceSwitchActivateLOG!A$1:A$7000,InsertVoiceSwitchActivateLOG!H$1:H$7000,0)))</f>
        <v>0.1676</v>
      </c>
      <c r="L2557" s="55" t="str">
        <f t="shared" si="241"/>
        <v/>
      </c>
      <c r="M2557" s="55">
        <f t="shared" si="239"/>
        <v>19.499999999993634</v>
      </c>
      <c r="N2557" s="59">
        <f t="shared" si="237"/>
        <v>50</v>
      </c>
      <c r="O2557" s="59">
        <f t="shared" si="238"/>
        <v>-1</v>
      </c>
    </row>
    <row r="2558" spans="1:15" ht="12.5" customHeight="1" x14ac:dyDescent="0.35">
      <c r="A2558" s="61">
        <v>50</v>
      </c>
      <c r="B2558" s="61" t="s">
        <v>56</v>
      </c>
      <c r="C2558" s="70">
        <v>109.4889</v>
      </c>
      <c r="D2558" s="59" t="s">
        <v>50</v>
      </c>
      <c r="E2558" s="61" t="s">
        <v>43</v>
      </c>
      <c r="F2558" s="61" t="s">
        <v>55</v>
      </c>
      <c r="G2558" s="61">
        <v>9.2999999999999992E-3</v>
      </c>
      <c r="H2558" s="61">
        <f>IF(OR(G2558="",G2559="",G2560="",G2561=""),"",(SUMIF(A2558:A$7000,A2558,G2558:G$7000)))</f>
        <v>0.11580000000000001</v>
      </c>
      <c r="I2558" s="61" t="str">
        <f t="shared" si="240"/>
        <v/>
      </c>
      <c r="J2558" s="61" t="str">
        <f t="shared" si="236"/>
        <v/>
      </c>
      <c r="K2558" s="61">
        <f t="array" ref="K2558">(MAX(IF($A2558=InsertVoiceSwitchActivateLOG!A$1:A$7000,InsertVoiceSwitchActivateLOG!H$1:H$7000,0)))</f>
        <v>0.1676</v>
      </c>
      <c r="L2558" s="61" t="str">
        <f t="shared" si="241"/>
        <v/>
      </c>
      <c r="M2558" s="61">
        <f t="shared" si="239"/>
        <v>18.600000000006389</v>
      </c>
      <c r="N2558" s="59">
        <f t="shared" si="237"/>
        <v>50</v>
      </c>
      <c r="O2558" s="59">
        <f t="shared" si="238"/>
        <v>1</v>
      </c>
    </row>
    <row r="2559" spans="1:15" ht="12.5" customHeight="1" x14ac:dyDescent="0.35">
      <c r="A2559" s="2">
        <v>50</v>
      </c>
      <c r="B2559" s="2" t="s">
        <v>56</v>
      </c>
      <c r="C2559" s="69">
        <v>109.52030000000001</v>
      </c>
      <c r="D2559" t="s">
        <v>50</v>
      </c>
      <c r="E2559" s="2" t="s">
        <v>43</v>
      </c>
      <c r="F2559" s="2" t="s">
        <v>55</v>
      </c>
      <c r="G2559" s="2">
        <v>1.77E-2</v>
      </c>
      <c r="H2559" s="2">
        <f>IF(OR(G2559="",G2560="",G2561="",G2562=""),"",(SUMIF(A2559:A$7000,A2559,G2559:G$7000)))</f>
        <v>0.10650000000000001</v>
      </c>
      <c r="I2559" s="55" t="str">
        <f t="shared" si="240"/>
        <v/>
      </c>
      <c r="J2559" s="61" t="str">
        <f t="shared" si="236"/>
        <v/>
      </c>
      <c r="K2559" s="55">
        <f t="array" ref="K2559">(MAX(IF($A2559=InsertVoiceSwitchActivateLOG!A$1:A$7000,InsertVoiceSwitchActivateLOG!H$1:H$7000,0)))</f>
        <v>0.1676</v>
      </c>
      <c r="L2559" s="55" t="str">
        <f t="shared" si="241"/>
        <v/>
      </c>
      <c r="M2559" s="55">
        <f t="shared" si="239"/>
        <v>31.400000000004979</v>
      </c>
      <c r="N2559" s="59">
        <f t="shared" si="237"/>
        <v>50</v>
      </c>
      <c r="O2559" s="59">
        <f t="shared" si="238"/>
        <v>-1</v>
      </c>
    </row>
    <row r="2560" spans="1:15" ht="12.5" customHeight="1" x14ac:dyDescent="0.35">
      <c r="A2560" s="61">
        <v>50</v>
      </c>
      <c r="B2560" s="61" t="s">
        <v>56</v>
      </c>
      <c r="C2560" s="70">
        <v>109.54730000000001</v>
      </c>
      <c r="D2560" s="59" t="s">
        <v>50</v>
      </c>
      <c r="E2560" s="61" t="s">
        <v>43</v>
      </c>
      <c r="F2560" s="61" t="s">
        <v>55</v>
      </c>
      <c r="G2560" s="61">
        <v>5.1000000000000004E-3</v>
      </c>
      <c r="H2560" s="61">
        <f>IF(OR(G2560="",G2561="",G2562="",G2563=""),"",(SUMIF(A2560:A$7000,A2560,G2560:G$7000)))</f>
        <v>8.8800000000000018E-2</v>
      </c>
      <c r="I2560" s="61" t="str">
        <f t="shared" si="240"/>
        <v/>
      </c>
      <c r="J2560" s="61" t="str">
        <f t="shared" si="236"/>
        <v/>
      </c>
      <c r="K2560" s="61">
        <f t="array" ref="K2560">(MAX(IF($A2560=InsertVoiceSwitchActivateLOG!A$1:A$7000,InsertVoiceSwitchActivateLOG!H$1:H$7000,0)))</f>
        <v>0.1676</v>
      </c>
      <c r="L2560" s="61" t="str">
        <f t="shared" si="241"/>
        <v/>
      </c>
      <c r="M2560" s="61">
        <f t="shared" si="239"/>
        <v>27.000000000001023</v>
      </c>
      <c r="N2560" s="59">
        <f t="shared" si="237"/>
        <v>50</v>
      </c>
      <c r="O2560" s="59">
        <f t="shared" si="238"/>
        <v>1</v>
      </c>
    </row>
    <row r="2561" spans="1:15" ht="12.5" customHeight="1" x14ac:dyDescent="0.35">
      <c r="A2561" s="2">
        <v>50</v>
      </c>
      <c r="B2561" s="2" t="s">
        <v>56</v>
      </c>
      <c r="C2561" s="69">
        <v>109.56440000000001</v>
      </c>
      <c r="D2561" t="s">
        <v>50</v>
      </c>
      <c r="E2561" s="2" t="s">
        <v>43</v>
      </c>
      <c r="F2561" s="2" t="s">
        <v>55</v>
      </c>
      <c r="G2561" s="2">
        <v>1.83E-2</v>
      </c>
      <c r="H2561" s="2">
        <f>IF(OR(G2561="",G2562="",G2563="",G2564=""),"",(SUMIF(A2561:A$7000,A2561,G2561:G$7000)))</f>
        <v>8.3700000000000011E-2</v>
      </c>
      <c r="I2561" s="55" t="str">
        <f t="shared" si="240"/>
        <v/>
      </c>
      <c r="J2561" s="61" t="str">
        <f t="shared" si="236"/>
        <v/>
      </c>
      <c r="K2561" s="55">
        <f t="array" ref="K2561">(MAX(IF($A2561=InsertVoiceSwitchActivateLOG!A$1:A$7000,InsertVoiceSwitchActivateLOG!H$1:H$7000,0)))</f>
        <v>0.1676</v>
      </c>
      <c r="L2561" s="55" t="str">
        <f t="shared" si="241"/>
        <v/>
      </c>
      <c r="M2561" s="55">
        <f t="shared" si="239"/>
        <v>17.099999999999227</v>
      </c>
      <c r="N2561" s="59">
        <f t="shared" si="237"/>
        <v>50</v>
      </c>
      <c r="O2561" s="59">
        <f t="shared" si="238"/>
        <v>-1</v>
      </c>
    </row>
    <row r="2562" spans="1:15" ht="12.5" customHeight="1" x14ac:dyDescent="0.35">
      <c r="A2562" s="61">
        <v>50</v>
      </c>
      <c r="B2562" s="61" t="s">
        <v>56</v>
      </c>
      <c r="C2562" s="70">
        <v>109.5873</v>
      </c>
      <c r="D2562" s="59" t="s">
        <v>50</v>
      </c>
      <c r="E2562" s="61" t="s">
        <v>43</v>
      </c>
      <c r="F2562" s="61" t="s">
        <v>55</v>
      </c>
      <c r="G2562" s="61">
        <v>1.55E-2</v>
      </c>
      <c r="H2562" s="61">
        <f>IF(OR(G2562="",G2563="",G2564="",G2565=""),"",(SUMIF(A2562:A$7000,A2562,G2562:G$7000)))</f>
        <v>6.54E-2</v>
      </c>
      <c r="I2562" s="61" t="str">
        <f t="shared" si="240"/>
        <v/>
      </c>
      <c r="J2562" s="61" t="str">
        <f t="shared" si="236"/>
        <v/>
      </c>
      <c r="K2562" s="61">
        <f t="array" ref="K2562">(MAX(IF($A2562=InsertVoiceSwitchActivateLOG!A$1:A$7000,InsertVoiceSwitchActivateLOG!H$1:H$7000,0)))</f>
        <v>0.1676</v>
      </c>
      <c r="L2562" s="61" t="str">
        <f t="shared" si="241"/>
        <v/>
      </c>
      <c r="M2562" s="61">
        <f t="shared" si="239"/>
        <v>22.899999999992815</v>
      </c>
      <c r="N2562" s="59">
        <f t="shared" si="237"/>
        <v>50</v>
      </c>
      <c r="O2562" s="59">
        <f t="shared" si="238"/>
        <v>-1</v>
      </c>
    </row>
    <row r="2563" spans="1:15" ht="12.5" customHeight="1" x14ac:dyDescent="0.35">
      <c r="A2563" s="2">
        <v>50</v>
      </c>
      <c r="B2563" s="2" t="s">
        <v>56</v>
      </c>
      <c r="C2563" s="69">
        <v>109.60850000000001</v>
      </c>
      <c r="D2563" t="s">
        <v>50</v>
      </c>
      <c r="E2563" s="2" t="s">
        <v>43</v>
      </c>
      <c r="F2563" s="2" t="s">
        <v>55</v>
      </c>
      <c r="G2563" s="2">
        <v>1.41E-2</v>
      </c>
      <c r="H2563" s="2">
        <f>IF(OR(G2563="",G2564="",G2565="",G2566=""),"",(SUMIF(A2563:A$7000,A2563,G2563:G$7000)))</f>
        <v>4.99E-2</v>
      </c>
      <c r="I2563" s="55" t="str">
        <f t="shared" si="240"/>
        <v/>
      </c>
      <c r="J2563" s="61" t="str">
        <f t="shared" si="236"/>
        <v/>
      </c>
      <c r="K2563" s="55">
        <f t="array" ref="K2563">(MAX(IF($A2563=InsertVoiceSwitchActivateLOG!A$1:A$7000,InsertVoiceSwitchActivateLOG!H$1:H$7000,0)))</f>
        <v>0.1676</v>
      </c>
      <c r="L2563" s="55" t="str">
        <f t="shared" si="241"/>
        <v/>
      </c>
      <c r="M2563" s="55">
        <f t="shared" si="239"/>
        <v>21.200000000007435</v>
      </c>
      <c r="N2563" s="59">
        <f t="shared" si="237"/>
        <v>50</v>
      </c>
      <c r="O2563" s="59">
        <f t="shared" si="238"/>
        <v>1</v>
      </c>
    </row>
    <row r="2564" spans="1:15" ht="12.5" customHeight="1" x14ac:dyDescent="0.35">
      <c r="A2564" s="61">
        <v>50</v>
      </c>
      <c r="B2564" s="61" t="s">
        <v>56</v>
      </c>
      <c r="C2564" s="70">
        <v>109.63030000000001</v>
      </c>
      <c r="D2564" s="59" t="s">
        <v>50</v>
      </c>
      <c r="E2564" s="61" t="s">
        <v>43</v>
      </c>
      <c r="F2564" s="61" t="s">
        <v>55</v>
      </c>
      <c r="G2564" s="61">
        <v>1.41E-2</v>
      </c>
      <c r="H2564" s="61">
        <f>IF(OR(G2564="",G2565="",G2566="",G2567=""),"",(SUMIF(A2564:A$7000,A2564,G2564:G$7000)))</f>
        <v>3.5799999999999998E-2</v>
      </c>
      <c r="I2564" s="61" t="str">
        <f t="shared" si="240"/>
        <v/>
      </c>
      <c r="J2564" s="61" t="str">
        <f t="shared" si="236"/>
        <v/>
      </c>
      <c r="K2564" s="61">
        <f t="array" ref="K2564">(MAX(IF($A2564=InsertVoiceSwitchActivateLOG!A$1:A$7000,InsertVoiceSwitchActivateLOG!H$1:H$7000,0)))</f>
        <v>0.1676</v>
      </c>
      <c r="L2564" s="61" t="str">
        <f t="shared" si="241"/>
        <v/>
      </c>
      <c r="M2564" s="61">
        <f t="shared" si="239"/>
        <v>21.799999999998931</v>
      </c>
      <c r="N2564" s="59">
        <f t="shared" si="237"/>
        <v>50</v>
      </c>
      <c r="O2564" s="59">
        <f t="shared" si="238"/>
        <v>-1</v>
      </c>
    </row>
    <row r="2565" spans="1:15" ht="12.5" customHeight="1" x14ac:dyDescent="0.35">
      <c r="A2565" s="2">
        <v>50</v>
      </c>
      <c r="B2565" s="2" t="s">
        <v>56</v>
      </c>
      <c r="C2565" s="69">
        <v>109.65260000000001</v>
      </c>
      <c r="D2565" t="s">
        <v>50</v>
      </c>
      <c r="E2565" s="2" t="s">
        <v>43</v>
      </c>
      <c r="F2565" s="2" t="s">
        <v>55</v>
      </c>
      <c r="G2565" s="2">
        <v>1.15E-2</v>
      </c>
      <c r="H2565" s="2">
        <f>IF(OR(G2565="",G2566="",G2567="",G2568=""),"",(SUMIF(A2565:A$7000,A2565,G2565:G$7000)))</f>
        <v>2.1700000000000001E-2</v>
      </c>
      <c r="I2565" s="55" t="str">
        <f t="shared" si="240"/>
        <v/>
      </c>
      <c r="J2565" s="61" t="str">
        <f t="shared" si="236"/>
        <v/>
      </c>
      <c r="K2565" s="55">
        <f t="array" ref="K2565">(MAX(IF($A2565=InsertVoiceSwitchActivateLOG!A$1:A$7000,InsertVoiceSwitchActivateLOG!H$1:H$7000,0)))</f>
        <v>0.1676</v>
      </c>
      <c r="L2565" s="55" t="str">
        <f t="shared" si="241"/>
        <v/>
      </c>
      <c r="M2565" s="55">
        <f t="shared" si="239"/>
        <v>22.300000000001319</v>
      </c>
      <c r="N2565" s="59">
        <f t="shared" si="237"/>
        <v>50</v>
      </c>
      <c r="O2565" s="59">
        <f t="shared" si="238"/>
        <v>-1</v>
      </c>
    </row>
    <row r="2566" spans="1:15" ht="12.5" customHeight="1" x14ac:dyDescent="0.35">
      <c r="A2566" s="61">
        <v>50</v>
      </c>
      <c r="B2566" s="61" t="s">
        <v>56</v>
      </c>
      <c r="C2566" s="70">
        <v>109.67230000000001</v>
      </c>
      <c r="D2566" s="59" t="s">
        <v>50</v>
      </c>
      <c r="E2566" s="61" t="s">
        <v>43</v>
      </c>
      <c r="F2566" s="61" t="s">
        <v>55</v>
      </c>
      <c r="G2566" s="61">
        <v>5.0000000000000001E-3</v>
      </c>
      <c r="H2566" s="61">
        <f>IF(OR(G2566="",G2567="",G2568="",G2569=""),"",(SUMIF(A2566:A$7000,A2566,G2566:G$7000)))</f>
        <v>1.0199999999999999E-2</v>
      </c>
      <c r="I2566" s="61" t="str">
        <f t="shared" si="240"/>
        <v/>
      </c>
      <c r="J2566" s="61" t="str">
        <f t="shared" si="236"/>
        <v/>
      </c>
      <c r="K2566" s="61">
        <f t="array" ref="K2566">(MAX(IF($A2566=InsertVoiceSwitchActivateLOG!A$1:A$7000,InsertVoiceSwitchActivateLOG!H$1:H$7000,0)))</f>
        <v>0.1676</v>
      </c>
      <c r="L2566" s="61" t="str">
        <f t="shared" si="241"/>
        <v/>
      </c>
      <c r="M2566" s="61">
        <f t="shared" si="239"/>
        <v>19.700000000000273</v>
      </c>
      <c r="N2566" s="59">
        <f t="shared" si="237"/>
        <v>50</v>
      </c>
      <c r="O2566" s="59">
        <f t="shared" si="238"/>
        <v>-1</v>
      </c>
    </row>
    <row r="2567" spans="1:15" ht="12.5" customHeight="1" x14ac:dyDescent="0.35">
      <c r="A2567" s="2">
        <v>50</v>
      </c>
      <c r="B2567" s="2" t="s">
        <v>56</v>
      </c>
      <c r="C2567" s="69">
        <v>109.6913</v>
      </c>
      <c r="D2567" t="s">
        <v>50</v>
      </c>
      <c r="E2567" s="2" t="s">
        <v>43</v>
      </c>
      <c r="F2567" s="2" t="s">
        <v>55</v>
      </c>
      <c r="G2567" s="2">
        <v>3.3999999999999998E-3</v>
      </c>
      <c r="H2567" s="2">
        <f>IF(OR(G2567="",G2568="",G2569="",G2570=""),"",(SUMIF(A2567:A$7000,A2567,G2567:G$7000)))</f>
        <v>5.1999999999999998E-3</v>
      </c>
      <c r="I2567" s="55" t="str">
        <f t="shared" si="240"/>
        <v/>
      </c>
      <c r="J2567" s="61" t="str">
        <f t="shared" si="236"/>
        <v/>
      </c>
      <c r="K2567" s="55">
        <f t="array" ref="K2567">(MAX(IF($A2567=InsertVoiceSwitchActivateLOG!A$1:A$7000,InsertVoiceSwitchActivateLOG!H$1:H$7000,0)))</f>
        <v>0.1676</v>
      </c>
      <c r="L2567" s="55" t="str">
        <f t="shared" si="241"/>
        <v/>
      </c>
      <c r="M2567" s="55">
        <f t="shared" si="239"/>
        <v>18.999999999991246</v>
      </c>
      <c r="N2567" s="59">
        <f t="shared" si="237"/>
        <v>50</v>
      </c>
      <c r="O2567" s="59">
        <f t="shared" si="238"/>
        <v>-1</v>
      </c>
    </row>
    <row r="2568" spans="1:15" ht="12.5" customHeight="1" x14ac:dyDescent="0.35">
      <c r="A2568" s="61">
        <v>50</v>
      </c>
      <c r="B2568" s="61" t="s">
        <v>56</v>
      </c>
      <c r="C2568" s="70">
        <v>109.7109</v>
      </c>
      <c r="D2568" s="59" t="s">
        <v>50</v>
      </c>
      <c r="E2568" s="61" t="s">
        <v>43</v>
      </c>
      <c r="F2568" s="61" t="s">
        <v>55</v>
      </c>
      <c r="G2568" s="61">
        <v>1.5E-3</v>
      </c>
      <c r="H2568" s="61" t="str">
        <f>IF(OR(G2568="",G2569="",G2570="",G2571=""),"",(SUMIF(A2568:A$7000,A2568,G2568:G$7000)))</f>
        <v/>
      </c>
      <c r="I2568" s="61" t="str">
        <f t="shared" si="240"/>
        <v/>
      </c>
      <c r="J2568" s="61" t="str">
        <f t="shared" si="236"/>
        <v/>
      </c>
      <c r="K2568" s="61">
        <f t="array" ref="K2568">(MAX(IF($A2568=InsertVoiceSwitchActivateLOG!A$1:A$7000,InsertVoiceSwitchActivateLOG!H$1:H$7000,0)))</f>
        <v>0.1676</v>
      </c>
      <c r="L2568" s="61" t="str">
        <f t="shared" si="241"/>
        <v/>
      </c>
      <c r="M2568" s="61">
        <f t="shared" si="239"/>
        <v>19.599999999996953</v>
      </c>
      <c r="N2568" s="59">
        <f t="shared" si="237"/>
        <v>50</v>
      </c>
      <c r="O2568" s="59">
        <f t="shared" si="238"/>
        <v>-1</v>
      </c>
    </row>
    <row r="2569" spans="1:15" ht="12.5" customHeight="1" x14ac:dyDescent="0.35">
      <c r="A2569" s="2">
        <v>50</v>
      </c>
      <c r="B2569" s="2" t="s">
        <v>54</v>
      </c>
      <c r="C2569" s="69">
        <v>109.72929999999999</v>
      </c>
      <c r="D2569" t="s">
        <v>50</v>
      </c>
      <c r="E2569" s="2" t="s">
        <v>43</v>
      </c>
      <c r="F2569" s="2" t="s">
        <v>55</v>
      </c>
      <c r="G2569" s="2">
        <v>2.0000000000000001E-4</v>
      </c>
      <c r="H2569" s="2" t="str">
        <f>IF(OR(G2569="",G2570="",G2571="",G2572=""),"",(SUMIF(A2569:A$7000,A2569,G2569:G$7000)))</f>
        <v/>
      </c>
      <c r="I2569" s="55" t="str">
        <f t="shared" si="240"/>
        <v/>
      </c>
      <c r="J2569" s="61" t="str">
        <f t="shared" si="236"/>
        <v/>
      </c>
      <c r="K2569" s="55">
        <f t="array" ref="K2569">(MAX(IF($A2569=InsertVoiceSwitchActivateLOG!A$1:A$7000,InsertVoiceSwitchActivateLOG!H$1:H$7000,0)))</f>
        <v>0.1676</v>
      </c>
      <c r="L2569" s="55" t="str">
        <f t="shared" si="241"/>
        <v/>
      </c>
      <c r="M2569" s="55">
        <f t="shared" si="239"/>
        <v>18.39999999999975</v>
      </c>
      <c r="N2569" s="59">
        <f t="shared" si="237"/>
        <v>50</v>
      </c>
      <c r="O2569" s="59">
        <f t="shared" si="238"/>
        <v>-1</v>
      </c>
    </row>
    <row r="2570" spans="1:15" ht="12.5" customHeight="1" x14ac:dyDescent="0.35">
      <c r="A2570" s="61">
        <v>50</v>
      </c>
      <c r="B2570" s="61" t="s">
        <v>54</v>
      </c>
      <c r="C2570" s="70">
        <v>109.75109999999999</v>
      </c>
      <c r="D2570" s="59" t="s">
        <v>50</v>
      </c>
      <c r="E2570" s="61" t="s">
        <v>43</v>
      </c>
      <c r="F2570" s="61" t="s">
        <v>55</v>
      </c>
      <c r="G2570" s="61">
        <v>1E-4</v>
      </c>
      <c r="H2570" s="61" t="str">
        <f>IF(OR(G2570="",G2571="",G2572="",G2573=""),"",(SUMIF(A2570:A$7000,A2570,G2570:G$7000)))</f>
        <v/>
      </c>
      <c r="I2570" s="61" t="str">
        <f t="shared" si="240"/>
        <v/>
      </c>
      <c r="J2570" s="61" t="str">
        <f t="shared" si="236"/>
        <v/>
      </c>
      <c r="K2570" s="61">
        <f t="array" ref="K2570">(MAX(IF($A2570=InsertVoiceSwitchActivateLOG!A$1:A$7000,InsertVoiceSwitchActivateLOG!H$1:H$7000,0)))</f>
        <v>0.1676</v>
      </c>
      <c r="L2570" s="61" t="str">
        <f t="shared" si="241"/>
        <v/>
      </c>
      <c r="M2570" s="61">
        <f t="shared" si="239"/>
        <v>21.799999999998931</v>
      </c>
      <c r="N2570" s="59" t="str">
        <f t="shared" si="237"/>
        <v/>
      </c>
      <c r="O2570" s="59" t="str">
        <f t="shared" si="238"/>
        <v/>
      </c>
    </row>
    <row r="2571" spans="1:15" ht="12.5" customHeight="1" x14ac:dyDescent="0.35">
      <c r="A2571" s="2">
        <v>50</v>
      </c>
      <c r="B2571" s="2" t="s">
        <v>54</v>
      </c>
      <c r="C2571" s="69">
        <v>109.7754</v>
      </c>
      <c r="D2571" t="s">
        <v>50</v>
      </c>
      <c r="E2571" s="2" t="s">
        <v>43</v>
      </c>
      <c r="F2571" s="2" t="s">
        <v>55</v>
      </c>
      <c r="G2571" s="2"/>
      <c r="H2571" s="2" t="str">
        <f>IF(OR(G2571="",G2572="",G2573="",G2574=""),"",(SUMIF(A2571:A$7000,A2571,G2571:G$7000)))</f>
        <v/>
      </c>
      <c r="I2571" s="55" t="str">
        <f t="shared" si="240"/>
        <v/>
      </c>
      <c r="J2571" s="61" t="str">
        <f t="shared" si="236"/>
        <v/>
      </c>
      <c r="K2571" s="55">
        <f t="array" ref="K2571">(MAX(IF($A2571=InsertVoiceSwitchActivateLOG!A$1:A$7000,InsertVoiceSwitchActivateLOG!H$1:H$7000,0)))</f>
        <v>0.1676</v>
      </c>
      <c r="L2571" s="55" t="str">
        <f t="shared" si="241"/>
        <v/>
      </c>
      <c r="M2571" s="55">
        <f t="shared" si="239"/>
        <v>24.300000000010868</v>
      </c>
      <c r="N2571" s="59" t="str">
        <f t="shared" si="237"/>
        <v/>
      </c>
      <c r="O2571" s="59" t="str">
        <f t="shared" si="238"/>
        <v/>
      </c>
    </row>
    <row r="2572" spans="1:15" ht="12.5" customHeight="1" x14ac:dyDescent="0.35">
      <c r="A2572" s="61">
        <v>50</v>
      </c>
      <c r="B2572" s="61" t="s">
        <v>54</v>
      </c>
      <c r="C2572" s="70">
        <v>109.79130000000001</v>
      </c>
      <c r="D2572" s="59" t="s">
        <v>50</v>
      </c>
      <c r="E2572" s="61" t="s">
        <v>43</v>
      </c>
      <c r="F2572" s="61" t="s">
        <v>55</v>
      </c>
      <c r="G2572" s="61"/>
      <c r="H2572" s="61" t="str">
        <f>IF(OR(G2572="",G2573="",G2574="",G2575=""),"",(SUMIF(A2572:A$7000,A2572,G2572:G$7000)))</f>
        <v/>
      </c>
      <c r="I2572" s="61" t="str">
        <f t="shared" si="240"/>
        <v/>
      </c>
      <c r="J2572" s="61" t="str">
        <f t="shared" si="236"/>
        <v/>
      </c>
      <c r="K2572" s="61">
        <f t="array" ref="K2572">(MAX(IF($A2572=InsertVoiceSwitchActivateLOG!A$1:A$7000,InsertVoiceSwitchActivateLOG!H$1:H$7000,0)))</f>
        <v>0.1676</v>
      </c>
      <c r="L2572" s="61" t="str">
        <f t="shared" si="241"/>
        <v/>
      </c>
      <c r="M2572" s="61">
        <f t="shared" si="239"/>
        <v>15.900000000002024</v>
      </c>
      <c r="N2572" s="59" t="str">
        <f t="shared" si="237"/>
        <v/>
      </c>
      <c r="O2572" s="59" t="str">
        <f t="shared" si="238"/>
        <v/>
      </c>
    </row>
    <row r="2573" spans="1:15" ht="12.5" customHeight="1" x14ac:dyDescent="0.35">
      <c r="A2573" s="2">
        <v>50</v>
      </c>
      <c r="B2573" s="2" t="s">
        <v>54</v>
      </c>
      <c r="C2573" s="69">
        <v>109.8099</v>
      </c>
      <c r="D2573" t="s">
        <v>50</v>
      </c>
      <c r="E2573" s="2" t="s">
        <v>43</v>
      </c>
      <c r="F2573" s="2" t="s">
        <v>55</v>
      </c>
      <c r="G2573" s="2"/>
      <c r="H2573" s="2" t="str">
        <f>IF(OR(G2573="",G2574="",G2575="",G2576=""),"",(SUMIF(A2573:A$7000,A2573,G2573:G$7000)))</f>
        <v/>
      </c>
      <c r="I2573" s="55" t="str">
        <f t="shared" si="240"/>
        <v/>
      </c>
      <c r="J2573" s="61" t="str">
        <f t="shared" si="236"/>
        <v/>
      </c>
      <c r="K2573" s="55">
        <f t="array" ref="K2573">(MAX(IF($A2573=InsertVoiceSwitchActivateLOG!A$1:A$7000,InsertVoiceSwitchActivateLOG!H$1:H$7000,0)))</f>
        <v>0.1676</v>
      </c>
      <c r="L2573" s="55" t="str">
        <f t="shared" si="241"/>
        <v/>
      </c>
      <c r="M2573" s="55">
        <f t="shared" si="239"/>
        <v>18.599999999992178</v>
      </c>
      <c r="N2573" s="59" t="str">
        <f t="shared" si="237"/>
        <v/>
      </c>
      <c r="O2573" s="59" t="str">
        <f t="shared" si="238"/>
        <v/>
      </c>
    </row>
    <row r="2574" spans="1:15" ht="12.5" customHeight="1" x14ac:dyDescent="0.35">
      <c r="A2574" s="61">
        <v>51</v>
      </c>
      <c r="B2574" s="61" t="s">
        <v>54</v>
      </c>
      <c r="C2574" s="70">
        <v>110.8462</v>
      </c>
      <c r="D2574" s="59" t="s">
        <v>50</v>
      </c>
      <c r="E2574" s="61" t="s">
        <v>44</v>
      </c>
      <c r="F2574" s="61" t="s">
        <v>55</v>
      </c>
      <c r="G2574" s="61"/>
      <c r="H2574" s="61" t="str">
        <f>IF(OR(G2574="",G2575="",G2576="",G2577=""),"",(SUMIF(A2574:A$7000,A2574,G2574:G$7000)))</f>
        <v/>
      </c>
      <c r="I2574" s="61" t="str">
        <f t="shared" si="240"/>
        <v/>
      </c>
      <c r="J2574" s="61" t="str">
        <f t="shared" si="236"/>
        <v/>
      </c>
      <c r="K2574" s="61">
        <f t="array" ref="K2574">(MAX(IF($A2574=InsertVoiceSwitchActivateLOG!A$1:A$7000,InsertVoiceSwitchActivateLOG!H$1:H$7000,0)))</f>
        <v>2.1899999999999999E-2</v>
      </c>
      <c r="L2574" s="61" t="str">
        <f t="shared" si="241"/>
        <v/>
      </c>
      <c r="M2574" s="61">
        <f t="shared" si="239"/>
        <v>0</v>
      </c>
      <c r="N2574" s="59" t="str">
        <f t="shared" si="237"/>
        <v/>
      </c>
      <c r="O2574" s="59" t="str">
        <f t="shared" si="238"/>
        <v/>
      </c>
    </row>
    <row r="2575" spans="1:15" ht="12.5" customHeight="1" x14ac:dyDescent="0.35">
      <c r="A2575" s="2">
        <v>51</v>
      </c>
      <c r="B2575" s="2" t="s">
        <v>54</v>
      </c>
      <c r="C2575" s="69">
        <v>110.87179999999999</v>
      </c>
      <c r="D2575" t="s">
        <v>50</v>
      </c>
      <c r="E2575" s="2" t="s">
        <v>44</v>
      </c>
      <c r="F2575" s="2" t="s">
        <v>55</v>
      </c>
      <c r="G2575" s="2"/>
      <c r="H2575" s="2" t="str">
        <f>IF(OR(G2575="",G2576="",G2577="",G2578=""),"",(SUMIF(A2575:A$7000,A2575,G2575:G$7000)))</f>
        <v/>
      </c>
      <c r="I2575" s="55" t="str">
        <f t="shared" si="240"/>
        <v/>
      </c>
      <c r="J2575" s="61" t="str">
        <f t="shared" si="236"/>
        <v/>
      </c>
      <c r="K2575" s="55">
        <f t="array" ref="K2575">(MAX(IF($A2575=InsertVoiceSwitchActivateLOG!A$1:A$7000,InsertVoiceSwitchActivateLOG!H$1:H$7000,0)))</f>
        <v>2.1899999999999999E-2</v>
      </c>
      <c r="L2575" s="55" t="str">
        <f t="shared" si="241"/>
        <v/>
      </c>
      <c r="M2575" s="55">
        <f t="shared" si="239"/>
        <v>25.599999999997181</v>
      </c>
      <c r="N2575" s="59" t="str">
        <f t="shared" si="237"/>
        <v/>
      </c>
      <c r="O2575" s="59" t="str">
        <f t="shared" si="238"/>
        <v/>
      </c>
    </row>
    <row r="2576" spans="1:15" ht="12.5" customHeight="1" x14ac:dyDescent="0.35">
      <c r="A2576" s="61">
        <v>51</v>
      </c>
      <c r="B2576" s="61" t="s">
        <v>54</v>
      </c>
      <c r="C2576" s="70">
        <v>110.9012</v>
      </c>
      <c r="D2576" s="59" t="s">
        <v>50</v>
      </c>
      <c r="E2576" s="61" t="s">
        <v>44</v>
      </c>
      <c r="F2576" s="61" t="s">
        <v>55</v>
      </c>
      <c r="G2576" s="61"/>
      <c r="H2576" s="61" t="str">
        <f>IF(OR(G2576="",G2577="",G2578="",G2579=""),"",(SUMIF(A2576:A$7000,A2576,G2576:G$7000)))</f>
        <v/>
      </c>
      <c r="I2576" s="61" t="str">
        <f t="shared" si="240"/>
        <v/>
      </c>
      <c r="J2576" s="61" t="str">
        <f t="shared" si="236"/>
        <v/>
      </c>
      <c r="K2576" s="61">
        <f t="array" ref="K2576">(MAX(IF($A2576=InsertVoiceSwitchActivateLOG!A$1:A$7000,InsertVoiceSwitchActivateLOG!H$1:H$7000,0)))</f>
        <v>2.1899999999999999E-2</v>
      </c>
      <c r="L2576" s="61" t="str">
        <f t="shared" si="241"/>
        <v/>
      </c>
      <c r="M2576" s="61">
        <f t="shared" si="239"/>
        <v>29.400000000009641</v>
      </c>
      <c r="N2576" s="59" t="str">
        <f t="shared" si="237"/>
        <v/>
      </c>
      <c r="O2576" s="59" t="str">
        <f t="shared" si="238"/>
        <v/>
      </c>
    </row>
    <row r="2577" spans="1:15" ht="12.5" customHeight="1" x14ac:dyDescent="0.35">
      <c r="A2577" s="2">
        <v>51</v>
      </c>
      <c r="B2577" s="2" t="s">
        <v>54</v>
      </c>
      <c r="C2577" s="69">
        <v>110.9235</v>
      </c>
      <c r="D2577" t="s">
        <v>50</v>
      </c>
      <c r="E2577" s="2" t="s">
        <v>44</v>
      </c>
      <c r="F2577" s="2" t="s">
        <v>55</v>
      </c>
      <c r="G2577" s="2"/>
      <c r="H2577" s="2" t="str">
        <f>IF(OR(G2577="",G2578="",G2579="",G2580=""),"",(SUMIF(A2577:A$7000,A2577,G2577:G$7000)))</f>
        <v/>
      </c>
      <c r="I2577" s="55" t="str">
        <f t="shared" si="240"/>
        <v/>
      </c>
      <c r="J2577" s="61" t="str">
        <f t="shared" ref="J2577:J2640" si="242">IF(L2577="","",(VLOOKUP(A2577,A2577:E9561,5,FALSE)))</f>
        <v/>
      </c>
      <c r="K2577" s="55">
        <f t="array" ref="K2577">(MAX(IF($A2577=InsertVoiceSwitchActivateLOG!A$1:A$7000,InsertVoiceSwitchActivateLOG!H$1:H$7000,0)))</f>
        <v>2.1899999999999999E-2</v>
      </c>
      <c r="L2577" s="55" t="str">
        <f t="shared" si="241"/>
        <v/>
      </c>
      <c r="M2577" s="55">
        <f t="shared" si="239"/>
        <v>22.300000000001319</v>
      </c>
      <c r="N2577" s="59" t="str">
        <f t="shared" ref="N2577:N2640" si="243">IF(AND(G2577&gt;0,G2578&gt;0,G2576&gt;0),A2577,"")</f>
        <v/>
      </c>
      <c r="O2577" s="59" t="str">
        <f t="shared" ref="O2577:O2640" si="244">IF(N2577="","",(IF(G2577&gt;G2578,-1,1)))</f>
        <v/>
      </c>
    </row>
    <row r="2578" spans="1:15" ht="12.5" customHeight="1" x14ac:dyDescent="0.35">
      <c r="A2578" s="61">
        <v>51</v>
      </c>
      <c r="B2578" s="61" t="s">
        <v>54</v>
      </c>
      <c r="C2578" s="70">
        <v>110.9473</v>
      </c>
      <c r="D2578" s="59" t="s">
        <v>50</v>
      </c>
      <c r="E2578" s="61" t="s">
        <v>44</v>
      </c>
      <c r="F2578" s="61" t="s">
        <v>55</v>
      </c>
      <c r="G2578" s="61"/>
      <c r="H2578" s="61" t="str">
        <f>IF(OR(G2578="",G2579="",G2580="",G2581=""),"",(SUMIF(A2578:A$7000,A2578,G2578:G$7000)))</f>
        <v/>
      </c>
      <c r="I2578" s="61" t="str">
        <f t="shared" si="240"/>
        <v/>
      </c>
      <c r="J2578" s="61" t="str">
        <f t="shared" si="242"/>
        <v/>
      </c>
      <c r="K2578" s="61">
        <f t="array" ref="K2578">(MAX(IF($A2578=InsertVoiceSwitchActivateLOG!A$1:A$7000,InsertVoiceSwitchActivateLOG!H$1:H$7000,0)))</f>
        <v>2.1899999999999999E-2</v>
      </c>
      <c r="L2578" s="61" t="str">
        <f t="shared" si="241"/>
        <v/>
      </c>
      <c r="M2578" s="61">
        <f t="shared" ref="M2578:M2641" si="245">IF(A2578=A2577,ABS(C2578-C2577),0)*1000</f>
        <v>23.79999999999427</v>
      </c>
      <c r="N2578" s="59" t="str">
        <f t="shared" si="243"/>
        <v/>
      </c>
      <c r="O2578" s="59" t="str">
        <f t="shared" si="244"/>
        <v/>
      </c>
    </row>
    <row r="2579" spans="1:15" ht="12.5" customHeight="1" x14ac:dyDescent="0.35">
      <c r="A2579" s="2">
        <v>51</v>
      </c>
      <c r="B2579" s="2" t="s">
        <v>54</v>
      </c>
      <c r="C2579" s="69">
        <v>110.9731</v>
      </c>
      <c r="D2579" t="s">
        <v>50</v>
      </c>
      <c r="E2579" s="2" t="s">
        <v>44</v>
      </c>
      <c r="F2579" s="2" t="s">
        <v>55</v>
      </c>
      <c r="G2579" s="2"/>
      <c r="H2579" s="2" t="str">
        <f>IF(OR(G2579="",G2580="",G2581="",G2582=""),"",(SUMIF(A2579:A$7000,A2579,G2579:G$7000)))</f>
        <v/>
      </c>
      <c r="I2579" s="55" t="str">
        <f t="shared" si="240"/>
        <v/>
      </c>
      <c r="J2579" s="61" t="str">
        <f t="shared" si="242"/>
        <v/>
      </c>
      <c r="K2579" s="55">
        <f t="array" ref="K2579">(MAX(IF($A2579=InsertVoiceSwitchActivateLOG!A$1:A$7000,InsertVoiceSwitchActivateLOG!H$1:H$7000,0)))</f>
        <v>2.1899999999999999E-2</v>
      </c>
      <c r="L2579" s="55" t="str">
        <f t="shared" si="241"/>
        <v/>
      </c>
      <c r="M2579" s="55">
        <f t="shared" si="245"/>
        <v>25.80000000000382</v>
      </c>
      <c r="N2579" s="59" t="str">
        <f t="shared" si="243"/>
        <v/>
      </c>
      <c r="O2579" s="59" t="str">
        <f t="shared" si="244"/>
        <v/>
      </c>
    </row>
    <row r="2580" spans="1:15" ht="12.5" customHeight="1" x14ac:dyDescent="0.35">
      <c r="A2580" s="61">
        <v>51</v>
      </c>
      <c r="B2580" s="61" t="s">
        <v>54</v>
      </c>
      <c r="C2580" s="70">
        <v>110.9892</v>
      </c>
      <c r="D2580" s="59" t="s">
        <v>50</v>
      </c>
      <c r="E2580" s="61" t="s">
        <v>44</v>
      </c>
      <c r="F2580" s="61" t="s">
        <v>55</v>
      </c>
      <c r="G2580" s="61"/>
      <c r="H2580" s="61" t="str">
        <f>IF(OR(G2580="",G2581="",G2582="",G2583=""),"",(SUMIF(A2580:A$7000,A2580,G2580:G$7000)))</f>
        <v/>
      </c>
      <c r="I2580" s="61" t="str">
        <f t="shared" si="240"/>
        <v/>
      </c>
      <c r="J2580" s="61" t="str">
        <f t="shared" si="242"/>
        <v/>
      </c>
      <c r="K2580" s="61">
        <f t="array" ref="K2580">(MAX(IF($A2580=InsertVoiceSwitchActivateLOG!A$1:A$7000,InsertVoiceSwitchActivateLOG!H$1:H$7000,0)))</f>
        <v>2.1899999999999999E-2</v>
      </c>
      <c r="L2580" s="61" t="str">
        <f t="shared" si="241"/>
        <v/>
      </c>
      <c r="M2580" s="61">
        <f t="shared" si="245"/>
        <v>16.099999999994452</v>
      </c>
      <c r="N2580" s="59" t="str">
        <f t="shared" si="243"/>
        <v/>
      </c>
      <c r="O2580" s="59" t="str">
        <f t="shared" si="244"/>
        <v/>
      </c>
    </row>
    <row r="2581" spans="1:15" ht="12.5" customHeight="1" x14ac:dyDescent="0.35">
      <c r="A2581" s="2">
        <v>51</v>
      </c>
      <c r="B2581" s="2" t="s">
        <v>54</v>
      </c>
      <c r="C2581" s="69">
        <v>111.01390000000001</v>
      </c>
      <c r="D2581" t="s">
        <v>50</v>
      </c>
      <c r="E2581" s="2" t="s">
        <v>44</v>
      </c>
      <c r="F2581" s="2" t="s">
        <v>55</v>
      </c>
      <c r="G2581" s="2"/>
      <c r="H2581" s="2" t="str">
        <f>IF(OR(G2581="",G2582="",G2583="",G2584=""),"",(SUMIF(A2581:A$7000,A2581,G2581:G$7000)))</f>
        <v/>
      </c>
      <c r="I2581" s="55" t="str">
        <f t="shared" si="240"/>
        <v/>
      </c>
      <c r="J2581" s="61" t="str">
        <f t="shared" si="242"/>
        <v/>
      </c>
      <c r="K2581" s="55">
        <f t="array" ref="K2581">(MAX(IF($A2581=InsertVoiceSwitchActivateLOG!A$1:A$7000,InsertVoiceSwitchActivateLOG!H$1:H$7000,0)))</f>
        <v>2.1899999999999999E-2</v>
      </c>
      <c r="L2581" s="55" t="str">
        <f t="shared" si="241"/>
        <v/>
      </c>
      <c r="M2581" s="55">
        <f t="shared" si="245"/>
        <v>24.700000000009936</v>
      </c>
      <c r="N2581" s="59" t="str">
        <f t="shared" si="243"/>
        <v/>
      </c>
      <c r="O2581" s="59" t="str">
        <f t="shared" si="244"/>
        <v/>
      </c>
    </row>
    <row r="2582" spans="1:15" ht="12.5" customHeight="1" x14ac:dyDescent="0.35">
      <c r="A2582" s="61">
        <v>51</v>
      </c>
      <c r="B2582" s="61" t="s">
        <v>54</v>
      </c>
      <c r="C2582" s="70">
        <v>111.03019999999999</v>
      </c>
      <c r="D2582" s="59" t="s">
        <v>50</v>
      </c>
      <c r="E2582" s="61" t="s">
        <v>44</v>
      </c>
      <c r="F2582" s="61" t="s">
        <v>55</v>
      </c>
      <c r="G2582" s="61"/>
      <c r="H2582" s="61" t="str">
        <f>IF(OR(G2582="",G2583="",G2584="",G2585=""),"",(SUMIF(A2582:A$7000,A2582,G2582:G$7000)))</f>
        <v/>
      </c>
      <c r="I2582" s="61" t="str">
        <f t="shared" si="240"/>
        <v/>
      </c>
      <c r="J2582" s="61" t="str">
        <f t="shared" si="242"/>
        <v/>
      </c>
      <c r="K2582" s="61">
        <f t="array" ref="K2582">(MAX(IF($A2582=InsertVoiceSwitchActivateLOG!A$1:A$7000,InsertVoiceSwitchActivateLOG!H$1:H$7000,0)))</f>
        <v>2.1899999999999999E-2</v>
      </c>
      <c r="L2582" s="61" t="str">
        <f t="shared" si="241"/>
        <v/>
      </c>
      <c r="M2582" s="61">
        <f t="shared" si="245"/>
        <v>16.299999999986881</v>
      </c>
      <c r="N2582" s="59" t="str">
        <f t="shared" si="243"/>
        <v/>
      </c>
      <c r="O2582" s="59" t="str">
        <f t="shared" si="244"/>
        <v/>
      </c>
    </row>
    <row r="2583" spans="1:15" ht="12.5" customHeight="1" x14ac:dyDescent="0.35">
      <c r="A2583" s="2">
        <v>51</v>
      </c>
      <c r="B2583" s="2" t="s">
        <v>54</v>
      </c>
      <c r="C2583" s="69">
        <v>111.0849</v>
      </c>
      <c r="D2583" t="s">
        <v>50</v>
      </c>
      <c r="E2583" s="2" t="s">
        <v>44</v>
      </c>
      <c r="F2583" s="2" t="s">
        <v>55</v>
      </c>
      <c r="G2583" s="2"/>
      <c r="H2583" s="2" t="str">
        <f>IF(OR(G2583="",G2584="",G2585="",G2586=""),"",(SUMIF(A2583:A$7000,A2583,G2583:G$7000)))</f>
        <v/>
      </c>
      <c r="I2583" s="55" t="str">
        <f t="shared" si="240"/>
        <v/>
      </c>
      <c r="J2583" s="61" t="str">
        <f t="shared" si="242"/>
        <v/>
      </c>
      <c r="K2583" s="55">
        <f t="array" ref="K2583">(MAX(IF($A2583=InsertVoiceSwitchActivateLOG!A$1:A$7000,InsertVoiceSwitchActivateLOG!H$1:H$7000,0)))</f>
        <v>2.1899999999999999E-2</v>
      </c>
      <c r="L2583" s="55" t="str">
        <f t="shared" si="241"/>
        <v/>
      </c>
      <c r="M2583" s="55">
        <f t="shared" si="245"/>
        <v>54.700000000011073</v>
      </c>
      <c r="N2583" s="59" t="str">
        <f t="shared" si="243"/>
        <v/>
      </c>
      <c r="O2583" s="59" t="str">
        <f t="shared" si="244"/>
        <v/>
      </c>
    </row>
    <row r="2584" spans="1:15" ht="12.5" customHeight="1" x14ac:dyDescent="0.35">
      <c r="A2584" s="61">
        <v>51</v>
      </c>
      <c r="B2584" s="61" t="s">
        <v>54</v>
      </c>
      <c r="C2584" s="70">
        <v>111.1053</v>
      </c>
      <c r="D2584" s="59" t="s">
        <v>50</v>
      </c>
      <c r="E2584" s="61" t="s">
        <v>44</v>
      </c>
      <c r="F2584" s="61" t="s">
        <v>55</v>
      </c>
      <c r="G2584" s="61"/>
      <c r="H2584" s="61" t="str">
        <f>IF(OR(G2584="",G2585="",G2586="",G2587=""),"",(SUMIF(A2584:A$7000,A2584,G2584:G$7000)))</f>
        <v/>
      </c>
      <c r="I2584" s="61" t="str">
        <f t="shared" si="240"/>
        <v/>
      </c>
      <c r="J2584" s="61" t="str">
        <f t="shared" si="242"/>
        <v/>
      </c>
      <c r="K2584" s="61">
        <f t="array" ref="K2584">(MAX(IF($A2584=InsertVoiceSwitchActivateLOG!A$1:A$7000,InsertVoiceSwitchActivateLOG!H$1:H$7000,0)))</f>
        <v>2.1899999999999999E-2</v>
      </c>
      <c r="L2584" s="61" t="str">
        <f t="shared" si="241"/>
        <v/>
      </c>
      <c r="M2584" s="61">
        <f t="shared" si="245"/>
        <v>20.399999999995089</v>
      </c>
      <c r="N2584" s="59" t="str">
        <f t="shared" si="243"/>
        <v/>
      </c>
      <c r="O2584" s="59" t="str">
        <f t="shared" si="244"/>
        <v/>
      </c>
    </row>
    <row r="2585" spans="1:15" ht="12.5" customHeight="1" x14ac:dyDescent="0.35">
      <c r="A2585" s="2">
        <v>51</v>
      </c>
      <c r="B2585" s="2" t="s">
        <v>54</v>
      </c>
      <c r="C2585" s="69">
        <v>111.1228</v>
      </c>
      <c r="D2585" t="s">
        <v>50</v>
      </c>
      <c r="E2585" s="2" t="s">
        <v>44</v>
      </c>
      <c r="F2585" s="2" t="s">
        <v>55</v>
      </c>
      <c r="G2585" s="2">
        <v>8.0000000000000004E-4</v>
      </c>
      <c r="H2585" s="2" t="str">
        <f>IF(OR(G2585="",G2586="",G2587="",G2588=""),"",(SUMIF(A2585:A$7000,A2585,G2585:G$7000)))</f>
        <v/>
      </c>
      <c r="I2585" s="55" t="str">
        <f t="shared" si="240"/>
        <v/>
      </c>
      <c r="J2585" s="61" t="str">
        <f t="shared" si="242"/>
        <v/>
      </c>
      <c r="K2585" s="55">
        <f t="array" ref="K2585">(MAX(IF($A2585=InsertVoiceSwitchActivateLOG!A$1:A$7000,InsertVoiceSwitchActivateLOG!H$1:H$7000,0)))</f>
        <v>2.1899999999999999E-2</v>
      </c>
      <c r="L2585" s="55" t="str">
        <f t="shared" si="241"/>
        <v/>
      </c>
      <c r="M2585" s="55">
        <f t="shared" si="245"/>
        <v>17.499999999998295</v>
      </c>
      <c r="N2585" s="59" t="str">
        <f t="shared" si="243"/>
        <v/>
      </c>
      <c r="O2585" s="59" t="str">
        <f t="shared" si="244"/>
        <v/>
      </c>
    </row>
    <row r="2586" spans="1:15" ht="12.5" customHeight="1" x14ac:dyDescent="0.35">
      <c r="A2586" s="61">
        <v>51</v>
      </c>
      <c r="B2586" s="61" t="s">
        <v>54</v>
      </c>
      <c r="C2586" s="70">
        <v>111.1396</v>
      </c>
      <c r="D2586" s="59" t="s">
        <v>50</v>
      </c>
      <c r="E2586" s="61" t="s">
        <v>44</v>
      </c>
      <c r="F2586" s="61" t="s">
        <v>55</v>
      </c>
      <c r="G2586" s="61"/>
      <c r="H2586" s="61" t="str">
        <f>IF(OR(G2586="",G2587="",G2588="",G2589=""),"",(SUMIF(A2586:A$7000,A2586,G2586:G$7000)))</f>
        <v/>
      </c>
      <c r="I2586" s="61" t="str">
        <f t="shared" ref="I2586:I2649" si="246">IF(L2586="","",A2586)</f>
        <v/>
      </c>
      <c r="J2586" s="61" t="str">
        <f t="shared" si="242"/>
        <v/>
      </c>
      <c r="K2586" s="61">
        <f t="array" ref="K2586">(MAX(IF($A2586=InsertVoiceSwitchActivateLOG!A$1:A$7000,InsertVoiceSwitchActivateLOG!H$1:H$7000,0)))</f>
        <v>2.1899999999999999E-2</v>
      </c>
      <c r="L2586" s="61" t="str">
        <f t="shared" ref="L2586:L2649" si="247">IF(H2586="","",IF(AND(H2585="",H2584="",H2583=""),C2586,""))</f>
        <v/>
      </c>
      <c r="M2586" s="61">
        <f t="shared" si="245"/>
        <v>16.800000000003479</v>
      </c>
      <c r="N2586" s="59" t="str">
        <f t="shared" si="243"/>
        <v/>
      </c>
      <c r="O2586" s="59" t="str">
        <f t="shared" si="244"/>
        <v/>
      </c>
    </row>
    <row r="2587" spans="1:15" ht="12.5" customHeight="1" x14ac:dyDescent="0.35">
      <c r="A2587" s="2">
        <v>51</v>
      </c>
      <c r="B2587" s="2" t="s">
        <v>54</v>
      </c>
      <c r="C2587" s="69">
        <v>111.15519999999999</v>
      </c>
      <c r="D2587" t="s">
        <v>50</v>
      </c>
      <c r="E2587" s="2" t="s">
        <v>44</v>
      </c>
      <c r="F2587" s="2" t="s">
        <v>55</v>
      </c>
      <c r="G2587" s="2"/>
      <c r="H2587" s="2" t="str">
        <f>IF(OR(G2587="",G2588="",G2589="",G2590=""),"",(SUMIF(A2587:A$7000,A2587,G2587:G$7000)))</f>
        <v/>
      </c>
      <c r="I2587" s="55" t="str">
        <f t="shared" si="246"/>
        <v/>
      </c>
      <c r="J2587" s="61" t="str">
        <f t="shared" si="242"/>
        <v/>
      </c>
      <c r="K2587" s="55">
        <f t="array" ref="K2587">(MAX(IF($A2587=InsertVoiceSwitchActivateLOG!A$1:A$7000,InsertVoiceSwitchActivateLOG!H$1:H$7000,0)))</f>
        <v>2.1899999999999999E-2</v>
      </c>
      <c r="L2587" s="55" t="str">
        <f t="shared" si="247"/>
        <v/>
      </c>
      <c r="M2587" s="55">
        <f t="shared" si="245"/>
        <v>15.599999999992065</v>
      </c>
      <c r="N2587" s="59" t="str">
        <f t="shared" si="243"/>
        <v/>
      </c>
      <c r="O2587" s="59" t="str">
        <f t="shared" si="244"/>
        <v/>
      </c>
    </row>
    <row r="2588" spans="1:15" ht="12.5" customHeight="1" x14ac:dyDescent="0.35">
      <c r="A2588" s="61">
        <v>51</v>
      </c>
      <c r="B2588" s="61" t="s">
        <v>54</v>
      </c>
      <c r="C2588" s="70">
        <v>111.17870000000001</v>
      </c>
      <c r="D2588" s="59" t="s">
        <v>50</v>
      </c>
      <c r="E2588" s="61" t="s">
        <v>44</v>
      </c>
      <c r="F2588" s="61" t="s">
        <v>55</v>
      </c>
      <c r="G2588" s="61">
        <v>1E-4</v>
      </c>
      <c r="H2588" s="61">
        <f>IF(OR(G2588="",G2589="",G2590="",G2591=""),"",(SUMIF(A2588:A$7000,A2588,G2588:G$7000)))</f>
        <v>2.1899999999999999E-2</v>
      </c>
      <c r="I2588" s="61">
        <f t="shared" si="246"/>
        <v>51</v>
      </c>
      <c r="J2588" s="61" t="str">
        <f t="shared" si="242"/>
        <v>TaskC</v>
      </c>
      <c r="K2588" s="61">
        <f t="array" ref="K2588">(MAX(IF($A2588=InsertVoiceSwitchActivateLOG!A$1:A$7000,InsertVoiceSwitchActivateLOG!H$1:H$7000,0)))</f>
        <v>2.1899999999999999E-2</v>
      </c>
      <c r="L2588" s="61">
        <f t="shared" si="247"/>
        <v>111.17870000000001</v>
      </c>
      <c r="M2588" s="61">
        <f t="shared" si="245"/>
        <v>23.500000000012733</v>
      </c>
      <c r="N2588" s="59" t="str">
        <f t="shared" si="243"/>
        <v/>
      </c>
      <c r="O2588" s="59" t="str">
        <f t="shared" si="244"/>
        <v/>
      </c>
    </row>
    <row r="2589" spans="1:15" ht="12.5" customHeight="1" x14ac:dyDescent="0.35">
      <c r="A2589" s="2">
        <v>51</v>
      </c>
      <c r="B2589" s="2" t="s">
        <v>54</v>
      </c>
      <c r="C2589" s="69">
        <v>111.1996</v>
      </c>
      <c r="D2589" t="s">
        <v>50</v>
      </c>
      <c r="E2589" s="2" t="s">
        <v>44</v>
      </c>
      <c r="F2589" s="2" t="s">
        <v>55</v>
      </c>
      <c r="G2589" s="2">
        <v>1E-4</v>
      </c>
      <c r="H2589" s="2">
        <f>IF(OR(G2589="",G2590="",G2591="",G2592=""),"",(SUMIF(A2589:A$7000,A2589,G2589:G$7000)))</f>
        <v>2.1799999999999996E-2</v>
      </c>
      <c r="I2589" s="55" t="str">
        <f t="shared" si="246"/>
        <v/>
      </c>
      <c r="J2589" s="61" t="str">
        <f t="shared" si="242"/>
        <v/>
      </c>
      <c r="K2589" s="55">
        <f t="array" ref="K2589">(MAX(IF($A2589=InsertVoiceSwitchActivateLOG!A$1:A$7000,InsertVoiceSwitchActivateLOG!H$1:H$7000,0)))</f>
        <v>2.1899999999999999E-2</v>
      </c>
      <c r="L2589" s="55" t="str">
        <f t="shared" si="247"/>
        <v/>
      </c>
      <c r="M2589" s="55">
        <f t="shared" si="245"/>
        <v>20.899999999997476</v>
      </c>
      <c r="N2589" s="59">
        <f t="shared" si="243"/>
        <v>51</v>
      </c>
      <c r="O2589" s="59">
        <f t="shared" si="244"/>
        <v>1</v>
      </c>
    </row>
    <row r="2590" spans="1:15" ht="12.5" customHeight="1" x14ac:dyDescent="0.35">
      <c r="A2590" s="61">
        <v>51</v>
      </c>
      <c r="B2590" s="61" t="s">
        <v>54</v>
      </c>
      <c r="C2590" s="70">
        <v>111.2252</v>
      </c>
      <c r="D2590" s="59" t="s">
        <v>50</v>
      </c>
      <c r="E2590" s="61" t="s">
        <v>44</v>
      </c>
      <c r="F2590" s="61" t="s">
        <v>55</v>
      </c>
      <c r="G2590" s="61">
        <v>6.9999999999999999E-4</v>
      </c>
      <c r="H2590" s="61">
        <f>IF(OR(G2590="",G2591="",G2592="",G2593=""),"",(SUMIF(A2590:A$7000,A2590,G2590:G$7000)))</f>
        <v>2.1699999999999997E-2</v>
      </c>
      <c r="I2590" s="61" t="str">
        <f t="shared" si="246"/>
        <v/>
      </c>
      <c r="J2590" s="61" t="str">
        <f t="shared" si="242"/>
        <v/>
      </c>
      <c r="K2590" s="61">
        <f t="array" ref="K2590">(MAX(IF($A2590=InsertVoiceSwitchActivateLOG!A$1:A$7000,InsertVoiceSwitchActivateLOG!H$1:H$7000,0)))</f>
        <v>2.1899999999999999E-2</v>
      </c>
      <c r="L2590" s="61" t="str">
        <f t="shared" si="247"/>
        <v/>
      </c>
      <c r="M2590" s="61">
        <f t="shared" si="245"/>
        <v>25.599999999997181</v>
      </c>
      <c r="N2590" s="59">
        <f t="shared" si="243"/>
        <v>51</v>
      </c>
      <c r="O2590" s="59">
        <f t="shared" si="244"/>
        <v>1</v>
      </c>
    </row>
    <row r="2591" spans="1:15" ht="12.5" customHeight="1" x14ac:dyDescent="0.35">
      <c r="A2591" s="2">
        <v>51</v>
      </c>
      <c r="B2591" s="2" t="s">
        <v>56</v>
      </c>
      <c r="C2591" s="69">
        <v>111.2439</v>
      </c>
      <c r="D2591" t="s">
        <v>50</v>
      </c>
      <c r="E2591" s="2" t="s">
        <v>44</v>
      </c>
      <c r="F2591" s="2" t="s">
        <v>55</v>
      </c>
      <c r="G2591" s="2">
        <v>1.6999999999999999E-3</v>
      </c>
      <c r="H2591" s="2">
        <f>IF(OR(G2591="",G2592="",G2593="",G2594=""),"",(SUMIF(A2591:A$7000,A2591,G2591:G$7000)))</f>
        <v>2.0999999999999998E-2</v>
      </c>
      <c r="I2591" s="55" t="str">
        <f t="shared" si="246"/>
        <v/>
      </c>
      <c r="J2591" s="61" t="str">
        <f t="shared" si="242"/>
        <v/>
      </c>
      <c r="K2591" s="55">
        <f t="array" ref="K2591">(MAX(IF($A2591=InsertVoiceSwitchActivateLOG!A$1:A$7000,InsertVoiceSwitchActivateLOG!H$1:H$7000,0)))</f>
        <v>2.1899999999999999E-2</v>
      </c>
      <c r="L2591" s="55" t="str">
        <f t="shared" si="247"/>
        <v/>
      </c>
      <c r="M2591" s="55">
        <f t="shared" si="245"/>
        <v>18.699999999995498</v>
      </c>
      <c r="N2591" s="59">
        <f t="shared" si="243"/>
        <v>51</v>
      </c>
      <c r="O2591" s="59">
        <f t="shared" si="244"/>
        <v>1</v>
      </c>
    </row>
    <row r="2592" spans="1:15" ht="12.5" customHeight="1" x14ac:dyDescent="0.35">
      <c r="A2592" s="61">
        <v>51</v>
      </c>
      <c r="B2592" s="61" t="s">
        <v>56</v>
      </c>
      <c r="C2592" s="70">
        <v>111.2599</v>
      </c>
      <c r="D2592" s="59" t="s">
        <v>50</v>
      </c>
      <c r="E2592" s="61" t="s">
        <v>44</v>
      </c>
      <c r="F2592" s="61" t="s">
        <v>55</v>
      </c>
      <c r="G2592" s="61">
        <v>2.5000000000000001E-3</v>
      </c>
      <c r="H2592" s="61">
        <f>IF(OR(G2592="",G2593="",G2594="",G2595=""),"",(SUMIF(A2592:A$7000,A2592,G2592:G$7000)))</f>
        <v>1.9299999999999998E-2</v>
      </c>
      <c r="I2592" s="61" t="str">
        <f t="shared" si="246"/>
        <v/>
      </c>
      <c r="J2592" s="61" t="str">
        <f t="shared" si="242"/>
        <v/>
      </c>
      <c r="K2592" s="61">
        <f t="array" ref="K2592">(MAX(IF($A2592=InsertVoiceSwitchActivateLOG!A$1:A$7000,InsertVoiceSwitchActivateLOG!H$1:H$7000,0)))</f>
        <v>2.1899999999999999E-2</v>
      </c>
      <c r="L2592" s="61" t="str">
        <f t="shared" si="247"/>
        <v/>
      </c>
      <c r="M2592" s="61">
        <f t="shared" si="245"/>
        <v>16.000000000005343</v>
      </c>
      <c r="N2592" s="59">
        <f t="shared" si="243"/>
        <v>51</v>
      </c>
      <c r="O2592" s="59">
        <f t="shared" si="244"/>
        <v>1</v>
      </c>
    </row>
    <row r="2593" spans="1:15" ht="12.5" customHeight="1" x14ac:dyDescent="0.35">
      <c r="A2593" s="2">
        <v>51</v>
      </c>
      <c r="B2593" s="2" t="s">
        <v>56</v>
      </c>
      <c r="C2593" s="69">
        <v>111.2779</v>
      </c>
      <c r="D2593" t="s">
        <v>50</v>
      </c>
      <c r="E2593" s="2" t="s">
        <v>44</v>
      </c>
      <c r="F2593" s="2" t="s">
        <v>55</v>
      </c>
      <c r="G2593" s="2">
        <v>2.8E-3</v>
      </c>
      <c r="H2593" s="2">
        <f>IF(OR(G2593="",G2594="",G2595="",G2596=""),"",(SUMIF(A2593:A$7000,A2593,G2593:G$7000)))</f>
        <v>1.6800000000000002E-2</v>
      </c>
      <c r="I2593" s="55" t="str">
        <f t="shared" si="246"/>
        <v/>
      </c>
      <c r="J2593" s="61" t="str">
        <f t="shared" si="242"/>
        <v/>
      </c>
      <c r="K2593" s="55">
        <f t="array" ref="K2593">(MAX(IF($A2593=InsertVoiceSwitchActivateLOG!A$1:A$7000,InsertVoiceSwitchActivateLOG!H$1:H$7000,0)))</f>
        <v>2.1899999999999999E-2</v>
      </c>
      <c r="L2593" s="55" t="str">
        <f t="shared" si="247"/>
        <v/>
      </c>
      <c r="M2593" s="55">
        <f t="shared" si="245"/>
        <v>18.000000000000682</v>
      </c>
      <c r="N2593" s="59">
        <f t="shared" si="243"/>
        <v>51</v>
      </c>
      <c r="O2593" s="59">
        <f t="shared" si="244"/>
        <v>-1</v>
      </c>
    </row>
    <row r="2594" spans="1:15" ht="12.5" customHeight="1" x14ac:dyDescent="0.35">
      <c r="A2594" s="61">
        <v>51</v>
      </c>
      <c r="B2594" s="61" t="s">
        <v>56</v>
      </c>
      <c r="C2594" s="70">
        <v>111.29859999999999</v>
      </c>
      <c r="D2594" s="59" t="s">
        <v>50</v>
      </c>
      <c r="E2594" s="61" t="s">
        <v>44</v>
      </c>
      <c r="F2594" s="61" t="s">
        <v>55</v>
      </c>
      <c r="G2594" s="61">
        <v>2E-3</v>
      </c>
      <c r="H2594" s="61">
        <f>IF(OR(G2594="",G2595="",G2596="",G2597=""),"",(SUMIF(A2594:A$7000,A2594,G2594:G$7000)))</f>
        <v>1.3999999999999999E-2</v>
      </c>
      <c r="I2594" s="61" t="str">
        <f t="shared" si="246"/>
        <v/>
      </c>
      <c r="J2594" s="61" t="str">
        <f t="shared" si="242"/>
        <v/>
      </c>
      <c r="K2594" s="61">
        <f t="array" ref="K2594">(MAX(IF($A2594=InsertVoiceSwitchActivateLOG!A$1:A$7000,InsertVoiceSwitchActivateLOG!H$1:H$7000,0)))</f>
        <v>2.1899999999999999E-2</v>
      </c>
      <c r="L2594" s="61" t="str">
        <f t="shared" si="247"/>
        <v/>
      </c>
      <c r="M2594" s="61">
        <f t="shared" si="245"/>
        <v>20.699999999990837</v>
      </c>
      <c r="N2594" s="59">
        <f t="shared" si="243"/>
        <v>51</v>
      </c>
      <c r="O2594" s="59">
        <f t="shared" si="244"/>
        <v>1</v>
      </c>
    </row>
    <row r="2595" spans="1:15" ht="12.5" customHeight="1" x14ac:dyDescent="0.35">
      <c r="A2595" s="2">
        <v>51</v>
      </c>
      <c r="B2595" s="2" t="s">
        <v>56</v>
      </c>
      <c r="C2595" s="69">
        <v>111.3181</v>
      </c>
      <c r="D2595" t="s">
        <v>50</v>
      </c>
      <c r="E2595" s="2" t="s">
        <v>44</v>
      </c>
      <c r="F2595" s="2" t="s">
        <v>55</v>
      </c>
      <c r="G2595" s="2">
        <v>2.5000000000000001E-3</v>
      </c>
      <c r="H2595" s="2">
        <f>IF(OR(G2595="",G2596="",G2597="",G2598=""),"",(SUMIF(A2595:A$7000,A2595,G2595:G$7000)))</f>
        <v>1.1999999999999997E-2</v>
      </c>
      <c r="I2595" s="55" t="str">
        <f t="shared" si="246"/>
        <v/>
      </c>
      <c r="J2595" s="61" t="str">
        <f t="shared" si="242"/>
        <v/>
      </c>
      <c r="K2595" s="55">
        <f t="array" ref="K2595">(MAX(IF($A2595=InsertVoiceSwitchActivateLOG!A$1:A$7000,InsertVoiceSwitchActivateLOG!H$1:H$7000,0)))</f>
        <v>2.1899999999999999E-2</v>
      </c>
      <c r="L2595" s="55" t="str">
        <f t="shared" si="247"/>
        <v/>
      </c>
      <c r="M2595" s="55">
        <f t="shared" si="245"/>
        <v>19.500000000007844</v>
      </c>
      <c r="N2595" s="59">
        <f t="shared" si="243"/>
        <v>51</v>
      </c>
      <c r="O2595" s="59">
        <f t="shared" si="244"/>
        <v>1</v>
      </c>
    </row>
    <row r="2596" spans="1:15" ht="12.5" customHeight="1" x14ac:dyDescent="0.35">
      <c r="A2596" s="61">
        <v>51</v>
      </c>
      <c r="B2596" s="61" t="s">
        <v>56</v>
      </c>
      <c r="C2596" s="70">
        <v>111.3395</v>
      </c>
      <c r="D2596" s="59" t="s">
        <v>50</v>
      </c>
      <c r="E2596" s="61" t="s">
        <v>44</v>
      </c>
      <c r="F2596" s="61" t="s">
        <v>55</v>
      </c>
      <c r="G2596" s="61">
        <v>2.5000000000000001E-3</v>
      </c>
      <c r="H2596" s="61">
        <f>IF(OR(G2596="",G2597="",G2598="",G2599=""),"",(SUMIF(A2596:A$7000,A2596,G2596:G$7000)))</f>
        <v>9.499999999999998E-3</v>
      </c>
      <c r="I2596" s="61" t="str">
        <f t="shared" si="246"/>
        <v/>
      </c>
      <c r="J2596" s="61" t="str">
        <f t="shared" si="242"/>
        <v/>
      </c>
      <c r="K2596" s="61">
        <f t="array" ref="K2596">(MAX(IF($A2596=InsertVoiceSwitchActivateLOG!A$1:A$7000,InsertVoiceSwitchActivateLOG!H$1:H$7000,0)))</f>
        <v>2.1899999999999999E-2</v>
      </c>
      <c r="L2596" s="61" t="str">
        <f t="shared" si="247"/>
        <v/>
      </c>
      <c r="M2596" s="61">
        <f t="shared" si="245"/>
        <v>21.399999999999864</v>
      </c>
      <c r="N2596" s="59">
        <f t="shared" si="243"/>
        <v>51</v>
      </c>
      <c r="O2596" s="59">
        <f t="shared" si="244"/>
        <v>-1</v>
      </c>
    </row>
    <row r="2597" spans="1:15" ht="12.5" customHeight="1" x14ac:dyDescent="0.35">
      <c r="A2597" s="2">
        <v>51</v>
      </c>
      <c r="B2597" s="2" t="s">
        <v>56</v>
      </c>
      <c r="C2597" s="69">
        <v>111.35809999999999</v>
      </c>
      <c r="D2597" t="s">
        <v>50</v>
      </c>
      <c r="E2597" s="2" t="s">
        <v>44</v>
      </c>
      <c r="F2597" s="2" t="s">
        <v>55</v>
      </c>
      <c r="G2597" s="2">
        <v>1.9E-3</v>
      </c>
      <c r="H2597" s="2">
        <f>IF(OR(G2597="",G2598="",G2599="",G2600=""),"",(SUMIF(A2597:A$7000,A2597,G2597:G$7000)))</f>
        <v>7.0000000000000019E-3</v>
      </c>
      <c r="I2597" s="55" t="str">
        <f t="shared" si="246"/>
        <v/>
      </c>
      <c r="J2597" s="61" t="str">
        <f t="shared" si="242"/>
        <v/>
      </c>
      <c r="K2597" s="55">
        <f t="array" ref="K2597">(MAX(IF($A2597=InsertVoiceSwitchActivateLOG!A$1:A$7000,InsertVoiceSwitchActivateLOG!H$1:H$7000,0)))</f>
        <v>2.1899999999999999E-2</v>
      </c>
      <c r="L2597" s="55" t="str">
        <f t="shared" si="247"/>
        <v/>
      </c>
      <c r="M2597" s="55">
        <f t="shared" si="245"/>
        <v>18.599999999992178</v>
      </c>
      <c r="N2597" s="59">
        <f t="shared" si="243"/>
        <v>51</v>
      </c>
      <c r="O2597" s="59">
        <f t="shared" si="244"/>
        <v>-1</v>
      </c>
    </row>
    <row r="2598" spans="1:15" ht="12.5" customHeight="1" x14ac:dyDescent="0.35">
      <c r="A2598" s="61">
        <v>51</v>
      </c>
      <c r="B2598" s="61" t="s">
        <v>54</v>
      </c>
      <c r="C2598" s="70">
        <v>111.3771</v>
      </c>
      <c r="D2598" s="59" t="s">
        <v>50</v>
      </c>
      <c r="E2598" s="61" t="s">
        <v>44</v>
      </c>
      <c r="F2598" s="61" t="s">
        <v>55</v>
      </c>
      <c r="G2598" s="61">
        <v>8.9999999999999998E-4</v>
      </c>
      <c r="H2598" s="61">
        <f>IF(OR(G2598="",G2599="",G2600="",G2601=""),"",(SUMIF(A2598:A$7000,A2598,G2598:G$7000)))</f>
        <v>5.1000000000000012E-3</v>
      </c>
      <c r="I2598" s="61" t="str">
        <f t="shared" si="246"/>
        <v/>
      </c>
      <c r="J2598" s="61" t="str">
        <f t="shared" si="242"/>
        <v/>
      </c>
      <c r="K2598" s="61">
        <f t="array" ref="K2598">(MAX(IF($A2598=InsertVoiceSwitchActivateLOG!A$1:A$7000,InsertVoiceSwitchActivateLOG!H$1:H$7000,0)))</f>
        <v>2.1899999999999999E-2</v>
      </c>
      <c r="L2598" s="61" t="str">
        <f t="shared" si="247"/>
        <v/>
      </c>
      <c r="M2598" s="61">
        <f t="shared" si="245"/>
        <v>19.000000000005457</v>
      </c>
      <c r="N2598" s="59">
        <f t="shared" si="243"/>
        <v>51</v>
      </c>
      <c r="O2598" s="59">
        <f t="shared" si="244"/>
        <v>-1</v>
      </c>
    </row>
    <row r="2599" spans="1:15" ht="12.5" customHeight="1" x14ac:dyDescent="0.35">
      <c r="A2599" s="2">
        <v>51</v>
      </c>
      <c r="B2599" s="2" t="s">
        <v>54</v>
      </c>
      <c r="C2599" s="69">
        <v>111.3968</v>
      </c>
      <c r="D2599" t="s">
        <v>50</v>
      </c>
      <c r="E2599" s="2" t="s">
        <v>44</v>
      </c>
      <c r="F2599" s="2" t="s">
        <v>55</v>
      </c>
      <c r="G2599" s="2">
        <v>8.0000000000000004E-4</v>
      </c>
      <c r="H2599" s="2">
        <f>IF(OR(G2599="",G2600="",G2601="",G2602=""),"",(SUMIF(A2599:A$7000,A2599,G2599:G$7000)))</f>
        <v>4.2000000000000006E-3</v>
      </c>
      <c r="I2599" s="55" t="str">
        <f t="shared" si="246"/>
        <v/>
      </c>
      <c r="J2599" s="61" t="str">
        <f t="shared" si="242"/>
        <v/>
      </c>
      <c r="K2599" s="55">
        <f t="array" ref="K2599">(MAX(IF($A2599=InsertVoiceSwitchActivateLOG!A$1:A$7000,InsertVoiceSwitchActivateLOG!H$1:H$7000,0)))</f>
        <v>2.1899999999999999E-2</v>
      </c>
      <c r="L2599" s="55" t="str">
        <f t="shared" si="247"/>
        <v/>
      </c>
      <c r="M2599" s="55">
        <f t="shared" si="245"/>
        <v>19.700000000000273</v>
      </c>
      <c r="N2599" s="59">
        <f t="shared" si="243"/>
        <v>51</v>
      </c>
      <c r="O2599" s="59">
        <f t="shared" si="244"/>
        <v>1</v>
      </c>
    </row>
    <row r="2600" spans="1:15" ht="12.5" customHeight="1" x14ac:dyDescent="0.35">
      <c r="A2600" s="61">
        <v>51</v>
      </c>
      <c r="B2600" s="61" t="s">
        <v>54</v>
      </c>
      <c r="C2600" s="70">
        <v>111.4148</v>
      </c>
      <c r="D2600" s="59" t="s">
        <v>50</v>
      </c>
      <c r="E2600" s="61" t="s">
        <v>44</v>
      </c>
      <c r="F2600" s="61" t="s">
        <v>55</v>
      </c>
      <c r="G2600" s="61">
        <v>8.0000000000000004E-4</v>
      </c>
      <c r="H2600" s="61">
        <f>IF(OR(G2600="",G2601="",G2602="",G2603=""),"",(SUMIF(A2600:A$7000,A2600,G2600:G$7000)))</f>
        <v>3.3999999999999989E-3</v>
      </c>
      <c r="I2600" s="61" t="str">
        <f t="shared" si="246"/>
        <v/>
      </c>
      <c r="J2600" s="61" t="str">
        <f t="shared" si="242"/>
        <v/>
      </c>
      <c r="K2600" s="61">
        <f t="array" ref="K2600">(MAX(IF($A2600=InsertVoiceSwitchActivateLOG!A$1:A$7000,InsertVoiceSwitchActivateLOG!H$1:H$7000,0)))</f>
        <v>2.1899999999999999E-2</v>
      </c>
      <c r="L2600" s="61" t="str">
        <f t="shared" si="247"/>
        <v/>
      </c>
      <c r="M2600" s="61">
        <f t="shared" si="245"/>
        <v>18.000000000000682</v>
      </c>
      <c r="N2600" s="59">
        <f t="shared" si="243"/>
        <v>51</v>
      </c>
      <c r="O2600" s="59">
        <f t="shared" si="244"/>
        <v>1</v>
      </c>
    </row>
    <row r="2601" spans="1:15" ht="12.5" customHeight="1" x14ac:dyDescent="0.35">
      <c r="A2601" s="2">
        <v>51</v>
      </c>
      <c r="B2601" s="2" t="s">
        <v>56</v>
      </c>
      <c r="C2601" s="69">
        <v>111.4341</v>
      </c>
      <c r="D2601" t="s">
        <v>50</v>
      </c>
      <c r="E2601" s="2" t="s">
        <v>44</v>
      </c>
      <c r="F2601" s="2" t="s">
        <v>55</v>
      </c>
      <c r="G2601" s="2">
        <v>1.8E-3</v>
      </c>
      <c r="H2601" s="2">
        <f>IF(OR(G2601="",G2602="",G2603="",G2604=""),"",(SUMIF(A2601:A$7000,A2601,G2601:G$7000)))</f>
        <v>2.599999999999999E-3</v>
      </c>
      <c r="I2601" s="55" t="str">
        <f t="shared" si="246"/>
        <v/>
      </c>
      <c r="J2601" s="61" t="str">
        <f t="shared" si="242"/>
        <v/>
      </c>
      <c r="K2601" s="55">
        <f t="array" ref="K2601">(MAX(IF($A2601=InsertVoiceSwitchActivateLOG!A$1:A$7000,InsertVoiceSwitchActivateLOG!H$1:H$7000,0)))</f>
        <v>2.1899999999999999E-2</v>
      </c>
      <c r="L2601" s="55" t="str">
        <f t="shared" si="247"/>
        <v/>
      </c>
      <c r="M2601" s="55">
        <f t="shared" si="245"/>
        <v>19.300000000001205</v>
      </c>
      <c r="N2601" s="59">
        <f t="shared" si="243"/>
        <v>51</v>
      </c>
      <c r="O2601" s="59">
        <f t="shared" si="244"/>
        <v>-1</v>
      </c>
    </row>
    <row r="2602" spans="1:15" ht="12.5" customHeight="1" x14ac:dyDescent="0.35">
      <c r="A2602" s="61">
        <v>51</v>
      </c>
      <c r="B2602" s="61" t="s">
        <v>54</v>
      </c>
      <c r="C2602" s="70">
        <v>111.45699999999999</v>
      </c>
      <c r="D2602" s="59" t="s">
        <v>50</v>
      </c>
      <c r="E2602" s="61" t="s">
        <v>44</v>
      </c>
      <c r="F2602" s="61" t="s">
        <v>55</v>
      </c>
      <c r="G2602" s="61">
        <v>2.9999999999999997E-4</v>
      </c>
      <c r="H2602" s="61" t="str">
        <f>IF(OR(G2602="",G2603="",G2604="",G2605=""),"",(SUMIF(A2602:A$7000,A2602,G2602:G$7000)))</f>
        <v/>
      </c>
      <c r="I2602" s="61" t="str">
        <f t="shared" si="246"/>
        <v/>
      </c>
      <c r="J2602" s="61" t="str">
        <f t="shared" si="242"/>
        <v/>
      </c>
      <c r="K2602" s="61">
        <f t="array" ref="K2602">(MAX(IF($A2602=InsertVoiceSwitchActivateLOG!A$1:A$7000,InsertVoiceSwitchActivateLOG!H$1:H$7000,0)))</f>
        <v>2.1899999999999999E-2</v>
      </c>
      <c r="L2602" s="61" t="str">
        <f t="shared" si="247"/>
        <v/>
      </c>
      <c r="M2602" s="61">
        <f t="shared" si="245"/>
        <v>22.899999999992815</v>
      </c>
      <c r="N2602" s="59">
        <f t="shared" si="243"/>
        <v>51</v>
      </c>
      <c r="O2602" s="59">
        <f t="shared" si="244"/>
        <v>-1</v>
      </c>
    </row>
    <row r="2603" spans="1:15" ht="12.5" customHeight="1" x14ac:dyDescent="0.35">
      <c r="A2603" s="2">
        <v>51</v>
      </c>
      <c r="B2603" s="2" t="s">
        <v>54</v>
      </c>
      <c r="C2603" s="69">
        <v>111.4716</v>
      </c>
      <c r="D2603" t="s">
        <v>50</v>
      </c>
      <c r="E2603" s="2" t="s">
        <v>44</v>
      </c>
      <c r="F2603" s="2" t="s">
        <v>55</v>
      </c>
      <c r="G2603" s="2">
        <v>1E-4</v>
      </c>
      <c r="H2603" s="2" t="str">
        <f>IF(OR(G2603="",G2604="",G2605="",G2606=""),"",(SUMIF(A2603:A$7000,A2603,G2603:G$7000)))</f>
        <v/>
      </c>
      <c r="I2603" s="55" t="str">
        <f t="shared" si="246"/>
        <v/>
      </c>
      <c r="J2603" s="61" t="str">
        <f t="shared" si="242"/>
        <v/>
      </c>
      <c r="K2603" s="55">
        <f t="array" ref="K2603">(MAX(IF($A2603=InsertVoiceSwitchActivateLOG!A$1:A$7000,InsertVoiceSwitchActivateLOG!H$1:H$7000,0)))</f>
        <v>2.1899999999999999E-2</v>
      </c>
      <c r="L2603" s="55" t="str">
        <f t="shared" si="247"/>
        <v/>
      </c>
      <c r="M2603" s="55">
        <f t="shared" si="245"/>
        <v>14.600000000001501</v>
      </c>
      <c r="N2603" s="59">
        <f t="shared" si="243"/>
        <v>51</v>
      </c>
      <c r="O2603" s="59">
        <f t="shared" si="244"/>
        <v>1</v>
      </c>
    </row>
    <row r="2604" spans="1:15" ht="12.5" customHeight="1" x14ac:dyDescent="0.35">
      <c r="A2604" s="61">
        <v>51</v>
      </c>
      <c r="B2604" s="61" t="s">
        <v>54</v>
      </c>
      <c r="C2604" s="70">
        <v>111.4932</v>
      </c>
      <c r="D2604" s="59" t="s">
        <v>50</v>
      </c>
      <c r="E2604" s="61" t="s">
        <v>44</v>
      </c>
      <c r="F2604" s="61" t="s">
        <v>55</v>
      </c>
      <c r="G2604" s="61">
        <v>1E-4</v>
      </c>
      <c r="H2604" s="61" t="str">
        <f>IF(OR(G2604="",G2605="",G2606="",G2607=""),"",(SUMIF(A2604:A$7000,A2604,G2604:G$7000)))</f>
        <v/>
      </c>
      <c r="I2604" s="61" t="str">
        <f t="shared" si="246"/>
        <v/>
      </c>
      <c r="J2604" s="61" t="str">
        <f t="shared" si="242"/>
        <v/>
      </c>
      <c r="K2604" s="61">
        <f t="array" ref="K2604">(MAX(IF($A2604=InsertVoiceSwitchActivateLOG!A$1:A$7000,InsertVoiceSwitchActivateLOG!H$1:H$7000,0)))</f>
        <v>2.1899999999999999E-2</v>
      </c>
      <c r="L2604" s="61" t="str">
        <f t="shared" si="247"/>
        <v/>
      </c>
      <c r="M2604" s="61">
        <f t="shared" si="245"/>
        <v>21.600000000006503</v>
      </c>
      <c r="N2604" s="59" t="str">
        <f t="shared" si="243"/>
        <v/>
      </c>
      <c r="O2604" s="59" t="str">
        <f t="shared" si="244"/>
        <v/>
      </c>
    </row>
    <row r="2605" spans="1:15" ht="12.5" customHeight="1" x14ac:dyDescent="0.35">
      <c r="A2605" s="2">
        <v>51</v>
      </c>
      <c r="B2605" s="2" t="s">
        <v>54</v>
      </c>
      <c r="C2605" s="69">
        <v>111.51949999999999</v>
      </c>
      <c r="D2605" t="s">
        <v>50</v>
      </c>
      <c r="E2605" s="2" t="s">
        <v>44</v>
      </c>
      <c r="F2605" s="2" t="s">
        <v>55</v>
      </c>
      <c r="G2605" s="2"/>
      <c r="H2605" s="2" t="str">
        <f>IF(OR(G2605="",G2606="",G2607="",G2608=""),"",(SUMIF(A2605:A$7000,A2605,G2605:G$7000)))</f>
        <v/>
      </c>
      <c r="I2605" s="55" t="str">
        <f t="shared" si="246"/>
        <v/>
      </c>
      <c r="J2605" s="61" t="str">
        <f t="shared" si="242"/>
        <v/>
      </c>
      <c r="K2605" s="55">
        <f t="array" ref="K2605">(MAX(IF($A2605=InsertVoiceSwitchActivateLOG!A$1:A$7000,InsertVoiceSwitchActivateLOG!H$1:H$7000,0)))</f>
        <v>2.1899999999999999E-2</v>
      </c>
      <c r="L2605" s="55" t="str">
        <f t="shared" si="247"/>
        <v/>
      </c>
      <c r="M2605" s="55">
        <f t="shared" si="245"/>
        <v>26.299999999991996</v>
      </c>
      <c r="N2605" s="59" t="str">
        <f t="shared" si="243"/>
        <v/>
      </c>
      <c r="O2605" s="59" t="str">
        <f t="shared" si="244"/>
        <v/>
      </c>
    </row>
    <row r="2606" spans="1:15" ht="12.5" customHeight="1" x14ac:dyDescent="0.35">
      <c r="A2606" s="61">
        <v>51</v>
      </c>
      <c r="B2606" s="61" t="s">
        <v>54</v>
      </c>
      <c r="C2606" s="70">
        <v>111.5393</v>
      </c>
      <c r="D2606" s="59" t="s">
        <v>50</v>
      </c>
      <c r="E2606" s="61" t="s">
        <v>44</v>
      </c>
      <c r="F2606" s="61" t="s">
        <v>55</v>
      </c>
      <c r="G2606" s="61"/>
      <c r="H2606" s="61" t="str">
        <f>IF(OR(G2606="",G2607="",G2608="",G2609=""),"",(SUMIF(A2606:A$7000,A2606,G2606:G$7000)))</f>
        <v/>
      </c>
      <c r="I2606" s="61" t="str">
        <f t="shared" si="246"/>
        <v/>
      </c>
      <c r="J2606" s="61" t="str">
        <f t="shared" si="242"/>
        <v/>
      </c>
      <c r="K2606" s="61">
        <f t="array" ref="K2606">(MAX(IF($A2606=InsertVoiceSwitchActivateLOG!A$1:A$7000,InsertVoiceSwitchActivateLOG!H$1:H$7000,0)))</f>
        <v>2.1899999999999999E-2</v>
      </c>
      <c r="L2606" s="61" t="str">
        <f t="shared" si="247"/>
        <v/>
      </c>
      <c r="M2606" s="61">
        <f t="shared" si="245"/>
        <v>19.800000000003593</v>
      </c>
      <c r="N2606" s="59" t="str">
        <f t="shared" si="243"/>
        <v/>
      </c>
      <c r="O2606" s="59" t="str">
        <f t="shared" si="244"/>
        <v/>
      </c>
    </row>
    <row r="2607" spans="1:15" ht="12.5" customHeight="1" x14ac:dyDescent="0.35">
      <c r="A2607" s="2">
        <v>51</v>
      </c>
      <c r="B2607" s="2" t="s">
        <v>54</v>
      </c>
      <c r="C2607" s="69">
        <v>111.5582</v>
      </c>
      <c r="D2607" t="s">
        <v>50</v>
      </c>
      <c r="E2607" s="2" t="s">
        <v>44</v>
      </c>
      <c r="F2607" s="2" t="s">
        <v>55</v>
      </c>
      <c r="G2607" s="2"/>
      <c r="H2607" s="2" t="str">
        <f>IF(OR(G2607="",G2608="",G2609="",G2610=""),"",(SUMIF(A2607:A$7000,A2607,G2607:G$7000)))</f>
        <v/>
      </c>
      <c r="I2607" s="55" t="str">
        <f t="shared" si="246"/>
        <v/>
      </c>
      <c r="J2607" s="61" t="str">
        <f t="shared" si="242"/>
        <v/>
      </c>
      <c r="K2607" s="55">
        <f t="array" ref="K2607">(MAX(IF($A2607=InsertVoiceSwitchActivateLOG!A$1:A$7000,InsertVoiceSwitchActivateLOG!H$1:H$7000,0)))</f>
        <v>2.1899999999999999E-2</v>
      </c>
      <c r="L2607" s="55" t="str">
        <f t="shared" si="247"/>
        <v/>
      </c>
      <c r="M2607" s="55">
        <f t="shared" si="245"/>
        <v>18.900000000002137</v>
      </c>
      <c r="N2607" s="59" t="str">
        <f t="shared" si="243"/>
        <v/>
      </c>
      <c r="O2607" s="59" t="str">
        <f t="shared" si="244"/>
        <v/>
      </c>
    </row>
    <row r="2608" spans="1:15" ht="12.5" customHeight="1" x14ac:dyDescent="0.35">
      <c r="A2608" s="61">
        <v>51</v>
      </c>
      <c r="B2608" s="61" t="s">
        <v>54</v>
      </c>
      <c r="C2608" s="70">
        <v>111.5805</v>
      </c>
      <c r="D2608" s="59" t="s">
        <v>50</v>
      </c>
      <c r="E2608" s="61" t="s">
        <v>44</v>
      </c>
      <c r="F2608" s="61" t="s">
        <v>55</v>
      </c>
      <c r="G2608" s="61"/>
      <c r="H2608" s="61" t="str">
        <f>IF(OR(G2608="",G2609="",G2610="",G2611=""),"",(SUMIF(A2608:A$7000,A2608,G2608:G$7000)))</f>
        <v/>
      </c>
      <c r="I2608" s="61" t="str">
        <f t="shared" si="246"/>
        <v/>
      </c>
      <c r="J2608" s="61" t="str">
        <f t="shared" si="242"/>
        <v/>
      </c>
      <c r="K2608" s="61">
        <f t="array" ref="K2608">(MAX(IF($A2608=InsertVoiceSwitchActivateLOG!A$1:A$7000,InsertVoiceSwitchActivateLOG!H$1:H$7000,0)))</f>
        <v>2.1899999999999999E-2</v>
      </c>
      <c r="L2608" s="61" t="str">
        <f t="shared" si="247"/>
        <v/>
      </c>
      <c r="M2608" s="61">
        <f t="shared" si="245"/>
        <v>22.300000000001319</v>
      </c>
      <c r="N2608" s="59" t="str">
        <f t="shared" si="243"/>
        <v/>
      </c>
      <c r="O2608" s="59" t="str">
        <f t="shared" si="244"/>
        <v/>
      </c>
    </row>
    <row r="2609" spans="1:15" ht="12.5" customHeight="1" x14ac:dyDescent="0.35">
      <c r="A2609" s="2">
        <v>51</v>
      </c>
      <c r="B2609" s="2" t="s">
        <v>54</v>
      </c>
      <c r="C2609" s="69">
        <v>111.59910000000001</v>
      </c>
      <c r="D2609" t="s">
        <v>50</v>
      </c>
      <c r="E2609" s="2" t="s">
        <v>44</v>
      </c>
      <c r="F2609" s="2" t="s">
        <v>55</v>
      </c>
      <c r="G2609" s="2"/>
      <c r="H2609" s="2" t="str">
        <f>IF(OR(G2609="",G2610="",G2611="",G2612=""),"",(SUMIF(A2609:A$7000,A2609,G2609:G$7000)))</f>
        <v/>
      </c>
      <c r="I2609" s="55" t="str">
        <f t="shared" si="246"/>
        <v/>
      </c>
      <c r="J2609" s="61" t="str">
        <f t="shared" si="242"/>
        <v/>
      </c>
      <c r="K2609" s="55">
        <f t="array" ref="K2609">(MAX(IF($A2609=InsertVoiceSwitchActivateLOG!A$1:A$7000,InsertVoiceSwitchActivateLOG!H$1:H$7000,0)))</f>
        <v>2.1899999999999999E-2</v>
      </c>
      <c r="L2609" s="55" t="str">
        <f t="shared" si="247"/>
        <v/>
      </c>
      <c r="M2609" s="55">
        <f t="shared" si="245"/>
        <v>18.600000000006389</v>
      </c>
      <c r="N2609" s="59" t="str">
        <f t="shared" si="243"/>
        <v/>
      </c>
      <c r="O2609" s="59" t="str">
        <f t="shared" si="244"/>
        <v/>
      </c>
    </row>
    <row r="2610" spans="1:15" ht="12.5" customHeight="1" x14ac:dyDescent="0.35">
      <c r="A2610" s="61">
        <v>51</v>
      </c>
      <c r="B2610" s="61" t="s">
        <v>54</v>
      </c>
      <c r="C2610" s="70">
        <v>111.6177</v>
      </c>
      <c r="D2610" s="59" t="s">
        <v>50</v>
      </c>
      <c r="E2610" s="61" t="s">
        <v>44</v>
      </c>
      <c r="F2610" s="61" t="s">
        <v>55</v>
      </c>
      <c r="G2610" s="61"/>
      <c r="H2610" s="61" t="str">
        <f>IF(OR(G2610="",G2611="",G2612="",G2613=""),"",(SUMIF(A2610:A$7000,A2610,G2610:G$7000)))</f>
        <v/>
      </c>
      <c r="I2610" s="61" t="str">
        <f t="shared" si="246"/>
        <v/>
      </c>
      <c r="J2610" s="61" t="str">
        <f t="shared" si="242"/>
        <v/>
      </c>
      <c r="K2610" s="61">
        <f t="array" ref="K2610">(MAX(IF($A2610=InsertVoiceSwitchActivateLOG!A$1:A$7000,InsertVoiceSwitchActivateLOG!H$1:H$7000,0)))</f>
        <v>2.1899999999999999E-2</v>
      </c>
      <c r="L2610" s="61" t="str">
        <f t="shared" si="247"/>
        <v/>
      </c>
      <c r="M2610" s="61">
        <f t="shared" si="245"/>
        <v>18.599999999992178</v>
      </c>
      <c r="N2610" s="59" t="str">
        <f t="shared" si="243"/>
        <v/>
      </c>
      <c r="O2610" s="59" t="str">
        <f t="shared" si="244"/>
        <v/>
      </c>
    </row>
    <row r="2611" spans="1:15" ht="12.5" customHeight="1" x14ac:dyDescent="0.35">
      <c r="A2611" s="2">
        <v>51</v>
      </c>
      <c r="B2611" s="2" t="s">
        <v>54</v>
      </c>
      <c r="C2611" s="69">
        <v>111.6374</v>
      </c>
      <c r="D2611" t="s">
        <v>50</v>
      </c>
      <c r="E2611" s="2" t="s">
        <v>44</v>
      </c>
      <c r="F2611" s="2" t="s">
        <v>55</v>
      </c>
      <c r="G2611" s="2"/>
      <c r="H2611" s="2" t="str">
        <f>IF(OR(G2611="",G2612="",G2613="",G2614=""),"",(SUMIF(A2611:A$7000,A2611,G2611:G$7000)))</f>
        <v/>
      </c>
      <c r="I2611" s="55" t="str">
        <f t="shared" si="246"/>
        <v/>
      </c>
      <c r="J2611" s="61" t="str">
        <f t="shared" si="242"/>
        <v/>
      </c>
      <c r="K2611" s="55">
        <f t="array" ref="K2611">(MAX(IF($A2611=InsertVoiceSwitchActivateLOG!A$1:A$7000,InsertVoiceSwitchActivateLOG!H$1:H$7000,0)))</f>
        <v>2.1899999999999999E-2</v>
      </c>
      <c r="L2611" s="55" t="str">
        <f t="shared" si="247"/>
        <v/>
      </c>
      <c r="M2611" s="55">
        <f t="shared" si="245"/>
        <v>19.700000000000273</v>
      </c>
      <c r="N2611" s="59" t="str">
        <f t="shared" si="243"/>
        <v/>
      </c>
      <c r="O2611" s="59" t="str">
        <f t="shared" si="244"/>
        <v/>
      </c>
    </row>
    <row r="2612" spans="1:15" ht="12.5" customHeight="1" x14ac:dyDescent="0.35">
      <c r="A2612" s="61">
        <v>51</v>
      </c>
      <c r="B2612" s="61" t="s">
        <v>54</v>
      </c>
      <c r="C2612" s="70">
        <v>111.6571</v>
      </c>
      <c r="D2612" s="59" t="s">
        <v>50</v>
      </c>
      <c r="E2612" s="61" t="s">
        <v>44</v>
      </c>
      <c r="F2612" s="61" t="s">
        <v>55</v>
      </c>
      <c r="G2612" s="61">
        <v>1E-4</v>
      </c>
      <c r="H2612" s="61" t="str">
        <f>IF(OR(G2612="",G2613="",G2614="",G2615=""),"",(SUMIF(A2612:A$7000,A2612,G2612:G$7000)))</f>
        <v/>
      </c>
      <c r="I2612" s="61" t="str">
        <f t="shared" si="246"/>
        <v/>
      </c>
      <c r="J2612" s="61" t="str">
        <f t="shared" si="242"/>
        <v/>
      </c>
      <c r="K2612" s="61">
        <f t="array" ref="K2612">(MAX(IF($A2612=InsertVoiceSwitchActivateLOG!A$1:A$7000,InsertVoiceSwitchActivateLOG!H$1:H$7000,0)))</f>
        <v>2.1899999999999999E-2</v>
      </c>
      <c r="L2612" s="61" t="str">
        <f t="shared" si="247"/>
        <v/>
      </c>
      <c r="M2612" s="61">
        <f t="shared" si="245"/>
        <v>19.700000000000273</v>
      </c>
      <c r="N2612" s="59" t="str">
        <f t="shared" si="243"/>
        <v/>
      </c>
      <c r="O2612" s="59" t="str">
        <f t="shared" si="244"/>
        <v/>
      </c>
    </row>
    <row r="2613" spans="1:15" ht="12.5" customHeight="1" x14ac:dyDescent="0.35">
      <c r="A2613" s="2">
        <v>51</v>
      </c>
      <c r="B2613" s="2" t="s">
        <v>54</v>
      </c>
      <c r="C2613" s="69">
        <v>111.6721</v>
      </c>
      <c r="D2613" t="s">
        <v>50</v>
      </c>
      <c r="E2613" s="2" t="s">
        <v>44</v>
      </c>
      <c r="F2613" s="2" t="s">
        <v>55</v>
      </c>
      <c r="G2613" s="2">
        <v>1E-4</v>
      </c>
      <c r="H2613" s="2" t="str">
        <f>IF(OR(G2613="",G2614="",G2615="",G2616=""),"",(SUMIF(A2613:A$7000,A2613,G2613:G$7000)))</f>
        <v/>
      </c>
      <c r="I2613" s="55" t="str">
        <f t="shared" si="246"/>
        <v/>
      </c>
      <c r="J2613" s="61" t="str">
        <f t="shared" si="242"/>
        <v/>
      </c>
      <c r="K2613" s="55">
        <f t="array" ref="K2613">(MAX(IF($A2613=InsertVoiceSwitchActivateLOG!A$1:A$7000,InsertVoiceSwitchActivateLOG!H$1:H$7000,0)))</f>
        <v>2.1899999999999999E-2</v>
      </c>
      <c r="L2613" s="55" t="str">
        <f t="shared" si="247"/>
        <v/>
      </c>
      <c r="M2613" s="55">
        <f t="shared" si="245"/>
        <v>15.000000000000568</v>
      </c>
      <c r="N2613" s="59">
        <f t="shared" si="243"/>
        <v>51</v>
      </c>
      <c r="O2613" s="59">
        <f t="shared" si="244"/>
        <v>1</v>
      </c>
    </row>
    <row r="2614" spans="1:15" ht="12.5" customHeight="1" x14ac:dyDescent="0.35">
      <c r="A2614" s="61">
        <v>51</v>
      </c>
      <c r="B2614" s="61" t="s">
        <v>54</v>
      </c>
      <c r="C2614" s="70">
        <v>111.6896</v>
      </c>
      <c r="D2614" s="59" t="s">
        <v>50</v>
      </c>
      <c r="E2614" s="61" t="s">
        <v>44</v>
      </c>
      <c r="F2614" s="61" t="s">
        <v>55</v>
      </c>
      <c r="G2614" s="61">
        <v>1E-4</v>
      </c>
      <c r="H2614" s="61" t="str">
        <f>IF(OR(G2614="",G2615="",G2616="",G2617=""),"",(SUMIF(A2614:A$7000,A2614,G2614:G$7000)))</f>
        <v/>
      </c>
      <c r="I2614" s="61" t="str">
        <f t="shared" si="246"/>
        <v/>
      </c>
      <c r="J2614" s="61" t="str">
        <f t="shared" si="242"/>
        <v/>
      </c>
      <c r="K2614" s="61">
        <f t="array" ref="K2614">(MAX(IF($A2614=InsertVoiceSwitchActivateLOG!A$1:A$7000,InsertVoiceSwitchActivateLOG!H$1:H$7000,0)))</f>
        <v>2.1899999999999999E-2</v>
      </c>
      <c r="L2614" s="61" t="str">
        <f t="shared" si="247"/>
        <v/>
      </c>
      <c r="M2614" s="61">
        <f t="shared" si="245"/>
        <v>17.499999999998295</v>
      </c>
      <c r="N2614" s="59" t="str">
        <f t="shared" si="243"/>
        <v/>
      </c>
      <c r="O2614" s="59" t="str">
        <f t="shared" si="244"/>
        <v/>
      </c>
    </row>
    <row r="2615" spans="1:15" ht="12.5" customHeight="1" x14ac:dyDescent="0.35">
      <c r="A2615" s="2">
        <v>51</v>
      </c>
      <c r="B2615" s="2" t="s">
        <v>54</v>
      </c>
      <c r="C2615" s="69">
        <v>111.7071</v>
      </c>
      <c r="D2615" t="s">
        <v>50</v>
      </c>
      <c r="E2615" s="2" t="s">
        <v>44</v>
      </c>
      <c r="F2615" s="2" t="s">
        <v>55</v>
      </c>
      <c r="G2615" s="2"/>
      <c r="H2615" s="2" t="str">
        <f>IF(OR(G2615="",G2616="",G2617="",G2618=""),"",(SUMIF(A2615:A$7000,A2615,G2615:G$7000)))</f>
        <v/>
      </c>
      <c r="I2615" s="55" t="str">
        <f t="shared" si="246"/>
        <v/>
      </c>
      <c r="J2615" s="61" t="str">
        <f t="shared" si="242"/>
        <v/>
      </c>
      <c r="K2615" s="55">
        <f t="array" ref="K2615">(MAX(IF($A2615=InsertVoiceSwitchActivateLOG!A$1:A$7000,InsertVoiceSwitchActivateLOG!H$1:H$7000,0)))</f>
        <v>2.1899999999999999E-2</v>
      </c>
      <c r="L2615" s="55" t="str">
        <f t="shared" si="247"/>
        <v/>
      </c>
      <c r="M2615" s="55">
        <f t="shared" si="245"/>
        <v>17.499999999998295</v>
      </c>
      <c r="N2615" s="59" t="str">
        <f t="shared" si="243"/>
        <v/>
      </c>
      <c r="O2615" s="59" t="str">
        <f t="shared" si="244"/>
        <v/>
      </c>
    </row>
    <row r="2616" spans="1:15" ht="12.5" customHeight="1" x14ac:dyDescent="0.35">
      <c r="A2616" s="61">
        <v>51</v>
      </c>
      <c r="B2616" s="61" t="s">
        <v>54</v>
      </c>
      <c r="C2616" s="70">
        <v>111.7226</v>
      </c>
      <c r="D2616" s="59" t="s">
        <v>50</v>
      </c>
      <c r="E2616" s="61" t="s">
        <v>44</v>
      </c>
      <c r="F2616" s="61" t="s">
        <v>55</v>
      </c>
      <c r="G2616" s="61"/>
      <c r="H2616" s="61" t="str">
        <f>IF(OR(G2616="",G2617="",G2618="",G2619=""),"",(SUMIF(A2616:A$7000,A2616,G2616:G$7000)))</f>
        <v/>
      </c>
      <c r="I2616" s="61" t="str">
        <f t="shared" si="246"/>
        <v/>
      </c>
      <c r="J2616" s="61" t="str">
        <f t="shared" si="242"/>
        <v/>
      </c>
      <c r="K2616" s="61">
        <f t="array" ref="K2616">(MAX(IF($A2616=InsertVoiceSwitchActivateLOG!A$1:A$7000,InsertVoiceSwitchActivateLOG!H$1:H$7000,0)))</f>
        <v>2.1899999999999999E-2</v>
      </c>
      <c r="L2616" s="61" t="str">
        <f t="shared" si="247"/>
        <v/>
      </c>
      <c r="M2616" s="61">
        <f t="shared" si="245"/>
        <v>15.500000000002956</v>
      </c>
      <c r="N2616" s="59" t="str">
        <f t="shared" si="243"/>
        <v/>
      </c>
      <c r="O2616" s="59" t="str">
        <f t="shared" si="244"/>
        <v/>
      </c>
    </row>
    <row r="2617" spans="1:15" ht="12.5" customHeight="1" x14ac:dyDescent="0.35">
      <c r="A2617" s="2">
        <v>51</v>
      </c>
      <c r="B2617" s="2" t="s">
        <v>54</v>
      </c>
      <c r="C2617" s="69">
        <v>111.7427</v>
      </c>
      <c r="D2617" t="s">
        <v>50</v>
      </c>
      <c r="E2617" s="2" t="s">
        <v>44</v>
      </c>
      <c r="F2617" s="2" t="s">
        <v>55</v>
      </c>
      <c r="G2617" s="2"/>
      <c r="H2617" s="2" t="str">
        <f>IF(OR(G2617="",G2618="",G2619="",G2620=""),"",(SUMIF(A2617:A$7000,A2617,G2617:G$7000)))</f>
        <v/>
      </c>
      <c r="I2617" s="55" t="str">
        <f t="shared" si="246"/>
        <v/>
      </c>
      <c r="J2617" s="61" t="str">
        <f t="shared" si="242"/>
        <v/>
      </c>
      <c r="K2617" s="55">
        <f t="array" ref="K2617">(MAX(IF($A2617=InsertVoiceSwitchActivateLOG!A$1:A$7000,InsertVoiceSwitchActivateLOG!H$1:H$7000,0)))</f>
        <v>2.1899999999999999E-2</v>
      </c>
      <c r="L2617" s="55" t="str">
        <f t="shared" si="247"/>
        <v/>
      </c>
      <c r="M2617" s="55">
        <f t="shared" si="245"/>
        <v>20.099999999999341</v>
      </c>
      <c r="N2617" s="59" t="str">
        <f t="shared" si="243"/>
        <v/>
      </c>
      <c r="O2617" s="59" t="str">
        <f t="shared" si="244"/>
        <v/>
      </c>
    </row>
    <row r="2618" spans="1:15" ht="12.5" customHeight="1" x14ac:dyDescent="0.35">
      <c r="A2618" s="61">
        <v>51</v>
      </c>
      <c r="B2618" s="61" t="s">
        <v>54</v>
      </c>
      <c r="C2618" s="70">
        <v>111.7663</v>
      </c>
      <c r="D2618" s="59" t="s">
        <v>50</v>
      </c>
      <c r="E2618" s="61" t="s">
        <v>44</v>
      </c>
      <c r="F2618" s="61" t="s">
        <v>55</v>
      </c>
      <c r="G2618" s="61"/>
      <c r="H2618" s="61" t="str">
        <f>IF(OR(G2618="",G2619="",G2620="",G2621=""),"",(SUMIF(A2618:A$7000,A2618,G2618:G$7000)))</f>
        <v/>
      </c>
      <c r="I2618" s="61" t="str">
        <f t="shared" si="246"/>
        <v/>
      </c>
      <c r="J2618" s="61" t="str">
        <f t="shared" si="242"/>
        <v/>
      </c>
      <c r="K2618" s="61">
        <f t="array" ref="K2618">(MAX(IF($A2618=InsertVoiceSwitchActivateLOG!A$1:A$7000,InsertVoiceSwitchActivateLOG!H$1:H$7000,0)))</f>
        <v>2.1899999999999999E-2</v>
      </c>
      <c r="L2618" s="61" t="str">
        <f t="shared" si="247"/>
        <v/>
      </c>
      <c r="M2618" s="61">
        <f t="shared" si="245"/>
        <v>23.600000000001842</v>
      </c>
      <c r="N2618" s="59" t="str">
        <f t="shared" si="243"/>
        <v/>
      </c>
      <c r="O2618" s="59" t="str">
        <f t="shared" si="244"/>
        <v/>
      </c>
    </row>
    <row r="2619" spans="1:15" ht="12.5" customHeight="1" x14ac:dyDescent="0.35">
      <c r="A2619" s="2">
        <v>51</v>
      </c>
      <c r="B2619" s="2" t="s">
        <v>54</v>
      </c>
      <c r="C2619" s="69">
        <v>111.79</v>
      </c>
      <c r="D2619" t="s">
        <v>50</v>
      </c>
      <c r="E2619" s="2" t="s">
        <v>44</v>
      </c>
      <c r="F2619" s="2" t="s">
        <v>55</v>
      </c>
      <c r="G2619" s="2"/>
      <c r="H2619" s="2" t="str">
        <f>IF(OR(G2619="",G2620="",G2621="",G2622=""),"",(SUMIF(A2619:A$7000,A2619,G2619:G$7000)))</f>
        <v/>
      </c>
      <c r="I2619" s="55" t="str">
        <f t="shared" si="246"/>
        <v/>
      </c>
      <c r="J2619" s="61" t="str">
        <f t="shared" si="242"/>
        <v/>
      </c>
      <c r="K2619" s="55">
        <f t="array" ref="K2619">(MAX(IF($A2619=InsertVoiceSwitchActivateLOG!A$1:A$7000,InsertVoiceSwitchActivateLOG!H$1:H$7000,0)))</f>
        <v>2.1899999999999999E-2</v>
      </c>
      <c r="L2619" s="55" t="str">
        <f t="shared" si="247"/>
        <v/>
      </c>
      <c r="M2619" s="55">
        <f t="shared" si="245"/>
        <v>23.700000000005161</v>
      </c>
      <c r="N2619" s="59" t="str">
        <f t="shared" si="243"/>
        <v/>
      </c>
      <c r="O2619" s="59" t="str">
        <f t="shared" si="244"/>
        <v/>
      </c>
    </row>
    <row r="2620" spans="1:15" ht="12.5" customHeight="1" x14ac:dyDescent="0.35">
      <c r="A2620" s="61">
        <v>51</v>
      </c>
      <c r="B2620" s="61" t="s">
        <v>54</v>
      </c>
      <c r="C2620" s="70">
        <v>111.8052</v>
      </c>
      <c r="D2620" s="59" t="s">
        <v>50</v>
      </c>
      <c r="E2620" s="61" t="s">
        <v>44</v>
      </c>
      <c r="F2620" s="61" t="s">
        <v>55</v>
      </c>
      <c r="G2620" s="61"/>
      <c r="H2620" s="61" t="str">
        <f>IF(OR(G2620="",G2621="",G2622="",G2623=""),"",(SUMIF(A2620:A$7000,A2620,G2620:G$7000)))</f>
        <v/>
      </c>
      <c r="I2620" s="61" t="str">
        <f t="shared" si="246"/>
        <v/>
      </c>
      <c r="J2620" s="61" t="str">
        <f t="shared" si="242"/>
        <v/>
      </c>
      <c r="K2620" s="61">
        <f t="array" ref="K2620">(MAX(IF($A2620=InsertVoiceSwitchActivateLOG!A$1:A$7000,InsertVoiceSwitchActivateLOG!H$1:H$7000,0)))</f>
        <v>2.1899999999999999E-2</v>
      </c>
      <c r="L2620" s="61" t="str">
        <f t="shared" si="247"/>
        <v/>
      </c>
      <c r="M2620" s="61">
        <f t="shared" si="245"/>
        <v>15.199999999992997</v>
      </c>
      <c r="N2620" s="59" t="str">
        <f t="shared" si="243"/>
        <v/>
      </c>
      <c r="O2620" s="59" t="str">
        <f t="shared" si="244"/>
        <v/>
      </c>
    </row>
    <row r="2621" spans="1:15" ht="12.5" customHeight="1" x14ac:dyDescent="0.35">
      <c r="A2621" s="2">
        <v>51</v>
      </c>
      <c r="B2621" s="2" t="s">
        <v>54</v>
      </c>
      <c r="C2621" s="69">
        <v>111.824</v>
      </c>
      <c r="D2621" t="s">
        <v>50</v>
      </c>
      <c r="E2621" s="2" t="s">
        <v>44</v>
      </c>
      <c r="F2621" s="2" t="s">
        <v>55</v>
      </c>
      <c r="G2621" s="2"/>
      <c r="H2621" s="2" t="str">
        <f>IF(OR(G2621="",G2622="",G2623="",G2624=""),"",(SUMIF(A2621:A$7000,A2621,G2621:G$7000)))</f>
        <v/>
      </c>
      <c r="I2621" s="55" t="str">
        <f t="shared" si="246"/>
        <v/>
      </c>
      <c r="J2621" s="61" t="str">
        <f t="shared" si="242"/>
        <v/>
      </c>
      <c r="K2621" s="55">
        <f t="array" ref="K2621">(MAX(IF($A2621=InsertVoiceSwitchActivateLOG!A$1:A$7000,InsertVoiceSwitchActivateLOG!H$1:H$7000,0)))</f>
        <v>2.1899999999999999E-2</v>
      </c>
      <c r="L2621" s="55" t="str">
        <f t="shared" si="247"/>
        <v/>
      </c>
      <c r="M2621" s="55">
        <f t="shared" si="245"/>
        <v>18.799999999998818</v>
      </c>
      <c r="N2621" s="59" t="str">
        <f t="shared" si="243"/>
        <v/>
      </c>
      <c r="O2621" s="59" t="str">
        <f t="shared" si="244"/>
        <v/>
      </c>
    </row>
    <row r="2622" spans="1:15" ht="12.5" customHeight="1" x14ac:dyDescent="0.35">
      <c r="A2622" s="61">
        <v>52</v>
      </c>
      <c r="B2622" s="61" t="s">
        <v>54</v>
      </c>
      <c r="C2622" s="70">
        <v>112.8618</v>
      </c>
      <c r="D2622" s="59" t="s">
        <v>50</v>
      </c>
      <c r="E2622" s="61" t="s">
        <v>43</v>
      </c>
      <c r="F2622" s="61" t="s">
        <v>55</v>
      </c>
      <c r="G2622" s="61"/>
      <c r="H2622" s="61" t="str">
        <f>IF(OR(G2622="",G2623="",G2624="",G2625=""),"",(SUMIF(A2622:A$7000,A2622,G2622:G$7000)))</f>
        <v/>
      </c>
      <c r="I2622" s="61" t="str">
        <f t="shared" si="246"/>
        <v/>
      </c>
      <c r="J2622" s="61" t="str">
        <f t="shared" si="242"/>
        <v/>
      </c>
      <c r="K2622" s="61">
        <f t="array" ref="K2622">(MAX(IF($A2622=InsertVoiceSwitchActivateLOG!A$1:A$7000,InsertVoiceSwitchActivateLOG!H$1:H$7000,0)))</f>
        <v>8.9800000000000005E-2</v>
      </c>
      <c r="L2622" s="61" t="str">
        <f t="shared" si="247"/>
        <v/>
      </c>
      <c r="M2622" s="61">
        <f t="shared" si="245"/>
        <v>0</v>
      </c>
      <c r="N2622" s="59" t="str">
        <f t="shared" si="243"/>
        <v/>
      </c>
      <c r="O2622" s="59" t="str">
        <f t="shared" si="244"/>
        <v/>
      </c>
    </row>
    <row r="2623" spans="1:15" ht="12.5" customHeight="1" x14ac:dyDescent="0.35">
      <c r="A2623" s="2">
        <v>52</v>
      </c>
      <c r="B2623" s="2" t="s">
        <v>54</v>
      </c>
      <c r="C2623" s="69">
        <v>112.8823</v>
      </c>
      <c r="D2623" t="s">
        <v>50</v>
      </c>
      <c r="E2623" s="2" t="s">
        <v>43</v>
      </c>
      <c r="F2623" s="2" t="s">
        <v>55</v>
      </c>
      <c r="G2623" s="2"/>
      <c r="H2623" s="2" t="str">
        <f>IF(OR(G2623="",G2624="",G2625="",G2626=""),"",(SUMIF(A2623:A$7000,A2623,G2623:G$7000)))</f>
        <v/>
      </c>
      <c r="I2623" s="55" t="str">
        <f t="shared" si="246"/>
        <v/>
      </c>
      <c r="J2623" s="61" t="str">
        <f t="shared" si="242"/>
        <v/>
      </c>
      <c r="K2623" s="55">
        <f t="array" ref="K2623">(MAX(IF($A2623=InsertVoiceSwitchActivateLOG!A$1:A$7000,InsertVoiceSwitchActivateLOG!H$1:H$7000,0)))</f>
        <v>8.9800000000000005E-2</v>
      </c>
      <c r="L2623" s="55" t="str">
        <f t="shared" si="247"/>
        <v/>
      </c>
      <c r="M2623" s="55">
        <f t="shared" si="245"/>
        <v>20.499999999998408</v>
      </c>
      <c r="N2623" s="59" t="str">
        <f t="shared" si="243"/>
        <v/>
      </c>
      <c r="O2623" s="59" t="str">
        <f t="shared" si="244"/>
        <v/>
      </c>
    </row>
    <row r="2624" spans="1:15" ht="12.5" customHeight="1" x14ac:dyDescent="0.35">
      <c r="A2624" s="61">
        <v>52</v>
      </c>
      <c r="B2624" s="61" t="s">
        <v>54</v>
      </c>
      <c r="C2624" s="70">
        <v>112.9072</v>
      </c>
      <c r="D2624" s="59" t="s">
        <v>50</v>
      </c>
      <c r="E2624" s="61" t="s">
        <v>43</v>
      </c>
      <c r="F2624" s="61" t="s">
        <v>55</v>
      </c>
      <c r="G2624" s="61"/>
      <c r="H2624" s="61" t="str">
        <f>IF(OR(G2624="",G2625="",G2626="",G2627=""),"",(SUMIF(A2624:A$7000,A2624,G2624:G$7000)))</f>
        <v/>
      </c>
      <c r="I2624" s="61" t="str">
        <f t="shared" si="246"/>
        <v/>
      </c>
      <c r="J2624" s="61" t="str">
        <f t="shared" si="242"/>
        <v/>
      </c>
      <c r="K2624" s="61">
        <f t="array" ref="K2624">(MAX(IF($A2624=InsertVoiceSwitchActivateLOG!A$1:A$7000,InsertVoiceSwitchActivateLOG!H$1:H$7000,0)))</f>
        <v>8.9800000000000005E-2</v>
      </c>
      <c r="L2624" s="61" t="str">
        <f t="shared" si="247"/>
        <v/>
      </c>
      <c r="M2624" s="61">
        <f t="shared" si="245"/>
        <v>24.900000000002365</v>
      </c>
      <c r="N2624" s="59" t="str">
        <f t="shared" si="243"/>
        <v/>
      </c>
      <c r="O2624" s="59" t="str">
        <f t="shared" si="244"/>
        <v/>
      </c>
    </row>
    <row r="2625" spans="1:15" ht="12.5" customHeight="1" x14ac:dyDescent="0.35">
      <c r="A2625" s="2">
        <v>52</v>
      </c>
      <c r="B2625" s="2" t="s">
        <v>54</v>
      </c>
      <c r="C2625" s="69">
        <v>112.9237</v>
      </c>
      <c r="D2625" t="s">
        <v>50</v>
      </c>
      <c r="E2625" s="2" t="s">
        <v>43</v>
      </c>
      <c r="F2625" s="2" t="s">
        <v>55</v>
      </c>
      <c r="G2625" s="2"/>
      <c r="H2625" s="2" t="str">
        <f>IF(OR(G2625="",G2626="",G2627="",G2628=""),"",(SUMIF(A2625:A$7000,A2625,G2625:G$7000)))</f>
        <v/>
      </c>
      <c r="I2625" s="55" t="str">
        <f t="shared" si="246"/>
        <v/>
      </c>
      <c r="J2625" s="61" t="str">
        <f t="shared" si="242"/>
        <v/>
      </c>
      <c r="K2625" s="55">
        <f t="array" ref="K2625">(MAX(IF($A2625=InsertVoiceSwitchActivateLOG!A$1:A$7000,InsertVoiceSwitchActivateLOG!H$1:H$7000,0)))</f>
        <v>8.9800000000000005E-2</v>
      </c>
      <c r="L2625" s="55" t="str">
        <f t="shared" si="247"/>
        <v/>
      </c>
      <c r="M2625" s="55">
        <f t="shared" si="245"/>
        <v>16.49999999999352</v>
      </c>
      <c r="N2625" s="59" t="str">
        <f t="shared" si="243"/>
        <v/>
      </c>
      <c r="O2625" s="59" t="str">
        <f t="shared" si="244"/>
        <v/>
      </c>
    </row>
    <row r="2626" spans="1:15" ht="12.5" customHeight="1" x14ac:dyDescent="0.35">
      <c r="A2626" s="61">
        <v>52</v>
      </c>
      <c r="B2626" s="61" t="s">
        <v>54</v>
      </c>
      <c r="C2626" s="70">
        <v>112.941</v>
      </c>
      <c r="D2626" s="59" t="s">
        <v>50</v>
      </c>
      <c r="E2626" s="61" t="s">
        <v>43</v>
      </c>
      <c r="F2626" s="61" t="s">
        <v>55</v>
      </c>
      <c r="G2626" s="61"/>
      <c r="H2626" s="61" t="str">
        <f>IF(OR(G2626="",G2627="",G2628="",G2629=""),"",(SUMIF(A2626:A$7000,A2626,G2626:G$7000)))</f>
        <v/>
      </c>
      <c r="I2626" s="61" t="str">
        <f t="shared" si="246"/>
        <v/>
      </c>
      <c r="J2626" s="61" t="str">
        <f t="shared" si="242"/>
        <v/>
      </c>
      <c r="K2626" s="61">
        <f t="array" ref="K2626">(MAX(IF($A2626=InsertVoiceSwitchActivateLOG!A$1:A$7000,InsertVoiceSwitchActivateLOG!H$1:H$7000,0)))</f>
        <v>8.9800000000000005E-2</v>
      </c>
      <c r="L2626" s="61" t="str">
        <f t="shared" si="247"/>
        <v/>
      </c>
      <c r="M2626" s="61">
        <f t="shared" si="245"/>
        <v>17.300000000005866</v>
      </c>
      <c r="N2626" s="59" t="str">
        <f t="shared" si="243"/>
        <v/>
      </c>
      <c r="O2626" s="59" t="str">
        <f t="shared" si="244"/>
        <v/>
      </c>
    </row>
    <row r="2627" spans="1:15" ht="12.5" customHeight="1" x14ac:dyDescent="0.35">
      <c r="A2627" s="2">
        <v>52</v>
      </c>
      <c r="B2627" s="2" t="s">
        <v>54</v>
      </c>
      <c r="C2627" s="69">
        <v>112.96420000000001</v>
      </c>
      <c r="D2627" t="s">
        <v>50</v>
      </c>
      <c r="E2627" s="2" t="s">
        <v>43</v>
      </c>
      <c r="F2627" s="2" t="s">
        <v>55</v>
      </c>
      <c r="G2627" s="2"/>
      <c r="H2627" s="2" t="str">
        <f>IF(OR(G2627="",G2628="",G2629="",G2630=""),"",(SUMIF(A2627:A$7000,A2627,G2627:G$7000)))</f>
        <v/>
      </c>
      <c r="I2627" s="55" t="str">
        <f t="shared" si="246"/>
        <v/>
      </c>
      <c r="J2627" s="61" t="str">
        <f t="shared" si="242"/>
        <v/>
      </c>
      <c r="K2627" s="55">
        <f t="array" ref="K2627">(MAX(IF($A2627=InsertVoiceSwitchActivateLOG!A$1:A$7000,InsertVoiceSwitchActivateLOG!H$1:H$7000,0)))</f>
        <v>8.9800000000000005E-2</v>
      </c>
      <c r="L2627" s="55" t="str">
        <f t="shared" si="247"/>
        <v/>
      </c>
      <c r="M2627" s="55">
        <f t="shared" si="245"/>
        <v>23.200000000002774</v>
      </c>
      <c r="N2627" s="59" t="str">
        <f t="shared" si="243"/>
        <v/>
      </c>
      <c r="O2627" s="59" t="str">
        <f t="shared" si="244"/>
        <v/>
      </c>
    </row>
    <row r="2628" spans="1:15" ht="12.5" customHeight="1" x14ac:dyDescent="0.35">
      <c r="A2628" s="61">
        <v>52</v>
      </c>
      <c r="B2628" s="61" t="s">
        <v>54</v>
      </c>
      <c r="C2628" s="70">
        <v>112.9888</v>
      </c>
      <c r="D2628" s="59" t="s">
        <v>50</v>
      </c>
      <c r="E2628" s="61" t="s">
        <v>43</v>
      </c>
      <c r="F2628" s="61" t="s">
        <v>55</v>
      </c>
      <c r="G2628" s="61"/>
      <c r="H2628" s="61" t="str">
        <f>IF(OR(G2628="",G2629="",G2630="",G2631=""),"",(SUMIF(A2628:A$7000,A2628,G2628:G$7000)))</f>
        <v/>
      </c>
      <c r="I2628" s="61" t="str">
        <f t="shared" si="246"/>
        <v/>
      </c>
      <c r="J2628" s="61" t="str">
        <f t="shared" si="242"/>
        <v/>
      </c>
      <c r="K2628" s="61">
        <f t="array" ref="K2628">(MAX(IF($A2628=InsertVoiceSwitchActivateLOG!A$1:A$7000,InsertVoiceSwitchActivateLOG!H$1:H$7000,0)))</f>
        <v>8.9800000000000005E-2</v>
      </c>
      <c r="L2628" s="61" t="str">
        <f t="shared" si="247"/>
        <v/>
      </c>
      <c r="M2628" s="61">
        <f t="shared" si="245"/>
        <v>24.599999999992406</v>
      </c>
      <c r="N2628" s="59" t="str">
        <f t="shared" si="243"/>
        <v/>
      </c>
      <c r="O2628" s="59" t="str">
        <f t="shared" si="244"/>
        <v/>
      </c>
    </row>
    <row r="2629" spans="1:15" ht="12.5" customHeight="1" x14ac:dyDescent="0.35">
      <c r="A2629" s="2">
        <v>52</v>
      </c>
      <c r="B2629" s="2" t="s">
        <v>54</v>
      </c>
      <c r="C2629" s="69">
        <v>113.00530000000001</v>
      </c>
      <c r="D2629" t="s">
        <v>50</v>
      </c>
      <c r="E2629" s="2" t="s">
        <v>43</v>
      </c>
      <c r="F2629" s="2" t="s">
        <v>55</v>
      </c>
      <c r="G2629" s="2"/>
      <c r="H2629" s="2" t="str">
        <f>IF(OR(G2629="",G2630="",G2631="",G2632=""),"",(SUMIF(A2629:A$7000,A2629,G2629:G$7000)))</f>
        <v/>
      </c>
      <c r="I2629" s="55" t="str">
        <f t="shared" si="246"/>
        <v/>
      </c>
      <c r="J2629" s="61" t="str">
        <f t="shared" si="242"/>
        <v/>
      </c>
      <c r="K2629" s="55">
        <f t="array" ref="K2629">(MAX(IF($A2629=InsertVoiceSwitchActivateLOG!A$1:A$7000,InsertVoiceSwitchActivateLOG!H$1:H$7000,0)))</f>
        <v>8.9800000000000005E-2</v>
      </c>
      <c r="L2629" s="55" t="str">
        <f t="shared" si="247"/>
        <v/>
      </c>
      <c r="M2629" s="55">
        <f t="shared" si="245"/>
        <v>16.500000000007731</v>
      </c>
      <c r="N2629" s="59" t="str">
        <f t="shared" si="243"/>
        <v/>
      </c>
      <c r="O2629" s="59" t="str">
        <f t="shared" si="244"/>
        <v/>
      </c>
    </row>
    <row r="2630" spans="1:15" ht="12.5" customHeight="1" x14ac:dyDescent="0.35">
      <c r="A2630" s="61">
        <v>52</v>
      </c>
      <c r="B2630" s="61" t="s">
        <v>54</v>
      </c>
      <c r="C2630" s="70">
        <v>113.0217</v>
      </c>
      <c r="D2630" s="59" t="s">
        <v>50</v>
      </c>
      <c r="E2630" s="61" t="s">
        <v>43</v>
      </c>
      <c r="F2630" s="61" t="s">
        <v>55</v>
      </c>
      <c r="G2630" s="61"/>
      <c r="H2630" s="61" t="str">
        <f>IF(OR(G2630="",G2631="",G2632="",G2633=""),"",(SUMIF(A2630:A$7000,A2630,G2630:G$7000)))</f>
        <v/>
      </c>
      <c r="I2630" s="61" t="str">
        <f t="shared" si="246"/>
        <v/>
      </c>
      <c r="J2630" s="61" t="str">
        <f t="shared" si="242"/>
        <v/>
      </c>
      <c r="K2630" s="61">
        <f t="array" ref="K2630">(MAX(IF($A2630=InsertVoiceSwitchActivateLOG!A$1:A$7000,InsertVoiceSwitchActivateLOG!H$1:H$7000,0)))</f>
        <v>8.9800000000000005E-2</v>
      </c>
      <c r="L2630" s="61" t="str">
        <f t="shared" si="247"/>
        <v/>
      </c>
      <c r="M2630" s="61">
        <f t="shared" si="245"/>
        <v>16.3999999999902</v>
      </c>
      <c r="N2630" s="59" t="str">
        <f t="shared" si="243"/>
        <v/>
      </c>
      <c r="O2630" s="59" t="str">
        <f t="shared" si="244"/>
        <v/>
      </c>
    </row>
    <row r="2631" spans="1:15" ht="12.5" customHeight="1" x14ac:dyDescent="0.35">
      <c r="A2631" s="2">
        <v>52</v>
      </c>
      <c r="B2631" s="2" t="s">
        <v>54</v>
      </c>
      <c r="C2631" s="69">
        <v>113.0437</v>
      </c>
      <c r="D2631" t="s">
        <v>50</v>
      </c>
      <c r="E2631" s="2" t="s">
        <v>43</v>
      </c>
      <c r="F2631" s="2" t="s">
        <v>55</v>
      </c>
      <c r="G2631" s="2"/>
      <c r="H2631" s="2" t="str">
        <f>IF(OR(G2631="",G2632="",G2633="",G2634=""),"",(SUMIF(A2631:A$7000,A2631,G2631:G$7000)))</f>
        <v/>
      </c>
      <c r="I2631" s="55" t="str">
        <f t="shared" si="246"/>
        <v/>
      </c>
      <c r="J2631" s="61" t="str">
        <f t="shared" si="242"/>
        <v/>
      </c>
      <c r="K2631" s="55">
        <f t="array" ref="K2631">(MAX(IF($A2631=InsertVoiceSwitchActivateLOG!A$1:A$7000,InsertVoiceSwitchActivateLOG!H$1:H$7000,0)))</f>
        <v>8.9800000000000005E-2</v>
      </c>
      <c r="L2631" s="55" t="str">
        <f t="shared" si="247"/>
        <v/>
      </c>
      <c r="M2631" s="55">
        <f t="shared" si="245"/>
        <v>22.000000000005571</v>
      </c>
      <c r="N2631" s="59" t="str">
        <f t="shared" si="243"/>
        <v/>
      </c>
      <c r="O2631" s="59" t="str">
        <f t="shared" si="244"/>
        <v/>
      </c>
    </row>
    <row r="2632" spans="1:15" ht="12.5" customHeight="1" x14ac:dyDescent="0.35">
      <c r="A2632" s="61">
        <v>52</v>
      </c>
      <c r="B2632" s="61" t="s">
        <v>54</v>
      </c>
      <c r="C2632" s="70">
        <v>113.0641</v>
      </c>
      <c r="D2632" s="59" t="s">
        <v>50</v>
      </c>
      <c r="E2632" s="61" t="s">
        <v>43</v>
      </c>
      <c r="F2632" s="61" t="s">
        <v>55</v>
      </c>
      <c r="G2632" s="61"/>
      <c r="H2632" s="61" t="str">
        <f>IF(OR(G2632="",G2633="",G2634="",G2635=""),"",(SUMIF(A2632:A$7000,A2632,G2632:G$7000)))</f>
        <v/>
      </c>
      <c r="I2632" s="61" t="str">
        <f t="shared" si="246"/>
        <v/>
      </c>
      <c r="J2632" s="61" t="str">
        <f t="shared" si="242"/>
        <v/>
      </c>
      <c r="K2632" s="61">
        <f t="array" ref="K2632">(MAX(IF($A2632=InsertVoiceSwitchActivateLOG!A$1:A$7000,InsertVoiceSwitchActivateLOG!H$1:H$7000,0)))</f>
        <v>8.9800000000000005E-2</v>
      </c>
      <c r="L2632" s="61" t="str">
        <f t="shared" si="247"/>
        <v/>
      </c>
      <c r="M2632" s="61">
        <f t="shared" si="245"/>
        <v>20.399999999995089</v>
      </c>
      <c r="N2632" s="59" t="str">
        <f t="shared" si="243"/>
        <v/>
      </c>
      <c r="O2632" s="59" t="str">
        <f t="shared" si="244"/>
        <v/>
      </c>
    </row>
    <row r="2633" spans="1:15" ht="12.5" customHeight="1" x14ac:dyDescent="0.35">
      <c r="A2633" s="2">
        <v>52</v>
      </c>
      <c r="B2633" s="2" t="s">
        <v>54</v>
      </c>
      <c r="C2633" s="69">
        <v>113.08280000000001</v>
      </c>
      <c r="D2633" t="s">
        <v>50</v>
      </c>
      <c r="E2633" s="2" t="s">
        <v>43</v>
      </c>
      <c r="F2633" s="2" t="s">
        <v>55</v>
      </c>
      <c r="G2633" s="2"/>
      <c r="H2633" s="2" t="str">
        <f>IF(OR(G2633="",G2634="",G2635="",G2636=""),"",(SUMIF(A2633:A$7000,A2633,G2633:G$7000)))</f>
        <v/>
      </c>
      <c r="I2633" s="55" t="str">
        <f t="shared" si="246"/>
        <v/>
      </c>
      <c r="J2633" s="61" t="str">
        <f t="shared" si="242"/>
        <v/>
      </c>
      <c r="K2633" s="55">
        <f t="array" ref="K2633">(MAX(IF($A2633=InsertVoiceSwitchActivateLOG!A$1:A$7000,InsertVoiceSwitchActivateLOG!H$1:H$7000,0)))</f>
        <v>8.9800000000000005E-2</v>
      </c>
      <c r="L2633" s="55" t="str">
        <f t="shared" si="247"/>
        <v/>
      </c>
      <c r="M2633" s="55">
        <f t="shared" si="245"/>
        <v>18.700000000009709</v>
      </c>
      <c r="N2633" s="59" t="str">
        <f t="shared" si="243"/>
        <v/>
      </c>
      <c r="O2633" s="59" t="str">
        <f t="shared" si="244"/>
        <v/>
      </c>
    </row>
    <row r="2634" spans="1:15" ht="12.5" customHeight="1" x14ac:dyDescent="0.35">
      <c r="A2634" s="61">
        <v>52</v>
      </c>
      <c r="B2634" s="61" t="s">
        <v>54</v>
      </c>
      <c r="C2634" s="70">
        <v>113.10169999999999</v>
      </c>
      <c r="D2634" s="59" t="s">
        <v>50</v>
      </c>
      <c r="E2634" s="61" t="s">
        <v>43</v>
      </c>
      <c r="F2634" s="61" t="s">
        <v>55</v>
      </c>
      <c r="G2634" s="61"/>
      <c r="H2634" s="61" t="str">
        <f>IF(OR(G2634="",G2635="",G2636="",G2637=""),"",(SUMIF(A2634:A$7000,A2634,G2634:G$7000)))</f>
        <v/>
      </c>
      <c r="I2634" s="61" t="str">
        <f t="shared" si="246"/>
        <v/>
      </c>
      <c r="J2634" s="61" t="str">
        <f t="shared" si="242"/>
        <v/>
      </c>
      <c r="K2634" s="61">
        <f t="array" ref="K2634">(MAX(IF($A2634=InsertVoiceSwitchActivateLOG!A$1:A$7000,InsertVoiceSwitchActivateLOG!H$1:H$7000,0)))</f>
        <v>8.9800000000000005E-2</v>
      </c>
      <c r="L2634" s="61" t="str">
        <f t="shared" si="247"/>
        <v/>
      </c>
      <c r="M2634" s="61">
        <f t="shared" si="245"/>
        <v>18.899999999987926</v>
      </c>
      <c r="N2634" s="59" t="str">
        <f t="shared" si="243"/>
        <v/>
      </c>
      <c r="O2634" s="59" t="str">
        <f t="shared" si="244"/>
        <v/>
      </c>
    </row>
    <row r="2635" spans="1:15" ht="12.5" customHeight="1" x14ac:dyDescent="0.35">
      <c r="A2635" s="2">
        <v>52</v>
      </c>
      <c r="B2635" s="2" t="s">
        <v>54</v>
      </c>
      <c r="C2635" s="69">
        <v>113.11750000000001</v>
      </c>
      <c r="D2635" t="s">
        <v>50</v>
      </c>
      <c r="E2635" s="2" t="s">
        <v>43</v>
      </c>
      <c r="F2635" s="2" t="s">
        <v>55</v>
      </c>
      <c r="G2635" s="2"/>
      <c r="H2635" s="2" t="str">
        <f>IF(OR(G2635="",G2636="",G2637="",G2638=""),"",(SUMIF(A2635:A$7000,A2635,G2635:G$7000)))</f>
        <v/>
      </c>
      <c r="I2635" s="55" t="str">
        <f t="shared" si="246"/>
        <v/>
      </c>
      <c r="J2635" s="61" t="str">
        <f t="shared" si="242"/>
        <v/>
      </c>
      <c r="K2635" s="55">
        <f t="array" ref="K2635">(MAX(IF($A2635=InsertVoiceSwitchActivateLOG!A$1:A$7000,InsertVoiceSwitchActivateLOG!H$1:H$7000,0)))</f>
        <v>8.9800000000000005E-2</v>
      </c>
      <c r="L2635" s="55" t="str">
        <f t="shared" si="247"/>
        <v/>
      </c>
      <c r="M2635" s="55">
        <f t="shared" si="245"/>
        <v>15.800000000012915</v>
      </c>
      <c r="N2635" s="59" t="str">
        <f t="shared" si="243"/>
        <v/>
      </c>
      <c r="O2635" s="59" t="str">
        <f t="shared" si="244"/>
        <v/>
      </c>
    </row>
    <row r="2636" spans="1:15" ht="12.5" customHeight="1" x14ac:dyDescent="0.35">
      <c r="A2636" s="61">
        <v>52</v>
      </c>
      <c r="B2636" s="61" t="s">
        <v>54</v>
      </c>
      <c r="C2636" s="70">
        <v>113.13379999999999</v>
      </c>
      <c r="D2636" s="59" t="s">
        <v>50</v>
      </c>
      <c r="E2636" s="61" t="s">
        <v>43</v>
      </c>
      <c r="F2636" s="61" t="s">
        <v>55</v>
      </c>
      <c r="G2636" s="61"/>
      <c r="H2636" s="61" t="str">
        <f>IF(OR(G2636="",G2637="",G2638="",G2639=""),"",(SUMIF(A2636:A$7000,A2636,G2636:G$7000)))</f>
        <v/>
      </c>
      <c r="I2636" s="61" t="str">
        <f t="shared" si="246"/>
        <v/>
      </c>
      <c r="J2636" s="61" t="str">
        <f t="shared" si="242"/>
        <v/>
      </c>
      <c r="K2636" s="61">
        <f t="array" ref="K2636">(MAX(IF($A2636=InsertVoiceSwitchActivateLOG!A$1:A$7000,InsertVoiceSwitchActivateLOG!H$1:H$7000,0)))</f>
        <v>8.9800000000000005E-2</v>
      </c>
      <c r="L2636" s="61" t="str">
        <f t="shared" si="247"/>
        <v/>
      </c>
      <c r="M2636" s="61">
        <f t="shared" si="245"/>
        <v>16.299999999986881</v>
      </c>
      <c r="N2636" s="59" t="str">
        <f t="shared" si="243"/>
        <v/>
      </c>
      <c r="O2636" s="59" t="str">
        <f t="shared" si="244"/>
        <v/>
      </c>
    </row>
    <row r="2637" spans="1:15" ht="12.5" customHeight="1" x14ac:dyDescent="0.35">
      <c r="A2637" s="2">
        <v>52</v>
      </c>
      <c r="B2637" s="2" t="s">
        <v>54</v>
      </c>
      <c r="C2637" s="69">
        <v>113.1529</v>
      </c>
      <c r="D2637" t="s">
        <v>50</v>
      </c>
      <c r="E2637" s="2" t="s">
        <v>43</v>
      </c>
      <c r="F2637" s="2" t="s">
        <v>55</v>
      </c>
      <c r="G2637" s="2">
        <v>1E-4</v>
      </c>
      <c r="H2637" s="2">
        <f>IF(OR(G2637="",G2638="",G2639="",G2640=""),"",(SUMIF(A2637:A$7000,A2637,G2637:G$7000)))</f>
        <v>8.9800000000000005E-2</v>
      </c>
      <c r="I2637" s="55">
        <f t="shared" si="246"/>
        <v>52</v>
      </c>
      <c r="J2637" s="61" t="str">
        <f t="shared" si="242"/>
        <v>TaskB</v>
      </c>
      <c r="K2637" s="55">
        <f t="array" ref="K2637">(MAX(IF($A2637=InsertVoiceSwitchActivateLOG!A$1:A$7000,InsertVoiceSwitchActivateLOG!H$1:H$7000,0)))</f>
        <v>8.9800000000000005E-2</v>
      </c>
      <c r="L2637" s="55">
        <f t="shared" si="247"/>
        <v>113.1529</v>
      </c>
      <c r="M2637" s="55">
        <f t="shared" si="245"/>
        <v>19.100000000008777</v>
      </c>
      <c r="N2637" s="59" t="str">
        <f t="shared" si="243"/>
        <v/>
      </c>
      <c r="O2637" s="59" t="str">
        <f t="shared" si="244"/>
        <v/>
      </c>
    </row>
    <row r="2638" spans="1:15" ht="12.5" customHeight="1" x14ac:dyDescent="0.35">
      <c r="A2638" s="61">
        <v>52</v>
      </c>
      <c r="B2638" s="61" t="s">
        <v>54</v>
      </c>
      <c r="C2638" s="70">
        <v>113.1743</v>
      </c>
      <c r="D2638" s="59" t="s">
        <v>50</v>
      </c>
      <c r="E2638" s="61" t="s">
        <v>43</v>
      </c>
      <c r="F2638" s="61" t="s">
        <v>55</v>
      </c>
      <c r="G2638" s="61">
        <v>1E-4</v>
      </c>
      <c r="H2638" s="61">
        <f>IF(OR(G2638="",G2639="",G2640="",G2641=""),"",(SUMIF(A2638:A$7000,A2638,G2638:G$7000)))</f>
        <v>8.9700000000000002E-2</v>
      </c>
      <c r="I2638" s="61" t="str">
        <f t="shared" si="246"/>
        <v/>
      </c>
      <c r="J2638" s="61" t="str">
        <f t="shared" si="242"/>
        <v/>
      </c>
      <c r="K2638" s="61">
        <f t="array" ref="K2638">(MAX(IF($A2638=InsertVoiceSwitchActivateLOG!A$1:A$7000,InsertVoiceSwitchActivateLOG!H$1:H$7000,0)))</f>
        <v>8.9800000000000005E-2</v>
      </c>
      <c r="L2638" s="61" t="str">
        <f t="shared" si="247"/>
        <v/>
      </c>
      <c r="M2638" s="61">
        <f t="shared" si="245"/>
        <v>21.399999999999864</v>
      </c>
      <c r="N2638" s="59">
        <f t="shared" si="243"/>
        <v>52</v>
      </c>
      <c r="O2638" s="59">
        <f t="shared" si="244"/>
        <v>1</v>
      </c>
    </row>
    <row r="2639" spans="1:15" ht="12.5" customHeight="1" x14ac:dyDescent="0.35">
      <c r="A2639" s="2">
        <v>52</v>
      </c>
      <c r="B2639" s="2" t="s">
        <v>54</v>
      </c>
      <c r="C2639" s="69">
        <v>113.19240000000001</v>
      </c>
      <c r="D2639" t="s">
        <v>50</v>
      </c>
      <c r="E2639" s="2" t="s">
        <v>43</v>
      </c>
      <c r="F2639" s="2" t="s">
        <v>55</v>
      </c>
      <c r="G2639" s="2">
        <v>1E-4</v>
      </c>
      <c r="H2639" s="2">
        <f>IF(OR(G2639="",G2640="",G2641="",G2642=""),"",(SUMIF(A2639:A$7000,A2639,G2639:G$7000)))</f>
        <v>8.9600000000000013E-2</v>
      </c>
      <c r="I2639" s="55" t="str">
        <f t="shared" si="246"/>
        <v/>
      </c>
      <c r="J2639" s="61" t="str">
        <f t="shared" si="242"/>
        <v/>
      </c>
      <c r="K2639" s="55">
        <f t="array" ref="K2639">(MAX(IF($A2639=InsertVoiceSwitchActivateLOG!A$1:A$7000,InsertVoiceSwitchActivateLOG!H$1:H$7000,0)))</f>
        <v>8.9800000000000005E-2</v>
      </c>
      <c r="L2639" s="55" t="str">
        <f t="shared" si="247"/>
        <v/>
      </c>
      <c r="M2639" s="55">
        <f t="shared" si="245"/>
        <v>18.100000000004002</v>
      </c>
      <c r="N2639" s="59">
        <f t="shared" si="243"/>
        <v>52</v>
      </c>
      <c r="O2639" s="59">
        <f t="shared" si="244"/>
        <v>1</v>
      </c>
    </row>
    <row r="2640" spans="1:15" ht="12.5" customHeight="1" x14ac:dyDescent="0.35">
      <c r="A2640" s="61">
        <v>52</v>
      </c>
      <c r="B2640" s="61" t="s">
        <v>54</v>
      </c>
      <c r="C2640" s="70">
        <v>113.2088</v>
      </c>
      <c r="D2640" s="59" t="s">
        <v>50</v>
      </c>
      <c r="E2640" s="61" t="s">
        <v>43</v>
      </c>
      <c r="F2640" s="61" t="s">
        <v>55</v>
      </c>
      <c r="G2640" s="61">
        <v>8.9999999999999998E-4</v>
      </c>
      <c r="H2640" s="61">
        <f>IF(OR(G2640="",G2641="",G2642="",G2643=""),"",(SUMIF(A2640:A$7000,A2640,G2640:G$7000)))</f>
        <v>8.950000000000001E-2</v>
      </c>
      <c r="I2640" s="61" t="str">
        <f t="shared" si="246"/>
        <v/>
      </c>
      <c r="J2640" s="61" t="str">
        <f t="shared" si="242"/>
        <v/>
      </c>
      <c r="K2640" s="61">
        <f t="array" ref="K2640">(MAX(IF($A2640=InsertVoiceSwitchActivateLOG!A$1:A$7000,InsertVoiceSwitchActivateLOG!H$1:H$7000,0)))</f>
        <v>8.9800000000000005E-2</v>
      </c>
      <c r="L2640" s="61" t="str">
        <f t="shared" si="247"/>
        <v/>
      </c>
      <c r="M2640" s="61">
        <f t="shared" si="245"/>
        <v>16.3999999999902</v>
      </c>
      <c r="N2640" s="59">
        <f t="shared" si="243"/>
        <v>52</v>
      </c>
      <c r="O2640" s="59">
        <f t="shared" si="244"/>
        <v>1</v>
      </c>
    </row>
    <row r="2641" spans="1:15" ht="12.5" customHeight="1" x14ac:dyDescent="0.35">
      <c r="A2641" s="2">
        <v>52</v>
      </c>
      <c r="B2641" s="2" t="s">
        <v>56</v>
      </c>
      <c r="C2641" s="69">
        <v>113.2255</v>
      </c>
      <c r="D2641" t="s">
        <v>50</v>
      </c>
      <c r="E2641" s="2" t="s">
        <v>43</v>
      </c>
      <c r="F2641" s="2" t="s">
        <v>55</v>
      </c>
      <c r="G2641" s="2">
        <v>2.2000000000000001E-3</v>
      </c>
      <c r="H2641" s="2">
        <f>IF(OR(G2641="",G2642="",G2643="",G2644=""),"",(SUMIF(A2641:A$7000,A2641,G2641:G$7000)))</f>
        <v>8.8600000000000012E-2</v>
      </c>
      <c r="I2641" s="55" t="str">
        <f t="shared" si="246"/>
        <v/>
      </c>
      <c r="J2641" s="61" t="str">
        <f t="shared" ref="J2641:J2704" si="248">IF(L2641="","",(VLOOKUP(A2641,A2641:E9625,5,FALSE)))</f>
        <v/>
      </c>
      <c r="K2641" s="55">
        <f t="array" ref="K2641">(MAX(IF($A2641=InsertVoiceSwitchActivateLOG!A$1:A$7000,InsertVoiceSwitchActivateLOG!H$1:H$7000,0)))</f>
        <v>8.9800000000000005E-2</v>
      </c>
      <c r="L2641" s="55" t="str">
        <f t="shared" si="247"/>
        <v/>
      </c>
      <c r="M2641" s="55">
        <f t="shared" si="245"/>
        <v>16.700000000000159</v>
      </c>
      <c r="N2641" s="59">
        <f t="shared" ref="N2641:N2704" si="249">IF(AND(G2641&gt;0,G2642&gt;0,G2640&gt;0),A2641,"")</f>
        <v>52</v>
      </c>
      <c r="O2641" s="59">
        <f t="shared" ref="O2641:O2704" si="250">IF(N2641="","",(IF(G2641&gt;G2642,-1,1)))</f>
        <v>1</v>
      </c>
    </row>
    <row r="2642" spans="1:15" ht="12.5" customHeight="1" x14ac:dyDescent="0.35">
      <c r="A2642" s="61">
        <v>52</v>
      </c>
      <c r="B2642" s="61" t="s">
        <v>56</v>
      </c>
      <c r="C2642" s="70">
        <v>113.2452</v>
      </c>
      <c r="D2642" s="59" t="s">
        <v>50</v>
      </c>
      <c r="E2642" s="61" t="s">
        <v>43</v>
      </c>
      <c r="F2642" s="61" t="s">
        <v>55</v>
      </c>
      <c r="G2642" s="61">
        <v>4.7000000000000002E-3</v>
      </c>
      <c r="H2642" s="61">
        <f>IF(OR(G2642="",G2643="",G2644="",G2645=""),"",(SUMIF(A2642:A$7000,A2642,G2642:G$7000)))</f>
        <v>8.6400000000000005E-2</v>
      </c>
      <c r="I2642" s="61" t="str">
        <f t="shared" si="246"/>
        <v/>
      </c>
      <c r="J2642" s="61" t="str">
        <f t="shared" si="248"/>
        <v/>
      </c>
      <c r="K2642" s="61">
        <f t="array" ref="K2642">(MAX(IF($A2642=InsertVoiceSwitchActivateLOG!A$1:A$7000,InsertVoiceSwitchActivateLOG!H$1:H$7000,0)))</f>
        <v>8.9800000000000005E-2</v>
      </c>
      <c r="L2642" s="61" t="str">
        <f t="shared" si="247"/>
        <v/>
      </c>
      <c r="M2642" s="61">
        <f t="shared" ref="M2642:M2705" si="251">IF(A2642=A2641,ABS(C2642-C2641),0)*1000</f>
        <v>19.700000000000273</v>
      </c>
      <c r="N2642" s="59">
        <f t="shared" si="249"/>
        <v>52</v>
      </c>
      <c r="O2642" s="59">
        <f t="shared" si="250"/>
        <v>1</v>
      </c>
    </row>
    <row r="2643" spans="1:15" ht="12.5" customHeight="1" x14ac:dyDescent="0.35">
      <c r="A2643" s="2">
        <v>52</v>
      </c>
      <c r="B2643" s="2" t="s">
        <v>56</v>
      </c>
      <c r="C2643" s="69">
        <v>113.2642</v>
      </c>
      <c r="D2643" t="s">
        <v>50</v>
      </c>
      <c r="E2643" s="2" t="s">
        <v>43</v>
      </c>
      <c r="F2643" s="2" t="s">
        <v>55</v>
      </c>
      <c r="G2643" s="2">
        <v>4.7000000000000002E-3</v>
      </c>
      <c r="H2643" s="2">
        <f>IF(OR(G2643="",G2644="",G2645="",G2646=""),"",(SUMIF(A2643:A$7000,A2643,G2643:G$7000)))</f>
        <v>8.1700000000000009E-2</v>
      </c>
      <c r="I2643" s="55" t="str">
        <f t="shared" si="246"/>
        <v/>
      </c>
      <c r="J2643" s="61" t="str">
        <f t="shared" si="248"/>
        <v/>
      </c>
      <c r="K2643" s="55">
        <f t="array" ref="K2643">(MAX(IF($A2643=InsertVoiceSwitchActivateLOG!A$1:A$7000,InsertVoiceSwitchActivateLOG!H$1:H$7000,0)))</f>
        <v>8.9800000000000005E-2</v>
      </c>
      <c r="L2643" s="55" t="str">
        <f t="shared" si="247"/>
        <v/>
      </c>
      <c r="M2643" s="55">
        <f t="shared" si="251"/>
        <v>19.000000000005457</v>
      </c>
      <c r="N2643" s="59">
        <f t="shared" si="249"/>
        <v>52</v>
      </c>
      <c r="O2643" s="59">
        <f t="shared" si="250"/>
        <v>-1</v>
      </c>
    </row>
    <row r="2644" spans="1:15" ht="12.5" customHeight="1" x14ac:dyDescent="0.35">
      <c r="A2644" s="61">
        <v>52</v>
      </c>
      <c r="B2644" s="61" t="s">
        <v>56</v>
      </c>
      <c r="C2644" s="70">
        <v>113.2902</v>
      </c>
      <c r="D2644" s="59" t="s">
        <v>50</v>
      </c>
      <c r="E2644" s="61" t="s">
        <v>43</v>
      </c>
      <c r="F2644" s="61" t="s">
        <v>55</v>
      </c>
      <c r="G2644" s="61">
        <v>3.3E-3</v>
      </c>
      <c r="H2644" s="61">
        <f>IF(OR(G2644="",G2645="",G2646="",G2647=""),"",(SUMIF(A2644:A$7000,A2644,G2644:G$7000)))</f>
        <v>7.6999999999999999E-2</v>
      </c>
      <c r="I2644" s="61" t="str">
        <f t="shared" si="246"/>
        <v/>
      </c>
      <c r="J2644" s="61" t="str">
        <f t="shared" si="248"/>
        <v/>
      </c>
      <c r="K2644" s="61">
        <f t="array" ref="K2644">(MAX(IF($A2644=InsertVoiceSwitchActivateLOG!A$1:A$7000,InsertVoiceSwitchActivateLOG!H$1:H$7000,0)))</f>
        <v>8.9800000000000005E-2</v>
      </c>
      <c r="L2644" s="61" t="str">
        <f t="shared" si="247"/>
        <v/>
      </c>
      <c r="M2644" s="61">
        <f t="shared" si="251"/>
        <v>25.999999999996248</v>
      </c>
      <c r="N2644" s="59">
        <f t="shared" si="249"/>
        <v>52</v>
      </c>
      <c r="O2644" s="59">
        <f t="shared" si="250"/>
        <v>1</v>
      </c>
    </row>
    <row r="2645" spans="1:15" ht="12.5" customHeight="1" x14ac:dyDescent="0.35">
      <c r="A2645" s="2">
        <v>52</v>
      </c>
      <c r="B2645" s="2" t="s">
        <v>56</v>
      </c>
      <c r="C2645" s="69">
        <v>113.3229</v>
      </c>
      <c r="D2645" t="s">
        <v>50</v>
      </c>
      <c r="E2645" s="2" t="s">
        <v>43</v>
      </c>
      <c r="F2645" s="2" t="s">
        <v>55</v>
      </c>
      <c r="G2645" s="2">
        <v>4.5999999999999999E-3</v>
      </c>
      <c r="H2645" s="2">
        <f>IF(OR(G2645="",G2646="",G2647="",G2648=""),"",(SUMIF(A2645:A$7000,A2645,G2645:G$7000)))</f>
        <v>7.3700000000000002E-2</v>
      </c>
      <c r="I2645" s="55" t="str">
        <f t="shared" si="246"/>
        <v/>
      </c>
      <c r="J2645" s="61" t="str">
        <f t="shared" si="248"/>
        <v/>
      </c>
      <c r="K2645" s="55">
        <f t="array" ref="K2645">(MAX(IF($A2645=InsertVoiceSwitchActivateLOG!A$1:A$7000,InsertVoiceSwitchActivateLOG!H$1:H$7000,0)))</f>
        <v>8.9800000000000005E-2</v>
      </c>
      <c r="L2645" s="55" t="str">
        <f t="shared" si="247"/>
        <v/>
      </c>
      <c r="M2645" s="55">
        <f t="shared" si="251"/>
        <v>32.700000000005502</v>
      </c>
      <c r="N2645" s="59">
        <f t="shared" si="249"/>
        <v>52</v>
      </c>
      <c r="O2645" s="59">
        <f t="shared" si="250"/>
        <v>-1</v>
      </c>
    </row>
    <row r="2646" spans="1:15" ht="12.5" customHeight="1" x14ac:dyDescent="0.35">
      <c r="A2646" s="61">
        <v>52</v>
      </c>
      <c r="B2646" s="61" t="s">
        <v>56</v>
      </c>
      <c r="C2646" s="70">
        <v>113.34399999999999</v>
      </c>
      <c r="D2646" s="59" t="s">
        <v>50</v>
      </c>
      <c r="E2646" s="61" t="s">
        <v>43</v>
      </c>
      <c r="F2646" s="61" t="s">
        <v>55</v>
      </c>
      <c r="G2646" s="61">
        <v>3.5999999999999999E-3</v>
      </c>
      <c r="H2646" s="61">
        <f>IF(OR(G2646="",G2647="",G2648="",G2649=""),"",(SUMIF(A2646:A$7000,A2646,G2646:G$7000)))</f>
        <v>6.9100000000000009E-2</v>
      </c>
      <c r="I2646" s="61" t="str">
        <f t="shared" si="246"/>
        <v/>
      </c>
      <c r="J2646" s="61" t="str">
        <f t="shared" si="248"/>
        <v/>
      </c>
      <c r="K2646" s="61">
        <f t="array" ref="K2646">(MAX(IF($A2646=InsertVoiceSwitchActivateLOG!A$1:A$7000,InsertVoiceSwitchActivateLOG!H$1:H$7000,0)))</f>
        <v>8.9800000000000005E-2</v>
      </c>
      <c r="L2646" s="61" t="str">
        <f t="shared" si="247"/>
        <v/>
      </c>
      <c r="M2646" s="61">
        <f t="shared" si="251"/>
        <v>21.099999999989905</v>
      </c>
      <c r="N2646" s="59">
        <f t="shared" si="249"/>
        <v>52</v>
      </c>
      <c r="O2646" s="59">
        <f t="shared" si="250"/>
        <v>-1</v>
      </c>
    </row>
    <row r="2647" spans="1:15" ht="12.5" customHeight="1" x14ac:dyDescent="0.35">
      <c r="A2647" s="2">
        <v>52</v>
      </c>
      <c r="B2647" s="2" t="s">
        <v>56</v>
      </c>
      <c r="C2647" s="69">
        <v>113.36750000000001</v>
      </c>
      <c r="D2647" t="s">
        <v>50</v>
      </c>
      <c r="E2647" s="2" t="s">
        <v>43</v>
      </c>
      <c r="F2647" s="2" t="s">
        <v>55</v>
      </c>
      <c r="G2647" s="2">
        <v>1.2999999999999999E-3</v>
      </c>
      <c r="H2647" s="2">
        <f>IF(OR(G2647="",G2648="",G2649="",G2650=""),"",(SUMIF(A2647:A$7000,A2647,G2647:G$7000)))</f>
        <v>6.5500000000000003E-2</v>
      </c>
      <c r="I2647" s="55" t="str">
        <f t="shared" si="246"/>
        <v/>
      </c>
      <c r="J2647" s="61" t="str">
        <f t="shared" si="248"/>
        <v/>
      </c>
      <c r="K2647" s="55">
        <f t="array" ref="K2647">(MAX(IF($A2647=InsertVoiceSwitchActivateLOG!A$1:A$7000,InsertVoiceSwitchActivateLOG!H$1:H$7000,0)))</f>
        <v>8.9800000000000005E-2</v>
      </c>
      <c r="L2647" s="55" t="str">
        <f t="shared" si="247"/>
        <v/>
      </c>
      <c r="M2647" s="55">
        <f t="shared" si="251"/>
        <v>23.500000000012733</v>
      </c>
      <c r="N2647" s="59">
        <f t="shared" si="249"/>
        <v>52</v>
      </c>
      <c r="O2647" s="59">
        <f t="shared" si="250"/>
        <v>-1</v>
      </c>
    </row>
    <row r="2648" spans="1:15" ht="12.5" customHeight="1" x14ac:dyDescent="0.35">
      <c r="A2648" s="61">
        <v>52</v>
      </c>
      <c r="B2648" s="61" t="s">
        <v>54</v>
      </c>
      <c r="C2648" s="70">
        <v>113.3907</v>
      </c>
      <c r="D2648" s="59" t="s">
        <v>50</v>
      </c>
      <c r="E2648" s="61" t="s">
        <v>43</v>
      </c>
      <c r="F2648" s="61" t="s">
        <v>55</v>
      </c>
      <c r="G2648" s="61">
        <v>8.9999999999999998E-4</v>
      </c>
      <c r="H2648" s="61">
        <f>IF(OR(G2648="",G2649="",G2650="",G2651=""),"",(SUMIF(A2648:A$7000,A2648,G2648:G$7000)))</f>
        <v>6.4200000000000007E-2</v>
      </c>
      <c r="I2648" s="61" t="str">
        <f t="shared" si="246"/>
        <v/>
      </c>
      <c r="J2648" s="61" t="str">
        <f t="shared" si="248"/>
        <v/>
      </c>
      <c r="K2648" s="61">
        <f t="array" ref="K2648">(MAX(IF($A2648=InsertVoiceSwitchActivateLOG!A$1:A$7000,InsertVoiceSwitchActivateLOG!H$1:H$7000,0)))</f>
        <v>8.9800000000000005E-2</v>
      </c>
      <c r="L2648" s="61" t="str">
        <f t="shared" si="247"/>
        <v/>
      </c>
      <c r="M2648" s="61">
        <f t="shared" si="251"/>
        <v>23.199999999988563</v>
      </c>
      <c r="N2648" s="59">
        <f t="shared" si="249"/>
        <v>52</v>
      </c>
      <c r="O2648" s="59">
        <f t="shared" si="250"/>
        <v>-1</v>
      </c>
    </row>
    <row r="2649" spans="1:15" ht="12.5" customHeight="1" x14ac:dyDescent="0.35">
      <c r="A2649" s="2">
        <v>52</v>
      </c>
      <c r="B2649" s="2" t="s">
        <v>54</v>
      </c>
      <c r="C2649" s="69">
        <v>113.4115</v>
      </c>
      <c r="D2649" t="s">
        <v>50</v>
      </c>
      <c r="E2649" s="2" t="s">
        <v>43</v>
      </c>
      <c r="F2649" s="2" t="s">
        <v>55</v>
      </c>
      <c r="G2649" s="2">
        <v>6.9999999999999999E-4</v>
      </c>
      <c r="H2649" s="2">
        <f>IF(OR(G2649="",G2650="",G2651="",G2652=""),"",(SUMIF(A2649:A$7000,A2649,G2649:G$7000)))</f>
        <v>6.3300000000000009E-2</v>
      </c>
      <c r="I2649" s="55" t="str">
        <f t="shared" si="246"/>
        <v/>
      </c>
      <c r="J2649" s="61" t="str">
        <f t="shared" si="248"/>
        <v/>
      </c>
      <c r="K2649" s="55">
        <f t="array" ref="K2649">(MAX(IF($A2649=InsertVoiceSwitchActivateLOG!A$1:A$7000,InsertVoiceSwitchActivateLOG!H$1:H$7000,0)))</f>
        <v>8.9800000000000005E-2</v>
      </c>
      <c r="L2649" s="55" t="str">
        <f t="shared" si="247"/>
        <v/>
      </c>
      <c r="M2649" s="55">
        <f t="shared" si="251"/>
        <v>20.800000000008367</v>
      </c>
      <c r="N2649" s="59">
        <f t="shared" si="249"/>
        <v>52</v>
      </c>
      <c r="O2649" s="59">
        <f t="shared" si="250"/>
        <v>1</v>
      </c>
    </row>
    <row r="2650" spans="1:15" ht="12.5" customHeight="1" x14ac:dyDescent="0.35">
      <c r="A2650" s="61">
        <v>52</v>
      </c>
      <c r="B2650" s="61" t="s">
        <v>56</v>
      </c>
      <c r="C2650" s="70">
        <v>113.4316</v>
      </c>
      <c r="D2650" s="59" t="s">
        <v>50</v>
      </c>
      <c r="E2650" s="61" t="s">
        <v>43</v>
      </c>
      <c r="F2650" s="61" t="s">
        <v>55</v>
      </c>
      <c r="G2650" s="61">
        <v>1.6000000000000001E-3</v>
      </c>
      <c r="H2650" s="61">
        <f>IF(OR(G2650="",G2651="",G2652="",G2653=""),"",(SUMIF(A2650:A$7000,A2650,G2650:G$7000)))</f>
        <v>6.2600000000000003E-2</v>
      </c>
      <c r="I2650" s="61" t="str">
        <f t="shared" ref="I2650:I2713" si="252">IF(L2650="","",A2650)</f>
        <v/>
      </c>
      <c r="J2650" s="61" t="str">
        <f t="shared" si="248"/>
        <v/>
      </c>
      <c r="K2650" s="61">
        <f t="array" ref="K2650">(MAX(IF($A2650=InsertVoiceSwitchActivateLOG!A$1:A$7000,InsertVoiceSwitchActivateLOG!H$1:H$7000,0)))</f>
        <v>8.9800000000000005E-2</v>
      </c>
      <c r="L2650" s="61" t="str">
        <f t="shared" ref="L2650:L2713" si="253">IF(H2650="","",IF(AND(H2649="",H2648="",H2647=""),C2650,""))</f>
        <v/>
      </c>
      <c r="M2650" s="61">
        <f t="shared" si="251"/>
        <v>20.099999999999341</v>
      </c>
      <c r="N2650" s="59">
        <f t="shared" si="249"/>
        <v>52</v>
      </c>
      <c r="O2650" s="59">
        <f t="shared" si="250"/>
        <v>1</v>
      </c>
    </row>
    <row r="2651" spans="1:15" ht="12.5" customHeight="1" x14ac:dyDescent="0.35">
      <c r="A2651" s="2">
        <v>52</v>
      </c>
      <c r="B2651" s="2" t="s">
        <v>56</v>
      </c>
      <c r="C2651" s="69">
        <v>113.4615</v>
      </c>
      <c r="D2651" t="s">
        <v>50</v>
      </c>
      <c r="E2651" s="2" t="s">
        <v>43</v>
      </c>
      <c r="F2651" s="2" t="s">
        <v>55</v>
      </c>
      <c r="G2651" s="2">
        <v>1.9E-3</v>
      </c>
      <c r="H2651" s="2">
        <f>IF(OR(G2651="",G2652="",G2653="",G2654=""),"",(SUMIF(A2651:A$7000,A2651,G2651:G$7000)))</f>
        <v>6.1000000000000019E-2</v>
      </c>
      <c r="I2651" s="55" t="str">
        <f t="shared" si="252"/>
        <v/>
      </c>
      <c r="J2651" s="61" t="str">
        <f t="shared" si="248"/>
        <v/>
      </c>
      <c r="K2651" s="55">
        <f t="array" ref="K2651">(MAX(IF($A2651=InsertVoiceSwitchActivateLOG!A$1:A$7000,InsertVoiceSwitchActivateLOG!H$1:H$7000,0)))</f>
        <v>8.9800000000000005E-2</v>
      </c>
      <c r="L2651" s="55" t="str">
        <f t="shared" si="253"/>
        <v/>
      </c>
      <c r="M2651" s="55">
        <f t="shared" si="251"/>
        <v>29.899999999997817</v>
      </c>
      <c r="N2651" s="59">
        <f t="shared" si="249"/>
        <v>52</v>
      </c>
      <c r="O2651" s="59">
        <f t="shared" si="250"/>
        <v>1</v>
      </c>
    </row>
    <row r="2652" spans="1:15" ht="12.5" customHeight="1" x14ac:dyDescent="0.35">
      <c r="A2652" s="61">
        <v>52</v>
      </c>
      <c r="B2652" s="61" t="s">
        <v>56</v>
      </c>
      <c r="C2652" s="70">
        <v>113.4817</v>
      </c>
      <c r="D2652" s="59" t="s">
        <v>50</v>
      </c>
      <c r="E2652" s="61" t="s">
        <v>43</v>
      </c>
      <c r="F2652" s="61" t="s">
        <v>55</v>
      </c>
      <c r="G2652" s="61">
        <v>3.0000000000000001E-3</v>
      </c>
      <c r="H2652" s="61">
        <f>IF(OR(G2652="",G2653="",G2654="",G2655=""),"",(SUMIF(A2652:A$7000,A2652,G2652:G$7000)))</f>
        <v>5.9100000000000021E-2</v>
      </c>
      <c r="I2652" s="61" t="str">
        <f t="shared" si="252"/>
        <v/>
      </c>
      <c r="J2652" s="61" t="str">
        <f t="shared" si="248"/>
        <v/>
      </c>
      <c r="K2652" s="61">
        <f t="array" ref="K2652">(MAX(IF($A2652=InsertVoiceSwitchActivateLOG!A$1:A$7000,InsertVoiceSwitchActivateLOG!H$1:H$7000,0)))</f>
        <v>8.9800000000000005E-2</v>
      </c>
      <c r="L2652" s="61" t="str">
        <f t="shared" si="253"/>
        <v/>
      </c>
      <c r="M2652" s="61">
        <f t="shared" si="251"/>
        <v>20.20000000000266</v>
      </c>
      <c r="N2652" s="59">
        <f t="shared" si="249"/>
        <v>52</v>
      </c>
      <c r="O2652" s="59">
        <f t="shared" si="250"/>
        <v>1</v>
      </c>
    </row>
    <row r="2653" spans="1:15" ht="12.5" customHeight="1" x14ac:dyDescent="0.35">
      <c r="A2653" s="2">
        <v>52</v>
      </c>
      <c r="B2653" s="2" t="s">
        <v>56</v>
      </c>
      <c r="C2653" s="69">
        <v>113.5001</v>
      </c>
      <c r="D2653" t="s">
        <v>50</v>
      </c>
      <c r="E2653" s="2" t="s">
        <v>43</v>
      </c>
      <c r="F2653" s="2" t="s">
        <v>55</v>
      </c>
      <c r="G2653" s="2">
        <v>4.5999999999999999E-3</v>
      </c>
      <c r="H2653" s="2">
        <f>IF(OR(G2653="",G2654="",G2655="",G2656=""),"",(SUMIF(A2653:A$7000,A2653,G2653:G$7000)))</f>
        <v>5.6100000000000018E-2</v>
      </c>
      <c r="I2653" s="55" t="str">
        <f t="shared" si="252"/>
        <v/>
      </c>
      <c r="J2653" s="61" t="str">
        <f t="shared" si="248"/>
        <v/>
      </c>
      <c r="K2653" s="55">
        <f t="array" ref="K2653">(MAX(IF($A2653=InsertVoiceSwitchActivateLOG!A$1:A$7000,InsertVoiceSwitchActivateLOG!H$1:H$7000,0)))</f>
        <v>8.9800000000000005E-2</v>
      </c>
      <c r="L2653" s="55" t="str">
        <f t="shared" si="253"/>
        <v/>
      </c>
      <c r="M2653" s="55">
        <f t="shared" si="251"/>
        <v>18.39999999999975</v>
      </c>
      <c r="N2653" s="59">
        <f t="shared" si="249"/>
        <v>52</v>
      </c>
      <c r="O2653" s="59">
        <f t="shared" si="250"/>
        <v>1</v>
      </c>
    </row>
    <row r="2654" spans="1:15" ht="12.5" customHeight="1" x14ac:dyDescent="0.35">
      <c r="A2654" s="61">
        <v>52</v>
      </c>
      <c r="B2654" s="61" t="s">
        <v>56</v>
      </c>
      <c r="C2654" s="70">
        <v>113.5239</v>
      </c>
      <c r="D2654" s="59" t="s">
        <v>50</v>
      </c>
      <c r="E2654" s="61" t="s">
        <v>43</v>
      </c>
      <c r="F2654" s="61" t="s">
        <v>55</v>
      </c>
      <c r="G2654" s="61">
        <v>8.0000000000000002E-3</v>
      </c>
      <c r="H2654" s="61">
        <f>IF(OR(G2654="",G2655="",G2656="",G2657=""),"",(SUMIF(A2654:A$7000,A2654,G2654:G$7000)))</f>
        <v>5.1500000000000018E-2</v>
      </c>
      <c r="I2654" s="61" t="str">
        <f t="shared" si="252"/>
        <v/>
      </c>
      <c r="J2654" s="61" t="str">
        <f t="shared" si="248"/>
        <v/>
      </c>
      <c r="K2654" s="61">
        <f t="array" ref="K2654">(MAX(IF($A2654=InsertVoiceSwitchActivateLOG!A$1:A$7000,InsertVoiceSwitchActivateLOG!H$1:H$7000,0)))</f>
        <v>8.9800000000000005E-2</v>
      </c>
      <c r="L2654" s="61" t="str">
        <f t="shared" si="253"/>
        <v/>
      </c>
      <c r="M2654" s="61">
        <f t="shared" si="251"/>
        <v>23.79999999999427</v>
      </c>
      <c r="N2654" s="59">
        <f t="shared" si="249"/>
        <v>52</v>
      </c>
      <c r="O2654" s="59">
        <f t="shared" si="250"/>
        <v>-1</v>
      </c>
    </row>
    <row r="2655" spans="1:15" ht="12.5" customHeight="1" x14ac:dyDescent="0.35">
      <c r="A2655" s="2">
        <v>52</v>
      </c>
      <c r="B2655" s="2" t="s">
        <v>56</v>
      </c>
      <c r="C2655" s="69">
        <v>113.5428</v>
      </c>
      <c r="D2655" t="s">
        <v>50</v>
      </c>
      <c r="E2655" s="2" t="s">
        <v>43</v>
      </c>
      <c r="F2655" s="2" t="s">
        <v>55</v>
      </c>
      <c r="G2655" s="2">
        <v>6.0000000000000001E-3</v>
      </c>
      <c r="H2655" s="2">
        <f>IF(OR(G2655="",G2656="",G2657="",G2658=""),"",(SUMIF(A2655:A$7000,A2655,G2655:G$7000)))</f>
        <v>4.3500000000000018E-2</v>
      </c>
      <c r="I2655" s="55" t="str">
        <f t="shared" si="252"/>
        <v/>
      </c>
      <c r="J2655" s="61" t="str">
        <f t="shared" si="248"/>
        <v/>
      </c>
      <c r="K2655" s="55">
        <f t="array" ref="K2655">(MAX(IF($A2655=InsertVoiceSwitchActivateLOG!A$1:A$7000,InsertVoiceSwitchActivateLOG!H$1:H$7000,0)))</f>
        <v>8.9800000000000005E-2</v>
      </c>
      <c r="L2655" s="55" t="str">
        <f t="shared" si="253"/>
        <v/>
      </c>
      <c r="M2655" s="55">
        <f t="shared" si="251"/>
        <v>18.900000000002137</v>
      </c>
      <c r="N2655" s="59">
        <f t="shared" si="249"/>
        <v>52</v>
      </c>
      <c r="O2655" s="59">
        <f t="shared" si="250"/>
        <v>1</v>
      </c>
    </row>
    <row r="2656" spans="1:15" ht="12.5" customHeight="1" x14ac:dyDescent="0.35">
      <c r="A2656" s="61">
        <v>52</v>
      </c>
      <c r="B2656" s="61" t="s">
        <v>56</v>
      </c>
      <c r="C2656" s="70">
        <v>113.56480000000001</v>
      </c>
      <c r="D2656" s="59" t="s">
        <v>50</v>
      </c>
      <c r="E2656" s="61" t="s">
        <v>43</v>
      </c>
      <c r="F2656" s="61" t="s">
        <v>55</v>
      </c>
      <c r="G2656" s="61">
        <v>6.0000000000000001E-3</v>
      </c>
      <c r="H2656" s="61">
        <f>IF(OR(G2656="",G2657="",G2658="",G2659=""),"",(SUMIF(A2656:A$7000,A2656,G2656:G$7000)))</f>
        <v>3.7500000000000019E-2</v>
      </c>
      <c r="I2656" s="61" t="str">
        <f t="shared" si="252"/>
        <v/>
      </c>
      <c r="J2656" s="61" t="str">
        <f t="shared" si="248"/>
        <v/>
      </c>
      <c r="K2656" s="61">
        <f t="array" ref="K2656">(MAX(IF($A2656=InsertVoiceSwitchActivateLOG!A$1:A$7000,InsertVoiceSwitchActivateLOG!H$1:H$7000,0)))</f>
        <v>8.9800000000000005E-2</v>
      </c>
      <c r="L2656" s="61" t="str">
        <f t="shared" si="253"/>
        <v/>
      </c>
      <c r="M2656" s="61">
        <f t="shared" si="251"/>
        <v>22.000000000005571</v>
      </c>
      <c r="N2656" s="59">
        <f t="shared" si="249"/>
        <v>52</v>
      </c>
      <c r="O2656" s="59">
        <f t="shared" si="250"/>
        <v>1</v>
      </c>
    </row>
    <row r="2657" spans="1:15" ht="12.5" customHeight="1" x14ac:dyDescent="0.35">
      <c r="A2657" s="2">
        <v>52</v>
      </c>
      <c r="B2657" s="2" t="s">
        <v>56</v>
      </c>
      <c r="C2657" s="69">
        <v>113.584</v>
      </c>
      <c r="D2657" t="s">
        <v>50</v>
      </c>
      <c r="E2657" s="2" t="s">
        <v>43</v>
      </c>
      <c r="F2657" s="2" t="s">
        <v>55</v>
      </c>
      <c r="G2657" s="2">
        <v>1.03E-2</v>
      </c>
      <c r="H2657" s="2">
        <f>IF(OR(G2657="",G2658="",G2659="",G2660=""),"",(SUMIF(A2657:A$7000,A2657,G2657:G$7000)))</f>
        <v>3.1500000000000007E-2</v>
      </c>
      <c r="I2657" s="55" t="str">
        <f t="shared" si="252"/>
        <v/>
      </c>
      <c r="J2657" s="61" t="str">
        <f t="shared" si="248"/>
        <v/>
      </c>
      <c r="K2657" s="55">
        <f t="array" ref="K2657">(MAX(IF($A2657=InsertVoiceSwitchActivateLOG!A$1:A$7000,InsertVoiceSwitchActivateLOG!H$1:H$7000,0)))</f>
        <v>8.9800000000000005E-2</v>
      </c>
      <c r="L2657" s="55" t="str">
        <f t="shared" si="253"/>
        <v/>
      </c>
      <c r="M2657" s="55">
        <f t="shared" si="251"/>
        <v>19.199999999997885</v>
      </c>
      <c r="N2657" s="59">
        <f t="shared" si="249"/>
        <v>52</v>
      </c>
      <c r="O2657" s="59">
        <f t="shared" si="250"/>
        <v>-1</v>
      </c>
    </row>
    <row r="2658" spans="1:15" ht="12.5" customHeight="1" x14ac:dyDescent="0.35">
      <c r="A2658" s="61">
        <v>52</v>
      </c>
      <c r="B2658" s="61" t="s">
        <v>56</v>
      </c>
      <c r="C2658" s="70">
        <v>113.5993</v>
      </c>
      <c r="D2658" s="59" t="s">
        <v>50</v>
      </c>
      <c r="E2658" s="61" t="s">
        <v>43</v>
      </c>
      <c r="F2658" s="61" t="s">
        <v>55</v>
      </c>
      <c r="G2658" s="61">
        <v>5.4000000000000003E-3</v>
      </c>
      <c r="H2658" s="61">
        <f>IF(OR(G2658="",G2659="",G2660="",G2661=""),"",(SUMIF(A2658:A$7000,A2658,G2658:G$7000)))</f>
        <v>2.1200000000000004E-2</v>
      </c>
      <c r="I2658" s="61" t="str">
        <f t="shared" si="252"/>
        <v/>
      </c>
      <c r="J2658" s="61" t="str">
        <f t="shared" si="248"/>
        <v/>
      </c>
      <c r="K2658" s="61">
        <f t="array" ref="K2658">(MAX(IF($A2658=InsertVoiceSwitchActivateLOG!A$1:A$7000,InsertVoiceSwitchActivateLOG!H$1:H$7000,0)))</f>
        <v>8.9800000000000005E-2</v>
      </c>
      <c r="L2658" s="61" t="str">
        <f t="shared" si="253"/>
        <v/>
      </c>
      <c r="M2658" s="61">
        <f t="shared" si="251"/>
        <v>15.299999999996317</v>
      </c>
      <c r="N2658" s="59">
        <f t="shared" si="249"/>
        <v>52</v>
      </c>
      <c r="O2658" s="59">
        <f t="shared" si="250"/>
        <v>1</v>
      </c>
    </row>
    <row r="2659" spans="1:15" ht="12.5" customHeight="1" x14ac:dyDescent="0.35">
      <c r="A2659" s="2">
        <v>52</v>
      </c>
      <c r="B2659" s="2" t="s">
        <v>56</v>
      </c>
      <c r="C2659" s="69">
        <v>113.6148</v>
      </c>
      <c r="D2659" t="s">
        <v>50</v>
      </c>
      <c r="E2659" s="2" t="s">
        <v>43</v>
      </c>
      <c r="F2659" s="2" t="s">
        <v>55</v>
      </c>
      <c r="G2659" s="2">
        <v>5.4000000000000003E-3</v>
      </c>
      <c r="H2659" s="2">
        <f>IF(OR(G2659="",G2660="",G2661="",G2662=""),"",(SUMIF(A2659:A$7000,A2659,G2659:G$7000)))</f>
        <v>1.5799999999999998E-2</v>
      </c>
      <c r="I2659" s="55" t="str">
        <f t="shared" si="252"/>
        <v/>
      </c>
      <c r="J2659" s="61" t="str">
        <f t="shared" si="248"/>
        <v/>
      </c>
      <c r="K2659" s="55">
        <f t="array" ref="K2659">(MAX(IF($A2659=InsertVoiceSwitchActivateLOG!A$1:A$7000,InsertVoiceSwitchActivateLOG!H$1:H$7000,0)))</f>
        <v>8.9800000000000005E-2</v>
      </c>
      <c r="L2659" s="55" t="str">
        <f t="shared" si="253"/>
        <v/>
      </c>
      <c r="M2659" s="55">
        <f t="shared" si="251"/>
        <v>15.500000000002956</v>
      </c>
      <c r="N2659" s="59">
        <f t="shared" si="249"/>
        <v>52</v>
      </c>
      <c r="O2659" s="59">
        <f t="shared" si="250"/>
        <v>-1</v>
      </c>
    </row>
    <row r="2660" spans="1:15" ht="12.5" customHeight="1" x14ac:dyDescent="0.35">
      <c r="A2660" s="61">
        <v>52</v>
      </c>
      <c r="B2660" s="61" t="s">
        <v>56</v>
      </c>
      <c r="C2660" s="70">
        <v>113.6305</v>
      </c>
      <c r="D2660" s="59" t="s">
        <v>50</v>
      </c>
      <c r="E2660" s="61" t="s">
        <v>43</v>
      </c>
      <c r="F2660" s="61" t="s">
        <v>55</v>
      </c>
      <c r="G2660" s="61">
        <v>3.7000000000000002E-3</v>
      </c>
      <c r="H2660" s="61">
        <f>IF(OR(G2660="",G2661="",G2662="",G2663=""),"",(SUMIF(A2660:A$7000,A2660,G2660:G$7000)))</f>
        <v>1.04E-2</v>
      </c>
      <c r="I2660" s="61" t="str">
        <f t="shared" si="252"/>
        <v/>
      </c>
      <c r="J2660" s="61" t="str">
        <f t="shared" si="248"/>
        <v/>
      </c>
      <c r="K2660" s="61">
        <f t="array" ref="K2660">(MAX(IF($A2660=InsertVoiceSwitchActivateLOG!A$1:A$7000,InsertVoiceSwitchActivateLOG!H$1:H$7000,0)))</f>
        <v>8.9800000000000005E-2</v>
      </c>
      <c r="L2660" s="61" t="str">
        <f t="shared" si="253"/>
        <v/>
      </c>
      <c r="M2660" s="61">
        <f t="shared" si="251"/>
        <v>15.699999999995384</v>
      </c>
      <c r="N2660" s="59">
        <f t="shared" si="249"/>
        <v>52</v>
      </c>
      <c r="O2660" s="59">
        <f t="shared" si="250"/>
        <v>-1</v>
      </c>
    </row>
    <row r="2661" spans="1:15" ht="12.5" customHeight="1" x14ac:dyDescent="0.35">
      <c r="A2661" s="2">
        <v>52</v>
      </c>
      <c r="B2661" s="2" t="s">
        <v>56</v>
      </c>
      <c r="C2661" s="69">
        <v>113.6527</v>
      </c>
      <c r="D2661" t="s">
        <v>50</v>
      </c>
      <c r="E2661" s="2" t="s">
        <v>43</v>
      </c>
      <c r="F2661" s="2" t="s">
        <v>55</v>
      </c>
      <c r="G2661" s="2">
        <v>3.0000000000000001E-3</v>
      </c>
      <c r="H2661" s="2">
        <f>IF(OR(G2661="",G2662="",G2663="",G2664=""),"",(SUMIF(A2661:A$7000,A2661,G2661:G$7000)))</f>
        <v>6.7000000000000011E-3</v>
      </c>
      <c r="I2661" s="55" t="str">
        <f t="shared" si="252"/>
        <v/>
      </c>
      <c r="J2661" s="61" t="str">
        <f t="shared" si="248"/>
        <v/>
      </c>
      <c r="K2661" s="55">
        <f t="array" ref="K2661">(MAX(IF($A2661=InsertVoiceSwitchActivateLOG!A$1:A$7000,InsertVoiceSwitchActivateLOG!H$1:H$7000,0)))</f>
        <v>8.9800000000000005E-2</v>
      </c>
      <c r="L2661" s="55" t="str">
        <f t="shared" si="253"/>
        <v/>
      </c>
      <c r="M2661" s="55">
        <f t="shared" si="251"/>
        <v>22.199999999997999</v>
      </c>
      <c r="N2661" s="59">
        <f t="shared" si="249"/>
        <v>52</v>
      </c>
      <c r="O2661" s="59">
        <f t="shared" si="250"/>
        <v>-1</v>
      </c>
    </row>
    <row r="2662" spans="1:15" ht="12.5" customHeight="1" x14ac:dyDescent="0.35">
      <c r="A2662" s="61">
        <v>52</v>
      </c>
      <c r="B2662" s="61" t="s">
        <v>56</v>
      </c>
      <c r="C2662" s="70">
        <v>113.6674</v>
      </c>
      <c r="D2662" s="59" t="s">
        <v>50</v>
      </c>
      <c r="E2662" s="61" t="s">
        <v>43</v>
      </c>
      <c r="F2662" s="61" t="s">
        <v>55</v>
      </c>
      <c r="G2662" s="61">
        <v>1.5E-3</v>
      </c>
      <c r="H2662" s="61">
        <f>IF(OR(G2662="",G2663="",G2664="",G2665=""),"",(SUMIF(A2662:A$7000,A2662,G2662:G$7000)))</f>
        <v>3.6999999999999997E-3</v>
      </c>
      <c r="I2662" s="61" t="str">
        <f t="shared" si="252"/>
        <v/>
      </c>
      <c r="J2662" s="61" t="str">
        <f t="shared" si="248"/>
        <v/>
      </c>
      <c r="K2662" s="61">
        <f t="array" ref="K2662">(MAX(IF($A2662=InsertVoiceSwitchActivateLOG!A$1:A$7000,InsertVoiceSwitchActivateLOG!H$1:H$7000,0)))</f>
        <v>8.9800000000000005E-2</v>
      </c>
      <c r="L2662" s="61" t="str">
        <f t="shared" si="253"/>
        <v/>
      </c>
      <c r="M2662" s="61">
        <f t="shared" si="251"/>
        <v>14.70000000000482</v>
      </c>
      <c r="N2662" s="59">
        <f t="shared" si="249"/>
        <v>52</v>
      </c>
      <c r="O2662" s="59">
        <f t="shared" si="250"/>
        <v>-1</v>
      </c>
    </row>
    <row r="2663" spans="1:15" ht="12.5" customHeight="1" x14ac:dyDescent="0.35">
      <c r="A2663" s="2">
        <v>52</v>
      </c>
      <c r="B2663" s="2" t="s">
        <v>54</v>
      </c>
      <c r="C2663" s="69">
        <v>113.6835</v>
      </c>
      <c r="D2663" t="s">
        <v>50</v>
      </c>
      <c r="E2663" s="2" t="s">
        <v>43</v>
      </c>
      <c r="F2663" s="2" t="s">
        <v>55</v>
      </c>
      <c r="G2663" s="2">
        <v>1E-3</v>
      </c>
      <c r="H2663" s="2">
        <f>IF(OR(G2663="",G2664="",G2665="",G2666=""),"",(SUMIF(A2663:A$7000,A2663,G2663:G$7000)))</f>
        <v>2.1999999999999997E-3</v>
      </c>
      <c r="I2663" s="55" t="str">
        <f t="shared" si="252"/>
        <v/>
      </c>
      <c r="J2663" s="61" t="str">
        <f t="shared" si="248"/>
        <v/>
      </c>
      <c r="K2663" s="55">
        <f t="array" ref="K2663">(MAX(IF($A2663=InsertVoiceSwitchActivateLOG!A$1:A$7000,InsertVoiceSwitchActivateLOG!H$1:H$7000,0)))</f>
        <v>8.9800000000000005E-2</v>
      </c>
      <c r="L2663" s="55" t="str">
        <f t="shared" si="253"/>
        <v/>
      </c>
      <c r="M2663" s="55">
        <f t="shared" si="251"/>
        <v>16.099999999994452</v>
      </c>
      <c r="N2663" s="59">
        <f t="shared" si="249"/>
        <v>52</v>
      </c>
      <c r="O2663" s="59">
        <f t="shared" si="250"/>
        <v>1</v>
      </c>
    </row>
    <row r="2664" spans="1:15" ht="12.5" customHeight="1" x14ac:dyDescent="0.35">
      <c r="A2664" s="61">
        <v>52</v>
      </c>
      <c r="B2664" s="61" t="s">
        <v>54</v>
      </c>
      <c r="C2664" s="70">
        <v>113.6992</v>
      </c>
      <c r="D2664" s="59" t="s">
        <v>50</v>
      </c>
      <c r="E2664" s="61" t="s">
        <v>43</v>
      </c>
      <c r="F2664" s="61" t="s">
        <v>55</v>
      </c>
      <c r="G2664" s="61">
        <v>1E-3</v>
      </c>
      <c r="H2664" s="61" t="str">
        <f>IF(OR(G2664="",G2665="",G2666="",G2667=""),"",(SUMIF(A2664:A$7000,A2664,G2664:G$7000)))</f>
        <v/>
      </c>
      <c r="I2664" s="61" t="str">
        <f t="shared" si="252"/>
        <v/>
      </c>
      <c r="J2664" s="61" t="str">
        <f t="shared" si="248"/>
        <v/>
      </c>
      <c r="K2664" s="61">
        <f t="array" ref="K2664">(MAX(IF($A2664=InsertVoiceSwitchActivateLOG!A$1:A$7000,InsertVoiceSwitchActivateLOG!H$1:H$7000,0)))</f>
        <v>8.9800000000000005E-2</v>
      </c>
      <c r="L2664" s="61" t="str">
        <f t="shared" si="253"/>
        <v/>
      </c>
      <c r="M2664" s="61">
        <f t="shared" si="251"/>
        <v>15.700000000009595</v>
      </c>
      <c r="N2664" s="59">
        <f t="shared" si="249"/>
        <v>52</v>
      </c>
      <c r="O2664" s="59">
        <f t="shared" si="250"/>
        <v>-1</v>
      </c>
    </row>
    <row r="2665" spans="1:15" ht="12.5" customHeight="1" x14ac:dyDescent="0.35">
      <c r="A2665" s="2">
        <v>52</v>
      </c>
      <c r="B2665" s="2" t="s">
        <v>54</v>
      </c>
      <c r="C2665" s="69">
        <v>113.7161</v>
      </c>
      <c r="D2665" t="s">
        <v>50</v>
      </c>
      <c r="E2665" s="2" t="s">
        <v>43</v>
      </c>
      <c r="F2665" s="2" t="s">
        <v>55</v>
      </c>
      <c r="G2665" s="2">
        <v>1E-4</v>
      </c>
      <c r="H2665" s="2" t="str">
        <f>IF(OR(G2665="",G2666="",G2667="",G2668=""),"",(SUMIF(A2665:A$7000,A2665,G2665:G$7000)))</f>
        <v/>
      </c>
      <c r="I2665" s="55" t="str">
        <f t="shared" si="252"/>
        <v/>
      </c>
      <c r="J2665" s="61" t="str">
        <f t="shared" si="248"/>
        <v/>
      </c>
      <c r="K2665" s="55">
        <f t="array" ref="K2665">(MAX(IF($A2665=InsertVoiceSwitchActivateLOG!A$1:A$7000,InsertVoiceSwitchActivateLOG!H$1:H$7000,0)))</f>
        <v>8.9800000000000005E-2</v>
      </c>
      <c r="L2665" s="55" t="str">
        <f t="shared" si="253"/>
        <v/>
      </c>
      <c r="M2665" s="55">
        <f t="shared" si="251"/>
        <v>16.899999999992588</v>
      </c>
      <c r="N2665" s="59">
        <f t="shared" si="249"/>
        <v>52</v>
      </c>
      <c r="O2665" s="59">
        <f t="shared" si="250"/>
        <v>1</v>
      </c>
    </row>
    <row r="2666" spans="1:15" ht="12.5" customHeight="1" x14ac:dyDescent="0.35">
      <c r="A2666" s="61">
        <v>52</v>
      </c>
      <c r="B2666" s="61" t="s">
        <v>54</v>
      </c>
      <c r="C2666" s="70">
        <v>113.73309999999999</v>
      </c>
      <c r="D2666" s="59" t="s">
        <v>50</v>
      </c>
      <c r="E2666" s="61" t="s">
        <v>43</v>
      </c>
      <c r="F2666" s="61" t="s">
        <v>55</v>
      </c>
      <c r="G2666" s="61">
        <v>1E-4</v>
      </c>
      <c r="H2666" s="61" t="str">
        <f>IF(OR(G2666="",G2667="",G2668="",G2669=""),"",(SUMIF(A2666:A$7000,A2666,G2666:G$7000)))</f>
        <v/>
      </c>
      <c r="I2666" s="61" t="str">
        <f t="shared" si="252"/>
        <v/>
      </c>
      <c r="J2666" s="61" t="str">
        <f t="shared" si="248"/>
        <v/>
      </c>
      <c r="K2666" s="61">
        <f t="array" ref="K2666">(MAX(IF($A2666=InsertVoiceSwitchActivateLOG!A$1:A$7000,InsertVoiceSwitchActivateLOG!H$1:H$7000,0)))</f>
        <v>8.9800000000000005E-2</v>
      </c>
      <c r="L2666" s="61" t="str">
        <f t="shared" si="253"/>
        <v/>
      </c>
      <c r="M2666" s="61">
        <f t="shared" si="251"/>
        <v>16.999999999995907</v>
      </c>
      <c r="N2666" s="59" t="str">
        <f t="shared" si="249"/>
        <v/>
      </c>
      <c r="O2666" s="59" t="str">
        <f t="shared" si="250"/>
        <v/>
      </c>
    </row>
    <row r="2667" spans="1:15" ht="12.5" customHeight="1" x14ac:dyDescent="0.35">
      <c r="A2667" s="2">
        <v>52</v>
      </c>
      <c r="B2667" s="2" t="s">
        <v>54</v>
      </c>
      <c r="C2667" s="69">
        <v>113.75069999999999</v>
      </c>
      <c r="D2667" t="s">
        <v>50</v>
      </c>
      <c r="E2667" s="2" t="s">
        <v>43</v>
      </c>
      <c r="F2667" s="2" t="s">
        <v>55</v>
      </c>
      <c r="G2667" s="2"/>
      <c r="H2667" s="2" t="str">
        <f>IF(OR(G2667="",G2668="",G2669="",G2670=""),"",(SUMIF(A2667:A$7000,A2667,G2667:G$7000)))</f>
        <v/>
      </c>
      <c r="I2667" s="55" t="str">
        <f t="shared" si="252"/>
        <v/>
      </c>
      <c r="J2667" s="61" t="str">
        <f t="shared" si="248"/>
        <v/>
      </c>
      <c r="K2667" s="55">
        <f t="array" ref="K2667">(MAX(IF($A2667=InsertVoiceSwitchActivateLOG!A$1:A$7000,InsertVoiceSwitchActivateLOG!H$1:H$7000,0)))</f>
        <v>8.9800000000000005E-2</v>
      </c>
      <c r="L2667" s="55" t="str">
        <f t="shared" si="253"/>
        <v/>
      </c>
      <c r="M2667" s="55">
        <f t="shared" si="251"/>
        <v>17.600000000001614</v>
      </c>
      <c r="N2667" s="59" t="str">
        <f t="shared" si="249"/>
        <v/>
      </c>
      <c r="O2667" s="59" t="str">
        <f t="shared" si="250"/>
        <v/>
      </c>
    </row>
    <row r="2668" spans="1:15" ht="12.5" customHeight="1" x14ac:dyDescent="0.35">
      <c r="A2668" s="61">
        <v>52</v>
      </c>
      <c r="B2668" s="61" t="s">
        <v>54</v>
      </c>
      <c r="C2668" s="70">
        <v>113.7666</v>
      </c>
      <c r="D2668" s="59" t="s">
        <v>50</v>
      </c>
      <c r="E2668" s="61" t="s">
        <v>43</v>
      </c>
      <c r="F2668" s="61" t="s">
        <v>55</v>
      </c>
      <c r="G2668" s="61"/>
      <c r="H2668" s="61" t="str">
        <f>IF(OR(G2668="",G2669="",G2670="",G2671=""),"",(SUMIF(A2668:A$7000,A2668,G2668:G$7000)))</f>
        <v/>
      </c>
      <c r="I2668" s="61" t="str">
        <f t="shared" si="252"/>
        <v/>
      </c>
      <c r="J2668" s="61" t="str">
        <f t="shared" si="248"/>
        <v/>
      </c>
      <c r="K2668" s="61">
        <f t="array" ref="K2668">(MAX(IF($A2668=InsertVoiceSwitchActivateLOG!A$1:A$7000,InsertVoiceSwitchActivateLOG!H$1:H$7000,0)))</f>
        <v>8.9800000000000005E-2</v>
      </c>
      <c r="L2668" s="61" t="str">
        <f t="shared" si="253"/>
        <v/>
      </c>
      <c r="M2668" s="61">
        <f t="shared" si="251"/>
        <v>15.900000000002024</v>
      </c>
      <c r="N2668" s="59" t="str">
        <f t="shared" si="249"/>
        <v/>
      </c>
      <c r="O2668" s="59" t="str">
        <f t="shared" si="250"/>
        <v/>
      </c>
    </row>
    <row r="2669" spans="1:15" ht="12.5" customHeight="1" x14ac:dyDescent="0.35">
      <c r="A2669" s="2">
        <v>52</v>
      </c>
      <c r="B2669" s="2" t="s">
        <v>54</v>
      </c>
      <c r="C2669" s="69">
        <v>113.78740000000001</v>
      </c>
      <c r="D2669" t="s">
        <v>50</v>
      </c>
      <c r="E2669" s="2" t="s">
        <v>43</v>
      </c>
      <c r="F2669" s="2" t="s">
        <v>55</v>
      </c>
      <c r="G2669" s="2"/>
      <c r="H2669" s="2" t="str">
        <f>IF(OR(G2669="",G2670="",G2671="",G2672=""),"",(SUMIF(A2669:A$7000,A2669,G2669:G$7000)))</f>
        <v/>
      </c>
      <c r="I2669" s="55" t="str">
        <f t="shared" si="252"/>
        <v/>
      </c>
      <c r="J2669" s="61" t="str">
        <f t="shared" si="248"/>
        <v/>
      </c>
      <c r="K2669" s="55">
        <f t="array" ref="K2669">(MAX(IF($A2669=InsertVoiceSwitchActivateLOG!A$1:A$7000,InsertVoiceSwitchActivateLOG!H$1:H$7000,0)))</f>
        <v>8.9800000000000005E-2</v>
      </c>
      <c r="L2669" s="55" t="str">
        <f t="shared" si="253"/>
        <v/>
      </c>
      <c r="M2669" s="55">
        <f t="shared" si="251"/>
        <v>20.800000000008367</v>
      </c>
      <c r="N2669" s="59" t="str">
        <f t="shared" si="249"/>
        <v/>
      </c>
      <c r="O2669" s="59" t="str">
        <f t="shared" si="250"/>
        <v/>
      </c>
    </row>
    <row r="2670" spans="1:15" ht="12.5" customHeight="1" x14ac:dyDescent="0.35">
      <c r="A2670" s="61">
        <v>52</v>
      </c>
      <c r="B2670" s="61" t="s">
        <v>54</v>
      </c>
      <c r="C2670" s="70">
        <v>113.8081</v>
      </c>
      <c r="D2670" s="59" t="s">
        <v>50</v>
      </c>
      <c r="E2670" s="61" t="s">
        <v>43</v>
      </c>
      <c r="F2670" s="61" t="s">
        <v>55</v>
      </c>
      <c r="G2670" s="61"/>
      <c r="H2670" s="61" t="str">
        <f>IF(OR(G2670="",G2671="",G2672="",G2673=""),"",(SUMIF(A2670:A$7000,A2670,G2670:G$7000)))</f>
        <v/>
      </c>
      <c r="I2670" s="61" t="str">
        <f t="shared" si="252"/>
        <v/>
      </c>
      <c r="J2670" s="61" t="str">
        <f t="shared" si="248"/>
        <v/>
      </c>
      <c r="K2670" s="61">
        <f t="array" ref="K2670">(MAX(IF($A2670=InsertVoiceSwitchActivateLOG!A$1:A$7000,InsertVoiceSwitchActivateLOG!H$1:H$7000,0)))</f>
        <v>8.9800000000000005E-2</v>
      </c>
      <c r="L2670" s="61" t="str">
        <f t="shared" si="253"/>
        <v/>
      </c>
      <c r="M2670" s="61">
        <f t="shared" si="251"/>
        <v>20.699999999990837</v>
      </c>
      <c r="N2670" s="59" t="str">
        <f t="shared" si="249"/>
        <v/>
      </c>
      <c r="O2670" s="59" t="str">
        <f t="shared" si="250"/>
        <v/>
      </c>
    </row>
    <row r="2671" spans="1:15" ht="12.5" customHeight="1" x14ac:dyDescent="0.35">
      <c r="A2671" s="2">
        <v>52</v>
      </c>
      <c r="B2671" s="2" t="s">
        <v>54</v>
      </c>
      <c r="C2671" s="69">
        <v>113.8275</v>
      </c>
      <c r="D2671" t="s">
        <v>50</v>
      </c>
      <c r="E2671" s="2" t="s">
        <v>43</v>
      </c>
      <c r="F2671" s="2" t="s">
        <v>55</v>
      </c>
      <c r="G2671" s="2"/>
      <c r="H2671" s="2" t="str">
        <f>IF(OR(G2671="",G2672="",G2673="",G2674=""),"",(SUMIF(A2671:A$7000,A2671,G2671:G$7000)))</f>
        <v/>
      </c>
      <c r="I2671" s="55" t="str">
        <f t="shared" si="252"/>
        <v/>
      </c>
      <c r="J2671" s="61" t="str">
        <f t="shared" si="248"/>
        <v/>
      </c>
      <c r="K2671" s="55">
        <f t="array" ref="K2671">(MAX(IF($A2671=InsertVoiceSwitchActivateLOG!A$1:A$7000,InsertVoiceSwitchActivateLOG!H$1:H$7000,0)))</f>
        <v>8.9800000000000005E-2</v>
      </c>
      <c r="L2671" s="55" t="str">
        <f t="shared" si="253"/>
        <v/>
      </c>
      <c r="M2671" s="55">
        <f t="shared" si="251"/>
        <v>19.400000000004525</v>
      </c>
      <c r="N2671" s="59" t="str">
        <f t="shared" si="249"/>
        <v/>
      </c>
      <c r="O2671" s="59" t="str">
        <f t="shared" si="250"/>
        <v/>
      </c>
    </row>
    <row r="2672" spans="1:15" ht="12.5" customHeight="1" x14ac:dyDescent="0.35">
      <c r="A2672" s="61">
        <v>52</v>
      </c>
      <c r="B2672" s="61" t="s">
        <v>54</v>
      </c>
      <c r="C2672" s="70">
        <v>113.8433</v>
      </c>
      <c r="D2672" s="59" t="s">
        <v>50</v>
      </c>
      <c r="E2672" s="61" t="s">
        <v>43</v>
      </c>
      <c r="F2672" s="61" t="s">
        <v>55</v>
      </c>
      <c r="G2672" s="61"/>
      <c r="H2672" s="61" t="str">
        <f>IF(OR(G2672="",G2673="",G2674="",G2675=""),"",(SUMIF(A2672:A$7000,A2672,G2672:G$7000)))</f>
        <v/>
      </c>
      <c r="I2672" s="61" t="str">
        <f t="shared" si="252"/>
        <v/>
      </c>
      <c r="J2672" s="61" t="str">
        <f t="shared" si="248"/>
        <v/>
      </c>
      <c r="K2672" s="61">
        <f t="array" ref="K2672">(MAX(IF($A2672=InsertVoiceSwitchActivateLOG!A$1:A$7000,InsertVoiceSwitchActivateLOG!H$1:H$7000,0)))</f>
        <v>8.9800000000000005E-2</v>
      </c>
      <c r="L2672" s="61" t="str">
        <f t="shared" si="253"/>
        <v/>
      </c>
      <c r="M2672" s="61">
        <f t="shared" si="251"/>
        <v>15.799999999998704</v>
      </c>
      <c r="N2672" s="59" t="str">
        <f t="shared" si="249"/>
        <v/>
      </c>
      <c r="O2672" s="59" t="str">
        <f t="shared" si="250"/>
        <v/>
      </c>
    </row>
    <row r="2673" spans="1:15" ht="12.5" customHeight="1" x14ac:dyDescent="0.35">
      <c r="A2673" s="2">
        <v>53</v>
      </c>
      <c r="B2673" s="2" t="s">
        <v>54</v>
      </c>
      <c r="C2673" s="69">
        <v>114.89</v>
      </c>
      <c r="D2673" t="s">
        <v>50</v>
      </c>
      <c r="E2673" s="2" t="s">
        <v>44</v>
      </c>
      <c r="F2673" s="2" t="s">
        <v>55</v>
      </c>
      <c r="G2673" s="2">
        <v>1E-4</v>
      </c>
      <c r="H2673" s="2" t="str">
        <f>IF(OR(G2673="",G2674="",G2675="",G2676=""),"",(SUMIF(A2673:A$7000,A2673,G2673:G$7000)))</f>
        <v/>
      </c>
      <c r="I2673" s="55" t="str">
        <f t="shared" si="252"/>
        <v/>
      </c>
      <c r="J2673" s="61" t="str">
        <f t="shared" si="248"/>
        <v/>
      </c>
      <c r="K2673" s="55">
        <f t="array" ref="K2673">(MAX(IF($A2673=InsertVoiceSwitchActivateLOG!A$1:A$7000,InsertVoiceSwitchActivateLOG!H$1:H$7000,0)))</f>
        <v>2.4799999999999996E-2</v>
      </c>
      <c r="L2673" s="55" t="str">
        <f t="shared" si="253"/>
        <v/>
      </c>
      <c r="M2673" s="55">
        <f t="shared" si="251"/>
        <v>0</v>
      </c>
      <c r="N2673" s="59" t="str">
        <f t="shared" si="249"/>
        <v/>
      </c>
      <c r="O2673" s="59" t="str">
        <f t="shared" si="250"/>
        <v/>
      </c>
    </row>
    <row r="2674" spans="1:15" ht="12.5" customHeight="1" x14ac:dyDescent="0.35">
      <c r="A2674" s="61">
        <v>53</v>
      </c>
      <c r="B2674" s="61" t="s">
        <v>54</v>
      </c>
      <c r="C2674" s="70">
        <v>114.9117</v>
      </c>
      <c r="D2674" s="59" t="s">
        <v>50</v>
      </c>
      <c r="E2674" s="61" t="s">
        <v>44</v>
      </c>
      <c r="F2674" s="61" t="s">
        <v>55</v>
      </c>
      <c r="G2674" s="61"/>
      <c r="H2674" s="61" t="str">
        <f>IF(OR(G2674="",G2675="",G2676="",G2677=""),"",(SUMIF(A2674:A$7000,A2674,G2674:G$7000)))</f>
        <v/>
      </c>
      <c r="I2674" s="61" t="str">
        <f t="shared" si="252"/>
        <v/>
      </c>
      <c r="J2674" s="61" t="str">
        <f t="shared" si="248"/>
        <v/>
      </c>
      <c r="K2674" s="61">
        <f t="array" ref="K2674">(MAX(IF($A2674=InsertVoiceSwitchActivateLOG!A$1:A$7000,InsertVoiceSwitchActivateLOG!H$1:H$7000,0)))</f>
        <v>2.4799999999999996E-2</v>
      </c>
      <c r="L2674" s="61" t="str">
        <f t="shared" si="253"/>
        <v/>
      </c>
      <c r="M2674" s="61">
        <f t="shared" si="251"/>
        <v>21.699999999995612</v>
      </c>
      <c r="N2674" s="59" t="str">
        <f t="shared" si="249"/>
        <v/>
      </c>
      <c r="O2674" s="59" t="str">
        <f t="shared" si="250"/>
        <v/>
      </c>
    </row>
    <row r="2675" spans="1:15" ht="12.5" customHeight="1" x14ac:dyDescent="0.35">
      <c r="A2675" s="2">
        <v>53</v>
      </c>
      <c r="B2675" s="2" t="s">
        <v>54</v>
      </c>
      <c r="C2675" s="69">
        <v>114.94119999999999</v>
      </c>
      <c r="D2675" t="s">
        <v>50</v>
      </c>
      <c r="E2675" s="2" t="s">
        <v>44</v>
      </c>
      <c r="F2675" s="2" t="s">
        <v>55</v>
      </c>
      <c r="G2675" s="2"/>
      <c r="H2675" s="2" t="str">
        <f>IF(OR(G2675="",G2676="",G2677="",G2678=""),"",(SUMIF(A2675:A$7000,A2675,G2675:G$7000)))</f>
        <v/>
      </c>
      <c r="I2675" s="55" t="str">
        <f t="shared" si="252"/>
        <v/>
      </c>
      <c r="J2675" s="61" t="str">
        <f t="shared" si="248"/>
        <v/>
      </c>
      <c r="K2675" s="55">
        <f t="array" ref="K2675">(MAX(IF($A2675=InsertVoiceSwitchActivateLOG!A$1:A$7000,InsertVoiceSwitchActivateLOG!H$1:H$7000,0)))</f>
        <v>2.4799999999999996E-2</v>
      </c>
      <c r="L2675" s="55" t="str">
        <f t="shared" si="253"/>
        <v/>
      </c>
      <c r="M2675" s="55">
        <f t="shared" si="251"/>
        <v>29.499999999998749</v>
      </c>
      <c r="N2675" s="59" t="str">
        <f t="shared" si="249"/>
        <v/>
      </c>
      <c r="O2675" s="59" t="str">
        <f t="shared" si="250"/>
        <v/>
      </c>
    </row>
    <row r="2676" spans="1:15" ht="12.5" customHeight="1" x14ac:dyDescent="0.35">
      <c r="A2676" s="61">
        <v>53</v>
      </c>
      <c r="B2676" s="61" t="s">
        <v>54</v>
      </c>
      <c r="C2676" s="70">
        <v>114.95829999999999</v>
      </c>
      <c r="D2676" s="59" t="s">
        <v>50</v>
      </c>
      <c r="E2676" s="61" t="s">
        <v>44</v>
      </c>
      <c r="F2676" s="61" t="s">
        <v>55</v>
      </c>
      <c r="G2676" s="61"/>
      <c r="H2676" s="61" t="str">
        <f>IF(OR(G2676="",G2677="",G2678="",G2679=""),"",(SUMIF(A2676:A$7000,A2676,G2676:G$7000)))</f>
        <v/>
      </c>
      <c r="I2676" s="61" t="str">
        <f t="shared" si="252"/>
        <v/>
      </c>
      <c r="J2676" s="61" t="str">
        <f t="shared" si="248"/>
        <v/>
      </c>
      <c r="K2676" s="61">
        <f t="array" ref="K2676">(MAX(IF($A2676=InsertVoiceSwitchActivateLOG!A$1:A$7000,InsertVoiceSwitchActivateLOG!H$1:H$7000,0)))</f>
        <v>2.4799999999999996E-2</v>
      </c>
      <c r="L2676" s="61" t="str">
        <f t="shared" si="253"/>
        <v/>
      </c>
      <c r="M2676" s="61">
        <f t="shared" si="251"/>
        <v>17.099999999999227</v>
      </c>
      <c r="N2676" s="59" t="str">
        <f t="shared" si="249"/>
        <v/>
      </c>
      <c r="O2676" s="59" t="str">
        <f t="shared" si="250"/>
        <v/>
      </c>
    </row>
    <row r="2677" spans="1:15" ht="12.5" customHeight="1" x14ac:dyDescent="0.35">
      <c r="A2677" s="2">
        <v>53</v>
      </c>
      <c r="B2677" s="2" t="s">
        <v>54</v>
      </c>
      <c r="C2677" s="69">
        <v>114.9748</v>
      </c>
      <c r="D2677" t="s">
        <v>50</v>
      </c>
      <c r="E2677" s="2" t="s">
        <v>44</v>
      </c>
      <c r="F2677" s="2" t="s">
        <v>55</v>
      </c>
      <c r="G2677" s="2"/>
      <c r="H2677" s="2" t="str">
        <f>IF(OR(G2677="",G2678="",G2679="",G2680=""),"",(SUMIF(A2677:A$7000,A2677,G2677:G$7000)))</f>
        <v/>
      </c>
      <c r="I2677" s="55" t="str">
        <f t="shared" si="252"/>
        <v/>
      </c>
      <c r="J2677" s="61" t="str">
        <f t="shared" si="248"/>
        <v/>
      </c>
      <c r="K2677" s="55">
        <f t="array" ref="K2677">(MAX(IF($A2677=InsertVoiceSwitchActivateLOG!A$1:A$7000,InsertVoiceSwitchActivateLOG!H$1:H$7000,0)))</f>
        <v>2.4799999999999996E-2</v>
      </c>
      <c r="L2677" s="55" t="str">
        <f t="shared" si="253"/>
        <v/>
      </c>
      <c r="M2677" s="55">
        <f t="shared" si="251"/>
        <v>16.500000000007731</v>
      </c>
      <c r="N2677" s="59" t="str">
        <f t="shared" si="249"/>
        <v/>
      </c>
      <c r="O2677" s="59" t="str">
        <f t="shared" si="250"/>
        <v/>
      </c>
    </row>
    <row r="2678" spans="1:15" ht="12.5" customHeight="1" x14ac:dyDescent="0.35">
      <c r="A2678" s="61">
        <v>53</v>
      </c>
      <c r="B2678" s="61" t="s">
        <v>54</v>
      </c>
      <c r="C2678" s="70">
        <v>114.9927</v>
      </c>
      <c r="D2678" s="59" t="s">
        <v>50</v>
      </c>
      <c r="E2678" s="61" t="s">
        <v>44</v>
      </c>
      <c r="F2678" s="61" t="s">
        <v>55</v>
      </c>
      <c r="G2678" s="61"/>
      <c r="H2678" s="61" t="str">
        <f>IF(OR(G2678="",G2679="",G2680="",G2681=""),"",(SUMIF(A2678:A$7000,A2678,G2678:G$7000)))</f>
        <v/>
      </c>
      <c r="I2678" s="61" t="str">
        <f t="shared" si="252"/>
        <v/>
      </c>
      <c r="J2678" s="61" t="str">
        <f t="shared" si="248"/>
        <v/>
      </c>
      <c r="K2678" s="61">
        <f t="array" ref="K2678">(MAX(IF($A2678=InsertVoiceSwitchActivateLOG!A$1:A$7000,InsertVoiceSwitchActivateLOG!H$1:H$7000,0)))</f>
        <v>2.4799999999999996E-2</v>
      </c>
      <c r="L2678" s="61" t="str">
        <f t="shared" si="253"/>
        <v/>
      </c>
      <c r="M2678" s="61">
        <f t="shared" si="251"/>
        <v>17.899999999997362</v>
      </c>
      <c r="N2678" s="59" t="str">
        <f t="shared" si="249"/>
        <v/>
      </c>
      <c r="O2678" s="59" t="str">
        <f t="shared" si="250"/>
        <v/>
      </c>
    </row>
    <row r="2679" spans="1:15" ht="12.5" customHeight="1" x14ac:dyDescent="0.35">
      <c r="A2679" s="2">
        <v>53</v>
      </c>
      <c r="B2679" s="2" t="s">
        <v>54</v>
      </c>
      <c r="C2679" s="69">
        <v>115.009</v>
      </c>
      <c r="D2679" t="s">
        <v>50</v>
      </c>
      <c r="E2679" s="2" t="s">
        <v>44</v>
      </c>
      <c r="F2679" s="2" t="s">
        <v>55</v>
      </c>
      <c r="G2679" s="2"/>
      <c r="H2679" s="2" t="str">
        <f>IF(OR(G2679="",G2680="",G2681="",G2682=""),"",(SUMIF(A2679:A$7000,A2679,G2679:G$7000)))</f>
        <v/>
      </c>
      <c r="I2679" s="55" t="str">
        <f t="shared" si="252"/>
        <v/>
      </c>
      <c r="J2679" s="61" t="str">
        <f t="shared" si="248"/>
        <v/>
      </c>
      <c r="K2679" s="55">
        <f t="array" ref="K2679">(MAX(IF($A2679=InsertVoiceSwitchActivateLOG!A$1:A$7000,InsertVoiceSwitchActivateLOG!H$1:H$7000,0)))</f>
        <v>2.4799999999999996E-2</v>
      </c>
      <c r="L2679" s="55" t="str">
        <f t="shared" si="253"/>
        <v/>
      </c>
      <c r="M2679" s="55">
        <f t="shared" si="251"/>
        <v>16.300000000001091</v>
      </c>
      <c r="N2679" s="59" t="str">
        <f t="shared" si="249"/>
        <v/>
      </c>
      <c r="O2679" s="59" t="str">
        <f t="shared" si="250"/>
        <v/>
      </c>
    </row>
    <row r="2680" spans="1:15" ht="12.5" customHeight="1" x14ac:dyDescent="0.35">
      <c r="A2680" s="61">
        <v>53</v>
      </c>
      <c r="B2680" s="61" t="s">
        <v>54</v>
      </c>
      <c r="C2680" s="70">
        <v>115.0292</v>
      </c>
      <c r="D2680" s="59" t="s">
        <v>50</v>
      </c>
      <c r="E2680" s="61" t="s">
        <v>44</v>
      </c>
      <c r="F2680" s="61" t="s">
        <v>55</v>
      </c>
      <c r="G2680" s="61"/>
      <c r="H2680" s="61" t="str">
        <f>IF(OR(G2680="",G2681="",G2682="",G2683=""),"",(SUMIF(A2680:A$7000,A2680,G2680:G$7000)))</f>
        <v/>
      </c>
      <c r="I2680" s="61" t="str">
        <f t="shared" si="252"/>
        <v/>
      </c>
      <c r="J2680" s="61" t="str">
        <f t="shared" si="248"/>
        <v/>
      </c>
      <c r="K2680" s="61">
        <f t="array" ref="K2680">(MAX(IF($A2680=InsertVoiceSwitchActivateLOG!A$1:A$7000,InsertVoiceSwitchActivateLOG!H$1:H$7000,0)))</f>
        <v>2.4799999999999996E-2</v>
      </c>
      <c r="L2680" s="61" t="str">
        <f t="shared" si="253"/>
        <v/>
      </c>
      <c r="M2680" s="61">
        <f t="shared" si="251"/>
        <v>20.20000000000266</v>
      </c>
      <c r="N2680" s="59" t="str">
        <f t="shared" si="249"/>
        <v/>
      </c>
      <c r="O2680" s="59" t="str">
        <f t="shared" si="250"/>
        <v/>
      </c>
    </row>
    <row r="2681" spans="1:15" ht="12.5" customHeight="1" x14ac:dyDescent="0.35">
      <c r="A2681" s="2">
        <v>53</v>
      </c>
      <c r="B2681" s="2" t="s">
        <v>54</v>
      </c>
      <c r="C2681" s="69">
        <v>115.0498</v>
      </c>
      <c r="D2681" t="s">
        <v>50</v>
      </c>
      <c r="E2681" s="2" t="s">
        <v>44</v>
      </c>
      <c r="F2681" s="2" t="s">
        <v>55</v>
      </c>
      <c r="G2681" s="2">
        <v>1E-4</v>
      </c>
      <c r="H2681" s="2" t="str">
        <f>IF(OR(G2681="",G2682="",G2683="",G2684=""),"",(SUMIF(A2681:A$7000,A2681,G2681:G$7000)))</f>
        <v/>
      </c>
      <c r="I2681" s="55" t="str">
        <f t="shared" si="252"/>
        <v/>
      </c>
      <c r="J2681" s="61" t="str">
        <f t="shared" si="248"/>
        <v/>
      </c>
      <c r="K2681" s="55">
        <f t="array" ref="K2681">(MAX(IF($A2681=InsertVoiceSwitchActivateLOG!A$1:A$7000,InsertVoiceSwitchActivateLOG!H$1:H$7000,0)))</f>
        <v>2.4799999999999996E-2</v>
      </c>
      <c r="L2681" s="55" t="str">
        <f t="shared" si="253"/>
        <v/>
      </c>
      <c r="M2681" s="55">
        <f t="shared" si="251"/>
        <v>20.600000000001728</v>
      </c>
      <c r="N2681" s="59" t="str">
        <f t="shared" si="249"/>
        <v/>
      </c>
      <c r="O2681" s="59" t="str">
        <f t="shared" si="250"/>
        <v/>
      </c>
    </row>
    <row r="2682" spans="1:15" ht="12.5" customHeight="1" x14ac:dyDescent="0.35">
      <c r="A2682" s="61">
        <v>53</v>
      </c>
      <c r="B2682" s="61" t="s">
        <v>54</v>
      </c>
      <c r="C2682" s="70">
        <v>115.06740000000001</v>
      </c>
      <c r="D2682" s="59" t="s">
        <v>50</v>
      </c>
      <c r="E2682" s="61" t="s">
        <v>44</v>
      </c>
      <c r="F2682" s="61" t="s">
        <v>55</v>
      </c>
      <c r="G2682" s="61"/>
      <c r="H2682" s="61" t="str">
        <f>IF(OR(G2682="",G2683="",G2684="",G2685=""),"",(SUMIF(A2682:A$7000,A2682,G2682:G$7000)))</f>
        <v/>
      </c>
      <c r="I2682" s="61" t="str">
        <f t="shared" si="252"/>
        <v/>
      </c>
      <c r="J2682" s="61" t="str">
        <f t="shared" si="248"/>
        <v/>
      </c>
      <c r="K2682" s="61">
        <f t="array" ref="K2682">(MAX(IF($A2682=InsertVoiceSwitchActivateLOG!A$1:A$7000,InsertVoiceSwitchActivateLOG!H$1:H$7000,0)))</f>
        <v>2.4799999999999996E-2</v>
      </c>
      <c r="L2682" s="61" t="str">
        <f t="shared" si="253"/>
        <v/>
      </c>
      <c r="M2682" s="61">
        <f t="shared" si="251"/>
        <v>17.600000000001614</v>
      </c>
      <c r="N2682" s="59" t="str">
        <f t="shared" si="249"/>
        <v/>
      </c>
      <c r="O2682" s="59" t="str">
        <f t="shared" si="250"/>
        <v/>
      </c>
    </row>
    <row r="2683" spans="1:15" ht="12.5" customHeight="1" x14ac:dyDescent="0.35">
      <c r="A2683" s="2">
        <v>53</v>
      </c>
      <c r="B2683" s="2" t="s">
        <v>54</v>
      </c>
      <c r="C2683" s="69">
        <v>115.0868</v>
      </c>
      <c r="D2683" t="s">
        <v>50</v>
      </c>
      <c r="E2683" s="2" t="s">
        <v>44</v>
      </c>
      <c r="F2683" s="2" t="s">
        <v>55</v>
      </c>
      <c r="G2683" s="2"/>
      <c r="H2683" s="2" t="str">
        <f>IF(OR(G2683="",G2684="",G2685="",G2686=""),"",(SUMIF(A2683:A$7000,A2683,G2683:G$7000)))</f>
        <v/>
      </c>
      <c r="I2683" s="55" t="str">
        <f t="shared" si="252"/>
        <v/>
      </c>
      <c r="J2683" s="61" t="str">
        <f t="shared" si="248"/>
        <v/>
      </c>
      <c r="K2683" s="55">
        <f t="array" ref="K2683">(MAX(IF($A2683=InsertVoiceSwitchActivateLOG!A$1:A$7000,InsertVoiceSwitchActivateLOG!H$1:H$7000,0)))</f>
        <v>2.4799999999999996E-2</v>
      </c>
      <c r="L2683" s="55" t="str">
        <f t="shared" si="253"/>
        <v/>
      </c>
      <c r="M2683" s="55">
        <f t="shared" si="251"/>
        <v>19.399999999990314</v>
      </c>
      <c r="N2683" s="59" t="str">
        <f t="shared" si="249"/>
        <v/>
      </c>
      <c r="O2683" s="59" t="str">
        <f t="shared" si="250"/>
        <v/>
      </c>
    </row>
    <row r="2684" spans="1:15" ht="12.5" customHeight="1" x14ac:dyDescent="0.35">
      <c r="A2684" s="61">
        <v>53</v>
      </c>
      <c r="B2684" s="61" t="s">
        <v>54</v>
      </c>
      <c r="C2684" s="70">
        <v>115.1044</v>
      </c>
      <c r="D2684" s="59" t="s">
        <v>50</v>
      </c>
      <c r="E2684" s="61" t="s">
        <v>44</v>
      </c>
      <c r="F2684" s="61" t="s">
        <v>55</v>
      </c>
      <c r="G2684" s="61"/>
      <c r="H2684" s="61" t="str">
        <f>IF(OR(G2684="",G2685="",G2686="",G2687=""),"",(SUMIF(A2684:A$7000,A2684,G2684:G$7000)))</f>
        <v/>
      </c>
      <c r="I2684" s="61" t="str">
        <f t="shared" si="252"/>
        <v/>
      </c>
      <c r="J2684" s="61" t="str">
        <f t="shared" si="248"/>
        <v/>
      </c>
      <c r="K2684" s="61">
        <f t="array" ref="K2684">(MAX(IF($A2684=InsertVoiceSwitchActivateLOG!A$1:A$7000,InsertVoiceSwitchActivateLOG!H$1:H$7000,0)))</f>
        <v>2.4799999999999996E-2</v>
      </c>
      <c r="L2684" s="61" t="str">
        <f t="shared" si="253"/>
        <v/>
      </c>
      <c r="M2684" s="61">
        <f t="shared" si="251"/>
        <v>17.600000000001614</v>
      </c>
      <c r="N2684" s="59" t="str">
        <f t="shared" si="249"/>
        <v/>
      </c>
      <c r="O2684" s="59" t="str">
        <f t="shared" si="250"/>
        <v/>
      </c>
    </row>
    <row r="2685" spans="1:15" ht="12.5" customHeight="1" x14ac:dyDescent="0.35">
      <c r="A2685" s="2">
        <v>53</v>
      </c>
      <c r="B2685" s="2" t="s">
        <v>54</v>
      </c>
      <c r="C2685" s="69">
        <v>115.12009999999999</v>
      </c>
      <c r="D2685" t="s">
        <v>50</v>
      </c>
      <c r="E2685" s="2" t="s">
        <v>44</v>
      </c>
      <c r="F2685" s="2" t="s">
        <v>55</v>
      </c>
      <c r="G2685" s="2"/>
      <c r="H2685" s="2" t="str">
        <f>IF(OR(G2685="",G2686="",G2687="",G2688=""),"",(SUMIF(A2685:A$7000,A2685,G2685:G$7000)))</f>
        <v/>
      </c>
      <c r="I2685" s="55" t="str">
        <f t="shared" si="252"/>
        <v/>
      </c>
      <c r="J2685" s="61" t="str">
        <f t="shared" si="248"/>
        <v/>
      </c>
      <c r="K2685" s="55">
        <f t="array" ref="K2685">(MAX(IF($A2685=InsertVoiceSwitchActivateLOG!A$1:A$7000,InsertVoiceSwitchActivateLOG!H$1:H$7000,0)))</f>
        <v>2.4799999999999996E-2</v>
      </c>
      <c r="L2685" s="55" t="str">
        <f t="shared" si="253"/>
        <v/>
      </c>
      <c r="M2685" s="55">
        <f t="shared" si="251"/>
        <v>15.699999999995384</v>
      </c>
      <c r="N2685" s="59" t="str">
        <f t="shared" si="249"/>
        <v/>
      </c>
      <c r="O2685" s="59" t="str">
        <f t="shared" si="250"/>
        <v/>
      </c>
    </row>
    <row r="2686" spans="1:15" ht="12.5" customHeight="1" x14ac:dyDescent="0.35">
      <c r="A2686" s="61">
        <v>53</v>
      </c>
      <c r="B2686" s="61" t="s">
        <v>54</v>
      </c>
      <c r="C2686" s="70">
        <v>115.137</v>
      </c>
      <c r="D2686" s="59" t="s">
        <v>50</v>
      </c>
      <c r="E2686" s="61" t="s">
        <v>44</v>
      </c>
      <c r="F2686" s="61" t="s">
        <v>55</v>
      </c>
      <c r="G2686" s="61"/>
      <c r="H2686" s="61" t="str">
        <f>IF(OR(G2686="",G2687="",G2688="",G2689=""),"",(SUMIF(A2686:A$7000,A2686,G2686:G$7000)))</f>
        <v/>
      </c>
      <c r="I2686" s="61" t="str">
        <f t="shared" si="252"/>
        <v/>
      </c>
      <c r="J2686" s="61" t="str">
        <f t="shared" si="248"/>
        <v/>
      </c>
      <c r="K2686" s="61">
        <f t="array" ref="K2686">(MAX(IF($A2686=InsertVoiceSwitchActivateLOG!A$1:A$7000,InsertVoiceSwitchActivateLOG!H$1:H$7000,0)))</f>
        <v>2.4799999999999996E-2</v>
      </c>
      <c r="L2686" s="61" t="str">
        <f t="shared" si="253"/>
        <v/>
      </c>
      <c r="M2686" s="61">
        <f t="shared" si="251"/>
        <v>16.900000000006798</v>
      </c>
      <c r="N2686" s="59" t="str">
        <f t="shared" si="249"/>
        <v/>
      </c>
      <c r="O2686" s="59" t="str">
        <f t="shared" si="250"/>
        <v/>
      </c>
    </row>
    <row r="2687" spans="1:15" ht="12.5" customHeight="1" x14ac:dyDescent="0.35">
      <c r="A2687" s="2">
        <v>53</v>
      </c>
      <c r="B2687" s="2" t="s">
        <v>54</v>
      </c>
      <c r="C2687" s="69">
        <v>115.15260000000001</v>
      </c>
      <c r="D2687" t="s">
        <v>50</v>
      </c>
      <c r="E2687" s="2" t="s">
        <v>44</v>
      </c>
      <c r="F2687" s="2" t="s">
        <v>55</v>
      </c>
      <c r="G2687" s="2"/>
      <c r="H2687" s="2" t="str">
        <f>IF(OR(G2687="",G2688="",G2689="",G2690=""),"",(SUMIF(A2687:A$7000,A2687,G2687:G$7000)))</f>
        <v/>
      </c>
      <c r="I2687" s="55" t="str">
        <f t="shared" si="252"/>
        <v/>
      </c>
      <c r="J2687" s="61" t="str">
        <f t="shared" si="248"/>
        <v/>
      </c>
      <c r="K2687" s="55">
        <f t="array" ref="K2687">(MAX(IF($A2687=InsertVoiceSwitchActivateLOG!A$1:A$7000,InsertVoiceSwitchActivateLOG!H$1:H$7000,0)))</f>
        <v>2.4799999999999996E-2</v>
      </c>
      <c r="L2687" s="55" t="str">
        <f t="shared" si="253"/>
        <v/>
      </c>
      <c r="M2687" s="55">
        <f t="shared" si="251"/>
        <v>15.600000000006276</v>
      </c>
      <c r="N2687" s="59" t="str">
        <f t="shared" si="249"/>
        <v/>
      </c>
      <c r="O2687" s="59" t="str">
        <f t="shared" si="250"/>
        <v/>
      </c>
    </row>
    <row r="2688" spans="1:15" ht="12.5" customHeight="1" x14ac:dyDescent="0.35">
      <c r="A2688" s="61">
        <v>53</v>
      </c>
      <c r="B2688" s="61" t="s">
        <v>54</v>
      </c>
      <c r="C2688" s="70">
        <v>115.1698</v>
      </c>
      <c r="D2688" s="59" t="s">
        <v>50</v>
      </c>
      <c r="E2688" s="61" t="s">
        <v>44</v>
      </c>
      <c r="F2688" s="61" t="s">
        <v>55</v>
      </c>
      <c r="G2688" s="61"/>
      <c r="H2688" s="61" t="str">
        <f>IF(OR(G2688="",G2689="",G2690="",G2691=""),"",(SUMIF(A2688:A$7000,A2688,G2688:G$7000)))</f>
        <v/>
      </c>
      <c r="I2688" s="61" t="str">
        <f t="shared" si="252"/>
        <v/>
      </c>
      <c r="J2688" s="61" t="str">
        <f t="shared" si="248"/>
        <v/>
      </c>
      <c r="K2688" s="61">
        <f t="array" ref="K2688">(MAX(IF($A2688=InsertVoiceSwitchActivateLOG!A$1:A$7000,InsertVoiceSwitchActivateLOG!H$1:H$7000,0)))</f>
        <v>2.4799999999999996E-2</v>
      </c>
      <c r="L2688" s="61" t="str">
        <f t="shared" si="253"/>
        <v/>
      </c>
      <c r="M2688" s="61">
        <f t="shared" si="251"/>
        <v>17.199999999988336</v>
      </c>
      <c r="N2688" s="59" t="str">
        <f t="shared" si="249"/>
        <v/>
      </c>
      <c r="O2688" s="59" t="str">
        <f t="shared" si="250"/>
        <v/>
      </c>
    </row>
    <row r="2689" spans="1:15" ht="12.5" customHeight="1" x14ac:dyDescent="0.35">
      <c r="A2689" s="2">
        <v>53</v>
      </c>
      <c r="B2689" s="2" t="s">
        <v>54</v>
      </c>
      <c r="C2689" s="69">
        <v>115.18559999999999</v>
      </c>
      <c r="D2689" t="s">
        <v>50</v>
      </c>
      <c r="E2689" s="2" t="s">
        <v>44</v>
      </c>
      <c r="F2689" s="2" t="s">
        <v>55</v>
      </c>
      <c r="G2689" s="2"/>
      <c r="H2689" s="2" t="str">
        <f>IF(OR(G2689="",G2690="",G2691="",G2692=""),"",(SUMIF(A2689:A$7000,A2689,G2689:G$7000)))</f>
        <v/>
      </c>
      <c r="I2689" s="55" t="str">
        <f t="shared" si="252"/>
        <v/>
      </c>
      <c r="J2689" s="61" t="str">
        <f t="shared" si="248"/>
        <v/>
      </c>
      <c r="K2689" s="55">
        <f t="array" ref="K2689">(MAX(IF($A2689=InsertVoiceSwitchActivateLOG!A$1:A$7000,InsertVoiceSwitchActivateLOG!H$1:H$7000,0)))</f>
        <v>2.4799999999999996E-2</v>
      </c>
      <c r="L2689" s="55" t="str">
        <f t="shared" si="253"/>
        <v/>
      </c>
      <c r="M2689" s="55">
        <f t="shared" si="251"/>
        <v>15.799999999998704</v>
      </c>
      <c r="N2689" s="59" t="str">
        <f t="shared" si="249"/>
        <v/>
      </c>
      <c r="O2689" s="59" t="str">
        <f t="shared" si="250"/>
        <v/>
      </c>
    </row>
    <row r="2690" spans="1:15" ht="12.5" customHeight="1" x14ac:dyDescent="0.35">
      <c r="A2690" s="61">
        <v>53</v>
      </c>
      <c r="B2690" s="61" t="s">
        <v>54</v>
      </c>
      <c r="C2690" s="70">
        <v>115.2068</v>
      </c>
      <c r="D2690" s="59" t="s">
        <v>50</v>
      </c>
      <c r="E2690" s="61" t="s">
        <v>44</v>
      </c>
      <c r="F2690" s="61" t="s">
        <v>55</v>
      </c>
      <c r="G2690" s="61"/>
      <c r="H2690" s="61" t="str">
        <f>IF(OR(G2690="",G2691="",G2692="",G2693=""),"",(SUMIF(A2690:A$7000,A2690,G2690:G$7000)))</f>
        <v/>
      </c>
      <c r="I2690" s="61" t="str">
        <f t="shared" si="252"/>
        <v/>
      </c>
      <c r="J2690" s="61" t="str">
        <f t="shared" si="248"/>
        <v/>
      </c>
      <c r="K2690" s="61">
        <f t="array" ref="K2690">(MAX(IF($A2690=InsertVoiceSwitchActivateLOG!A$1:A$7000,InsertVoiceSwitchActivateLOG!H$1:H$7000,0)))</f>
        <v>2.4799999999999996E-2</v>
      </c>
      <c r="L2690" s="61" t="str">
        <f t="shared" si="253"/>
        <v/>
      </c>
      <c r="M2690" s="61">
        <f t="shared" si="251"/>
        <v>21.200000000007435</v>
      </c>
      <c r="N2690" s="59" t="str">
        <f t="shared" si="249"/>
        <v/>
      </c>
      <c r="O2690" s="59" t="str">
        <f t="shared" si="250"/>
        <v/>
      </c>
    </row>
    <row r="2691" spans="1:15" ht="12.5" customHeight="1" x14ac:dyDescent="0.35">
      <c r="A2691" s="2">
        <v>53</v>
      </c>
      <c r="B2691" s="2" t="s">
        <v>56</v>
      </c>
      <c r="C2691" s="69">
        <v>115.2337</v>
      </c>
      <c r="D2691" t="s">
        <v>50</v>
      </c>
      <c r="E2691" s="2" t="s">
        <v>44</v>
      </c>
      <c r="F2691" s="2" t="s">
        <v>55</v>
      </c>
      <c r="G2691" s="2">
        <v>1.8E-3</v>
      </c>
      <c r="H2691" s="2">
        <f>IF(OR(G2691="",G2692="",G2693="",G2694=""),"",(SUMIF(A2691:A$7000,A2691,G2691:G$7000)))</f>
        <v>2.4799999999999996E-2</v>
      </c>
      <c r="I2691" s="55">
        <f t="shared" si="252"/>
        <v>53</v>
      </c>
      <c r="J2691" s="61" t="str">
        <f t="shared" si="248"/>
        <v>TaskC</v>
      </c>
      <c r="K2691" s="55">
        <f t="array" ref="K2691">(MAX(IF($A2691=InsertVoiceSwitchActivateLOG!A$1:A$7000,InsertVoiceSwitchActivateLOG!H$1:H$7000,0)))</f>
        <v>2.4799999999999996E-2</v>
      </c>
      <c r="L2691" s="55">
        <f t="shared" si="253"/>
        <v>115.2337</v>
      </c>
      <c r="M2691" s="55">
        <f t="shared" si="251"/>
        <v>26.899999999997704</v>
      </c>
      <c r="N2691" s="59" t="str">
        <f t="shared" si="249"/>
        <v/>
      </c>
      <c r="O2691" s="59" t="str">
        <f t="shared" si="250"/>
        <v/>
      </c>
    </row>
    <row r="2692" spans="1:15" ht="12.5" customHeight="1" x14ac:dyDescent="0.35">
      <c r="A2692" s="61">
        <v>53</v>
      </c>
      <c r="B2692" s="61" t="s">
        <v>56</v>
      </c>
      <c r="C2692" s="70">
        <v>115.2633</v>
      </c>
      <c r="D2692" s="59" t="s">
        <v>50</v>
      </c>
      <c r="E2692" s="61" t="s">
        <v>44</v>
      </c>
      <c r="F2692" s="61" t="s">
        <v>55</v>
      </c>
      <c r="G2692" s="61">
        <v>1.4E-3</v>
      </c>
      <c r="H2692" s="61">
        <f>IF(OR(G2692="",G2693="",G2694="",G2695=""),"",(SUMIF(A2692:A$7000,A2692,G2692:G$7000)))</f>
        <v>2.2999999999999996E-2</v>
      </c>
      <c r="I2692" s="61" t="str">
        <f t="shared" si="252"/>
        <v/>
      </c>
      <c r="J2692" s="61" t="str">
        <f t="shared" si="248"/>
        <v/>
      </c>
      <c r="K2692" s="61">
        <f t="array" ref="K2692">(MAX(IF($A2692=InsertVoiceSwitchActivateLOG!A$1:A$7000,InsertVoiceSwitchActivateLOG!H$1:H$7000,0)))</f>
        <v>2.4799999999999996E-2</v>
      </c>
      <c r="L2692" s="61" t="str">
        <f t="shared" si="253"/>
        <v/>
      </c>
      <c r="M2692" s="61">
        <f t="shared" si="251"/>
        <v>29.600000000002069</v>
      </c>
      <c r="N2692" s="59">
        <f t="shared" si="249"/>
        <v>53</v>
      </c>
      <c r="O2692" s="59">
        <f t="shared" si="250"/>
        <v>1</v>
      </c>
    </row>
    <row r="2693" spans="1:15" ht="12.5" customHeight="1" x14ac:dyDescent="0.35">
      <c r="A2693" s="2">
        <v>53</v>
      </c>
      <c r="B2693" s="2" t="s">
        <v>56</v>
      </c>
      <c r="C2693" s="69">
        <v>115.2822</v>
      </c>
      <c r="D2693" t="s">
        <v>50</v>
      </c>
      <c r="E2693" s="2" t="s">
        <v>44</v>
      </c>
      <c r="F2693" s="2" t="s">
        <v>55</v>
      </c>
      <c r="G2693" s="2">
        <v>3.2000000000000002E-3</v>
      </c>
      <c r="H2693" s="2">
        <f>IF(OR(G2693="",G2694="",G2695="",G2696=""),"",(SUMIF(A2693:A$7000,A2693,G2693:G$7000)))</f>
        <v>2.1599999999999998E-2</v>
      </c>
      <c r="I2693" s="55" t="str">
        <f t="shared" si="252"/>
        <v/>
      </c>
      <c r="J2693" s="61" t="str">
        <f t="shared" si="248"/>
        <v/>
      </c>
      <c r="K2693" s="55">
        <f t="array" ref="K2693">(MAX(IF($A2693=InsertVoiceSwitchActivateLOG!A$1:A$7000,InsertVoiceSwitchActivateLOG!H$1:H$7000,0)))</f>
        <v>2.4799999999999996E-2</v>
      </c>
      <c r="L2693" s="55" t="str">
        <f t="shared" si="253"/>
        <v/>
      </c>
      <c r="M2693" s="55">
        <f t="shared" si="251"/>
        <v>18.900000000002137</v>
      </c>
      <c r="N2693" s="59">
        <f t="shared" si="249"/>
        <v>53</v>
      </c>
      <c r="O2693" s="59">
        <f t="shared" si="250"/>
        <v>1</v>
      </c>
    </row>
    <row r="2694" spans="1:15" ht="12.5" customHeight="1" x14ac:dyDescent="0.35">
      <c r="A2694" s="61">
        <v>53</v>
      </c>
      <c r="B2694" s="61" t="s">
        <v>56</v>
      </c>
      <c r="C2694" s="70">
        <v>115.3008</v>
      </c>
      <c r="D2694" s="59" t="s">
        <v>50</v>
      </c>
      <c r="E2694" s="61" t="s">
        <v>44</v>
      </c>
      <c r="F2694" s="61" t="s">
        <v>55</v>
      </c>
      <c r="G2694" s="61">
        <v>3.2000000000000002E-3</v>
      </c>
      <c r="H2694" s="61">
        <f>IF(OR(G2694="",G2695="",G2696="",G2697=""),"",(SUMIF(A2694:A$7000,A2694,G2694:G$7000)))</f>
        <v>1.84E-2</v>
      </c>
      <c r="I2694" s="61" t="str">
        <f t="shared" si="252"/>
        <v/>
      </c>
      <c r="J2694" s="61" t="str">
        <f t="shared" si="248"/>
        <v/>
      </c>
      <c r="K2694" s="61">
        <f t="array" ref="K2694">(MAX(IF($A2694=InsertVoiceSwitchActivateLOG!A$1:A$7000,InsertVoiceSwitchActivateLOG!H$1:H$7000,0)))</f>
        <v>2.4799999999999996E-2</v>
      </c>
      <c r="L2694" s="61" t="str">
        <f t="shared" si="253"/>
        <v/>
      </c>
      <c r="M2694" s="61">
        <f t="shared" si="251"/>
        <v>18.599999999992178</v>
      </c>
      <c r="N2694" s="59">
        <f t="shared" si="249"/>
        <v>53</v>
      </c>
      <c r="O2694" s="59">
        <f t="shared" si="250"/>
        <v>1</v>
      </c>
    </row>
    <row r="2695" spans="1:15" ht="12.5" customHeight="1" x14ac:dyDescent="0.35">
      <c r="A2695" s="2">
        <v>53</v>
      </c>
      <c r="B2695" s="2" t="s">
        <v>56</v>
      </c>
      <c r="C2695" s="69">
        <v>115.31829999999999</v>
      </c>
      <c r="D2695" t="s">
        <v>50</v>
      </c>
      <c r="E2695" s="2" t="s">
        <v>44</v>
      </c>
      <c r="F2695" s="2" t="s">
        <v>55</v>
      </c>
      <c r="G2695" s="2">
        <v>3.8E-3</v>
      </c>
      <c r="H2695" s="2">
        <f>IF(OR(G2695="",G2696="",G2697="",G2698=""),"",(SUMIF(A2695:A$7000,A2695,G2695:G$7000)))</f>
        <v>1.52E-2</v>
      </c>
      <c r="I2695" s="55" t="str">
        <f t="shared" si="252"/>
        <v/>
      </c>
      <c r="J2695" s="61" t="str">
        <f t="shared" si="248"/>
        <v/>
      </c>
      <c r="K2695" s="55">
        <f t="array" ref="K2695">(MAX(IF($A2695=InsertVoiceSwitchActivateLOG!A$1:A$7000,InsertVoiceSwitchActivateLOG!H$1:H$7000,0)))</f>
        <v>2.4799999999999996E-2</v>
      </c>
      <c r="L2695" s="55" t="str">
        <f t="shared" si="253"/>
        <v/>
      </c>
      <c r="M2695" s="55">
        <f t="shared" si="251"/>
        <v>17.499999999998295</v>
      </c>
      <c r="N2695" s="59">
        <f t="shared" si="249"/>
        <v>53</v>
      </c>
      <c r="O2695" s="59">
        <f t="shared" si="250"/>
        <v>-1</v>
      </c>
    </row>
    <row r="2696" spans="1:15" ht="12.5" customHeight="1" x14ac:dyDescent="0.35">
      <c r="A2696" s="61">
        <v>53</v>
      </c>
      <c r="B2696" s="61" t="s">
        <v>56</v>
      </c>
      <c r="C2696" s="70">
        <v>115.3366</v>
      </c>
      <c r="D2696" s="59" t="s">
        <v>50</v>
      </c>
      <c r="E2696" s="61" t="s">
        <v>44</v>
      </c>
      <c r="F2696" s="61" t="s">
        <v>55</v>
      </c>
      <c r="G2696" s="61">
        <v>1.8E-3</v>
      </c>
      <c r="H2696" s="61">
        <f>IF(OR(G2696="",G2697="",G2698="",G2699=""),"",(SUMIF(A2696:A$7000,A2696,G2696:G$7000)))</f>
        <v>1.14E-2</v>
      </c>
      <c r="I2696" s="61" t="str">
        <f t="shared" si="252"/>
        <v/>
      </c>
      <c r="J2696" s="61" t="str">
        <f t="shared" si="248"/>
        <v/>
      </c>
      <c r="K2696" s="61">
        <f t="array" ref="K2696">(MAX(IF($A2696=InsertVoiceSwitchActivateLOG!A$1:A$7000,InsertVoiceSwitchActivateLOG!H$1:H$7000,0)))</f>
        <v>2.4799999999999996E-2</v>
      </c>
      <c r="L2696" s="61" t="str">
        <f t="shared" si="253"/>
        <v/>
      </c>
      <c r="M2696" s="61">
        <f t="shared" si="251"/>
        <v>18.300000000010641</v>
      </c>
      <c r="N2696" s="59">
        <f t="shared" si="249"/>
        <v>53</v>
      </c>
      <c r="O2696" s="59">
        <f t="shared" si="250"/>
        <v>-1</v>
      </c>
    </row>
    <row r="2697" spans="1:15" ht="12.5" customHeight="1" x14ac:dyDescent="0.35">
      <c r="A2697" s="2">
        <v>53</v>
      </c>
      <c r="B2697" s="2" t="s">
        <v>56</v>
      </c>
      <c r="C2697" s="69">
        <v>115.3579</v>
      </c>
      <c r="D2697" t="s">
        <v>50</v>
      </c>
      <c r="E2697" s="2" t="s">
        <v>44</v>
      </c>
      <c r="F2697" s="2" t="s">
        <v>55</v>
      </c>
      <c r="G2697" s="2">
        <v>1.1999999999999999E-3</v>
      </c>
      <c r="H2697" s="2">
        <f>IF(OR(G2697="",G2698="",G2699="",G2700=""),"",(SUMIF(A2697:A$7000,A2697,G2697:G$7000)))</f>
        <v>9.5999999999999992E-3</v>
      </c>
      <c r="I2697" s="55" t="str">
        <f t="shared" si="252"/>
        <v/>
      </c>
      <c r="J2697" s="61" t="str">
        <f t="shared" si="248"/>
        <v/>
      </c>
      <c r="K2697" s="55">
        <f t="array" ref="K2697">(MAX(IF($A2697=InsertVoiceSwitchActivateLOG!A$1:A$7000,InsertVoiceSwitchActivateLOG!H$1:H$7000,0)))</f>
        <v>2.4799999999999996E-2</v>
      </c>
      <c r="L2697" s="55" t="str">
        <f t="shared" si="253"/>
        <v/>
      </c>
      <c r="M2697" s="55">
        <f t="shared" si="251"/>
        <v>21.299999999996544</v>
      </c>
      <c r="N2697" s="59">
        <f t="shared" si="249"/>
        <v>53</v>
      </c>
      <c r="O2697" s="59">
        <f t="shared" si="250"/>
        <v>1</v>
      </c>
    </row>
    <row r="2698" spans="1:15" ht="12.5" customHeight="1" x14ac:dyDescent="0.35">
      <c r="A2698" s="61">
        <v>53</v>
      </c>
      <c r="B2698" s="61" t="s">
        <v>56</v>
      </c>
      <c r="C2698" s="70">
        <v>115.37439999999999</v>
      </c>
      <c r="D2698" s="59" t="s">
        <v>50</v>
      </c>
      <c r="E2698" s="61" t="s">
        <v>44</v>
      </c>
      <c r="F2698" s="61" t="s">
        <v>55</v>
      </c>
      <c r="G2698" s="61">
        <v>3.3E-3</v>
      </c>
      <c r="H2698" s="61">
        <f>IF(OR(G2698="",G2699="",G2700="",G2701=""),"",(SUMIF(A2698:A$7000,A2698,G2698:G$7000)))</f>
        <v>8.3999999999999995E-3</v>
      </c>
      <c r="I2698" s="61" t="str">
        <f t="shared" si="252"/>
        <v/>
      </c>
      <c r="J2698" s="61" t="str">
        <f t="shared" si="248"/>
        <v/>
      </c>
      <c r="K2698" s="61">
        <f t="array" ref="K2698">(MAX(IF($A2698=InsertVoiceSwitchActivateLOG!A$1:A$7000,InsertVoiceSwitchActivateLOG!H$1:H$7000,0)))</f>
        <v>2.4799999999999996E-2</v>
      </c>
      <c r="L2698" s="61" t="str">
        <f t="shared" si="253"/>
        <v/>
      </c>
      <c r="M2698" s="61">
        <f t="shared" si="251"/>
        <v>16.49999999999352</v>
      </c>
      <c r="N2698" s="59">
        <f t="shared" si="249"/>
        <v>53</v>
      </c>
      <c r="O2698" s="59">
        <f t="shared" si="250"/>
        <v>-1</v>
      </c>
    </row>
    <row r="2699" spans="1:15" ht="12.5" customHeight="1" x14ac:dyDescent="0.35">
      <c r="A2699" s="2">
        <v>53</v>
      </c>
      <c r="B2699" s="2" t="s">
        <v>56</v>
      </c>
      <c r="C2699" s="69">
        <v>115.39190000000001</v>
      </c>
      <c r="D2699" t="s">
        <v>50</v>
      </c>
      <c r="E2699" s="2" t="s">
        <v>44</v>
      </c>
      <c r="F2699" s="2" t="s">
        <v>55</v>
      </c>
      <c r="G2699" s="2">
        <v>1.4E-3</v>
      </c>
      <c r="H2699" s="2">
        <f>IF(OR(G2699="",G2700="",G2701="",G2702=""),"",(SUMIF(A2699:A$7000,A2699,G2699:G$7000)))</f>
        <v>5.1000000000000004E-3</v>
      </c>
      <c r="I2699" s="55" t="str">
        <f t="shared" si="252"/>
        <v/>
      </c>
      <c r="J2699" s="61" t="str">
        <f t="shared" si="248"/>
        <v/>
      </c>
      <c r="K2699" s="55">
        <f t="array" ref="K2699">(MAX(IF($A2699=InsertVoiceSwitchActivateLOG!A$1:A$7000,InsertVoiceSwitchActivateLOG!H$1:H$7000,0)))</f>
        <v>2.4799999999999996E-2</v>
      </c>
      <c r="L2699" s="55" t="str">
        <f t="shared" si="253"/>
        <v/>
      </c>
      <c r="M2699" s="55">
        <f t="shared" si="251"/>
        <v>17.500000000012506</v>
      </c>
      <c r="N2699" s="59">
        <f t="shared" si="249"/>
        <v>53</v>
      </c>
      <c r="O2699" s="59">
        <f t="shared" si="250"/>
        <v>1</v>
      </c>
    </row>
    <row r="2700" spans="1:15" ht="12.5" customHeight="1" x14ac:dyDescent="0.35">
      <c r="A2700" s="61">
        <v>53</v>
      </c>
      <c r="B2700" s="61" t="s">
        <v>56</v>
      </c>
      <c r="C2700" s="70">
        <v>115.4198</v>
      </c>
      <c r="D2700" s="59" t="s">
        <v>50</v>
      </c>
      <c r="E2700" s="61" t="s">
        <v>44</v>
      </c>
      <c r="F2700" s="61" t="s">
        <v>55</v>
      </c>
      <c r="G2700" s="61">
        <v>1.4E-3</v>
      </c>
      <c r="H2700" s="61">
        <f>IF(OR(G2700="",G2701="",G2702="",G2703=""),"",(SUMIF(A2700:A$7000,A2700,G2700:G$7000)))</f>
        <v>3.6999999999999997E-3</v>
      </c>
      <c r="I2700" s="61" t="str">
        <f t="shared" si="252"/>
        <v/>
      </c>
      <c r="J2700" s="61" t="str">
        <f t="shared" si="248"/>
        <v/>
      </c>
      <c r="K2700" s="61">
        <f t="array" ref="K2700">(MAX(IF($A2700=InsertVoiceSwitchActivateLOG!A$1:A$7000,InsertVoiceSwitchActivateLOG!H$1:H$7000,0)))</f>
        <v>2.4799999999999996E-2</v>
      </c>
      <c r="L2700" s="61" t="str">
        <f t="shared" si="253"/>
        <v/>
      </c>
      <c r="M2700" s="61">
        <f t="shared" si="251"/>
        <v>27.899999999988268</v>
      </c>
      <c r="N2700" s="59">
        <f t="shared" si="249"/>
        <v>53</v>
      </c>
      <c r="O2700" s="59">
        <f t="shared" si="250"/>
        <v>-1</v>
      </c>
    </row>
    <row r="2701" spans="1:15" ht="12.5" customHeight="1" x14ac:dyDescent="0.35">
      <c r="A2701" s="2">
        <v>53</v>
      </c>
      <c r="B2701" s="2" t="s">
        <v>56</v>
      </c>
      <c r="C2701" s="69">
        <v>115.4425</v>
      </c>
      <c r="D2701" t="s">
        <v>50</v>
      </c>
      <c r="E2701" s="2" t="s">
        <v>44</v>
      </c>
      <c r="F2701" s="2" t="s">
        <v>55</v>
      </c>
      <c r="G2701" s="2">
        <v>1.1000000000000001E-3</v>
      </c>
      <c r="H2701" s="2" t="str">
        <f>IF(OR(G2701="",G2702="",G2703="",G2704=""),"",(SUMIF(A2701:A$7000,A2701,G2701:G$7000)))</f>
        <v/>
      </c>
      <c r="I2701" s="55" t="str">
        <f t="shared" si="252"/>
        <v/>
      </c>
      <c r="J2701" s="61" t="str">
        <f t="shared" si="248"/>
        <v/>
      </c>
      <c r="K2701" s="55">
        <f t="array" ref="K2701">(MAX(IF($A2701=InsertVoiceSwitchActivateLOG!A$1:A$7000,InsertVoiceSwitchActivateLOG!H$1:H$7000,0)))</f>
        <v>2.4799999999999996E-2</v>
      </c>
      <c r="L2701" s="55" t="str">
        <f t="shared" si="253"/>
        <v/>
      </c>
      <c r="M2701" s="55">
        <f t="shared" si="251"/>
        <v>22.700000000000387</v>
      </c>
      <c r="N2701" s="59">
        <f t="shared" si="249"/>
        <v>53</v>
      </c>
      <c r="O2701" s="59">
        <f t="shared" si="250"/>
        <v>1</v>
      </c>
    </row>
    <row r="2702" spans="1:15" ht="12.5" customHeight="1" x14ac:dyDescent="0.35">
      <c r="A2702" s="61">
        <v>53</v>
      </c>
      <c r="B2702" s="61" t="s">
        <v>56</v>
      </c>
      <c r="C2702" s="70">
        <v>115.4641</v>
      </c>
      <c r="D2702" s="59" t="s">
        <v>50</v>
      </c>
      <c r="E2702" s="61" t="s">
        <v>44</v>
      </c>
      <c r="F2702" s="61" t="s">
        <v>55</v>
      </c>
      <c r="G2702" s="61">
        <v>1.1000000000000001E-3</v>
      </c>
      <c r="H2702" s="61" t="str">
        <f>IF(OR(G2702="",G2703="",G2704="",G2705=""),"",(SUMIF(A2702:A$7000,A2702,G2702:G$7000)))</f>
        <v/>
      </c>
      <c r="I2702" s="61" t="str">
        <f t="shared" si="252"/>
        <v/>
      </c>
      <c r="J2702" s="61" t="str">
        <f t="shared" si="248"/>
        <v/>
      </c>
      <c r="K2702" s="61">
        <f t="array" ref="K2702">(MAX(IF($A2702=InsertVoiceSwitchActivateLOG!A$1:A$7000,InsertVoiceSwitchActivateLOG!H$1:H$7000,0)))</f>
        <v>2.4799999999999996E-2</v>
      </c>
      <c r="L2702" s="61" t="str">
        <f t="shared" si="253"/>
        <v/>
      </c>
      <c r="M2702" s="61">
        <f t="shared" si="251"/>
        <v>21.600000000006503</v>
      </c>
      <c r="N2702" s="59">
        <f t="shared" si="249"/>
        <v>53</v>
      </c>
      <c r="O2702" s="59">
        <f t="shared" si="250"/>
        <v>-1</v>
      </c>
    </row>
    <row r="2703" spans="1:15" ht="12.5" customHeight="1" x14ac:dyDescent="0.35">
      <c r="A2703" s="2">
        <v>53</v>
      </c>
      <c r="B2703" s="2" t="s">
        <v>54</v>
      </c>
      <c r="C2703" s="69">
        <v>115.48650000000001</v>
      </c>
      <c r="D2703" t="s">
        <v>50</v>
      </c>
      <c r="E2703" s="2" t="s">
        <v>44</v>
      </c>
      <c r="F2703" s="2" t="s">
        <v>55</v>
      </c>
      <c r="G2703" s="2">
        <v>1E-4</v>
      </c>
      <c r="H2703" s="2" t="str">
        <f>IF(OR(G2703="",G2704="",G2705="",G2706=""),"",(SUMIF(A2703:A$7000,A2703,G2703:G$7000)))</f>
        <v/>
      </c>
      <c r="I2703" s="55" t="str">
        <f t="shared" si="252"/>
        <v/>
      </c>
      <c r="J2703" s="61" t="str">
        <f t="shared" si="248"/>
        <v/>
      </c>
      <c r="K2703" s="55">
        <f t="array" ref="K2703">(MAX(IF($A2703=InsertVoiceSwitchActivateLOG!A$1:A$7000,InsertVoiceSwitchActivateLOG!H$1:H$7000,0)))</f>
        <v>2.4799999999999996E-2</v>
      </c>
      <c r="L2703" s="55" t="str">
        <f t="shared" si="253"/>
        <v/>
      </c>
      <c r="M2703" s="55">
        <f t="shared" si="251"/>
        <v>22.400000000004638</v>
      </c>
      <c r="N2703" s="59" t="str">
        <f t="shared" si="249"/>
        <v/>
      </c>
      <c r="O2703" s="59" t="str">
        <f t="shared" si="250"/>
        <v/>
      </c>
    </row>
    <row r="2704" spans="1:15" ht="12.5" customHeight="1" x14ac:dyDescent="0.35">
      <c r="A2704" s="61">
        <v>53</v>
      </c>
      <c r="B2704" s="61" t="s">
        <v>54</v>
      </c>
      <c r="C2704" s="70">
        <v>115.5067</v>
      </c>
      <c r="D2704" s="59" t="s">
        <v>50</v>
      </c>
      <c r="E2704" s="61" t="s">
        <v>44</v>
      </c>
      <c r="F2704" s="61" t="s">
        <v>55</v>
      </c>
      <c r="G2704" s="61"/>
      <c r="H2704" s="61" t="str">
        <f>IF(OR(G2704="",G2705="",G2706="",G2707=""),"",(SUMIF(A2704:A$7000,A2704,G2704:G$7000)))</f>
        <v/>
      </c>
      <c r="I2704" s="61" t="str">
        <f t="shared" si="252"/>
        <v/>
      </c>
      <c r="J2704" s="61" t="str">
        <f t="shared" si="248"/>
        <v/>
      </c>
      <c r="K2704" s="61">
        <f t="array" ref="K2704">(MAX(IF($A2704=InsertVoiceSwitchActivateLOG!A$1:A$7000,InsertVoiceSwitchActivateLOG!H$1:H$7000,0)))</f>
        <v>2.4799999999999996E-2</v>
      </c>
      <c r="L2704" s="61" t="str">
        <f t="shared" si="253"/>
        <v/>
      </c>
      <c r="M2704" s="61">
        <f t="shared" si="251"/>
        <v>20.199999999988449</v>
      </c>
      <c r="N2704" s="59" t="str">
        <f t="shared" si="249"/>
        <v/>
      </c>
      <c r="O2704" s="59" t="str">
        <f t="shared" si="250"/>
        <v/>
      </c>
    </row>
    <row r="2705" spans="1:15" ht="12.5" customHeight="1" x14ac:dyDescent="0.35">
      <c r="A2705" s="2">
        <v>53</v>
      </c>
      <c r="B2705" s="2" t="s">
        <v>54</v>
      </c>
      <c r="C2705" s="69">
        <v>115.535</v>
      </c>
      <c r="D2705" t="s">
        <v>50</v>
      </c>
      <c r="E2705" s="2" t="s">
        <v>44</v>
      </c>
      <c r="F2705" s="2" t="s">
        <v>55</v>
      </c>
      <c r="G2705" s="2"/>
      <c r="H2705" s="2" t="str">
        <f>IF(OR(G2705="",G2706="",G2707="",G2708=""),"",(SUMIF(A2705:A$7000,A2705,G2705:G$7000)))</f>
        <v/>
      </c>
      <c r="I2705" s="55" t="str">
        <f t="shared" si="252"/>
        <v/>
      </c>
      <c r="J2705" s="61" t="str">
        <f t="shared" ref="J2705:J2768" si="254">IF(L2705="","",(VLOOKUP(A2705,A2705:E9689,5,FALSE)))</f>
        <v/>
      </c>
      <c r="K2705" s="55">
        <f t="array" ref="K2705">(MAX(IF($A2705=InsertVoiceSwitchActivateLOG!A$1:A$7000,InsertVoiceSwitchActivateLOG!H$1:H$7000,0)))</f>
        <v>2.4799999999999996E-2</v>
      </c>
      <c r="L2705" s="55" t="str">
        <f t="shared" si="253"/>
        <v/>
      </c>
      <c r="M2705" s="55">
        <f t="shared" si="251"/>
        <v>28.300000000001546</v>
      </c>
      <c r="N2705" s="59" t="str">
        <f t="shared" ref="N2705:N2768" si="255">IF(AND(G2705&gt;0,G2706&gt;0,G2704&gt;0),A2705,"")</f>
        <v/>
      </c>
      <c r="O2705" s="59" t="str">
        <f t="shared" ref="O2705:O2768" si="256">IF(N2705="","",(IF(G2705&gt;G2706,-1,1)))</f>
        <v/>
      </c>
    </row>
    <row r="2706" spans="1:15" ht="12.5" customHeight="1" x14ac:dyDescent="0.35">
      <c r="A2706" s="61">
        <v>53</v>
      </c>
      <c r="B2706" s="61" t="s">
        <v>54</v>
      </c>
      <c r="C2706" s="70">
        <v>115.5522</v>
      </c>
      <c r="D2706" s="59" t="s">
        <v>50</v>
      </c>
      <c r="E2706" s="61" t="s">
        <v>44</v>
      </c>
      <c r="F2706" s="61" t="s">
        <v>55</v>
      </c>
      <c r="G2706" s="61"/>
      <c r="H2706" s="61" t="str">
        <f>IF(OR(G2706="",G2707="",G2708="",G2709=""),"",(SUMIF(A2706:A$7000,A2706,G2706:G$7000)))</f>
        <v/>
      </c>
      <c r="I2706" s="61" t="str">
        <f t="shared" si="252"/>
        <v/>
      </c>
      <c r="J2706" s="61" t="str">
        <f t="shared" si="254"/>
        <v/>
      </c>
      <c r="K2706" s="61">
        <f t="array" ref="K2706">(MAX(IF($A2706=InsertVoiceSwitchActivateLOG!A$1:A$7000,InsertVoiceSwitchActivateLOG!H$1:H$7000,0)))</f>
        <v>2.4799999999999996E-2</v>
      </c>
      <c r="L2706" s="61" t="str">
        <f t="shared" si="253"/>
        <v/>
      </c>
      <c r="M2706" s="61">
        <f t="shared" ref="M2706:M2769" si="257">IF(A2706=A2705,ABS(C2706-C2705),0)*1000</f>
        <v>17.200000000002547</v>
      </c>
      <c r="N2706" s="59" t="str">
        <f t="shared" si="255"/>
        <v/>
      </c>
      <c r="O2706" s="59" t="str">
        <f t="shared" si="256"/>
        <v/>
      </c>
    </row>
    <row r="2707" spans="1:15" ht="12.5" customHeight="1" x14ac:dyDescent="0.35">
      <c r="A2707" s="2">
        <v>53</v>
      </c>
      <c r="B2707" s="2" t="s">
        <v>54</v>
      </c>
      <c r="C2707" s="69">
        <v>115.56870000000001</v>
      </c>
      <c r="D2707" t="s">
        <v>50</v>
      </c>
      <c r="E2707" s="2" t="s">
        <v>44</v>
      </c>
      <c r="F2707" s="2" t="s">
        <v>55</v>
      </c>
      <c r="G2707" s="2"/>
      <c r="H2707" s="2" t="str">
        <f>IF(OR(G2707="",G2708="",G2709="",G2710=""),"",(SUMIF(A2707:A$7000,A2707,G2707:G$7000)))</f>
        <v/>
      </c>
      <c r="I2707" s="55" t="str">
        <f t="shared" si="252"/>
        <v/>
      </c>
      <c r="J2707" s="61" t="str">
        <f t="shared" si="254"/>
        <v/>
      </c>
      <c r="K2707" s="55">
        <f t="array" ref="K2707">(MAX(IF($A2707=InsertVoiceSwitchActivateLOG!A$1:A$7000,InsertVoiceSwitchActivateLOG!H$1:H$7000,0)))</f>
        <v>2.4799999999999996E-2</v>
      </c>
      <c r="L2707" s="55" t="str">
        <f t="shared" si="253"/>
        <v/>
      </c>
      <c r="M2707" s="55">
        <f t="shared" si="257"/>
        <v>16.500000000007731</v>
      </c>
      <c r="N2707" s="59" t="str">
        <f t="shared" si="255"/>
        <v/>
      </c>
      <c r="O2707" s="59" t="str">
        <f t="shared" si="256"/>
        <v/>
      </c>
    </row>
    <row r="2708" spans="1:15" ht="12.5" customHeight="1" x14ac:dyDescent="0.35">
      <c r="A2708" s="61">
        <v>53</v>
      </c>
      <c r="B2708" s="61" t="s">
        <v>54</v>
      </c>
      <c r="C2708" s="70">
        <v>115.5844</v>
      </c>
      <c r="D2708" s="59" t="s">
        <v>50</v>
      </c>
      <c r="E2708" s="61" t="s">
        <v>44</v>
      </c>
      <c r="F2708" s="61" t="s">
        <v>55</v>
      </c>
      <c r="G2708" s="61"/>
      <c r="H2708" s="61" t="str">
        <f>IF(OR(G2708="",G2709="",G2710="",G2711=""),"",(SUMIF(A2708:A$7000,A2708,G2708:G$7000)))</f>
        <v/>
      </c>
      <c r="I2708" s="61" t="str">
        <f t="shared" si="252"/>
        <v/>
      </c>
      <c r="J2708" s="61" t="str">
        <f t="shared" si="254"/>
        <v/>
      </c>
      <c r="K2708" s="61">
        <f t="array" ref="K2708">(MAX(IF($A2708=InsertVoiceSwitchActivateLOG!A$1:A$7000,InsertVoiceSwitchActivateLOG!H$1:H$7000,0)))</f>
        <v>2.4799999999999996E-2</v>
      </c>
      <c r="L2708" s="61" t="str">
        <f t="shared" si="253"/>
        <v/>
      </c>
      <c r="M2708" s="61">
        <f t="shared" si="257"/>
        <v>15.699999999995384</v>
      </c>
      <c r="N2708" s="59" t="str">
        <f t="shared" si="255"/>
        <v/>
      </c>
      <c r="O2708" s="59" t="str">
        <f t="shared" si="256"/>
        <v/>
      </c>
    </row>
    <row r="2709" spans="1:15" ht="12.5" customHeight="1" x14ac:dyDescent="0.35">
      <c r="A2709" s="2">
        <v>53</v>
      </c>
      <c r="B2709" s="2" t="s">
        <v>54</v>
      </c>
      <c r="C2709" s="69">
        <v>115.6002</v>
      </c>
      <c r="D2709" t="s">
        <v>50</v>
      </c>
      <c r="E2709" s="2" t="s">
        <v>44</v>
      </c>
      <c r="F2709" s="2" t="s">
        <v>55</v>
      </c>
      <c r="G2709" s="2"/>
      <c r="H2709" s="2" t="str">
        <f>IF(OR(G2709="",G2710="",G2711="",G2712=""),"",(SUMIF(A2709:A$7000,A2709,G2709:G$7000)))</f>
        <v/>
      </c>
      <c r="I2709" s="55" t="str">
        <f t="shared" si="252"/>
        <v/>
      </c>
      <c r="J2709" s="61" t="str">
        <f t="shared" si="254"/>
        <v/>
      </c>
      <c r="K2709" s="55">
        <f t="array" ref="K2709">(MAX(IF($A2709=InsertVoiceSwitchActivateLOG!A$1:A$7000,InsertVoiceSwitchActivateLOG!H$1:H$7000,0)))</f>
        <v>2.4799999999999996E-2</v>
      </c>
      <c r="L2709" s="55" t="str">
        <f t="shared" si="253"/>
        <v/>
      </c>
      <c r="M2709" s="55">
        <f t="shared" si="257"/>
        <v>15.799999999998704</v>
      </c>
      <c r="N2709" s="59" t="str">
        <f t="shared" si="255"/>
        <v/>
      </c>
      <c r="O2709" s="59" t="str">
        <f t="shared" si="256"/>
        <v/>
      </c>
    </row>
    <row r="2710" spans="1:15" ht="12.5" customHeight="1" x14ac:dyDescent="0.35">
      <c r="A2710" s="61">
        <v>53</v>
      </c>
      <c r="B2710" s="61" t="s">
        <v>54</v>
      </c>
      <c r="C2710" s="70">
        <v>115.6181</v>
      </c>
      <c r="D2710" s="59" t="s">
        <v>50</v>
      </c>
      <c r="E2710" s="61" t="s">
        <v>44</v>
      </c>
      <c r="F2710" s="61" t="s">
        <v>55</v>
      </c>
      <c r="G2710" s="61"/>
      <c r="H2710" s="61" t="str">
        <f>IF(OR(G2710="",G2711="",G2712="",G2713=""),"",(SUMIF(A2710:A$7000,A2710,G2710:G$7000)))</f>
        <v/>
      </c>
      <c r="I2710" s="61" t="str">
        <f t="shared" si="252"/>
        <v/>
      </c>
      <c r="J2710" s="61" t="str">
        <f t="shared" si="254"/>
        <v/>
      </c>
      <c r="K2710" s="61">
        <f t="array" ref="K2710">(MAX(IF($A2710=InsertVoiceSwitchActivateLOG!A$1:A$7000,InsertVoiceSwitchActivateLOG!H$1:H$7000,0)))</f>
        <v>2.4799999999999996E-2</v>
      </c>
      <c r="L2710" s="61" t="str">
        <f t="shared" si="253"/>
        <v/>
      </c>
      <c r="M2710" s="61">
        <f t="shared" si="257"/>
        <v>17.899999999997362</v>
      </c>
      <c r="N2710" s="59" t="str">
        <f t="shared" si="255"/>
        <v/>
      </c>
      <c r="O2710" s="59" t="str">
        <f t="shared" si="256"/>
        <v/>
      </c>
    </row>
    <row r="2711" spans="1:15" ht="12.5" customHeight="1" x14ac:dyDescent="0.35">
      <c r="A2711" s="2">
        <v>53</v>
      </c>
      <c r="B2711" s="2" t="s">
        <v>54</v>
      </c>
      <c r="C2711" s="69">
        <v>115.6331</v>
      </c>
      <c r="D2711" t="s">
        <v>50</v>
      </c>
      <c r="E2711" s="2" t="s">
        <v>44</v>
      </c>
      <c r="F2711" s="2" t="s">
        <v>55</v>
      </c>
      <c r="G2711" s="2"/>
      <c r="H2711" s="2" t="str">
        <f>IF(OR(G2711="",G2712="",G2713="",G2714=""),"",(SUMIF(A2711:A$7000,A2711,G2711:G$7000)))</f>
        <v/>
      </c>
      <c r="I2711" s="55" t="str">
        <f t="shared" si="252"/>
        <v/>
      </c>
      <c r="J2711" s="61" t="str">
        <f t="shared" si="254"/>
        <v/>
      </c>
      <c r="K2711" s="55">
        <f t="array" ref="K2711">(MAX(IF($A2711=InsertVoiceSwitchActivateLOG!A$1:A$7000,InsertVoiceSwitchActivateLOG!H$1:H$7000,0)))</f>
        <v>2.4799999999999996E-2</v>
      </c>
      <c r="L2711" s="55" t="str">
        <f t="shared" si="253"/>
        <v/>
      </c>
      <c r="M2711" s="55">
        <f t="shared" si="257"/>
        <v>15.000000000000568</v>
      </c>
      <c r="N2711" s="59" t="str">
        <f t="shared" si="255"/>
        <v/>
      </c>
      <c r="O2711" s="59" t="str">
        <f t="shared" si="256"/>
        <v/>
      </c>
    </row>
    <row r="2712" spans="1:15" ht="12.5" customHeight="1" x14ac:dyDescent="0.35">
      <c r="A2712" s="61">
        <v>53</v>
      </c>
      <c r="B2712" s="61" t="s">
        <v>54</v>
      </c>
      <c r="C2712" s="70">
        <v>115.64960000000001</v>
      </c>
      <c r="D2712" s="59" t="s">
        <v>50</v>
      </c>
      <c r="E2712" s="61" t="s">
        <v>44</v>
      </c>
      <c r="F2712" s="61" t="s">
        <v>55</v>
      </c>
      <c r="G2712" s="61"/>
      <c r="H2712" s="61" t="str">
        <f>IF(OR(G2712="",G2713="",G2714="",G2715=""),"",(SUMIF(A2712:A$7000,A2712,G2712:G$7000)))</f>
        <v/>
      </c>
      <c r="I2712" s="61" t="str">
        <f t="shared" si="252"/>
        <v/>
      </c>
      <c r="J2712" s="61" t="str">
        <f t="shared" si="254"/>
        <v/>
      </c>
      <c r="K2712" s="61">
        <f t="array" ref="K2712">(MAX(IF($A2712=InsertVoiceSwitchActivateLOG!A$1:A$7000,InsertVoiceSwitchActivateLOG!H$1:H$7000,0)))</f>
        <v>2.4799999999999996E-2</v>
      </c>
      <c r="L2712" s="61" t="str">
        <f t="shared" si="253"/>
        <v/>
      </c>
      <c r="M2712" s="61">
        <f t="shared" si="257"/>
        <v>16.500000000007731</v>
      </c>
      <c r="N2712" s="59" t="str">
        <f t="shared" si="255"/>
        <v/>
      </c>
      <c r="O2712" s="59" t="str">
        <f t="shared" si="256"/>
        <v/>
      </c>
    </row>
    <row r="2713" spans="1:15" ht="12.5" customHeight="1" x14ac:dyDescent="0.35">
      <c r="A2713" s="2">
        <v>53</v>
      </c>
      <c r="B2713" s="2" t="s">
        <v>54</v>
      </c>
      <c r="C2713" s="69">
        <v>115.6671</v>
      </c>
      <c r="D2713" t="s">
        <v>50</v>
      </c>
      <c r="E2713" s="2" t="s">
        <v>44</v>
      </c>
      <c r="F2713" s="2" t="s">
        <v>55</v>
      </c>
      <c r="G2713" s="2"/>
      <c r="H2713" s="2" t="str">
        <f>IF(OR(G2713="",G2714="",G2715="",G2716=""),"",(SUMIF(A2713:A$7000,A2713,G2713:G$7000)))</f>
        <v/>
      </c>
      <c r="I2713" s="55" t="str">
        <f t="shared" si="252"/>
        <v/>
      </c>
      <c r="J2713" s="61" t="str">
        <f t="shared" si="254"/>
        <v/>
      </c>
      <c r="K2713" s="55">
        <f t="array" ref="K2713">(MAX(IF($A2713=InsertVoiceSwitchActivateLOG!A$1:A$7000,InsertVoiceSwitchActivateLOG!H$1:H$7000,0)))</f>
        <v>2.4799999999999996E-2</v>
      </c>
      <c r="L2713" s="55" t="str">
        <f t="shared" si="253"/>
        <v/>
      </c>
      <c r="M2713" s="55">
        <f t="shared" si="257"/>
        <v>17.499999999998295</v>
      </c>
      <c r="N2713" s="59" t="str">
        <f t="shared" si="255"/>
        <v/>
      </c>
      <c r="O2713" s="59" t="str">
        <f t="shared" si="256"/>
        <v/>
      </c>
    </row>
    <row r="2714" spans="1:15" ht="12.5" customHeight="1" x14ac:dyDescent="0.35">
      <c r="A2714" s="61">
        <v>53</v>
      </c>
      <c r="B2714" s="61" t="s">
        <v>54</v>
      </c>
      <c r="C2714" s="70">
        <v>115.6832</v>
      </c>
      <c r="D2714" s="59" t="s">
        <v>50</v>
      </c>
      <c r="E2714" s="61" t="s">
        <v>44</v>
      </c>
      <c r="F2714" s="61" t="s">
        <v>55</v>
      </c>
      <c r="G2714" s="61"/>
      <c r="H2714" s="61" t="str">
        <f>IF(OR(G2714="",G2715="",G2716="",G2717=""),"",(SUMIF(A2714:A$7000,A2714,G2714:G$7000)))</f>
        <v/>
      </c>
      <c r="I2714" s="61" t="str">
        <f t="shared" ref="I2714:I2777" si="258">IF(L2714="","",A2714)</f>
        <v/>
      </c>
      <c r="J2714" s="61" t="str">
        <f t="shared" si="254"/>
        <v/>
      </c>
      <c r="K2714" s="61">
        <f t="array" ref="K2714">(MAX(IF($A2714=InsertVoiceSwitchActivateLOG!A$1:A$7000,InsertVoiceSwitchActivateLOG!H$1:H$7000,0)))</f>
        <v>2.4799999999999996E-2</v>
      </c>
      <c r="L2714" s="61" t="str">
        <f t="shared" ref="L2714:L2777" si="259">IF(H2714="","",IF(AND(H2713="",H2712="",H2711=""),C2714,""))</f>
        <v/>
      </c>
      <c r="M2714" s="61">
        <f t="shared" si="257"/>
        <v>16.099999999994452</v>
      </c>
      <c r="N2714" s="59" t="str">
        <f t="shared" si="255"/>
        <v/>
      </c>
      <c r="O2714" s="59" t="str">
        <f t="shared" si="256"/>
        <v/>
      </c>
    </row>
    <row r="2715" spans="1:15" ht="12.5" customHeight="1" x14ac:dyDescent="0.35">
      <c r="A2715" s="2">
        <v>53</v>
      </c>
      <c r="B2715" s="2" t="s">
        <v>54</v>
      </c>
      <c r="C2715" s="69">
        <v>115.6998</v>
      </c>
      <c r="D2715" t="s">
        <v>50</v>
      </c>
      <c r="E2715" s="2" t="s">
        <v>44</v>
      </c>
      <c r="F2715" s="2" t="s">
        <v>55</v>
      </c>
      <c r="G2715" s="2"/>
      <c r="H2715" s="2" t="str">
        <f>IF(OR(G2715="",G2716="",G2717="",G2718=""),"",(SUMIF(A2715:A$7000,A2715,G2715:G$7000)))</f>
        <v/>
      </c>
      <c r="I2715" s="55" t="str">
        <f t="shared" si="258"/>
        <v/>
      </c>
      <c r="J2715" s="61" t="str">
        <f t="shared" si="254"/>
        <v/>
      </c>
      <c r="K2715" s="55">
        <f t="array" ref="K2715">(MAX(IF($A2715=InsertVoiceSwitchActivateLOG!A$1:A$7000,InsertVoiceSwitchActivateLOG!H$1:H$7000,0)))</f>
        <v>2.4799999999999996E-2</v>
      </c>
      <c r="L2715" s="55" t="str">
        <f t="shared" si="259"/>
        <v/>
      </c>
      <c r="M2715" s="55">
        <f t="shared" si="257"/>
        <v>16.59999999999684</v>
      </c>
      <c r="N2715" s="59" t="str">
        <f t="shared" si="255"/>
        <v/>
      </c>
      <c r="O2715" s="59" t="str">
        <f t="shared" si="256"/>
        <v/>
      </c>
    </row>
    <row r="2716" spans="1:15" ht="12.5" customHeight="1" x14ac:dyDescent="0.35">
      <c r="A2716" s="61">
        <v>53</v>
      </c>
      <c r="B2716" s="61" t="s">
        <v>54</v>
      </c>
      <c r="C2716" s="70">
        <v>115.71550000000001</v>
      </c>
      <c r="D2716" s="59" t="s">
        <v>50</v>
      </c>
      <c r="E2716" s="61" t="s">
        <v>44</v>
      </c>
      <c r="F2716" s="61" t="s">
        <v>55</v>
      </c>
      <c r="G2716" s="61"/>
      <c r="H2716" s="61" t="str">
        <f>IF(OR(G2716="",G2717="",G2718="",G2719=""),"",(SUMIF(A2716:A$7000,A2716,G2716:G$7000)))</f>
        <v/>
      </c>
      <c r="I2716" s="61" t="str">
        <f t="shared" si="258"/>
        <v/>
      </c>
      <c r="J2716" s="61" t="str">
        <f t="shared" si="254"/>
        <v/>
      </c>
      <c r="K2716" s="61">
        <f t="array" ref="K2716">(MAX(IF($A2716=InsertVoiceSwitchActivateLOG!A$1:A$7000,InsertVoiceSwitchActivateLOG!H$1:H$7000,0)))</f>
        <v>2.4799999999999996E-2</v>
      </c>
      <c r="L2716" s="61" t="str">
        <f t="shared" si="259"/>
        <v/>
      </c>
      <c r="M2716" s="61">
        <f t="shared" si="257"/>
        <v>15.700000000009595</v>
      </c>
      <c r="N2716" s="59" t="str">
        <f t="shared" si="255"/>
        <v/>
      </c>
      <c r="O2716" s="59" t="str">
        <f t="shared" si="256"/>
        <v/>
      </c>
    </row>
    <row r="2717" spans="1:15" ht="12.5" customHeight="1" x14ac:dyDescent="0.35">
      <c r="A2717" s="2">
        <v>53</v>
      </c>
      <c r="B2717" s="2" t="s">
        <v>54</v>
      </c>
      <c r="C2717" s="69">
        <v>115.7312</v>
      </c>
      <c r="D2717" t="s">
        <v>50</v>
      </c>
      <c r="E2717" s="2" t="s">
        <v>44</v>
      </c>
      <c r="F2717" s="2" t="s">
        <v>55</v>
      </c>
      <c r="G2717" s="2"/>
      <c r="H2717" s="2" t="str">
        <f>IF(OR(G2717="",G2718="",G2719="",G2720=""),"",(SUMIF(A2717:A$7000,A2717,G2717:G$7000)))</f>
        <v/>
      </c>
      <c r="I2717" s="55" t="str">
        <f t="shared" si="258"/>
        <v/>
      </c>
      <c r="J2717" s="61" t="str">
        <f t="shared" si="254"/>
        <v/>
      </c>
      <c r="K2717" s="55">
        <f t="array" ref="K2717">(MAX(IF($A2717=InsertVoiceSwitchActivateLOG!A$1:A$7000,InsertVoiceSwitchActivateLOG!H$1:H$7000,0)))</f>
        <v>2.4799999999999996E-2</v>
      </c>
      <c r="L2717" s="55" t="str">
        <f t="shared" si="259"/>
        <v/>
      </c>
      <c r="M2717" s="55">
        <f t="shared" si="257"/>
        <v>15.699999999995384</v>
      </c>
      <c r="N2717" s="59" t="str">
        <f t="shared" si="255"/>
        <v/>
      </c>
      <c r="O2717" s="59" t="str">
        <f t="shared" si="256"/>
        <v/>
      </c>
    </row>
    <row r="2718" spans="1:15" ht="12.5" customHeight="1" x14ac:dyDescent="0.35">
      <c r="A2718" s="61">
        <v>53</v>
      </c>
      <c r="B2718" s="61" t="s">
        <v>54</v>
      </c>
      <c r="C2718" s="70">
        <v>115.7469</v>
      </c>
      <c r="D2718" s="59" t="s">
        <v>50</v>
      </c>
      <c r="E2718" s="61" t="s">
        <v>44</v>
      </c>
      <c r="F2718" s="61" t="s">
        <v>55</v>
      </c>
      <c r="G2718" s="61"/>
      <c r="H2718" s="61" t="str">
        <f>IF(OR(G2718="",G2719="",G2720="",G2721=""),"",(SUMIF(A2718:A$7000,A2718,G2718:G$7000)))</f>
        <v/>
      </c>
      <c r="I2718" s="61" t="str">
        <f t="shared" si="258"/>
        <v/>
      </c>
      <c r="J2718" s="61" t="str">
        <f t="shared" si="254"/>
        <v/>
      </c>
      <c r="K2718" s="61">
        <f t="array" ref="K2718">(MAX(IF($A2718=InsertVoiceSwitchActivateLOG!A$1:A$7000,InsertVoiceSwitchActivateLOG!H$1:H$7000,0)))</f>
        <v>2.4799999999999996E-2</v>
      </c>
      <c r="L2718" s="61" t="str">
        <f t="shared" si="259"/>
        <v/>
      </c>
      <c r="M2718" s="61">
        <f t="shared" si="257"/>
        <v>15.699999999995384</v>
      </c>
      <c r="N2718" s="59" t="str">
        <f t="shared" si="255"/>
        <v/>
      </c>
      <c r="O2718" s="59" t="str">
        <f t="shared" si="256"/>
        <v/>
      </c>
    </row>
    <row r="2719" spans="1:15" ht="12.5" customHeight="1" x14ac:dyDescent="0.35">
      <c r="A2719" s="2">
        <v>53</v>
      </c>
      <c r="B2719" s="2" t="s">
        <v>54</v>
      </c>
      <c r="C2719" s="69">
        <v>115.7642</v>
      </c>
      <c r="D2719" t="s">
        <v>50</v>
      </c>
      <c r="E2719" s="2" t="s">
        <v>44</v>
      </c>
      <c r="F2719" s="2" t="s">
        <v>55</v>
      </c>
      <c r="G2719" s="2"/>
      <c r="H2719" s="2" t="str">
        <f>IF(OR(G2719="",G2720="",G2721="",G2722=""),"",(SUMIF(A2719:A$7000,A2719,G2719:G$7000)))</f>
        <v/>
      </c>
      <c r="I2719" s="55" t="str">
        <f t="shared" si="258"/>
        <v/>
      </c>
      <c r="J2719" s="61" t="str">
        <f t="shared" si="254"/>
        <v/>
      </c>
      <c r="K2719" s="55">
        <f t="array" ref="K2719">(MAX(IF($A2719=InsertVoiceSwitchActivateLOG!A$1:A$7000,InsertVoiceSwitchActivateLOG!H$1:H$7000,0)))</f>
        <v>2.4799999999999996E-2</v>
      </c>
      <c r="L2719" s="55" t="str">
        <f t="shared" si="259"/>
        <v/>
      </c>
      <c r="M2719" s="55">
        <f t="shared" si="257"/>
        <v>17.300000000005866</v>
      </c>
      <c r="N2719" s="59" t="str">
        <f t="shared" si="255"/>
        <v/>
      </c>
      <c r="O2719" s="59" t="str">
        <f t="shared" si="256"/>
        <v/>
      </c>
    </row>
    <row r="2720" spans="1:15" ht="12.5" customHeight="1" x14ac:dyDescent="0.35">
      <c r="A2720" s="61">
        <v>53</v>
      </c>
      <c r="B2720" s="61" t="s">
        <v>54</v>
      </c>
      <c r="C2720" s="70">
        <v>115.78279999999999</v>
      </c>
      <c r="D2720" s="59" t="s">
        <v>50</v>
      </c>
      <c r="E2720" s="61" t="s">
        <v>44</v>
      </c>
      <c r="F2720" s="61" t="s">
        <v>55</v>
      </c>
      <c r="G2720" s="61"/>
      <c r="H2720" s="61" t="str">
        <f>IF(OR(G2720="",G2721="",G2722="",G2723=""),"",(SUMIF(A2720:A$7000,A2720,G2720:G$7000)))</f>
        <v/>
      </c>
      <c r="I2720" s="61" t="str">
        <f t="shared" si="258"/>
        <v/>
      </c>
      <c r="J2720" s="61" t="str">
        <f t="shared" si="254"/>
        <v/>
      </c>
      <c r="K2720" s="61">
        <f t="array" ref="K2720">(MAX(IF($A2720=InsertVoiceSwitchActivateLOG!A$1:A$7000,InsertVoiceSwitchActivateLOG!H$1:H$7000,0)))</f>
        <v>2.4799999999999996E-2</v>
      </c>
      <c r="L2720" s="61" t="str">
        <f t="shared" si="259"/>
        <v/>
      </c>
      <c r="M2720" s="61">
        <f t="shared" si="257"/>
        <v>18.599999999992178</v>
      </c>
      <c r="N2720" s="59" t="str">
        <f t="shared" si="255"/>
        <v/>
      </c>
      <c r="O2720" s="59" t="str">
        <f t="shared" si="256"/>
        <v/>
      </c>
    </row>
    <row r="2721" spans="1:15" ht="12.5" customHeight="1" x14ac:dyDescent="0.35">
      <c r="A2721" s="2">
        <v>53</v>
      </c>
      <c r="B2721" s="2" t="s">
        <v>54</v>
      </c>
      <c r="C2721" s="69">
        <v>115.8008</v>
      </c>
      <c r="D2721" t="s">
        <v>50</v>
      </c>
      <c r="E2721" s="2" t="s">
        <v>44</v>
      </c>
      <c r="F2721" s="2" t="s">
        <v>55</v>
      </c>
      <c r="G2721" s="2"/>
      <c r="H2721" s="2" t="str">
        <f>IF(OR(G2721="",G2722="",G2723="",G2724=""),"",(SUMIF(A2721:A$7000,A2721,G2721:G$7000)))</f>
        <v/>
      </c>
      <c r="I2721" s="55" t="str">
        <f t="shared" si="258"/>
        <v/>
      </c>
      <c r="J2721" s="61" t="str">
        <f t="shared" si="254"/>
        <v/>
      </c>
      <c r="K2721" s="55">
        <f t="array" ref="K2721">(MAX(IF($A2721=InsertVoiceSwitchActivateLOG!A$1:A$7000,InsertVoiceSwitchActivateLOG!H$1:H$7000,0)))</f>
        <v>2.4799999999999996E-2</v>
      </c>
      <c r="L2721" s="55" t="str">
        <f t="shared" si="259"/>
        <v/>
      </c>
      <c r="M2721" s="55">
        <f t="shared" si="257"/>
        <v>18.000000000000682</v>
      </c>
      <c r="N2721" s="59" t="str">
        <f t="shared" si="255"/>
        <v/>
      </c>
      <c r="O2721" s="59" t="str">
        <f t="shared" si="256"/>
        <v/>
      </c>
    </row>
    <row r="2722" spans="1:15" ht="12.5" customHeight="1" x14ac:dyDescent="0.35">
      <c r="A2722" s="61">
        <v>53</v>
      </c>
      <c r="B2722" s="61" t="s">
        <v>54</v>
      </c>
      <c r="C2722" s="70">
        <v>115.8175</v>
      </c>
      <c r="D2722" s="59" t="s">
        <v>50</v>
      </c>
      <c r="E2722" s="61" t="s">
        <v>44</v>
      </c>
      <c r="F2722" s="61" t="s">
        <v>55</v>
      </c>
      <c r="G2722" s="61"/>
      <c r="H2722" s="61" t="str">
        <f>IF(OR(G2722="",G2723="",G2724="",G2725=""),"",(SUMIF(A2722:A$7000,A2722,G2722:G$7000)))</f>
        <v/>
      </c>
      <c r="I2722" s="61" t="str">
        <f t="shared" si="258"/>
        <v/>
      </c>
      <c r="J2722" s="61" t="str">
        <f t="shared" si="254"/>
        <v/>
      </c>
      <c r="K2722" s="61">
        <f t="array" ref="K2722">(MAX(IF($A2722=InsertVoiceSwitchActivateLOG!A$1:A$7000,InsertVoiceSwitchActivateLOG!H$1:H$7000,0)))</f>
        <v>2.4799999999999996E-2</v>
      </c>
      <c r="L2722" s="61" t="str">
        <f t="shared" si="259"/>
        <v/>
      </c>
      <c r="M2722" s="61">
        <f t="shared" si="257"/>
        <v>16.700000000000159</v>
      </c>
      <c r="N2722" s="59" t="str">
        <f t="shared" si="255"/>
        <v/>
      </c>
      <c r="O2722" s="59" t="str">
        <f t="shared" si="256"/>
        <v/>
      </c>
    </row>
    <row r="2723" spans="1:15" ht="12.5" customHeight="1" x14ac:dyDescent="0.35">
      <c r="A2723" s="2">
        <v>53</v>
      </c>
      <c r="B2723" s="2" t="s">
        <v>54</v>
      </c>
      <c r="C2723" s="69">
        <v>115.8334</v>
      </c>
      <c r="D2723" t="s">
        <v>50</v>
      </c>
      <c r="E2723" s="2" t="s">
        <v>44</v>
      </c>
      <c r="F2723" s="2" t="s">
        <v>55</v>
      </c>
      <c r="G2723" s="2"/>
      <c r="H2723" s="2" t="str">
        <f>IF(OR(G2723="",G2724="",G2725="",G2726=""),"",(SUMIF(A2723:A$7000,A2723,G2723:G$7000)))</f>
        <v/>
      </c>
      <c r="I2723" s="55" t="str">
        <f t="shared" si="258"/>
        <v/>
      </c>
      <c r="J2723" s="61" t="str">
        <f t="shared" si="254"/>
        <v/>
      </c>
      <c r="K2723" s="55">
        <f t="array" ref="K2723">(MAX(IF($A2723=InsertVoiceSwitchActivateLOG!A$1:A$7000,InsertVoiceSwitchActivateLOG!H$1:H$7000,0)))</f>
        <v>2.4799999999999996E-2</v>
      </c>
      <c r="L2723" s="55" t="str">
        <f t="shared" si="259"/>
        <v/>
      </c>
      <c r="M2723" s="55">
        <f t="shared" si="257"/>
        <v>15.900000000002024</v>
      </c>
      <c r="N2723" s="59" t="str">
        <f t="shared" si="255"/>
        <v/>
      </c>
      <c r="O2723" s="59" t="str">
        <f t="shared" si="256"/>
        <v/>
      </c>
    </row>
    <row r="2724" spans="1:15" ht="12.5" customHeight="1" x14ac:dyDescent="0.35">
      <c r="A2724" s="61">
        <v>53</v>
      </c>
      <c r="B2724" s="61" t="s">
        <v>54</v>
      </c>
      <c r="C2724" s="70">
        <v>115.8492</v>
      </c>
      <c r="D2724" s="59" t="s">
        <v>50</v>
      </c>
      <c r="E2724" s="61" t="s">
        <v>44</v>
      </c>
      <c r="F2724" s="61" t="s">
        <v>55</v>
      </c>
      <c r="G2724" s="61"/>
      <c r="H2724" s="61" t="str">
        <f>IF(OR(G2724="",G2725="",G2726="",G2727=""),"",(SUMIF(A2724:A$7000,A2724,G2724:G$7000)))</f>
        <v/>
      </c>
      <c r="I2724" s="61" t="str">
        <f t="shared" si="258"/>
        <v/>
      </c>
      <c r="J2724" s="61" t="str">
        <f t="shared" si="254"/>
        <v/>
      </c>
      <c r="K2724" s="61">
        <f t="array" ref="K2724">(MAX(IF($A2724=InsertVoiceSwitchActivateLOG!A$1:A$7000,InsertVoiceSwitchActivateLOG!H$1:H$7000,0)))</f>
        <v>2.4799999999999996E-2</v>
      </c>
      <c r="L2724" s="61" t="str">
        <f t="shared" si="259"/>
        <v/>
      </c>
      <c r="M2724" s="61">
        <f t="shared" si="257"/>
        <v>15.799999999998704</v>
      </c>
      <c r="N2724" s="59" t="str">
        <f t="shared" si="255"/>
        <v/>
      </c>
      <c r="O2724" s="59" t="str">
        <f t="shared" si="256"/>
        <v/>
      </c>
    </row>
    <row r="2725" spans="1:15" ht="12.5" customHeight="1" x14ac:dyDescent="0.35">
      <c r="A2725" s="2">
        <v>53</v>
      </c>
      <c r="B2725" s="2" t="s">
        <v>54</v>
      </c>
      <c r="C2725" s="69">
        <v>115.8691</v>
      </c>
      <c r="D2725" t="s">
        <v>50</v>
      </c>
      <c r="E2725" s="2" t="s">
        <v>44</v>
      </c>
      <c r="F2725" s="2" t="s">
        <v>55</v>
      </c>
      <c r="G2725" s="2"/>
      <c r="H2725" s="2" t="str">
        <f>IF(OR(G2725="",G2726="",G2727="",G2728=""),"",(SUMIF(A2725:A$7000,A2725,G2725:G$7000)))</f>
        <v/>
      </c>
      <c r="I2725" s="55" t="str">
        <f t="shared" si="258"/>
        <v/>
      </c>
      <c r="J2725" s="61" t="str">
        <f t="shared" si="254"/>
        <v/>
      </c>
      <c r="K2725" s="55">
        <f t="array" ref="K2725">(MAX(IF($A2725=InsertVoiceSwitchActivateLOG!A$1:A$7000,InsertVoiceSwitchActivateLOG!H$1:H$7000,0)))</f>
        <v>2.4799999999999996E-2</v>
      </c>
      <c r="L2725" s="55" t="str">
        <f t="shared" si="259"/>
        <v/>
      </c>
      <c r="M2725" s="55">
        <f t="shared" si="257"/>
        <v>19.900000000006912</v>
      </c>
      <c r="N2725" s="59" t="str">
        <f t="shared" si="255"/>
        <v/>
      </c>
      <c r="O2725" s="59" t="str">
        <f t="shared" si="256"/>
        <v/>
      </c>
    </row>
    <row r="2726" spans="1:15" ht="12.5" customHeight="1" x14ac:dyDescent="0.35">
      <c r="A2726" s="61">
        <v>54</v>
      </c>
      <c r="B2726" s="61" t="s">
        <v>54</v>
      </c>
      <c r="C2726" s="70">
        <v>116.90560000000001</v>
      </c>
      <c r="D2726" s="59" t="s">
        <v>50</v>
      </c>
      <c r="E2726" s="61" t="s">
        <v>44</v>
      </c>
      <c r="F2726" s="61" t="s">
        <v>55</v>
      </c>
      <c r="G2726" s="61"/>
      <c r="H2726" s="61" t="str">
        <f>IF(OR(G2726="",G2727="",G2728="",G2729=""),"",(SUMIF(A2726:A$7000,A2726,G2726:G$7000)))</f>
        <v/>
      </c>
      <c r="I2726" s="61" t="str">
        <f t="shared" si="258"/>
        <v/>
      </c>
      <c r="J2726" s="61" t="str">
        <f t="shared" si="254"/>
        <v/>
      </c>
      <c r="K2726" s="61">
        <f t="array" ref="K2726">(MAX(IF($A2726=InsertVoiceSwitchActivateLOG!A$1:A$7000,InsertVoiceSwitchActivateLOG!H$1:H$7000,0)))</f>
        <v>6.2099999999999989E-2</v>
      </c>
      <c r="L2726" s="61" t="str">
        <f t="shared" si="259"/>
        <v/>
      </c>
      <c r="M2726" s="61">
        <f t="shared" si="257"/>
        <v>0</v>
      </c>
      <c r="N2726" s="59" t="str">
        <f t="shared" si="255"/>
        <v/>
      </c>
      <c r="O2726" s="59" t="str">
        <f t="shared" si="256"/>
        <v/>
      </c>
    </row>
    <row r="2727" spans="1:15" ht="12.5" customHeight="1" x14ac:dyDescent="0.35">
      <c r="A2727" s="2">
        <v>54</v>
      </c>
      <c r="B2727" s="2" t="s">
        <v>54</v>
      </c>
      <c r="C2727" s="69">
        <v>116.9209</v>
      </c>
      <c r="D2727" t="s">
        <v>50</v>
      </c>
      <c r="E2727" s="2" t="s">
        <v>44</v>
      </c>
      <c r="F2727" s="2" t="s">
        <v>55</v>
      </c>
      <c r="G2727" s="2"/>
      <c r="H2727" s="2" t="str">
        <f>IF(OR(G2727="",G2728="",G2729="",G2730=""),"",(SUMIF(A2727:A$7000,A2727,G2727:G$7000)))</f>
        <v/>
      </c>
      <c r="I2727" s="55" t="str">
        <f t="shared" si="258"/>
        <v/>
      </c>
      <c r="J2727" s="61" t="str">
        <f t="shared" si="254"/>
        <v/>
      </c>
      <c r="K2727" s="55">
        <f t="array" ref="K2727">(MAX(IF($A2727=InsertVoiceSwitchActivateLOG!A$1:A$7000,InsertVoiceSwitchActivateLOG!H$1:H$7000,0)))</f>
        <v>6.2099999999999989E-2</v>
      </c>
      <c r="L2727" s="55" t="str">
        <f t="shared" si="259"/>
        <v/>
      </c>
      <c r="M2727" s="55">
        <f t="shared" si="257"/>
        <v>15.299999999996317</v>
      </c>
      <c r="N2727" s="59" t="str">
        <f t="shared" si="255"/>
        <v/>
      </c>
      <c r="O2727" s="59" t="str">
        <f t="shared" si="256"/>
        <v/>
      </c>
    </row>
    <row r="2728" spans="1:15" ht="12.5" customHeight="1" x14ac:dyDescent="0.35">
      <c r="A2728" s="61">
        <v>54</v>
      </c>
      <c r="B2728" s="61" t="s">
        <v>54</v>
      </c>
      <c r="C2728" s="70">
        <v>116.94029999999999</v>
      </c>
      <c r="D2728" s="59" t="s">
        <v>50</v>
      </c>
      <c r="E2728" s="61" t="s">
        <v>44</v>
      </c>
      <c r="F2728" s="61" t="s">
        <v>55</v>
      </c>
      <c r="G2728" s="61"/>
      <c r="H2728" s="61" t="str">
        <f>IF(OR(G2728="",G2729="",G2730="",G2731=""),"",(SUMIF(A2728:A$7000,A2728,G2728:G$7000)))</f>
        <v/>
      </c>
      <c r="I2728" s="61" t="str">
        <f t="shared" si="258"/>
        <v/>
      </c>
      <c r="J2728" s="61" t="str">
        <f t="shared" si="254"/>
        <v/>
      </c>
      <c r="K2728" s="61">
        <f t="array" ref="K2728">(MAX(IF($A2728=InsertVoiceSwitchActivateLOG!A$1:A$7000,InsertVoiceSwitchActivateLOG!H$1:H$7000,0)))</f>
        <v>6.2099999999999989E-2</v>
      </c>
      <c r="L2728" s="61" t="str">
        <f t="shared" si="259"/>
        <v/>
      </c>
      <c r="M2728" s="61">
        <f t="shared" si="257"/>
        <v>19.399999999990314</v>
      </c>
      <c r="N2728" s="59" t="str">
        <f t="shared" si="255"/>
        <v/>
      </c>
      <c r="O2728" s="59" t="str">
        <f t="shared" si="256"/>
        <v/>
      </c>
    </row>
    <row r="2729" spans="1:15" ht="12.5" customHeight="1" x14ac:dyDescent="0.35">
      <c r="A2729" s="2">
        <v>54</v>
      </c>
      <c r="B2729" s="2" t="s">
        <v>54</v>
      </c>
      <c r="C2729" s="69">
        <v>116.9631</v>
      </c>
      <c r="D2729" t="s">
        <v>50</v>
      </c>
      <c r="E2729" s="2" t="s">
        <v>44</v>
      </c>
      <c r="F2729" s="2" t="s">
        <v>55</v>
      </c>
      <c r="G2729" s="2"/>
      <c r="H2729" s="2" t="str">
        <f>IF(OR(G2729="",G2730="",G2731="",G2732=""),"",(SUMIF(A2729:A$7000,A2729,G2729:G$7000)))</f>
        <v/>
      </c>
      <c r="I2729" s="55" t="str">
        <f t="shared" si="258"/>
        <v/>
      </c>
      <c r="J2729" s="61" t="str">
        <f t="shared" si="254"/>
        <v/>
      </c>
      <c r="K2729" s="55">
        <f t="array" ref="K2729">(MAX(IF($A2729=InsertVoiceSwitchActivateLOG!A$1:A$7000,InsertVoiceSwitchActivateLOG!H$1:H$7000,0)))</f>
        <v>6.2099999999999989E-2</v>
      </c>
      <c r="L2729" s="55" t="str">
        <f t="shared" si="259"/>
        <v/>
      </c>
      <c r="M2729" s="55">
        <f t="shared" si="257"/>
        <v>22.800000000003706</v>
      </c>
      <c r="N2729" s="59" t="str">
        <f t="shared" si="255"/>
        <v/>
      </c>
      <c r="O2729" s="59" t="str">
        <f t="shared" si="256"/>
        <v/>
      </c>
    </row>
    <row r="2730" spans="1:15" ht="12.5" customHeight="1" x14ac:dyDescent="0.35">
      <c r="A2730" s="61">
        <v>54</v>
      </c>
      <c r="B2730" s="61" t="s">
        <v>54</v>
      </c>
      <c r="C2730" s="70">
        <v>116.9849</v>
      </c>
      <c r="D2730" s="59" t="s">
        <v>50</v>
      </c>
      <c r="E2730" s="61" t="s">
        <v>44</v>
      </c>
      <c r="F2730" s="61" t="s">
        <v>55</v>
      </c>
      <c r="G2730" s="61"/>
      <c r="H2730" s="61" t="str">
        <f>IF(OR(G2730="",G2731="",G2732="",G2733=""),"",(SUMIF(A2730:A$7000,A2730,G2730:G$7000)))</f>
        <v/>
      </c>
      <c r="I2730" s="61" t="str">
        <f t="shared" si="258"/>
        <v/>
      </c>
      <c r="J2730" s="61" t="str">
        <f t="shared" si="254"/>
        <v/>
      </c>
      <c r="K2730" s="61">
        <f t="array" ref="K2730">(MAX(IF($A2730=InsertVoiceSwitchActivateLOG!A$1:A$7000,InsertVoiceSwitchActivateLOG!H$1:H$7000,0)))</f>
        <v>6.2099999999999989E-2</v>
      </c>
      <c r="L2730" s="61" t="str">
        <f t="shared" si="259"/>
        <v/>
      </c>
      <c r="M2730" s="61">
        <f t="shared" si="257"/>
        <v>21.799999999998931</v>
      </c>
      <c r="N2730" s="59" t="str">
        <f t="shared" si="255"/>
        <v/>
      </c>
      <c r="O2730" s="59" t="str">
        <f t="shared" si="256"/>
        <v/>
      </c>
    </row>
    <row r="2731" spans="1:15" ht="12.5" customHeight="1" x14ac:dyDescent="0.35">
      <c r="A2731" s="2">
        <v>54</v>
      </c>
      <c r="B2731" s="2" t="s">
        <v>54</v>
      </c>
      <c r="C2731" s="69">
        <v>117.0093</v>
      </c>
      <c r="D2731" t="s">
        <v>50</v>
      </c>
      <c r="E2731" s="2" t="s">
        <v>44</v>
      </c>
      <c r="F2731" s="2" t="s">
        <v>55</v>
      </c>
      <c r="G2731" s="2"/>
      <c r="H2731" s="2" t="str">
        <f>IF(OR(G2731="",G2732="",G2733="",G2734=""),"",(SUMIF(A2731:A$7000,A2731,G2731:G$7000)))</f>
        <v/>
      </c>
      <c r="I2731" s="55" t="str">
        <f t="shared" si="258"/>
        <v/>
      </c>
      <c r="J2731" s="61" t="str">
        <f t="shared" si="254"/>
        <v/>
      </c>
      <c r="K2731" s="55">
        <f t="array" ref="K2731">(MAX(IF($A2731=InsertVoiceSwitchActivateLOG!A$1:A$7000,InsertVoiceSwitchActivateLOG!H$1:H$7000,0)))</f>
        <v>6.2099999999999989E-2</v>
      </c>
      <c r="L2731" s="55" t="str">
        <f t="shared" si="259"/>
        <v/>
      </c>
      <c r="M2731" s="55">
        <f t="shared" si="257"/>
        <v>24.399999999999977</v>
      </c>
      <c r="N2731" s="59" t="str">
        <f t="shared" si="255"/>
        <v/>
      </c>
      <c r="O2731" s="59" t="str">
        <f t="shared" si="256"/>
        <v/>
      </c>
    </row>
    <row r="2732" spans="1:15" ht="12.5" customHeight="1" x14ac:dyDescent="0.35">
      <c r="A2732" s="61">
        <v>54</v>
      </c>
      <c r="B2732" s="61" t="s">
        <v>54</v>
      </c>
      <c r="C2732" s="70">
        <v>117.0265</v>
      </c>
      <c r="D2732" s="59" t="s">
        <v>50</v>
      </c>
      <c r="E2732" s="61" t="s">
        <v>44</v>
      </c>
      <c r="F2732" s="61" t="s">
        <v>55</v>
      </c>
      <c r="G2732" s="61"/>
      <c r="H2732" s="61" t="str">
        <f>IF(OR(G2732="",G2733="",G2734="",G2735=""),"",(SUMIF(A2732:A$7000,A2732,G2732:G$7000)))</f>
        <v/>
      </c>
      <c r="I2732" s="61" t="str">
        <f t="shared" si="258"/>
        <v/>
      </c>
      <c r="J2732" s="61" t="str">
        <f t="shared" si="254"/>
        <v/>
      </c>
      <c r="K2732" s="61">
        <f t="array" ref="K2732">(MAX(IF($A2732=InsertVoiceSwitchActivateLOG!A$1:A$7000,InsertVoiceSwitchActivateLOG!H$1:H$7000,0)))</f>
        <v>6.2099999999999989E-2</v>
      </c>
      <c r="L2732" s="61" t="str">
        <f t="shared" si="259"/>
        <v/>
      </c>
      <c r="M2732" s="61">
        <f t="shared" si="257"/>
        <v>17.200000000002547</v>
      </c>
      <c r="N2732" s="59" t="str">
        <f t="shared" si="255"/>
        <v/>
      </c>
      <c r="O2732" s="59" t="str">
        <f t="shared" si="256"/>
        <v/>
      </c>
    </row>
    <row r="2733" spans="1:15" ht="12.5" customHeight="1" x14ac:dyDescent="0.35">
      <c r="A2733" s="2">
        <v>54</v>
      </c>
      <c r="B2733" s="2" t="s">
        <v>54</v>
      </c>
      <c r="C2733" s="69">
        <v>117.0423</v>
      </c>
      <c r="D2733" t="s">
        <v>50</v>
      </c>
      <c r="E2733" s="2" t="s">
        <v>44</v>
      </c>
      <c r="F2733" s="2" t="s">
        <v>55</v>
      </c>
      <c r="G2733" s="2"/>
      <c r="H2733" s="2" t="str">
        <f>IF(OR(G2733="",G2734="",G2735="",G2736=""),"",(SUMIF(A2733:A$7000,A2733,G2733:G$7000)))</f>
        <v/>
      </c>
      <c r="I2733" s="55" t="str">
        <f t="shared" si="258"/>
        <v/>
      </c>
      <c r="J2733" s="61" t="str">
        <f t="shared" si="254"/>
        <v/>
      </c>
      <c r="K2733" s="55">
        <f t="array" ref="K2733">(MAX(IF($A2733=InsertVoiceSwitchActivateLOG!A$1:A$7000,InsertVoiceSwitchActivateLOG!H$1:H$7000,0)))</f>
        <v>6.2099999999999989E-2</v>
      </c>
      <c r="L2733" s="55" t="str">
        <f t="shared" si="259"/>
        <v/>
      </c>
      <c r="M2733" s="55">
        <f t="shared" si="257"/>
        <v>15.799999999998704</v>
      </c>
      <c r="N2733" s="59" t="str">
        <f t="shared" si="255"/>
        <v/>
      </c>
      <c r="O2733" s="59" t="str">
        <f t="shared" si="256"/>
        <v/>
      </c>
    </row>
    <row r="2734" spans="1:15" ht="12.5" customHeight="1" x14ac:dyDescent="0.35">
      <c r="A2734" s="61">
        <v>54</v>
      </c>
      <c r="B2734" s="61" t="s">
        <v>54</v>
      </c>
      <c r="C2734" s="70">
        <v>117.059</v>
      </c>
      <c r="D2734" s="59" t="s">
        <v>50</v>
      </c>
      <c r="E2734" s="61" t="s">
        <v>44</v>
      </c>
      <c r="F2734" s="61" t="s">
        <v>55</v>
      </c>
      <c r="G2734" s="61"/>
      <c r="H2734" s="61" t="str">
        <f>IF(OR(G2734="",G2735="",G2736="",G2737=""),"",(SUMIF(A2734:A$7000,A2734,G2734:G$7000)))</f>
        <v/>
      </c>
      <c r="I2734" s="61" t="str">
        <f t="shared" si="258"/>
        <v/>
      </c>
      <c r="J2734" s="61" t="str">
        <f t="shared" si="254"/>
        <v/>
      </c>
      <c r="K2734" s="61">
        <f t="array" ref="K2734">(MAX(IF($A2734=InsertVoiceSwitchActivateLOG!A$1:A$7000,InsertVoiceSwitchActivateLOG!H$1:H$7000,0)))</f>
        <v>6.2099999999999989E-2</v>
      </c>
      <c r="L2734" s="61" t="str">
        <f t="shared" si="259"/>
        <v/>
      </c>
      <c r="M2734" s="61">
        <f t="shared" si="257"/>
        <v>16.700000000000159</v>
      </c>
      <c r="N2734" s="59" t="str">
        <f t="shared" si="255"/>
        <v/>
      </c>
      <c r="O2734" s="59" t="str">
        <f t="shared" si="256"/>
        <v/>
      </c>
    </row>
    <row r="2735" spans="1:15" ht="12.5" customHeight="1" x14ac:dyDescent="0.35">
      <c r="A2735" s="2">
        <v>54</v>
      </c>
      <c r="B2735" s="2" t="s">
        <v>54</v>
      </c>
      <c r="C2735" s="69">
        <v>117.07640000000001</v>
      </c>
      <c r="D2735" t="s">
        <v>50</v>
      </c>
      <c r="E2735" s="2" t="s">
        <v>44</v>
      </c>
      <c r="F2735" s="2" t="s">
        <v>55</v>
      </c>
      <c r="G2735" s="2"/>
      <c r="H2735" s="2" t="str">
        <f>IF(OR(G2735="",G2736="",G2737="",G2738=""),"",(SUMIF(A2735:A$7000,A2735,G2735:G$7000)))</f>
        <v/>
      </c>
      <c r="I2735" s="55" t="str">
        <f t="shared" si="258"/>
        <v/>
      </c>
      <c r="J2735" s="61" t="str">
        <f t="shared" si="254"/>
        <v/>
      </c>
      <c r="K2735" s="55">
        <f t="array" ref="K2735">(MAX(IF($A2735=InsertVoiceSwitchActivateLOG!A$1:A$7000,InsertVoiceSwitchActivateLOG!H$1:H$7000,0)))</f>
        <v>6.2099999999999989E-2</v>
      </c>
      <c r="L2735" s="55" t="str">
        <f t="shared" si="259"/>
        <v/>
      </c>
      <c r="M2735" s="55">
        <f t="shared" si="257"/>
        <v>17.400000000009186</v>
      </c>
      <c r="N2735" s="59" t="str">
        <f t="shared" si="255"/>
        <v/>
      </c>
      <c r="O2735" s="59" t="str">
        <f t="shared" si="256"/>
        <v/>
      </c>
    </row>
    <row r="2736" spans="1:15" ht="12.5" customHeight="1" x14ac:dyDescent="0.35">
      <c r="A2736" s="61">
        <v>54</v>
      </c>
      <c r="B2736" s="61" t="s">
        <v>54</v>
      </c>
      <c r="C2736" s="70">
        <v>117.0929</v>
      </c>
      <c r="D2736" s="59" t="s">
        <v>50</v>
      </c>
      <c r="E2736" s="61" t="s">
        <v>44</v>
      </c>
      <c r="F2736" s="61" t="s">
        <v>55</v>
      </c>
      <c r="G2736" s="61"/>
      <c r="H2736" s="61" t="str">
        <f>IF(OR(G2736="",G2737="",G2738="",G2739=""),"",(SUMIF(A2736:A$7000,A2736,G2736:G$7000)))</f>
        <v/>
      </c>
      <c r="I2736" s="61" t="str">
        <f t="shared" si="258"/>
        <v/>
      </c>
      <c r="J2736" s="61" t="str">
        <f t="shared" si="254"/>
        <v/>
      </c>
      <c r="K2736" s="61">
        <f t="array" ref="K2736">(MAX(IF($A2736=InsertVoiceSwitchActivateLOG!A$1:A$7000,InsertVoiceSwitchActivateLOG!H$1:H$7000,0)))</f>
        <v>6.2099999999999989E-2</v>
      </c>
      <c r="L2736" s="61" t="str">
        <f t="shared" si="259"/>
        <v/>
      </c>
      <c r="M2736" s="61">
        <f t="shared" si="257"/>
        <v>16.49999999999352</v>
      </c>
      <c r="N2736" s="59" t="str">
        <f t="shared" si="255"/>
        <v/>
      </c>
      <c r="O2736" s="59" t="str">
        <f t="shared" si="256"/>
        <v/>
      </c>
    </row>
    <row r="2737" spans="1:15" ht="12.5" customHeight="1" x14ac:dyDescent="0.35">
      <c r="A2737" s="2">
        <v>54</v>
      </c>
      <c r="B2737" s="2" t="s">
        <v>54</v>
      </c>
      <c r="C2737" s="69">
        <v>117.11</v>
      </c>
      <c r="D2737" t="s">
        <v>50</v>
      </c>
      <c r="E2737" s="2" t="s">
        <v>44</v>
      </c>
      <c r="F2737" s="2" t="s">
        <v>55</v>
      </c>
      <c r="G2737" s="2"/>
      <c r="H2737" s="2" t="str">
        <f>IF(OR(G2737="",G2738="",G2739="",G2740=""),"",(SUMIF(A2737:A$7000,A2737,G2737:G$7000)))</f>
        <v/>
      </c>
      <c r="I2737" s="55" t="str">
        <f t="shared" si="258"/>
        <v/>
      </c>
      <c r="J2737" s="61" t="str">
        <f t="shared" si="254"/>
        <v/>
      </c>
      <c r="K2737" s="55">
        <f t="array" ref="K2737">(MAX(IF($A2737=InsertVoiceSwitchActivateLOG!A$1:A$7000,InsertVoiceSwitchActivateLOG!H$1:H$7000,0)))</f>
        <v>6.2099999999999989E-2</v>
      </c>
      <c r="L2737" s="55" t="str">
        <f t="shared" si="259"/>
        <v/>
      </c>
      <c r="M2737" s="55">
        <f t="shared" si="257"/>
        <v>17.099999999999227</v>
      </c>
      <c r="N2737" s="59" t="str">
        <f t="shared" si="255"/>
        <v/>
      </c>
      <c r="O2737" s="59" t="str">
        <f t="shared" si="256"/>
        <v/>
      </c>
    </row>
    <row r="2738" spans="1:15" ht="12.5" customHeight="1" x14ac:dyDescent="0.35">
      <c r="A2738" s="61">
        <v>54</v>
      </c>
      <c r="B2738" s="61" t="s">
        <v>54</v>
      </c>
      <c r="C2738" s="70">
        <v>117.1268</v>
      </c>
      <c r="D2738" s="59" t="s">
        <v>50</v>
      </c>
      <c r="E2738" s="61" t="s">
        <v>44</v>
      </c>
      <c r="F2738" s="61" t="s">
        <v>55</v>
      </c>
      <c r="G2738" s="61"/>
      <c r="H2738" s="61" t="str">
        <f>IF(OR(G2738="",G2739="",G2740="",G2741=""),"",(SUMIF(A2738:A$7000,A2738,G2738:G$7000)))</f>
        <v/>
      </c>
      <c r="I2738" s="61" t="str">
        <f t="shared" si="258"/>
        <v/>
      </c>
      <c r="J2738" s="61" t="str">
        <f t="shared" si="254"/>
        <v/>
      </c>
      <c r="K2738" s="61">
        <f t="array" ref="K2738">(MAX(IF($A2738=InsertVoiceSwitchActivateLOG!A$1:A$7000,InsertVoiceSwitchActivateLOG!H$1:H$7000,0)))</f>
        <v>6.2099999999999989E-2</v>
      </c>
      <c r="L2738" s="61" t="str">
        <f t="shared" si="259"/>
        <v/>
      </c>
      <c r="M2738" s="61">
        <f t="shared" si="257"/>
        <v>16.800000000003479</v>
      </c>
      <c r="N2738" s="59" t="str">
        <f t="shared" si="255"/>
        <v/>
      </c>
      <c r="O2738" s="59" t="str">
        <f t="shared" si="256"/>
        <v/>
      </c>
    </row>
    <row r="2739" spans="1:15" ht="12.5" customHeight="1" x14ac:dyDescent="0.35">
      <c r="A2739" s="2">
        <v>54</v>
      </c>
      <c r="B2739" s="2" t="s">
        <v>54</v>
      </c>
      <c r="C2739" s="69">
        <v>117.1433</v>
      </c>
      <c r="D2739" t="s">
        <v>50</v>
      </c>
      <c r="E2739" s="2" t="s">
        <v>44</v>
      </c>
      <c r="F2739" s="2" t="s">
        <v>55</v>
      </c>
      <c r="G2739" s="2"/>
      <c r="H2739" s="2" t="str">
        <f>IF(OR(G2739="",G2740="",G2741="",G2742=""),"",(SUMIF(A2739:A$7000,A2739,G2739:G$7000)))</f>
        <v/>
      </c>
      <c r="I2739" s="55" t="str">
        <f t="shared" si="258"/>
        <v/>
      </c>
      <c r="J2739" s="61" t="str">
        <f t="shared" si="254"/>
        <v/>
      </c>
      <c r="K2739" s="55">
        <f t="array" ref="K2739">(MAX(IF($A2739=InsertVoiceSwitchActivateLOG!A$1:A$7000,InsertVoiceSwitchActivateLOG!H$1:H$7000,0)))</f>
        <v>6.2099999999999989E-2</v>
      </c>
      <c r="L2739" s="55" t="str">
        <f t="shared" si="259"/>
        <v/>
      </c>
      <c r="M2739" s="55">
        <f t="shared" si="257"/>
        <v>16.49999999999352</v>
      </c>
      <c r="N2739" s="59" t="str">
        <f t="shared" si="255"/>
        <v/>
      </c>
      <c r="O2739" s="59" t="str">
        <f t="shared" si="256"/>
        <v/>
      </c>
    </row>
    <row r="2740" spans="1:15" ht="12.5" customHeight="1" x14ac:dyDescent="0.35">
      <c r="A2740" s="61">
        <v>54</v>
      </c>
      <c r="B2740" s="61" t="s">
        <v>54</v>
      </c>
      <c r="C2740" s="70">
        <v>117.16540000000001</v>
      </c>
      <c r="D2740" s="59" t="s">
        <v>50</v>
      </c>
      <c r="E2740" s="61" t="s">
        <v>44</v>
      </c>
      <c r="F2740" s="61" t="s">
        <v>55</v>
      </c>
      <c r="G2740" s="61">
        <v>4.0000000000000002E-4</v>
      </c>
      <c r="H2740" s="61" t="str">
        <f>IF(OR(G2740="",G2741="",G2742="",G2743=""),"",(SUMIF(A2740:A$7000,A2740,G2740:G$7000)))</f>
        <v/>
      </c>
      <c r="I2740" s="61" t="str">
        <f t="shared" si="258"/>
        <v/>
      </c>
      <c r="J2740" s="61" t="str">
        <f t="shared" si="254"/>
        <v/>
      </c>
      <c r="K2740" s="61">
        <f t="array" ref="K2740">(MAX(IF($A2740=InsertVoiceSwitchActivateLOG!A$1:A$7000,InsertVoiceSwitchActivateLOG!H$1:H$7000,0)))</f>
        <v>6.2099999999999989E-2</v>
      </c>
      <c r="L2740" s="61" t="str">
        <f t="shared" si="259"/>
        <v/>
      </c>
      <c r="M2740" s="61">
        <f t="shared" si="257"/>
        <v>22.10000000000889</v>
      </c>
      <c r="N2740" s="59" t="str">
        <f t="shared" si="255"/>
        <v/>
      </c>
      <c r="O2740" s="59" t="str">
        <f t="shared" si="256"/>
        <v/>
      </c>
    </row>
    <row r="2741" spans="1:15" ht="12.5" customHeight="1" x14ac:dyDescent="0.35">
      <c r="A2741" s="2">
        <v>54</v>
      </c>
      <c r="B2741" s="2" t="s">
        <v>54</v>
      </c>
      <c r="C2741" s="69">
        <v>117.1823</v>
      </c>
      <c r="D2741" t="s">
        <v>50</v>
      </c>
      <c r="E2741" s="2" t="s">
        <v>44</v>
      </c>
      <c r="F2741" s="2" t="s">
        <v>55</v>
      </c>
      <c r="G2741" s="2"/>
      <c r="H2741" s="2" t="str">
        <f>IF(OR(G2741="",G2742="",G2743="",G2744=""),"",(SUMIF(A2741:A$7000,A2741,G2741:G$7000)))</f>
        <v/>
      </c>
      <c r="I2741" s="55" t="str">
        <f t="shared" si="258"/>
        <v/>
      </c>
      <c r="J2741" s="61" t="str">
        <f t="shared" si="254"/>
        <v/>
      </c>
      <c r="K2741" s="55">
        <f t="array" ref="K2741">(MAX(IF($A2741=InsertVoiceSwitchActivateLOG!A$1:A$7000,InsertVoiceSwitchActivateLOG!H$1:H$7000,0)))</f>
        <v>6.2099999999999989E-2</v>
      </c>
      <c r="L2741" s="55" t="str">
        <f t="shared" si="259"/>
        <v/>
      </c>
      <c r="M2741" s="55">
        <f t="shared" si="257"/>
        <v>16.899999999992588</v>
      </c>
      <c r="N2741" s="59" t="str">
        <f t="shared" si="255"/>
        <v/>
      </c>
      <c r="O2741" s="59" t="str">
        <f t="shared" si="256"/>
        <v/>
      </c>
    </row>
    <row r="2742" spans="1:15" ht="12.5" customHeight="1" x14ac:dyDescent="0.35">
      <c r="A2742" s="61">
        <v>54</v>
      </c>
      <c r="B2742" s="61" t="s">
        <v>54</v>
      </c>
      <c r="C2742" s="70">
        <v>117.20140000000001</v>
      </c>
      <c r="D2742" s="59" t="s">
        <v>50</v>
      </c>
      <c r="E2742" s="61" t="s">
        <v>44</v>
      </c>
      <c r="F2742" s="61" t="s">
        <v>55</v>
      </c>
      <c r="G2742" s="61"/>
      <c r="H2742" s="61" t="str">
        <f>IF(OR(G2742="",G2743="",G2744="",G2745=""),"",(SUMIF(A2742:A$7000,A2742,G2742:G$7000)))</f>
        <v/>
      </c>
      <c r="I2742" s="61" t="str">
        <f t="shared" si="258"/>
        <v/>
      </c>
      <c r="J2742" s="61" t="str">
        <f t="shared" si="254"/>
        <v/>
      </c>
      <c r="K2742" s="61">
        <f t="array" ref="K2742">(MAX(IF($A2742=InsertVoiceSwitchActivateLOG!A$1:A$7000,InsertVoiceSwitchActivateLOG!H$1:H$7000,0)))</f>
        <v>6.2099999999999989E-2</v>
      </c>
      <c r="L2742" s="61" t="str">
        <f t="shared" si="259"/>
        <v/>
      </c>
      <c r="M2742" s="61">
        <f t="shared" si="257"/>
        <v>19.100000000008777</v>
      </c>
      <c r="N2742" s="59" t="str">
        <f t="shared" si="255"/>
        <v/>
      </c>
      <c r="O2742" s="59" t="str">
        <f t="shared" si="256"/>
        <v/>
      </c>
    </row>
    <row r="2743" spans="1:15" ht="12.5" customHeight="1" x14ac:dyDescent="0.35">
      <c r="A2743" s="2">
        <v>54</v>
      </c>
      <c r="B2743" s="2" t="s">
        <v>54</v>
      </c>
      <c r="C2743" s="69">
        <v>117.2209</v>
      </c>
      <c r="D2743" t="s">
        <v>50</v>
      </c>
      <c r="E2743" s="2" t="s">
        <v>44</v>
      </c>
      <c r="F2743" s="2" t="s">
        <v>55</v>
      </c>
      <c r="G2743" s="2"/>
      <c r="H2743" s="2" t="str">
        <f>IF(OR(G2743="",G2744="",G2745="",G2746=""),"",(SUMIF(A2743:A$7000,A2743,G2743:G$7000)))</f>
        <v/>
      </c>
      <c r="I2743" s="55" t="str">
        <f t="shared" si="258"/>
        <v/>
      </c>
      <c r="J2743" s="61" t="str">
        <f t="shared" si="254"/>
        <v/>
      </c>
      <c r="K2743" s="55">
        <f t="array" ref="K2743">(MAX(IF($A2743=InsertVoiceSwitchActivateLOG!A$1:A$7000,InsertVoiceSwitchActivateLOG!H$1:H$7000,0)))</f>
        <v>6.2099999999999989E-2</v>
      </c>
      <c r="L2743" s="55" t="str">
        <f t="shared" si="259"/>
        <v/>
      </c>
      <c r="M2743" s="55">
        <f t="shared" si="257"/>
        <v>19.499999999993634</v>
      </c>
      <c r="N2743" s="59" t="str">
        <f t="shared" si="255"/>
        <v/>
      </c>
      <c r="O2743" s="59" t="str">
        <f t="shared" si="256"/>
        <v/>
      </c>
    </row>
    <row r="2744" spans="1:15" ht="12.5" customHeight="1" x14ac:dyDescent="0.35">
      <c r="A2744" s="61">
        <v>54</v>
      </c>
      <c r="B2744" s="61" t="s">
        <v>54</v>
      </c>
      <c r="C2744" s="70">
        <v>117.2402</v>
      </c>
      <c r="D2744" s="59" t="s">
        <v>50</v>
      </c>
      <c r="E2744" s="61" t="s">
        <v>44</v>
      </c>
      <c r="F2744" s="61" t="s">
        <v>55</v>
      </c>
      <c r="G2744" s="61">
        <v>1E-4</v>
      </c>
      <c r="H2744" s="61">
        <f>IF(OR(G2744="",G2745="",G2746="",G2747=""),"",(SUMIF(A2744:A$7000,A2744,G2744:G$7000)))</f>
        <v>6.2099999999999989E-2</v>
      </c>
      <c r="I2744" s="61">
        <f t="shared" si="258"/>
        <v>54</v>
      </c>
      <c r="J2744" s="61" t="str">
        <f t="shared" si="254"/>
        <v>TaskC</v>
      </c>
      <c r="K2744" s="61">
        <f t="array" ref="K2744">(MAX(IF($A2744=InsertVoiceSwitchActivateLOG!A$1:A$7000,InsertVoiceSwitchActivateLOG!H$1:H$7000,0)))</f>
        <v>6.2099999999999989E-2</v>
      </c>
      <c r="L2744" s="61">
        <f t="shared" si="259"/>
        <v>117.2402</v>
      </c>
      <c r="M2744" s="61">
        <f t="shared" si="257"/>
        <v>19.300000000001205</v>
      </c>
      <c r="N2744" s="59" t="str">
        <f t="shared" si="255"/>
        <v/>
      </c>
      <c r="O2744" s="59" t="str">
        <f t="shared" si="256"/>
        <v/>
      </c>
    </row>
    <row r="2745" spans="1:15" ht="12.5" customHeight="1" x14ac:dyDescent="0.35">
      <c r="A2745" s="2">
        <v>54</v>
      </c>
      <c r="B2745" s="2" t="s">
        <v>54</v>
      </c>
      <c r="C2745" s="69">
        <v>117.2607</v>
      </c>
      <c r="D2745" t="s">
        <v>50</v>
      </c>
      <c r="E2745" s="2" t="s">
        <v>44</v>
      </c>
      <c r="F2745" s="2" t="s">
        <v>55</v>
      </c>
      <c r="G2745" s="2">
        <v>1E-4</v>
      </c>
      <c r="H2745" s="2">
        <f>IF(OR(G2745="",G2746="",G2747="",G2748=""),"",(SUMIF(A2745:A$7000,A2745,G2745:G$7000)))</f>
        <v>6.1999999999999986E-2</v>
      </c>
      <c r="I2745" s="55" t="str">
        <f t="shared" si="258"/>
        <v/>
      </c>
      <c r="J2745" s="61" t="str">
        <f t="shared" si="254"/>
        <v/>
      </c>
      <c r="K2745" s="55">
        <f t="array" ref="K2745">(MAX(IF($A2745=InsertVoiceSwitchActivateLOG!A$1:A$7000,InsertVoiceSwitchActivateLOG!H$1:H$7000,0)))</f>
        <v>6.2099999999999989E-2</v>
      </c>
      <c r="L2745" s="55" t="str">
        <f t="shared" si="259"/>
        <v/>
      </c>
      <c r="M2745" s="55">
        <f t="shared" si="257"/>
        <v>20.499999999998408</v>
      </c>
      <c r="N2745" s="59">
        <f t="shared" si="255"/>
        <v>54</v>
      </c>
      <c r="O2745" s="59">
        <f t="shared" si="256"/>
        <v>1</v>
      </c>
    </row>
    <row r="2746" spans="1:15" ht="12.5" customHeight="1" x14ac:dyDescent="0.35">
      <c r="A2746" s="61">
        <v>54</v>
      </c>
      <c r="B2746" s="61" t="s">
        <v>56</v>
      </c>
      <c r="C2746" s="70">
        <v>117.2877</v>
      </c>
      <c r="D2746" s="59" t="s">
        <v>50</v>
      </c>
      <c r="E2746" s="61" t="s">
        <v>44</v>
      </c>
      <c r="F2746" s="61" t="s">
        <v>55</v>
      </c>
      <c r="G2746" s="61">
        <v>1E-3</v>
      </c>
      <c r="H2746" s="61">
        <f>IF(OR(G2746="",G2747="",G2748="",G2749=""),"",(SUMIF(A2746:A$7000,A2746,G2746:G$7000)))</f>
        <v>6.189999999999999E-2</v>
      </c>
      <c r="I2746" s="61" t="str">
        <f t="shared" si="258"/>
        <v/>
      </c>
      <c r="J2746" s="61" t="str">
        <f t="shared" si="254"/>
        <v/>
      </c>
      <c r="K2746" s="61">
        <f t="array" ref="K2746">(MAX(IF($A2746=InsertVoiceSwitchActivateLOG!A$1:A$7000,InsertVoiceSwitchActivateLOG!H$1:H$7000,0)))</f>
        <v>6.2099999999999989E-2</v>
      </c>
      <c r="L2746" s="61" t="str">
        <f t="shared" si="259"/>
        <v/>
      </c>
      <c r="M2746" s="61">
        <f t="shared" si="257"/>
        <v>27.000000000001023</v>
      </c>
      <c r="N2746" s="59">
        <f t="shared" si="255"/>
        <v>54</v>
      </c>
      <c r="O2746" s="59">
        <f t="shared" si="256"/>
        <v>-1</v>
      </c>
    </row>
    <row r="2747" spans="1:15" ht="12.5" customHeight="1" x14ac:dyDescent="0.35">
      <c r="A2747" s="2">
        <v>54</v>
      </c>
      <c r="B2747" s="2" t="s">
        <v>54</v>
      </c>
      <c r="C2747" s="69">
        <v>117.3152</v>
      </c>
      <c r="D2747" t="s">
        <v>50</v>
      </c>
      <c r="E2747" s="2" t="s">
        <v>44</v>
      </c>
      <c r="F2747" s="2" t="s">
        <v>55</v>
      </c>
      <c r="G2747" s="2">
        <v>6.9999999999999999E-4</v>
      </c>
      <c r="H2747" s="2">
        <f>IF(OR(G2747="",G2748="",G2749="",G2750=""),"",(SUMIF(A2747:A$7000,A2747,G2747:G$7000)))</f>
        <v>6.0899999999999989E-2</v>
      </c>
      <c r="I2747" s="55" t="str">
        <f t="shared" si="258"/>
        <v/>
      </c>
      <c r="J2747" s="61" t="str">
        <f t="shared" si="254"/>
        <v/>
      </c>
      <c r="K2747" s="55">
        <f t="array" ref="K2747">(MAX(IF($A2747=InsertVoiceSwitchActivateLOG!A$1:A$7000,InsertVoiceSwitchActivateLOG!H$1:H$7000,0)))</f>
        <v>6.2099999999999989E-2</v>
      </c>
      <c r="L2747" s="55" t="str">
        <f t="shared" si="259"/>
        <v/>
      </c>
      <c r="M2747" s="55">
        <f t="shared" si="257"/>
        <v>27.500000000003411</v>
      </c>
      <c r="N2747" s="59">
        <f t="shared" si="255"/>
        <v>54</v>
      </c>
      <c r="O2747" s="59">
        <f t="shared" si="256"/>
        <v>1</v>
      </c>
    </row>
    <row r="2748" spans="1:15" ht="12.5" customHeight="1" x14ac:dyDescent="0.35">
      <c r="A2748" s="61">
        <v>54</v>
      </c>
      <c r="B2748" s="61" t="s">
        <v>56</v>
      </c>
      <c r="C2748" s="70">
        <v>117.34480000000001</v>
      </c>
      <c r="D2748" s="59" t="s">
        <v>50</v>
      </c>
      <c r="E2748" s="61" t="s">
        <v>44</v>
      </c>
      <c r="F2748" s="61" t="s">
        <v>55</v>
      </c>
      <c r="G2748" s="61">
        <v>2.0999999999999999E-3</v>
      </c>
      <c r="H2748" s="61">
        <f>IF(OR(G2748="",G2749="",G2750="",G2751=""),"",(SUMIF(A2748:A$7000,A2748,G2748:G$7000)))</f>
        <v>6.019999999999999E-2</v>
      </c>
      <c r="I2748" s="61" t="str">
        <f t="shared" si="258"/>
        <v/>
      </c>
      <c r="J2748" s="61" t="str">
        <f t="shared" si="254"/>
        <v/>
      </c>
      <c r="K2748" s="61">
        <f t="array" ref="K2748">(MAX(IF($A2748=InsertVoiceSwitchActivateLOG!A$1:A$7000,InsertVoiceSwitchActivateLOG!H$1:H$7000,0)))</f>
        <v>6.2099999999999989E-2</v>
      </c>
      <c r="L2748" s="61" t="str">
        <f t="shared" si="259"/>
        <v/>
      </c>
      <c r="M2748" s="61">
        <f t="shared" si="257"/>
        <v>29.600000000002069</v>
      </c>
      <c r="N2748" s="59">
        <f t="shared" si="255"/>
        <v>54</v>
      </c>
      <c r="O2748" s="59">
        <f t="shared" si="256"/>
        <v>1</v>
      </c>
    </row>
    <row r="2749" spans="1:15" ht="12.5" customHeight="1" x14ac:dyDescent="0.35">
      <c r="A2749" s="2">
        <v>54</v>
      </c>
      <c r="B2749" s="2" t="s">
        <v>56</v>
      </c>
      <c r="C2749" s="69">
        <v>117.3651</v>
      </c>
      <c r="D2749" t="s">
        <v>50</v>
      </c>
      <c r="E2749" s="2" t="s">
        <v>44</v>
      </c>
      <c r="F2749" s="2" t="s">
        <v>55</v>
      </c>
      <c r="G2749" s="2">
        <v>2.3E-3</v>
      </c>
      <c r="H2749" s="2">
        <f>IF(OR(G2749="",G2750="",G2751="",G2752=""),"",(SUMIF(A2749:A$7000,A2749,G2749:G$7000)))</f>
        <v>5.8099999999999992E-2</v>
      </c>
      <c r="I2749" s="55" t="str">
        <f t="shared" si="258"/>
        <v/>
      </c>
      <c r="J2749" s="61" t="str">
        <f t="shared" si="254"/>
        <v/>
      </c>
      <c r="K2749" s="55">
        <f t="array" ref="K2749">(MAX(IF($A2749=InsertVoiceSwitchActivateLOG!A$1:A$7000,InsertVoiceSwitchActivateLOG!H$1:H$7000,0)))</f>
        <v>6.2099999999999989E-2</v>
      </c>
      <c r="L2749" s="55" t="str">
        <f t="shared" si="259"/>
        <v/>
      </c>
      <c r="M2749" s="55">
        <f t="shared" si="257"/>
        <v>20.299999999991769</v>
      </c>
      <c r="N2749" s="59">
        <f t="shared" si="255"/>
        <v>54</v>
      </c>
      <c r="O2749" s="59">
        <f t="shared" si="256"/>
        <v>1</v>
      </c>
    </row>
    <row r="2750" spans="1:15" ht="12.5" customHeight="1" x14ac:dyDescent="0.35">
      <c r="A2750" s="61">
        <v>54</v>
      </c>
      <c r="B2750" s="61" t="s">
        <v>56</v>
      </c>
      <c r="C2750" s="70">
        <v>117.38679999999999</v>
      </c>
      <c r="D2750" s="59" t="s">
        <v>50</v>
      </c>
      <c r="E2750" s="61" t="s">
        <v>44</v>
      </c>
      <c r="F2750" s="61" t="s">
        <v>55</v>
      </c>
      <c r="G2750" s="61">
        <v>2.5999999999999999E-3</v>
      </c>
      <c r="H2750" s="61">
        <f>IF(OR(G2750="",G2751="",G2752="",G2753=""),"",(SUMIF(A2750:A$7000,A2750,G2750:G$7000)))</f>
        <v>5.5799999999999988E-2</v>
      </c>
      <c r="I2750" s="61" t="str">
        <f t="shared" si="258"/>
        <v/>
      </c>
      <c r="J2750" s="61" t="str">
        <f t="shared" si="254"/>
        <v/>
      </c>
      <c r="K2750" s="61">
        <f t="array" ref="K2750">(MAX(IF($A2750=InsertVoiceSwitchActivateLOG!A$1:A$7000,InsertVoiceSwitchActivateLOG!H$1:H$7000,0)))</f>
        <v>6.2099999999999989E-2</v>
      </c>
      <c r="L2750" s="61" t="str">
        <f t="shared" si="259"/>
        <v/>
      </c>
      <c r="M2750" s="61">
        <f t="shared" si="257"/>
        <v>21.699999999995612</v>
      </c>
      <c r="N2750" s="59">
        <f t="shared" si="255"/>
        <v>54</v>
      </c>
      <c r="O2750" s="59">
        <f t="shared" si="256"/>
        <v>-1</v>
      </c>
    </row>
    <row r="2751" spans="1:15" ht="12.5" customHeight="1" x14ac:dyDescent="0.35">
      <c r="A2751" s="2">
        <v>54</v>
      </c>
      <c r="B2751" s="2" t="s">
        <v>56</v>
      </c>
      <c r="C2751" s="69">
        <v>117.4055</v>
      </c>
      <c r="D2751" t="s">
        <v>50</v>
      </c>
      <c r="E2751" s="2" t="s">
        <v>44</v>
      </c>
      <c r="F2751" s="2" t="s">
        <v>55</v>
      </c>
      <c r="G2751" s="2">
        <v>2.3999999999999998E-3</v>
      </c>
      <c r="H2751" s="2">
        <f>IF(OR(G2751="",G2752="",G2753="",G2754=""),"",(SUMIF(A2751:A$7000,A2751,G2751:G$7000)))</f>
        <v>5.319999999999999E-2</v>
      </c>
      <c r="I2751" s="55" t="str">
        <f t="shared" si="258"/>
        <v/>
      </c>
      <c r="J2751" s="61" t="str">
        <f t="shared" si="254"/>
        <v/>
      </c>
      <c r="K2751" s="55">
        <f t="array" ref="K2751">(MAX(IF($A2751=InsertVoiceSwitchActivateLOG!A$1:A$7000,InsertVoiceSwitchActivateLOG!H$1:H$7000,0)))</f>
        <v>6.2099999999999989E-2</v>
      </c>
      <c r="L2751" s="55" t="str">
        <f t="shared" si="259"/>
        <v/>
      </c>
      <c r="M2751" s="55">
        <f t="shared" si="257"/>
        <v>18.700000000009709</v>
      </c>
      <c r="N2751" s="59">
        <f t="shared" si="255"/>
        <v>54</v>
      </c>
      <c r="O2751" s="59">
        <f t="shared" si="256"/>
        <v>-1</v>
      </c>
    </row>
    <row r="2752" spans="1:15" ht="12.5" customHeight="1" x14ac:dyDescent="0.35">
      <c r="A2752" s="61">
        <v>54</v>
      </c>
      <c r="B2752" s="61" t="s">
        <v>56</v>
      </c>
      <c r="C2752" s="70">
        <v>117.43219999999999</v>
      </c>
      <c r="D2752" s="59" t="s">
        <v>50</v>
      </c>
      <c r="E2752" s="61" t="s">
        <v>44</v>
      </c>
      <c r="F2752" s="61" t="s">
        <v>55</v>
      </c>
      <c r="G2752" s="61">
        <v>1.9E-3</v>
      </c>
      <c r="H2752" s="61">
        <f>IF(OR(G2752="",G2753="",G2754="",G2755=""),"",(SUMIF(A2752:A$7000,A2752,G2752:G$7000)))</f>
        <v>5.0799999999999991E-2</v>
      </c>
      <c r="I2752" s="61" t="str">
        <f t="shared" si="258"/>
        <v/>
      </c>
      <c r="J2752" s="61" t="str">
        <f t="shared" si="254"/>
        <v/>
      </c>
      <c r="K2752" s="61">
        <f t="array" ref="K2752">(MAX(IF($A2752=InsertVoiceSwitchActivateLOG!A$1:A$7000,InsertVoiceSwitchActivateLOG!H$1:H$7000,0)))</f>
        <v>6.2099999999999989E-2</v>
      </c>
      <c r="L2752" s="61" t="str">
        <f t="shared" si="259"/>
        <v/>
      </c>
      <c r="M2752" s="61">
        <f t="shared" si="257"/>
        <v>26.699999999991064</v>
      </c>
      <c r="N2752" s="59">
        <f t="shared" si="255"/>
        <v>54</v>
      </c>
      <c r="O2752" s="59">
        <f t="shared" si="256"/>
        <v>1</v>
      </c>
    </row>
    <row r="2753" spans="1:15" ht="12.5" customHeight="1" x14ac:dyDescent="0.35">
      <c r="A2753" s="2">
        <v>54</v>
      </c>
      <c r="B2753" s="2" t="s">
        <v>56</v>
      </c>
      <c r="C2753" s="69">
        <v>117.4567</v>
      </c>
      <c r="D2753" t="s">
        <v>50</v>
      </c>
      <c r="E2753" s="2" t="s">
        <v>44</v>
      </c>
      <c r="F2753" s="2" t="s">
        <v>55</v>
      </c>
      <c r="G2753" s="2">
        <v>2.5999999999999999E-3</v>
      </c>
      <c r="H2753" s="2">
        <f>IF(OR(G2753="",G2754="",G2755="",G2756=""),"",(SUMIF(A2753:A$7000,A2753,G2753:G$7000)))</f>
        <v>4.8899999999999992E-2</v>
      </c>
      <c r="I2753" s="55" t="str">
        <f t="shared" si="258"/>
        <v/>
      </c>
      <c r="J2753" s="61" t="str">
        <f t="shared" si="254"/>
        <v/>
      </c>
      <c r="K2753" s="55">
        <f t="array" ref="K2753">(MAX(IF($A2753=InsertVoiceSwitchActivateLOG!A$1:A$7000,InsertVoiceSwitchActivateLOG!H$1:H$7000,0)))</f>
        <v>6.2099999999999989E-2</v>
      </c>
      <c r="L2753" s="55" t="str">
        <f t="shared" si="259"/>
        <v/>
      </c>
      <c r="M2753" s="55">
        <f t="shared" si="257"/>
        <v>24.500000000003297</v>
      </c>
      <c r="N2753" s="59">
        <f t="shared" si="255"/>
        <v>54</v>
      </c>
      <c r="O2753" s="59">
        <f t="shared" si="256"/>
        <v>-1</v>
      </c>
    </row>
    <row r="2754" spans="1:15" ht="12.5" customHeight="1" x14ac:dyDescent="0.35">
      <c r="A2754" s="61">
        <v>54</v>
      </c>
      <c r="B2754" s="61" t="s">
        <v>56</v>
      </c>
      <c r="C2754" s="70">
        <v>117.4765</v>
      </c>
      <c r="D2754" s="59" t="s">
        <v>50</v>
      </c>
      <c r="E2754" s="61" t="s">
        <v>44</v>
      </c>
      <c r="F2754" s="61" t="s">
        <v>55</v>
      </c>
      <c r="G2754" s="61">
        <v>1.2999999999999999E-3</v>
      </c>
      <c r="H2754" s="61">
        <f>IF(OR(G2754="",G2755="",G2756="",G2757=""),"",(SUMIF(A2754:A$7000,A2754,G2754:G$7000)))</f>
        <v>4.6299999999999987E-2</v>
      </c>
      <c r="I2754" s="61" t="str">
        <f t="shared" si="258"/>
        <v/>
      </c>
      <c r="J2754" s="61" t="str">
        <f t="shared" si="254"/>
        <v/>
      </c>
      <c r="K2754" s="61">
        <f t="array" ref="K2754">(MAX(IF($A2754=InsertVoiceSwitchActivateLOG!A$1:A$7000,InsertVoiceSwitchActivateLOG!H$1:H$7000,0)))</f>
        <v>6.2099999999999989E-2</v>
      </c>
      <c r="L2754" s="61" t="str">
        <f t="shared" si="259"/>
        <v/>
      </c>
      <c r="M2754" s="61">
        <f t="shared" si="257"/>
        <v>19.800000000003593</v>
      </c>
      <c r="N2754" s="59">
        <f t="shared" si="255"/>
        <v>54</v>
      </c>
      <c r="O2754" s="59">
        <f t="shared" si="256"/>
        <v>-1</v>
      </c>
    </row>
    <row r="2755" spans="1:15" ht="12.5" customHeight="1" x14ac:dyDescent="0.35">
      <c r="A2755" s="2">
        <v>54</v>
      </c>
      <c r="B2755" s="2" t="s">
        <v>54</v>
      </c>
      <c r="C2755" s="69">
        <v>117.5046</v>
      </c>
      <c r="D2755" t="s">
        <v>50</v>
      </c>
      <c r="E2755" s="2" t="s">
        <v>44</v>
      </c>
      <c r="F2755" s="2" t="s">
        <v>55</v>
      </c>
      <c r="G2755" s="2">
        <v>2.0000000000000001E-4</v>
      </c>
      <c r="H2755" s="2">
        <f>IF(OR(G2755="",G2756="",G2757="",G2758=""),"",(SUMIF(A2755:A$7000,A2755,G2755:G$7000)))</f>
        <v>4.4999999999999984E-2</v>
      </c>
      <c r="I2755" s="55" t="str">
        <f t="shared" si="258"/>
        <v/>
      </c>
      <c r="J2755" s="61" t="str">
        <f t="shared" si="254"/>
        <v/>
      </c>
      <c r="K2755" s="55">
        <f t="array" ref="K2755">(MAX(IF($A2755=InsertVoiceSwitchActivateLOG!A$1:A$7000,InsertVoiceSwitchActivateLOG!H$1:H$7000,0)))</f>
        <v>6.2099999999999989E-2</v>
      </c>
      <c r="L2755" s="55" t="str">
        <f t="shared" si="259"/>
        <v/>
      </c>
      <c r="M2755" s="55">
        <f t="shared" si="257"/>
        <v>28.099999999994907</v>
      </c>
      <c r="N2755" s="59">
        <f t="shared" si="255"/>
        <v>54</v>
      </c>
      <c r="O2755" s="59">
        <f t="shared" si="256"/>
        <v>1</v>
      </c>
    </row>
    <row r="2756" spans="1:15" ht="12.5" customHeight="1" x14ac:dyDescent="0.35">
      <c r="A2756" s="61">
        <v>54</v>
      </c>
      <c r="B2756" s="61" t="s">
        <v>54</v>
      </c>
      <c r="C2756" s="70">
        <v>117.5254</v>
      </c>
      <c r="D2756" s="59" t="s">
        <v>50</v>
      </c>
      <c r="E2756" s="61" t="s">
        <v>44</v>
      </c>
      <c r="F2756" s="61" t="s">
        <v>55</v>
      </c>
      <c r="G2756" s="61">
        <v>5.9999999999999995E-4</v>
      </c>
      <c r="H2756" s="61">
        <f>IF(OR(G2756="",G2757="",G2758="",G2759=""),"",(SUMIF(A2756:A$7000,A2756,G2756:G$7000)))</f>
        <v>4.4799999999999986E-2</v>
      </c>
      <c r="I2756" s="61" t="str">
        <f t="shared" si="258"/>
        <v/>
      </c>
      <c r="J2756" s="61" t="str">
        <f t="shared" si="254"/>
        <v/>
      </c>
      <c r="K2756" s="61">
        <f t="array" ref="K2756">(MAX(IF($A2756=InsertVoiceSwitchActivateLOG!A$1:A$7000,InsertVoiceSwitchActivateLOG!H$1:H$7000,0)))</f>
        <v>6.2099999999999989E-2</v>
      </c>
      <c r="L2756" s="61" t="str">
        <f t="shared" si="259"/>
        <v/>
      </c>
      <c r="M2756" s="61">
        <f t="shared" si="257"/>
        <v>20.800000000008367</v>
      </c>
      <c r="N2756" s="59">
        <f t="shared" si="255"/>
        <v>54</v>
      </c>
      <c r="O2756" s="59">
        <f t="shared" si="256"/>
        <v>1</v>
      </c>
    </row>
    <row r="2757" spans="1:15" ht="12.5" customHeight="1" x14ac:dyDescent="0.35">
      <c r="A2757" s="2">
        <v>54</v>
      </c>
      <c r="B2757" s="2" t="s">
        <v>56</v>
      </c>
      <c r="C2757" s="69">
        <v>117.5479</v>
      </c>
      <c r="D2757" t="s">
        <v>50</v>
      </c>
      <c r="E2757" s="2" t="s">
        <v>44</v>
      </c>
      <c r="F2757" s="2" t="s">
        <v>55</v>
      </c>
      <c r="G2757" s="2">
        <v>2.3E-3</v>
      </c>
      <c r="H2757" s="2">
        <f>IF(OR(G2757="",G2758="",G2759="",G2760=""),"",(SUMIF(A2757:A$7000,A2757,G2757:G$7000)))</f>
        <v>4.4199999999999989E-2</v>
      </c>
      <c r="I2757" s="55" t="str">
        <f t="shared" si="258"/>
        <v/>
      </c>
      <c r="J2757" s="61" t="str">
        <f t="shared" si="254"/>
        <v/>
      </c>
      <c r="K2757" s="55">
        <f t="array" ref="K2757">(MAX(IF($A2757=InsertVoiceSwitchActivateLOG!A$1:A$7000,InsertVoiceSwitchActivateLOG!H$1:H$7000,0)))</f>
        <v>6.2099999999999989E-2</v>
      </c>
      <c r="L2757" s="55" t="str">
        <f t="shared" si="259"/>
        <v/>
      </c>
      <c r="M2757" s="55">
        <f t="shared" si="257"/>
        <v>22.499999999993747</v>
      </c>
      <c r="N2757" s="59">
        <f t="shared" si="255"/>
        <v>54</v>
      </c>
      <c r="O2757" s="59">
        <f t="shared" si="256"/>
        <v>1</v>
      </c>
    </row>
    <row r="2758" spans="1:15" ht="12.5" customHeight="1" x14ac:dyDescent="0.35">
      <c r="A2758" s="61">
        <v>54</v>
      </c>
      <c r="B2758" s="61" t="s">
        <v>56</v>
      </c>
      <c r="C2758" s="70">
        <v>117.57040000000001</v>
      </c>
      <c r="D2758" s="59" t="s">
        <v>50</v>
      </c>
      <c r="E2758" s="61" t="s">
        <v>44</v>
      </c>
      <c r="F2758" s="61" t="s">
        <v>55</v>
      </c>
      <c r="G2758" s="61">
        <v>2.8E-3</v>
      </c>
      <c r="H2758" s="61">
        <f>IF(OR(G2758="",G2759="",G2760="",G2761=""),"",(SUMIF(A2758:A$7000,A2758,G2758:G$7000)))</f>
        <v>4.1899999999999993E-2</v>
      </c>
      <c r="I2758" s="61" t="str">
        <f t="shared" si="258"/>
        <v/>
      </c>
      <c r="J2758" s="61" t="str">
        <f t="shared" si="254"/>
        <v/>
      </c>
      <c r="K2758" s="61">
        <f t="array" ref="K2758">(MAX(IF($A2758=InsertVoiceSwitchActivateLOG!A$1:A$7000,InsertVoiceSwitchActivateLOG!H$1:H$7000,0)))</f>
        <v>6.2099999999999989E-2</v>
      </c>
      <c r="L2758" s="61" t="str">
        <f t="shared" si="259"/>
        <v/>
      </c>
      <c r="M2758" s="61">
        <f t="shared" si="257"/>
        <v>22.500000000007958</v>
      </c>
      <c r="N2758" s="59">
        <f t="shared" si="255"/>
        <v>54</v>
      </c>
      <c r="O2758" s="59">
        <f t="shared" si="256"/>
        <v>1</v>
      </c>
    </row>
    <row r="2759" spans="1:15" ht="12.5" customHeight="1" x14ac:dyDescent="0.35">
      <c r="A2759" s="2">
        <v>54</v>
      </c>
      <c r="B2759" s="2" t="s">
        <v>56</v>
      </c>
      <c r="C2759" s="69">
        <v>117.5933</v>
      </c>
      <c r="D2759" t="s">
        <v>50</v>
      </c>
      <c r="E2759" s="2" t="s">
        <v>44</v>
      </c>
      <c r="F2759" s="2" t="s">
        <v>55</v>
      </c>
      <c r="G2759" s="2">
        <v>2.8E-3</v>
      </c>
      <c r="H2759" s="2">
        <f>IF(OR(G2759="",G2760="",G2761="",G2762=""),"",(SUMIF(A2759:A$7000,A2759,G2759:G$7000)))</f>
        <v>3.9099999999999996E-2</v>
      </c>
      <c r="I2759" s="55" t="str">
        <f t="shared" si="258"/>
        <v/>
      </c>
      <c r="J2759" s="61" t="str">
        <f t="shared" si="254"/>
        <v/>
      </c>
      <c r="K2759" s="55">
        <f t="array" ref="K2759">(MAX(IF($A2759=InsertVoiceSwitchActivateLOG!A$1:A$7000,InsertVoiceSwitchActivateLOG!H$1:H$7000,0)))</f>
        <v>6.2099999999999989E-2</v>
      </c>
      <c r="L2759" s="55" t="str">
        <f t="shared" si="259"/>
        <v/>
      </c>
      <c r="M2759" s="55">
        <f t="shared" si="257"/>
        <v>22.899999999992815</v>
      </c>
      <c r="N2759" s="59">
        <f t="shared" si="255"/>
        <v>54</v>
      </c>
      <c r="O2759" s="59">
        <f t="shared" si="256"/>
        <v>1</v>
      </c>
    </row>
    <row r="2760" spans="1:15" ht="12.5" customHeight="1" x14ac:dyDescent="0.35">
      <c r="A2760" s="61">
        <v>54</v>
      </c>
      <c r="B2760" s="61" t="s">
        <v>56</v>
      </c>
      <c r="C2760" s="70">
        <v>117.6174</v>
      </c>
      <c r="D2760" s="59" t="s">
        <v>50</v>
      </c>
      <c r="E2760" s="61" t="s">
        <v>44</v>
      </c>
      <c r="F2760" s="61" t="s">
        <v>55</v>
      </c>
      <c r="G2760" s="61">
        <v>4.0000000000000001E-3</v>
      </c>
      <c r="H2760" s="61">
        <f>IF(OR(G2760="",G2761="",G2762="",G2763=""),"",(SUMIF(A2760:A$7000,A2760,G2760:G$7000)))</f>
        <v>3.6299999999999992E-2</v>
      </c>
      <c r="I2760" s="61" t="str">
        <f t="shared" si="258"/>
        <v/>
      </c>
      <c r="J2760" s="61" t="str">
        <f t="shared" si="254"/>
        <v/>
      </c>
      <c r="K2760" s="61">
        <f t="array" ref="K2760">(MAX(IF($A2760=InsertVoiceSwitchActivateLOG!A$1:A$7000,InsertVoiceSwitchActivateLOG!H$1:H$7000,0)))</f>
        <v>6.2099999999999989E-2</v>
      </c>
      <c r="L2760" s="61" t="str">
        <f t="shared" si="259"/>
        <v/>
      </c>
      <c r="M2760" s="61">
        <f t="shared" si="257"/>
        <v>24.100000000004229</v>
      </c>
      <c r="N2760" s="59">
        <f t="shared" si="255"/>
        <v>54</v>
      </c>
      <c r="O2760" s="59">
        <f t="shared" si="256"/>
        <v>1</v>
      </c>
    </row>
    <row r="2761" spans="1:15" ht="12.5" customHeight="1" x14ac:dyDescent="0.35">
      <c r="A2761" s="2">
        <v>54</v>
      </c>
      <c r="B2761" s="2" t="s">
        <v>56</v>
      </c>
      <c r="C2761" s="69">
        <v>117.6378</v>
      </c>
      <c r="D2761" t="s">
        <v>50</v>
      </c>
      <c r="E2761" s="2" t="s">
        <v>44</v>
      </c>
      <c r="F2761" s="2" t="s">
        <v>55</v>
      </c>
      <c r="G2761" s="2">
        <v>4.3E-3</v>
      </c>
      <c r="H2761" s="2">
        <f>IF(OR(G2761="",G2762="",G2763="",G2764=""),"",(SUMIF(A2761:A$7000,A2761,G2761:G$7000)))</f>
        <v>3.2300000000000002E-2</v>
      </c>
      <c r="I2761" s="55" t="str">
        <f t="shared" si="258"/>
        <v/>
      </c>
      <c r="J2761" s="61" t="str">
        <f t="shared" si="254"/>
        <v/>
      </c>
      <c r="K2761" s="55">
        <f t="array" ref="K2761">(MAX(IF($A2761=InsertVoiceSwitchActivateLOG!A$1:A$7000,InsertVoiceSwitchActivateLOG!H$1:H$7000,0)))</f>
        <v>6.2099999999999989E-2</v>
      </c>
      <c r="L2761" s="55" t="str">
        <f t="shared" si="259"/>
        <v/>
      </c>
      <c r="M2761" s="55">
        <f t="shared" si="257"/>
        <v>20.399999999995089</v>
      </c>
      <c r="N2761" s="59">
        <f t="shared" si="255"/>
        <v>54</v>
      </c>
      <c r="O2761" s="59">
        <f t="shared" si="256"/>
        <v>-1</v>
      </c>
    </row>
    <row r="2762" spans="1:15" ht="12.5" customHeight="1" x14ac:dyDescent="0.35">
      <c r="A2762" s="61">
        <v>54</v>
      </c>
      <c r="B2762" s="61" t="s">
        <v>56</v>
      </c>
      <c r="C2762" s="70">
        <v>117.65819999999999</v>
      </c>
      <c r="D2762" s="59" t="s">
        <v>50</v>
      </c>
      <c r="E2762" s="61" t="s">
        <v>44</v>
      </c>
      <c r="F2762" s="61" t="s">
        <v>55</v>
      </c>
      <c r="G2762" s="61">
        <v>1.8E-3</v>
      </c>
      <c r="H2762" s="61">
        <f>IF(OR(G2762="",G2763="",G2764="",G2765=""),"",(SUMIF(A2762:A$7000,A2762,G2762:G$7000)))</f>
        <v>2.8000000000000004E-2</v>
      </c>
      <c r="I2762" s="61" t="str">
        <f t="shared" si="258"/>
        <v/>
      </c>
      <c r="J2762" s="61" t="str">
        <f t="shared" si="254"/>
        <v/>
      </c>
      <c r="K2762" s="61">
        <f t="array" ref="K2762">(MAX(IF($A2762=InsertVoiceSwitchActivateLOG!A$1:A$7000,InsertVoiceSwitchActivateLOG!H$1:H$7000,0)))</f>
        <v>6.2099999999999989E-2</v>
      </c>
      <c r="L2762" s="61" t="str">
        <f t="shared" si="259"/>
        <v/>
      </c>
      <c r="M2762" s="61">
        <f t="shared" si="257"/>
        <v>20.399999999995089</v>
      </c>
      <c r="N2762" s="59">
        <f t="shared" si="255"/>
        <v>54</v>
      </c>
      <c r="O2762" s="59">
        <f t="shared" si="256"/>
        <v>1</v>
      </c>
    </row>
    <row r="2763" spans="1:15" ht="12.5" customHeight="1" x14ac:dyDescent="0.35">
      <c r="A2763" s="2">
        <v>54</v>
      </c>
      <c r="B2763" s="2" t="s">
        <v>56</v>
      </c>
      <c r="C2763" s="69">
        <v>117.67959999999999</v>
      </c>
      <c r="D2763" t="s">
        <v>50</v>
      </c>
      <c r="E2763" s="2" t="s">
        <v>44</v>
      </c>
      <c r="F2763" s="2" t="s">
        <v>55</v>
      </c>
      <c r="G2763" s="2">
        <v>4.7999999999999996E-3</v>
      </c>
      <c r="H2763" s="2">
        <f>IF(OR(G2763="",G2764="",G2765="",G2766=""),"",(SUMIF(A2763:A$7000,A2763,G2763:G$7000)))</f>
        <v>2.6200000000000001E-2</v>
      </c>
      <c r="I2763" s="55" t="str">
        <f t="shared" si="258"/>
        <v/>
      </c>
      <c r="J2763" s="61" t="str">
        <f t="shared" si="254"/>
        <v/>
      </c>
      <c r="K2763" s="55">
        <f t="array" ref="K2763">(MAX(IF($A2763=InsertVoiceSwitchActivateLOG!A$1:A$7000,InsertVoiceSwitchActivateLOG!H$1:H$7000,0)))</f>
        <v>6.2099999999999989E-2</v>
      </c>
      <c r="L2763" s="55" t="str">
        <f t="shared" si="259"/>
        <v/>
      </c>
      <c r="M2763" s="55">
        <f t="shared" si="257"/>
        <v>21.399999999999864</v>
      </c>
      <c r="N2763" s="59">
        <f t="shared" si="255"/>
        <v>54</v>
      </c>
      <c r="O2763" s="59">
        <f t="shared" si="256"/>
        <v>1</v>
      </c>
    </row>
    <row r="2764" spans="1:15" ht="12.5" customHeight="1" x14ac:dyDescent="0.35">
      <c r="A2764" s="61">
        <v>54</v>
      </c>
      <c r="B2764" s="61" t="s">
        <v>56</v>
      </c>
      <c r="C2764" s="70">
        <v>117.7042</v>
      </c>
      <c r="D2764" s="59" t="s">
        <v>50</v>
      </c>
      <c r="E2764" s="61" t="s">
        <v>44</v>
      </c>
      <c r="F2764" s="61" t="s">
        <v>55</v>
      </c>
      <c r="G2764" s="61">
        <v>4.7999999999999996E-3</v>
      </c>
      <c r="H2764" s="61">
        <f>IF(OR(G2764="",G2765="",G2766="",G2767=""),"",(SUMIF(A2764:A$7000,A2764,G2764:G$7000)))</f>
        <v>2.1400000000000002E-2</v>
      </c>
      <c r="I2764" s="61" t="str">
        <f t="shared" si="258"/>
        <v/>
      </c>
      <c r="J2764" s="61" t="str">
        <f t="shared" si="254"/>
        <v/>
      </c>
      <c r="K2764" s="61">
        <f t="array" ref="K2764">(MAX(IF($A2764=InsertVoiceSwitchActivateLOG!A$1:A$7000,InsertVoiceSwitchActivateLOG!H$1:H$7000,0)))</f>
        <v>6.2099999999999989E-2</v>
      </c>
      <c r="L2764" s="61" t="str">
        <f t="shared" si="259"/>
        <v/>
      </c>
      <c r="M2764" s="61">
        <f t="shared" si="257"/>
        <v>24.600000000006617</v>
      </c>
      <c r="N2764" s="59">
        <f t="shared" si="255"/>
        <v>54</v>
      </c>
      <c r="O2764" s="59">
        <f t="shared" si="256"/>
        <v>-1</v>
      </c>
    </row>
    <row r="2765" spans="1:15" ht="12.5" customHeight="1" x14ac:dyDescent="0.35">
      <c r="A2765" s="2">
        <v>54</v>
      </c>
      <c r="B2765" s="2" t="s">
        <v>56</v>
      </c>
      <c r="C2765" s="69">
        <v>117.72</v>
      </c>
      <c r="D2765" t="s">
        <v>50</v>
      </c>
      <c r="E2765" s="2" t="s">
        <v>44</v>
      </c>
      <c r="F2765" s="2" t="s">
        <v>55</v>
      </c>
      <c r="G2765" s="2">
        <v>3.3999999999999998E-3</v>
      </c>
      <c r="H2765" s="2">
        <f>IF(OR(G2765="",G2766="",G2767="",G2768=""),"",(SUMIF(A2765:A$7000,A2765,G2765:G$7000)))</f>
        <v>1.6600000000000004E-2</v>
      </c>
      <c r="I2765" s="55" t="str">
        <f t="shared" si="258"/>
        <v/>
      </c>
      <c r="J2765" s="61" t="str">
        <f t="shared" si="254"/>
        <v/>
      </c>
      <c r="K2765" s="55">
        <f t="array" ref="K2765">(MAX(IF($A2765=InsertVoiceSwitchActivateLOG!A$1:A$7000,InsertVoiceSwitchActivateLOG!H$1:H$7000,0)))</f>
        <v>6.2099999999999989E-2</v>
      </c>
      <c r="L2765" s="55" t="str">
        <f t="shared" si="259"/>
        <v/>
      </c>
      <c r="M2765" s="55">
        <f t="shared" si="257"/>
        <v>15.799999999998704</v>
      </c>
      <c r="N2765" s="59">
        <f t="shared" si="255"/>
        <v>54</v>
      </c>
      <c r="O2765" s="59">
        <f t="shared" si="256"/>
        <v>-1</v>
      </c>
    </row>
    <row r="2766" spans="1:15" ht="12.5" customHeight="1" x14ac:dyDescent="0.35">
      <c r="A2766" s="61">
        <v>54</v>
      </c>
      <c r="B2766" s="61" t="s">
        <v>56</v>
      </c>
      <c r="C2766" s="70">
        <v>117.7366</v>
      </c>
      <c r="D2766" s="59" t="s">
        <v>50</v>
      </c>
      <c r="E2766" s="61" t="s">
        <v>44</v>
      </c>
      <c r="F2766" s="61" t="s">
        <v>55</v>
      </c>
      <c r="G2766" s="61">
        <v>3.3E-3</v>
      </c>
      <c r="H2766" s="61">
        <f>IF(OR(G2766="",G2767="",G2768="",G2769=""),"",(SUMIF(A2766:A$7000,A2766,G2766:G$7000)))</f>
        <v>1.32E-2</v>
      </c>
      <c r="I2766" s="61" t="str">
        <f t="shared" si="258"/>
        <v/>
      </c>
      <c r="J2766" s="61" t="str">
        <f t="shared" si="254"/>
        <v/>
      </c>
      <c r="K2766" s="61">
        <f t="array" ref="K2766">(MAX(IF($A2766=InsertVoiceSwitchActivateLOG!A$1:A$7000,InsertVoiceSwitchActivateLOG!H$1:H$7000,0)))</f>
        <v>6.2099999999999989E-2</v>
      </c>
      <c r="L2766" s="61" t="str">
        <f t="shared" si="259"/>
        <v/>
      </c>
      <c r="M2766" s="61">
        <f t="shared" si="257"/>
        <v>16.59999999999684</v>
      </c>
      <c r="N2766" s="59">
        <f t="shared" si="255"/>
        <v>54</v>
      </c>
      <c r="O2766" s="59">
        <f t="shared" si="256"/>
        <v>-1</v>
      </c>
    </row>
    <row r="2767" spans="1:15" ht="12.5" customHeight="1" x14ac:dyDescent="0.35">
      <c r="A2767" s="2">
        <v>54</v>
      </c>
      <c r="B2767" s="2" t="s">
        <v>56</v>
      </c>
      <c r="C2767" s="69">
        <v>117.75230000000001</v>
      </c>
      <c r="D2767" t="s">
        <v>50</v>
      </c>
      <c r="E2767" s="2" t="s">
        <v>44</v>
      </c>
      <c r="F2767" s="2" t="s">
        <v>55</v>
      </c>
      <c r="G2767" s="2">
        <v>2.8E-3</v>
      </c>
      <c r="H2767" s="2">
        <f>IF(OR(G2767="",G2768="",G2769="",G2770=""),"",(SUMIF(A2767:A$7000,A2767,G2767:G$7000)))</f>
        <v>9.8999999999999991E-3</v>
      </c>
      <c r="I2767" s="55" t="str">
        <f t="shared" si="258"/>
        <v/>
      </c>
      <c r="J2767" s="61" t="str">
        <f t="shared" si="254"/>
        <v/>
      </c>
      <c r="K2767" s="55">
        <f t="array" ref="K2767">(MAX(IF($A2767=InsertVoiceSwitchActivateLOG!A$1:A$7000,InsertVoiceSwitchActivateLOG!H$1:H$7000,0)))</f>
        <v>6.2099999999999989E-2</v>
      </c>
      <c r="L2767" s="55" t="str">
        <f t="shared" si="259"/>
        <v/>
      </c>
      <c r="M2767" s="55">
        <f t="shared" si="257"/>
        <v>15.700000000009595</v>
      </c>
      <c r="N2767" s="59">
        <f t="shared" si="255"/>
        <v>54</v>
      </c>
      <c r="O2767" s="59">
        <f t="shared" si="256"/>
        <v>1</v>
      </c>
    </row>
    <row r="2768" spans="1:15" ht="12.5" customHeight="1" x14ac:dyDescent="0.35">
      <c r="A2768" s="61">
        <v>54</v>
      </c>
      <c r="B2768" s="61" t="s">
        <v>56</v>
      </c>
      <c r="C2768" s="70">
        <v>117.77</v>
      </c>
      <c r="D2768" s="59" t="s">
        <v>50</v>
      </c>
      <c r="E2768" s="61" t="s">
        <v>44</v>
      </c>
      <c r="F2768" s="61" t="s">
        <v>55</v>
      </c>
      <c r="G2768" s="61">
        <v>3.3999999999999998E-3</v>
      </c>
      <c r="H2768" s="61">
        <f>IF(OR(G2768="",G2769="",G2770="",G2771=""),"",(SUMIF(A2768:A$7000,A2768,G2768:G$7000)))</f>
        <v>7.0999999999999995E-3</v>
      </c>
      <c r="I2768" s="61" t="str">
        <f t="shared" si="258"/>
        <v/>
      </c>
      <c r="J2768" s="61" t="str">
        <f t="shared" si="254"/>
        <v/>
      </c>
      <c r="K2768" s="61">
        <f t="array" ref="K2768">(MAX(IF($A2768=InsertVoiceSwitchActivateLOG!A$1:A$7000,InsertVoiceSwitchActivateLOG!H$1:H$7000,0)))</f>
        <v>6.2099999999999989E-2</v>
      </c>
      <c r="L2768" s="61" t="str">
        <f t="shared" si="259"/>
        <v/>
      </c>
      <c r="M2768" s="61">
        <f t="shared" si="257"/>
        <v>17.699999999990723</v>
      </c>
      <c r="N2768" s="59">
        <f t="shared" si="255"/>
        <v>54</v>
      </c>
      <c r="O2768" s="59">
        <f t="shared" si="256"/>
        <v>-1</v>
      </c>
    </row>
    <row r="2769" spans="1:15" ht="12.5" customHeight="1" x14ac:dyDescent="0.35">
      <c r="A2769" s="2">
        <v>54</v>
      </c>
      <c r="B2769" s="2" t="s">
        <v>56</v>
      </c>
      <c r="C2769" s="69">
        <v>117.7851</v>
      </c>
      <c r="D2769" t="s">
        <v>50</v>
      </c>
      <c r="E2769" s="2" t="s">
        <v>44</v>
      </c>
      <c r="F2769" s="2" t="s">
        <v>55</v>
      </c>
      <c r="G2769" s="2">
        <v>1.1000000000000001E-3</v>
      </c>
      <c r="H2769" s="2">
        <f>IF(OR(G2769="",G2770="",G2771="",G2772=""),"",(SUMIF(A2769:A$7000,A2769,G2769:G$7000)))</f>
        <v>3.7000000000000002E-3</v>
      </c>
      <c r="I2769" s="55" t="str">
        <f t="shared" si="258"/>
        <v/>
      </c>
      <c r="J2769" s="61" t="str">
        <f t="shared" ref="J2769:J2832" si="260">IF(L2769="","",(VLOOKUP(A2769,A2769:E9753,5,FALSE)))</f>
        <v/>
      </c>
      <c r="K2769" s="55">
        <f t="array" ref="K2769">(MAX(IF($A2769=InsertVoiceSwitchActivateLOG!A$1:A$7000,InsertVoiceSwitchActivateLOG!H$1:H$7000,0)))</f>
        <v>6.2099999999999989E-2</v>
      </c>
      <c r="L2769" s="55" t="str">
        <f t="shared" si="259"/>
        <v/>
      </c>
      <c r="M2769" s="55">
        <f t="shared" si="257"/>
        <v>15.100000000003888</v>
      </c>
      <c r="N2769" s="59">
        <f t="shared" ref="N2769:N2832" si="261">IF(AND(G2769&gt;0,G2770&gt;0,G2768&gt;0),A2769,"")</f>
        <v>54</v>
      </c>
      <c r="O2769" s="59">
        <f t="shared" ref="O2769:O2832" si="262">IF(N2769="","",(IF(G2769&gt;G2770,-1,1)))</f>
        <v>1</v>
      </c>
    </row>
    <row r="2770" spans="1:15" ht="12.5" customHeight="1" x14ac:dyDescent="0.35">
      <c r="A2770" s="61">
        <v>54</v>
      </c>
      <c r="B2770" s="61" t="s">
        <v>56</v>
      </c>
      <c r="C2770" s="70">
        <v>117.8018</v>
      </c>
      <c r="D2770" s="59" t="s">
        <v>50</v>
      </c>
      <c r="E2770" s="61" t="s">
        <v>44</v>
      </c>
      <c r="F2770" s="61" t="s">
        <v>55</v>
      </c>
      <c r="G2770" s="61">
        <v>1.1000000000000001E-3</v>
      </c>
      <c r="H2770" s="61" t="str">
        <f>IF(OR(G2770="",G2771="",G2772="",G2773=""),"",(SUMIF(A2770:A$7000,A2770,G2770:G$7000)))</f>
        <v/>
      </c>
      <c r="I2770" s="61" t="str">
        <f t="shared" si="258"/>
        <v/>
      </c>
      <c r="J2770" s="61" t="str">
        <f t="shared" si="260"/>
        <v/>
      </c>
      <c r="K2770" s="61">
        <f t="array" ref="K2770">(MAX(IF($A2770=InsertVoiceSwitchActivateLOG!A$1:A$7000,InsertVoiceSwitchActivateLOG!H$1:H$7000,0)))</f>
        <v>6.2099999999999989E-2</v>
      </c>
      <c r="L2770" s="61" t="str">
        <f t="shared" si="259"/>
        <v/>
      </c>
      <c r="M2770" s="61">
        <f t="shared" ref="M2770:M2833" si="263">IF(A2770=A2769,ABS(C2770-C2769),0)*1000</f>
        <v>16.700000000000159</v>
      </c>
      <c r="N2770" s="59">
        <f t="shared" si="261"/>
        <v>54</v>
      </c>
      <c r="O2770" s="59">
        <f t="shared" si="262"/>
        <v>1</v>
      </c>
    </row>
    <row r="2771" spans="1:15" ht="12.5" customHeight="1" x14ac:dyDescent="0.35">
      <c r="A2771" s="2">
        <v>54</v>
      </c>
      <c r="B2771" s="2" t="s">
        <v>56</v>
      </c>
      <c r="C2771" s="69">
        <v>117.81910000000001</v>
      </c>
      <c r="D2771" t="s">
        <v>50</v>
      </c>
      <c r="E2771" s="2" t="s">
        <v>44</v>
      </c>
      <c r="F2771" s="2" t="s">
        <v>55</v>
      </c>
      <c r="G2771" s="2">
        <v>1.1999999999999999E-3</v>
      </c>
      <c r="H2771" s="2" t="str">
        <f>IF(OR(G2771="",G2772="",G2773="",G2774=""),"",(SUMIF(A2771:A$7000,A2771,G2771:G$7000)))</f>
        <v/>
      </c>
      <c r="I2771" s="55" t="str">
        <f t="shared" si="258"/>
        <v/>
      </c>
      <c r="J2771" s="61" t="str">
        <f t="shared" si="260"/>
        <v/>
      </c>
      <c r="K2771" s="55">
        <f t="array" ref="K2771">(MAX(IF($A2771=InsertVoiceSwitchActivateLOG!A$1:A$7000,InsertVoiceSwitchActivateLOG!H$1:H$7000,0)))</f>
        <v>6.2099999999999989E-2</v>
      </c>
      <c r="L2771" s="55" t="str">
        <f t="shared" si="259"/>
        <v/>
      </c>
      <c r="M2771" s="55">
        <f t="shared" si="263"/>
        <v>17.300000000005866</v>
      </c>
      <c r="N2771" s="59">
        <f t="shared" si="261"/>
        <v>54</v>
      </c>
      <c r="O2771" s="59">
        <f t="shared" si="262"/>
        <v>-1</v>
      </c>
    </row>
    <row r="2772" spans="1:15" ht="12.5" customHeight="1" x14ac:dyDescent="0.35">
      <c r="A2772" s="61">
        <v>54</v>
      </c>
      <c r="B2772" s="61" t="s">
        <v>54</v>
      </c>
      <c r="C2772" s="70">
        <v>117.8351</v>
      </c>
      <c r="D2772" s="59" t="s">
        <v>50</v>
      </c>
      <c r="E2772" s="61" t="s">
        <v>44</v>
      </c>
      <c r="F2772" s="61" t="s">
        <v>55</v>
      </c>
      <c r="G2772" s="61">
        <v>2.9999999999999997E-4</v>
      </c>
      <c r="H2772" s="61" t="str">
        <f>IF(OR(G2772="",G2773="",G2774="",G2775=""),"",(SUMIF(A2772:A$7000,A2772,G2772:G$7000)))</f>
        <v/>
      </c>
      <c r="I2772" s="61" t="str">
        <f t="shared" si="258"/>
        <v/>
      </c>
      <c r="J2772" s="61" t="str">
        <f t="shared" si="260"/>
        <v/>
      </c>
      <c r="K2772" s="61">
        <f t="array" ref="K2772">(MAX(IF($A2772=InsertVoiceSwitchActivateLOG!A$1:A$7000,InsertVoiceSwitchActivateLOG!H$1:H$7000,0)))</f>
        <v>6.2099999999999989E-2</v>
      </c>
      <c r="L2772" s="61" t="str">
        <f t="shared" si="259"/>
        <v/>
      </c>
      <c r="M2772" s="61">
        <f t="shared" si="263"/>
        <v>15.999999999991132</v>
      </c>
      <c r="N2772" s="59" t="str">
        <f t="shared" si="261"/>
        <v/>
      </c>
      <c r="O2772" s="59" t="str">
        <f t="shared" si="262"/>
        <v/>
      </c>
    </row>
    <row r="2773" spans="1:15" ht="12.5" customHeight="1" x14ac:dyDescent="0.35">
      <c r="A2773" s="2">
        <v>54</v>
      </c>
      <c r="B2773" s="2" t="s">
        <v>54</v>
      </c>
      <c r="C2773" s="69">
        <v>117.8528</v>
      </c>
      <c r="D2773" t="s">
        <v>50</v>
      </c>
      <c r="E2773" s="2" t="s">
        <v>44</v>
      </c>
      <c r="F2773" s="2" t="s">
        <v>55</v>
      </c>
      <c r="G2773" s="2"/>
      <c r="H2773" s="2" t="str">
        <f>IF(OR(G2773="",G2774="",G2775="",G2776=""),"",(SUMIF(A2773:A$7000,A2773,G2773:G$7000)))</f>
        <v/>
      </c>
      <c r="I2773" s="55" t="str">
        <f t="shared" si="258"/>
        <v/>
      </c>
      <c r="J2773" s="61" t="str">
        <f t="shared" si="260"/>
        <v/>
      </c>
      <c r="K2773" s="55">
        <f t="array" ref="K2773">(MAX(IF($A2773=InsertVoiceSwitchActivateLOG!A$1:A$7000,InsertVoiceSwitchActivateLOG!H$1:H$7000,0)))</f>
        <v>6.2099999999999989E-2</v>
      </c>
      <c r="L2773" s="55" t="str">
        <f t="shared" si="259"/>
        <v/>
      </c>
      <c r="M2773" s="55">
        <f t="shared" si="263"/>
        <v>17.700000000004934</v>
      </c>
      <c r="N2773" s="59" t="str">
        <f t="shared" si="261"/>
        <v/>
      </c>
      <c r="O2773" s="59" t="str">
        <f t="shared" si="262"/>
        <v/>
      </c>
    </row>
    <row r="2774" spans="1:15" ht="12.5" customHeight="1" x14ac:dyDescent="0.35">
      <c r="A2774" s="61">
        <v>54</v>
      </c>
      <c r="B2774" s="61" t="s">
        <v>54</v>
      </c>
      <c r="C2774" s="70">
        <v>117.87260000000001</v>
      </c>
      <c r="D2774" s="59" t="s">
        <v>50</v>
      </c>
      <c r="E2774" s="61" t="s">
        <v>44</v>
      </c>
      <c r="F2774" s="61" t="s">
        <v>55</v>
      </c>
      <c r="G2774" s="61"/>
      <c r="H2774" s="61" t="str">
        <f>IF(OR(G2774="",G2775="",G2776="",G2777=""),"",(SUMIF(A2774:A$7000,A2774,G2774:G$7000)))</f>
        <v/>
      </c>
      <c r="I2774" s="61" t="str">
        <f t="shared" si="258"/>
        <v/>
      </c>
      <c r="J2774" s="61" t="str">
        <f t="shared" si="260"/>
        <v/>
      </c>
      <c r="K2774" s="61">
        <f t="array" ref="K2774">(MAX(IF($A2774=InsertVoiceSwitchActivateLOG!A$1:A$7000,InsertVoiceSwitchActivateLOG!H$1:H$7000,0)))</f>
        <v>6.2099999999999989E-2</v>
      </c>
      <c r="L2774" s="61" t="str">
        <f t="shared" si="259"/>
        <v/>
      </c>
      <c r="M2774" s="61">
        <f t="shared" si="263"/>
        <v>19.800000000003593</v>
      </c>
      <c r="N2774" s="59" t="str">
        <f t="shared" si="261"/>
        <v/>
      </c>
      <c r="O2774" s="59" t="str">
        <f t="shared" si="262"/>
        <v/>
      </c>
    </row>
    <row r="2775" spans="1:15" ht="12.5" customHeight="1" x14ac:dyDescent="0.35">
      <c r="A2775" s="2">
        <v>54</v>
      </c>
      <c r="B2775" s="2" t="s">
        <v>54</v>
      </c>
      <c r="C2775" s="69">
        <v>117.89109999999999</v>
      </c>
      <c r="D2775" t="s">
        <v>50</v>
      </c>
      <c r="E2775" s="2" t="s">
        <v>44</v>
      </c>
      <c r="F2775" s="2" t="s">
        <v>55</v>
      </c>
      <c r="G2775" s="2"/>
      <c r="H2775" s="2" t="str">
        <f>IF(OR(G2775="",G2776="",G2777="",G2778=""),"",(SUMIF(A2775:A$7000,A2775,G2775:G$7000)))</f>
        <v/>
      </c>
      <c r="I2775" s="55" t="str">
        <f t="shared" si="258"/>
        <v/>
      </c>
      <c r="J2775" s="61" t="str">
        <f t="shared" si="260"/>
        <v/>
      </c>
      <c r="K2775" s="55">
        <f t="array" ref="K2775">(MAX(IF($A2775=InsertVoiceSwitchActivateLOG!A$1:A$7000,InsertVoiceSwitchActivateLOG!H$1:H$7000,0)))</f>
        <v>6.2099999999999989E-2</v>
      </c>
      <c r="L2775" s="55" t="str">
        <f t="shared" si="259"/>
        <v/>
      </c>
      <c r="M2775" s="55">
        <f t="shared" si="263"/>
        <v>18.499999999988859</v>
      </c>
      <c r="N2775" s="59" t="str">
        <f t="shared" si="261"/>
        <v/>
      </c>
      <c r="O2775" s="59" t="str">
        <f t="shared" si="262"/>
        <v/>
      </c>
    </row>
    <row r="2776" spans="1:15" ht="12.5" customHeight="1" x14ac:dyDescent="0.35">
      <c r="A2776" s="61">
        <v>55</v>
      </c>
      <c r="B2776" s="61" t="s">
        <v>54</v>
      </c>
      <c r="C2776" s="70">
        <v>118.91419999999999</v>
      </c>
      <c r="D2776" s="59" t="s">
        <v>50</v>
      </c>
      <c r="E2776" s="61" t="s">
        <v>44</v>
      </c>
      <c r="F2776" s="61" t="s">
        <v>55</v>
      </c>
      <c r="G2776" s="61"/>
      <c r="H2776" s="61" t="str">
        <f>IF(OR(G2776="",G2777="",G2778="",G2779=""),"",(SUMIF(A2776:A$7000,A2776,G2776:G$7000)))</f>
        <v/>
      </c>
      <c r="I2776" s="61" t="str">
        <f t="shared" si="258"/>
        <v/>
      </c>
      <c r="J2776" s="61" t="str">
        <f t="shared" si="260"/>
        <v/>
      </c>
      <c r="K2776" s="61">
        <f t="array" ref="K2776">(MAX(IF($A2776=InsertVoiceSwitchActivateLOG!A$1:A$7000,InsertVoiceSwitchActivateLOG!H$1:H$7000,0)))</f>
        <v>0</v>
      </c>
      <c r="L2776" s="61" t="str">
        <f t="shared" si="259"/>
        <v/>
      </c>
      <c r="M2776" s="61">
        <f t="shared" si="263"/>
        <v>0</v>
      </c>
      <c r="N2776" s="59" t="str">
        <f t="shared" si="261"/>
        <v/>
      </c>
      <c r="O2776" s="59" t="str">
        <f t="shared" si="262"/>
        <v/>
      </c>
    </row>
    <row r="2777" spans="1:15" ht="12.5" customHeight="1" x14ac:dyDescent="0.35">
      <c r="A2777" s="2">
        <v>55</v>
      </c>
      <c r="B2777" s="2" t="s">
        <v>54</v>
      </c>
      <c r="C2777" s="69">
        <v>118.9315</v>
      </c>
      <c r="D2777" t="s">
        <v>50</v>
      </c>
      <c r="E2777" s="2" t="s">
        <v>44</v>
      </c>
      <c r="F2777" s="2" t="s">
        <v>55</v>
      </c>
      <c r="G2777" s="2"/>
      <c r="H2777" s="2" t="str">
        <f>IF(OR(G2777="",G2778="",G2779="",G2780=""),"",(SUMIF(A2777:A$7000,A2777,G2777:G$7000)))</f>
        <v/>
      </c>
      <c r="I2777" s="55" t="str">
        <f t="shared" si="258"/>
        <v/>
      </c>
      <c r="J2777" s="61" t="str">
        <f t="shared" si="260"/>
        <v/>
      </c>
      <c r="K2777" s="55">
        <f t="array" ref="K2777">(MAX(IF($A2777=InsertVoiceSwitchActivateLOG!A$1:A$7000,InsertVoiceSwitchActivateLOG!H$1:H$7000,0)))</f>
        <v>0</v>
      </c>
      <c r="L2777" s="55" t="str">
        <f t="shared" si="259"/>
        <v/>
      </c>
      <c r="M2777" s="55">
        <f t="shared" si="263"/>
        <v>17.300000000005866</v>
      </c>
      <c r="N2777" s="59" t="str">
        <f t="shared" si="261"/>
        <v/>
      </c>
      <c r="O2777" s="59" t="str">
        <f t="shared" si="262"/>
        <v/>
      </c>
    </row>
    <row r="2778" spans="1:15" ht="12.5" customHeight="1" x14ac:dyDescent="0.35">
      <c r="A2778" s="61">
        <v>55</v>
      </c>
      <c r="B2778" s="61" t="s">
        <v>54</v>
      </c>
      <c r="C2778" s="70">
        <v>118.9482</v>
      </c>
      <c r="D2778" s="59" t="s">
        <v>50</v>
      </c>
      <c r="E2778" s="61" t="s">
        <v>44</v>
      </c>
      <c r="F2778" s="61" t="s">
        <v>55</v>
      </c>
      <c r="G2778" s="61"/>
      <c r="H2778" s="61" t="str">
        <f>IF(OR(G2778="",G2779="",G2780="",G2781=""),"",(SUMIF(A2778:A$7000,A2778,G2778:G$7000)))</f>
        <v/>
      </c>
      <c r="I2778" s="61" t="str">
        <f t="shared" ref="I2778:I2841" si="264">IF(L2778="","",A2778)</f>
        <v/>
      </c>
      <c r="J2778" s="61" t="str">
        <f t="shared" si="260"/>
        <v/>
      </c>
      <c r="K2778" s="61">
        <f t="array" ref="K2778">(MAX(IF($A2778=InsertVoiceSwitchActivateLOG!A$1:A$7000,InsertVoiceSwitchActivateLOG!H$1:H$7000,0)))</f>
        <v>0</v>
      </c>
      <c r="L2778" s="61" t="str">
        <f t="shared" ref="L2778:L2841" si="265">IF(H2778="","",IF(AND(H2777="",H2776="",H2775=""),C2778,""))</f>
        <v/>
      </c>
      <c r="M2778" s="61">
        <f t="shared" si="263"/>
        <v>16.700000000000159</v>
      </c>
      <c r="N2778" s="59" t="str">
        <f t="shared" si="261"/>
        <v/>
      </c>
      <c r="O2778" s="59" t="str">
        <f t="shared" si="262"/>
        <v/>
      </c>
    </row>
    <row r="2779" spans="1:15" ht="12.5" customHeight="1" x14ac:dyDescent="0.35">
      <c r="A2779" s="2">
        <v>55</v>
      </c>
      <c r="B2779" s="2" t="s">
        <v>54</v>
      </c>
      <c r="C2779" s="69">
        <v>118.9652</v>
      </c>
      <c r="D2779" t="s">
        <v>50</v>
      </c>
      <c r="E2779" s="2" t="s">
        <v>44</v>
      </c>
      <c r="F2779" s="2" t="s">
        <v>55</v>
      </c>
      <c r="G2779" s="2"/>
      <c r="H2779" s="2" t="str">
        <f>IF(OR(G2779="",G2780="",G2781="",G2782=""),"",(SUMIF(A2779:A$7000,A2779,G2779:G$7000)))</f>
        <v/>
      </c>
      <c r="I2779" s="55" t="str">
        <f t="shared" si="264"/>
        <v/>
      </c>
      <c r="J2779" s="61" t="str">
        <f t="shared" si="260"/>
        <v/>
      </c>
      <c r="K2779" s="55">
        <f t="array" ref="K2779">(MAX(IF($A2779=InsertVoiceSwitchActivateLOG!A$1:A$7000,InsertVoiceSwitchActivateLOG!H$1:H$7000,0)))</f>
        <v>0</v>
      </c>
      <c r="L2779" s="55" t="str">
        <f t="shared" si="265"/>
        <v/>
      </c>
      <c r="M2779" s="55">
        <f t="shared" si="263"/>
        <v>16.999999999995907</v>
      </c>
      <c r="N2779" s="59" t="str">
        <f t="shared" si="261"/>
        <v/>
      </c>
      <c r="O2779" s="59" t="str">
        <f t="shared" si="262"/>
        <v/>
      </c>
    </row>
    <row r="2780" spans="1:15" ht="12.5" customHeight="1" x14ac:dyDescent="0.35">
      <c r="A2780" s="61">
        <v>55</v>
      </c>
      <c r="B2780" s="61" t="s">
        <v>54</v>
      </c>
      <c r="C2780" s="70">
        <v>118.9815</v>
      </c>
      <c r="D2780" s="59" t="s">
        <v>50</v>
      </c>
      <c r="E2780" s="61" t="s">
        <v>44</v>
      </c>
      <c r="F2780" s="61" t="s">
        <v>55</v>
      </c>
      <c r="G2780" s="61"/>
      <c r="H2780" s="61" t="str">
        <f>IF(OR(G2780="",G2781="",G2782="",G2783=""),"",(SUMIF(A2780:A$7000,A2780,G2780:G$7000)))</f>
        <v/>
      </c>
      <c r="I2780" s="61" t="str">
        <f t="shared" si="264"/>
        <v/>
      </c>
      <c r="J2780" s="61" t="str">
        <f t="shared" si="260"/>
        <v/>
      </c>
      <c r="K2780" s="61">
        <f t="array" ref="K2780">(MAX(IF($A2780=InsertVoiceSwitchActivateLOG!A$1:A$7000,InsertVoiceSwitchActivateLOG!H$1:H$7000,0)))</f>
        <v>0</v>
      </c>
      <c r="L2780" s="61" t="str">
        <f t="shared" si="265"/>
        <v/>
      </c>
      <c r="M2780" s="61">
        <f t="shared" si="263"/>
        <v>16.300000000001091</v>
      </c>
      <c r="N2780" s="59" t="str">
        <f t="shared" si="261"/>
        <v/>
      </c>
      <c r="O2780" s="59" t="str">
        <f t="shared" si="262"/>
        <v/>
      </c>
    </row>
    <row r="2781" spans="1:15" ht="12.5" customHeight="1" x14ac:dyDescent="0.35">
      <c r="A2781" s="2">
        <v>55</v>
      </c>
      <c r="B2781" s="2" t="s">
        <v>54</v>
      </c>
      <c r="C2781" s="69">
        <v>118.99760000000001</v>
      </c>
      <c r="D2781" t="s">
        <v>50</v>
      </c>
      <c r="E2781" s="2" t="s">
        <v>44</v>
      </c>
      <c r="F2781" s="2" t="s">
        <v>55</v>
      </c>
      <c r="G2781" s="2"/>
      <c r="H2781" s="2" t="str">
        <f>IF(OR(G2781="",G2782="",G2783="",G2784=""),"",(SUMIF(A2781:A$7000,A2781,G2781:G$7000)))</f>
        <v/>
      </c>
      <c r="I2781" s="55" t="str">
        <f t="shared" si="264"/>
        <v/>
      </c>
      <c r="J2781" s="61" t="str">
        <f t="shared" si="260"/>
        <v/>
      </c>
      <c r="K2781" s="55">
        <f t="array" ref="K2781">(MAX(IF($A2781=InsertVoiceSwitchActivateLOG!A$1:A$7000,InsertVoiceSwitchActivateLOG!H$1:H$7000,0)))</f>
        <v>0</v>
      </c>
      <c r="L2781" s="55" t="str">
        <f t="shared" si="265"/>
        <v/>
      </c>
      <c r="M2781" s="55">
        <f t="shared" si="263"/>
        <v>16.100000000008663</v>
      </c>
      <c r="N2781" s="59" t="str">
        <f t="shared" si="261"/>
        <v/>
      </c>
      <c r="O2781" s="59" t="str">
        <f t="shared" si="262"/>
        <v/>
      </c>
    </row>
    <row r="2782" spans="1:15" ht="12.5" customHeight="1" x14ac:dyDescent="0.35">
      <c r="A2782" s="61">
        <v>55</v>
      </c>
      <c r="B2782" s="61" t="s">
        <v>54</v>
      </c>
      <c r="C2782" s="70">
        <v>119.0133</v>
      </c>
      <c r="D2782" s="59" t="s">
        <v>50</v>
      </c>
      <c r="E2782" s="61" t="s">
        <v>44</v>
      </c>
      <c r="F2782" s="61" t="s">
        <v>55</v>
      </c>
      <c r="G2782" s="61"/>
      <c r="H2782" s="61" t="str">
        <f>IF(OR(G2782="",G2783="",G2784="",G2785=""),"",(SUMIF(A2782:A$7000,A2782,G2782:G$7000)))</f>
        <v/>
      </c>
      <c r="I2782" s="61" t="str">
        <f t="shared" si="264"/>
        <v/>
      </c>
      <c r="J2782" s="61" t="str">
        <f t="shared" si="260"/>
        <v/>
      </c>
      <c r="K2782" s="61">
        <f t="array" ref="K2782">(MAX(IF($A2782=InsertVoiceSwitchActivateLOG!A$1:A$7000,InsertVoiceSwitchActivateLOG!H$1:H$7000,0)))</f>
        <v>0</v>
      </c>
      <c r="L2782" s="61" t="str">
        <f t="shared" si="265"/>
        <v/>
      </c>
      <c r="M2782" s="61">
        <f t="shared" si="263"/>
        <v>15.699999999995384</v>
      </c>
      <c r="N2782" s="59" t="str">
        <f t="shared" si="261"/>
        <v/>
      </c>
      <c r="O2782" s="59" t="str">
        <f t="shared" si="262"/>
        <v/>
      </c>
    </row>
    <row r="2783" spans="1:15" ht="12.5" customHeight="1" x14ac:dyDescent="0.35">
      <c r="A2783" s="2">
        <v>55</v>
      </c>
      <c r="B2783" s="2" t="s">
        <v>54</v>
      </c>
      <c r="C2783" s="69">
        <v>119.02979999999999</v>
      </c>
      <c r="D2783" t="s">
        <v>50</v>
      </c>
      <c r="E2783" s="2" t="s">
        <v>44</v>
      </c>
      <c r="F2783" s="2" t="s">
        <v>55</v>
      </c>
      <c r="G2783" s="2"/>
      <c r="H2783" s="2" t="str">
        <f>IF(OR(G2783="",G2784="",G2785="",G2786=""),"",(SUMIF(A2783:A$7000,A2783,G2783:G$7000)))</f>
        <v/>
      </c>
      <c r="I2783" s="55" t="str">
        <f t="shared" si="264"/>
        <v/>
      </c>
      <c r="J2783" s="61" t="str">
        <f t="shared" si="260"/>
        <v/>
      </c>
      <c r="K2783" s="55">
        <f t="array" ref="K2783">(MAX(IF($A2783=InsertVoiceSwitchActivateLOG!A$1:A$7000,InsertVoiceSwitchActivateLOG!H$1:H$7000,0)))</f>
        <v>0</v>
      </c>
      <c r="L2783" s="55" t="str">
        <f t="shared" si="265"/>
        <v/>
      </c>
      <c r="M2783" s="55">
        <f t="shared" si="263"/>
        <v>16.49999999999352</v>
      </c>
      <c r="N2783" s="59" t="str">
        <f t="shared" si="261"/>
        <v/>
      </c>
      <c r="O2783" s="59" t="str">
        <f t="shared" si="262"/>
        <v/>
      </c>
    </row>
    <row r="2784" spans="1:15" ht="12.5" customHeight="1" x14ac:dyDescent="0.35">
      <c r="A2784" s="61">
        <v>55</v>
      </c>
      <c r="B2784" s="61" t="s">
        <v>54</v>
      </c>
      <c r="C2784" s="70">
        <v>119.0455</v>
      </c>
      <c r="D2784" s="59" t="s">
        <v>50</v>
      </c>
      <c r="E2784" s="61" t="s">
        <v>44</v>
      </c>
      <c r="F2784" s="61" t="s">
        <v>55</v>
      </c>
      <c r="G2784" s="61"/>
      <c r="H2784" s="61" t="str">
        <f>IF(OR(G2784="",G2785="",G2786="",G2787=""),"",(SUMIF(A2784:A$7000,A2784,G2784:G$7000)))</f>
        <v/>
      </c>
      <c r="I2784" s="61" t="str">
        <f t="shared" si="264"/>
        <v/>
      </c>
      <c r="J2784" s="61" t="str">
        <f t="shared" si="260"/>
        <v/>
      </c>
      <c r="K2784" s="61">
        <f t="array" ref="K2784">(MAX(IF($A2784=InsertVoiceSwitchActivateLOG!A$1:A$7000,InsertVoiceSwitchActivateLOG!H$1:H$7000,0)))</f>
        <v>0</v>
      </c>
      <c r="L2784" s="61" t="str">
        <f t="shared" si="265"/>
        <v/>
      </c>
      <c r="M2784" s="61">
        <f t="shared" si="263"/>
        <v>15.700000000009595</v>
      </c>
      <c r="N2784" s="59" t="str">
        <f t="shared" si="261"/>
        <v/>
      </c>
      <c r="O2784" s="59" t="str">
        <f t="shared" si="262"/>
        <v/>
      </c>
    </row>
    <row r="2785" spans="1:15" ht="12.5" customHeight="1" x14ac:dyDescent="0.35">
      <c r="A2785" s="2">
        <v>55</v>
      </c>
      <c r="B2785" s="2" t="s">
        <v>54</v>
      </c>
      <c r="C2785" s="69">
        <v>119.0628</v>
      </c>
      <c r="D2785" t="s">
        <v>50</v>
      </c>
      <c r="E2785" s="2" t="s">
        <v>44</v>
      </c>
      <c r="F2785" s="2" t="s">
        <v>55</v>
      </c>
      <c r="G2785" s="2"/>
      <c r="H2785" s="2" t="str">
        <f>IF(OR(G2785="",G2786="",G2787="",G2788=""),"",(SUMIF(A2785:A$7000,A2785,G2785:G$7000)))</f>
        <v/>
      </c>
      <c r="I2785" s="55" t="str">
        <f t="shared" si="264"/>
        <v/>
      </c>
      <c r="J2785" s="61" t="str">
        <f t="shared" si="260"/>
        <v/>
      </c>
      <c r="K2785" s="55">
        <f t="array" ref="K2785">(MAX(IF($A2785=InsertVoiceSwitchActivateLOG!A$1:A$7000,InsertVoiceSwitchActivateLOG!H$1:H$7000,0)))</f>
        <v>0</v>
      </c>
      <c r="L2785" s="55" t="str">
        <f t="shared" si="265"/>
        <v/>
      </c>
      <c r="M2785" s="55">
        <f t="shared" si="263"/>
        <v>17.299999999991655</v>
      </c>
      <c r="N2785" s="59" t="str">
        <f t="shared" si="261"/>
        <v/>
      </c>
      <c r="O2785" s="59" t="str">
        <f t="shared" si="262"/>
        <v/>
      </c>
    </row>
    <row r="2786" spans="1:15" ht="12.5" customHeight="1" x14ac:dyDescent="0.35">
      <c r="A2786" s="61">
        <v>55</v>
      </c>
      <c r="B2786" s="61" t="s">
        <v>54</v>
      </c>
      <c r="C2786" s="70">
        <v>119.08459999999999</v>
      </c>
      <c r="D2786" s="59" t="s">
        <v>50</v>
      </c>
      <c r="E2786" s="61" t="s">
        <v>44</v>
      </c>
      <c r="F2786" s="61" t="s">
        <v>55</v>
      </c>
      <c r="G2786" s="61"/>
      <c r="H2786" s="61" t="str">
        <f>IF(OR(G2786="",G2787="",G2788="",G2789=""),"",(SUMIF(A2786:A$7000,A2786,G2786:G$7000)))</f>
        <v/>
      </c>
      <c r="I2786" s="61" t="str">
        <f t="shared" si="264"/>
        <v/>
      </c>
      <c r="J2786" s="61" t="str">
        <f t="shared" si="260"/>
        <v/>
      </c>
      <c r="K2786" s="61">
        <f t="array" ref="K2786">(MAX(IF($A2786=InsertVoiceSwitchActivateLOG!A$1:A$7000,InsertVoiceSwitchActivateLOG!H$1:H$7000,0)))</f>
        <v>0</v>
      </c>
      <c r="L2786" s="61" t="str">
        <f t="shared" si="265"/>
        <v/>
      </c>
      <c r="M2786" s="61">
        <f t="shared" si="263"/>
        <v>21.799999999998931</v>
      </c>
      <c r="N2786" s="59" t="str">
        <f t="shared" si="261"/>
        <v/>
      </c>
      <c r="O2786" s="59" t="str">
        <f t="shared" si="262"/>
        <v/>
      </c>
    </row>
    <row r="2787" spans="1:15" ht="12.5" customHeight="1" x14ac:dyDescent="0.35">
      <c r="A2787" s="2">
        <v>55</v>
      </c>
      <c r="B2787" s="2" t="s">
        <v>54</v>
      </c>
      <c r="C2787" s="69">
        <v>119.1087</v>
      </c>
      <c r="D2787" t="s">
        <v>50</v>
      </c>
      <c r="E2787" s="2" t="s">
        <v>44</v>
      </c>
      <c r="F2787" s="2" t="s">
        <v>55</v>
      </c>
      <c r="G2787" s="2"/>
      <c r="H2787" s="2" t="str">
        <f>IF(OR(G2787="",G2788="",G2789="",G2790=""),"",(SUMIF(A2787:A$7000,A2787,G2787:G$7000)))</f>
        <v/>
      </c>
      <c r="I2787" s="55" t="str">
        <f t="shared" si="264"/>
        <v/>
      </c>
      <c r="J2787" s="61" t="str">
        <f t="shared" si="260"/>
        <v/>
      </c>
      <c r="K2787" s="55">
        <f t="array" ref="K2787">(MAX(IF($A2787=InsertVoiceSwitchActivateLOG!A$1:A$7000,InsertVoiceSwitchActivateLOG!H$1:H$7000,0)))</f>
        <v>0</v>
      </c>
      <c r="L2787" s="55" t="str">
        <f t="shared" si="265"/>
        <v/>
      </c>
      <c r="M2787" s="55">
        <f t="shared" si="263"/>
        <v>24.100000000004229</v>
      </c>
      <c r="N2787" s="59" t="str">
        <f t="shared" si="261"/>
        <v/>
      </c>
      <c r="O2787" s="59" t="str">
        <f t="shared" si="262"/>
        <v/>
      </c>
    </row>
    <row r="2788" spans="1:15" ht="12.5" customHeight="1" x14ac:dyDescent="0.35">
      <c r="A2788" s="61">
        <v>55</v>
      </c>
      <c r="B2788" s="61" t="s">
        <v>54</v>
      </c>
      <c r="C2788" s="70">
        <v>119.1246</v>
      </c>
      <c r="D2788" s="59" t="s">
        <v>50</v>
      </c>
      <c r="E2788" s="61" t="s">
        <v>44</v>
      </c>
      <c r="F2788" s="61" t="s">
        <v>55</v>
      </c>
      <c r="G2788" s="61"/>
      <c r="H2788" s="61" t="str">
        <f>IF(OR(G2788="",G2789="",G2790="",G2791=""),"",(SUMIF(A2788:A$7000,A2788,G2788:G$7000)))</f>
        <v/>
      </c>
      <c r="I2788" s="61" t="str">
        <f t="shared" si="264"/>
        <v/>
      </c>
      <c r="J2788" s="61" t="str">
        <f t="shared" si="260"/>
        <v/>
      </c>
      <c r="K2788" s="61">
        <f t="array" ref="K2788">(MAX(IF($A2788=InsertVoiceSwitchActivateLOG!A$1:A$7000,InsertVoiceSwitchActivateLOG!H$1:H$7000,0)))</f>
        <v>0</v>
      </c>
      <c r="L2788" s="61" t="str">
        <f t="shared" si="265"/>
        <v/>
      </c>
      <c r="M2788" s="61">
        <f t="shared" si="263"/>
        <v>15.900000000002024</v>
      </c>
      <c r="N2788" s="59" t="str">
        <f t="shared" si="261"/>
        <v/>
      </c>
      <c r="O2788" s="59" t="str">
        <f t="shared" si="262"/>
        <v/>
      </c>
    </row>
    <row r="2789" spans="1:15" ht="12.5" customHeight="1" x14ac:dyDescent="0.35">
      <c r="A2789" s="2">
        <v>55</v>
      </c>
      <c r="B2789" s="2" t="s">
        <v>54</v>
      </c>
      <c r="C2789" s="69">
        <v>119.1433</v>
      </c>
      <c r="D2789" t="s">
        <v>50</v>
      </c>
      <c r="E2789" s="2" t="s">
        <v>44</v>
      </c>
      <c r="F2789" s="2" t="s">
        <v>55</v>
      </c>
      <c r="G2789" s="2"/>
      <c r="H2789" s="2" t="str">
        <f>IF(OR(G2789="",G2790="",G2791="",G2792=""),"",(SUMIF(A2789:A$7000,A2789,G2789:G$7000)))</f>
        <v/>
      </c>
      <c r="I2789" s="55" t="str">
        <f t="shared" si="264"/>
        <v/>
      </c>
      <c r="J2789" s="61" t="str">
        <f t="shared" si="260"/>
        <v/>
      </c>
      <c r="K2789" s="55">
        <f t="array" ref="K2789">(MAX(IF($A2789=InsertVoiceSwitchActivateLOG!A$1:A$7000,InsertVoiceSwitchActivateLOG!H$1:H$7000,0)))</f>
        <v>0</v>
      </c>
      <c r="L2789" s="55" t="str">
        <f t="shared" si="265"/>
        <v/>
      </c>
      <c r="M2789" s="55">
        <f t="shared" si="263"/>
        <v>18.699999999995498</v>
      </c>
      <c r="N2789" s="59" t="str">
        <f t="shared" si="261"/>
        <v/>
      </c>
      <c r="O2789" s="59" t="str">
        <f t="shared" si="262"/>
        <v/>
      </c>
    </row>
    <row r="2790" spans="1:15" ht="12.5" customHeight="1" x14ac:dyDescent="0.35">
      <c r="A2790" s="61">
        <v>55</v>
      </c>
      <c r="B2790" s="61" t="s">
        <v>54</v>
      </c>
      <c r="C2790" s="70">
        <v>119.1589</v>
      </c>
      <c r="D2790" s="59" t="s">
        <v>50</v>
      </c>
      <c r="E2790" s="61" t="s">
        <v>44</v>
      </c>
      <c r="F2790" s="61" t="s">
        <v>55</v>
      </c>
      <c r="G2790" s="61"/>
      <c r="H2790" s="61" t="str">
        <f>IF(OR(G2790="",G2791="",G2792="",G2793=""),"",(SUMIF(A2790:A$7000,A2790,G2790:G$7000)))</f>
        <v/>
      </c>
      <c r="I2790" s="61" t="str">
        <f t="shared" si="264"/>
        <v/>
      </c>
      <c r="J2790" s="61" t="str">
        <f t="shared" si="260"/>
        <v/>
      </c>
      <c r="K2790" s="61">
        <f t="array" ref="K2790">(MAX(IF($A2790=InsertVoiceSwitchActivateLOG!A$1:A$7000,InsertVoiceSwitchActivateLOG!H$1:H$7000,0)))</f>
        <v>0</v>
      </c>
      <c r="L2790" s="61" t="str">
        <f t="shared" si="265"/>
        <v/>
      </c>
      <c r="M2790" s="61">
        <f t="shared" si="263"/>
        <v>15.600000000006276</v>
      </c>
      <c r="N2790" s="59" t="str">
        <f t="shared" si="261"/>
        <v/>
      </c>
      <c r="O2790" s="59" t="str">
        <f t="shared" si="262"/>
        <v/>
      </c>
    </row>
    <row r="2791" spans="1:15" ht="12.5" customHeight="1" x14ac:dyDescent="0.35">
      <c r="A2791" s="2">
        <v>55</v>
      </c>
      <c r="B2791" s="2" t="s">
        <v>54</v>
      </c>
      <c r="C2791" s="69">
        <v>119.1772</v>
      </c>
      <c r="D2791" t="s">
        <v>50</v>
      </c>
      <c r="E2791" s="2" t="s">
        <v>44</v>
      </c>
      <c r="F2791" s="2" t="s">
        <v>55</v>
      </c>
      <c r="G2791" s="2"/>
      <c r="H2791" s="2" t="str">
        <f>IF(OR(G2791="",G2792="",G2793="",G2794=""),"",(SUMIF(A2791:A$7000,A2791,G2791:G$7000)))</f>
        <v/>
      </c>
      <c r="I2791" s="55" t="str">
        <f t="shared" si="264"/>
        <v/>
      </c>
      <c r="J2791" s="61" t="str">
        <f t="shared" si="260"/>
        <v/>
      </c>
      <c r="K2791" s="55">
        <f t="array" ref="K2791">(MAX(IF($A2791=InsertVoiceSwitchActivateLOG!A$1:A$7000,InsertVoiceSwitchActivateLOG!H$1:H$7000,0)))</f>
        <v>0</v>
      </c>
      <c r="L2791" s="55" t="str">
        <f t="shared" si="265"/>
        <v/>
      </c>
      <c r="M2791" s="55">
        <f t="shared" si="263"/>
        <v>18.29999999999643</v>
      </c>
      <c r="N2791" s="59" t="str">
        <f t="shared" si="261"/>
        <v/>
      </c>
      <c r="O2791" s="59" t="str">
        <f t="shared" si="262"/>
        <v/>
      </c>
    </row>
    <row r="2792" spans="1:15" ht="12.5" customHeight="1" x14ac:dyDescent="0.35">
      <c r="A2792" s="61">
        <v>55</v>
      </c>
      <c r="B2792" s="61" t="s">
        <v>54</v>
      </c>
      <c r="C2792" s="70">
        <v>119.2026</v>
      </c>
      <c r="D2792" s="59" t="s">
        <v>50</v>
      </c>
      <c r="E2792" s="61" t="s">
        <v>44</v>
      </c>
      <c r="F2792" s="61" t="s">
        <v>55</v>
      </c>
      <c r="G2792" s="61"/>
      <c r="H2792" s="61" t="str">
        <f>IF(OR(G2792="",G2793="",G2794="",G2795=""),"",(SUMIF(A2792:A$7000,A2792,G2792:G$7000)))</f>
        <v/>
      </c>
      <c r="I2792" s="61" t="str">
        <f t="shared" si="264"/>
        <v/>
      </c>
      <c r="J2792" s="61" t="str">
        <f t="shared" si="260"/>
        <v/>
      </c>
      <c r="K2792" s="61">
        <f t="array" ref="K2792">(MAX(IF($A2792=InsertVoiceSwitchActivateLOG!A$1:A$7000,InsertVoiceSwitchActivateLOG!H$1:H$7000,0)))</f>
        <v>0</v>
      </c>
      <c r="L2792" s="61" t="str">
        <f t="shared" si="265"/>
        <v/>
      </c>
      <c r="M2792" s="61">
        <f t="shared" si="263"/>
        <v>25.400000000004752</v>
      </c>
      <c r="N2792" s="59" t="str">
        <f t="shared" si="261"/>
        <v/>
      </c>
      <c r="O2792" s="59" t="str">
        <f t="shared" si="262"/>
        <v/>
      </c>
    </row>
    <row r="2793" spans="1:15" ht="12.5" customHeight="1" x14ac:dyDescent="0.35">
      <c r="A2793" s="2">
        <v>55</v>
      </c>
      <c r="B2793" s="2" t="s">
        <v>54</v>
      </c>
      <c r="C2793" s="69">
        <v>119.2291</v>
      </c>
      <c r="D2793" t="s">
        <v>50</v>
      </c>
      <c r="E2793" s="2" t="s">
        <v>44</v>
      </c>
      <c r="F2793" s="2" t="s">
        <v>55</v>
      </c>
      <c r="G2793" s="2"/>
      <c r="H2793" s="2" t="str">
        <f>IF(OR(G2793="",G2794="",G2795="",G2796=""),"",(SUMIF(A2793:A$7000,A2793,G2793:G$7000)))</f>
        <v/>
      </c>
      <c r="I2793" s="55" t="str">
        <f t="shared" si="264"/>
        <v/>
      </c>
      <c r="J2793" s="61" t="str">
        <f t="shared" si="260"/>
        <v/>
      </c>
      <c r="K2793" s="55">
        <f t="array" ref="K2793">(MAX(IF($A2793=InsertVoiceSwitchActivateLOG!A$1:A$7000,InsertVoiceSwitchActivateLOG!H$1:H$7000,0)))</f>
        <v>0</v>
      </c>
      <c r="L2793" s="55" t="str">
        <f t="shared" si="265"/>
        <v/>
      </c>
      <c r="M2793" s="55">
        <f t="shared" si="263"/>
        <v>26.499999999998636</v>
      </c>
      <c r="N2793" s="59" t="str">
        <f t="shared" si="261"/>
        <v/>
      </c>
      <c r="O2793" s="59" t="str">
        <f t="shared" si="262"/>
        <v/>
      </c>
    </row>
    <row r="2794" spans="1:15" ht="12.5" customHeight="1" x14ac:dyDescent="0.35">
      <c r="A2794" s="61">
        <v>55</v>
      </c>
      <c r="B2794" s="61" t="s">
        <v>54</v>
      </c>
      <c r="C2794" s="70">
        <v>119.2557</v>
      </c>
      <c r="D2794" s="59" t="s">
        <v>50</v>
      </c>
      <c r="E2794" s="61" t="s">
        <v>44</v>
      </c>
      <c r="F2794" s="61" t="s">
        <v>55</v>
      </c>
      <c r="G2794" s="61"/>
      <c r="H2794" s="61" t="str">
        <f>IF(OR(G2794="",G2795="",G2796="",G2797=""),"",(SUMIF(A2794:A$7000,A2794,G2794:G$7000)))</f>
        <v/>
      </c>
      <c r="I2794" s="61" t="str">
        <f t="shared" si="264"/>
        <v/>
      </c>
      <c r="J2794" s="61" t="str">
        <f t="shared" si="260"/>
        <v/>
      </c>
      <c r="K2794" s="61">
        <f t="array" ref="K2794">(MAX(IF($A2794=InsertVoiceSwitchActivateLOG!A$1:A$7000,InsertVoiceSwitchActivateLOG!H$1:H$7000,0)))</f>
        <v>0</v>
      </c>
      <c r="L2794" s="61" t="str">
        <f t="shared" si="265"/>
        <v/>
      </c>
      <c r="M2794" s="61">
        <f t="shared" si="263"/>
        <v>26.600000000001955</v>
      </c>
      <c r="N2794" s="59" t="str">
        <f t="shared" si="261"/>
        <v/>
      </c>
      <c r="O2794" s="59" t="str">
        <f t="shared" si="262"/>
        <v/>
      </c>
    </row>
    <row r="2795" spans="1:15" ht="12.5" customHeight="1" x14ac:dyDescent="0.35">
      <c r="A2795" s="2">
        <v>55</v>
      </c>
      <c r="B2795" s="2" t="s">
        <v>54</v>
      </c>
      <c r="C2795" s="69">
        <v>119.2921</v>
      </c>
      <c r="D2795" t="s">
        <v>50</v>
      </c>
      <c r="E2795" s="2" t="s">
        <v>44</v>
      </c>
      <c r="F2795" s="2" t="s">
        <v>55</v>
      </c>
      <c r="G2795" s="2"/>
      <c r="H2795" s="2" t="str">
        <f>IF(OR(G2795="",G2796="",G2797="",G2798=""),"",(SUMIF(A2795:A$7000,A2795,G2795:G$7000)))</f>
        <v/>
      </c>
      <c r="I2795" s="55" t="str">
        <f t="shared" si="264"/>
        <v/>
      </c>
      <c r="J2795" s="61" t="str">
        <f t="shared" si="260"/>
        <v/>
      </c>
      <c r="K2795" s="55">
        <f t="array" ref="K2795">(MAX(IF($A2795=InsertVoiceSwitchActivateLOG!A$1:A$7000,InsertVoiceSwitchActivateLOG!H$1:H$7000,0)))</f>
        <v>0</v>
      </c>
      <c r="L2795" s="55" t="str">
        <f t="shared" si="265"/>
        <v/>
      </c>
      <c r="M2795" s="55">
        <f t="shared" si="263"/>
        <v>36.400000000000432</v>
      </c>
      <c r="N2795" s="59" t="str">
        <f t="shared" si="261"/>
        <v/>
      </c>
      <c r="O2795" s="59" t="str">
        <f t="shared" si="262"/>
        <v/>
      </c>
    </row>
    <row r="2796" spans="1:15" ht="12.5" customHeight="1" x14ac:dyDescent="0.35">
      <c r="A2796" s="61">
        <v>55</v>
      </c>
      <c r="B2796" s="61" t="s">
        <v>54</v>
      </c>
      <c r="C2796" s="70">
        <v>119.32</v>
      </c>
      <c r="D2796" s="59" t="s">
        <v>50</v>
      </c>
      <c r="E2796" s="61" t="s">
        <v>44</v>
      </c>
      <c r="F2796" s="61" t="s">
        <v>55</v>
      </c>
      <c r="G2796" s="61"/>
      <c r="H2796" s="61" t="str">
        <f>IF(OR(G2796="",G2797="",G2798="",G2799=""),"",(SUMIF(A2796:A$7000,A2796,G2796:G$7000)))</f>
        <v/>
      </c>
      <c r="I2796" s="61" t="str">
        <f t="shared" si="264"/>
        <v/>
      </c>
      <c r="J2796" s="61" t="str">
        <f t="shared" si="260"/>
        <v/>
      </c>
      <c r="K2796" s="61">
        <f t="array" ref="K2796">(MAX(IF($A2796=InsertVoiceSwitchActivateLOG!A$1:A$7000,InsertVoiceSwitchActivateLOG!H$1:H$7000,0)))</f>
        <v>0</v>
      </c>
      <c r="L2796" s="61" t="str">
        <f t="shared" si="265"/>
        <v/>
      </c>
      <c r="M2796" s="61">
        <f t="shared" si="263"/>
        <v>27.899999999988268</v>
      </c>
      <c r="N2796" s="59" t="str">
        <f t="shared" si="261"/>
        <v/>
      </c>
      <c r="O2796" s="59" t="str">
        <f t="shared" si="262"/>
        <v/>
      </c>
    </row>
    <row r="2797" spans="1:15" ht="12.5" customHeight="1" x14ac:dyDescent="0.35">
      <c r="A2797" s="2">
        <v>55</v>
      </c>
      <c r="B2797" s="2" t="s">
        <v>56</v>
      </c>
      <c r="C2797" s="69">
        <v>119.3472</v>
      </c>
      <c r="D2797" t="s">
        <v>50</v>
      </c>
      <c r="E2797" s="2" t="s">
        <v>44</v>
      </c>
      <c r="F2797" s="2" t="s">
        <v>55</v>
      </c>
      <c r="G2797" s="2">
        <v>1.4E-3</v>
      </c>
      <c r="H2797" s="2" t="str">
        <f>IF(OR(G2797="",G2798="",G2799="",G2800=""),"",(SUMIF(A2797:A$7000,A2797,G2797:G$7000)))</f>
        <v/>
      </c>
      <c r="I2797" s="55" t="str">
        <f t="shared" si="264"/>
        <v/>
      </c>
      <c r="J2797" s="61" t="str">
        <f t="shared" si="260"/>
        <v/>
      </c>
      <c r="K2797" s="55">
        <f t="array" ref="K2797">(MAX(IF($A2797=InsertVoiceSwitchActivateLOG!A$1:A$7000,InsertVoiceSwitchActivateLOG!H$1:H$7000,0)))</f>
        <v>0</v>
      </c>
      <c r="L2797" s="55" t="str">
        <f t="shared" si="265"/>
        <v/>
      </c>
      <c r="M2797" s="55">
        <f t="shared" si="263"/>
        <v>27.200000000007662</v>
      </c>
      <c r="N2797" s="59" t="str">
        <f t="shared" si="261"/>
        <v/>
      </c>
      <c r="O2797" s="59" t="str">
        <f t="shared" si="262"/>
        <v/>
      </c>
    </row>
    <row r="2798" spans="1:15" ht="12.5" customHeight="1" x14ac:dyDescent="0.35">
      <c r="A2798" s="61">
        <v>55</v>
      </c>
      <c r="B2798" s="61" t="s">
        <v>56</v>
      </c>
      <c r="C2798" s="70">
        <v>119.3794</v>
      </c>
      <c r="D2798" s="59" t="s">
        <v>50</v>
      </c>
      <c r="E2798" s="61" t="s">
        <v>44</v>
      </c>
      <c r="F2798" s="61" t="s">
        <v>55</v>
      </c>
      <c r="G2798" s="61">
        <v>2.5000000000000001E-3</v>
      </c>
      <c r="H2798" s="61" t="str">
        <f>IF(OR(G2798="",G2799="",G2800="",G2801=""),"",(SUMIF(A2798:A$7000,A2798,G2798:G$7000)))</f>
        <v/>
      </c>
      <c r="I2798" s="61" t="str">
        <f t="shared" si="264"/>
        <v/>
      </c>
      <c r="J2798" s="61" t="str">
        <f t="shared" si="260"/>
        <v/>
      </c>
      <c r="K2798" s="61">
        <f t="array" ref="K2798">(MAX(IF($A2798=InsertVoiceSwitchActivateLOG!A$1:A$7000,InsertVoiceSwitchActivateLOG!H$1:H$7000,0)))</f>
        <v>0</v>
      </c>
      <c r="L2798" s="61" t="str">
        <f t="shared" si="265"/>
        <v/>
      </c>
      <c r="M2798" s="61">
        <f t="shared" si="263"/>
        <v>32.200000000003115</v>
      </c>
      <c r="N2798" s="59">
        <f t="shared" si="261"/>
        <v>55</v>
      </c>
      <c r="O2798" s="59">
        <f t="shared" si="262"/>
        <v>1</v>
      </c>
    </row>
    <row r="2799" spans="1:15" ht="12.5" customHeight="1" x14ac:dyDescent="0.35">
      <c r="A2799" s="2">
        <v>55</v>
      </c>
      <c r="B2799" s="2" t="s">
        <v>56</v>
      </c>
      <c r="C2799" s="69">
        <v>119.4671</v>
      </c>
      <c r="D2799" t="s">
        <v>50</v>
      </c>
      <c r="E2799" s="2" t="s">
        <v>44</v>
      </c>
      <c r="F2799" s="2" t="s">
        <v>55</v>
      </c>
      <c r="G2799" s="2">
        <v>4.4999999999999997E-3</v>
      </c>
      <c r="H2799" s="2" t="str">
        <f>IF(OR(G2799="",G2800="",G2801="",G2802=""),"",(SUMIF(A2799:A$7000,A2799,G2799:G$7000)))</f>
        <v/>
      </c>
      <c r="I2799" s="55" t="str">
        <f t="shared" si="264"/>
        <v/>
      </c>
      <c r="J2799" s="61" t="str">
        <f t="shared" si="260"/>
        <v/>
      </c>
      <c r="K2799" s="55">
        <f t="array" ref="K2799">(MAX(IF($A2799=InsertVoiceSwitchActivateLOG!A$1:A$7000,InsertVoiceSwitchActivateLOG!H$1:H$7000,0)))</f>
        <v>0</v>
      </c>
      <c r="L2799" s="55" t="str">
        <f t="shared" si="265"/>
        <v/>
      </c>
      <c r="M2799" s="55">
        <f t="shared" si="263"/>
        <v>87.699999999998113</v>
      </c>
      <c r="N2799" s="59" t="str">
        <f t="shared" si="261"/>
        <v/>
      </c>
      <c r="O2799" s="59" t="str">
        <f t="shared" si="262"/>
        <v/>
      </c>
    </row>
    <row r="2800" spans="1:15" ht="12.5" customHeight="1" x14ac:dyDescent="0.35">
      <c r="A2800" s="61">
        <v>55</v>
      </c>
      <c r="B2800" s="61" t="s">
        <v>54</v>
      </c>
      <c r="C2800" s="70">
        <v>119.587</v>
      </c>
      <c r="D2800" s="59" t="s">
        <v>50</v>
      </c>
      <c r="E2800" s="61" t="s">
        <v>44</v>
      </c>
      <c r="F2800" s="61" t="s">
        <v>55</v>
      </c>
      <c r="G2800" s="61"/>
      <c r="H2800" s="61" t="str">
        <f>IF(OR(G2800="",G2801="",G2802="",G2803=""),"",(SUMIF(A2800:A$7000,A2800,G2800:G$7000)))</f>
        <v/>
      </c>
      <c r="I2800" s="61" t="str">
        <f t="shared" si="264"/>
        <v/>
      </c>
      <c r="J2800" s="61" t="str">
        <f t="shared" si="260"/>
        <v/>
      </c>
      <c r="K2800" s="61">
        <f t="array" ref="K2800">(MAX(IF($A2800=InsertVoiceSwitchActivateLOG!A$1:A$7000,InsertVoiceSwitchActivateLOG!H$1:H$7000,0)))</f>
        <v>0</v>
      </c>
      <c r="L2800" s="61" t="str">
        <f t="shared" si="265"/>
        <v/>
      </c>
      <c r="M2800" s="61">
        <f t="shared" si="263"/>
        <v>119.90000000000123</v>
      </c>
      <c r="N2800" s="59" t="str">
        <f t="shared" si="261"/>
        <v/>
      </c>
      <c r="O2800" s="59" t="str">
        <f t="shared" si="262"/>
        <v/>
      </c>
    </row>
    <row r="2801" spans="1:15" ht="12.5" customHeight="1" x14ac:dyDescent="0.35">
      <c r="A2801" s="2">
        <v>55</v>
      </c>
      <c r="B2801" s="2" t="s">
        <v>54</v>
      </c>
      <c r="C2801" s="69">
        <v>119.6957</v>
      </c>
      <c r="D2801" t="s">
        <v>50</v>
      </c>
      <c r="E2801" s="2" t="s">
        <v>44</v>
      </c>
      <c r="F2801" s="2" t="s">
        <v>55</v>
      </c>
      <c r="G2801" s="2"/>
      <c r="H2801" s="2" t="str">
        <f>IF(OR(G2801="",G2802="",G2803="",G2804=""),"",(SUMIF(A2801:A$7000,A2801,G2801:G$7000)))</f>
        <v/>
      </c>
      <c r="I2801" s="55" t="str">
        <f t="shared" si="264"/>
        <v/>
      </c>
      <c r="J2801" s="61" t="str">
        <f t="shared" si="260"/>
        <v/>
      </c>
      <c r="K2801" s="55">
        <f t="array" ref="K2801">(MAX(IF($A2801=InsertVoiceSwitchActivateLOG!A$1:A$7000,InsertVoiceSwitchActivateLOG!H$1:H$7000,0)))</f>
        <v>0</v>
      </c>
      <c r="L2801" s="55" t="str">
        <f t="shared" si="265"/>
        <v/>
      </c>
      <c r="M2801" s="55">
        <f t="shared" si="263"/>
        <v>108.69999999999891</v>
      </c>
      <c r="N2801" s="59" t="str">
        <f t="shared" si="261"/>
        <v/>
      </c>
      <c r="O2801" s="59" t="str">
        <f t="shared" si="262"/>
        <v/>
      </c>
    </row>
    <row r="2802" spans="1:15" ht="12.5" customHeight="1" x14ac:dyDescent="0.35">
      <c r="A2802" s="61">
        <v>55</v>
      </c>
      <c r="B2802" s="61" t="s">
        <v>54</v>
      </c>
      <c r="C2802" s="70">
        <v>119.741</v>
      </c>
      <c r="D2802" s="59" t="s">
        <v>50</v>
      </c>
      <c r="E2802" s="61" t="s">
        <v>44</v>
      </c>
      <c r="F2802" s="61" t="s">
        <v>55</v>
      </c>
      <c r="G2802" s="61"/>
      <c r="H2802" s="61" t="str">
        <f>IF(OR(G2802="",G2803="",G2804="",G2805=""),"",(SUMIF(A2802:A$7000,A2802,G2802:G$7000)))</f>
        <v/>
      </c>
      <c r="I2802" s="61" t="str">
        <f t="shared" si="264"/>
        <v/>
      </c>
      <c r="J2802" s="61" t="str">
        <f t="shared" si="260"/>
        <v/>
      </c>
      <c r="K2802" s="61">
        <f t="array" ref="K2802">(MAX(IF($A2802=InsertVoiceSwitchActivateLOG!A$1:A$7000,InsertVoiceSwitchActivateLOG!H$1:H$7000,0)))</f>
        <v>0</v>
      </c>
      <c r="L2802" s="61" t="str">
        <f t="shared" si="265"/>
        <v/>
      </c>
      <c r="M2802" s="61">
        <f t="shared" si="263"/>
        <v>45.299999999997453</v>
      </c>
      <c r="N2802" s="59" t="str">
        <f t="shared" si="261"/>
        <v/>
      </c>
      <c r="O2802" s="59" t="str">
        <f t="shared" si="262"/>
        <v/>
      </c>
    </row>
    <row r="2803" spans="1:15" ht="12.5" customHeight="1" x14ac:dyDescent="0.35">
      <c r="A2803" s="2">
        <v>55</v>
      </c>
      <c r="B2803" s="2" t="s">
        <v>54</v>
      </c>
      <c r="C2803" s="69">
        <v>119.776</v>
      </c>
      <c r="D2803" t="s">
        <v>50</v>
      </c>
      <c r="E2803" s="2" t="s">
        <v>44</v>
      </c>
      <c r="F2803" s="2" t="s">
        <v>55</v>
      </c>
      <c r="G2803" s="2"/>
      <c r="H2803" s="2" t="str">
        <f>IF(OR(G2803="",G2804="",G2805="",G2806=""),"",(SUMIF(A2803:A$7000,A2803,G2803:G$7000)))</f>
        <v/>
      </c>
      <c r="I2803" s="55" t="str">
        <f t="shared" si="264"/>
        <v/>
      </c>
      <c r="J2803" s="61" t="str">
        <f t="shared" si="260"/>
        <v/>
      </c>
      <c r="K2803" s="55">
        <f t="array" ref="K2803">(MAX(IF($A2803=InsertVoiceSwitchActivateLOG!A$1:A$7000,InsertVoiceSwitchActivateLOG!H$1:H$7000,0)))</f>
        <v>0</v>
      </c>
      <c r="L2803" s="55" t="str">
        <f t="shared" si="265"/>
        <v/>
      </c>
      <c r="M2803" s="55">
        <f t="shared" si="263"/>
        <v>34.999999999996589</v>
      </c>
      <c r="N2803" s="59" t="str">
        <f t="shared" si="261"/>
        <v/>
      </c>
      <c r="O2803" s="59" t="str">
        <f t="shared" si="262"/>
        <v/>
      </c>
    </row>
    <row r="2804" spans="1:15" ht="12.5" customHeight="1" x14ac:dyDescent="0.35">
      <c r="A2804" s="61">
        <v>55</v>
      </c>
      <c r="B2804" s="61" t="s">
        <v>54</v>
      </c>
      <c r="C2804" s="70">
        <v>119.7984</v>
      </c>
      <c r="D2804" s="59" t="s">
        <v>50</v>
      </c>
      <c r="E2804" s="61" t="s">
        <v>44</v>
      </c>
      <c r="F2804" s="61" t="s">
        <v>55</v>
      </c>
      <c r="G2804" s="61"/>
      <c r="H2804" s="61" t="str">
        <f>IF(OR(G2804="",G2805="",G2806="",G2807=""),"",(SUMIF(A2804:A$7000,A2804,G2804:G$7000)))</f>
        <v/>
      </c>
      <c r="I2804" s="61" t="str">
        <f t="shared" si="264"/>
        <v/>
      </c>
      <c r="J2804" s="61" t="str">
        <f t="shared" si="260"/>
        <v/>
      </c>
      <c r="K2804" s="61">
        <f t="array" ref="K2804">(MAX(IF($A2804=InsertVoiceSwitchActivateLOG!A$1:A$7000,InsertVoiceSwitchActivateLOG!H$1:H$7000,0)))</f>
        <v>0</v>
      </c>
      <c r="L2804" s="61" t="str">
        <f t="shared" si="265"/>
        <v/>
      </c>
      <c r="M2804" s="61">
        <f t="shared" si="263"/>
        <v>22.400000000004638</v>
      </c>
      <c r="N2804" s="59" t="str">
        <f t="shared" si="261"/>
        <v/>
      </c>
      <c r="O2804" s="59" t="str">
        <f t="shared" si="262"/>
        <v/>
      </c>
    </row>
    <row r="2805" spans="1:15" ht="12.5" customHeight="1" x14ac:dyDescent="0.35">
      <c r="A2805" s="2">
        <v>55</v>
      </c>
      <c r="B2805" s="2" t="s">
        <v>54</v>
      </c>
      <c r="C2805" s="69">
        <v>119.8442</v>
      </c>
      <c r="D2805" t="s">
        <v>50</v>
      </c>
      <c r="E2805" s="2" t="s">
        <v>44</v>
      </c>
      <c r="F2805" s="2" t="s">
        <v>55</v>
      </c>
      <c r="G2805" s="2">
        <v>1E-4</v>
      </c>
      <c r="H2805" s="2" t="str">
        <f>IF(OR(G2805="",G2806="",G2807="",G2808=""),"",(SUMIF(A2805:A$7000,A2805,G2805:G$7000)))</f>
        <v/>
      </c>
      <c r="I2805" s="55" t="str">
        <f t="shared" si="264"/>
        <v/>
      </c>
      <c r="J2805" s="61" t="str">
        <f t="shared" si="260"/>
        <v/>
      </c>
      <c r="K2805" s="55">
        <f t="array" ref="K2805">(MAX(IF($A2805=InsertVoiceSwitchActivateLOG!A$1:A$7000,InsertVoiceSwitchActivateLOG!H$1:H$7000,0)))</f>
        <v>0</v>
      </c>
      <c r="L2805" s="55" t="str">
        <f t="shared" si="265"/>
        <v/>
      </c>
      <c r="M2805" s="55">
        <f t="shared" si="263"/>
        <v>45.799999999999841</v>
      </c>
      <c r="N2805" s="59" t="str">
        <f t="shared" si="261"/>
        <v/>
      </c>
      <c r="O2805" s="59" t="str">
        <f t="shared" si="262"/>
        <v/>
      </c>
    </row>
    <row r="2806" spans="1:15" ht="12.5" customHeight="1" x14ac:dyDescent="0.35">
      <c r="A2806" s="61">
        <v>55</v>
      </c>
      <c r="B2806" s="61" t="s">
        <v>54</v>
      </c>
      <c r="C2806" s="70">
        <v>119.8955</v>
      </c>
      <c r="D2806" s="59" t="s">
        <v>50</v>
      </c>
      <c r="E2806" s="61" t="s">
        <v>44</v>
      </c>
      <c r="F2806" s="61" t="s">
        <v>55</v>
      </c>
      <c r="G2806" s="61"/>
      <c r="H2806" s="61" t="str">
        <f>IF(OR(G2806="",G2807="",G2808="",G2809=""),"",(SUMIF(A2806:A$7000,A2806,G2806:G$7000)))</f>
        <v/>
      </c>
      <c r="I2806" s="61" t="str">
        <f t="shared" si="264"/>
        <v/>
      </c>
      <c r="J2806" s="61" t="str">
        <f t="shared" si="260"/>
        <v/>
      </c>
      <c r="K2806" s="61">
        <f t="array" ref="K2806">(MAX(IF($A2806=InsertVoiceSwitchActivateLOG!A$1:A$7000,InsertVoiceSwitchActivateLOG!H$1:H$7000,0)))</f>
        <v>0</v>
      </c>
      <c r="L2806" s="61" t="str">
        <f t="shared" si="265"/>
        <v/>
      </c>
      <c r="M2806" s="61">
        <f t="shared" si="263"/>
        <v>51.299999999997681</v>
      </c>
      <c r="N2806" s="59" t="str">
        <f t="shared" si="261"/>
        <v/>
      </c>
      <c r="O2806" s="59" t="str">
        <f t="shared" si="262"/>
        <v/>
      </c>
    </row>
    <row r="2807" spans="1:15" ht="12.5" customHeight="1" x14ac:dyDescent="0.35">
      <c r="A2807" s="2">
        <v>55</v>
      </c>
      <c r="B2807" s="2" t="s">
        <v>54</v>
      </c>
      <c r="C2807" s="69">
        <v>119.9186</v>
      </c>
      <c r="D2807" t="s">
        <v>50</v>
      </c>
      <c r="E2807" s="2" t="s">
        <v>44</v>
      </c>
      <c r="F2807" s="2" t="s">
        <v>55</v>
      </c>
      <c r="G2807" s="2"/>
      <c r="H2807" s="2" t="str">
        <f>IF(OR(G2807="",G2808="",G2809="",G2810=""),"",(SUMIF(A2807:A$7000,A2807,G2807:G$7000)))</f>
        <v/>
      </c>
      <c r="I2807" s="55" t="str">
        <f t="shared" si="264"/>
        <v/>
      </c>
      <c r="J2807" s="61" t="str">
        <f t="shared" si="260"/>
        <v/>
      </c>
      <c r="K2807" s="55">
        <f t="array" ref="K2807">(MAX(IF($A2807=InsertVoiceSwitchActivateLOG!A$1:A$7000,InsertVoiceSwitchActivateLOG!H$1:H$7000,0)))</f>
        <v>0</v>
      </c>
      <c r="L2807" s="55" t="str">
        <f t="shared" si="265"/>
        <v/>
      </c>
      <c r="M2807" s="55">
        <f t="shared" si="263"/>
        <v>23.099999999999454</v>
      </c>
      <c r="N2807" s="59" t="str">
        <f t="shared" si="261"/>
        <v/>
      </c>
      <c r="O2807" s="59" t="str">
        <f t="shared" si="262"/>
        <v/>
      </c>
    </row>
    <row r="2808" spans="1:15" ht="12.5" customHeight="1" x14ac:dyDescent="0.35">
      <c r="A2808" s="61">
        <v>56</v>
      </c>
      <c r="B2808" s="61" t="s">
        <v>54</v>
      </c>
      <c r="C2808" s="70">
        <v>120.9408</v>
      </c>
      <c r="D2808" s="59" t="s">
        <v>50</v>
      </c>
      <c r="E2808" s="61" t="s">
        <v>43</v>
      </c>
      <c r="F2808" s="61" t="s">
        <v>55</v>
      </c>
      <c r="G2808" s="61"/>
      <c r="H2808" s="61" t="str">
        <f>IF(OR(G2808="",G2809="",G2810="",G2811=""),"",(SUMIF(A2808:A$7000,A2808,G2808:G$7000)))</f>
        <v/>
      </c>
      <c r="I2808" s="61" t="str">
        <f t="shared" si="264"/>
        <v/>
      </c>
      <c r="J2808" s="61" t="str">
        <f t="shared" si="260"/>
        <v/>
      </c>
      <c r="K2808" s="61">
        <f t="array" ref="K2808">(MAX(IF($A2808=InsertVoiceSwitchActivateLOG!A$1:A$7000,InsertVoiceSwitchActivateLOG!H$1:H$7000,0)))</f>
        <v>0.15080000000000002</v>
      </c>
      <c r="L2808" s="61" t="str">
        <f t="shared" si="265"/>
        <v/>
      </c>
      <c r="M2808" s="61">
        <f t="shared" si="263"/>
        <v>0</v>
      </c>
      <c r="N2808" s="59" t="str">
        <f t="shared" si="261"/>
        <v/>
      </c>
      <c r="O2808" s="59" t="str">
        <f t="shared" si="262"/>
        <v/>
      </c>
    </row>
    <row r="2809" spans="1:15" ht="12.5" customHeight="1" x14ac:dyDescent="0.35">
      <c r="A2809" s="2">
        <v>56</v>
      </c>
      <c r="B2809" s="2" t="s">
        <v>54</v>
      </c>
      <c r="C2809" s="69">
        <v>120.9572</v>
      </c>
      <c r="D2809" t="s">
        <v>50</v>
      </c>
      <c r="E2809" s="2" t="s">
        <v>43</v>
      </c>
      <c r="F2809" s="2" t="s">
        <v>55</v>
      </c>
      <c r="G2809" s="2"/>
      <c r="H2809" s="2" t="str">
        <f>IF(OR(G2809="",G2810="",G2811="",G2812=""),"",(SUMIF(A2809:A$7000,A2809,G2809:G$7000)))</f>
        <v/>
      </c>
      <c r="I2809" s="55" t="str">
        <f t="shared" si="264"/>
        <v/>
      </c>
      <c r="J2809" s="61" t="str">
        <f t="shared" si="260"/>
        <v/>
      </c>
      <c r="K2809" s="55">
        <f t="array" ref="K2809">(MAX(IF($A2809=InsertVoiceSwitchActivateLOG!A$1:A$7000,InsertVoiceSwitchActivateLOG!H$1:H$7000,0)))</f>
        <v>0.15080000000000002</v>
      </c>
      <c r="L2809" s="55" t="str">
        <f t="shared" si="265"/>
        <v/>
      </c>
      <c r="M2809" s="55">
        <f t="shared" si="263"/>
        <v>16.400000000004411</v>
      </c>
      <c r="N2809" s="59" t="str">
        <f t="shared" si="261"/>
        <v/>
      </c>
      <c r="O2809" s="59" t="str">
        <f t="shared" si="262"/>
        <v/>
      </c>
    </row>
    <row r="2810" spans="1:15" ht="12.5" customHeight="1" x14ac:dyDescent="0.35">
      <c r="A2810" s="61">
        <v>56</v>
      </c>
      <c r="B2810" s="61" t="s">
        <v>54</v>
      </c>
      <c r="C2810" s="70">
        <v>120.9739</v>
      </c>
      <c r="D2810" s="59" t="s">
        <v>50</v>
      </c>
      <c r="E2810" s="61" t="s">
        <v>43</v>
      </c>
      <c r="F2810" s="61" t="s">
        <v>55</v>
      </c>
      <c r="G2810" s="61"/>
      <c r="H2810" s="61" t="str">
        <f>IF(OR(G2810="",G2811="",G2812="",G2813=""),"",(SUMIF(A2810:A$7000,A2810,G2810:G$7000)))</f>
        <v/>
      </c>
      <c r="I2810" s="61" t="str">
        <f t="shared" si="264"/>
        <v/>
      </c>
      <c r="J2810" s="61" t="str">
        <f t="shared" si="260"/>
        <v/>
      </c>
      <c r="K2810" s="61">
        <f t="array" ref="K2810">(MAX(IF($A2810=InsertVoiceSwitchActivateLOG!A$1:A$7000,InsertVoiceSwitchActivateLOG!H$1:H$7000,0)))</f>
        <v>0.15080000000000002</v>
      </c>
      <c r="L2810" s="61" t="str">
        <f t="shared" si="265"/>
        <v/>
      </c>
      <c r="M2810" s="61">
        <f t="shared" si="263"/>
        <v>16.700000000000159</v>
      </c>
      <c r="N2810" s="59" t="str">
        <f t="shared" si="261"/>
        <v/>
      </c>
      <c r="O2810" s="59" t="str">
        <f t="shared" si="262"/>
        <v/>
      </c>
    </row>
    <row r="2811" spans="1:15" ht="12.5" customHeight="1" x14ac:dyDescent="0.35">
      <c r="A2811" s="2">
        <v>56</v>
      </c>
      <c r="B2811" s="2" t="s">
        <v>54</v>
      </c>
      <c r="C2811" s="69">
        <v>120.991</v>
      </c>
      <c r="D2811" t="s">
        <v>50</v>
      </c>
      <c r="E2811" s="2" t="s">
        <v>43</v>
      </c>
      <c r="F2811" s="2" t="s">
        <v>55</v>
      </c>
      <c r="G2811" s="2"/>
      <c r="H2811" s="2" t="str">
        <f>IF(OR(G2811="",G2812="",G2813="",G2814=""),"",(SUMIF(A2811:A$7000,A2811,G2811:G$7000)))</f>
        <v/>
      </c>
      <c r="I2811" s="55" t="str">
        <f t="shared" si="264"/>
        <v/>
      </c>
      <c r="J2811" s="61" t="str">
        <f t="shared" si="260"/>
        <v/>
      </c>
      <c r="K2811" s="55">
        <f t="array" ref="K2811">(MAX(IF($A2811=InsertVoiceSwitchActivateLOG!A$1:A$7000,InsertVoiceSwitchActivateLOG!H$1:H$7000,0)))</f>
        <v>0.15080000000000002</v>
      </c>
      <c r="L2811" s="55" t="str">
        <f t="shared" si="265"/>
        <v/>
      </c>
      <c r="M2811" s="55">
        <f t="shared" si="263"/>
        <v>17.099999999999227</v>
      </c>
      <c r="N2811" s="59" t="str">
        <f t="shared" si="261"/>
        <v/>
      </c>
      <c r="O2811" s="59" t="str">
        <f t="shared" si="262"/>
        <v/>
      </c>
    </row>
    <row r="2812" spans="1:15" ht="12.5" customHeight="1" x14ac:dyDescent="0.35">
      <c r="A2812" s="61">
        <v>56</v>
      </c>
      <c r="B2812" s="61" t="s">
        <v>54</v>
      </c>
      <c r="C2812" s="70">
        <v>121.008</v>
      </c>
      <c r="D2812" s="59" t="s">
        <v>50</v>
      </c>
      <c r="E2812" s="61" t="s">
        <v>43</v>
      </c>
      <c r="F2812" s="61" t="s">
        <v>55</v>
      </c>
      <c r="G2812" s="61"/>
      <c r="H2812" s="61" t="str">
        <f>IF(OR(G2812="",G2813="",G2814="",G2815=""),"",(SUMIF(A2812:A$7000,A2812,G2812:G$7000)))</f>
        <v/>
      </c>
      <c r="I2812" s="61" t="str">
        <f t="shared" si="264"/>
        <v/>
      </c>
      <c r="J2812" s="61" t="str">
        <f t="shared" si="260"/>
        <v/>
      </c>
      <c r="K2812" s="61">
        <f t="array" ref="K2812">(MAX(IF($A2812=InsertVoiceSwitchActivateLOG!A$1:A$7000,InsertVoiceSwitchActivateLOG!H$1:H$7000,0)))</f>
        <v>0.15080000000000002</v>
      </c>
      <c r="L2812" s="61" t="str">
        <f t="shared" si="265"/>
        <v/>
      </c>
      <c r="M2812" s="61">
        <f t="shared" si="263"/>
        <v>16.999999999995907</v>
      </c>
      <c r="N2812" s="59" t="str">
        <f t="shared" si="261"/>
        <v/>
      </c>
      <c r="O2812" s="59" t="str">
        <f t="shared" si="262"/>
        <v/>
      </c>
    </row>
    <row r="2813" spans="1:15" ht="12.5" customHeight="1" x14ac:dyDescent="0.35">
      <c r="A2813" s="2">
        <v>56</v>
      </c>
      <c r="B2813" s="2" t="s">
        <v>54</v>
      </c>
      <c r="C2813" s="69">
        <v>121.0258</v>
      </c>
      <c r="D2813" t="s">
        <v>50</v>
      </c>
      <c r="E2813" s="2" t="s">
        <v>43</v>
      </c>
      <c r="F2813" s="2" t="s">
        <v>55</v>
      </c>
      <c r="G2813" s="2"/>
      <c r="H2813" s="2" t="str">
        <f>IF(OR(G2813="",G2814="",G2815="",G2816=""),"",(SUMIF(A2813:A$7000,A2813,G2813:G$7000)))</f>
        <v/>
      </c>
      <c r="I2813" s="55" t="str">
        <f t="shared" si="264"/>
        <v/>
      </c>
      <c r="J2813" s="61" t="str">
        <f t="shared" si="260"/>
        <v/>
      </c>
      <c r="K2813" s="55">
        <f t="array" ref="K2813">(MAX(IF($A2813=InsertVoiceSwitchActivateLOG!A$1:A$7000,InsertVoiceSwitchActivateLOG!H$1:H$7000,0)))</f>
        <v>0.15080000000000002</v>
      </c>
      <c r="L2813" s="55" t="str">
        <f t="shared" si="265"/>
        <v/>
      </c>
      <c r="M2813" s="55">
        <f t="shared" si="263"/>
        <v>17.800000000008254</v>
      </c>
      <c r="N2813" s="59" t="str">
        <f t="shared" si="261"/>
        <v/>
      </c>
      <c r="O2813" s="59" t="str">
        <f t="shared" si="262"/>
        <v/>
      </c>
    </row>
    <row r="2814" spans="1:15" ht="12.5" customHeight="1" x14ac:dyDescent="0.35">
      <c r="A2814" s="61">
        <v>56</v>
      </c>
      <c r="B2814" s="61" t="s">
        <v>54</v>
      </c>
      <c r="C2814" s="70">
        <v>121.04989999999999</v>
      </c>
      <c r="D2814" s="59" t="s">
        <v>50</v>
      </c>
      <c r="E2814" s="61" t="s">
        <v>43</v>
      </c>
      <c r="F2814" s="61" t="s">
        <v>55</v>
      </c>
      <c r="G2814" s="61"/>
      <c r="H2814" s="61" t="str">
        <f>IF(OR(G2814="",G2815="",G2816="",G2817=""),"",(SUMIF(A2814:A$7000,A2814,G2814:G$7000)))</f>
        <v/>
      </c>
      <c r="I2814" s="61" t="str">
        <f t="shared" si="264"/>
        <v/>
      </c>
      <c r="J2814" s="61" t="str">
        <f t="shared" si="260"/>
        <v/>
      </c>
      <c r="K2814" s="61">
        <f t="array" ref="K2814">(MAX(IF($A2814=InsertVoiceSwitchActivateLOG!A$1:A$7000,InsertVoiceSwitchActivateLOG!H$1:H$7000,0)))</f>
        <v>0.15080000000000002</v>
      </c>
      <c r="L2814" s="61" t="str">
        <f t="shared" si="265"/>
        <v/>
      </c>
      <c r="M2814" s="61">
        <f t="shared" si="263"/>
        <v>24.099999999990018</v>
      </c>
      <c r="N2814" s="59" t="str">
        <f t="shared" si="261"/>
        <v/>
      </c>
      <c r="O2814" s="59" t="str">
        <f t="shared" si="262"/>
        <v/>
      </c>
    </row>
    <row r="2815" spans="1:15" ht="12.5" customHeight="1" x14ac:dyDescent="0.35">
      <c r="A2815" s="2">
        <v>56</v>
      </c>
      <c r="B2815" s="2" t="s">
        <v>54</v>
      </c>
      <c r="C2815" s="69">
        <v>121.0744</v>
      </c>
      <c r="D2815" t="s">
        <v>50</v>
      </c>
      <c r="E2815" s="2" t="s">
        <v>43</v>
      </c>
      <c r="F2815" s="2" t="s">
        <v>55</v>
      </c>
      <c r="G2815" s="2"/>
      <c r="H2815" s="2" t="str">
        <f>IF(OR(G2815="",G2816="",G2817="",G2818=""),"",(SUMIF(A2815:A$7000,A2815,G2815:G$7000)))</f>
        <v/>
      </c>
      <c r="I2815" s="55" t="str">
        <f t="shared" si="264"/>
        <v/>
      </c>
      <c r="J2815" s="61" t="str">
        <f t="shared" si="260"/>
        <v/>
      </c>
      <c r="K2815" s="55">
        <f t="array" ref="K2815">(MAX(IF($A2815=InsertVoiceSwitchActivateLOG!A$1:A$7000,InsertVoiceSwitchActivateLOG!H$1:H$7000,0)))</f>
        <v>0.15080000000000002</v>
      </c>
      <c r="L2815" s="55" t="str">
        <f t="shared" si="265"/>
        <v/>
      </c>
      <c r="M2815" s="55">
        <f t="shared" si="263"/>
        <v>24.500000000003297</v>
      </c>
      <c r="N2815" s="59" t="str">
        <f t="shared" si="261"/>
        <v/>
      </c>
      <c r="O2815" s="59" t="str">
        <f t="shared" si="262"/>
        <v/>
      </c>
    </row>
    <row r="2816" spans="1:15" ht="12.5" customHeight="1" x14ac:dyDescent="0.35">
      <c r="A2816" s="61">
        <v>56</v>
      </c>
      <c r="B2816" s="61" t="s">
        <v>54</v>
      </c>
      <c r="C2816" s="70">
        <v>121.0911</v>
      </c>
      <c r="D2816" s="59" t="s">
        <v>50</v>
      </c>
      <c r="E2816" s="61" t="s">
        <v>43</v>
      </c>
      <c r="F2816" s="61" t="s">
        <v>55</v>
      </c>
      <c r="G2816" s="61"/>
      <c r="H2816" s="61" t="str">
        <f>IF(OR(G2816="",G2817="",G2818="",G2819=""),"",(SUMIF(A2816:A$7000,A2816,G2816:G$7000)))</f>
        <v/>
      </c>
      <c r="I2816" s="61" t="str">
        <f t="shared" si="264"/>
        <v/>
      </c>
      <c r="J2816" s="61" t="str">
        <f t="shared" si="260"/>
        <v/>
      </c>
      <c r="K2816" s="61">
        <f t="array" ref="K2816">(MAX(IF($A2816=InsertVoiceSwitchActivateLOG!A$1:A$7000,InsertVoiceSwitchActivateLOG!H$1:H$7000,0)))</f>
        <v>0.15080000000000002</v>
      </c>
      <c r="L2816" s="61" t="str">
        <f t="shared" si="265"/>
        <v/>
      </c>
      <c r="M2816" s="61">
        <f t="shared" si="263"/>
        <v>16.700000000000159</v>
      </c>
      <c r="N2816" s="59" t="str">
        <f t="shared" si="261"/>
        <v/>
      </c>
      <c r="O2816" s="59" t="str">
        <f t="shared" si="262"/>
        <v/>
      </c>
    </row>
    <row r="2817" spans="1:15" ht="12.5" customHeight="1" x14ac:dyDescent="0.35">
      <c r="A2817" s="2">
        <v>56</v>
      </c>
      <c r="B2817" s="2" t="s">
        <v>54</v>
      </c>
      <c r="C2817" s="69">
        <v>121.1073</v>
      </c>
      <c r="D2817" t="s">
        <v>50</v>
      </c>
      <c r="E2817" s="2" t="s">
        <v>43</v>
      </c>
      <c r="F2817" s="2" t="s">
        <v>55</v>
      </c>
      <c r="G2817" s="2"/>
      <c r="H2817" s="2" t="str">
        <f>IF(OR(G2817="",G2818="",G2819="",G2820=""),"",(SUMIF(A2817:A$7000,A2817,G2817:G$7000)))</f>
        <v/>
      </c>
      <c r="I2817" s="55" t="str">
        <f t="shared" si="264"/>
        <v/>
      </c>
      <c r="J2817" s="61" t="str">
        <f t="shared" si="260"/>
        <v/>
      </c>
      <c r="K2817" s="55">
        <f t="array" ref="K2817">(MAX(IF($A2817=InsertVoiceSwitchActivateLOG!A$1:A$7000,InsertVoiceSwitchActivateLOG!H$1:H$7000,0)))</f>
        <v>0.15080000000000002</v>
      </c>
      <c r="L2817" s="55" t="str">
        <f t="shared" si="265"/>
        <v/>
      </c>
      <c r="M2817" s="55">
        <f t="shared" si="263"/>
        <v>16.199999999997772</v>
      </c>
      <c r="N2817" s="59" t="str">
        <f t="shared" si="261"/>
        <v/>
      </c>
      <c r="O2817" s="59" t="str">
        <f t="shared" si="262"/>
        <v/>
      </c>
    </row>
    <row r="2818" spans="1:15" ht="12.5" customHeight="1" x14ac:dyDescent="0.35">
      <c r="A2818" s="61">
        <v>56</v>
      </c>
      <c r="B2818" s="61" t="s">
        <v>54</v>
      </c>
      <c r="C2818" s="70">
        <v>121.1305</v>
      </c>
      <c r="D2818" s="59" t="s">
        <v>50</v>
      </c>
      <c r="E2818" s="61" t="s">
        <v>43</v>
      </c>
      <c r="F2818" s="61" t="s">
        <v>55</v>
      </c>
      <c r="G2818" s="61"/>
      <c r="H2818" s="61" t="str">
        <f>IF(OR(G2818="",G2819="",G2820="",G2821=""),"",(SUMIF(A2818:A$7000,A2818,G2818:G$7000)))</f>
        <v/>
      </c>
      <c r="I2818" s="61" t="str">
        <f t="shared" si="264"/>
        <v/>
      </c>
      <c r="J2818" s="61" t="str">
        <f t="shared" si="260"/>
        <v/>
      </c>
      <c r="K2818" s="61">
        <f t="array" ref="K2818">(MAX(IF($A2818=InsertVoiceSwitchActivateLOG!A$1:A$7000,InsertVoiceSwitchActivateLOG!H$1:H$7000,0)))</f>
        <v>0.15080000000000002</v>
      </c>
      <c r="L2818" s="61" t="str">
        <f t="shared" si="265"/>
        <v/>
      </c>
      <c r="M2818" s="61">
        <f t="shared" si="263"/>
        <v>23.200000000002774</v>
      </c>
      <c r="N2818" s="59" t="str">
        <f t="shared" si="261"/>
        <v/>
      </c>
      <c r="O2818" s="59" t="str">
        <f t="shared" si="262"/>
        <v/>
      </c>
    </row>
    <row r="2819" spans="1:15" ht="12.5" customHeight="1" x14ac:dyDescent="0.35">
      <c r="A2819" s="2">
        <v>56</v>
      </c>
      <c r="B2819" s="2" t="s">
        <v>54</v>
      </c>
      <c r="C2819" s="69">
        <v>121.1503</v>
      </c>
      <c r="D2819" t="s">
        <v>50</v>
      </c>
      <c r="E2819" s="2" t="s">
        <v>43</v>
      </c>
      <c r="F2819" s="2" t="s">
        <v>55</v>
      </c>
      <c r="G2819" s="2"/>
      <c r="H2819" s="2" t="str">
        <f>IF(OR(G2819="",G2820="",G2821="",G2822=""),"",(SUMIF(A2819:A$7000,A2819,G2819:G$7000)))</f>
        <v/>
      </c>
      <c r="I2819" s="55" t="str">
        <f t="shared" si="264"/>
        <v/>
      </c>
      <c r="J2819" s="61" t="str">
        <f t="shared" si="260"/>
        <v/>
      </c>
      <c r="K2819" s="55">
        <f t="array" ref="K2819">(MAX(IF($A2819=InsertVoiceSwitchActivateLOG!A$1:A$7000,InsertVoiceSwitchActivateLOG!H$1:H$7000,0)))</f>
        <v>0.15080000000000002</v>
      </c>
      <c r="L2819" s="55" t="str">
        <f t="shared" si="265"/>
        <v/>
      </c>
      <c r="M2819" s="55">
        <f t="shared" si="263"/>
        <v>19.800000000003593</v>
      </c>
      <c r="N2819" s="59" t="str">
        <f t="shared" si="261"/>
        <v/>
      </c>
      <c r="O2819" s="59" t="str">
        <f t="shared" si="262"/>
        <v/>
      </c>
    </row>
    <row r="2820" spans="1:15" ht="12.5" customHeight="1" x14ac:dyDescent="0.35">
      <c r="A2820" s="61">
        <v>56</v>
      </c>
      <c r="B2820" s="61" t="s">
        <v>54</v>
      </c>
      <c r="C2820" s="70">
        <v>121.1682</v>
      </c>
      <c r="D2820" s="59" t="s">
        <v>50</v>
      </c>
      <c r="E2820" s="61" t="s">
        <v>43</v>
      </c>
      <c r="F2820" s="61" t="s">
        <v>55</v>
      </c>
      <c r="G2820" s="61"/>
      <c r="H2820" s="61" t="str">
        <f>IF(OR(G2820="",G2821="",G2822="",G2823=""),"",(SUMIF(A2820:A$7000,A2820,G2820:G$7000)))</f>
        <v/>
      </c>
      <c r="I2820" s="61" t="str">
        <f t="shared" si="264"/>
        <v/>
      </c>
      <c r="J2820" s="61" t="str">
        <f t="shared" si="260"/>
        <v/>
      </c>
      <c r="K2820" s="61">
        <f t="array" ref="K2820">(MAX(IF($A2820=InsertVoiceSwitchActivateLOG!A$1:A$7000,InsertVoiceSwitchActivateLOG!H$1:H$7000,0)))</f>
        <v>0.15080000000000002</v>
      </c>
      <c r="L2820" s="61" t="str">
        <f t="shared" si="265"/>
        <v/>
      </c>
      <c r="M2820" s="61">
        <f t="shared" si="263"/>
        <v>17.899999999997362</v>
      </c>
      <c r="N2820" s="59" t="str">
        <f t="shared" si="261"/>
        <v/>
      </c>
      <c r="O2820" s="59" t="str">
        <f t="shared" si="262"/>
        <v/>
      </c>
    </row>
    <row r="2821" spans="1:15" ht="12.5" customHeight="1" x14ac:dyDescent="0.35">
      <c r="A2821" s="2">
        <v>56</v>
      </c>
      <c r="B2821" s="2" t="s">
        <v>54</v>
      </c>
      <c r="C2821" s="69">
        <v>121.1893</v>
      </c>
      <c r="D2821" t="s">
        <v>50</v>
      </c>
      <c r="E2821" s="2" t="s">
        <v>43</v>
      </c>
      <c r="F2821" s="2" t="s">
        <v>55</v>
      </c>
      <c r="G2821" s="2"/>
      <c r="H2821" s="2" t="str">
        <f>IF(OR(G2821="",G2822="",G2823="",G2824=""),"",(SUMIF(A2821:A$7000,A2821,G2821:G$7000)))</f>
        <v/>
      </c>
      <c r="I2821" s="55" t="str">
        <f t="shared" si="264"/>
        <v/>
      </c>
      <c r="J2821" s="61" t="str">
        <f t="shared" si="260"/>
        <v/>
      </c>
      <c r="K2821" s="55">
        <f t="array" ref="K2821">(MAX(IF($A2821=InsertVoiceSwitchActivateLOG!A$1:A$7000,InsertVoiceSwitchActivateLOG!H$1:H$7000,0)))</f>
        <v>0.15080000000000002</v>
      </c>
      <c r="L2821" s="55" t="str">
        <f t="shared" si="265"/>
        <v/>
      </c>
      <c r="M2821" s="55">
        <f t="shared" si="263"/>
        <v>21.100000000004115</v>
      </c>
      <c r="N2821" s="59" t="str">
        <f t="shared" si="261"/>
        <v/>
      </c>
      <c r="O2821" s="59" t="str">
        <f t="shared" si="262"/>
        <v/>
      </c>
    </row>
    <row r="2822" spans="1:15" ht="12.5" customHeight="1" x14ac:dyDescent="0.35">
      <c r="A2822" s="61">
        <v>56</v>
      </c>
      <c r="B2822" s="61" t="s">
        <v>54</v>
      </c>
      <c r="C2822" s="70">
        <v>121.209</v>
      </c>
      <c r="D2822" s="59" t="s">
        <v>50</v>
      </c>
      <c r="E2822" s="61" t="s">
        <v>43</v>
      </c>
      <c r="F2822" s="61" t="s">
        <v>55</v>
      </c>
      <c r="G2822" s="61"/>
      <c r="H2822" s="61" t="str">
        <f>IF(OR(G2822="",G2823="",G2824="",G2825=""),"",(SUMIF(A2822:A$7000,A2822,G2822:G$7000)))</f>
        <v/>
      </c>
      <c r="I2822" s="61" t="str">
        <f t="shared" si="264"/>
        <v/>
      </c>
      <c r="J2822" s="61" t="str">
        <f t="shared" si="260"/>
        <v/>
      </c>
      <c r="K2822" s="61">
        <f t="array" ref="K2822">(MAX(IF($A2822=InsertVoiceSwitchActivateLOG!A$1:A$7000,InsertVoiceSwitchActivateLOG!H$1:H$7000,0)))</f>
        <v>0.15080000000000002</v>
      </c>
      <c r="L2822" s="61" t="str">
        <f t="shared" si="265"/>
        <v/>
      </c>
      <c r="M2822" s="61">
        <f t="shared" si="263"/>
        <v>19.700000000000273</v>
      </c>
      <c r="N2822" s="59" t="str">
        <f t="shared" si="261"/>
        <v/>
      </c>
      <c r="O2822" s="59" t="str">
        <f t="shared" si="262"/>
        <v/>
      </c>
    </row>
    <row r="2823" spans="1:15" ht="12.5" customHeight="1" x14ac:dyDescent="0.35">
      <c r="A2823" s="2">
        <v>56</v>
      </c>
      <c r="B2823" s="2" t="s">
        <v>54</v>
      </c>
      <c r="C2823" s="69">
        <v>121.23269999999999</v>
      </c>
      <c r="D2823" t="s">
        <v>50</v>
      </c>
      <c r="E2823" s="2" t="s">
        <v>43</v>
      </c>
      <c r="F2823" s="2" t="s">
        <v>55</v>
      </c>
      <c r="G2823" s="2"/>
      <c r="H2823" s="2" t="str">
        <f>IF(OR(G2823="",G2824="",G2825="",G2826=""),"",(SUMIF(A2823:A$7000,A2823,G2823:G$7000)))</f>
        <v/>
      </c>
      <c r="I2823" s="55" t="str">
        <f t="shared" si="264"/>
        <v/>
      </c>
      <c r="J2823" s="61" t="str">
        <f t="shared" si="260"/>
        <v/>
      </c>
      <c r="K2823" s="55">
        <f t="array" ref="K2823">(MAX(IF($A2823=InsertVoiceSwitchActivateLOG!A$1:A$7000,InsertVoiceSwitchActivateLOG!H$1:H$7000,0)))</f>
        <v>0.15080000000000002</v>
      </c>
      <c r="L2823" s="55" t="str">
        <f t="shared" si="265"/>
        <v/>
      </c>
      <c r="M2823" s="55">
        <f t="shared" si="263"/>
        <v>23.699999999990951</v>
      </c>
      <c r="N2823" s="59" t="str">
        <f t="shared" si="261"/>
        <v/>
      </c>
      <c r="O2823" s="59" t="str">
        <f t="shared" si="262"/>
        <v/>
      </c>
    </row>
    <row r="2824" spans="1:15" ht="12.5" customHeight="1" x14ac:dyDescent="0.35">
      <c r="A2824" s="61">
        <v>56</v>
      </c>
      <c r="B2824" s="61" t="s">
        <v>54</v>
      </c>
      <c r="C2824" s="70">
        <v>121.2587</v>
      </c>
      <c r="D2824" s="59" t="s">
        <v>50</v>
      </c>
      <c r="E2824" s="61" t="s">
        <v>43</v>
      </c>
      <c r="F2824" s="61" t="s">
        <v>55</v>
      </c>
      <c r="G2824" s="61"/>
      <c r="H2824" s="61" t="str">
        <f>IF(OR(G2824="",G2825="",G2826="",G2827=""),"",(SUMIF(A2824:A$7000,A2824,G2824:G$7000)))</f>
        <v/>
      </c>
      <c r="I2824" s="61" t="str">
        <f t="shared" si="264"/>
        <v/>
      </c>
      <c r="J2824" s="61" t="str">
        <f t="shared" si="260"/>
        <v/>
      </c>
      <c r="K2824" s="61">
        <f t="array" ref="K2824">(MAX(IF($A2824=InsertVoiceSwitchActivateLOG!A$1:A$7000,InsertVoiceSwitchActivateLOG!H$1:H$7000,0)))</f>
        <v>0.15080000000000002</v>
      </c>
      <c r="L2824" s="61" t="str">
        <f t="shared" si="265"/>
        <v/>
      </c>
      <c r="M2824" s="61">
        <f t="shared" si="263"/>
        <v>26.000000000010459</v>
      </c>
      <c r="N2824" s="59" t="str">
        <f t="shared" si="261"/>
        <v/>
      </c>
      <c r="O2824" s="59" t="str">
        <f t="shared" si="262"/>
        <v/>
      </c>
    </row>
    <row r="2825" spans="1:15" ht="12.5" customHeight="1" x14ac:dyDescent="0.35">
      <c r="A2825" s="2">
        <v>56</v>
      </c>
      <c r="B2825" s="2" t="s">
        <v>54</v>
      </c>
      <c r="C2825" s="69">
        <v>121.2735</v>
      </c>
      <c r="D2825" t="s">
        <v>50</v>
      </c>
      <c r="E2825" s="2" t="s">
        <v>43</v>
      </c>
      <c r="F2825" s="2" t="s">
        <v>55</v>
      </c>
      <c r="G2825" s="2"/>
      <c r="H2825" s="2" t="str">
        <f>IF(OR(G2825="",G2826="",G2827="",G2828=""),"",(SUMIF(A2825:A$7000,A2825,G2825:G$7000)))</f>
        <v/>
      </c>
      <c r="I2825" s="55" t="str">
        <f t="shared" si="264"/>
        <v/>
      </c>
      <c r="J2825" s="61" t="str">
        <f t="shared" si="260"/>
        <v/>
      </c>
      <c r="K2825" s="55">
        <f t="array" ref="K2825">(MAX(IF($A2825=InsertVoiceSwitchActivateLOG!A$1:A$7000,InsertVoiceSwitchActivateLOG!H$1:H$7000,0)))</f>
        <v>0.15080000000000002</v>
      </c>
      <c r="L2825" s="55" t="str">
        <f t="shared" si="265"/>
        <v/>
      </c>
      <c r="M2825" s="55">
        <f t="shared" si="263"/>
        <v>14.799999999993929</v>
      </c>
      <c r="N2825" s="59" t="str">
        <f t="shared" si="261"/>
        <v/>
      </c>
      <c r="O2825" s="59" t="str">
        <f t="shared" si="262"/>
        <v/>
      </c>
    </row>
    <row r="2826" spans="1:15" ht="12.5" customHeight="1" x14ac:dyDescent="0.35">
      <c r="A2826" s="61">
        <v>56</v>
      </c>
      <c r="B2826" s="61" t="s">
        <v>54</v>
      </c>
      <c r="C2826" s="70">
        <v>121.2912</v>
      </c>
      <c r="D2826" s="59" t="s">
        <v>50</v>
      </c>
      <c r="E2826" s="61" t="s">
        <v>43</v>
      </c>
      <c r="F2826" s="61" t="s">
        <v>55</v>
      </c>
      <c r="G2826" s="61"/>
      <c r="H2826" s="61" t="str">
        <f>IF(OR(G2826="",G2827="",G2828="",G2829=""),"",(SUMIF(A2826:A$7000,A2826,G2826:G$7000)))</f>
        <v/>
      </c>
      <c r="I2826" s="61" t="str">
        <f t="shared" si="264"/>
        <v/>
      </c>
      <c r="J2826" s="61" t="str">
        <f t="shared" si="260"/>
        <v/>
      </c>
      <c r="K2826" s="61">
        <f t="array" ref="K2826">(MAX(IF($A2826=InsertVoiceSwitchActivateLOG!A$1:A$7000,InsertVoiceSwitchActivateLOG!H$1:H$7000,0)))</f>
        <v>0.15080000000000002</v>
      </c>
      <c r="L2826" s="61" t="str">
        <f t="shared" si="265"/>
        <v/>
      </c>
      <c r="M2826" s="61">
        <f t="shared" si="263"/>
        <v>17.700000000004934</v>
      </c>
      <c r="N2826" s="59" t="str">
        <f t="shared" si="261"/>
        <v/>
      </c>
      <c r="O2826" s="59" t="str">
        <f t="shared" si="262"/>
        <v/>
      </c>
    </row>
    <row r="2827" spans="1:15" ht="12.5" customHeight="1" x14ac:dyDescent="0.35">
      <c r="A2827" s="2">
        <v>56</v>
      </c>
      <c r="B2827" s="2" t="s">
        <v>54</v>
      </c>
      <c r="C2827" s="69">
        <v>121.3258</v>
      </c>
      <c r="D2827" t="s">
        <v>50</v>
      </c>
      <c r="E2827" s="2" t="s">
        <v>43</v>
      </c>
      <c r="F2827" s="2" t="s">
        <v>55</v>
      </c>
      <c r="G2827" s="2"/>
      <c r="H2827" s="2" t="str">
        <f>IF(OR(G2827="",G2828="",G2829="",G2830=""),"",(SUMIF(A2827:A$7000,A2827,G2827:G$7000)))</f>
        <v/>
      </c>
      <c r="I2827" s="55" t="str">
        <f t="shared" si="264"/>
        <v/>
      </c>
      <c r="J2827" s="61" t="str">
        <f t="shared" si="260"/>
        <v/>
      </c>
      <c r="K2827" s="55">
        <f t="array" ref="K2827">(MAX(IF($A2827=InsertVoiceSwitchActivateLOG!A$1:A$7000,InsertVoiceSwitchActivateLOG!H$1:H$7000,0)))</f>
        <v>0.15080000000000002</v>
      </c>
      <c r="L2827" s="55" t="str">
        <f t="shared" si="265"/>
        <v/>
      </c>
      <c r="M2827" s="55">
        <f t="shared" si="263"/>
        <v>34.599999999997522</v>
      </c>
      <c r="N2827" s="59" t="str">
        <f t="shared" si="261"/>
        <v/>
      </c>
      <c r="O2827" s="59" t="str">
        <f t="shared" si="262"/>
        <v/>
      </c>
    </row>
    <row r="2828" spans="1:15" ht="12.5" customHeight="1" x14ac:dyDescent="0.35">
      <c r="A2828" s="61">
        <v>56</v>
      </c>
      <c r="B2828" s="61" t="s">
        <v>54</v>
      </c>
      <c r="C2828" s="70">
        <v>121.3509</v>
      </c>
      <c r="D2828" s="59" t="s">
        <v>50</v>
      </c>
      <c r="E2828" s="61" t="s">
        <v>43</v>
      </c>
      <c r="F2828" s="61" t="s">
        <v>55</v>
      </c>
      <c r="G2828" s="61"/>
      <c r="H2828" s="61" t="str">
        <f>IF(OR(G2828="",G2829="",G2830="",G2831=""),"",(SUMIF(A2828:A$7000,A2828,G2828:G$7000)))</f>
        <v/>
      </c>
      <c r="I2828" s="61" t="str">
        <f t="shared" si="264"/>
        <v/>
      </c>
      <c r="J2828" s="61" t="str">
        <f t="shared" si="260"/>
        <v/>
      </c>
      <c r="K2828" s="61">
        <f t="array" ref="K2828">(MAX(IF($A2828=InsertVoiceSwitchActivateLOG!A$1:A$7000,InsertVoiceSwitchActivateLOG!H$1:H$7000,0)))</f>
        <v>0.15080000000000002</v>
      </c>
      <c r="L2828" s="61" t="str">
        <f t="shared" si="265"/>
        <v/>
      </c>
      <c r="M2828" s="61">
        <f t="shared" si="263"/>
        <v>25.099999999994793</v>
      </c>
      <c r="N2828" s="59" t="str">
        <f t="shared" si="261"/>
        <v/>
      </c>
      <c r="O2828" s="59" t="str">
        <f t="shared" si="262"/>
        <v/>
      </c>
    </row>
    <row r="2829" spans="1:15" ht="12.5" customHeight="1" x14ac:dyDescent="0.35">
      <c r="A2829" s="2">
        <v>56</v>
      </c>
      <c r="B2829" s="2" t="s">
        <v>54</v>
      </c>
      <c r="C2829" s="69">
        <v>121.3793</v>
      </c>
      <c r="D2829" t="s">
        <v>50</v>
      </c>
      <c r="E2829" s="2" t="s">
        <v>43</v>
      </c>
      <c r="F2829" s="2" t="s">
        <v>55</v>
      </c>
      <c r="G2829" s="2">
        <v>8.9999999999999998E-4</v>
      </c>
      <c r="H2829" s="2">
        <f>IF(OR(G2829="",G2830="",G2831="",G2832=""),"",(SUMIF(A2829:A$7000,A2829,G2829:G$7000)))</f>
        <v>0.15080000000000002</v>
      </c>
      <c r="I2829" s="55">
        <f t="shared" si="264"/>
        <v>56</v>
      </c>
      <c r="J2829" s="61" t="str">
        <f t="shared" si="260"/>
        <v>TaskB</v>
      </c>
      <c r="K2829" s="55">
        <f t="array" ref="K2829">(MAX(IF($A2829=InsertVoiceSwitchActivateLOG!A$1:A$7000,InsertVoiceSwitchActivateLOG!H$1:H$7000,0)))</f>
        <v>0.15080000000000002</v>
      </c>
      <c r="L2829" s="55">
        <f t="shared" si="265"/>
        <v>121.3793</v>
      </c>
      <c r="M2829" s="55">
        <f t="shared" si="263"/>
        <v>28.400000000004866</v>
      </c>
      <c r="N2829" s="59" t="str">
        <f t="shared" si="261"/>
        <v/>
      </c>
      <c r="O2829" s="59" t="str">
        <f t="shared" si="262"/>
        <v/>
      </c>
    </row>
    <row r="2830" spans="1:15" ht="12.5" customHeight="1" x14ac:dyDescent="0.35">
      <c r="A2830" s="61">
        <v>56</v>
      </c>
      <c r="B2830" s="61" t="s">
        <v>56</v>
      </c>
      <c r="C2830" s="70">
        <v>121.4096</v>
      </c>
      <c r="D2830" s="59" t="s">
        <v>50</v>
      </c>
      <c r="E2830" s="61" t="s">
        <v>43</v>
      </c>
      <c r="F2830" s="61" t="s">
        <v>55</v>
      </c>
      <c r="G2830" s="61">
        <v>1.6000000000000001E-3</v>
      </c>
      <c r="H2830" s="61">
        <f>IF(OR(G2830="",G2831="",G2832="",G2833=""),"",(SUMIF(A2830:A$7000,A2830,G2830:G$7000)))</f>
        <v>0.14990000000000003</v>
      </c>
      <c r="I2830" s="61" t="str">
        <f t="shared" si="264"/>
        <v/>
      </c>
      <c r="J2830" s="61" t="str">
        <f t="shared" si="260"/>
        <v/>
      </c>
      <c r="K2830" s="61">
        <f t="array" ref="K2830">(MAX(IF($A2830=InsertVoiceSwitchActivateLOG!A$1:A$7000,InsertVoiceSwitchActivateLOG!H$1:H$7000,0)))</f>
        <v>0.15080000000000002</v>
      </c>
      <c r="L2830" s="61" t="str">
        <f t="shared" si="265"/>
        <v/>
      </c>
      <c r="M2830" s="61">
        <f t="shared" si="263"/>
        <v>30.299999999996885</v>
      </c>
      <c r="N2830" s="59">
        <f t="shared" si="261"/>
        <v>56</v>
      </c>
      <c r="O2830" s="59">
        <f t="shared" si="262"/>
        <v>1</v>
      </c>
    </row>
    <row r="2831" spans="1:15" ht="12.5" customHeight="1" x14ac:dyDescent="0.35">
      <c r="A2831" s="2">
        <v>56</v>
      </c>
      <c r="B2831" s="2" t="s">
        <v>56</v>
      </c>
      <c r="C2831" s="69">
        <v>121.4297</v>
      </c>
      <c r="D2831" t="s">
        <v>50</v>
      </c>
      <c r="E2831" s="2" t="s">
        <v>43</v>
      </c>
      <c r="F2831" s="2" t="s">
        <v>55</v>
      </c>
      <c r="G2831" s="2">
        <v>2.3E-3</v>
      </c>
      <c r="H2831" s="2">
        <f>IF(OR(G2831="",G2832="",G2833="",G2834=""),"",(SUMIF(A2831:A$7000,A2831,G2831:G$7000)))</f>
        <v>0.14830000000000002</v>
      </c>
      <c r="I2831" s="55" t="str">
        <f t="shared" si="264"/>
        <v/>
      </c>
      <c r="J2831" s="61" t="str">
        <f t="shared" si="260"/>
        <v/>
      </c>
      <c r="K2831" s="55">
        <f t="array" ref="K2831">(MAX(IF($A2831=InsertVoiceSwitchActivateLOG!A$1:A$7000,InsertVoiceSwitchActivateLOG!H$1:H$7000,0)))</f>
        <v>0.15080000000000002</v>
      </c>
      <c r="L2831" s="55" t="str">
        <f t="shared" si="265"/>
        <v/>
      </c>
      <c r="M2831" s="55">
        <f t="shared" si="263"/>
        <v>20.099999999999341</v>
      </c>
      <c r="N2831" s="59">
        <f t="shared" si="261"/>
        <v>56</v>
      </c>
      <c r="O2831" s="59">
        <f t="shared" si="262"/>
        <v>1</v>
      </c>
    </row>
    <row r="2832" spans="1:15" ht="12.5" customHeight="1" x14ac:dyDescent="0.35">
      <c r="A2832" s="61">
        <v>56</v>
      </c>
      <c r="B2832" s="61" t="s">
        <v>56</v>
      </c>
      <c r="C2832" s="70">
        <v>121.44889999999999</v>
      </c>
      <c r="D2832" s="59" t="s">
        <v>50</v>
      </c>
      <c r="E2832" s="61" t="s">
        <v>43</v>
      </c>
      <c r="F2832" s="61" t="s">
        <v>55</v>
      </c>
      <c r="G2832" s="61">
        <v>2.3999999999999998E-3</v>
      </c>
      <c r="H2832" s="61">
        <f>IF(OR(G2832="",G2833="",G2834="",G2835=""),"",(SUMIF(A2832:A$7000,A2832,G2832:G$7000)))</f>
        <v>0.14600000000000005</v>
      </c>
      <c r="I2832" s="61" t="str">
        <f t="shared" si="264"/>
        <v/>
      </c>
      <c r="J2832" s="61" t="str">
        <f t="shared" si="260"/>
        <v/>
      </c>
      <c r="K2832" s="61">
        <f t="array" ref="K2832">(MAX(IF($A2832=InsertVoiceSwitchActivateLOG!A$1:A$7000,InsertVoiceSwitchActivateLOG!H$1:H$7000,0)))</f>
        <v>0.15080000000000002</v>
      </c>
      <c r="L2832" s="61" t="str">
        <f t="shared" si="265"/>
        <v/>
      </c>
      <c r="M2832" s="61">
        <f t="shared" si="263"/>
        <v>19.199999999997885</v>
      </c>
      <c r="N2832" s="59">
        <f t="shared" si="261"/>
        <v>56</v>
      </c>
      <c r="O2832" s="59">
        <f t="shared" si="262"/>
        <v>1</v>
      </c>
    </row>
    <row r="2833" spans="1:15" ht="12.5" customHeight="1" x14ac:dyDescent="0.35">
      <c r="A2833" s="2">
        <v>56</v>
      </c>
      <c r="B2833" s="2" t="s">
        <v>56</v>
      </c>
      <c r="C2833" s="69">
        <v>121.46429999999999</v>
      </c>
      <c r="D2833" t="s">
        <v>50</v>
      </c>
      <c r="E2833" s="2" t="s">
        <v>43</v>
      </c>
      <c r="F2833" s="2" t="s">
        <v>55</v>
      </c>
      <c r="G2833" s="2">
        <v>2.8999999999999998E-3</v>
      </c>
      <c r="H2833" s="2">
        <f>IF(OR(G2833="",G2834="",G2835="",G2836=""),"",(SUMIF(A2833:A$7000,A2833,G2833:G$7000)))</f>
        <v>0.14360000000000003</v>
      </c>
      <c r="I2833" s="55" t="str">
        <f t="shared" si="264"/>
        <v/>
      </c>
      <c r="J2833" s="61" t="str">
        <f t="shared" ref="J2833:J2896" si="266">IF(L2833="","",(VLOOKUP(A2833,A2833:E9817,5,FALSE)))</f>
        <v/>
      </c>
      <c r="K2833" s="55">
        <f t="array" ref="K2833">(MAX(IF($A2833=InsertVoiceSwitchActivateLOG!A$1:A$7000,InsertVoiceSwitchActivateLOG!H$1:H$7000,0)))</f>
        <v>0.15080000000000002</v>
      </c>
      <c r="L2833" s="55" t="str">
        <f t="shared" si="265"/>
        <v/>
      </c>
      <c r="M2833" s="55">
        <f t="shared" si="263"/>
        <v>15.399999999999636</v>
      </c>
      <c r="N2833" s="59">
        <f t="shared" ref="N2833:N2896" si="267">IF(AND(G2833&gt;0,G2834&gt;0,G2832&gt;0),A2833,"")</f>
        <v>56</v>
      </c>
      <c r="O2833" s="59">
        <f t="shared" ref="O2833:O2896" si="268">IF(N2833="","",(IF(G2833&gt;G2834,-1,1)))</f>
        <v>1</v>
      </c>
    </row>
    <row r="2834" spans="1:15" ht="12.5" customHeight="1" x14ac:dyDescent="0.35">
      <c r="A2834" s="61">
        <v>56</v>
      </c>
      <c r="B2834" s="61" t="s">
        <v>56</v>
      </c>
      <c r="C2834" s="70">
        <v>121.4842</v>
      </c>
      <c r="D2834" s="59" t="s">
        <v>50</v>
      </c>
      <c r="E2834" s="61" t="s">
        <v>43</v>
      </c>
      <c r="F2834" s="61" t="s">
        <v>55</v>
      </c>
      <c r="G2834" s="61">
        <v>2.8999999999999998E-3</v>
      </c>
      <c r="H2834" s="61">
        <f>IF(OR(G2834="",G2835="",G2836="",G2837=""),"",(SUMIF(A2834:A$7000,A2834,G2834:G$7000)))</f>
        <v>0.14070000000000002</v>
      </c>
      <c r="I2834" s="61" t="str">
        <f t="shared" si="264"/>
        <v/>
      </c>
      <c r="J2834" s="61" t="str">
        <f t="shared" si="266"/>
        <v/>
      </c>
      <c r="K2834" s="61">
        <f t="array" ref="K2834">(MAX(IF($A2834=InsertVoiceSwitchActivateLOG!A$1:A$7000,InsertVoiceSwitchActivateLOG!H$1:H$7000,0)))</f>
        <v>0.15080000000000002</v>
      </c>
      <c r="L2834" s="61" t="str">
        <f t="shared" si="265"/>
        <v/>
      </c>
      <c r="M2834" s="61">
        <f t="shared" ref="M2834:M2897" si="269">IF(A2834=A2833,ABS(C2834-C2833),0)*1000</f>
        <v>19.900000000006912</v>
      </c>
      <c r="N2834" s="59">
        <f t="shared" si="267"/>
        <v>56</v>
      </c>
      <c r="O2834" s="59">
        <f t="shared" si="268"/>
        <v>-1</v>
      </c>
    </row>
    <row r="2835" spans="1:15" ht="12.5" customHeight="1" x14ac:dyDescent="0.35">
      <c r="A2835" s="2">
        <v>56</v>
      </c>
      <c r="B2835" s="2" t="s">
        <v>56</v>
      </c>
      <c r="C2835" s="69">
        <v>121.5</v>
      </c>
      <c r="D2835" t="s">
        <v>50</v>
      </c>
      <c r="E2835" s="2" t="s">
        <v>43</v>
      </c>
      <c r="F2835" s="2" t="s">
        <v>55</v>
      </c>
      <c r="G2835" s="2">
        <v>2.7000000000000001E-3</v>
      </c>
      <c r="H2835" s="2">
        <f>IF(OR(G2835="",G2836="",G2837="",G2838=""),"",(SUMIF(A2835:A$7000,A2835,G2835:G$7000)))</f>
        <v>0.13780000000000003</v>
      </c>
      <c r="I2835" s="55" t="str">
        <f t="shared" si="264"/>
        <v/>
      </c>
      <c r="J2835" s="61" t="str">
        <f t="shared" si="266"/>
        <v/>
      </c>
      <c r="K2835" s="55">
        <f t="array" ref="K2835">(MAX(IF($A2835=InsertVoiceSwitchActivateLOG!A$1:A$7000,InsertVoiceSwitchActivateLOG!H$1:H$7000,0)))</f>
        <v>0.15080000000000002</v>
      </c>
      <c r="L2835" s="55" t="str">
        <f t="shared" si="265"/>
        <v/>
      </c>
      <c r="M2835" s="55">
        <f t="shared" si="269"/>
        <v>15.799999999998704</v>
      </c>
      <c r="N2835" s="59">
        <f t="shared" si="267"/>
        <v>56</v>
      </c>
      <c r="O2835" s="59">
        <f t="shared" si="268"/>
        <v>-1</v>
      </c>
    </row>
    <row r="2836" spans="1:15" ht="12.5" customHeight="1" x14ac:dyDescent="0.35">
      <c r="A2836" s="61">
        <v>56</v>
      </c>
      <c r="B2836" s="61" t="s">
        <v>56</v>
      </c>
      <c r="C2836" s="70">
        <v>121.5192</v>
      </c>
      <c r="D2836" s="59" t="s">
        <v>50</v>
      </c>
      <c r="E2836" s="61" t="s">
        <v>43</v>
      </c>
      <c r="F2836" s="61" t="s">
        <v>55</v>
      </c>
      <c r="G2836" s="61">
        <v>2.5000000000000001E-3</v>
      </c>
      <c r="H2836" s="61">
        <f>IF(OR(G2836="",G2837="",G2838="",G2839=""),"",(SUMIF(A2836:A$7000,A2836,G2836:G$7000)))</f>
        <v>0.13510000000000003</v>
      </c>
      <c r="I2836" s="61" t="str">
        <f t="shared" si="264"/>
        <v/>
      </c>
      <c r="J2836" s="61" t="str">
        <f t="shared" si="266"/>
        <v/>
      </c>
      <c r="K2836" s="61">
        <f t="array" ref="K2836">(MAX(IF($A2836=InsertVoiceSwitchActivateLOG!A$1:A$7000,InsertVoiceSwitchActivateLOG!H$1:H$7000,0)))</f>
        <v>0.15080000000000002</v>
      </c>
      <c r="L2836" s="61" t="str">
        <f t="shared" si="265"/>
        <v/>
      </c>
      <c r="M2836" s="61">
        <f t="shared" si="269"/>
        <v>19.199999999997885</v>
      </c>
      <c r="N2836" s="59">
        <f t="shared" si="267"/>
        <v>56</v>
      </c>
      <c r="O2836" s="59">
        <f t="shared" si="268"/>
        <v>-1</v>
      </c>
    </row>
    <row r="2837" spans="1:15" ht="12.5" customHeight="1" x14ac:dyDescent="0.35">
      <c r="A2837" s="2">
        <v>56</v>
      </c>
      <c r="B2837" s="2" t="s">
        <v>56</v>
      </c>
      <c r="C2837" s="69">
        <v>121.5335</v>
      </c>
      <c r="D2837" t="s">
        <v>50</v>
      </c>
      <c r="E2837" s="2" t="s">
        <v>43</v>
      </c>
      <c r="F2837" s="2" t="s">
        <v>55</v>
      </c>
      <c r="G2837" s="2">
        <v>1.2999999999999999E-3</v>
      </c>
      <c r="H2837" s="2">
        <f>IF(OR(G2837="",G2838="",G2839="",G2840=""),"",(SUMIF(A2837:A$7000,A2837,G2837:G$7000)))</f>
        <v>0.13260000000000002</v>
      </c>
      <c r="I2837" s="55" t="str">
        <f t="shared" si="264"/>
        <v/>
      </c>
      <c r="J2837" s="61" t="str">
        <f t="shared" si="266"/>
        <v/>
      </c>
      <c r="K2837" s="55">
        <f t="array" ref="K2837">(MAX(IF($A2837=InsertVoiceSwitchActivateLOG!A$1:A$7000,InsertVoiceSwitchActivateLOG!H$1:H$7000,0)))</f>
        <v>0.15080000000000002</v>
      </c>
      <c r="L2837" s="55" t="str">
        <f t="shared" si="265"/>
        <v/>
      </c>
      <c r="M2837" s="55">
        <f t="shared" si="269"/>
        <v>14.300000000005753</v>
      </c>
      <c r="N2837" s="59">
        <f t="shared" si="267"/>
        <v>56</v>
      </c>
      <c r="O2837" s="59">
        <f t="shared" si="268"/>
        <v>1</v>
      </c>
    </row>
    <row r="2838" spans="1:15" ht="12.5" customHeight="1" x14ac:dyDescent="0.35">
      <c r="A2838" s="61">
        <v>56</v>
      </c>
      <c r="B2838" s="61" t="s">
        <v>56</v>
      </c>
      <c r="C2838" s="70">
        <v>121.55249999999999</v>
      </c>
      <c r="D2838" s="59" t="s">
        <v>50</v>
      </c>
      <c r="E2838" s="61" t="s">
        <v>43</v>
      </c>
      <c r="F2838" s="61" t="s">
        <v>55</v>
      </c>
      <c r="G2838" s="61">
        <v>1.2999999999999999E-3</v>
      </c>
      <c r="H2838" s="61">
        <f>IF(OR(G2838="",G2839="",G2840="",G2841=""),"",(SUMIF(A2838:A$7000,A2838,G2838:G$7000)))</f>
        <v>0.13130000000000003</v>
      </c>
      <c r="I2838" s="61" t="str">
        <f t="shared" si="264"/>
        <v/>
      </c>
      <c r="J2838" s="61" t="str">
        <f t="shared" si="266"/>
        <v/>
      </c>
      <c r="K2838" s="61">
        <f t="array" ref="K2838">(MAX(IF($A2838=InsertVoiceSwitchActivateLOG!A$1:A$7000,InsertVoiceSwitchActivateLOG!H$1:H$7000,0)))</f>
        <v>0.15080000000000002</v>
      </c>
      <c r="L2838" s="61" t="str">
        <f t="shared" si="265"/>
        <v/>
      </c>
      <c r="M2838" s="61">
        <f t="shared" si="269"/>
        <v>18.999999999991246</v>
      </c>
      <c r="N2838" s="59">
        <f t="shared" si="267"/>
        <v>56</v>
      </c>
      <c r="O2838" s="59">
        <f t="shared" si="268"/>
        <v>-1</v>
      </c>
    </row>
    <row r="2839" spans="1:15" ht="12.5" customHeight="1" x14ac:dyDescent="0.35">
      <c r="A2839" s="2">
        <v>56</v>
      </c>
      <c r="B2839" s="2" t="s">
        <v>54</v>
      </c>
      <c r="C2839" s="69">
        <v>121.57</v>
      </c>
      <c r="D2839" t="s">
        <v>50</v>
      </c>
      <c r="E2839" s="2" t="s">
        <v>43</v>
      </c>
      <c r="F2839" s="2" t="s">
        <v>55</v>
      </c>
      <c r="G2839" s="2">
        <v>5.0000000000000001E-4</v>
      </c>
      <c r="H2839" s="2">
        <f>IF(OR(G2839="",G2840="",G2841="",G2842=""),"",(SUMIF(A2839:A$7000,A2839,G2839:G$7000)))</f>
        <v>0.13000000000000003</v>
      </c>
      <c r="I2839" s="55" t="str">
        <f t="shared" si="264"/>
        <v/>
      </c>
      <c r="J2839" s="61" t="str">
        <f t="shared" si="266"/>
        <v/>
      </c>
      <c r="K2839" s="55">
        <f t="array" ref="K2839">(MAX(IF($A2839=InsertVoiceSwitchActivateLOG!A$1:A$7000,InsertVoiceSwitchActivateLOG!H$1:H$7000,0)))</f>
        <v>0.15080000000000002</v>
      </c>
      <c r="L2839" s="55" t="str">
        <f t="shared" si="265"/>
        <v/>
      </c>
      <c r="M2839" s="55">
        <f t="shared" si="269"/>
        <v>17.499999999998295</v>
      </c>
      <c r="N2839" s="59">
        <f t="shared" si="267"/>
        <v>56</v>
      </c>
      <c r="O2839" s="59">
        <f t="shared" si="268"/>
        <v>1</v>
      </c>
    </row>
    <row r="2840" spans="1:15" ht="12.5" customHeight="1" x14ac:dyDescent="0.35">
      <c r="A2840" s="61">
        <v>56</v>
      </c>
      <c r="B2840" s="61" t="s">
        <v>56</v>
      </c>
      <c r="C2840" s="70">
        <v>121.5864</v>
      </c>
      <c r="D2840" s="59" t="s">
        <v>50</v>
      </c>
      <c r="E2840" s="61" t="s">
        <v>43</v>
      </c>
      <c r="F2840" s="61" t="s">
        <v>55</v>
      </c>
      <c r="G2840" s="61">
        <v>2.0999999999999999E-3</v>
      </c>
      <c r="H2840" s="61">
        <f>IF(OR(G2840="",G2841="",G2842="",G2843=""),"",(SUMIF(A2840:A$7000,A2840,G2840:G$7000)))</f>
        <v>0.12950000000000003</v>
      </c>
      <c r="I2840" s="61" t="str">
        <f t="shared" si="264"/>
        <v/>
      </c>
      <c r="J2840" s="61" t="str">
        <f t="shared" si="266"/>
        <v/>
      </c>
      <c r="K2840" s="61">
        <f t="array" ref="K2840">(MAX(IF($A2840=InsertVoiceSwitchActivateLOG!A$1:A$7000,InsertVoiceSwitchActivateLOG!H$1:H$7000,0)))</f>
        <v>0.15080000000000002</v>
      </c>
      <c r="L2840" s="61" t="str">
        <f t="shared" si="265"/>
        <v/>
      </c>
      <c r="M2840" s="61">
        <f t="shared" si="269"/>
        <v>16.400000000004411</v>
      </c>
      <c r="N2840" s="59">
        <f t="shared" si="267"/>
        <v>56</v>
      </c>
      <c r="O2840" s="59">
        <f t="shared" si="268"/>
        <v>1</v>
      </c>
    </row>
    <row r="2841" spans="1:15" ht="12.5" customHeight="1" x14ac:dyDescent="0.35">
      <c r="A2841" s="2">
        <v>56</v>
      </c>
      <c r="B2841" s="2" t="s">
        <v>56</v>
      </c>
      <c r="C2841" s="69">
        <v>121.60339999999999</v>
      </c>
      <c r="D2841" t="s">
        <v>50</v>
      </c>
      <c r="E2841" s="2" t="s">
        <v>43</v>
      </c>
      <c r="F2841" s="2" t="s">
        <v>55</v>
      </c>
      <c r="G2841" s="2">
        <v>2.0999999999999999E-3</v>
      </c>
      <c r="H2841" s="2">
        <f>IF(OR(G2841="",G2842="",G2843="",G2844=""),"",(SUMIF(A2841:A$7000,A2841,G2841:G$7000)))</f>
        <v>0.12740000000000004</v>
      </c>
      <c r="I2841" s="55" t="str">
        <f t="shared" si="264"/>
        <v/>
      </c>
      <c r="J2841" s="61" t="str">
        <f t="shared" si="266"/>
        <v/>
      </c>
      <c r="K2841" s="55">
        <f t="array" ref="K2841">(MAX(IF($A2841=InsertVoiceSwitchActivateLOG!A$1:A$7000,InsertVoiceSwitchActivateLOG!H$1:H$7000,0)))</f>
        <v>0.15080000000000002</v>
      </c>
      <c r="L2841" s="55" t="str">
        <f t="shared" si="265"/>
        <v/>
      </c>
      <c r="M2841" s="55">
        <f t="shared" si="269"/>
        <v>16.999999999995907</v>
      </c>
      <c r="N2841" s="59">
        <f t="shared" si="267"/>
        <v>56</v>
      </c>
      <c r="O2841" s="59">
        <f t="shared" si="268"/>
        <v>1</v>
      </c>
    </row>
    <row r="2842" spans="1:15" ht="12.5" customHeight="1" x14ac:dyDescent="0.35">
      <c r="A2842" s="61">
        <v>56</v>
      </c>
      <c r="B2842" s="61" t="s">
        <v>56</v>
      </c>
      <c r="C2842" s="70">
        <v>121.6219</v>
      </c>
      <c r="D2842" s="59" t="s">
        <v>50</v>
      </c>
      <c r="E2842" s="61" t="s">
        <v>43</v>
      </c>
      <c r="F2842" s="61" t="s">
        <v>55</v>
      </c>
      <c r="G2842" s="61">
        <v>5.1000000000000004E-3</v>
      </c>
      <c r="H2842" s="61">
        <f>IF(OR(G2842="",G2843="",G2844="",G2845=""),"",(SUMIF(A2842:A$7000,A2842,G2842:G$7000)))</f>
        <v>0.12529999999999999</v>
      </c>
      <c r="I2842" s="61" t="str">
        <f t="shared" ref="I2842:I2905" si="270">IF(L2842="","",A2842)</f>
        <v/>
      </c>
      <c r="J2842" s="61" t="str">
        <f t="shared" si="266"/>
        <v/>
      </c>
      <c r="K2842" s="61">
        <f t="array" ref="K2842">(MAX(IF($A2842=InsertVoiceSwitchActivateLOG!A$1:A$7000,InsertVoiceSwitchActivateLOG!H$1:H$7000,0)))</f>
        <v>0.15080000000000002</v>
      </c>
      <c r="L2842" s="61" t="str">
        <f t="shared" ref="L2842:L2905" si="271">IF(H2842="","",IF(AND(H2841="",H2840="",H2839=""),C2842,""))</f>
        <v/>
      </c>
      <c r="M2842" s="61">
        <f t="shared" si="269"/>
        <v>18.50000000000307</v>
      </c>
      <c r="N2842" s="59">
        <f t="shared" si="267"/>
        <v>56</v>
      </c>
      <c r="O2842" s="59">
        <f t="shared" si="268"/>
        <v>1</v>
      </c>
    </row>
    <row r="2843" spans="1:15" ht="12.5" customHeight="1" x14ac:dyDescent="0.35">
      <c r="A2843" s="2">
        <v>56</v>
      </c>
      <c r="B2843" s="2" t="s">
        <v>56</v>
      </c>
      <c r="C2843" s="69">
        <v>121.63760000000001</v>
      </c>
      <c r="D2843" t="s">
        <v>50</v>
      </c>
      <c r="E2843" s="2" t="s">
        <v>43</v>
      </c>
      <c r="F2843" s="2" t="s">
        <v>55</v>
      </c>
      <c r="G2843" s="2">
        <v>6.6E-3</v>
      </c>
      <c r="H2843" s="2">
        <f>IF(OR(G2843="",G2844="",G2845="",G2846=""),"",(SUMIF(A2843:A$7000,A2843,G2843:G$7000)))</f>
        <v>0.12020000000000002</v>
      </c>
      <c r="I2843" s="55" t="str">
        <f t="shared" si="270"/>
        <v/>
      </c>
      <c r="J2843" s="61" t="str">
        <f t="shared" si="266"/>
        <v/>
      </c>
      <c r="K2843" s="55">
        <f t="array" ref="K2843">(MAX(IF($A2843=InsertVoiceSwitchActivateLOG!A$1:A$7000,InsertVoiceSwitchActivateLOG!H$1:H$7000,0)))</f>
        <v>0.15080000000000002</v>
      </c>
      <c r="L2843" s="55" t="str">
        <f t="shared" si="271"/>
        <v/>
      </c>
      <c r="M2843" s="55">
        <f t="shared" si="269"/>
        <v>15.700000000009595</v>
      </c>
      <c r="N2843" s="59">
        <f t="shared" si="267"/>
        <v>56</v>
      </c>
      <c r="O2843" s="59">
        <f t="shared" si="268"/>
        <v>1</v>
      </c>
    </row>
    <row r="2844" spans="1:15" ht="12.5" customHeight="1" x14ac:dyDescent="0.35">
      <c r="A2844" s="61">
        <v>56</v>
      </c>
      <c r="B2844" s="61" t="s">
        <v>56</v>
      </c>
      <c r="C2844" s="70">
        <v>121.6532</v>
      </c>
      <c r="D2844" s="59" t="s">
        <v>50</v>
      </c>
      <c r="E2844" s="61" t="s">
        <v>43</v>
      </c>
      <c r="F2844" s="61" t="s">
        <v>55</v>
      </c>
      <c r="G2844" s="61">
        <v>1.7500000000000002E-2</v>
      </c>
      <c r="H2844" s="61">
        <f>IF(OR(G2844="",G2845="",G2846="",G2847=""),"",(SUMIF(A2844:A$7000,A2844,G2844:G$7000)))</f>
        <v>0.11360000000000002</v>
      </c>
      <c r="I2844" s="61" t="str">
        <f t="shared" si="270"/>
        <v/>
      </c>
      <c r="J2844" s="61" t="str">
        <f t="shared" si="266"/>
        <v/>
      </c>
      <c r="K2844" s="61">
        <f t="array" ref="K2844">(MAX(IF($A2844=InsertVoiceSwitchActivateLOG!A$1:A$7000,InsertVoiceSwitchActivateLOG!H$1:H$7000,0)))</f>
        <v>0.15080000000000002</v>
      </c>
      <c r="L2844" s="61" t="str">
        <f t="shared" si="271"/>
        <v/>
      </c>
      <c r="M2844" s="61">
        <f t="shared" si="269"/>
        <v>15.599999999992065</v>
      </c>
      <c r="N2844" s="59">
        <f t="shared" si="267"/>
        <v>56</v>
      </c>
      <c r="O2844" s="59">
        <f t="shared" si="268"/>
        <v>-1</v>
      </c>
    </row>
    <row r="2845" spans="1:15" ht="12.5" customHeight="1" x14ac:dyDescent="0.35">
      <c r="A2845" s="2">
        <v>56</v>
      </c>
      <c r="B2845" s="2" t="s">
        <v>56</v>
      </c>
      <c r="C2845" s="69">
        <v>121.67019999999999</v>
      </c>
      <c r="D2845" t="s">
        <v>50</v>
      </c>
      <c r="E2845" s="2" t="s">
        <v>43</v>
      </c>
      <c r="F2845" s="2" t="s">
        <v>55</v>
      </c>
      <c r="G2845" s="2">
        <v>1.18E-2</v>
      </c>
      <c r="H2845" s="2">
        <f>IF(OR(G2845="",G2846="",G2847="",G2848=""),"",(SUMIF(A2845:A$7000,A2845,G2845:G$7000)))</f>
        <v>9.6100000000000005E-2</v>
      </c>
      <c r="I2845" s="55" t="str">
        <f t="shared" si="270"/>
        <v/>
      </c>
      <c r="J2845" s="61" t="str">
        <f t="shared" si="266"/>
        <v/>
      </c>
      <c r="K2845" s="55">
        <f t="array" ref="K2845">(MAX(IF($A2845=InsertVoiceSwitchActivateLOG!A$1:A$7000,InsertVoiceSwitchActivateLOG!H$1:H$7000,0)))</f>
        <v>0.15080000000000002</v>
      </c>
      <c r="L2845" s="55" t="str">
        <f t="shared" si="271"/>
        <v/>
      </c>
      <c r="M2845" s="55">
        <f t="shared" si="269"/>
        <v>16.999999999995907</v>
      </c>
      <c r="N2845" s="59">
        <f t="shared" si="267"/>
        <v>56</v>
      </c>
      <c r="O2845" s="59">
        <f t="shared" si="268"/>
        <v>-1</v>
      </c>
    </row>
    <row r="2846" spans="1:15" ht="12.5" customHeight="1" x14ac:dyDescent="0.35">
      <c r="A2846" s="61">
        <v>56</v>
      </c>
      <c r="B2846" s="61" t="s">
        <v>56</v>
      </c>
      <c r="C2846" s="70">
        <v>121.6857</v>
      </c>
      <c r="D2846" s="59" t="s">
        <v>50</v>
      </c>
      <c r="E2846" s="61" t="s">
        <v>43</v>
      </c>
      <c r="F2846" s="61" t="s">
        <v>55</v>
      </c>
      <c r="G2846" s="61">
        <v>7.7999999999999996E-3</v>
      </c>
      <c r="H2846" s="61">
        <f>IF(OR(G2846="",G2847="",G2848="",G2849=""),"",(SUMIF(A2846:A$7000,A2846,G2846:G$7000)))</f>
        <v>8.4300000000000028E-2</v>
      </c>
      <c r="I2846" s="61" t="str">
        <f t="shared" si="270"/>
        <v/>
      </c>
      <c r="J2846" s="61" t="str">
        <f t="shared" si="266"/>
        <v/>
      </c>
      <c r="K2846" s="61">
        <f t="array" ref="K2846">(MAX(IF($A2846=InsertVoiceSwitchActivateLOG!A$1:A$7000,InsertVoiceSwitchActivateLOG!H$1:H$7000,0)))</f>
        <v>0.15080000000000002</v>
      </c>
      <c r="L2846" s="61" t="str">
        <f t="shared" si="271"/>
        <v/>
      </c>
      <c r="M2846" s="61">
        <f t="shared" si="269"/>
        <v>15.500000000002956</v>
      </c>
      <c r="N2846" s="59">
        <f t="shared" si="267"/>
        <v>56</v>
      </c>
      <c r="O2846" s="59">
        <f t="shared" si="268"/>
        <v>1</v>
      </c>
    </row>
    <row r="2847" spans="1:15" ht="12.5" customHeight="1" x14ac:dyDescent="0.35">
      <c r="A2847" s="2">
        <v>56</v>
      </c>
      <c r="B2847" s="2" t="s">
        <v>56</v>
      </c>
      <c r="C2847" s="69">
        <v>121.7016</v>
      </c>
      <c r="D2847" t="s">
        <v>50</v>
      </c>
      <c r="E2847" s="2" t="s">
        <v>43</v>
      </c>
      <c r="F2847" s="2" t="s">
        <v>55</v>
      </c>
      <c r="G2847" s="2">
        <v>7.7999999999999996E-3</v>
      </c>
      <c r="H2847" s="2">
        <f>IF(OR(G2847="",G2848="",G2849="",G2850=""),"",(SUMIF(A2847:A$7000,A2847,G2847:G$7000)))</f>
        <v>7.6500000000000012E-2</v>
      </c>
      <c r="I2847" s="55" t="str">
        <f t="shared" si="270"/>
        <v/>
      </c>
      <c r="J2847" s="61" t="str">
        <f t="shared" si="266"/>
        <v/>
      </c>
      <c r="K2847" s="55">
        <f t="array" ref="K2847">(MAX(IF($A2847=InsertVoiceSwitchActivateLOG!A$1:A$7000,InsertVoiceSwitchActivateLOG!H$1:H$7000,0)))</f>
        <v>0.15080000000000002</v>
      </c>
      <c r="L2847" s="55" t="str">
        <f t="shared" si="271"/>
        <v/>
      </c>
      <c r="M2847" s="55">
        <f t="shared" si="269"/>
        <v>15.900000000002024</v>
      </c>
      <c r="N2847" s="59">
        <f t="shared" si="267"/>
        <v>56</v>
      </c>
      <c r="O2847" s="59">
        <f t="shared" si="268"/>
        <v>-1</v>
      </c>
    </row>
    <row r="2848" spans="1:15" ht="12.5" customHeight="1" x14ac:dyDescent="0.35">
      <c r="A2848" s="61">
        <v>56</v>
      </c>
      <c r="B2848" s="61" t="s">
        <v>56</v>
      </c>
      <c r="C2848" s="70">
        <v>121.7251</v>
      </c>
      <c r="D2848" s="59" t="s">
        <v>50</v>
      </c>
      <c r="E2848" s="61" t="s">
        <v>43</v>
      </c>
      <c r="F2848" s="61" t="s">
        <v>55</v>
      </c>
      <c r="G2848" s="61">
        <v>5.0000000000000001E-3</v>
      </c>
      <c r="H2848" s="61">
        <f>IF(OR(G2848="",G2849="",G2850="",G2851=""),"",(SUMIF(A2848:A$7000,A2848,G2848:G$7000)))</f>
        <v>6.8700000000000011E-2</v>
      </c>
      <c r="I2848" s="61" t="str">
        <f t="shared" si="270"/>
        <v/>
      </c>
      <c r="J2848" s="61" t="str">
        <f t="shared" si="266"/>
        <v/>
      </c>
      <c r="K2848" s="61">
        <f t="array" ref="K2848">(MAX(IF($A2848=InsertVoiceSwitchActivateLOG!A$1:A$7000,InsertVoiceSwitchActivateLOG!H$1:H$7000,0)))</f>
        <v>0.15080000000000002</v>
      </c>
      <c r="L2848" s="61" t="str">
        <f t="shared" si="271"/>
        <v/>
      </c>
      <c r="M2848" s="61">
        <f t="shared" si="269"/>
        <v>23.499999999998522</v>
      </c>
      <c r="N2848" s="59">
        <f t="shared" si="267"/>
        <v>56</v>
      </c>
      <c r="O2848" s="59">
        <f t="shared" si="268"/>
        <v>-1</v>
      </c>
    </row>
    <row r="2849" spans="1:15" ht="12.5" customHeight="1" x14ac:dyDescent="0.35">
      <c r="A2849" s="2">
        <v>56</v>
      </c>
      <c r="B2849" s="2" t="s">
        <v>56</v>
      </c>
      <c r="C2849" s="69">
        <v>121.74</v>
      </c>
      <c r="D2849" t="s">
        <v>50</v>
      </c>
      <c r="E2849" s="2" t="s">
        <v>43</v>
      </c>
      <c r="F2849" s="2" t="s">
        <v>55</v>
      </c>
      <c r="G2849" s="2">
        <v>3.3E-3</v>
      </c>
      <c r="H2849" s="2">
        <f>IF(OR(G2849="",G2850="",G2851="",G2852=""),"",(SUMIF(A2849:A$7000,A2849,G2849:G$7000)))</f>
        <v>6.3699999999999993E-2</v>
      </c>
      <c r="I2849" s="55" t="str">
        <f t="shared" si="270"/>
        <v/>
      </c>
      <c r="J2849" s="61" t="str">
        <f t="shared" si="266"/>
        <v/>
      </c>
      <c r="K2849" s="55">
        <f t="array" ref="K2849">(MAX(IF($A2849=InsertVoiceSwitchActivateLOG!A$1:A$7000,InsertVoiceSwitchActivateLOG!H$1:H$7000,0)))</f>
        <v>0.15080000000000002</v>
      </c>
      <c r="L2849" s="55" t="str">
        <f t="shared" si="271"/>
        <v/>
      </c>
      <c r="M2849" s="55">
        <f t="shared" si="269"/>
        <v>14.899999999997249</v>
      </c>
      <c r="N2849" s="59">
        <f t="shared" si="267"/>
        <v>56</v>
      </c>
      <c r="O2849" s="59">
        <f t="shared" si="268"/>
        <v>1</v>
      </c>
    </row>
    <row r="2850" spans="1:15" ht="12.5" customHeight="1" x14ac:dyDescent="0.35">
      <c r="A2850" s="61">
        <v>56</v>
      </c>
      <c r="B2850" s="61" t="s">
        <v>56</v>
      </c>
      <c r="C2850" s="70">
        <v>121.7602</v>
      </c>
      <c r="D2850" s="59" t="s">
        <v>50</v>
      </c>
      <c r="E2850" s="61" t="s">
        <v>43</v>
      </c>
      <c r="F2850" s="61" t="s">
        <v>55</v>
      </c>
      <c r="G2850" s="61">
        <v>1.26E-2</v>
      </c>
      <c r="H2850" s="61">
        <f>IF(OR(G2850="",G2851="",G2852="",G2853=""),"",(SUMIF(A2850:A$7000,A2850,G2850:G$7000)))</f>
        <v>6.0399999999999995E-2</v>
      </c>
      <c r="I2850" s="61" t="str">
        <f t="shared" si="270"/>
        <v/>
      </c>
      <c r="J2850" s="61" t="str">
        <f t="shared" si="266"/>
        <v/>
      </c>
      <c r="K2850" s="61">
        <f t="array" ref="K2850">(MAX(IF($A2850=InsertVoiceSwitchActivateLOG!A$1:A$7000,InsertVoiceSwitchActivateLOG!H$1:H$7000,0)))</f>
        <v>0.15080000000000002</v>
      </c>
      <c r="L2850" s="61" t="str">
        <f t="shared" si="271"/>
        <v/>
      </c>
      <c r="M2850" s="61">
        <f t="shared" si="269"/>
        <v>20.20000000000266</v>
      </c>
      <c r="N2850" s="59">
        <f t="shared" si="267"/>
        <v>56</v>
      </c>
      <c r="O2850" s="59">
        <f t="shared" si="268"/>
        <v>1</v>
      </c>
    </row>
    <row r="2851" spans="1:15" ht="12.5" customHeight="1" x14ac:dyDescent="0.35">
      <c r="A2851" s="2">
        <v>56</v>
      </c>
      <c r="B2851" s="2" t="s">
        <v>56</v>
      </c>
      <c r="C2851" s="69">
        <v>121.77800000000001</v>
      </c>
      <c r="D2851" t="s">
        <v>50</v>
      </c>
      <c r="E2851" s="2" t="s">
        <v>43</v>
      </c>
      <c r="F2851" s="2" t="s">
        <v>55</v>
      </c>
      <c r="G2851" s="2">
        <v>2.86E-2</v>
      </c>
      <c r="H2851" s="2">
        <f>IF(OR(G2851="",G2852="",G2853="",G2854=""),"",(SUMIF(A2851:A$7000,A2851,G2851:G$7000)))</f>
        <v>4.7799999999999995E-2</v>
      </c>
      <c r="I2851" s="55" t="str">
        <f t="shared" si="270"/>
        <v/>
      </c>
      <c r="J2851" s="61" t="str">
        <f t="shared" si="266"/>
        <v/>
      </c>
      <c r="K2851" s="55">
        <f t="array" ref="K2851">(MAX(IF($A2851=InsertVoiceSwitchActivateLOG!A$1:A$7000,InsertVoiceSwitchActivateLOG!H$1:H$7000,0)))</f>
        <v>0.15080000000000002</v>
      </c>
      <c r="L2851" s="55" t="str">
        <f t="shared" si="271"/>
        <v/>
      </c>
      <c r="M2851" s="55">
        <f t="shared" si="269"/>
        <v>17.800000000008254</v>
      </c>
      <c r="N2851" s="59">
        <f t="shared" si="267"/>
        <v>56</v>
      </c>
      <c r="O2851" s="59">
        <f t="shared" si="268"/>
        <v>-1</v>
      </c>
    </row>
    <row r="2852" spans="1:15" ht="12.5" customHeight="1" x14ac:dyDescent="0.35">
      <c r="A2852" s="61">
        <v>56</v>
      </c>
      <c r="B2852" s="61" t="s">
        <v>56</v>
      </c>
      <c r="C2852" s="70">
        <v>121.7975</v>
      </c>
      <c r="D2852" s="59" t="s">
        <v>50</v>
      </c>
      <c r="E2852" s="61" t="s">
        <v>43</v>
      </c>
      <c r="F2852" s="61" t="s">
        <v>55</v>
      </c>
      <c r="G2852" s="61">
        <v>5.1000000000000004E-3</v>
      </c>
      <c r="H2852" s="61">
        <f>IF(OR(G2852="",G2853="",G2854="",G2855=""),"",(SUMIF(A2852:A$7000,A2852,G2852:G$7000)))</f>
        <v>1.9199999999999998E-2</v>
      </c>
      <c r="I2852" s="61" t="str">
        <f t="shared" si="270"/>
        <v/>
      </c>
      <c r="J2852" s="61" t="str">
        <f t="shared" si="266"/>
        <v/>
      </c>
      <c r="K2852" s="61">
        <f t="array" ref="K2852">(MAX(IF($A2852=InsertVoiceSwitchActivateLOG!A$1:A$7000,InsertVoiceSwitchActivateLOG!H$1:H$7000,0)))</f>
        <v>0.15080000000000002</v>
      </c>
      <c r="L2852" s="61" t="str">
        <f t="shared" si="271"/>
        <v/>
      </c>
      <c r="M2852" s="61">
        <f t="shared" si="269"/>
        <v>19.499999999993634</v>
      </c>
      <c r="N2852" s="59">
        <f t="shared" si="267"/>
        <v>56</v>
      </c>
      <c r="O2852" s="59">
        <f t="shared" si="268"/>
        <v>1</v>
      </c>
    </row>
    <row r="2853" spans="1:15" ht="12.5" customHeight="1" x14ac:dyDescent="0.35">
      <c r="A2853" s="2">
        <v>56</v>
      </c>
      <c r="B2853" s="2" t="s">
        <v>56</v>
      </c>
      <c r="C2853" s="69">
        <v>121.8176</v>
      </c>
      <c r="D2853" t="s">
        <v>50</v>
      </c>
      <c r="E2853" s="2" t="s">
        <v>43</v>
      </c>
      <c r="F2853" s="2" t="s">
        <v>55</v>
      </c>
      <c r="G2853" s="2">
        <v>5.4999999999999997E-3</v>
      </c>
      <c r="H2853" s="2">
        <f>IF(OR(G2853="",G2854="",G2855="",G2856=""),"",(SUMIF(A2853:A$7000,A2853,G2853:G$7000)))</f>
        <v>1.4099999999999998E-2</v>
      </c>
      <c r="I2853" s="55" t="str">
        <f t="shared" si="270"/>
        <v/>
      </c>
      <c r="J2853" s="61" t="str">
        <f t="shared" si="266"/>
        <v/>
      </c>
      <c r="K2853" s="55">
        <f t="array" ref="K2853">(MAX(IF($A2853=InsertVoiceSwitchActivateLOG!A$1:A$7000,InsertVoiceSwitchActivateLOG!H$1:H$7000,0)))</f>
        <v>0.15080000000000002</v>
      </c>
      <c r="L2853" s="55" t="str">
        <f t="shared" si="271"/>
        <v/>
      </c>
      <c r="M2853" s="55">
        <f t="shared" si="269"/>
        <v>20.099999999999341</v>
      </c>
      <c r="N2853" s="59">
        <f t="shared" si="267"/>
        <v>56</v>
      </c>
      <c r="O2853" s="59">
        <f t="shared" si="268"/>
        <v>1</v>
      </c>
    </row>
    <row r="2854" spans="1:15" ht="12.5" customHeight="1" x14ac:dyDescent="0.35">
      <c r="A2854" s="61">
        <v>56</v>
      </c>
      <c r="B2854" s="61" t="s">
        <v>56</v>
      </c>
      <c r="C2854" s="70">
        <v>121.8394</v>
      </c>
      <c r="D2854" s="59" t="s">
        <v>50</v>
      </c>
      <c r="E2854" s="61" t="s">
        <v>43</v>
      </c>
      <c r="F2854" s="61" t="s">
        <v>55</v>
      </c>
      <c r="G2854" s="61">
        <v>6.0000000000000001E-3</v>
      </c>
      <c r="H2854" s="61">
        <f>IF(OR(G2854="",G2855="",G2856="",G2857=""),"",(SUMIF(A2854:A$7000,A2854,G2854:G$7000)))</f>
        <v>8.5999999999999983E-3</v>
      </c>
      <c r="I2854" s="61" t="str">
        <f t="shared" si="270"/>
        <v/>
      </c>
      <c r="J2854" s="61" t="str">
        <f t="shared" si="266"/>
        <v/>
      </c>
      <c r="K2854" s="61">
        <f t="array" ref="K2854">(MAX(IF($A2854=InsertVoiceSwitchActivateLOG!A$1:A$7000,InsertVoiceSwitchActivateLOG!H$1:H$7000,0)))</f>
        <v>0.15080000000000002</v>
      </c>
      <c r="L2854" s="61" t="str">
        <f t="shared" si="271"/>
        <v/>
      </c>
      <c r="M2854" s="61">
        <f t="shared" si="269"/>
        <v>21.799999999998931</v>
      </c>
      <c r="N2854" s="59">
        <f t="shared" si="267"/>
        <v>56</v>
      </c>
      <c r="O2854" s="59">
        <f t="shared" si="268"/>
        <v>-1</v>
      </c>
    </row>
    <row r="2855" spans="1:15" ht="12.5" customHeight="1" x14ac:dyDescent="0.35">
      <c r="A2855" s="2">
        <v>56</v>
      </c>
      <c r="B2855" s="2" t="s">
        <v>56</v>
      </c>
      <c r="C2855" s="69">
        <v>121.85899999999999</v>
      </c>
      <c r="D2855" t="s">
        <v>50</v>
      </c>
      <c r="E2855" s="2" t="s">
        <v>43</v>
      </c>
      <c r="F2855" s="2" t="s">
        <v>55</v>
      </c>
      <c r="G2855" s="2">
        <v>1.4E-3</v>
      </c>
      <c r="H2855" s="2">
        <f>IF(OR(G2855="",G2856="",G2857="",G2858=""),"",(SUMIF(A2855:A$7000,A2855,G2855:G$7000)))</f>
        <v>2.5999999999999999E-3</v>
      </c>
      <c r="I2855" s="55" t="str">
        <f t="shared" si="270"/>
        <v/>
      </c>
      <c r="J2855" s="61" t="str">
        <f t="shared" si="266"/>
        <v/>
      </c>
      <c r="K2855" s="55">
        <f t="array" ref="K2855">(MAX(IF($A2855=InsertVoiceSwitchActivateLOG!A$1:A$7000,InsertVoiceSwitchActivateLOG!H$1:H$7000,0)))</f>
        <v>0.15080000000000002</v>
      </c>
      <c r="L2855" s="55" t="str">
        <f t="shared" si="271"/>
        <v/>
      </c>
      <c r="M2855" s="55">
        <f t="shared" si="269"/>
        <v>19.599999999996953</v>
      </c>
      <c r="N2855" s="59">
        <f t="shared" si="267"/>
        <v>56</v>
      </c>
      <c r="O2855" s="59">
        <f t="shared" si="268"/>
        <v>-1</v>
      </c>
    </row>
    <row r="2856" spans="1:15" ht="12.5" customHeight="1" x14ac:dyDescent="0.35">
      <c r="A2856" s="61">
        <v>56</v>
      </c>
      <c r="B2856" s="61" t="s">
        <v>54</v>
      </c>
      <c r="C2856" s="70">
        <v>121.87739999999999</v>
      </c>
      <c r="D2856" s="59" t="s">
        <v>50</v>
      </c>
      <c r="E2856" s="61" t="s">
        <v>43</v>
      </c>
      <c r="F2856" s="61" t="s">
        <v>55</v>
      </c>
      <c r="G2856" s="61">
        <v>6.9999999999999999E-4</v>
      </c>
      <c r="H2856" s="61" t="str">
        <f>IF(OR(G2856="",G2857="",G2858="",G2859=""),"",(SUMIF(A2856:A$7000,A2856,G2856:G$7000)))</f>
        <v/>
      </c>
      <c r="I2856" s="61" t="str">
        <f t="shared" si="270"/>
        <v/>
      </c>
      <c r="J2856" s="61" t="str">
        <f t="shared" si="266"/>
        <v/>
      </c>
      <c r="K2856" s="61">
        <f t="array" ref="K2856">(MAX(IF($A2856=InsertVoiceSwitchActivateLOG!A$1:A$7000,InsertVoiceSwitchActivateLOG!H$1:H$7000,0)))</f>
        <v>0.15080000000000002</v>
      </c>
      <c r="L2856" s="61" t="str">
        <f t="shared" si="271"/>
        <v/>
      </c>
      <c r="M2856" s="61">
        <f t="shared" si="269"/>
        <v>18.39999999999975</v>
      </c>
      <c r="N2856" s="59">
        <f t="shared" si="267"/>
        <v>56</v>
      </c>
      <c r="O2856" s="59">
        <f t="shared" si="268"/>
        <v>-1</v>
      </c>
    </row>
    <row r="2857" spans="1:15" ht="12.5" customHeight="1" x14ac:dyDescent="0.35">
      <c r="A2857" s="2">
        <v>56</v>
      </c>
      <c r="B2857" s="2" t="s">
        <v>54</v>
      </c>
      <c r="C2857" s="69">
        <v>121.8986</v>
      </c>
      <c r="D2857" t="s">
        <v>50</v>
      </c>
      <c r="E2857" s="2" t="s">
        <v>43</v>
      </c>
      <c r="F2857" s="2" t="s">
        <v>55</v>
      </c>
      <c r="G2857" s="2">
        <v>4.0000000000000002E-4</v>
      </c>
      <c r="H2857" s="2" t="str">
        <f>IF(OR(G2857="",G2858="",G2859="",G2860=""),"",(SUMIF(A2857:A$7000,A2857,G2857:G$7000)))</f>
        <v/>
      </c>
      <c r="I2857" s="55" t="str">
        <f t="shared" si="270"/>
        <v/>
      </c>
      <c r="J2857" s="61" t="str">
        <f t="shared" si="266"/>
        <v/>
      </c>
      <c r="K2857" s="55">
        <f t="array" ref="K2857">(MAX(IF($A2857=InsertVoiceSwitchActivateLOG!A$1:A$7000,InsertVoiceSwitchActivateLOG!H$1:H$7000,0)))</f>
        <v>0.15080000000000002</v>
      </c>
      <c r="L2857" s="55" t="str">
        <f t="shared" si="271"/>
        <v/>
      </c>
      <c r="M2857" s="55">
        <f t="shared" si="269"/>
        <v>21.200000000007435</v>
      </c>
      <c r="N2857" s="59">
        <f t="shared" si="267"/>
        <v>56</v>
      </c>
      <c r="O2857" s="59">
        <f t="shared" si="268"/>
        <v>-1</v>
      </c>
    </row>
    <row r="2858" spans="1:15" ht="12.5" customHeight="1" x14ac:dyDescent="0.35">
      <c r="A2858" s="61">
        <v>56</v>
      </c>
      <c r="B2858" s="61" t="s">
        <v>54</v>
      </c>
      <c r="C2858" s="70">
        <v>121.91800000000001</v>
      </c>
      <c r="D2858" s="59" t="s">
        <v>50</v>
      </c>
      <c r="E2858" s="61" t="s">
        <v>43</v>
      </c>
      <c r="F2858" s="61" t="s">
        <v>55</v>
      </c>
      <c r="G2858" s="61">
        <v>1E-4</v>
      </c>
      <c r="H2858" s="61" t="str">
        <f>IF(OR(G2858="",G2859="",G2860="",G2861=""),"",(SUMIF(A2858:A$7000,A2858,G2858:G$7000)))</f>
        <v/>
      </c>
      <c r="I2858" s="61" t="str">
        <f t="shared" si="270"/>
        <v/>
      </c>
      <c r="J2858" s="61" t="str">
        <f t="shared" si="266"/>
        <v/>
      </c>
      <c r="K2858" s="61">
        <f t="array" ref="K2858">(MAX(IF($A2858=InsertVoiceSwitchActivateLOG!A$1:A$7000,InsertVoiceSwitchActivateLOG!H$1:H$7000,0)))</f>
        <v>0.15080000000000002</v>
      </c>
      <c r="L2858" s="61" t="str">
        <f t="shared" si="271"/>
        <v/>
      </c>
      <c r="M2858" s="61">
        <f t="shared" si="269"/>
        <v>19.400000000004525</v>
      </c>
      <c r="N2858" s="59" t="str">
        <f t="shared" si="267"/>
        <v/>
      </c>
      <c r="O2858" s="59" t="str">
        <f t="shared" si="268"/>
        <v/>
      </c>
    </row>
    <row r="2859" spans="1:15" ht="12.5" customHeight="1" x14ac:dyDescent="0.35">
      <c r="A2859" s="2">
        <v>56</v>
      </c>
      <c r="B2859" s="2" t="s">
        <v>54</v>
      </c>
      <c r="C2859" s="69">
        <v>121.9401</v>
      </c>
      <c r="D2859" t="s">
        <v>50</v>
      </c>
      <c r="E2859" s="2" t="s">
        <v>43</v>
      </c>
      <c r="F2859" s="2" t="s">
        <v>55</v>
      </c>
      <c r="G2859" s="2"/>
      <c r="H2859" s="2" t="str">
        <f>IF(OR(G2859="",G2860="",G2861="",G2862=""),"",(SUMIF(A2859:A$7000,A2859,G2859:G$7000)))</f>
        <v/>
      </c>
      <c r="I2859" s="55" t="str">
        <f t="shared" si="270"/>
        <v/>
      </c>
      <c r="J2859" s="61" t="str">
        <f t="shared" si="266"/>
        <v/>
      </c>
      <c r="K2859" s="55">
        <f t="array" ref="K2859">(MAX(IF($A2859=InsertVoiceSwitchActivateLOG!A$1:A$7000,InsertVoiceSwitchActivateLOG!H$1:H$7000,0)))</f>
        <v>0.15080000000000002</v>
      </c>
      <c r="L2859" s="55" t="str">
        <f t="shared" si="271"/>
        <v/>
      </c>
      <c r="M2859" s="55">
        <f t="shared" si="269"/>
        <v>22.099999999994679</v>
      </c>
      <c r="N2859" s="59" t="str">
        <f t="shared" si="267"/>
        <v/>
      </c>
      <c r="O2859" s="59" t="str">
        <f t="shared" si="268"/>
        <v/>
      </c>
    </row>
    <row r="2860" spans="1:15" ht="12.5" customHeight="1" x14ac:dyDescent="0.35">
      <c r="A2860" s="61">
        <v>57</v>
      </c>
      <c r="B2860" s="61" t="s">
        <v>54</v>
      </c>
      <c r="C2860" s="70">
        <v>122.9663</v>
      </c>
      <c r="D2860" s="59" t="s">
        <v>50</v>
      </c>
      <c r="E2860" s="61" t="s">
        <v>44</v>
      </c>
      <c r="F2860" s="61" t="s">
        <v>55</v>
      </c>
      <c r="G2860" s="61"/>
      <c r="H2860" s="61" t="str">
        <f>IF(OR(G2860="",G2861="",G2862="",G2863=""),"",(SUMIF(A2860:A$7000,A2860,G2860:G$7000)))</f>
        <v/>
      </c>
      <c r="I2860" s="61" t="str">
        <f t="shared" si="270"/>
        <v/>
      </c>
      <c r="J2860" s="61" t="str">
        <f t="shared" si="266"/>
        <v/>
      </c>
      <c r="K2860" s="61">
        <f t="array" ref="K2860">(MAX(IF($A2860=InsertVoiceSwitchActivateLOG!A$1:A$7000,InsertVoiceSwitchActivateLOG!H$1:H$7000,0)))</f>
        <v>2.3E-2</v>
      </c>
      <c r="L2860" s="61" t="str">
        <f t="shared" si="271"/>
        <v/>
      </c>
      <c r="M2860" s="61">
        <f t="shared" si="269"/>
        <v>0</v>
      </c>
      <c r="N2860" s="59" t="str">
        <f t="shared" si="267"/>
        <v/>
      </c>
      <c r="O2860" s="59" t="str">
        <f t="shared" si="268"/>
        <v/>
      </c>
    </row>
    <row r="2861" spans="1:15" ht="12.5" customHeight="1" x14ac:dyDescent="0.35">
      <c r="A2861" s="2">
        <v>57</v>
      </c>
      <c r="B2861" s="2" t="s">
        <v>54</v>
      </c>
      <c r="C2861" s="69">
        <v>122.9833</v>
      </c>
      <c r="D2861" t="s">
        <v>50</v>
      </c>
      <c r="E2861" s="2" t="s">
        <v>44</v>
      </c>
      <c r="F2861" s="2" t="s">
        <v>55</v>
      </c>
      <c r="G2861" s="2"/>
      <c r="H2861" s="2" t="str">
        <f>IF(OR(G2861="",G2862="",G2863="",G2864=""),"",(SUMIF(A2861:A$7000,A2861,G2861:G$7000)))</f>
        <v/>
      </c>
      <c r="I2861" s="55" t="str">
        <f t="shared" si="270"/>
        <v/>
      </c>
      <c r="J2861" s="61" t="str">
        <f t="shared" si="266"/>
        <v/>
      </c>
      <c r="K2861" s="55">
        <f t="array" ref="K2861">(MAX(IF($A2861=InsertVoiceSwitchActivateLOG!A$1:A$7000,InsertVoiceSwitchActivateLOG!H$1:H$7000,0)))</f>
        <v>2.3E-2</v>
      </c>
      <c r="L2861" s="55" t="str">
        <f t="shared" si="271"/>
        <v/>
      </c>
      <c r="M2861" s="55">
        <f t="shared" si="269"/>
        <v>16.999999999995907</v>
      </c>
      <c r="N2861" s="59" t="str">
        <f t="shared" si="267"/>
        <v/>
      </c>
      <c r="O2861" s="59" t="str">
        <f t="shared" si="268"/>
        <v/>
      </c>
    </row>
    <row r="2862" spans="1:15" ht="12.5" customHeight="1" x14ac:dyDescent="0.35">
      <c r="A2862" s="61">
        <v>57</v>
      </c>
      <c r="B2862" s="61" t="s">
        <v>54</v>
      </c>
      <c r="C2862" s="70">
        <v>123</v>
      </c>
      <c r="D2862" s="59" t="s">
        <v>50</v>
      </c>
      <c r="E2862" s="61" t="s">
        <v>44</v>
      </c>
      <c r="F2862" s="61" t="s">
        <v>55</v>
      </c>
      <c r="G2862" s="61"/>
      <c r="H2862" s="61" t="str">
        <f>IF(OR(G2862="",G2863="",G2864="",G2865=""),"",(SUMIF(A2862:A$7000,A2862,G2862:G$7000)))</f>
        <v/>
      </c>
      <c r="I2862" s="61" t="str">
        <f t="shared" si="270"/>
        <v/>
      </c>
      <c r="J2862" s="61" t="str">
        <f t="shared" si="266"/>
        <v/>
      </c>
      <c r="K2862" s="61">
        <f t="array" ref="K2862">(MAX(IF($A2862=InsertVoiceSwitchActivateLOG!A$1:A$7000,InsertVoiceSwitchActivateLOG!H$1:H$7000,0)))</f>
        <v>2.3E-2</v>
      </c>
      <c r="L2862" s="61" t="str">
        <f t="shared" si="271"/>
        <v/>
      </c>
      <c r="M2862" s="61">
        <f t="shared" si="269"/>
        <v>16.700000000000159</v>
      </c>
      <c r="N2862" s="59" t="str">
        <f t="shared" si="267"/>
        <v/>
      </c>
      <c r="O2862" s="59" t="str">
        <f t="shared" si="268"/>
        <v/>
      </c>
    </row>
    <row r="2863" spans="1:15" ht="12.5" customHeight="1" x14ac:dyDescent="0.35">
      <c r="A2863" s="2">
        <v>57</v>
      </c>
      <c r="B2863" s="2" t="s">
        <v>54</v>
      </c>
      <c r="C2863" s="69">
        <v>123.01730000000001</v>
      </c>
      <c r="D2863" t="s">
        <v>50</v>
      </c>
      <c r="E2863" s="2" t="s">
        <v>44</v>
      </c>
      <c r="F2863" s="2" t="s">
        <v>55</v>
      </c>
      <c r="G2863" s="2"/>
      <c r="H2863" s="2" t="str">
        <f>IF(OR(G2863="",G2864="",G2865="",G2866=""),"",(SUMIF(A2863:A$7000,A2863,G2863:G$7000)))</f>
        <v/>
      </c>
      <c r="I2863" s="55" t="str">
        <f t="shared" si="270"/>
        <v/>
      </c>
      <c r="J2863" s="61" t="str">
        <f t="shared" si="266"/>
        <v/>
      </c>
      <c r="K2863" s="55">
        <f t="array" ref="K2863">(MAX(IF($A2863=InsertVoiceSwitchActivateLOG!A$1:A$7000,InsertVoiceSwitchActivateLOG!H$1:H$7000,0)))</f>
        <v>2.3E-2</v>
      </c>
      <c r="L2863" s="55" t="str">
        <f t="shared" si="271"/>
        <v/>
      </c>
      <c r="M2863" s="55">
        <f t="shared" si="269"/>
        <v>17.300000000005866</v>
      </c>
      <c r="N2863" s="59" t="str">
        <f t="shared" si="267"/>
        <v/>
      </c>
      <c r="O2863" s="59" t="str">
        <f t="shared" si="268"/>
        <v/>
      </c>
    </row>
    <row r="2864" spans="1:15" ht="12.5" customHeight="1" x14ac:dyDescent="0.35">
      <c r="A2864" s="61">
        <v>57</v>
      </c>
      <c r="B2864" s="61" t="s">
        <v>54</v>
      </c>
      <c r="C2864" s="70">
        <v>123.0397</v>
      </c>
      <c r="D2864" s="59" t="s">
        <v>50</v>
      </c>
      <c r="E2864" s="61" t="s">
        <v>44</v>
      </c>
      <c r="F2864" s="61" t="s">
        <v>55</v>
      </c>
      <c r="G2864" s="61"/>
      <c r="H2864" s="61" t="str">
        <f>IF(OR(G2864="",G2865="",G2866="",G2867=""),"",(SUMIF(A2864:A$7000,A2864,G2864:G$7000)))</f>
        <v/>
      </c>
      <c r="I2864" s="61" t="str">
        <f t="shared" si="270"/>
        <v/>
      </c>
      <c r="J2864" s="61" t="str">
        <f t="shared" si="266"/>
        <v/>
      </c>
      <c r="K2864" s="61">
        <f t="array" ref="K2864">(MAX(IF($A2864=InsertVoiceSwitchActivateLOG!A$1:A$7000,InsertVoiceSwitchActivateLOG!H$1:H$7000,0)))</f>
        <v>2.3E-2</v>
      </c>
      <c r="L2864" s="61" t="str">
        <f t="shared" si="271"/>
        <v/>
      </c>
      <c r="M2864" s="61">
        <f t="shared" si="269"/>
        <v>22.399999999990428</v>
      </c>
      <c r="N2864" s="59" t="str">
        <f t="shared" si="267"/>
        <v/>
      </c>
      <c r="O2864" s="59" t="str">
        <f t="shared" si="268"/>
        <v/>
      </c>
    </row>
    <row r="2865" spans="1:15" ht="12.5" customHeight="1" x14ac:dyDescent="0.35">
      <c r="A2865" s="2">
        <v>57</v>
      </c>
      <c r="B2865" s="2" t="s">
        <v>54</v>
      </c>
      <c r="C2865" s="69">
        <v>123.0625</v>
      </c>
      <c r="D2865" t="s">
        <v>50</v>
      </c>
      <c r="E2865" s="2" t="s">
        <v>44</v>
      </c>
      <c r="F2865" s="2" t="s">
        <v>55</v>
      </c>
      <c r="G2865" s="2"/>
      <c r="H2865" s="2" t="str">
        <f>IF(OR(G2865="",G2866="",G2867="",G2868=""),"",(SUMIF(A2865:A$7000,A2865,G2865:G$7000)))</f>
        <v/>
      </c>
      <c r="I2865" s="55" t="str">
        <f t="shared" si="270"/>
        <v/>
      </c>
      <c r="J2865" s="61" t="str">
        <f t="shared" si="266"/>
        <v/>
      </c>
      <c r="K2865" s="55">
        <f t="array" ref="K2865">(MAX(IF($A2865=InsertVoiceSwitchActivateLOG!A$1:A$7000,InsertVoiceSwitchActivateLOG!H$1:H$7000,0)))</f>
        <v>2.3E-2</v>
      </c>
      <c r="L2865" s="55" t="str">
        <f t="shared" si="271"/>
        <v/>
      </c>
      <c r="M2865" s="55">
        <f t="shared" si="269"/>
        <v>22.800000000003706</v>
      </c>
      <c r="N2865" s="59" t="str">
        <f t="shared" si="267"/>
        <v/>
      </c>
      <c r="O2865" s="59" t="str">
        <f t="shared" si="268"/>
        <v/>
      </c>
    </row>
    <row r="2866" spans="1:15" ht="12.5" customHeight="1" x14ac:dyDescent="0.35">
      <c r="A2866" s="61">
        <v>57</v>
      </c>
      <c r="B2866" s="61" t="s">
        <v>54</v>
      </c>
      <c r="C2866" s="70">
        <v>123.08450000000001</v>
      </c>
      <c r="D2866" s="59" t="s">
        <v>50</v>
      </c>
      <c r="E2866" s="61" t="s">
        <v>44</v>
      </c>
      <c r="F2866" s="61" t="s">
        <v>55</v>
      </c>
      <c r="G2866" s="61"/>
      <c r="H2866" s="61" t="str">
        <f>IF(OR(G2866="",G2867="",G2868="",G2869=""),"",(SUMIF(A2866:A$7000,A2866,G2866:G$7000)))</f>
        <v/>
      </c>
      <c r="I2866" s="61" t="str">
        <f t="shared" si="270"/>
        <v/>
      </c>
      <c r="J2866" s="61" t="str">
        <f t="shared" si="266"/>
        <v/>
      </c>
      <c r="K2866" s="61">
        <f t="array" ref="K2866">(MAX(IF($A2866=InsertVoiceSwitchActivateLOG!A$1:A$7000,InsertVoiceSwitchActivateLOG!H$1:H$7000,0)))</f>
        <v>2.3E-2</v>
      </c>
      <c r="L2866" s="61" t="str">
        <f t="shared" si="271"/>
        <v/>
      </c>
      <c r="M2866" s="61">
        <f t="shared" si="269"/>
        <v>22.000000000005571</v>
      </c>
      <c r="N2866" s="59" t="str">
        <f t="shared" si="267"/>
        <v/>
      </c>
      <c r="O2866" s="59" t="str">
        <f t="shared" si="268"/>
        <v/>
      </c>
    </row>
    <row r="2867" spans="1:15" ht="12.5" customHeight="1" x14ac:dyDescent="0.35">
      <c r="A2867" s="2">
        <v>57</v>
      </c>
      <c r="B2867" s="2" t="s">
        <v>54</v>
      </c>
      <c r="C2867" s="69">
        <v>123.1062</v>
      </c>
      <c r="D2867" t="s">
        <v>50</v>
      </c>
      <c r="E2867" s="2" t="s">
        <v>44</v>
      </c>
      <c r="F2867" s="2" t="s">
        <v>55</v>
      </c>
      <c r="G2867" s="2"/>
      <c r="H2867" s="2" t="str">
        <f>IF(OR(G2867="",G2868="",G2869="",G2870=""),"",(SUMIF(A2867:A$7000,A2867,G2867:G$7000)))</f>
        <v/>
      </c>
      <c r="I2867" s="55" t="str">
        <f t="shared" si="270"/>
        <v/>
      </c>
      <c r="J2867" s="61" t="str">
        <f t="shared" si="266"/>
        <v/>
      </c>
      <c r="K2867" s="55">
        <f t="array" ref="K2867">(MAX(IF($A2867=InsertVoiceSwitchActivateLOG!A$1:A$7000,InsertVoiceSwitchActivateLOG!H$1:H$7000,0)))</f>
        <v>2.3E-2</v>
      </c>
      <c r="L2867" s="55" t="str">
        <f t="shared" si="271"/>
        <v/>
      </c>
      <c r="M2867" s="55">
        <f t="shared" si="269"/>
        <v>21.699999999995612</v>
      </c>
      <c r="N2867" s="59" t="str">
        <f t="shared" si="267"/>
        <v/>
      </c>
      <c r="O2867" s="59" t="str">
        <f t="shared" si="268"/>
        <v/>
      </c>
    </row>
    <row r="2868" spans="1:15" ht="12.5" customHeight="1" x14ac:dyDescent="0.35">
      <c r="A2868" s="61">
        <v>57</v>
      </c>
      <c r="B2868" s="61" t="s">
        <v>54</v>
      </c>
      <c r="C2868" s="70">
        <v>123.1302</v>
      </c>
      <c r="D2868" s="59" t="s">
        <v>50</v>
      </c>
      <c r="E2868" s="61" t="s">
        <v>44</v>
      </c>
      <c r="F2868" s="61" t="s">
        <v>55</v>
      </c>
      <c r="G2868" s="61"/>
      <c r="H2868" s="61" t="str">
        <f>IF(OR(G2868="",G2869="",G2870="",G2871=""),"",(SUMIF(A2868:A$7000,A2868,G2868:G$7000)))</f>
        <v/>
      </c>
      <c r="I2868" s="61" t="str">
        <f t="shared" si="270"/>
        <v/>
      </c>
      <c r="J2868" s="61" t="str">
        <f t="shared" si="266"/>
        <v/>
      </c>
      <c r="K2868" s="61">
        <f t="array" ref="K2868">(MAX(IF($A2868=InsertVoiceSwitchActivateLOG!A$1:A$7000,InsertVoiceSwitchActivateLOG!H$1:H$7000,0)))</f>
        <v>2.3E-2</v>
      </c>
      <c r="L2868" s="61" t="str">
        <f t="shared" si="271"/>
        <v/>
      </c>
      <c r="M2868" s="61">
        <f t="shared" si="269"/>
        <v>24.000000000000909</v>
      </c>
      <c r="N2868" s="59" t="str">
        <f t="shared" si="267"/>
        <v/>
      </c>
      <c r="O2868" s="59" t="str">
        <f t="shared" si="268"/>
        <v/>
      </c>
    </row>
    <row r="2869" spans="1:15" ht="12.5" customHeight="1" x14ac:dyDescent="0.35">
      <c r="A2869" s="2">
        <v>57</v>
      </c>
      <c r="B2869" s="2" t="s">
        <v>54</v>
      </c>
      <c r="C2869" s="69">
        <v>123.14830000000001</v>
      </c>
      <c r="D2869" t="s">
        <v>50</v>
      </c>
      <c r="E2869" s="2" t="s">
        <v>44</v>
      </c>
      <c r="F2869" s="2" t="s">
        <v>55</v>
      </c>
      <c r="G2869" s="2"/>
      <c r="H2869" s="2" t="str">
        <f>IF(OR(G2869="",G2870="",G2871="",G2872=""),"",(SUMIF(A2869:A$7000,A2869,G2869:G$7000)))</f>
        <v/>
      </c>
      <c r="I2869" s="55" t="str">
        <f t="shared" si="270"/>
        <v/>
      </c>
      <c r="J2869" s="61" t="str">
        <f t="shared" si="266"/>
        <v/>
      </c>
      <c r="K2869" s="55">
        <f t="array" ref="K2869">(MAX(IF($A2869=InsertVoiceSwitchActivateLOG!A$1:A$7000,InsertVoiceSwitchActivateLOG!H$1:H$7000,0)))</f>
        <v>2.3E-2</v>
      </c>
      <c r="L2869" s="55" t="str">
        <f t="shared" si="271"/>
        <v/>
      </c>
      <c r="M2869" s="55">
        <f t="shared" si="269"/>
        <v>18.100000000004002</v>
      </c>
      <c r="N2869" s="59" t="str">
        <f t="shared" si="267"/>
        <v/>
      </c>
      <c r="O2869" s="59" t="str">
        <f t="shared" si="268"/>
        <v/>
      </c>
    </row>
    <row r="2870" spans="1:15" ht="12.5" customHeight="1" x14ac:dyDescent="0.35">
      <c r="A2870" s="61">
        <v>57</v>
      </c>
      <c r="B2870" s="61" t="s">
        <v>54</v>
      </c>
      <c r="C2870" s="70">
        <v>123.1733</v>
      </c>
      <c r="D2870" s="59" t="s">
        <v>50</v>
      </c>
      <c r="E2870" s="61" t="s">
        <v>44</v>
      </c>
      <c r="F2870" s="61" t="s">
        <v>55</v>
      </c>
      <c r="G2870" s="61"/>
      <c r="H2870" s="61" t="str">
        <f>IF(OR(G2870="",G2871="",G2872="",G2873=""),"",(SUMIF(A2870:A$7000,A2870,G2870:G$7000)))</f>
        <v/>
      </c>
      <c r="I2870" s="61" t="str">
        <f t="shared" si="270"/>
        <v/>
      </c>
      <c r="J2870" s="61" t="str">
        <f t="shared" si="266"/>
        <v/>
      </c>
      <c r="K2870" s="61">
        <f t="array" ref="K2870">(MAX(IF($A2870=InsertVoiceSwitchActivateLOG!A$1:A$7000,InsertVoiceSwitchActivateLOG!H$1:H$7000,0)))</f>
        <v>2.3E-2</v>
      </c>
      <c r="L2870" s="61" t="str">
        <f t="shared" si="271"/>
        <v/>
      </c>
      <c r="M2870" s="61">
        <f t="shared" si="269"/>
        <v>24.999999999991473</v>
      </c>
      <c r="N2870" s="59" t="str">
        <f t="shared" si="267"/>
        <v/>
      </c>
      <c r="O2870" s="59" t="str">
        <f t="shared" si="268"/>
        <v/>
      </c>
    </row>
    <row r="2871" spans="1:15" ht="12.5" customHeight="1" x14ac:dyDescent="0.35">
      <c r="A2871" s="2">
        <v>57</v>
      </c>
      <c r="B2871" s="2" t="s">
        <v>54</v>
      </c>
      <c r="C2871" s="69">
        <v>123.1985</v>
      </c>
      <c r="D2871" t="s">
        <v>50</v>
      </c>
      <c r="E2871" s="2" t="s">
        <v>44</v>
      </c>
      <c r="F2871" s="2" t="s">
        <v>55</v>
      </c>
      <c r="G2871" s="2"/>
      <c r="H2871" s="2" t="str">
        <f>IF(OR(G2871="",G2872="",G2873="",G2874=""),"",(SUMIF(A2871:A$7000,A2871,G2871:G$7000)))</f>
        <v/>
      </c>
      <c r="I2871" s="55" t="str">
        <f t="shared" si="270"/>
        <v/>
      </c>
      <c r="J2871" s="61" t="str">
        <f t="shared" si="266"/>
        <v/>
      </c>
      <c r="K2871" s="55">
        <f t="array" ref="K2871">(MAX(IF($A2871=InsertVoiceSwitchActivateLOG!A$1:A$7000,InsertVoiceSwitchActivateLOG!H$1:H$7000,0)))</f>
        <v>2.3E-2</v>
      </c>
      <c r="L2871" s="55" t="str">
        <f t="shared" si="271"/>
        <v/>
      </c>
      <c r="M2871" s="55">
        <f t="shared" si="269"/>
        <v>25.199999999998113</v>
      </c>
      <c r="N2871" s="59" t="str">
        <f t="shared" si="267"/>
        <v/>
      </c>
      <c r="O2871" s="59" t="str">
        <f t="shared" si="268"/>
        <v/>
      </c>
    </row>
    <row r="2872" spans="1:15" ht="12.5" customHeight="1" x14ac:dyDescent="0.35">
      <c r="A2872" s="61">
        <v>57</v>
      </c>
      <c r="B2872" s="61" t="s">
        <v>54</v>
      </c>
      <c r="C2872" s="70">
        <v>123.2192</v>
      </c>
      <c r="D2872" s="59" t="s">
        <v>50</v>
      </c>
      <c r="E2872" s="61" t="s">
        <v>44</v>
      </c>
      <c r="F2872" s="61" t="s">
        <v>55</v>
      </c>
      <c r="G2872" s="61"/>
      <c r="H2872" s="61" t="str">
        <f>IF(OR(G2872="",G2873="",G2874="",G2875=""),"",(SUMIF(A2872:A$7000,A2872,G2872:G$7000)))</f>
        <v/>
      </c>
      <c r="I2872" s="61" t="str">
        <f t="shared" si="270"/>
        <v/>
      </c>
      <c r="J2872" s="61" t="str">
        <f t="shared" si="266"/>
        <v/>
      </c>
      <c r="K2872" s="61">
        <f t="array" ref="K2872">(MAX(IF($A2872=InsertVoiceSwitchActivateLOG!A$1:A$7000,InsertVoiceSwitchActivateLOG!H$1:H$7000,0)))</f>
        <v>2.3E-2</v>
      </c>
      <c r="L2872" s="61" t="str">
        <f t="shared" si="271"/>
        <v/>
      </c>
      <c r="M2872" s="61">
        <f t="shared" si="269"/>
        <v>20.700000000005048</v>
      </c>
      <c r="N2872" s="59" t="str">
        <f t="shared" si="267"/>
        <v/>
      </c>
      <c r="O2872" s="59" t="str">
        <f t="shared" si="268"/>
        <v/>
      </c>
    </row>
    <row r="2873" spans="1:15" ht="12.5" customHeight="1" x14ac:dyDescent="0.35">
      <c r="A2873" s="2">
        <v>57</v>
      </c>
      <c r="B2873" s="2" t="s">
        <v>54</v>
      </c>
      <c r="C2873" s="69">
        <v>123.23860000000001</v>
      </c>
      <c r="D2873" t="s">
        <v>50</v>
      </c>
      <c r="E2873" s="2" t="s">
        <v>44</v>
      </c>
      <c r="F2873" s="2" t="s">
        <v>55</v>
      </c>
      <c r="G2873" s="2"/>
      <c r="H2873" s="2" t="str">
        <f>IF(OR(G2873="",G2874="",G2875="",G2876=""),"",(SUMIF(A2873:A$7000,A2873,G2873:G$7000)))</f>
        <v/>
      </c>
      <c r="I2873" s="55" t="str">
        <f t="shared" si="270"/>
        <v/>
      </c>
      <c r="J2873" s="61" t="str">
        <f t="shared" si="266"/>
        <v/>
      </c>
      <c r="K2873" s="55">
        <f t="array" ref="K2873">(MAX(IF($A2873=InsertVoiceSwitchActivateLOG!A$1:A$7000,InsertVoiceSwitchActivateLOG!H$1:H$7000,0)))</f>
        <v>2.3E-2</v>
      </c>
      <c r="L2873" s="55" t="str">
        <f t="shared" si="271"/>
        <v/>
      </c>
      <c r="M2873" s="55">
        <f t="shared" si="269"/>
        <v>19.400000000004525</v>
      </c>
      <c r="N2873" s="59" t="str">
        <f t="shared" si="267"/>
        <v/>
      </c>
      <c r="O2873" s="59" t="str">
        <f t="shared" si="268"/>
        <v/>
      </c>
    </row>
    <row r="2874" spans="1:15" ht="12.5" customHeight="1" x14ac:dyDescent="0.35">
      <c r="A2874" s="61">
        <v>57</v>
      </c>
      <c r="B2874" s="61" t="s">
        <v>54</v>
      </c>
      <c r="C2874" s="70">
        <v>123.2663</v>
      </c>
      <c r="D2874" s="59" t="s">
        <v>50</v>
      </c>
      <c r="E2874" s="61" t="s">
        <v>44</v>
      </c>
      <c r="F2874" s="61" t="s">
        <v>55</v>
      </c>
      <c r="G2874" s="61"/>
      <c r="H2874" s="61" t="str">
        <f>IF(OR(G2874="",G2875="",G2876="",G2877=""),"",(SUMIF(A2874:A$7000,A2874,G2874:G$7000)))</f>
        <v/>
      </c>
      <c r="I2874" s="61" t="str">
        <f t="shared" si="270"/>
        <v/>
      </c>
      <c r="J2874" s="61" t="str">
        <f t="shared" si="266"/>
        <v/>
      </c>
      <c r="K2874" s="61">
        <f t="array" ref="K2874">(MAX(IF($A2874=InsertVoiceSwitchActivateLOG!A$1:A$7000,InsertVoiceSwitchActivateLOG!H$1:H$7000,0)))</f>
        <v>2.3E-2</v>
      </c>
      <c r="L2874" s="61" t="str">
        <f t="shared" si="271"/>
        <v/>
      </c>
      <c r="M2874" s="61">
        <f t="shared" si="269"/>
        <v>27.699999999995839</v>
      </c>
      <c r="N2874" s="59" t="str">
        <f t="shared" si="267"/>
        <v/>
      </c>
      <c r="O2874" s="59" t="str">
        <f t="shared" si="268"/>
        <v/>
      </c>
    </row>
    <row r="2875" spans="1:15" ht="12.5" customHeight="1" x14ac:dyDescent="0.35">
      <c r="A2875" s="2">
        <v>57</v>
      </c>
      <c r="B2875" s="2" t="s">
        <v>54</v>
      </c>
      <c r="C2875" s="69">
        <v>123.3021</v>
      </c>
      <c r="D2875" t="s">
        <v>50</v>
      </c>
      <c r="E2875" s="2" t="s">
        <v>44</v>
      </c>
      <c r="F2875" s="2" t="s">
        <v>55</v>
      </c>
      <c r="G2875" s="2">
        <v>1E-4</v>
      </c>
      <c r="H2875" s="2">
        <f>IF(OR(G2875="",G2876="",G2877="",G2878=""),"",(SUMIF(A2875:A$7000,A2875,G2875:G$7000)))</f>
        <v>2.3E-2</v>
      </c>
      <c r="I2875" s="55">
        <f t="shared" si="270"/>
        <v>57</v>
      </c>
      <c r="J2875" s="61" t="str">
        <f t="shared" si="266"/>
        <v>TaskC</v>
      </c>
      <c r="K2875" s="55">
        <f t="array" ref="K2875">(MAX(IF($A2875=InsertVoiceSwitchActivateLOG!A$1:A$7000,InsertVoiceSwitchActivateLOG!H$1:H$7000,0)))</f>
        <v>2.3E-2</v>
      </c>
      <c r="L2875" s="55">
        <f t="shared" si="271"/>
        <v>123.3021</v>
      </c>
      <c r="M2875" s="55">
        <f t="shared" si="269"/>
        <v>35.799999999994725</v>
      </c>
      <c r="N2875" s="59" t="str">
        <f t="shared" si="267"/>
        <v/>
      </c>
      <c r="O2875" s="59" t="str">
        <f t="shared" si="268"/>
        <v/>
      </c>
    </row>
    <row r="2876" spans="1:15" ht="12.5" customHeight="1" x14ac:dyDescent="0.35">
      <c r="A2876" s="61">
        <v>57</v>
      </c>
      <c r="B2876" s="61" t="s">
        <v>56</v>
      </c>
      <c r="C2876" s="70">
        <v>123.322</v>
      </c>
      <c r="D2876" s="59" t="s">
        <v>50</v>
      </c>
      <c r="E2876" s="61" t="s">
        <v>44</v>
      </c>
      <c r="F2876" s="61" t="s">
        <v>55</v>
      </c>
      <c r="G2876" s="61">
        <v>2.2000000000000001E-3</v>
      </c>
      <c r="H2876" s="61">
        <f>IF(OR(G2876="",G2877="",G2878="",G2879=""),"",(SUMIF(A2876:A$7000,A2876,G2876:G$7000)))</f>
        <v>2.29E-2</v>
      </c>
      <c r="I2876" s="61" t="str">
        <f t="shared" si="270"/>
        <v/>
      </c>
      <c r="J2876" s="61" t="str">
        <f t="shared" si="266"/>
        <v/>
      </c>
      <c r="K2876" s="61">
        <f t="array" ref="K2876">(MAX(IF($A2876=InsertVoiceSwitchActivateLOG!A$1:A$7000,InsertVoiceSwitchActivateLOG!H$1:H$7000,0)))</f>
        <v>2.3E-2</v>
      </c>
      <c r="L2876" s="61" t="str">
        <f t="shared" si="271"/>
        <v/>
      </c>
      <c r="M2876" s="61">
        <f t="shared" si="269"/>
        <v>19.900000000006912</v>
      </c>
      <c r="N2876" s="59">
        <f t="shared" si="267"/>
        <v>57</v>
      </c>
      <c r="O2876" s="59">
        <f t="shared" si="268"/>
        <v>-1</v>
      </c>
    </row>
    <row r="2877" spans="1:15" ht="12.5" customHeight="1" x14ac:dyDescent="0.35">
      <c r="A2877" s="2">
        <v>57</v>
      </c>
      <c r="B2877" s="2" t="s">
        <v>56</v>
      </c>
      <c r="C2877" s="69">
        <v>123.33839999999999</v>
      </c>
      <c r="D2877" t="s">
        <v>50</v>
      </c>
      <c r="E2877" s="2" t="s">
        <v>44</v>
      </c>
      <c r="F2877" s="2" t="s">
        <v>55</v>
      </c>
      <c r="G2877" s="2">
        <v>1.6999999999999999E-3</v>
      </c>
      <c r="H2877" s="2">
        <f>IF(OR(G2877="",G2878="",G2879="",G2880=""),"",(SUMIF(A2877:A$7000,A2877,G2877:G$7000)))</f>
        <v>2.07E-2</v>
      </c>
      <c r="I2877" s="55" t="str">
        <f t="shared" si="270"/>
        <v/>
      </c>
      <c r="J2877" s="61" t="str">
        <f t="shared" si="266"/>
        <v/>
      </c>
      <c r="K2877" s="55">
        <f t="array" ref="K2877">(MAX(IF($A2877=InsertVoiceSwitchActivateLOG!A$1:A$7000,InsertVoiceSwitchActivateLOG!H$1:H$7000,0)))</f>
        <v>2.3E-2</v>
      </c>
      <c r="L2877" s="55" t="str">
        <f t="shared" si="271"/>
        <v/>
      </c>
      <c r="M2877" s="55">
        <f t="shared" si="269"/>
        <v>16.3999999999902</v>
      </c>
      <c r="N2877" s="59">
        <f t="shared" si="267"/>
        <v>57</v>
      </c>
      <c r="O2877" s="59">
        <f t="shared" si="268"/>
        <v>-1</v>
      </c>
    </row>
    <row r="2878" spans="1:15" ht="12.5" customHeight="1" x14ac:dyDescent="0.35">
      <c r="A2878" s="61">
        <v>57</v>
      </c>
      <c r="B2878" s="61" t="s">
        <v>54</v>
      </c>
      <c r="C2878" s="70">
        <v>123.3537</v>
      </c>
      <c r="D2878" s="59" t="s">
        <v>50</v>
      </c>
      <c r="E2878" s="61" t="s">
        <v>44</v>
      </c>
      <c r="F2878" s="61" t="s">
        <v>55</v>
      </c>
      <c r="G2878" s="61">
        <v>1E-3</v>
      </c>
      <c r="H2878" s="61">
        <f>IF(OR(G2878="",G2879="",G2880="",G2881=""),"",(SUMIF(A2878:A$7000,A2878,G2878:G$7000)))</f>
        <v>1.9000000000000003E-2</v>
      </c>
      <c r="I2878" s="61" t="str">
        <f t="shared" si="270"/>
        <v/>
      </c>
      <c r="J2878" s="61" t="str">
        <f t="shared" si="266"/>
        <v/>
      </c>
      <c r="K2878" s="61">
        <f t="array" ref="K2878">(MAX(IF($A2878=InsertVoiceSwitchActivateLOG!A$1:A$7000,InsertVoiceSwitchActivateLOG!H$1:H$7000,0)))</f>
        <v>2.3E-2</v>
      </c>
      <c r="L2878" s="61" t="str">
        <f t="shared" si="271"/>
        <v/>
      </c>
      <c r="M2878" s="61">
        <f t="shared" si="269"/>
        <v>15.300000000010527</v>
      </c>
      <c r="N2878" s="59">
        <f t="shared" si="267"/>
        <v>57</v>
      </c>
      <c r="O2878" s="59">
        <f t="shared" si="268"/>
        <v>1</v>
      </c>
    </row>
    <row r="2879" spans="1:15" ht="12.5" customHeight="1" x14ac:dyDescent="0.35">
      <c r="A2879" s="2">
        <v>57</v>
      </c>
      <c r="B2879" s="2" t="s">
        <v>56</v>
      </c>
      <c r="C2879" s="69">
        <v>123.37260000000001</v>
      </c>
      <c r="D2879" t="s">
        <v>50</v>
      </c>
      <c r="E2879" s="2" t="s">
        <v>44</v>
      </c>
      <c r="F2879" s="2" t="s">
        <v>55</v>
      </c>
      <c r="G2879" s="2">
        <v>3.5999999999999999E-3</v>
      </c>
      <c r="H2879" s="2">
        <f>IF(OR(G2879="",G2880="",G2881="",G2882=""),"",(SUMIF(A2879:A$7000,A2879,G2879:G$7000)))</f>
        <v>1.8000000000000002E-2</v>
      </c>
      <c r="I2879" s="55" t="str">
        <f t="shared" si="270"/>
        <v/>
      </c>
      <c r="J2879" s="61" t="str">
        <f t="shared" si="266"/>
        <v/>
      </c>
      <c r="K2879" s="55">
        <f t="array" ref="K2879">(MAX(IF($A2879=InsertVoiceSwitchActivateLOG!A$1:A$7000,InsertVoiceSwitchActivateLOG!H$1:H$7000,0)))</f>
        <v>2.3E-2</v>
      </c>
      <c r="L2879" s="55" t="str">
        <f t="shared" si="271"/>
        <v/>
      </c>
      <c r="M2879" s="55">
        <f t="shared" si="269"/>
        <v>18.900000000002137</v>
      </c>
      <c r="N2879" s="59">
        <f t="shared" si="267"/>
        <v>57</v>
      </c>
      <c r="O2879" s="59">
        <f t="shared" si="268"/>
        <v>-1</v>
      </c>
    </row>
    <row r="2880" spans="1:15" ht="12.5" customHeight="1" x14ac:dyDescent="0.35">
      <c r="A2880" s="61">
        <v>57</v>
      </c>
      <c r="B2880" s="61" t="s">
        <v>56</v>
      </c>
      <c r="C2880" s="70">
        <v>123.3986</v>
      </c>
      <c r="D2880" s="59" t="s">
        <v>50</v>
      </c>
      <c r="E2880" s="61" t="s">
        <v>44</v>
      </c>
      <c r="F2880" s="61" t="s">
        <v>55</v>
      </c>
      <c r="G2880" s="61">
        <v>1.6000000000000001E-3</v>
      </c>
      <c r="H2880" s="61">
        <f>IF(OR(G2880="",G2881="",G2882="",G2883=""),"",(SUMIF(A2880:A$7000,A2880,G2880:G$7000)))</f>
        <v>1.4400000000000003E-2</v>
      </c>
      <c r="I2880" s="61" t="str">
        <f t="shared" si="270"/>
        <v/>
      </c>
      <c r="J2880" s="61" t="str">
        <f t="shared" si="266"/>
        <v/>
      </c>
      <c r="K2880" s="61">
        <f t="array" ref="K2880">(MAX(IF($A2880=InsertVoiceSwitchActivateLOG!A$1:A$7000,InsertVoiceSwitchActivateLOG!H$1:H$7000,0)))</f>
        <v>2.3E-2</v>
      </c>
      <c r="L2880" s="61" t="str">
        <f t="shared" si="271"/>
        <v/>
      </c>
      <c r="M2880" s="61">
        <f t="shared" si="269"/>
        <v>25.999999999996248</v>
      </c>
      <c r="N2880" s="59">
        <f t="shared" si="267"/>
        <v>57</v>
      </c>
      <c r="O2880" s="59">
        <f t="shared" si="268"/>
        <v>1</v>
      </c>
    </row>
    <row r="2881" spans="1:15" ht="12.5" customHeight="1" x14ac:dyDescent="0.35">
      <c r="A2881" s="2">
        <v>57</v>
      </c>
      <c r="B2881" s="2" t="s">
        <v>56</v>
      </c>
      <c r="C2881" s="69">
        <v>123.4191</v>
      </c>
      <c r="D2881" t="s">
        <v>50</v>
      </c>
      <c r="E2881" s="2" t="s">
        <v>44</v>
      </c>
      <c r="F2881" s="2" t="s">
        <v>55</v>
      </c>
      <c r="G2881" s="2">
        <v>3.8E-3</v>
      </c>
      <c r="H2881" s="2">
        <f>IF(OR(G2881="",G2882="",G2883="",G2884=""),"",(SUMIF(A2881:A$7000,A2881,G2881:G$7000)))</f>
        <v>1.2800000000000002E-2</v>
      </c>
      <c r="I2881" s="55" t="str">
        <f t="shared" si="270"/>
        <v/>
      </c>
      <c r="J2881" s="61" t="str">
        <f t="shared" si="266"/>
        <v/>
      </c>
      <c r="K2881" s="55">
        <f t="array" ref="K2881">(MAX(IF($A2881=InsertVoiceSwitchActivateLOG!A$1:A$7000,InsertVoiceSwitchActivateLOG!H$1:H$7000,0)))</f>
        <v>2.3E-2</v>
      </c>
      <c r="L2881" s="55" t="str">
        <f t="shared" si="271"/>
        <v/>
      </c>
      <c r="M2881" s="55">
        <f t="shared" si="269"/>
        <v>20.499999999998408</v>
      </c>
      <c r="N2881" s="59">
        <f t="shared" si="267"/>
        <v>57</v>
      </c>
      <c r="O2881" s="59">
        <f t="shared" si="268"/>
        <v>-1</v>
      </c>
    </row>
    <row r="2882" spans="1:15" ht="12.5" customHeight="1" x14ac:dyDescent="0.35">
      <c r="A2882" s="61">
        <v>57</v>
      </c>
      <c r="B2882" s="61" t="s">
        <v>56</v>
      </c>
      <c r="C2882" s="70">
        <v>123.4415</v>
      </c>
      <c r="D2882" s="59" t="s">
        <v>50</v>
      </c>
      <c r="E2882" s="61" t="s">
        <v>44</v>
      </c>
      <c r="F2882" s="61" t="s">
        <v>55</v>
      </c>
      <c r="G2882" s="61">
        <v>2.8E-3</v>
      </c>
      <c r="H2882" s="61">
        <f>IF(OR(G2882="",G2883="",G2884="",G2885=""),"",(SUMIF(A2882:A$7000,A2882,G2882:G$7000)))</f>
        <v>9.0000000000000011E-3</v>
      </c>
      <c r="I2882" s="61" t="str">
        <f t="shared" si="270"/>
        <v/>
      </c>
      <c r="J2882" s="61" t="str">
        <f t="shared" si="266"/>
        <v/>
      </c>
      <c r="K2882" s="61">
        <f t="array" ref="K2882">(MAX(IF($A2882=InsertVoiceSwitchActivateLOG!A$1:A$7000,InsertVoiceSwitchActivateLOG!H$1:H$7000,0)))</f>
        <v>2.3E-2</v>
      </c>
      <c r="L2882" s="61" t="str">
        <f t="shared" si="271"/>
        <v/>
      </c>
      <c r="M2882" s="61">
        <f t="shared" si="269"/>
        <v>22.400000000004638</v>
      </c>
      <c r="N2882" s="59">
        <f t="shared" si="267"/>
        <v>57</v>
      </c>
      <c r="O2882" s="59">
        <f t="shared" si="268"/>
        <v>-1</v>
      </c>
    </row>
    <row r="2883" spans="1:15" ht="12.5" customHeight="1" x14ac:dyDescent="0.35">
      <c r="A2883" s="2">
        <v>57</v>
      </c>
      <c r="B2883" s="2" t="s">
        <v>56</v>
      </c>
      <c r="C2883" s="69">
        <v>123.4624</v>
      </c>
      <c r="D2883" t="s">
        <v>50</v>
      </c>
      <c r="E2883" s="2" t="s">
        <v>44</v>
      </c>
      <c r="F2883" s="2" t="s">
        <v>55</v>
      </c>
      <c r="G2883" s="2">
        <v>1.6000000000000001E-3</v>
      </c>
      <c r="H2883" s="2">
        <f>IF(OR(G2883="",G2884="",G2885="",G2886=""),"",(SUMIF(A2883:A$7000,A2883,G2883:G$7000)))</f>
        <v>6.1999999999999998E-3</v>
      </c>
      <c r="I2883" s="55" t="str">
        <f t="shared" si="270"/>
        <v/>
      </c>
      <c r="J2883" s="61" t="str">
        <f t="shared" si="266"/>
        <v/>
      </c>
      <c r="K2883" s="55">
        <f t="array" ref="K2883">(MAX(IF($A2883=InsertVoiceSwitchActivateLOG!A$1:A$7000,InsertVoiceSwitchActivateLOG!H$1:H$7000,0)))</f>
        <v>2.3E-2</v>
      </c>
      <c r="L2883" s="55" t="str">
        <f t="shared" si="271"/>
        <v/>
      </c>
      <c r="M2883" s="55">
        <f t="shared" si="269"/>
        <v>20.899999999997476</v>
      </c>
      <c r="N2883" s="59">
        <f t="shared" si="267"/>
        <v>57</v>
      </c>
      <c r="O2883" s="59">
        <f t="shared" si="268"/>
        <v>-1</v>
      </c>
    </row>
    <row r="2884" spans="1:15" ht="12.5" customHeight="1" x14ac:dyDescent="0.35">
      <c r="A2884" s="61">
        <v>57</v>
      </c>
      <c r="B2884" s="61" t="s">
        <v>54</v>
      </c>
      <c r="C2884" s="70">
        <v>123.4858</v>
      </c>
      <c r="D2884" s="59" t="s">
        <v>50</v>
      </c>
      <c r="E2884" s="61" t="s">
        <v>44</v>
      </c>
      <c r="F2884" s="61" t="s">
        <v>55</v>
      </c>
      <c r="G2884" s="61">
        <v>8.0000000000000004E-4</v>
      </c>
      <c r="H2884" s="61">
        <f>IF(OR(G2884="",G2885="",G2886="",G2887=""),"",(SUMIF(A2884:A$7000,A2884,G2884:G$7000)))</f>
        <v>4.5999999999999999E-3</v>
      </c>
      <c r="I2884" s="61" t="str">
        <f t="shared" si="270"/>
        <v/>
      </c>
      <c r="J2884" s="61" t="str">
        <f t="shared" si="266"/>
        <v/>
      </c>
      <c r="K2884" s="61">
        <f t="array" ref="K2884">(MAX(IF($A2884=InsertVoiceSwitchActivateLOG!A$1:A$7000,InsertVoiceSwitchActivateLOG!H$1:H$7000,0)))</f>
        <v>2.3E-2</v>
      </c>
      <c r="L2884" s="61" t="str">
        <f t="shared" si="271"/>
        <v/>
      </c>
      <c r="M2884" s="61">
        <f t="shared" si="269"/>
        <v>23.399999999995202</v>
      </c>
      <c r="N2884" s="59">
        <f t="shared" si="267"/>
        <v>57</v>
      </c>
      <c r="O2884" s="59">
        <f t="shared" si="268"/>
        <v>1</v>
      </c>
    </row>
    <row r="2885" spans="1:15" ht="12.5" customHeight="1" x14ac:dyDescent="0.35">
      <c r="A2885" s="2">
        <v>57</v>
      </c>
      <c r="B2885" s="2" t="s">
        <v>54</v>
      </c>
      <c r="C2885" s="69">
        <v>123.5059</v>
      </c>
      <c r="D2885" t="s">
        <v>50</v>
      </c>
      <c r="E2885" s="2" t="s">
        <v>44</v>
      </c>
      <c r="F2885" s="2" t="s">
        <v>55</v>
      </c>
      <c r="G2885" s="2">
        <v>1E-3</v>
      </c>
      <c r="H2885" s="2">
        <f>IF(OR(G2885="",G2886="",G2887="",G2888=""),"",(SUMIF(A2885:A$7000,A2885,G2885:G$7000)))</f>
        <v>3.8E-3</v>
      </c>
      <c r="I2885" s="55" t="str">
        <f t="shared" si="270"/>
        <v/>
      </c>
      <c r="J2885" s="61" t="str">
        <f t="shared" si="266"/>
        <v/>
      </c>
      <c r="K2885" s="55">
        <f t="array" ref="K2885">(MAX(IF($A2885=InsertVoiceSwitchActivateLOG!A$1:A$7000,InsertVoiceSwitchActivateLOG!H$1:H$7000,0)))</f>
        <v>2.3E-2</v>
      </c>
      <c r="L2885" s="55" t="str">
        <f t="shared" si="271"/>
        <v/>
      </c>
      <c r="M2885" s="55">
        <f t="shared" si="269"/>
        <v>20.099999999999341</v>
      </c>
      <c r="N2885" s="59">
        <f t="shared" si="267"/>
        <v>57</v>
      </c>
      <c r="O2885" s="59">
        <f t="shared" si="268"/>
        <v>-1</v>
      </c>
    </row>
    <row r="2886" spans="1:15" ht="12.5" customHeight="1" x14ac:dyDescent="0.35">
      <c r="A2886" s="61">
        <v>57</v>
      </c>
      <c r="B2886" s="61" t="s">
        <v>54</v>
      </c>
      <c r="C2886" s="70">
        <v>123.52509999999999</v>
      </c>
      <c r="D2886" s="59" t="s">
        <v>50</v>
      </c>
      <c r="E2886" s="61" t="s">
        <v>44</v>
      </c>
      <c r="F2886" s="61" t="s">
        <v>55</v>
      </c>
      <c r="G2886" s="61">
        <v>8.9999999999999998E-4</v>
      </c>
      <c r="H2886" s="61">
        <f>IF(OR(G2886="",G2887="",G2888="",G2889=""),"",(SUMIF(A2886:A$7000,A2886,G2886:G$7000)))</f>
        <v>2.8E-3</v>
      </c>
      <c r="I2886" s="61" t="str">
        <f t="shared" si="270"/>
        <v/>
      </c>
      <c r="J2886" s="61" t="str">
        <f t="shared" si="266"/>
        <v/>
      </c>
      <c r="K2886" s="61">
        <f t="array" ref="K2886">(MAX(IF($A2886=InsertVoiceSwitchActivateLOG!A$1:A$7000,InsertVoiceSwitchActivateLOG!H$1:H$7000,0)))</f>
        <v>2.3E-2</v>
      </c>
      <c r="L2886" s="61" t="str">
        <f t="shared" si="271"/>
        <v/>
      </c>
      <c r="M2886" s="61">
        <f t="shared" si="269"/>
        <v>19.199999999997885</v>
      </c>
      <c r="N2886" s="59">
        <f t="shared" si="267"/>
        <v>57</v>
      </c>
      <c r="O2886" s="59">
        <f t="shared" si="268"/>
        <v>1</v>
      </c>
    </row>
    <row r="2887" spans="1:15" ht="12.5" customHeight="1" x14ac:dyDescent="0.35">
      <c r="A2887" s="2">
        <v>57</v>
      </c>
      <c r="B2887" s="2" t="s">
        <v>54</v>
      </c>
      <c r="C2887" s="69">
        <v>123.5415</v>
      </c>
      <c r="D2887" t="s">
        <v>50</v>
      </c>
      <c r="E2887" s="2" t="s">
        <v>44</v>
      </c>
      <c r="F2887" s="2" t="s">
        <v>55</v>
      </c>
      <c r="G2887" s="2">
        <v>8.9999999999999998E-4</v>
      </c>
      <c r="H2887" s="2" t="str">
        <f>IF(OR(G2887="",G2888="",G2889="",G2890=""),"",(SUMIF(A2887:A$7000,A2887,G2887:G$7000)))</f>
        <v/>
      </c>
      <c r="I2887" s="55" t="str">
        <f t="shared" si="270"/>
        <v/>
      </c>
      <c r="J2887" s="61" t="str">
        <f t="shared" si="266"/>
        <v/>
      </c>
      <c r="K2887" s="55">
        <f t="array" ref="K2887">(MAX(IF($A2887=InsertVoiceSwitchActivateLOG!A$1:A$7000,InsertVoiceSwitchActivateLOG!H$1:H$7000,0)))</f>
        <v>2.3E-2</v>
      </c>
      <c r="L2887" s="55" t="str">
        <f t="shared" si="271"/>
        <v/>
      </c>
      <c r="M2887" s="55">
        <f t="shared" si="269"/>
        <v>16.400000000004411</v>
      </c>
      <c r="N2887" s="59">
        <f t="shared" si="267"/>
        <v>57</v>
      </c>
      <c r="O2887" s="59">
        <f t="shared" si="268"/>
        <v>-1</v>
      </c>
    </row>
    <row r="2888" spans="1:15" ht="12.5" customHeight="1" x14ac:dyDescent="0.35">
      <c r="A2888" s="61">
        <v>57</v>
      </c>
      <c r="B2888" s="61" t="s">
        <v>54</v>
      </c>
      <c r="C2888" s="70">
        <v>123.55800000000001</v>
      </c>
      <c r="D2888" s="59" t="s">
        <v>50</v>
      </c>
      <c r="E2888" s="61" t="s">
        <v>44</v>
      </c>
      <c r="F2888" s="61" t="s">
        <v>55</v>
      </c>
      <c r="G2888" s="61">
        <v>2.0000000000000001E-4</v>
      </c>
      <c r="H2888" s="61" t="str">
        <f>IF(OR(G2888="",G2889="",G2890="",G2891=""),"",(SUMIF(A2888:A$7000,A2888,G2888:G$7000)))</f>
        <v/>
      </c>
      <c r="I2888" s="61" t="str">
        <f t="shared" si="270"/>
        <v/>
      </c>
      <c r="J2888" s="61" t="str">
        <f t="shared" si="266"/>
        <v/>
      </c>
      <c r="K2888" s="61">
        <f t="array" ref="K2888">(MAX(IF($A2888=InsertVoiceSwitchActivateLOG!A$1:A$7000,InsertVoiceSwitchActivateLOG!H$1:H$7000,0)))</f>
        <v>2.3E-2</v>
      </c>
      <c r="L2888" s="61" t="str">
        <f t="shared" si="271"/>
        <v/>
      </c>
      <c r="M2888" s="61">
        <f t="shared" si="269"/>
        <v>16.500000000007731</v>
      </c>
      <c r="N2888" s="59">
        <f t="shared" si="267"/>
        <v>57</v>
      </c>
      <c r="O2888" s="59">
        <f t="shared" si="268"/>
        <v>1</v>
      </c>
    </row>
    <row r="2889" spans="1:15" ht="12.5" customHeight="1" x14ac:dyDescent="0.35">
      <c r="A2889" s="2">
        <v>57</v>
      </c>
      <c r="B2889" s="2" t="s">
        <v>54</v>
      </c>
      <c r="C2889" s="69">
        <v>123.5729</v>
      </c>
      <c r="D2889" t="s">
        <v>50</v>
      </c>
      <c r="E2889" s="2" t="s">
        <v>44</v>
      </c>
      <c r="F2889" s="2" t="s">
        <v>55</v>
      </c>
      <c r="G2889" s="2">
        <v>8.0000000000000004E-4</v>
      </c>
      <c r="H2889" s="2" t="str">
        <f>IF(OR(G2889="",G2890="",G2891="",G2892=""),"",(SUMIF(A2889:A$7000,A2889,G2889:G$7000)))</f>
        <v/>
      </c>
      <c r="I2889" s="55" t="str">
        <f t="shared" si="270"/>
        <v/>
      </c>
      <c r="J2889" s="61" t="str">
        <f t="shared" si="266"/>
        <v/>
      </c>
      <c r="K2889" s="55">
        <f t="array" ref="K2889">(MAX(IF($A2889=InsertVoiceSwitchActivateLOG!A$1:A$7000,InsertVoiceSwitchActivateLOG!H$1:H$7000,0)))</f>
        <v>2.3E-2</v>
      </c>
      <c r="L2889" s="55" t="str">
        <f t="shared" si="271"/>
        <v/>
      </c>
      <c r="M2889" s="55">
        <f t="shared" si="269"/>
        <v>14.899999999997249</v>
      </c>
      <c r="N2889" s="59" t="str">
        <f t="shared" si="267"/>
        <v/>
      </c>
      <c r="O2889" s="59" t="str">
        <f t="shared" si="268"/>
        <v/>
      </c>
    </row>
    <row r="2890" spans="1:15" ht="12.5" customHeight="1" x14ac:dyDescent="0.35">
      <c r="A2890" s="61">
        <v>57</v>
      </c>
      <c r="B2890" s="61" t="s">
        <v>54</v>
      </c>
      <c r="C2890" s="70">
        <v>123.58920000000001</v>
      </c>
      <c r="D2890" s="59" t="s">
        <v>50</v>
      </c>
      <c r="E2890" s="61" t="s">
        <v>44</v>
      </c>
      <c r="F2890" s="61" t="s">
        <v>55</v>
      </c>
      <c r="G2890" s="61"/>
      <c r="H2890" s="61" t="str">
        <f>IF(OR(G2890="",G2891="",G2892="",G2893=""),"",(SUMIF(A2890:A$7000,A2890,G2890:G$7000)))</f>
        <v/>
      </c>
      <c r="I2890" s="61" t="str">
        <f t="shared" si="270"/>
        <v/>
      </c>
      <c r="J2890" s="61" t="str">
        <f t="shared" si="266"/>
        <v/>
      </c>
      <c r="K2890" s="61">
        <f t="array" ref="K2890">(MAX(IF($A2890=InsertVoiceSwitchActivateLOG!A$1:A$7000,InsertVoiceSwitchActivateLOG!H$1:H$7000,0)))</f>
        <v>2.3E-2</v>
      </c>
      <c r="L2890" s="61" t="str">
        <f t="shared" si="271"/>
        <v/>
      </c>
      <c r="M2890" s="61">
        <f t="shared" si="269"/>
        <v>16.300000000001091</v>
      </c>
      <c r="N2890" s="59" t="str">
        <f t="shared" si="267"/>
        <v/>
      </c>
      <c r="O2890" s="59" t="str">
        <f t="shared" si="268"/>
        <v/>
      </c>
    </row>
    <row r="2891" spans="1:15" ht="12.5" customHeight="1" x14ac:dyDescent="0.35">
      <c r="A2891" s="2">
        <v>57</v>
      </c>
      <c r="B2891" s="2" t="s">
        <v>54</v>
      </c>
      <c r="C2891" s="69">
        <v>123.6049</v>
      </c>
      <c r="D2891" t="s">
        <v>50</v>
      </c>
      <c r="E2891" s="2" t="s">
        <v>44</v>
      </c>
      <c r="F2891" s="2" t="s">
        <v>55</v>
      </c>
      <c r="G2891" s="2"/>
      <c r="H2891" s="2" t="str">
        <f>IF(OR(G2891="",G2892="",G2893="",G2894=""),"",(SUMIF(A2891:A$7000,A2891,G2891:G$7000)))</f>
        <v/>
      </c>
      <c r="I2891" s="55" t="str">
        <f t="shared" si="270"/>
        <v/>
      </c>
      <c r="J2891" s="61" t="str">
        <f t="shared" si="266"/>
        <v/>
      </c>
      <c r="K2891" s="55">
        <f t="array" ref="K2891">(MAX(IF($A2891=InsertVoiceSwitchActivateLOG!A$1:A$7000,InsertVoiceSwitchActivateLOG!H$1:H$7000,0)))</f>
        <v>2.3E-2</v>
      </c>
      <c r="L2891" s="55" t="str">
        <f t="shared" si="271"/>
        <v/>
      </c>
      <c r="M2891" s="55">
        <f t="shared" si="269"/>
        <v>15.699999999995384</v>
      </c>
      <c r="N2891" s="59" t="str">
        <f t="shared" si="267"/>
        <v/>
      </c>
      <c r="O2891" s="59" t="str">
        <f t="shared" si="268"/>
        <v/>
      </c>
    </row>
    <row r="2892" spans="1:15" ht="12.5" customHeight="1" x14ac:dyDescent="0.35">
      <c r="A2892" s="61">
        <v>57</v>
      </c>
      <c r="B2892" s="61" t="s">
        <v>54</v>
      </c>
      <c r="C2892" s="70">
        <v>123.6203</v>
      </c>
      <c r="D2892" s="59" t="s">
        <v>50</v>
      </c>
      <c r="E2892" s="61" t="s">
        <v>44</v>
      </c>
      <c r="F2892" s="61" t="s">
        <v>55</v>
      </c>
      <c r="G2892" s="61"/>
      <c r="H2892" s="61" t="str">
        <f>IF(OR(G2892="",G2893="",G2894="",G2895=""),"",(SUMIF(A2892:A$7000,A2892,G2892:G$7000)))</f>
        <v/>
      </c>
      <c r="I2892" s="61" t="str">
        <f t="shared" si="270"/>
        <v/>
      </c>
      <c r="J2892" s="61" t="str">
        <f t="shared" si="266"/>
        <v/>
      </c>
      <c r="K2892" s="61">
        <f t="array" ref="K2892">(MAX(IF($A2892=InsertVoiceSwitchActivateLOG!A$1:A$7000,InsertVoiceSwitchActivateLOG!H$1:H$7000,0)))</f>
        <v>2.3E-2</v>
      </c>
      <c r="L2892" s="61" t="str">
        <f t="shared" si="271"/>
        <v/>
      </c>
      <c r="M2892" s="61">
        <f t="shared" si="269"/>
        <v>15.399999999999636</v>
      </c>
      <c r="N2892" s="59" t="str">
        <f t="shared" si="267"/>
        <v/>
      </c>
      <c r="O2892" s="59" t="str">
        <f t="shared" si="268"/>
        <v/>
      </c>
    </row>
    <row r="2893" spans="1:15" ht="12.5" customHeight="1" x14ac:dyDescent="0.35">
      <c r="A2893" s="2">
        <v>57</v>
      </c>
      <c r="B2893" s="2" t="s">
        <v>54</v>
      </c>
      <c r="C2893" s="69">
        <v>123.6395</v>
      </c>
      <c r="D2893" t="s">
        <v>50</v>
      </c>
      <c r="E2893" s="2" t="s">
        <v>44</v>
      </c>
      <c r="F2893" s="2" t="s">
        <v>55</v>
      </c>
      <c r="G2893" s="2"/>
      <c r="H2893" s="2" t="str">
        <f>IF(OR(G2893="",G2894="",G2895="",G2896=""),"",(SUMIF(A2893:A$7000,A2893,G2893:G$7000)))</f>
        <v/>
      </c>
      <c r="I2893" s="55" t="str">
        <f t="shared" si="270"/>
        <v/>
      </c>
      <c r="J2893" s="61" t="str">
        <f t="shared" si="266"/>
        <v/>
      </c>
      <c r="K2893" s="55">
        <f t="array" ref="K2893">(MAX(IF($A2893=InsertVoiceSwitchActivateLOG!A$1:A$7000,InsertVoiceSwitchActivateLOG!H$1:H$7000,0)))</f>
        <v>2.3E-2</v>
      </c>
      <c r="L2893" s="55" t="str">
        <f t="shared" si="271"/>
        <v/>
      </c>
      <c r="M2893" s="55">
        <f t="shared" si="269"/>
        <v>19.199999999997885</v>
      </c>
      <c r="N2893" s="59" t="str">
        <f t="shared" si="267"/>
        <v/>
      </c>
      <c r="O2893" s="59" t="str">
        <f t="shared" si="268"/>
        <v/>
      </c>
    </row>
    <row r="2894" spans="1:15" ht="12.5" customHeight="1" x14ac:dyDescent="0.35">
      <c r="A2894" s="61">
        <v>57</v>
      </c>
      <c r="B2894" s="61" t="s">
        <v>54</v>
      </c>
      <c r="C2894" s="70">
        <v>123.66070000000001</v>
      </c>
      <c r="D2894" s="59" t="s">
        <v>50</v>
      </c>
      <c r="E2894" s="61" t="s">
        <v>44</v>
      </c>
      <c r="F2894" s="61" t="s">
        <v>55</v>
      </c>
      <c r="G2894" s="61"/>
      <c r="H2894" s="61" t="str">
        <f>IF(OR(G2894="",G2895="",G2896="",G2897=""),"",(SUMIF(A2894:A$7000,A2894,G2894:G$7000)))</f>
        <v/>
      </c>
      <c r="I2894" s="61" t="str">
        <f t="shared" si="270"/>
        <v/>
      </c>
      <c r="J2894" s="61" t="str">
        <f t="shared" si="266"/>
        <v/>
      </c>
      <c r="K2894" s="61">
        <f t="array" ref="K2894">(MAX(IF($A2894=InsertVoiceSwitchActivateLOG!A$1:A$7000,InsertVoiceSwitchActivateLOG!H$1:H$7000,0)))</f>
        <v>2.3E-2</v>
      </c>
      <c r="L2894" s="61" t="str">
        <f t="shared" si="271"/>
        <v/>
      </c>
      <c r="M2894" s="61">
        <f t="shared" si="269"/>
        <v>21.200000000007435</v>
      </c>
      <c r="N2894" s="59" t="str">
        <f t="shared" si="267"/>
        <v/>
      </c>
      <c r="O2894" s="59" t="str">
        <f t="shared" si="268"/>
        <v/>
      </c>
    </row>
    <row r="2895" spans="1:15" ht="12.5" customHeight="1" x14ac:dyDescent="0.35">
      <c r="A2895" s="2">
        <v>57</v>
      </c>
      <c r="B2895" s="2" t="s">
        <v>54</v>
      </c>
      <c r="C2895" s="69">
        <v>123.6772</v>
      </c>
      <c r="D2895" t="s">
        <v>50</v>
      </c>
      <c r="E2895" s="2" t="s">
        <v>44</v>
      </c>
      <c r="F2895" s="2" t="s">
        <v>55</v>
      </c>
      <c r="G2895" s="2"/>
      <c r="H2895" s="2" t="str">
        <f>IF(OR(G2895="",G2896="",G2897="",G2898=""),"",(SUMIF(A2895:A$7000,A2895,G2895:G$7000)))</f>
        <v/>
      </c>
      <c r="I2895" s="55" t="str">
        <f t="shared" si="270"/>
        <v/>
      </c>
      <c r="J2895" s="61" t="str">
        <f t="shared" si="266"/>
        <v/>
      </c>
      <c r="K2895" s="55">
        <f t="array" ref="K2895">(MAX(IF($A2895=InsertVoiceSwitchActivateLOG!A$1:A$7000,InsertVoiceSwitchActivateLOG!H$1:H$7000,0)))</f>
        <v>2.3E-2</v>
      </c>
      <c r="L2895" s="55" t="str">
        <f t="shared" si="271"/>
        <v/>
      </c>
      <c r="M2895" s="55">
        <f t="shared" si="269"/>
        <v>16.49999999999352</v>
      </c>
      <c r="N2895" s="59" t="str">
        <f t="shared" si="267"/>
        <v/>
      </c>
      <c r="O2895" s="59" t="str">
        <f t="shared" si="268"/>
        <v/>
      </c>
    </row>
    <row r="2896" spans="1:15" ht="12.5" customHeight="1" x14ac:dyDescent="0.35">
      <c r="A2896" s="61">
        <v>57</v>
      </c>
      <c r="B2896" s="61" t="s">
        <v>54</v>
      </c>
      <c r="C2896" s="70">
        <v>123.69329999999999</v>
      </c>
      <c r="D2896" s="59" t="s">
        <v>50</v>
      </c>
      <c r="E2896" s="61" t="s">
        <v>44</v>
      </c>
      <c r="F2896" s="61" t="s">
        <v>55</v>
      </c>
      <c r="G2896" s="61"/>
      <c r="H2896" s="61" t="str">
        <f>IF(OR(G2896="",G2897="",G2898="",G2899=""),"",(SUMIF(A2896:A$7000,A2896,G2896:G$7000)))</f>
        <v/>
      </c>
      <c r="I2896" s="61" t="str">
        <f t="shared" si="270"/>
        <v/>
      </c>
      <c r="J2896" s="61" t="str">
        <f t="shared" si="266"/>
        <v/>
      </c>
      <c r="K2896" s="61">
        <f t="array" ref="K2896">(MAX(IF($A2896=InsertVoiceSwitchActivateLOG!A$1:A$7000,InsertVoiceSwitchActivateLOG!H$1:H$7000,0)))</f>
        <v>2.3E-2</v>
      </c>
      <c r="L2896" s="61" t="str">
        <f t="shared" si="271"/>
        <v/>
      </c>
      <c r="M2896" s="61">
        <f t="shared" si="269"/>
        <v>16.099999999994452</v>
      </c>
      <c r="N2896" s="59" t="str">
        <f t="shared" si="267"/>
        <v/>
      </c>
      <c r="O2896" s="59" t="str">
        <f t="shared" si="268"/>
        <v/>
      </c>
    </row>
    <row r="2897" spans="1:15" ht="12.5" customHeight="1" x14ac:dyDescent="0.35">
      <c r="A2897" s="2">
        <v>57</v>
      </c>
      <c r="B2897" s="2" t="s">
        <v>54</v>
      </c>
      <c r="C2897" s="69">
        <v>123.70959999999999</v>
      </c>
      <c r="D2897" t="s">
        <v>50</v>
      </c>
      <c r="E2897" s="2" t="s">
        <v>44</v>
      </c>
      <c r="F2897" s="2" t="s">
        <v>55</v>
      </c>
      <c r="G2897" s="2"/>
      <c r="H2897" s="2" t="str">
        <f>IF(OR(G2897="",G2898="",G2899="",G2900=""),"",(SUMIF(A2897:A$7000,A2897,G2897:G$7000)))</f>
        <v/>
      </c>
      <c r="I2897" s="55" t="str">
        <f t="shared" si="270"/>
        <v/>
      </c>
      <c r="J2897" s="61" t="str">
        <f t="shared" ref="J2897:J2960" si="272">IF(L2897="","",(VLOOKUP(A2897,A2897:E9881,5,FALSE)))</f>
        <v/>
      </c>
      <c r="K2897" s="55">
        <f t="array" ref="K2897">(MAX(IF($A2897=InsertVoiceSwitchActivateLOG!A$1:A$7000,InsertVoiceSwitchActivateLOG!H$1:H$7000,0)))</f>
        <v>2.3E-2</v>
      </c>
      <c r="L2897" s="55" t="str">
        <f t="shared" si="271"/>
        <v/>
      </c>
      <c r="M2897" s="55">
        <f t="shared" si="269"/>
        <v>16.300000000001091</v>
      </c>
      <c r="N2897" s="59" t="str">
        <f t="shared" ref="N2897:N2960" si="273">IF(AND(G2897&gt;0,G2898&gt;0,G2896&gt;0),A2897,"")</f>
        <v/>
      </c>
      <c r="O2897" s="59" t="str">
        <f t="shared" ref="O2897:O2960" si="274">IF(N2897="","",(IF(G2897&gt;G2898,-1,1)))</f>
        <v/>
      </c>
    </row>
    <row r="2898" spans="1:15" ht="12.5" customHeight="1" x14ac:dyDescent="0.35">
      <c r="A2898" s="61">
        <v>57</v>
      </c>
      <c r="B2898" s="61" t="s">
        <v>54</v>
      </c>
      <c r="C2898" s="70">
        <v>123.7257</v>
      </c>
      <c r="D2898" s="59" t="s">
        <v>50</v>
      </c>
      <c r="E2898" s="61" t="s">
        <v>44</v>
      </c>
      <c r="F2898" s="61" t="s">
        <v>55</v>
      </c>
      <c r="G2898" s="61"/>
      <c r="H2898" s="61" t="str">
        <f>IF(OR(G2898="",G2899="",G2900="",G2901=""),"",(SUMIF(A2898:A$7000,A2898,G2898:G$7000)))</f>
        <v/>
      </c>
      <c r="I2898" s="61" t="str">
        <f t="shared" si="270"/>
        <v/>
      </c>
      <c r="J2898" s="61" t="str">
        <f t="shared" si="272"/>
        <v/>
      </c>
      <c r="K2898" s="61">
        <f t="array" ref="K2898">(MAX(IF($A2898=InsertVoiceSwitchActivateLOG!A$1:A$7000,InsertVoiceSwitchActivateLOG!H$1:H$7000,0)))</f>
        <v>2.3E-2</v>
      </c>
      <c r="L2898" s="61" t="str">
        <f t="shared" si="271"/>
        <v/>
      </c>
      <c r="M2898" s="61">
        <f t="shared" ref="M2898:M2961" si="275">IF(A2898=A2897,ABS(C2898-C2897),0)*1000</f>
        <v>16.100000000008663</v>
      </c>
      <c r="N2898" s="59" t="str">
        <f t="shared" si="273"/>
        <v/>
      </c>
      <c r="O2898" s="59" t="str">
        <f t="shared" si="274"/>
        <v/>
      </c>
    </row>
    <row r="2899" spans="1:15" ht="12.5" customHeight="1" x14ac:dyDescent="0.35">
      <c r="A2899" s="2">
        <v>57</v>
      </c>
      <c r="B2899" s="2" t="s">
        <v>54</v>
      </c>
      <c r="C2899" s="69">
        <v>123.74120000000001</v>
      </c>
      <c r="D2899" t="s">
        <v>50</v>
      </c>
      <c r="E2899" s="2" t="s">
        <v>44</v>
      </c>
      <c r="F2899" s="2" t="s">
        <v>55</v>
      </c>
      <c r="G2899" s="2"/>
      <c r="H2899" s="2" t="str">
        <f>IF(OR(G2899="",G2900="",G2901="",G2902=""),"",(SUMIF(A2899:A$7000,A2899,G2899:G$7000)))</f>
        <v/>
      </c>
      <c r="I2899" s="55" t="str">
        <f t="shared" si="270"/>
        <v/>
      </c>
      <c r="J2899" s="61" t="str">
        <f t="shared" si="272"/>
        <v/>
      </c>
      <c r="K2899" s="55">
        <f t="array" ref="K2899">(MAX(IF($A2899=InsertVoiceSwitchActivateLOG!A$1:A$7000,InsertVoiceSwitchActivateLOG!H$1:H$7000,0)))</f>
        <v>2.3E-2</v>
      </c>
      <c r="L2899" s="55" t="str">
        <f t="shared" si="271"/>
        <v/>
      </c>
      <c r="M2899" s="55">
        <f t="shared" si="275"/>
        <v>15.500000000002956</v>
      </c>
      <c r="N2899" s="59" t="str">
        <f t="shared" si="273"/>
        <v/>
      </c>
      <c r="O2899" s="59" t="str">
        <f t="shared" si="274"/>
        <v/>
      </c>
    </row>
    <row r="2900" spans="1:15" ht="12.5" customHeight="1" x14ac:dyDescent="0.35">
      <c r="A2900" s="61">
        <v>57</v>
      </c>
      <c r="B2900" s="61" t="s">
        <v>54</v>
      </c>
      <c r="C2900" s="70">
        <v>123.7606</v>
      </c>
      <c r="D2900" s="59" t="s">
        <v>50</v>
      </c>
      <c r="E2900" s="61" t="s">
        <v>44</v>
      </c>
      <c r="F2900" s="61" t="s">
        <v>55</v>
      </c>
      <c r="G2900" s="61"/>
      <c r="H2900" s="61" t="str">
        <f>IF(OR(G2900="",G2901="",G2902="",G2903=""),"",(SUMIF(A2900:A$7000,A2900,G2900:G$7000)))</f>
        <v/>
      </c>
      <c r="I2900" s="61" t="str">
        <f t="shared" si="270"/>
        <v/>
      </c>
      <c r="J2900" s="61" t="str">
        <f t="shared" si="272"/>
        <v/>
      </c>
      <c r="K2900" s="61">
        <f t="array" ref="K2900">(MAX(IF($A2900=InsertVoiceSwitchActivateLOG!A$1:A$7000,InsertVoiceSwitchActivateLOG!H$1:H$7000,0)))</f>
        <v>2.3E-2</v>
      </c>
      <c r="L2900" s="61" t="str">
        <f t="shared" si="271"/>
        <v/>
      </c>
      <c r="M2900" s="61">
        <f t="shared" si="275"/>
        <v>19.399999999990314</v>
      </c>
      <c r="N2900" s="59" t="str">
        <f t="shared" si="273"/>
        <v/>
      </c>
      <c r="O2900" s="59" t="str">
        <f t="shared" si="274"/>
        <v/>
      </c>
    </row>
    <row r="2901" spans="1:15" ht="12.5" customHeight="1" x14ac:dyDescent="0.35">
      <c r="A2901" s="2">
        <v>57</v>
      </c>
      <c r="B2901" s="2" t="s">
        <v>54</v>
      </c>
      <c r="C2901" s="69">
        <v>123.7813</v>
      </c>
      <c r="D2901" t="s">
        <v>50</v>
      </c>
      <c r="E2901" s="2" t="s">
        <v>44</v>
      </c>
      <c r="F2901" s="2" t="s">
        <v>55</v>
      </c>
      <c r="G2901" s="2"/>
      <c r="H2901" s="2" t="str">
        <f>IF(OR(G2901="",G2902="",G2903="",G2904=""),"",(SUMIF(A2901:A$7000,A2901,G2901:G$7000)))</f>
        <v/>
      </c>
      <c r="I2901" s="55" t="str">
        <f t="shared" si="270"/>
        <v/>
      </c>
      <c r="J2901" s="61" t="str">
        <f t="shared" si="272"/>
        <v/>
      </c>
      <c r="K2901" s="55">
        <f t="array" ref="K2901">(MAX(IF($A2901=InsertVoiceSwitchActivateLOG!A$1:A$7000,InsertVoiceSwitchActivateLOG!H$1:H$7000,0)))</f>
        <v>2.3E-2</v>
      </c>
      <c r="L2901" s="55" t="str">
        <f t="shared" si="271"/>
        <v/>
      </c>
      <c r="M2901" s="55">
        <f t="shared" si="275"/>
        <v>20.700000000005048</v>
      </c>
      <c r="N2901" s="59" t="str">
        <f t="shared" si="273"/>
        <v/>
      </c>
      <c r="O2901" s="59" t="str">
        <f t="shared" si="274"/>
        <v/>
      </c>
    </row>
    <row r="2902" spans="1:15" ht="12.5" customHeight="1" x14ac:dyDescent="0.35">
      <c r="A2902" s="61">
        <v>57</v>
      </c>
      <c r="B2902" s="61" t="s">
        <v>54</v>
      </c>
      <c r="C2902" s="70">
        <v>123.7993</v>
      </c>
      <c r="D2902" s="59" t="s">
        <v>50</v>
      </c>
      <c r="E2902" s="61" t="s">
        <v>44</v>
      </c>
      <c r="F2902" s="61" t="s">
        <v>55</v>
      </c>
      <c r="G2902" s="61"/>
      <c r="H2902" s="61" t="str">
        <f>IF(OR(G2902="",G2903="",G2904="",G2905=""),"",(SUMIF(A2902:A$7000,A2902,G2902:G$7000)))</f>
        <v/>
      </c>
      <c r="I2902" s="61" t="str">
        <f t="shared" si="270"/>
        <v/>
      </c>
      <c r="J2902" s="61" t="str">
        <f t="shared" si="272"/>
        <v/>
      </c>
      <c r="K2902" s="61">
        <f t="array" ref="K2902">(MAX(IF($A2902=InsertVoiceSwitchActivateLOG!A$1:A$7000,InsertVoiceSwitchActivateLOG!H$1:H$7000,0)))</f>
        <v>2.3E-2</v>
      </c>
      <c r="L2902" s="61" t="str">
        <f t="shared" si="271"/>
        <v/>
      </c>
      <c r="M2902" s="61">
        <f t="shared" si="275"/>
        <v>18.000000000000682</v>
      </c>
      <c r="N2902" s="59" t="str">
        <f t="shared" si="273"/>
        <v/>
      </c>
      <c r="O2902" s="59" t="str">
        <f t="shared" si="274"/>
        <v/>
      </c>
    </row>
    <row r="2903" spans="1:15" ht="12.5" customHeight="1" x14ac:dyDescent="0.35">
      <c r="A2903" s="2">
        <v>57</v>
      </c>
      <c r="B2903" s="2" t="s">
        <v>54</v>
      </c>
      <c r="C2903" s="69">
        <v>123.8189</v>
      </c>
      <c r="D2903" t="s">
        <v>50</v>
      </c>
      <c r="E2903" s="2" t="s">
        <v>44</v>
      </c>
      <c r="F2903" s="2" t="s">
        <v>55</v>
      </c>
      <c r="G2903" s="2"/>
      <c r="H2903" s="2" t="str">
        <f>IF(OR(G2903="",G2904="",G2905="",G2906=""),"",(SUMIF(A2903:A$7000,A2903,G2903:G$7000)))</f>
        <v/>
      </c>
      <c r="I2903" s="55" t="str">
        <f t="shared" si="270"/>
        <v/>
      </c>
      <c r="J2903" s="61" t="str">
        <f t="shared" si="272"/>
        <v/>
      </c>
      <c r="K2903" s="55">
        <f t="array" ref="K2903">(MAX(IF($A2903=InsertVoiceSwitchActivateLOG!A$1:A$7000,InsertVoiceSwitchActivateLOG!H$1:H$7000,0)))</f>
        <v>2.3E-2</v>
      </c>
      <c r="L2903" s="55" t="str">
        <f t="shared" si="271"/>
        <v/>
      </c>
      <c r="M2903" s="55">
        <f t="shared" si="275"/>
        <v>19.599999999996953</v>
      </c>
      <c r="N2903" s="59" t="str">
        <f t="shared" si="273"/>
        <v/>
      </c>
      <c r="O2903" s="59" t="str">
        <f t="shared" si="274"/>
        <v/>
      </c>
    </row>
    <row r="2904" spans="1:15" ht="12.5" customHeight="1" x14ac:dyDescent="0.35">
      <c r="A2904" s="61">
        <v>57</v>
      </c>
      <c r="B2904" s="61" t="s">
        <v>54</v>
      </c>
      <c r="C2904" s="70">
        <v>123.839</v>
      </c>
      <c r="D2904" s="59" t="s">
        <v>50</v>
      </c>
      <c r="E2904" s="61" t="s">
        <v>44</v>
      </c>
      <c r="F2904" s="61" t="s">
        <v>55</v>
      </c>
      <c r="G2904" s="61"/>
      <c r="H2904" s="61" t="str">
        <f>IF(OR(G2904="",G2905="",G2906="",G2907=""),"",(SUMIF(A2904:A$7000,A2904,G2904:G$7000)))</f>
        <v/>
      </c>
      <c r="I2904" s="61" t="str">
        <f t="shared" si="270"/>
        <v/>
      </c>
      <c r="J2904" s="61" t="str">
        <f t="shared" si="272"/>
        <v/>
      </c>
      <c r="K2904" s="61">
        <f t="array" ref="K2904">(MAX(IF($A2904=InsertVoiceSwitchActivateLOG!A$1:A$7000,InsertVoiceSwitchActivateLOG!H$1:H$7000,0)))</f>
        <v>2.3E-2</v>
      </c>
      <c r="L2904" s="61" t="str">
        <f t="shared" si="271"/>
        <v/>
      </c>
      <c r="M2904" s="61">
        <f t="shared" si="275"/>
        <v>20.099999999999341</v>
      </c>
      <c r="N2904" s="59" t="str">
        <f t="shared" si="273"/>
        <v/>
      </c>
      <c r="O2904" s="59" t="str">
        <f t="shared" si="274"/>
        <v/>
      </c>
    </row>
    <row r="2905" spans="1:15" ht="12.5" customHeight="1" x14ac:dyDescent="0.35">
      <c r="A2905" s="2">
        <v>57</v>
      </c>
      <c r="B2905" s="2" t="s">
        <v>54</v>
      </c>
      <c r="C2905" s="69">
        <v>123.8616</v>
      </c>
      <c r="D2905" t="s">
        <v>50</v>
      </c>
      <c r="E2905" s="2" t="s">
        <v>44</v>
      </c>
      <c r="F2905" s="2" t="s">
        <v>55</v>
      </c>
      <c r="G2905" s="2"/>
      <c r="H2905" s="2" t="str">
        <f>IF(OR(G2905="",G2906="",G2907="",G2908=""),"",(SUMIF(A2905:A$7000,A2905,G2905:G$7000)))</f>
        <v/>
      </c>
      <c r="I2905" s="55" t="str">
        <f t="shared" si="270"/>
        <v/>
      </c>
      <c r="J2905" s="61" t="str">
        <f t="shared" si="272"/>
        <v/>
      </c>
      <c r="K2905" s="55">
        <f t="array" ref="K2905">(MAX(IF($A2905=InsertVoiceSwitchActivateLOG!A$1:A$7000,InsertVoiceSwitchActivateLOG!H$1:H$7000,0)))</f>
        <v>2.3E-2</v>
      </c>
      <c r="L2905" s="55" t="str">
        <f t="shared" si="271"/>
        <v/>
      </c>
      <c r="M2905" s="55">
        <f t="shared" si="275"/>
        <v>22.599999999997067</v>
      </c>
      <c r="N2905" s="59" t="str">
        <f t="shared" si="273"/>
        <v/>
      </c>
      <c r="O2905" s="59" t="str">
        <f t="shared" si="274"/>
        <v/>
      </c>
    </row>
    <row r="2906" spans="1:15" ht="12.5" customHeight="1" x14ac:dyDescent="0.35">
      <c r="A2906" s="61">
        <v>57</v>
      </c>
      <c r="B2906" s="61" t="s">
        <v>54</v>
      </c>
      <c r="C2906" s="70">
        <v>123.8797</v>
      </c>
      <c r="D2906" s="59" t="s">
        <v>50</v>
      </c>
      <c r="E2906" s="61" t="s">
        <v>44</v>
      </c>
      <c r="F2906" s="61" t="s">
        <v>55</v>
      </c>
      <c r="G2906" s="61"/>
      <c r="H2906" s="61" t="str">
        <f>IF(OR(G2906="",G2907="",G2908="",G2909=""),"",(SUMIF(A2906:A$7000,A2906,G2906:G$7000)))</f>
        <v/>
      </c>
      <c r="I2906" s="61" t="str">
        <f t="shared" ref="I2906:I2969" si="276">IF(L2906="","",A2906)</f>
        <v/>
      </c>
      <c r="J2906" s="61" t="str">
        <f t="shared" si="272"/>
        <v/>
      </c>
      <c r="K2906" s="61">
        <f t="array" ref="K2906">(MAX(IF($A2906=InsertVoiceSwitchActivateLOG!A$1:A$7000,InsertVoiceSwitchActivateLOG!H$1:H$7000,0)))</f>
        <v>2.3E-2</v>
      </c>
      <c r="L2906" s="61" t="str">
        <f t="shared" ref="L2906:L2969" si="277">IF(H2906="","",IF(AND(H2905="",H2904="",H2903=""),C2906,""))</f>
        <v/>
      </c>
      <c r="M2906" s="61">
        <f t="shared" si="275"/>
        <v>18.100000000004002</v>
      </c>
      <c r="N2906" s="59" t="str">
        <f t="shared" si="273"/>
        <v/>
      </c>
      <c r="O2906" s="59" t="str">
        <f t="shared" si="274"/>
        <v/>
      </c>
    </row>
    <row r="2907" spans="1:15" ht="12.5" customHeight="1" x14ac:dyDescent="0.35">
      <c r="A2907" s="2">
        <v>57</v>
      </c>
      <c r="B2907" s="2" t="s">
        <v>54</v>
      </c>
      <c r="C2907" s="69">
        <v>123.8986</v>
      </c>
      <c r="D2907" t="s">
        <v>50</v>
      </c>
      <c r="E2907" s="2" t="s">
        <v>44</v>
      </c>
      <c r="F2907" s="2" t="s">
        <v>55</v>
      </c>
      <c r="G2907" s="2"/>
      <c r="H2907" s="2" t="str">
        <f>IF(OR(G2907="",G2908="",G2909="",G2910=""),"",(SUMIF(A2907:A$7000,A2907,G2907:G$7000)))</f>
        <v/>
      </c>
      <c r="I2907" s="55" t="str">
        <f t="shared" si="276"/>
        <v/>
      </c>
      <c r="J2907" s="61" t="str">
        <f t="shared" si="272"/>
        <v/>
      </c>
      <c r="K2907" s="55">
        <f t="array" ref="K2907">(MAX(IF($A2907=InsertVoiceSwitchActivateLOG!A$1:A$7000,InsertVoiceSwitchActivateLOG!H$1:H$7000,0)))</f>
        <v>2.3E-2</v>
      </c>
      <c r="L2907" s="55" t="str">
        <f t="shared" si="277"/>
        <v/>
      </c>
      <c r="M2907" s="55">
        <f t="shared" si="275"/>
        <v>18.900000000002137</v>
      </c>
      <c r="N2907" s="59" t="str">
        <f t="shared" si="273"/>
        <v/>
      </c>
      <c r="O2907" s="59" t="str">
        <f t="shared" si="274"/>
        <v/>
      </c>
    </row>
    <row r="2908" spans="1:15" ht="12.5" customHeight="1" x14ac:dyDescent="0.35">
      <c r="A2908" s="61">
        <v>57</v>
      </c>
      <c r="B2908" s="61" t="s">
        <v>54</v>
      </c>
      <c r="C2908" s="70">
        <v>123.9216</v>
      </c>
      <c r="D2908" s="59" t="s">
        <v>50</v>
      </c>
      <c r="E2908" s="61" t="s">
        <v>44</v>
      </c>
      <c r="F2908" s="61" t="s">
        <v>55</v>
      </c>
      <c r="G2908" s="61"/>
      <c r="H2908" s="61" t="str">
        <f>IF(OR(G2908="",G2909="",G2910="",G2911=""),"",(SUMIF(A2908:A$7000,A2908,G2908:G$7000)))</f>
        <v/>
      </c>
      <c r="I2908" s="61" t="str">
        <f t="shared" si="276"/>
        <v/>
      </c>
      <c r="J2908" s="61" t="str">
        <f t="shared" si="272"/>
        <v/>
      </c>
      <c r="K2908" s="61">
        <f t="array" ref="K2908">(MAX(IF($A2908=InsertVoiceSwitchActivateLOG!A$1:A$7000,InsertVoiceSwitchActivateLOG!H$1:H$7000,0)))</f>
        <v>2.3E-2</v>
      </c>
      <c r="L2908" s="61" t="str">
        <f t="shared" si="277"/>
        <v/>
      </c>
      <c r="M2908" s="61">
        <f t="shared" si="275"/>
        <v>22.999999999996135</v>
      </c>
      <c r="N2908" s="59" t="str">
        <f t="shared" si="273"/>
        <v/>
      </c>
      <c r="O2908" s="59" t="str">
        <f t="shared" si="274"/>
        <v/>
      </c>
    </row>
    <row r="2909" spans="1:15" ht="12.5" customHeight="1" x14ac:dyDescent="0.35">
      <c r="A2909" s="2">
        <v>57</v>
      </c>
      <c r="B2909" s="2" t="s">
        <v>54</v>
      </c>
      <c r="C2909" s="69">
        <v>123.9432</v>
      </c>
      <c r="D2909" t="s">
        <v>50</v>
      </c>
      <c r="E2909" s="2" t="s">
        <v>44</v>
      </c>
      <c r="F2909" s="2" t="s">
        <v>55</v>
      </c>
      <c r="G2909" s="2"/>
      <c r="H2909" s="2" t="str">
        <f>IF(OR(G2909="",G2910="",G2911="",G2912=""),"",(SUMIF(A2909:A$7000,A2909,G2909:G$7000)))</f>
        <v/>
      </c>
      <c r="I2909" s="55" t="str">
        <f t="shared" si="276"/>
        <v/>
      </c>
      <c r="J2909" s="61" t="str">
        <f t="shared" si="272"/>
        <v/>
      </c>
      <c r="K2909" s="55">
        <f t="array" ref="K2909">(MAX(IF($A2909=InsertVoiceSwitchActivateLOG!A$1:A$7000,InsertVoiceSwitchActivateLOG!H$1:H$7000,0)))</f>
        <v>2.3E-2</v>
      </c>
      <c r="L2909" s="55" t="str">
        <f t="shared" si="277"/>
        <v/>
      </c>
      <c r="M2909" s="55">
        <f t="shared" si="275"/>
        <v>21.600000000006503</v>
      </c>
      <c r="N2909" s="59" t="str">
        <f t="shared" si="273"/>
        <v/>
      </c>
      <c r="O2909" s="59" t="str">
        <f t="shared" si="274"/>
        <v/>
      </c>
    </row>
    <row r="2910" spans="1:15" ht="12.5" customHeight="1" x14ac:dyDescent="0.35">
      <c r="A2910" s="61">
        <v>57</v>
      </c>
      <c r="B2910" s="61" t="s">
        <v>54</v>
      </c>
      <c r="C2910" s="70">
        <v>123.96599999999999</v>
      </c>
      <c r="D2910" s="59" t="s">
        <v>50</v>
      </c>
      <c r="E2910" s="61" t="s">
        <v>44</v>
      </c>
      <c r="F2910" s="61" t="s">
        <v>55</v>
      </c>
      <c r="G2910" s="61"/>
      <c r="H2910" s="61" t="str">
        <f>IF(OR(G2910="",G2911="",G2912="",G2913=""),"",(SUMIF(A2910:A$7000,A2910,G2910:G$7000)))</f>
        <v/>
      </c>
      <c r="I2910" s="61" t="str">
        <f t="shared" si="276"/>
        <v/>
      </c>
      <c r="J2910" s="61" t="str">
        <f t="shared" si="272"/>
        <v/>
      </c>
      <c r="K2910" s="61">
        <f t="array" ref="K2910">(MAX(IF($A2910=InsertVoiceSwitchActivateLOG!A$1:A$7000,InsertVoiceSwitchActivateLOG!H$1:H$7000,0)))</f>
        <v>2.3E-2</v>
      </c>
      <c r="L2910" s="61" t="str">
        <f t="shared" si="277"/>
        <v/>
      </c>
      <c r="M2910" s="61">
        <f t="shared" si="275"/>
        <v>22.799999999989495</v>
      </c>
      <c r="N2910" s="59" t="str">
        <f t="shared" si="273"/>
        <v/>
      </c>
      <c r="O2910" s="59" t="str">
        <f t="shared" si="274"/>
        <v/>
      </c>
    </row>
    <row r="2911" spans="1:15" ht="12.5" customHeight="1" x14ac:dyDescent="0.35">
      <c r="A2911" s="2">
        <v>58</v>
      </c>
      <c r="B2911" s="2" t="s">
        <v>54</v>
      </c>
      <c r="C2911" s="69">
        <v>124.9945</v>
      </c>
      <c r="D2911" t="s">
        <v>50</v>
      </c>
      <c r="E2911" s="2" t="s">
        <v>44</v>
      </c>
      <c r="F2911" s="2" t="s">
        <v>55</v>
      </c>
      <c r="G2911" s="2"/>
      <c r="H2911" s="2" t="str">
        <f>IF(OR(G2911="",G2912="",G2913="",G2914=""),"",(SUMIF(A2911:A$7000,A2911,G2911:G$7000)))</f>
        <v/>
      </c>
      <c r="I2911" s="55" t="str">
        <f t="shared" si="276"/>
        <v/>
      </c>
      <c r="J2911" s="61" t="str">
        <f t="shared" si="272"/>
        <v/>
      </c>
      <c r="K2911" s="55">
        <f t="array" ref="K2911">(MAX(IF($A2911=InsertVoiceSwitchActivateLOG!A$1:A$7000,InsertVoiceSwitchActivateLOG!H$1:H$7000,0)))</f>
        <v>0.12440000000000001</v>
      </c>
      <c r="L2911" s="55" t="str">
        <f t="shared" si="277"/>
        <v/>
      </c>
      <c r="M2911" s="55">
        <f t="shared" si="275"/>
        <v>0</v>
      </c>
      <c r="N2911" s="59" t="str">
        <f t="shared" si="273"/>
        <v/>
      </c>
      <c r="O2911" s="59" t="str">
        <f t="shared" si="274"/>
        <v/>
      </c>
    </row>
    <row r="2912" spans="1:15" ht="12.5" customHeight="1" x14ac:dyDescent="0.35">
      <c r="A2912" s="61">
        <v>58</v>
      </c>
      <c r="B2912" s="61" t="s">
        <v>54</v>
      </c>
      <c r="C2912" s="70">
        <v>125.01900000000001</v>
      </c>
      <c r="D2912" s="59" t="s">
        <v>50</v>
      </c>
      <c r="E2912" s="61" t="s">
        <v>44</v>
      </c>
      <c r="F2912" s="61" t="s">
        <v>55</v>
      </c>
      <c r="G2912" s="61"/>
      <c r="H2912" s="61" t="str">
        <f>IF(OR(G2912="",G2913="",G2914="",G2915=""),"",(SUMIF(A2912:A$7000,A2912,G2912:G$7000)))</f>
        <v/>
      </c>
      <c r="I2912" s="61" t="str">
        <f t="shared" si="276"/>
        <v/>
      </c>
      <c r="J2912" s="61" t="str">
        <f t="shared" si="272"/>
        <v/>
      </c>
      <c r="K2912" s="61">
        <f t="array" ref="K2912">(MAX(IF($A2912=InsertVoiceSwitchActivateLOG!A$1:A$7000,InsertVoiceSwitchActivateLOG!H$1:H$7000,0)))</f>
        <v>0.12440000000000001</v>
      </c>
      <c r="L2912" s="61" t="str">
        <f t="shared" si="277"/>
        <v/>
      </c>
      <c r="M2912" s="61">
        <f t="shared" si="275"/>
        <v>24.500000000003297</v>
      </c>
      <c r="N2912" s="59" t="str">
        <f t="shared" si="273"/>
        <v/>
      </c>
      <c r="O2912" s="59" t="str">
        <f t="shared" si="274"/>
        <v/>
      </c>
    </row>
    <row r="2913" spans="1:15" ht="12.5" customHeight="1" x14ac:dyDescent="0.35">
      <c r="A2913" s="2">
        <v>58</v>
      </c>
      <c r="B2913" s="2" t="s">
        <v>54</v>
      </c>
      <c r="C2913" s="69">
        <v>125.0436</v>
      </c>
      <c r="D2913" t="s">
        <v>50</v>
      </c>
      <c r="E2913" s="2" t="s">
        <v>44</v>
      </c>
      <c r="F2913" s="2" t="s">
        <v>55</v>
      </c>
      <c r="G2913" s="2">
        <v>1E-4</v>
      </c>
      <c r="H2913" s="2" t="str">
        <f>IF(OR(G2913="",G2914="",G2915="",G2916=""),"",(SUMIF(A2913:A$7000,A2913,G2913:G$7000)))</f>
        <v/>
      </c>
      <c r="I2913" s="55" t="str">
        <f t="shared" si="276"/>
        <v/>
      </c>
      <c r="J2913" s="61" t="str">
        <f t="shared" si="272"/>
        <v/>
      </c>
      <c r="K2913" s="55">
        <f t="array" ref="K2913">(MAX(IF($A2913=InsertVoiceSwitchActivateLOG!A$1:A$7000,InsertVoiceSwitchActivateLOG!H$1:H$7000,0)))</f>
        <v>0.12440000000000001</v>
      </c>
      <c r="L2913" s="55" t="str">
        <f t="shared" si="277"/>
        <v/>
      </c>
      <c r="M2913" s="55">
        <f t="shared" si="275"/>
        <v>24.599999999992406</v>
      </c>
      <c r="N2913" s="59" t="str">
        <f t="shared" si="273"/>
        <v/>
      </c>
      <c r="O2913" s="59" t="str">
        <f t="shared" si="274"/>
        <v/>
      </c>
    </row>
    <row r="2914" spans="1:15" ht="12.5" customHeight="1" x14ac:dyDescent="0.35">
      <c r="A2914" s="61">
        <v>58</v>
      </c>
      <c r="B2914" s="61" t="s">
        <v>54</v>
      </c>
      <c r="C2914" s="70">
        <v>125.05970000000001</v>
      </c>
      <c r="D2914" s="59" t="s">
        <v>50</v>
      </c>
      <c r="E2914" s="61" t="s">
        <v>44</v>
      </c>
      <c r="F2914" s="61" t="s">
        <v>55</v>
      </c>
      <c r="G2914" s="61"/>
      <c r="H2914" s="61" t="str">
        <f>IF(OR(G2914="",G2915="",G2916="",G2917=""),"",(SUMIF(A2914:A$7000,A2914,G2914:G$7000)))</f>
        <v/>
      </c>
      <c r="I2914" s="61" t="str">
        <f t="shared" si="276"/>
        <v/>
      </c>
      <c r="J2914" s="61" t="str">
        <f t="shared" si="272"/>
        <v/>
      </c>
      <c r="K2914" s="61">
        <f t="array" ref="K2914">(MAX(IF($A2914=InsertVoiceSwitchActivateLOG!A$1:A$7000,InsertVoiceSwitchActivateLOG!H$1:H$7000,0)))</f>
        <v>0.12440000000000001</v>
      </c>
      <c r="L2914" s="61" t="str">
        <f t="shared" si="277"/>
        <v/>
      </c>
      <c r="M2914" s="61">
        <f t="shared" si="275"/>
        <v>16.100000000008663</v>
      </c>
      <c r="N2914" s="59" t="str">
        <f t="shared" si="273"/>
        <v/>
      </c>
      <c r="O2914" s="59" t="str">
        <f t="shared" si="274"/>
        <v/>
      </c>
    </row>
    <row r="2915" spans="1:15" ht="12.5" customHeight="1" x14ac:dyDescent="0.35">
      <c r="A2915" s="2">
        <v>58</v>
      </c>
      <c r="B2915" s="2" t="s">
        <v>54</v>
      </c>
      <c r="C2915" s="69">
        <v>125.0754</v>
      </c>
      <c r="D2915" t="s">
        <v>50</v>
      </c>
      <c r="E2915" s="2" t="s">
        <v>44</v>
      </c>
      <c r="F2915" s="2" t="s">
        <v>55</v>
      </c>
      <c r="G2915" s="2"/>
      <c r="H2915" s="2" t="str">
        <f>IF(OR(G2915="",G2916="",G2917="",G2918=""),"",(SUMIF(A2915:A$7000,A2915,G2915:G$7000)))</f>
        <v/>
      </c>
      <c r="I2915" s="55" t="str">
        <f t="shared" si="276"/>
        <v/>
      </c>
      <c r="J2915" s="61" t="str">
        <f t="shared" si="272"/>
        <v/>
      </c>
      <c r="K2915" s="55">
        <f t="array" ref="K2915">(MAX(IF($A2915=InsertVoiceSwitchActivateLOG!A$1:A$7000,InsertVoiceSwitchActivateLOG!H$1:H$7000,0)))</f>
        <v>0.12440000000000001</v>
      </c>
      <c r="L2915" s="55" t="str">
        <f t="shared" si="277"/>
        <v/>
      </c>
      <c r="M2915" s="55">
        <f t="shared" si="275"/>
        <v>15.699999999995384</v>
      </c>
      <c r="N2915" s="59" t="str">
        <f t="shared" si="273"/>
        <v/>
      </c>
      <c r="O2915" s="59" t="str">
        <f t="shared" si="274"/>
        <v/>
      </c>
    </row>
    <row r="2916" spans="1:15" ht="12.5" customHeight="1" x14ac:dyDescent="0.35">
      <c r="A2916" s="61">
        <v>58</v>
      </c>
      <c r="B2916" s="61" t="s">
        <v>54</v>
      </c>
      <c r="C2916" s="70">
        <v>125.0911</v>
      </c>
      <c r="D2916" s="59" t="s">
        <v>50</v>
      </c>
      <c r="E2916" s="61" t="s">
        <v>44</v>
      </c>
      <c r="F2916" s="61" t="s">
        <v>55</v>
      </c>
      <c r="G2916" s="61"/>
      <c r="H2916" s="61" t="str">
        <f>IF(OR(G2916="",G2917="",G2918="",G2919=""),"",(SUMIF(A2916:A$7000,A2916,G2916:G$7000)))</f>
        <v/>
      </c>
      <c r="I2916" s="61" t="str">
        <f t="shared" si="276"/>
        <v/>
      </c>
      <c r="J2916" s="61" t="str">
        <f t="shared" si="272"/>
        <v/>
      </c>
      <c r="K2916" s="61">
        <f t="array" ref="K2916">(MAX(IF($A2916=InsertVoiceSwitchActivateLOG!A$1:A$7000,InsertVoiceSwitchActivateLOG!H$1:H$7000,0)))</f>
        <v>0.12440000000000001</v>
      </c>
      <c r="L2916" s="61" t="str">
        <f t="shared" si="277"/>
        <v/>
      </c>
      <c r="M2916" s="61">
        <f t="shared" si="275"/>
        <v>15.699999999995384</v>
      </c>
      <c r="N2916" s="59" t="str">
        <f t="shared" si="273"/>
        <v/>
      </c>
      <c r="O2916" s="59" t="str">
        <f t="shared" si="274"/>
        <v/>
      </c>
    </row>
    <row r="2917" spans="1:15" ht="12.5" customHeight="1" x14ac:dyDescent="0.35">
      <c r="A2917" s="2">
        <v>58</v>
      </c>
      <c r="B2917" s="2" t="s">
        <v>54</v>
      </c>
      <c r="C2917" s="69">
        <v>125.10890000000001</v>
      </c>
      <c r="D2917" t="s">
        <v>50</v>
      </c>
      <c r="E2917" s="2" t="s">
        <v>44</v>
      </c>
      <c r="F2917" s="2" t="s">
        <v>55</v>
      </c>
      <c r="G2917" s="2"/>
      <c r="H2917" s="2" t="str">
        <f>IF(OR(G2917="",G2918="",G2919="",G2920=""),"",(SUMIF(A2917:A$7000,A2917,G2917:G$7000)))</f>
        <v/>
      </c>
      <c r="I2917" s="55" t="str">
        <f t="shared" si="276"/>
        <v/>
      </c>
      <c r="J2917" s="61" t="str">
        <f t="shared" si="272"/>
        <v/>
      </c>
      <c r="K2917" s="55">
        <f t="array" ref="K2917">(MAX(IF($A2917=InsertVoiceSwitchActivateLOG!A$1:A$7000,InsertVoiceSwitchActivateLOG!H$1:H$7000,0)))</f>
        <v>0.12440000000000001</v>
      </c>
      <c r="L2917" s="55" t="str">
        <f t="shared" si="277"/>
        <v/>
      </c>
      <c r="M2917" s="55">
        <f t="shared" si="275"/>
        <v>17.800000000008254</v>
      </c>
      <c r="N2917" s="59" t="str">
        <f t="shared" si="273"/>
        <v/>
      </c>
      <c r="O2917" s="59" t="str">
        <f t="shared" si="274"/>
        <v/>
      </c>
    </row>
    <row r="2918" spans="1:15" ht="12.5" customHeight="1" x14ac:dyDescent="0.35">
      <c r="A2918" s="61">
        <v>58</v>
      </c>
      <c r="B2918" s="61" t="s">
        <v>54</v>
      </c>
      <c r="C2918" s="70">
        <v>125.1246</v>
      </c>
      <c r="D2918" s="59" t="s">
        <v>50</v>
      </c>
      <c r="E2918" s="61" t="s">
        <v>44</v>
      </c>
      <c r="F2918" s="61" t="s">
        <v>55</v>
      </c>
      <c r="G2918" s="61"/>
      <c r="H2918" s="61" t="str">
        <f>IF(OR(G2918="",G2919="",G2920="",G2921=""),"",(SUMIF(A2918:A$7000,A2918,G2918:G$7000)))</f>
        <v/>
      </c>
      <c r="I2918" s="61" t="str">
        <f t="shared" si="276"/>
        <v/>
      </c>
      <c r="J2918" s="61" t="str">
        <f t="shared" si="272"/>
        <v/>
      </c>
      <c r="K2918" s="61">
        <f t="array" ref="K2918">(MAX(IF($A2918=InsertVoiceSwitchActivateLOG!A$1:A$7000,InsertVoiceSwitchActivateLOG!H$1:H$7000,0)))</f>
        <v>0.12440000000000001</v>
      </c>
      <c r="L2918" s="61" t="str">
        <f t="shared" si="277"/>
        <v/>
      </c>
      <c r="M2918" s="61">
        <f t="shared" si="275"/>
        <v>15.699999999995384</v>
      </c>
      <c r="N2918" s="59" t="str">
        <f t="shared" si="273"/>
        <v/>
      </c>
      <c r="O2918" s="59" t="str">
        <f t="shared" si="274"/>
        <v/>
      </c>
    </row>
    <row r="2919" spans="1:15" ht="12.5" customHeight="1" x14ac:dyDescent="0.35">
      <c r="A2919" s="2">
        <v>58</v>
      </c>
      <c r="B2919" s="2" t="s">
        <v>54</v>
      </c>
      <c r="C2919" s="69">
        <v>125.14449999999999</v>
      </c>
      <c r="D2919" t="s">
        <v>50</v>
      </c>
      <c r="E2919" s="2" t="s">
        <v>44</v>
      </c>
      <c r="F2919" s="2" t="s">
        <v>55</v>
      </c>
      <c r="G2919" s="2"/>
      <c r="H2919" s="2" t="str">
        <f>IF(OR(G2919="",G2920="",G2921="",G2922=""),"",(SUMIF(A2919:A$7000,A2919,G2919:G$7000)))</f>
        <v/>
      </c>
      <c r="I2919" s="55" t="str">
        <f t="shared" si="276"/>
        <v/>
      </c>
      <c r="J2919" s="61" t="str">
        <f t="shared" si="272"/>
        <v/>
      </c>
      <c r="K2919" s="55">
        <f t="array" ref="K2919">(MAX(IF($A2919=InsertVoiceSwitchActivateLOG!A$1:A$7000,InsertVoiceSwitchActivateLOG!H$1:H$7000,0)))</f>
        <v>0.12440000000000001</v>
      </c>
      <c r="L2919" s="55" t="str">
        <f t="shared" si="277"/>
        <v/>
      </c>
      <c r="M2919" s="55">
        <f t="shared" si="275"/>
        <v>19.899999999992701</v>
      </c>
      <c r="N2919" s="59" t="str">
        <f t="shared" si="273"/>
        <v/>
      </c>
      <c r="O2919" s="59" t="str">
        <f t="shared" si="274"/>
        <v/>
      </c>
    </row>
    <row r="2920" spans="1:15" ht="12.5" customHeight="1" x14ac:dyDescent="0.35">
      <c r="A2920" s="61">
        <v>58</v>
      </c>
      <c r="B2920" s="61" t="s">
        <v>54</v>
      </c>
      <c r="C2920" s="70">
        <v>125.1613</v>
      </c>
      <c r="D2920" s="59" t="s">
        <v>50</v>
      </c>
      <c r="E2920" s="61" t="s">
        <v>44</v>
      </c>
      <c r="F2920" s="61" t="s">
        <v>55</v>
      </c>
      <c r="G2920" s="61"/>
      <c r="H2920" s="61" t="str">
        <f>IF(OR(G2920="",G2921="",G2922="",G2923=""),"",(SUMIF(A2920:A$7000,A2920,G2920:G$7000)))</f>
        <v/>
      </c>
      <c r="I2920" s="61" t="str">
        <f t="shared" si="276"/>
        <v/>
      </c>
      <c r="J2920" s="61" t="str">
        <f t="shared" si="272"/>
        <v/>
      </c>
      <c r="K2920" s="61">
        <f t="array" ref="K2920">(MAX(IF($A2920=InsertVoiceSwitchActivateLOG!A$1:A$7000,InsertVoiceSwitchActivateLOG!H$1:H$7000,0)))</f>
        <v>0.12440000000000001</v>
      </c>
      <c r="L2920" s="61" t="str">
        <f t="shared" si="277"/>
        <v/>
      </c>
      <c r="M2920" s="61">
        <f t="shared" si="275"/>
        <v>16.800000000003479</v>
      </c>
      <c r="N2920" s="59" t="str">
        <f t="shared" si="273"/>
        <v/>
      </c>
      <c r="O2920" s="59" t="str">
        <f t="shared" si="274"/>
        <v/>
      </c>
    </row>
    <row r="2921" spans="1:15" ht="12.5" customHeight="1" x14ac:dyDescent="0.35">
      <c r="A2921" s="2">
        <v>58</v>
      </c>
      <c r="B2921" s="2" t="s">
        <v>54</v>
      </c>
      <c r="C2921" s="69">
        <v>125.1861</v>
      </c>
      <c r="D2921" t="s">
        <v>50</v>
      </c>
      <c r="E2921" s="2" t="s">
        <v>44</v>
      </c>
      <c r="F2921" s="2" t="s">
        <v>55</v>
      </c>
      <c r="G2921" s="2"/>
      <c r="H2921" s="2" t="str">
        <f>IF(OR(G2921="",G2922="",G2923="",G2924=""),"",(SUMIF(A2921:A$7000,A2921,G2921:G$7000)))</f>
        <v/>
      </c>
      <c r="I2921" s="55" t="str">
        <f t="shared" si="276"/>
        <v/>
      </c>
      <c r="J2921" s="61" t="str">
        <f t="shared" si="272"/>
        <v/>
      </c>
      <c r="K2921" s="55">
        <f t="array" ref="K2921">(MAX(IF($A2921=InsertVoiceSwitchActivateLOG!A$1:A$7000,InsertVoiceSwitchActivateLOG!H$1:H$7000,0)))</f>
        <v>0.12440000000000001</v>
      </c>
      <c r="L2921" s="55" t="str">
        <f t="shared" si="277"/>
        <v/>
      </c>
      <c r="M2921" s="55">
        <f t="shared" si="275"/>
        <v>24.799999999999045</v>
      </c>
      <c r="N2921" s="59" t="str">
        <f t="shared" si="273"/>
        <v/>
      </c>
      <c r="O2921" s="59" t="str">
        <f t="shared" si="274"/>
        <v/>
      </c>
    </row>
    <row r="2922" spans="1:15" ht="12.5" customHeight="1" x14ac:dyDescent="0.35">
      <c r="A2922" s="61">
        <v>58</v>
      </c>
      <c r="B2922" s="61" t="s">
        <v>54</v>
      </c>
      <c r="C2922" s="70">
        <v>125.2072</v>
      </c>
      <c r="D2922" s="59" t="s">
        <v>50</v>
      </c>
      <c r="E2922" s="61" t="s">
        <v>44</v>
      </c>
      <c r="F2922" s="61" t="s">
        <v>55</v>
      </c>
      <c r="G2922" s="61">
        <v>2.9999999999999997E-4</v>
      </c>
      <c r="H2922" s="61" t="str">
        <f>IF(OR(G2922="",G2923="",G2924="",G2925=""),"",(SUMIF(A2922:A$7000,A2922,G2922:G$7000)))</f>
        <v/>
      </c>
      <c r="I2922" s="61" t="str">
        <f t="shared" si="276"/>
        <v/>
      </c>
      <c r="J2922" s="61" t="str">
        <f t="shared" si="272"/>
        <v/>
      </c>
      <c r="K2922" s="61">
        <f t="array" ref="K2922">(MAX(IF($A2922=InsertVoiceSwitchActivateLOG!A$1:A$7000,InsertVoiceSwitchActivateLOG!H$1:H$7000,0)))</f>
        <v>0.12440000000000001</v>
      </c>
      <c r="L2922" s="61" t="str">
        <f t="shared" si="277"/>
        <v/>
      </c>
      <c r="M2922" s="61">
        <f t="shared" si="275"/>
        <v>21.100000000004115</v>
      </c>
      <c r="N2922" s="59" t="str">
        <f t="shared" si="273"/>
        <v/>
      </c>
      <c r="O2922" s="59" t="str">
        <f t="shared" si="274"/>
        <v/>
      </c>
    </row>
    <row r="2923" spans="1:15" ht="12.5" customHeight="1" x14ac:dyDescent="0.35">
      <c r="A2923" s="2">
        <v>58</v>
      </c>
      <c r="B2923" s="2" t="s">
        <v>54</v>
      </c>
      <c r="C2923" s="69">
        <v>125.2273</v>
      </c>
      <c r="D2923" t="s">
        <v>50</v>
      </c>
      <c r="E2923" s="2" t="s">
        <v>44</v>
      </c>
      <c r="F2923" s="2" t="s">
        <v>55</v>
      </c>
      <c r="G2923" s="2"/>
      <c r="H2923" s="2" t="str">
        <f>IF(OR(G2923="",G2924="",G2925="",G2926=""),"",(SUMIF(A2923:A$7000,A2923,G2923:G$7000)))</f>
        <v/>
      </c>
      <c r="I2923" s="55" t="str">
        <f t="shared" si="276"/>
        <v/>
      </c>
      <c r="J2923" s="61" t="str">
        <f t="shared" si="272"/>
        <v/>
      </c>
      <c r="K2923" s="55">
        <f t="array" ref="K2923">(MAX(IF($A2923=InsertVoiceSwitchActivateLOG!A$1:A$7000,InsertVoiceSwitchActivateLOG!H$1:H$7000,0)))</f>
        <v>0.12440000000000001</v>
      </c>
      <c r="L2923" s="55" t="str">
        <f t="shared" si="277"/>
        <v/>
      </c>
      <c r="M2923" s="55">
        <f t="shared" si="275"/>
        <v>20.099999999999341</v>
      </c>
      <c r="N2923" s="59" t="str">
        <f t="shared" si="273"/>
        <v/>
      </c>
      <c r="O2923" s="59" t="str">
        <f t="shared" si="274"/>
        <v/>
      </c>
    </row>
    <row r="2924" spans="1:15" ht="12.5" customHeight="1" x14ac:dyDescent="0.35">
      <c r="A2924" s="61">
        <v>58</v>
      </c>
      <c r="B2924" s="61" t="s">
        <v>54</v>
      </c>
      <c r="C2924" s="70">
        <v>125.24769999999999</v>
      </c>
      <c r="D2924" s="59" t="s">
        <v>50</v>
      </c>
      <c r="E2924" s="61" t="s">
        <v>44</v>
      </c>
      <c r="F2924" s="61" t="s">
        <v>55</v>
      </c>
      <c r="G2924" s="61"/>
      <c r="H2924" s="61" t="str">
        <f>IF(OR(G2924="",G2925="",G2926="",G2927=""),"",(SUMIF(A2924:A$7000,A2924,G2924:G$7000)))</f>
        <v/>
      </c>
      <c r="I2924" s="61" t="str">
        <f t="shared" si="276"/>
        <v/>
      </c>
      <c r="J2924" s="61" t="str">
        <f t="shared" si="272"/>
        <v/>
      </c>
      <c r="K2924" s="61">
        <f t="array" ref="K2924">(MAX(IF($A2924=InsertVoiceSwitchActivateLOG!A$1:A$7000,InsertVoiceSwitchActivateLOG!H$1:H$7000,0)))</f>
        <v>0.12440000000000001</v>
      </c>
      <c r="L2924" s="61" t="str">
        <f t="shared" si="277"/>
        <v/>
      </c>
      <c r="M2924" s="61">
        <f t="shared" si="275"/>
        <v>20.399999999995089</v>
      </c>
      <c r="N2924" s="59" t="str">
        <f t="shared" si="273"/>
        <v/>
      </c>
      <c r="O2924" s="59" t="str">
        <f t="shared" si="274"/>
        <v/>
      </c>
    </row>
    <row r="2925" spans="1:15" ht="12.5" customHeight="1" x14ac:dyDescent="0.35">
      <c r="A2925" s="2">
        <v>58</v>
      </c>
      <c r="B2925" s="2" t="s">
        <v>54</v>
      </c>
      <c r="C2925" s="69">
        <v>125.2672</v>
      </c>
      <c r="D2925" t="s">
        <v>50</v>
      </c>
      <c r="E2925" s="2" t="s">
        <v>44</v>
      </c>
      <c r="F2925" s="2" t="s">
        <v>55</v>
      </c>
      <c r="G2925" s="2"/>
      <c r="H2925" s="2" t="str">
        <f>IF(OR(G2925="",G2926="",G2927="",G2928=""),"",(SUMIF(A2925:A$7000,A2925,G2925:G$7000)))</f>
        <v/>
      </c>
      <c r="I2925" s="55" t="str">
        <f t="shared" si="276"/>
        <v/>
      </c>
      <c r="J2925" s="61" t="str">
        <f t="shared" si="272"/>
        <v/>
      </c>
      <c r="K2925" s="55">
        <f t="array" ref="K2925">(MAX(IF($A2925=InsertVoiceSwitchActivateLOG!A$1:A$7000,InsertVoiceSwitchActivateLOG!H$1:H$7000,0)))</f>
        <v>0.12440000000000001</v>
      </c>
      <c r="L2925" s="55" t="str">
        <f t="shared" si="277"/>
        <v/>
      </c>
      <c r="M2925" s="55">
        <f t="shared" si="275"/>
        <v>19.500000000007844</v>
      </c>
      <c r="N2925" s="59" t="str">
        <f t="shared" si="273"/>
        <v/>
      </c>
      <c r="O2925" s="59" t="str">
        <f t="shared" si="274"/>
        <v/>
      </c>
    </row>
    <row r="2926" spans="1:15" ht="12.5" customHeight="1" x14ac:dyDescent="0.35">
      <c r="A2926" s="61">
        <v>58</v>
      </c>
      <c r="B2926" s="61" t="s">
        <v>54</v>
      </c>
      <c r="C2926" s="70">
        <v>125.2882</v>
      </c>
      <c r="D2926" s="59" t="s">
        <v>50</v>
      </c>
      <c r="E2926" s="61" t="s">
        <v>44</v>
      </c>
      <c r="F2926" s="61" t="s">
        <v>55</v>
      </c>
      <c r="G2926" s="61"/>
      <c r="H2926" s="61" t="str">
        <f>IF(OR(G2926="",G2927="",G2928="",G2929=""),"",(SUMIF(A2926:A$7000,A2926,G2926:G$7000)))</f>
        <v/>
      </c>
      <c r="I2926" s="61" t="str">
        <f t="shared" si="276"/>
        <v/>
      </c>
      <c r="J2926" s="61" t="str">
        <f t="shared" si="272"/>
        <v/>
      </c>
      <c r="K2926" s="61">
        <f t="array" ref="K2926">(MAX(IF($A2926=InsertVoiceSwitchActivateLOG!A$1:A$7000,InsertVoiceSwitchActivateLOG!H$1:H$7000,0)))</f>
        <v>0.12440000000000001</v>
      </c>
      <c r="L2926" s="61" t="str">
        <f t="shared" si="277"/>
        <v/>
      </c>
      <c r="M2926" s="61">
        <f t="shared" si="275"/>
        <v>21.000000000000796</v>
      </c>
      <c r="N2926" s="59" t="str">
        <f t="shared" si="273"/>
        <v/>
      </c>
      <c r="O2926" s="59" t="str">
        <f t="shared" si="274"/>
        <v/>
      </c>
    </row>
    <row r="2927" spans="1:15" ht="12.5" customHeight="1" x14ac:dyDescent="0.35">
      <c r="A2927" s="2">
        <v>58</v>
      </c>
      <c r="B2927" s="2" t="s">
        <v>54</v>
      </c>
      <c r="C2927" s="69">
        <v>125.30419999999999</v>
      </c>
      <c r="D2927" t="s">
        <v>50</v>
      </c>
      <c r="E2927" s="2" t="s">
        <v>44</v>
      </c>
      <c r="F2927" s="2" t="s">
        <v>55</v>
      </c>
      <c r="G2927" s="2">
        <v>1E-4</v>
      </c>
      <c r="H2927" s="2">
        <f>IF(OR(G2927="",G2928="",G2929="",G2930=""),"",(SUMIF(A2927:A$7000,A2927,G2927:G$7000)))</f>
        <v>0.12440000000000001</v>
      </c>
      <c r="I2927" s="55">
        <f t="shared" si="276"/>
        <v>58</v>
      </c>
      <c r="J2927" s="61" t="str">
        <f t="shared" si="272"/>
        <v>TaskC</v>
      </c>
      <c r="K2927" s="55">
        <f t="array" ref="K2927">(MAX(IF($A2927=InsertVoiceSwitchActivateLOG!A$1:A$7000,InsertVoiceSwitchActivateLOG!H$1:H$7000,0)))</f>
        <v>0.12440000000000001</v>
      </c>
      <c r="L2927" s="55">
        <f t="shared" si="277"/>
        <v>125.30419999999999</v>
      </c>
      <c r="M2927" s="55">
        <f t="shared" si="275"/>
        <v>15.999999999991132</v>
      </c>
      <c r="N2927" s="59" t="str">
        <f t="shared" si="273"/>
        <v/>
      </c>
      <c r="O2927" s="59" t="str">
        <f t="shared" si="274"/>
        <v/>
      </c>
    </row>
    <row r="2928" spans="1:15" ht="12.5" customHeight="1" x14ac:dyDescent="0.35">
      <c r="A2928" s="61">
        <v>58</v>
      </c>
      <c r="B2928" s="61" t="s">
        <v>54</v>
      </c>
      <c r="C2928" s="70">
        <v>125.3265</v>
      </c>
      <c r="D2928" s="59" t="s">
        <v>50</v>
      </c>
      <c r="E2928" s="61" t="s">
        <v>44</v>
      </c>
      <c r="F2928" s="61" t="s">
        <v>55</v>
      </c>
      <c r="G2928" s="61">
        <v>8.0000000000000004E-4</v>
      </c>
      <c r="H2928" s="61">
        <f>IF(OR(G2928="",G2929="",G2930="",G2931=""),"",(SUMIF(A2928:A$7000,A2928,G2928:G$7000)))</f>
        <v>0.12429999999999999</v>
      </c>
      <c r="I2928" s="61" t="str">
        <f t="shared" si="276"/>
        <v/>
      </c>
      <c r="J2928" s="61" t="str">
        <f t="shared" si="272"/>
        <v/>
      </c>
      <c r="K2928" s="61">
        <f t="array" ref="K2928">(MAX(IF($A2928=InsertVoiceSwitchActivateLOG!A$1:A$7000,InsertVoiceSwitchActivateLOG!H$1:H$7000,0)))</f>
        <v>0.12440000000000001</v>
      </c>
      <c r="L2928" s="61" t="str">
        <f t="shared" si="277"/>
        <v/>
      </c>
      <c r="M2928" s="61">
        <f t="shared" si="275"/>
        <v>22.300000000001319</v>
      </c>
      <c r="N2928" s="59">
        <f t="shared" si="273"/>
        <v>58</v>
      </c>
      <c r="O2928" s="59">
        <f t="shared" si="274"/>
        <v>1</v>
      </c>
    </row>
    <row r="2929" spans="1:15" ht="12.5" customHeight="1" x14ac:dyDescent="0.35">
      <c r="A2929" s="2">
        <v>58</v>
      </c>
      <c r="B2929" s="2" t="s">
        <v>56</v>
      </c>
      <c r="C2929" s="69">
        <v>125.36069999999999</v>
      </c>
      <c r="D2929" t="s">
        <v>50</v>
      </c>
      <c r="E2929" s="2" t="s">
        <v>44</v>
      </c>
      <c r="F2929" s="2" t="s">
        <v>55</v>
      </c>
      <c r="G2929" s="2">
        <v>1.6999999999999999E-3</v>
      </c>
      <c r="H2929" s="2">
        <f>IF(OR(G2929="",G2930="",G2931="",G2932=""),"",(SUMIF(A2929:A$7000,A2929,G2929:G$7000)))</f>
        <v>0.1235</v>
      </c>
      <c r="I2929" s="55" t="str">
        <f t="shared" si="276"/>
        <v/>
      </c>
      <c r="J2929" s="61" t="str">
        <f t="shared" si="272"/>
        <v/>
      </c>
      <c r="K2929" s="55">
        <f t="array" ref="K2929">(MAX(IF($A2929=InsertVoiceSwitchActivateLOG!A$1:A$7000,InsertVoiceSwitchActivateLOG!H$1:H$7000,0)))</f>
        <v>0.12440000000000001</v>
      </c>
      <c r="L2929" s="55" t="str">
        <f t="shared" si="277"/>
        <v/>
      </c>
      <c r="M2929" s="55">
        <f t="shared" si="275"/>
        <v>34.199999999998454</v>
      </c>
      <c r="N2929" s="59">
        <f t="shared" si="273"/>
        <v>58</v>
      </c>
      <c r="O2929" s="59">
        <f t="shared" si="274"/>
        <v>1</v>
      </c>
    </row>
    <row r="2930" spans="1:15" ht="12.5" customHeight="1" x14ac:dyDescent="0.35">
      <c r="A2930" s="61">
        <v>58</v>
      </c>
      <c r="B2930" s="61" t="s">
        <v>56</v>
      </c>
      <c r="C2930" s="70">
        <v>125.383</v>
      </c>
      <c r="D2930" s="59" t="s">
        <v>50</v>
      </c>
      <c r="E2930" s="61" t="s">
        <v>44</v>
      </c>
      <c r="F2930" s="61" t="s">
        <v>55</v>
      </c>
      <c r="G2930" s="61">
        <v>5.0000000000000001E-3</v>
      </c>
      <c r="H2930" s="61">
        <f>IF(OR(G2930="",G2931="",G2932="",G2933=""),"",(SUMIF(A2930:A$7000,A2930,G2930:G$7000)))</f>
        <v>0.12179999999999999</v>
      </c>
      <c r="I2930" s="61" t="str">
        <f t="shared" si="276"/>
        <v/>
      </c>
      <c r="J2930" s="61" t="str">
        <f t="shared" si="272"/>
        <v/>
      </c>
      <c r="K2930" s="61">
        <f t="array" ref="K2930">(MAX(IF($A2930=InsertVoiceSwitchActivateLOG!A$1:A$7000,InsertVoiceSwitchActivateLOG!H$1:H$7000,0)))</f>
        <v>0.12440000000000001</v>
      </c>
      <c r="L2930" s="61" t="str">
        <f t="shared" si="277"/>
        <v/>
      </c>
      <c r="M2930" s="61">
        <f t="shared" si="275"/>
        <v>22.300000000001319</v>
      </c>
      <c r="N2930" s="59">
        <f t="shared" si="273"/>
        <v>58</v>
      </c>
      <c r="O2930" s="59">
        <f t="shared" si="274"/>
        <v>1</v>
      </c>
    </row>
    <row r="2931" spans="1:15" ht="12.5" customHeight="1" x14ac:dyDescent="0.35">
      <c r="A2931" s="2">
        <v>58</v>
      </c>
      <c r="B2931" s="2" t="s">
        <v>56</v>
      </c>
      <c r="C2931" s="69">
        <v>125.4033</v>
      </c>
      <c r="D2931" t="s">
        <v>50</v>
      </c>
      <c r="E2931" s="2" t="s">
        <v>44</v>
      </c>
      <c r="F2931" s="2" t="s">
        <v>55</v>
      </c>
      <c r="G2931" s="2">
        <v>5.0000000000000001E-3</v>
      </c>
      <c r="H2931" s="2">
        <f>IF(OR(G2931="",G2932="",G2933="",G2934=""),"",(SUMIF(A2931:A$7000,A2931,G2931:G$7000)))</f>
        <v>0.11680000000000001</v>
      </c>
      <c r="I2931" s="55" t="str">
        <f t="shared" si="276"/>
        <v/>
      </c>
      <c r="J2931" s="61" t="str">
        <f t="shared" si="272"/>
        <v/>
      </c>
      <c r="K2931" s="55">
        <f t="array" ref="K2931">(MAX(IF($A2931=InsertVoiceSwitchActivateLOG!A$1:A$7000,InsertVoiceSwitchActivateLOG!H$1:H$7000,0)))</f>
        <v>0.12440000000000001</v>
      </c>
      <c r="L2931" s="55" t="str">
        <f t="shared" si="277"/>
        <v/>
      </c>
      <c r="M2931" s="55">
        <f t="shared" si="275"/>
        <v>20.30000000000598</v>
      </c>
      <c r="N2931" s="59">
        <f t="shared" si="273"/>
        <v>58</v>
      </c>
      <c r="O2931" s="59">
        <f t="shared" si="274"/>
        <v>-1</v>
      </c>
    </row>
    <row r="2932" spans="1:15" ht="12.5" customHeight="1" x14ac:dyDescent="0.35">
      <c r="A2932" s="61">
        <v>58</v>
      </c>
      <c r="B2932" s="61" t="s">
        <v>56</v>
      </c>
      <c r="C2932" s="70">
        <v>125.4255</v>
      </c>
      <c r="D2932" s="59" t="s">
        <v>50</v>
      </c>
      <c r="E2932" s="61" t="s">
        <v>44</v>
      </c>
      <c r="F2932" s="61" t="s">
        <v>55</v>
      </c>
      <c r="G2932" s="61">
        <v>3.7000000000000002E-3</v>
      </c>
      <c r="H2932" s="61">
        <f>IF(OR(G2932="",G2933="",G2934="",G2935=""),"",(SUMIF(A2932:A$7000,A2932,G2932:G$7000)))</f>
        <v>0.11180000000000001</v>
      </c>
      <c r="I2932" s="61" t="str">
        <f t="shared" si="276"/>
        <v/>
      </c>
      <c r="J2932" s="61" t="str">
        <f t="shared" si="272"/>
        <v/>
      </c>
      <c r="K2932" s="61">
        <f t="array" ref="K2932">(MAX(IF($A2932=InsertVoiceSwitchActivateLOG!A$1:A$7000,InsertVoiceSwitchActivateLOG!H$1:H$7000,0)))</f>
        <v>0.12440000000000001</v>
      </c>
      <c r="L2932" s="61" t="str">
        <f t="shared" si="277"/>
        <v/>
      </c>
      <c r="M2932" s="61">
        <f t="shared" si="275"/>
        <v>22.199999999997999</v>
      </c>
      <c r="N2932" s="59">
        <f t="shared" si="273"/>
        <v>58</v>
      </c>
      <c r="O2932" s="59">
        <f t="shared" si="274"/>
        <v>1</v>
      </c>
    </row>
    <row r="2933" spans="1:15" ht="12.5" customHeight="1" x14ac:dyDescent="0.35">
      <c r="A2933" s="2">
        <v>58</v>
      </c>
      <c r="B2933" s="2" t="s">
        <v>56</v>
      </c>
      <c r="C2933" s="69">
        <v>125.44589999999999</v>
      </c>
      <c r="D2933" t="s">
        <v>50</v>
      </c>
      <c r="E2933" s="2" t="s">
        <v>44</v>
      </c>
      <c r="F2933" s="2" t="s">
        <v>55</v>
      </c>
      <c r="G2933" s="2">
        <v>4.0000000000000001E-3</v>
      </c>
      <c r="H2933" s="2">
        <f>IF(OR(G2933="",G2934="",G2935="",G2936=""),"",(SUMIF(A2933:A$7000,A2933,G2933:G$7000)))</f>
        <v>0.10810000000000002</v>
      </c>
      <c r="I2933" s="55" t="str">
        <f t="shared" si="276"/>
        <v/>
      </c>
      <c r="J2933" s="61" t="str">
        <f t="shared" si="272"/>
        <v/>
      </c>
      <c r="K2933" s="55">
        <f t="array" ref="K2933">(MAX(IF($A2933=InsertVoiceSwitchActivateLOG!A$1:A$7000,InsertVoiceSwitchActivateLOG!H$1:H$7000,0)))</f>
        <v>0.12440000000000001</v>
      </c>
      <c r="L2933" s="55" t="str">
        <f t="shared" si="277"/>
        <v/>
      </c>
      <c r="M2933" s="55">
        <f t="shared" si="275"/>
        <v>20.399999999995089</v>
      </c>
      <c r="N2933" s="59">
        <f t="shared" si="273"/>
        <v>58</v>
      </c>
      <c r="O2933" s="59">
        <f t="shared" si="274"/>
        <v>-1</v>
      </c>
    </row>
    <row r="2934" spans="1:15" ht="12.5" customHeight="1" x14ac:dyDescent="0.35">
      <c r="A2934" s="61">
        <v>58</v>
      </c>
      <c r="B2934" s="61" t="s">
        <v>56</v>
      </c>
      <c r="C2934" s="70">
        <v>125.4686</v>
      </c>
      <c r="D2934" s="59" t="s">
        <v>50</v>
      </c>
      <c r="E2934" s="61" t="s">
        <v>44</v>
      </c>
      <c r="F2934" s="61" t="s">
        <v>55</v>
      </c>
      <c r="G2934" s="61">
        <v>2.3999999999999998E-3</v>
      </c>
      <c r="H2934" s="61">
        <f>IF(OR(G2934="",G2935="",G2936="",G2937=""),"",(SUMIF(A2934:A$7000,A2934,G2934:G$7000)))</f>
        <v>0.10410000000000001</v>
      </c>
      <c r="I2934" s="61" t="str">
        <f t="shared" si="276"/>
        <v/>
      </c>
      <c r="J2934" s="61" t="str">
        <f t="shared" si="272"/>
        <v/>
      </c>
      <c r="K2934" s="61">
        <f t="array" ref="K2934">(MAX(IF($A2934=InsertVoiceSwitchActivateLOG!A$1:A$7000,InsertVoiceSwitchActivateLOG!H$1:H$7000,0)))</f>
        <v>0.12440000000000001</v>
      </c>
      <c r="L2934" s="61" t="str">
        <f t="shared" si="277"/>
        <v/>
      </c>
      <c r="M2934" s="61">
        <f t="shared" si="275"/>
        <v>22.700000000000387</v>
      </c>
      <c r="N2934" s="59">
        <f t="shared" si="273"/>
        <v>58</v>
      </c>
      <c r="O2934" s="59">
        <f t="shared" si="274"/>
        <v>1</v>
      </c>
    </row>
    <row r="2935" spans="1:15" ht="12.5" customHeight="1" x14ac:dyDescent="0.35">
      <c r="A2935" s="2">
        <v>58</v>
      </c>
      <c r="B2935" s="2" t="s">
        <v>56</v>
      </c>
      <c r="C2935" s="69">
        <v>125.489</v>
      </c>
      <c r="D2935" t="s">
        <v>50</v>
      </c>
      <c r="E2935" s="2" t="s">
        <v>44</v>
      </c>
      <c r="F2935" s="2" t="s">
        <v>55</v>
      </c>
      <c r="G2935" s="2">
        <v>2.5000000000000001E-3</v>
      </c>
      <c r="H2935" s="2">
        <f>IF(OR(G2935="",G2936="",G2937="",G2938=""),"",(SUMIF(A2935:A$7000,A2935,G2935:G$7000)))</f>
        <v>0.10170000000000001</v>
      </c>
      <c r="I2935" s="55" t="str">
        <f t="shared" si="276"/>
        <v/>
      </c>
      <c r="J2935" s="61" t="str">
        <f t="shared" si="272"/>
        <v/>
      </c>
      <c r="K2935" s="55">
        <f t="array" ref="K2935">(MAX(IF($A2935=InsertVoiceSwitchActivateLOG!A$1:A$7000,InsertVoiceSwitchActivateLOG!H$1:H$7000,0)))</f>
        <v>0.12440000000000001</v>
      </c>
      <c r="L2935" s="55" t="str">
        <f t="shared" si="277"/>
        <v/>
      </c>
      <c r="M2935" s="55">
        <f t="shared" si="275"/>
        <v>20.4000000000093</v>
      </c>
      <c r="N2935" s="59">
        <f t="shared" si="273"/>
        <v>58</v>
      </c>
      <c r="O2935" s="59">
        <f t="shared" si="274"/>
        <v>-1</v>
      </c>
    </row>
    <row r="2936" spans="1:15" ht="12.5" customHeight="1" x14ac:dyDescent="0.35">
      <c r="A2936" s="61">
        <v>58</v>
      </c>
      <c r="B2936" s="61" t="s">
        <v>54</v>
      </c>
      <c r="C2936" s="70">
        <v>125.5059</v>
      </c>
      <c r="D2936" s="59" t="s">
        <v>50</v>
      </c>
      <c r="E2936" s="61" t="s">
        <v>44</v>
      </c>
      <c r="F2936" s="61" t="s">
        <v>55</v>
      </c>
      <c r="G2936" s="61">
        <v>5.0000000000000001E-4</v>
      </c>
      <c r="H2936" s="61">
        <f>IF(OR(G2936="",G2937="",G2938="",G2939=""),"",(SUMIF(A2936:A$7000,A2936,G2936:G$7000)))</f>
        <v>9.920000000000001E-2</v>
      </c>
      <c r="I2936" s="61" t="str">
        <f t="shared" si="276"/>
        <v/>
      </c>
      <c r="J2936" s="61" t="str">
        <f t="shared" si="272"/>
        <v/>
      </c>
      <c r="K2936" s="61">
        <f t="array" ref="K2936">(MAX(IF($A2936=InsertVoiceSwitchActivateLOG!A$1:A$7000,InsertVoiceSwitchActivateLOG!H$1:H$7000,0)))</f>
        <v>0.12440000000000001</v>
      </c>
      <c r="L2936" s="61" t="str">
        <f t="shared" si="277"/>
        <v/>
      </c>
      <c r="M2936" s="61">
        <f t="shared" si="275"/>
        <v>16.899999999992588</v>
      </c>
      <c r="N2936" s="59">
        <f t="shared" si="273"/>
        <v>58</v>
      </c>
      <c r="O2936" s="59">
        <f t="shared" si="274"/>
        <v>1</v>
      </c>
    </row>
    <row r="2937" spans="1:15" ht="12.5" customHeight="1" x14ac:dyDescent="0.35">
      <c r="A2937" s="2">
        <v>58</v>
      </c>
      <c r="B2937" s="2" t="s">
        <v>56</v>
      </c>
      <c r="C2937" s="69">
        <v>125.5239</v>
      </c>
      <c r="D2937" t="s">
        <v>50</v>
      </c>
      <c r="E2937" s="2" t="s">
        <v>44</v>
      </c>
      <c r="F2937" s="2" t="s">
        <v>55</v>
      </c>
      <c r="G2937" s="2">
        <v>2.3E-3</v>
      </c>
      <c r="H2937" s="2">
        <f>IF(OR(G2937="",G2938="",G2939="",G2940=""),"",(SUMIF(A2937:A$7000,A2937,G2937:G$7000)))</f>
        <v>9.870000000000001E-2</v>
      </c>
      <c r="I2937" s="55" t="str">
        <f t="shared" si="276"/>
        <v/>
      </c>
      <c r="J2937" s="61" t="str">
        <f t="shared" si="272"/>
        <v/>
      </c>
      <c r="K2937" s="55">
        <f t="array" ref="K2937">(MAX(IF($A2937=InsertVoiceSwitchActivateLOG!A$1:A$7000,InsertVoiceSwitchActivateLOG!H$1:H$7000,0)))</f>
        <v>0.12440000000000001</v>
      </c>
      <c r="L2937" s="55" t="str">
        <f t="shared" si="277"/>
        <v/>
      </c>
      <c r="M2937" s="55">
        <f t="shared" si="275"/>
        <v>18.000000000000682</v>
      </c>
      <c r="N2937" s="59">
        <f t="shared" si="273"/>
        <v>58</v>
      </c>
      <c r="O2937" s="59">
        <f t="shared" si="274"/>
        <v>1</v>
      </c>
    </row>
    <row r="2938" spans="1:15" ht="12.5" customHeight="1" x14ac:dyDescent="0.35">
      <c r="A2938" s="61">
        <v>58</v>
      </c>
      <c r="B2938" s="61" t="s">
        <v>56</v>
      </c>
      <c r="C2938" s="70">
        <v>125.5397</v>
      </c>
      <c r="D2938" s="59" t="s">
        <v>50</v>
      </c>
      <c r="E2938" s="61" t="s">
        <v>44</v>
      </c>
      <c r="F2938" s="61" t="s">
        <v>55</v>
      </c>
      <c r="G2938" s="61">
        <v>2.3E-3</v>
      </c>
      <c r="H2938" s="61">
        <f>IF(OR(G2938="",G2939="",G2940="",G2941=""),"",(SUMIF(A2938:A$7000,A2938,G2938:G$7000)))</f>
        <v>9.6400000000000013E-2</v>
      </c>
      <c r="I2938" s="61" t="str">
        <f t="shared" si="276"/>
        <v/>
      </c>
      <c r="J2938" s="61" t="str">
        <f t="shared" si="272"/>
        <v/>
      </c>
      <c r="K2938" s="61">
        <f t="array" ref="K2938">(MAX(IF($A2938=InsertVoiceSwitchActivateLOG!A$1:A$7000,InsertVoiceSwitchActivateLOG!H$1:H$7000,0)))</f>
        <v>0.12440000000000001</v>
      </c>
      <c r="L2938" s="61" t="str">
        <f t="shared" si="277"/>
        <v/>
      </c>
      <c r="M2938" s="61">
        <f t="shared" si="275"/>
        <v>15.799999999998704</v>
      </c>
      <c r="N2938" s="59">
        <f t="shared" si="273"/>
        <v>58</v>
      </c>
      <c r="O2938" s="59">
        <f t="shared" si="274"/>
        <v>-1</v>
      </c>
    </row>
    <row r="2939" spans="1:15" ht="12.5" customHeight="1" x14ac:dyDescent="0.35">
      <c r="A2939" s="2">
        <v>58</v>
      </c>
      <c r="B2939" s="2" t="s">
        <v>56</v>
      </c>
      <c r="C2939" s="69">
        <v>125.5628</v>
      </c>
      <c r="D2939" t="s">
        <v>50</v>
      </c>
      <c r="E2939" s="2" t="s">
        <v>44</v>
      </c>
      <c r="F2939" s="2" t="s">
        <v>55</v>
      </c>
      <c r="G2939" s="2">
        <v>1.8E-3</v>
      </c>
      <c r="H2939" s="2">
        <f>IF(OR(G2939="",G2940="",G2941="",G2942=""),"",(SUMIF(A2939:A$7000,A2939,G2939:G$7000)))</f>
        <v>9.4100000000000003E-2</v>
      </c>
      <c r="I2939" s="55" t="str">
        <f t="shared" si="276"/>
        <v/>
      </c>
      <c r="J2939" s="61" t="str">
        <f t="shared" si="272"/>
        <v/>
      </c>
      <c r="K2939" s="55">
        <f t="array" ref="K2939">(MAX(IF($A2939=InsertVoiceSwitchActivateLOG!A$1:A$7000,InsertVoiceSwitchActivateLOG!H$1:H$7000,0)))</f>
        <v>0.12440000000000001</v>
      </c>
      <c r="L2939" s="55" t="str">
        <f t="shared" si="277"/>
        <v/>
      </c>
      <c r="M2939" s="55">
        <f t="shared" si="275"/>
        <v>23.099999999999454</v>
      </c>
      <c r="N2939" s="59">
        <f t="shared" si="273"/>
        <v>58</v>
      </c>
      <c r="O2939" s="59">
        <f t="shared" si="274"/>
        <v>-1</v>
      </c>
    </row>
    <row r="2940" spans="1:15" ht="12.5" customHeight="1" x14ac:dyDescent="0.35">
      <c r="A2940" s="61">
        <v>58</v>
      </c>
      <c r="B2940" s="61" t="s">
        <v>56</v>
      </c>
      <c r="C2940" s="70">
        <v>125.5789</v>
      </c>
      <c r="D2940" s="59" t="s">
        <v>50</v>
      </c>
      <c r="E2940" s="61" t="s">
        <v>44</v>
      </c>
      <c r="F2940" s="61" t="s">
        <v>55</v>
      </c>
      <c r="G2940" s="61">
        <v>1.6000000000000001E-3</v>
      </c>
      <c r="H2940" s="61">
        <f>IF(OR(G2940="",G2941="",G2942="",G2943=""),"",(SUMIF(A2940:A$7000,A2940,G2940:G$7000)))</f>
        <v>9.2300000000000007E-2</v>
      </c>
      <c r="I2940" s="61" t="str">
        <f t="shared" si="276"/>
        <v/>
      </c>
      <c r="J2940" s="61" t="str">
        <f t="shared" si="272"/>
        <v/>
      </c>
      <c r="K2940" s="61">
        <f t="array" ref="K2940">(MAX(IF($A2940=InsertVoiceSwitchActivateLOG!A$1:A$7000,InsertVoiceSwitchActivateLOG!H$1:H$7000,0)))</f>
        <v>0.12440000000000001</v>
      </c>
      <c r="L2940" s="61" t="str">
        <f t="shared" si="277"/>
        <v/>
      </c>
      <c r="M2940" s="61">
        <f t="shared" si="275"/>
        <v>16.100000000008663</v>
      </c>
      <c r="N2940" s="59">
        <f t="shared" si="273"/>
        <v>58</v>
      </c>
      <c r="O2940" s="59">
        <f t="shared" si="274"/>
        <v>1</v>
      </c>
    </row>
    <row r="2941" spans="1:15" ht="12.5" customHeight="1" x14ac:dyDescent="0.35">
      <c r="A2941" s="2">
        <v>58</v>
      </c>
      <c r="B2941" s="2" t="s">
        <v>56</v>
      </c>
      <c r="C2941" s="69">
        <v>125.5963</v>
      </c>
      <c r="D2941" t="s">
        <v>50</v>
      </c>
      <c r="E2941" s="2" t="s">
        <v>44</v>
      </c>
      <c r="F2941" s="2" t="s">
        <v>55</v>
      </c>
      <c r="G2941" s="2">
        <v>5.5999999999999999E-3</v>
      </c>
      <c r="H2941" s="2">
        <f>IF(OR(G2941="",G2942="",G2943="",G2944=""),"",(SUMIF(A2941:A$7000,A2941,G2941:G$7000)))</f>
        <v>9.0700000000000003E-2</v>
      </c>
      <c r="I2941" s="55" t="str">
        <f t="shared" si="276"/>
        <v/>
      </c>
      <c r="J2941" s="61" t="str">
        <f t="shared" si="272"/>
        <v/>
      </c>
      <c r="K2941" s="55">
        <f t="array" ref="K2941">(MAX(IF($A2941=InsertVoiceSwitchActivateLOG!A$1:A$7000,InsertVoiceSwitchActivateLOG!H$1:H$7000,0)))</f>
        <v>0.12440000000000001</v>
      </c>
      <c r="L2941" s="55" t="str">
        <f t="shared" si="277"/>
        <v/>
      </c>
      <c r="M2941" s="55">
        <f t="shared" si="275"/>
        <v>17.399999999994975</v>
      </c>
      <c r="N2941" s="59">
        <f t="shared" si="273"/>
        <v>58</v>
      </c>
      <c r="O2941" s="59">
        <f t="shared" si="274"/>
        <v>-1</v>
      </c>
    </row>
    <row r="2942" spans="1:15" ht="12.5" customHeight="1" x14ac:dyDescent="0.35">
      <c r="A2942" s="61">
        <v>58</v>
      </c>
      <c r="B2942" s="61" t="s">
        <v>56</v>
      </c>
      <c r="C2942" s="70">
        <v>125.61499999999999</v>
      </c>
      <c r="D2942" s="59" t="s">
        <v>50</v>
      </c>
      <c r="E2942" s="61" t="s">
        <v>44</v>
      </c>
      <c r="F2942" s="61" t="s">
        <v>55</v>
      </c>
      <c r="G2942" s="61">
        <v>4.3E-3</v>
      </c>
      <c r="H2942" s="61">
        <f>IF(OR(G2942="",G2943="",G2944="",G2945=""),"",(SUMIF(A2942:A$7000,A2942,G2942:G$7000)))</f>
        <v>8.5100000000000009E-2</v>
      </c>
      <c r="I2942" s="61" t="str">
        <f t="shared" si="276"/>
        <v/>
      </c>
      <c r="J2942" s="61" t="str">
        <f t="shared" si="272"/>
        <v/>
      </c>
      <c r="K2942" s="61">
        <f t="array" ref="K2942">(MAX(IF($A2942=InsertVoiceSwitchActivateLOG!A$1:A$7000,InsertVoiceSwitchActivateLOG!H$1:H$7000,0)))</f>
        <v>0.12440000000000001</v>
      </c>
      <c r="L2942" s="61" t="str">
        <f t="shared" si="277"/>
        <v/>
      </c>
      <c r="M2942" s="61">
        <f t="shared" si="275"/>
        <v>18.699999999995498</v>
      </c>
      <c r="N2942" s="59">
        <f t="shared" si="273"/>
        <v>58</v>
      </c>
      <c r="O2942" s="59">
        <f t="shared" si="274"/>
        <v>1</v>
      </c>
    </row>
    <row r="2943" spans="1:15" ht="12.5" customHeight="1" x14ac:dyDescent="0.35">
      <c r="A2943" s="2">
        <v>58</v>
      </c>
      <c r="B2943" s="2" t="s">
        <v>56</v>
      </c>
      <c r="C2943" s="69">
        <v>125.6309</v>
      </c>
      <c r="D2943" t="s">
        <v>50</v>
      </c>
      <c r="E2943" s="2" t="s">
        <v>44</v>
      </c>
      <c r="F2943" s="2" t="s">
        <v>55</v>
      </c>
      <c r="G2943" s="2">
        <v>8.3999999999999995E-3</v>
      </c>
      <c r="H2943" s="2">
        <f>IF(OR(G2943="",G2944="",G2945="",G2946=""),"",(SUMIF(A2943:A$7000,A2943,G2943:G$7000)))</f>
        <v>8.0800000000000011E-2</v>
      </c>
      <c r="I2943" s="55" t="str">
        <f t="shared" si="276"/>
        <v/>
      </c>
      <c r="J2943" s="61" t="str">
        <f t="shared" si="272"/>
        <v/>
      </c>
      <c r="K2943" s="55">
        <f t="array" ref="K2943">(MAX(IF($A2943=InsertVoiceSwitchActivateLOG!A$1:A$7000,InsertVoiceSwitchActivateLOG!H$1:H$7000,0)))</f>
        <v>0.12440000000000001</v>
      </c>
      <c r="L2943" s="55" t="str">
        <f t="shared" si="277"/>
        <v/>
      </c>
      <c r="M2943" s="55">
        <f t="shared" si="275"/>
        <v>15.900000000002024</v>
      </c>
      <c r="N2943" s="59">
        <f t="shared" si="273"/>
        <v>58</v>
      </c>
      <c r="O2943" s="59">
        <f t="shared" si="274"/>
        <v>-1</v>
      </c>
    </row>
    <row r="2944" spans="1:15" ht="12.5" customHeight="1" x14ac:dyDescent="0.35">
      <c r="A2944" s="61">
        <v>58</v>
      </c>
      <c r="B2944" s="61" t="s">
        <v>56</v>
      </c>
      <c r="C2944" s="70">
        <v>125.6478</v>
      </c>
      <c r="D2944" s="59" t="s">
        <v>50</v>
      </c>
      <c r="E2944" s="61" t="s">
        <v>44</v>
      </c>
      <c r="F2944" s="61" t="s">
        <v>55</v>
      </c>
      <c r="G2944" s="61">
        <v>4.7999999999999996E-3</v>
      </c>
      <c r="H2944" s="61">
        <f>IF(OR(G2944="",G2945="",G2946="",G2947=""),"",(SUMIF(A2944:A$7000,A2944,G2944:G$7000)))</f>
        <v>7.2400000000000006E-2</v>
      </c>
      <c r="I2944" s="61" t="str">
        <f t="shared" si="276"/>
        <v/>
      </c>
      <c r="J2944" s="61" t="str">
        <f t="shared" si="272"/>
        <v/>
      </c>
      <c r="K2944" s="61">
        <f t="array" ref="K2944">(MAX(IF($A2944=InsertVoiceSwitchActivateLOG!A$1:A$7000,InsertVoiceSwitchActivateLOG!H$1:H$7000,0)))</f>
        <v>0.12440000000000001</v>
      </c>
      <c r="L2944" s="61" t="str">
        <f t="shared" si="277"/>
        <v/>
      </c>
      <c r="M2944" s="61">
        <f t="shared" si="275"/>
        <v>16.900000000006798</v>
      </c>
      <c r="N2944" s="59">
        <f t="shared" si="273"/>
        <v>58</v>
      </c>
      <c r="O2944" s="59">
        <f t="shared" si="274"/>
        <v>1</v>
      </c>
    </row>
    <row r="2945" spans="1:15" ht="12.5" customHeight="1" x14ac:dyDescent="0.35">
      <c r="A2945" s="2">
        <v>58</v>
      </c>
      <c r="B2945" s="2" t="s">
        <v>56</v>
      </c>
      <c r="C2945" s="69">
        <v>125.6644</v>
      </c>
      <c r="D2945" t="s">
        <v>50</v>
      </c>
      <c r="E2945" s="2" t="s">
        <v>44</v>
      </c>
      <c r="F2945" s="2" t="s">
        <v>55</v>
      </c>
      <c r="G2945" s="2">
        <v>6.7999999999999996E-3</v>
      </c>
      <c r="H2945" s="2">
        <f>IF(OR(G2945="",G2946="",G2947="",G2948=""),"",(SUMIF(A2945:A$7000,A2945,G2945:G$7000)))</f>
        <v>6.7600000000000007E-2</v>
      </c>
      <c r="I2945" s="55" t="str">
        <f t="shared" si="276"/>
        <v/>
      </c>
      <c r="J2945" s="61" t="str">
        <f t="shared" si="272"/>
        <v/>
      </c>
      <c r="K2945" s="55">
        <f t="array" ref="K2945">(MAX(IF($A2945=InsertVoiceSwitchActivateLOG!A$1:A$7000,InsertVoiceSwitchActivateLOG!H$1:H$7000,0)))</f>
        <v>0.12440000000000001</v>
      </c>
      <c r="L2945" s="55" t="str">
        <f t="shared" si="277"/>
        <v/>
      </c>
      <c r="M2945" s="55">
        <f t="shared" si="275"/>
        <v>16.59999999999684</v>
      </c>
      <c r="N2945" s="59">
        <f t="shared" si="273"/>
        <v>58</v>
      </c>
      <c r="O2945" s="59">
        <f t="shared" si="274"/>
        <v>1</v>
      </c>
    </row>
    <row r="2946" spans="1:15" ht="12.5" customHeight="1" x14ac:dyDescent="0.35">
      <c r="A2946" s="61">
        <v>58</v>
      </c>
      <c r="B2946" s="61" t="s">
        <v>56</v>
      </c>
      <c r="C2946" s="70">
        <v>125.6802</v>
      </c>
      <c r="D2946" s="59" t="s">
        <v>50</v>
      </c>
      <c r="E2946" s="61" t="s">
        <v>44</v>
      </c>
      <c r="F2946" s="61" t="s">
        <v>55</v>
      </c>
      <c r="G2946" s="61">
        <v>6.7999999999999996E-3</v>
      </c>
      <c r="H2946" s="61">
        <f>IF(OR(G2946="",G2947="",G2948="",G2949=""),"",(SUMIF(A2946:A$7000,A2946,G2946:G$7000)))</f>
        <v>6.0800000000000007E-2</v>
      </c>
      <c r="I2946" s="61" t="str">
        <f t="shared" si="276"/>
        <v/>
      </c>
      <c r="J2946" s="61" t="str">
        <f t="shared" si="272"/>
        <v/>
      </c>
      <c r="K2946" s="61">
        <f t="array" ref="K2946">(MAX(IF($A2946=InsertVoiceSwitchActivateLOG!A$1:A$7000,InsertVoiceSwitchActivateLOG!H$1:H$7000,0)))</f>
        <v>0.12440000000000001</v>
      </c>
      <c r="L2946" s="61" t="str">
        <f t="shared" si="277"/>
        <v/>
      </c>
      <c r="M2946" s="61">
        <f t="shared" si="275"/>
        <v>15.799999999998704</v>
      </c>
      <c r="N2946" s="59">
        <f t="shared" si="273"/>
        <v>58</v>
      </c>
      <c r="O2946" s="59">
        <f t="shared" si="274"/>
        <v>1</v>
      </c>
    </row>
    <row r="2947" spans="1:15" ht="12.5" customHeight="1" x14ac:dyDescent="0.35">
      <c r="A2947" s="2">
        <v>58</v>
      </c>
      <c r="B2947" s="2" t="s">
        <v>56</v>
      </c>
      <c r="C2947" s="69">
        <v>125.6968</v>
      </c>
      <c r="D2947" t="s">
        <v>50</v>
      </c>
      <c r="E2947" s="2" t="s">
        <v>44</v>
      </c>
      <c r="F2947" s="2" t="s">
        <v>55</v>
      </c>
      <c r="G2947" s="2">
        <v>6.7999999999999996E-3</v>
      </c>
      <c r="H2947" s="2">
        <f>IF(OR(G2947="",G2948="",G2949="",G2950=""),"",(SUMIF(A2947:A$7000,A2947,G2947:G$7000)))</f>
        <v>5.4000000000000006E-2</v>
      </c>
      <c r="I2947" s="55" t="str">
        <f t="shared" si="276"/>
        <v/>
      </c>
      <c r="J2947" s="61" t="str">
        <f t="shared" si="272"/>
        <v/>
      </c>
      <c r="K2947" s="55">
        <f t="array" ref="K2947">(MAX(IF($A2947=InsertVoiceSwitchActivateLOG!A$1:A$7000,InsertVoiceSwitchActivateLOG!H$1:H$7000,0)))</f>
        <v>0.12440000000000001</v>
      </c>
      <c r="L2947" s="55" t="str">
        <f t="shared" si="277"/>
        <v/>
      </c>
      <c r="M2947" s="55">
        <f t="shared" si="275"/>
        <v>16.59999999999684</v>
      </c>
      <c r="N2947" s="59">
        <f t="shared" si="273"/>
        <v>58</v>
      </c>
      <c r="O2947" s="59">
        <f t="shared" si="274"/>
        <v>1</v>
      </c>
    </row>
    <row r="2948" spans="1:15" ht="12.5" customHeight="1" x14ac:dyDescent="0.35">
      <c r="A2948" s="61">
        <v>58</v>
      </c>
      <c r="B2948" s="61" t="s">
        <v>56</v>
      </c>
      <c r="C2948" s="70">
        <v>125.712</v>
      </c>
      <c r="D2948" s="59" t="s">
        <v>50</v>
      </c>
      <c r="E2948" s="61" t="s">
        <v>44</v>
      </c>
      <c r="F2948" s="61" t="s">
        <v>55</v>
      </c>
      <c r="G2948" s="61">
        <v>8.5000000000000006E-3</v>
      </c>
      <c r="H2948" s="61">
        <f>IF(OR(G2948="",G2949="",G2950="",G2951=""),"",(SUMIF(A2948:A$7000,A2948,G2948:G$7000)))</f>
        <v>4.7200000000000006E-2</v>
      </c>
      <c r="I2948" s="61" t="str">
        <f t="shared" si="276"/>
        <v/>
      </c>
      <c r="J2948" s="61" t="str">
        <f t="shared" si="272"/>
        <v/>
      </c>
      <c r="K2948" s="61">
        <f t="array" ref="K2948">(MAX(IF($A2948=InsertVoiceSwitchActivateLOG!A$1:A$7000,InsertVoiceSwitchActivateLOG!H$1:H$7000,0)))</f>
        <v>0.12440000000000001</v>
      </c>
      <c r="L2948" s="61" t="str">
        <f t="shared" si="277"/>
        <v/>
      </c>
      <c r="M2948" s="61">
        <f t="shared" si="275"/>
        <v>15.200000000007208</v>
      </c>
      <c r="N2948" s="59">
        <f t="shared" si="273"/>
        <v>58</v>
      </c>
      <c r="O2948" s="59">
        <f t="shared" si="274"/>
        <v>-1</v>
      </c>
    </row>
    <row r="2949" spans="1:15" ht="12.5" customHeight="1" x14ac:dyDescent="0.35">
      <c r="A2949" s="2">
        <v>58</v>
      </c>
      <c r="B2949" s="2" t="s">
        <v>56</v>
      </c>
      <c r="C2949" s="69">
        <v>125.7294</v>
      </c>
      <c r="D2949" t="s">
        <v>50</v>
      </c>
      <c r="E2949" s="2" t="s">
        <v>44</v>
      </c>
      <c r="F2949" s="2" t="s">
        <v>55</v>
      </c>
      <c r="G2949" s="2">
        <v>7.3000000000000001E-3</v>
      </c>
      <c r="H2949" s="2">
        <f>IF(OR(G2949="",G2950="",G2951="",G2952=""),"",(SUMIF(A2949:A$7000,A2949,G2949:G$7000)))</f>
        <v>3.8700000000000005E-2</v>
      </c>
      <c r="I2949" s="55" t="str">
        <f t="shared" si="276"/>
        <v/>
      </c>
      <c r="J2949" s="61" t="str">
        <f t="shared" si="272"/>
        <v/>
      </c>
      <c r="K2949" s="55">
        <f t="array" ref="K2949">(MAX(IF($A2949=InsertVoiceSwitchActivateLOG!A$1:A$7000,InsertVoiceSwitchActivateLOG!H$1:H$7000,0)))</f>
        <v>0.12440000000000001</v>
      </c>
      <c r="L2949" s="55" t="str">
        <f t="shared" si="277"/>
        <v/>
      </c>
      <c r="M2949" s="55">
        <f t="shared" si="275"/>
        <v>17.399999999994975</v>
      </c>
      <c r="N2949" s="59">
        <f t="shared" si="273"/>
        <v>58</v>
      </c>
      <c r="O2949" s="59">
        <f t="shared" si="274"/>
        <v>1</v>
      </c>
    </row>
    <row r="2950" spans="1:15" ht="12.5" customHeight="1" x14ac:dyDescent="0.35">
      <c r="A2950" s="61">
        <v>58</v>
      </c>
      <c r="B2950" s="61" t="s">
        <v>56</v>
      </c>
      <c r="C2950" s="70">
        <v>125.748</v>
      </c>
      <c r="D2950" s="59" t="s">
        <v>50</v>
      </c>
      <c r="E2950" s="61" t="s">
        <v>44</v>
      </c>
      <c r="F2950" s="61" t="s">
        <v>55</v>
      </c>
      <c r="G2950" s="61">
        <v>1.7100000000000001E-2</v>
      </c>
      <c r="H2950" s="61">
        <f>IF(OR(G2950="",G2951="",G2952="",G2953=""),"",(SUMIF(A2950:A$7000,A2950,G2950:G$7000)))</f>
        <v>3.1400000000000011E-2</v>
      </c>
      <c r="I2950" s="61" t="str">
        <f t="shared" si="276"/>
        <v/>
      </c>
      <c r="J2950" s="61" t="str">
        <f t="shared" si="272"/>
        <v/>
      </c>
      <c r="K2950" s="61">
        <f t="array" ref="K2950">(MAX(IF($A2950=InsertVoiceSwitchActivateLOG!A$1:A$7000,InsertVoiceSwitchActivateLOG!H$1:H$7000,0)))</f>
        <v>0.12440000000000001</v>
      </c>
      <c r="L2950" s="61" t="str">
        <f t="shared" si="277"/>
        <v/>
      </c>
      <c r="M2950" s="61">
        <f t="shared" si="275"/>
        <v>18.600000000006389</v>
      </c>
      <c r="N2950" s="59">
        <f t="shared" si="273"/>
        <v>58</v>
      </c>
      <c r="O2950" s="59">
        <f t="shared" si="274"/>
        <v>-1</v>
      </c>
    </row>
    <row r="2951" spans="1:15" ht="12.5" customHeight="1" x14ac:dyDescent="0.35">
      <c r="A2951" s="2">
        <v>58</v>
      </c>
      <c r="B2951" s="2" t="s">
        <v>56</v>
      </c>
      <c r="C2951" s="69">
        <v>125.7731</v>
      </c>
      <c r="D2951" t="s">
        <v>50</v>
      </c>
      <c r="E2951" s="2" t="s">
        <v>44</v>
      </c>
      <c r="F2951" s="2" t="s">
        <v>55</v>
      </c>
      <c r="G2951" s="2">
        <v>9.2999999999999992E-3</v>
      </c>
      <c r="H2951" s="2">
        <f>IF(OR(G2951="",G2952="",G2953="",G2954=""),"",(SUMIF(A2951:A$7000,A2951,G2951:G$7000)))</f>
        <v>1.4299999999999997E-2</v>
      </c>
      <c r="I2951" s="55" t="str">
        <f t="shared" si="276"/>
        <v/>
      </c>
      <c r="J2951" s="61" t="str">
        <f t="shared" si="272"/>
        <v/>
      </c>
      <c r="K2951" s="55">
        <f t="array" ref="K2951">(MAX(IF($A2951=InsertVoiceSwitchActivateLOG!A$1:A$7000,InsertVoiceSwitchActivateLOG!H$1:H$7000,0)))</f>
        <v>0.12440000000000001</v>
      </c>
      <c r="L2951" s="55" t="str">
        <f t="shared" si="277"/>
        <v/>
      </c>
      <c r="M2951" s="55">
        <f t="shared" si="275"/>
        <v>25.099999999994793</v>
      </c>
      <c r="N2951" s="59">
        <f t="shared" si="273"/>
        <v>58</v>
      </c>
      <c r="O2951" s="59">
        <f t="shared" si="274"/>
        <v>-1</v>
      </c>
    </row>
    <row r="2952" spans="1:15" ht="12.5" customHeight="1" x14ac:dyDescent="0.35">
      <c r="A2952" s="61">
        <v>58</v>
      </c>
      <c r="B2952" s="61" t="s">
        <v>56</v>
      </c>
      <c r="C2952" s="70">
        <v>125.7954</v>
      </c>
      <c r="D2952" s="59" t="s">
        <v>50</v>
      </c>
      <c r="E2952" s="61" t="s">
        <v>44</v>
      </c>
      <c r="F2952" s="61" t="s">
        <v>55</v>
      </c>
      <c r="G2952" s="61">
        <v>2.0999999999999999E-3</v>
      </c>
      <c r="H2952" s="61">
        <f>IF(OR(G2952="",G2953="",G2954="",G2955=""),"",(SUMIF(A2952:A$7000,A2952,G2952:G$7000)))</f>
        <v>5.0000000000000001E-3</v>
      </c>
      <c r="I2952" s="61" t="str">
        <f t="shared" si="276"/>
        <v/>
      </c>
      <c r="J2952" s="61" t="str">
        <f t="shared" si="272"/>
        <v/>
      </c>
      <c r="K2952" s="61">
        <f t="array" ref="K2952">(MAX(IF($A2952=InsertVoiceSwitchActivateLOG!A$1:A$7000,InsertVoiceSwitchActivateLOG!H$1:H$7000,0)))</f>
        <v>0.12440000000000001</v>
      </c>
      <c r="L2952" s="61" t="str">
        <f t="shared" si="277"/>
        <v/>
      </c>
      <c r="M2952" s="61">
        <f t="shared" si="275"/>
        <v>22.300000000001319</v>
      </c>
      <c r="N2952" s="59">
        <f t="shared" si="273"/>
        <v>58</v>
      </c>
      <c r="O2952" s="59">
        <f t="shared" si="274"/>
        <v>-1</v>
      </c>
    </row>
    <row r="2953" spans="1:15" ht="12.5" customHeight="1" x14ac:dyDescent="0.35">
      <c r="A2953" s="2">
        <v>58</v>
      </c>
      <c r="B2953" s="2" t="s">
        <v>56</v>
      </c>
      <c r="C2953" s="69">
        <v>125.8159</v>
      </c>
      <c r="D2953" t="s">
        <v>50</v>
      </c>
      <c r="E2953" s="2" t="s">
        <v>44</v>
      </c>
      <c r="F2953" s="2" t="s">
        <v>55</v>
      </c>
      <c r="G2953" s="2">
        <v>1.5E-3</v>
      </c>
      <c r="H2953" s="2" t="str">
        <f>IF(OR(G2953="",G2954="",G2955="",G2956=""),"",(SUMIF(A2953:A$7000,A2953,G2953:G$7000)))</f>
        <v/>
      </c>
      <c r="I2953" s="55" t="str">
        <f t="shared" si="276"/>
        <v/>
      </c>
      <c r="J2953" s="61" t="str">
        <f t="shared" si="272"/>
        <v/>
      </c>
      <c r="K2953" s="55">
        <f t="array" ref="K2953">(MAX(IF($A2953=InsertVoiceSwitchActivateLOG!A$1:A$7000,InsertVoiceSwitchActivateLOG!H$1:H$7000,0)))</f>
        <v>0.12440000000000001</v>
      </c>
      <c r="L2953" s="55" t="str">
        <f t="shared" si="277"/>
        <v/>
      </c>
      <c r="M2953" s="55">
        <f t="shared" si="275"/>
        <v>20.499999999998408</v>
      </c>
      <c r="N2953" s="59">
        <f t="shared" si="273"/>
        <v>58</v>
      </c>
      <c r="O2953" s="59">
        <f t="shared" si="274"/>
        <v>-1</v>
      </c>
    </row>
    <row r="2954" spans="1:15" ht="12.5" customHeight="1" x14ac:dyDescent="0.35">
      <c r="A2954" s="61">
        <v>58</v>
      </c>
      <c r="B2954" s="61" t="s">
        <v>54</v>
      </c>
      <c r="C2954" s="70">
        <v>125.8351</v>
      </c>
      <c r="D2954" s="59" t="s">
        <v>50</v>
      </c>
      <c r="E2954" s="61" t="s">
        <v>44</v>
      </c>
      <c r="F2954" s="61" t="s">
        <v>55</v>
      </c>
      <c r="G2954" s="61">
        <v>8.9999999999999998E-4</v>
      </c>
      <c r="H2954" s="61" t="str">
        <f>IF(OR(G2954="",G2955="",G2956="",G2957=""),"",(SUMIF(A2954:A$7000,A2954,G2954:G$7000)))</f>
        <v/>
      </c>
      <c r="I2954" s="61" t="str">
        <f t="shared" si="276"/>
        <v/>
      </c>
      <c r="J2954" s="61" t="str">
        <f t="shared" si="272"/>
        <v/>
      </c>
      <c r="K2954" s="61">
        <f t="array" ref="K2954">(MAX(IF($A2954=InsertVoiceSwitchActivateLOG!A$1:A$7000,InsertVoiceSwitchActivateLOG!H$1:H$7000,0)))</f>
        <v>0.12440000000000001</v>
      </c>
      <c r="L2954" s="61" t="str">
        <f t="shared" si="277"/>
        <v/>
      </c>
      <c r="M2954" s="61">
        <f t="shared" si="275"/>
        <v>19.199999999997885</v>
      </c>
      <c r="N2954" s="59">
        <f t="shared" si="273"/>
        <v>58</v>
      </c>
      <c r="O2954" s="59">
        <f t="shared" si="274"/>
        <v>-1</v>
      </c>
    </row>
    <row r="2955" spans="1:15" ht="12.5" customHeight="1" x14ac:dyDescent="0.35">
      <c r="A2955" s="2">
        <v>58</v>
      </c>
      <c r="B2955" s="2" t="s">
        <v>54</v>
      </c>
      <c r="C2955" s="69">
        <v>125.8578</v>
      </c>
      <c r="D2955" t="s">
        <v>50</v>
      </c>
      <c r="E2955" s="2" t="s">
        <v>44</v>
      </c>
      <c r="F2955" s="2" t="s">
        <v>55</v>
      </c>
      <c r="G2955" s="2">
        <v>2.9999999999999997E-4</v>
      </c>
      <c r="H2955" s="2" t="str">
        <f>IF(OR(G2955="",G2956="",G2957="",G2958=""),"",(SUMIF(A2955:A$7000,A2955,G2955:G$7000)))</f>
        <v/>
      </c>
      <c r="I2955" s="55" t="str">
        <f t="shared" si="276"/>
        <v/>
      </c>
      <c r="J2955" s="61" t="str">
        <f t="shared" si="272"/>
        <v/>
      </c>
      <c r="K2955" s="55">
        <f t="array" ref="K2955">(MAX(IF($A2955=InsertVoiceSwitchActivateLOG!A$1:A$7000,InsertVoiceSwitchActivateLOG!H$1:H$7000,0)))</f>
        <v>0.12440000000000001</v>
      </c>
      <c r="L2955" s="55" t="str">
        <f t="shared" si="277"/>
        <v/>
      </c>
      <c r="M2955" s="55">
        <f t="shared" si="275"/>
        <v>22.700000000000387</v>
      </c>
      <c r="N2955" s="59" t="str">
        <f t="shared" si="273"/>
        <v/>
      </c>
      <c r="O2955" s="59" t="str">
        <f t="shared" si="274"/>
        <v/>
      </c>
    </row>
    <row r="2956" spans="1:15" ht="12.5" customHeight="1" x14ac:dyDescent="0.35">
      <c r="A2956" s="61">
        <v>58</v>
      </c>
      <c r="B2956" s="61" t="s">
        <v>54</v>
      </c>
      <c r="C2956" s="70">
        <v>125.8784</v>
      </c>
      <c r="D2956" s="59" t="s">
        <v>50</v>
      </c>
      <c r="E2956" s="61" t="s">
        <v>44</v>
      </c>
      <c r="F2956" s="61" t="s">
        <v>55</v>
      </c>
      <c r="G2956" s="61"/>
      <c r="H2956" s="61" t="str">
        <f>IF(OR(G2956="",G2957="",G2958="",G2959=""),"",(SUMIF(A2956:A$7000,A2956,G2956:G$7000)))</f>
        <v/>
      </c>
      <c r="I2956" s="61" t="str">
        <f t="shared" si="276"/>
        <v/>
      </c>
      <c r="J2956" s="61" t="str">
        <f t="shared" si="272"/>
        <v/>
      </c>
      <c r="K2956" s="61">
        <f t="array" ref="K2956">(MAX(IF($A2956=InsertVoiceSwitchActivateLOG!A$1:A$7000,InsertVoiceSwitchActivateLOG!H$1:H$7000,0)))</f>
        <v>0.12440000000000001</v>
      </c>
      <c r="L2956" s="61" t="str">
        <f t="shared" si="277"/>
        <v/>
      </c>
      <c r="M2956" s="61">
        <f t="shared" si="275"/>
        <v>20.600000000001728</v>
      </c>
      <c r="N2956" s="59" t="str">
        <f t="shared" si="273"/>
        <v/>
      </c>
      <c r="O2956" s="59" t="str">
        <f t="shared" si="274"/>
        <v/>
      </c>
    </row>
    <row r="2957" spans="1:15" ht="12.5" customHeight="1" x14ac:dyDescent="0.35">
      <c r="A2957" s="2">
        <v>58</v>
      </c>
      <c r="B2957" s="2" t="s">
        <v>54</v>
      </c>
      <c r="C2957" s="69">
        <v>125.8985</v>
      </c>
      <c r="D2957" t="s">
        <v>50</v>
      </c>
      <c r="E2957" s="2" t="s">
        <v>44</v>
      </c>
      <c r="F2957" s="2" t="s">
        <v>55</v>
      </c>
      <c r="G2957" s="2"/>
      <c r="H2957" s="2" t="str">
        <f>IF(OR(G2957="",G2958="",G2959="",G2960=""),"",(SUMIF(A2957:A$7000,A2957,G2957:G$7000)))</f>
        <v/>
      </c>
      <c r="I2957" s="55" t="str">
        <f t="shared" si="276"/>
        <v/>
      </c>
      <c r="J2957" s="61" t="str">
        <f t="shared" si="272"/>
        <v/>
      </c>
      <c r="K2957" s="55">
        <f t="array" ref="K2957">(MAX(IF($A2957=InsertVoiceSwitchActivateLOG!A$1:A$7000,InsertVoiceSwitchActivateLOG!H$1:H$7000,0)))</f>
        <v>0.12440000000000001</v>
      </c>
      <c r="L2957" s="55" t="str">
        <f t="shared" si="277"/>
        <v/>
      </c>
      <c r="M2957" s="55">
        <f t="shared" si="275"/>
        <v>20.099999999999341</v>
      </c>
      <c r="N2957" s="59" t="str">
        <f t="shared" si="273"/>
        <v/>
      </c>
      <c r="O2957" s="59" t="str">
        <f t="shared" si="274"/>
        <v/>
      </c>
    </row>
    <row r="2958" spans="1:15" ht="12.5" customHeight="1" x14ac:dyDescent="0.35">
      <c r="A2958" s="61">
        <v>58</v>
      </c>
      <c r="B2958" s="61" t="s">
        <v>54</v>
      </c>
      <c r="C2958" s="70">
        <v>125.9166</v>
      </c>
      <c r="D2958" s="59" t="s">
        <v>50</v>
      </c>
      <c r="E2958" s="61" t="s">
        <v>44</v>
      </c>
      <c r="F2958" s="61" t="s">
        <v>55</v>
      </c>
      <c r="G2958" s="61"/>
      <c r="H2958" s="61" t="str">
        <f>IF(OR(G2958="",G2959="",G2960="",G2961=""),"",(SUMIF(A2958:A$7000,A2958,G2958:G$7000)))</f>
        <v/>
      </c>
      <c r="I2958" s="61" t="str">
        <f t="shared" si="276"/>
        <v/>
      </c>
      <c r="J2958" s="61" t="str">
        <f t="shared" si="272"/>
        <v/>
      </c>
      <c r="K2958" s="61">
        <f t="array" ref="K2958">(MAX(IF($A2958=InsertVoiceSwitchActivateLOG!A$1:A$7000,InsertVoiceSwitchActivateLOG!H$1:H$7000,0)))</f>
        <v>0.12440000000000001</v>
      </c>
      <c r="L2958" s="61" t="str">
        <f t="shared" si="277"/>
        <v/>
      </c>
      <c r="M2958" s="61">
        <f t="shared" si="275"/>
        <v>18.100000000004002</v>
      </c>
      <c r="N2958" s="59" t="str">
        <f t="shared" si="273"/>
        <v/>
      </c>
      <c r="O2958" s="59" t="str">
        <f t="shared" si="274"/>
        <v/>
      </c>
    </row>
    <row r="2959" spans="1:15" ht="12.5" customHeight="1" x14ac:dyDescent="0.35">
      <c r="A2959" s="2">
        <v>58</v>
      </c>
      <c r="B2959" s="2" t="s">
        <v>54</v>
      </c>
      <c r="C2959" s="69">
        <v>125.93689999999999</v>
      </c>
      <c r="D2959" t="s">
        <v>50</v>
      </c>
      <c r="E2959" s="2" t="s">
        <v>44</v>
      </c>
      <c r="F2959" s="2" t="s">
        <v>55</v>
      </c>
      <c r="G2959" s="2"/>
      <c r="H2959" s="2" t="str">
        <f>IF(OR(G2959="",G2960="",G2961="",G2962=""),"",(SUMIF(A2959:A$7000,A2959,G2959:G$7000)))</f>
        <v/>
      </c>
      <c r="I2959" s="55" t="str">
        <f t="shared" si="276"/>
        <v/>
      </c>
      <c r="J2959" s="61" t="str">
        <f t="shared" si="272"/>
        <v/>
      </c>
      <c r="K2959" s="55">
        <f t="array" ref="K2959">(MAX(IF($A2959=InsertVoiceSwitchActivateLOG!A$1:A$7000,InsertVoiceSwitchActivateLOG!H$1:H$7000,0)))</f>
        <v>0.12440000000000001</v>
      </c>
      <c r="L2959" s="55" t="str">
        <f t="shared" si="277"/>
        <v/>
      </c>
      <c r="M2959" s="55">
        <f t="shared" si="275"/>
        <v>20.299999999991769</v>
      </c>
      <c r="N2959" s="59" t="str">
        <f t="shared" si="273"/>
        <v/>
      </c>
      <c r="O2959" s="59" t="str">
        <f t="shared" si="274"/>
        <v/>
      </c>
    </row>
    <row r="2960" spans="1:15" ht="12.5" customHeight="1" x14ac:dyDescent="0.35">
      <c r="A2960" s="61">
        <v>58</v>
      </c>
      <c r="B2960" s="61" t="s">
        <v>54</v>
      </c>
      <c r="C2960" s="70">
        <v>125.9567</v>
      </c>
      <c r="D2960" s="59" t="s">
        <v>50</v>
      </c>
      <c r="E2960" s="61" t="s">
        <v>44</v>
      </c>
      <c r="F2960" s="61" t="s">
        <v>55</v>
      </c>
      <c r="G2960" s="61">
        <v>1E-4</v>
      </c>
      <c r="H2960" s="61" t="str">
        <f>IF(OR(G2960="",G2961="",G2962="",G2963=""),"",(SUMIF(A2960:A$7000,A2960,G2960:G$7000)))</f>
        <v/>
      </c>
      <c r="I2960" s="61" t="str">
        <f t="shared" si="276"/>
        <v/>
      </c>
      <c r="J2960" s="61" t="str">
        <f t="shared" si="272"/>
        <v/>
      </c>
      <c r="K2960" s="61">
        <f t="array" ref="K2960">(MAX(IF($A2960=InsertVoiceSwitchActivateLOG!A$1:A$7000,InsertVoiceSwitchActivateLOG!H$1:H$7000,0)))</f>
        <v>0.12440000000000001</v>
      </c>
      <c r="L2960" s="61" t="str">
        <f t="shared" si="277"/>
        <v/>
      </c>
      <c r="M2960" s="61">
        <f t="shared" si="275"/>
        <v>19.800000000003593</v>
      </c>
      <c r="N2960" s="59" t="str">
        <f t="shared" si="273"/>
        <v/>
      </c>
      <c r="O2960" s="59" t="str">
        <f t="shared" si="274"/>
        <v/>
      </c>
    </row>
    <row r="2961" spans="1:15" ht="12.5" customHeight="1" x14ac:dyDescent="0.35">
      <c r="A2961" s="2">
        <v>58</v>
      </c>
      <c r="B2961" s="2" t="s">
        <v>54</v>
      </c>
      <c r="C2961" s="69">
        <v>125.9777</v>
      </c>
      <c r="D2961" t="s">
        <v>50</v>
      </c>
      <c r="E2961" s="2" t="s">
        <v>44</v>
      </c>
      <c r="F2961" s="2" t="s">
        <v>55</v>
      </c>
      <c r="G2961" s="2">
        <v>1E-4</v>
      </c>
      <c r="H2961" s="2" t="str">
        <f>IF(OR(G2961="",G2962="",G2963="",G2964=""),"",(SUMIF(A2961:A$7000,A2961,G2961:G$7000)))</f>
        <v/>
      </c>
      <c r="I2961" s="55" t="str">
        <f t="shared" si="276"/>
        <v/>
      </c>
      <c r="J2961" s="61" t="str">
        <f t="shared" ref="J2961:J3024" si="278">IF(L2961="","",(VLOOKUP(A2961,A2961:E9945,5,FALSE)))</f>
        <v/>
      </c>
      <c r="K2961" s="55">
        <f t="array" ref="K2961">(MAX(IF($A2961=InsertVoiceSwitchActivateLOG!A$1:A$7000,InsertVoiceSwitchActivateLOG!H$1:H$7000,0)))</f>
        <v>0.12440000000000001</v>
      </c>
      <c r="L2961" s="55" t="str">
        <f t="shared" si="277"/>
        <v/>
      </c>
      <c r="M2961" s="55">
        <f t="shared" si="275"/>
        <v>21.000000000000796</v>
      </c>
      <c r="N2961" s="59" t="str">
        <f t="shared" ref="N2961:N3024" si="279">IF(AND(G2961&gt;0,G2962&gt;0,G2960&gt;0),A2961,"")</f>
        <v/>
      </c>
      <c r="O2961" s="59" t="str">
        <f t="shared" ref="O2961:O3024" si="280">IF(N2961="","",(IF(G2961&gt;G2962,-1,1)))</f>
        <v/>
      </c>
    </row>
    <row r="2962" spans="1:15" ht="12.5" customHeight="1" x14ac:dyDescent="0.35">
      <c r="A2962" s="61">
        <v>59</v>
      </c>
      <c r="B2962" s="61" t="s">
        <v>54</v>
      </c>
      <c r="C2962" s="70">
        <v>127.00539999999999</v>
      </c>
      <c r="D2962" s="59" t="s">
        <v>50</v>
      </c>
      <c r="E2962" s="61" t="s">
        <v>44</v>
      </c>
      <c r="F2962" s="61" t="s">
        <v>55</v>
      </c>
      <c r="G2962" s="61"/>
      <c r="H2962" s="61" t="str">
        <f>IF(OR(G2962="",G2963="",G2964="",G2965=""),"",(SUMIF(A2962:A$7000,A2962,G2962:G$7000)))</f>
        <v/>
      </c>
      <c r="I2962" s="61" t="str">
        <f t="shared" si="276"/>
        <v/>
      </c>
      <c r="J2962" s="61" t="str">
        <f t="shared" si="278"/>
        <v/>
      </c>
      <c r="K2962" s="61">
        <f t="array" ref="K2962">(MAX(IF($A2962=InsertVoiceSwitchActivateLOG!A$1:A$7000,InsertVoiceSwitchActivateLOG!H$1:H$7000,0)))</f>
        <v>1.7499999999999998E-2</v>
      </c>
      <c r="L2962" s="61" t="str">
        <f t="shared" si="277"/>
        <v/>
      </c>
      <c r="M2962" s="61">
        <f t="shared" ref="M2962:M3025" si="281">IF(A2962=A2961,ABS(C2962-C2961),0)*1000</f>
        <v>0</v>
      </c>
      <c r="N2962" s="59" t="str">
        <f t="shared" si="279"/>
        <v/>
      </c>
      <c r="O2962" s="59" t="str">
        <f t="shared" si="280"/>
        <v/>
      </c>
    </row>
    <row r="2963" spans="1:15" ht="12.5" customHeight="1" x14ac:dyDescent="0.35">
      <c r="A2963" s="2">
        <v>59</v>
      </c>
      <c r="B2963" s="2" t="s">
        <v>54</v>
      </c>
      <c r="C2963" s="69">
        <v>127.0215</v>
      </c>
      <c r="D2963" t="s">
        <v>50</v>
      </c>
      <c r="E2963" s="2" t="s">
        <v>44</v>
      </c>
      <c r="F2963" s="2" t="s">
        <v>55</v>
      </c>
      <c r="G2963" s="2"/>
      <c r="H2963" s="2" t="str">
        <f>IF(OR(G2963="",G2964="",G2965="",G2966=""),"",(SUMIF(A2963:A$7000,A2963,G2963:G$7000)))</f>
        <v/>
      </c>
      <c r="I2963" s="55" t="str">
        <f t="shared" si="276"/>
        <v/>
      </c>
      <c r="J2963" s="61" t="str">
        <f t="shared" si="278"/>
        <v/>
      </c>
      <c r="K2963" s="55">
        <f t="array" ref="K2963">(MAX(IF($A2963=InsertVoiceSwitchActivateLOG!A$1:A$7000,InsertVoiceSwitchActivateLOG!H$1:H$7000,0)))</f>
        <v>1.7499999999999998E-2</v>
      </c>
      <c r="L2963" s="55" t="str">
        <f t="shared" si="277"/>
        <v/>
      </c>
      <c r="M2963" s="55">
        <f t="shared" si="281"/>
        <v>16.100000000008663</v>
      </c>
      <c r="N2963" s="59" t="str">
        <f t="shared" si="279"/>
        <v/>
      </c>
      <c r="O2963" s="59" t="str">
        <f t="shared" si="280"/>
        <v/>
      </c>
    </row>
    <row r="2964" spans="1:15" ht="12.5" customHeight="1" x14ac:dyDescent="0.35">
      <c r="A2964" s="61">
        <v>59</v>
      </c>
      <c r="B2964" s="61" t="s">
        <v>54</v>
      </c>
      <c r="C2964" s="70">
        <v>127.03749999999999</v>
      </c>
      <c r="D2964" s="59" t="s">
        <v>50</v>
      </c>
      <c r="E2964" s="61" t="s">
        <v>44</v>
      </c>
      <c r="F2964" s="61" t="s">
        <v>55</v>
      </c>
      <c r="G2964" s="61"/>
      <c r="H2964" s="61" t="str">
        <f>IF(OR(G2964="",G2965="",G2966="",G2967=""),"",(SUMIF(A2964:A$7000,A2964,G2964:G$7000)))</f>
        <v/>
      </c>
      <c r="I2964" s="61" t="str">
        <f t="shared" si="276"/>
        <v/>
      </c>
      <c r="J2964" s="61" t="str">
        <f t="shared" si="278"/>
        <v/>
      </c>
      <c r="K2964" s="61">
        <f t="array" ref="K2964">(MAX(IF($A2964=InsertVoiceSwitchActivateLOG!A$1:A$7000,InsertVoiceSwitchActivateLOG!H$1:H$7000,0)))</f>
        <v>1.7499999999999998E-2</v>
      </c>
      <c r="L2964" s="61" t="str">
        <f t="shared" si="277"/>
        <v/>
      </c>
      <c r="M2964" s="61">
        <f t="shared" si="281"/>
        <v>15.999999999991132</v>
      </c>
      <c r="N2964" s="59" t="str">
        <f t="shared" si="279"/>
        <v/>
      </c>
      <c r="O2964" s="59" t="str">
        <f t="shared" si="280"/>
        <v/>
      </c>
    </row>
    <row r="2965" spans="1:15" ht="12.5" customHeight="1" x14ac:dyDescent="0.35">
      <c r="A2965" s="2">
        <v>59</v>
      </c>
      <c r="B2965" s="2" t="s">
        <v>54</v>
      </c>
      <c r="C2965" s="69">
        <v>127.054</v>
      </c>
      <c r="D2965" t="s">
        <v>50</v>
      </c>
      <c r="E2965" s="2" t="s">
        <v>44</v>
      </c>
      <c r="F2965" s="2" t="s">
        <v>55</v>
      </c>
      <c r="G2965" s="2"/>
      <c r="H2965" s="2" t="str">
        <f>IF(OR(G2965="",G2966="",G2967="",G2968=""),"",(SUMIF(A2965:A$7000,A2965,G2965:G$7000)))</f>
        <v/>
      </c>
      <c r="I2965" s="55" t="str">
        <f t="shared" si="276"/>
        <v/>
      </c>
      <c r="J2965" s="61" t="str">
        <f t="shared" si="278"/>
        <v/>
      </c>
      <c r="K2965" s="55">
        <f t="array" ref="K2965">(MAX(IF($A2965=InsertVoiceSwitchActivateLOG!A$1:A$7000,InsertVoiceSwitchActivateLOG!H$1:H$7000,0)))</f>
        <v>1.7499999999999998E-2</v>
      </c>
      <c r="L2965" s="55" t="str">
        <f t="shared" si="277"/>
        <v/>
      </c>
      <c r="M2965" s="55">
        <f t="shared" si="281"/>
        <v>16.500000000007731</v>
      </c>
      <c r="N2965" s="59" t="str">
        <f t="shared" si="279"/>
        <v/>
      </c>
      <c r="O2965" s="59" t="str">
        <f t="shared" si="280"/>
        <v/>
      </c>
    </row>
    <row r="2966" spans="1:15" ht="12.5" customHeight="1" x14ac:dyDescent="0.35">
      <c r="A2966" s="61">
        <v>59</v>
      </c>
      <c r="B2966" s="61" t="s">
        <v>54</v>
      </c>
      <c r="C2966" s="70">
        <v>127.0699</v>
      </c>
      <c r="D2966" s="59" t="s">
        <v>50</v>
      </c>
      <c r="E2966" s="61" t="s">
        <v>44</v>
      </c>
      <c r="F2966" s="61" t="s">
        <v>55</v>
      </c>
      <c r="G2966" s="61"/>
      <c r="H2966" s="61" t="str">
        <f>IF(OR(G2966="",G2967="",G2968="",G2969=""),"",(SUMIF(A2966:A$7000,A2966,G2966:G$7000)))</f>
        <v/>
      </c>
      <c r="I2966" s="61" t="str">
        <f t="shared" si="276"/>
        <v/>
      </c>
      <c r="J2966" s="61" t="str">
        <f t="shared" si="278"/>
        <v/>
      </c>
      <c r="K2966" s="61">
        <f t="array" ref="K2966">(MAX(IF($A2966=InsertVoiceSwitchActivateLOG!A$1:A$7000,InsertVoiceSwitchActivateLOG!H$1:H$7000,0)))</f>
        <v>1.7499999999999998E-2</v>
      </c>
      <c r="L2966" s="61" t="str">
        <f t="shared" si="277"/>
        <v/>
      </c>
      <c r="M2966" s="61">
        <f t="shared" si="281"/>
        <v>15.900000000002024</v>
      </c>
      <c r="N2966" s="59" t="str">
        <f t="shared" si="279"/>
        <v/>
      </c>
      <c r="O2966" s="59" t="str">
        <f t="shared" si="280"/>
        <v/>
      </c>
    </row>
    <row r="2967" spans="1:15" ht="12.5" customHeight="1" x14ac:dyDescent="0.35">
      <c r="A2967" s="2">
        <v>59</v>
      </c>
      <c r="B2967" s="2" t="s">
        <v>54</v>
      </c>
      <c r="C2967" s="69">
        <v>127.0919</v>
      </c>
      <c r="D2967" t="s">
        <v>50</v>
      </c>
      <c r="E2967" s="2" t="s">
        <v>44</v>
      </c>
      <c r="F2967" s="2" t="s">
        <v>55</v>
      </c>
      <c r="G2967" s="2"/>
      <c r="H2967" s="2" t="str">
        <f>IF(OR(G2967="",G2968="",G2969="",G2970=""),"",(SUMIF(A2967:A$7000,A2967,G2967:G$7000)))</f>
        <v/>
      </c>
      <c r="I2967" s="55" t="str">
        <f t="shared" si="276"/>
        <v/>
      </c>
      <c r="J2967" s="61" t="str">
        <f t="shared" si="278"/>
        <v/>
      </c>
      <c r="K2967" s="55">
        <f t="array" ref="K2967">(MAX(IF($A2967=InsertVoiceSwitchActivateLOG!A$1:A$7000,InsertVoiceSwitchActivateLOG!H$1:H$7000,0)))</f>
        <v>1.7499999999999998E-2</v>
      </c>
      <c r="L2967" s="55" t="str">
        <f t="shared" si="277"/>
        <v/>
      </c>
      <c r="M2967" s="55">
        <f t="shared" si="281"/>
        <v>21.99999999999136</v>
      </c>
      <c r="N2967" s="59" t="str">
        <f t="shared" si="279"/>
        <v/>
      </c>
      <c r="O2967" s="59" t="str">
        <f t="shared" si="280"/>
        <v/>
      </c>
    </row>
    <row r="2968" spans="1:15" ht="12.5" customHeight="1" x14ac:dyDescent="0.35">
      <c r="A2968" s="61">
        <v>59</v>
      </c>
      <c r="B2968" s="61" t="s">
        <v>54</v>
      </c>
      <c r="C2968" s="70">
        <v>127.1161</v>
      </c>
      <c r="D2968" s="59" t="s">
        <v>50</v>
      </c>
      <c r="E2968" s="61" t="s">
        <v>44</v>
      </c>
      <c r="F2968" s="61" t="s">
        <v>55</v>
      </c>
      <c r="G2968" s="61"/>
      <c r="H2968" s="61" t="str">
        <f>IF(OR(G2968="",G2969="",G2970="",G2971=""),"",(SUMIF(A2968:A$7000,A2968,G2968:G$7000)))</f>
        <v/>
      </c>
      <c r="I2968" s="61" t="str">
        <f t="shared" si="276"/>
        <v/>
      </c>
      <c r="J2968" s="61" t="str">
        <f t="shared" si="278"/>
        <v/>
      </c>
      <c r="K2968" s="61">
        <f t="array" ref="K2968">(MAX(IF($A2968=InsertVoiceSwitchActivateLOG!A$1:A$7000,InsertVoiceSwitchActivateLOG!H$1:H$7000,0)))</f>
        <v>1.7499999999999998E-2</v>
      </c>
      <c r="L2968" s="61" t="str">
        <f t="shared" si="277"/>
        <v/>
      </c>
      <c r="M2968" s="61">
        <f t="shared" si="281"/>
        <v>24.200000000007549</v>
      </c>
      <c r="N2968" s="59" t="str">
        <f t="shared" si="279"/>
        <v/>
      </c>
      <c r="O2968" s="59" t="str">
        <f t="shared" si="280"/>
        <v/>
      </c>
    </row>
    <row r="2969" spans="1:15" ht="12.5" customHeight="1" x14ac:dyDescent="0.35">
      <c r="A2969" s="2">
        <v>59</v>
      </c>
      <c r="B2969" s="2" t="s">
        <v>54</v>
      </c>
      <c r="C2969" s="69">
        <v>127.1323</v>
      </c>
      <c r="D2969" t="s">
        <v>50</v>
      </c>
      <c r="E2969" s="2" t="s">
        <v>44</v>
      </c>
      <c r="F2969" s="2" t="s">
        <v>55</v>
      </c>
      <c r="G2969" s="2"/>
      <c r="H2969" s="2" t="str">
        <f>IF(OR(G2969="",G2970="",G2971="",G2972=""),"",(SUMIF(A2969:A$7000,A2969,G2969:G$7000)))</f>
        <v/>
      </c>
      <c r="I2969" s="55" t="str">
        <f t="shared" si="276"/>
        <v/>
      </c>
      <c r="J2969" s="61" t="str">
        <f t="shared" si="278"/>
        <v/>
      </c>
      <c r="K2969" s="55">
        <f t="array" ref="K2969">(MAX(IF($A2969=InsertVoiceSwitchActivateLOG!A$1:A$7000,InsertVoiceSwitchActivateLOG!H$1:H$7000,0)))</f>
        <v>1.7499999999999998E-2</v>
      </c>
      <c r="L2969" s="55" t="str">
        <f t="shared" si="277"/>
        <v/>
      </c>
      <c r="M2969" s="55">
        <f t="shared" si="281"/>
        <v>16.199999999997772</v>
      </c>
      <c r="N2969" s="59" t="str">
        <f t="shared" si="279"/>
        <v/>
      </c>
      <c r="O2969" s="59" t="str">
        <f t="shared" si="280"/>
        <v/>
      </c>
    </row>
    <row r="2970" spans="1:15" ht="12.5" customHeight="1" x14ac:dyDescent="0.35">
      <c r="A2970" s="61">
        <v>59</v>
      </c>
      <c r="B2970" s="61" t="s">
        <v>54</v>
      </c>
      <c r="C2970" s="70">
        <v>127.1511</v>
      </c>
      <c r="D2970" s="59" t="s">
        <v>50</v>
      </c>
      <c r="E2970" s="61" t="s">
        <v>44</v>
      </c>
      <c r="F2970" s="61" t="s">
        <v>55</v>
      </c>
      <c r="G2970" s="61"/>
      <c r="H2970" s="61" t="str">
        <f>IF(OR(G2970="",G2971="",G2972="",G2973=""),"",(SUMIF(A2970:A$7000,A2970,G2970:G$7000)))</f>
        <v/>
      </c>
      <c r="I2970" s="61" t="str">
        <f t="shared" ref="I2970:I3033" si="282">IF(L2970="","",A2970)</f>
        <v/>
      </c>
      <c r="J2970" s="61" t="str">
        <f t="shared" si="278"/>
        <v/>
      </c>
      <c r="K2970" s="61">
        <f t="array" ref="K2970">(MAX(IF($A2970=InsertVoiceSwitchActivateLOG!A$1:A$7000,InsertVoiceSwitchActivateLOG!H$1:H$7000,0)))</f>
        <v>1.7499999999999998E-2</v>
      </c>
      <c r="L2970" s="61" t="str">
        <f t="shared" ref="L2970:L3033" si="283">IF(H2970="","",IF(AND(H2969="",H2968="",H2967=""),C2970,""))</f>
        <v/>
      </c>
      <c r="M2970" s="61">
        <f t="shared" si="281"/>
        <v>18.799999999998818</v>
      </c>
      <c r="N2970" s="59" t="str">
        <f t="shared" si="279"/>
        <v/>
      </c>
      <c r="O2970" s="59" t="str">
        <f t="shared" si="280"/>
        <v/>
      </c>
    </row>
    <row r="2971" spans="1:15" ht="12.5" customHeight="1" x14ac:dyDescent="0.35">
      <c r="A2971" s="2">
        <v>59</v>
      </c>
      <c r="B2971" s="2" t="s">
        <v>54</v>
      </c>
      <c r="C2971" s="69">
        <v>127.1722</v>
      </c>
      <c r="D2971" t="s">
        <v>50</v>
      </c>
      <c r="E2971" s="2" t="s">
        <v>44</v>
      </c>
      <c r="F2971" s="2" t="s">
        <v>55</v>
      </c>
      <c r="G2971" s="2"/>
      <c r="H2971" s="2" t="str">
        <f>IF(OR(G2971="",G2972="",G2973="",G2974=""),"",(SUMIF(A2971:A$7000,A2971,G2971:G$7000)))</f>
        <v/>
      </c>
      <c r="I2971" s="55" t="str">
        <f t="shared" si="282"/>
        <v/>
      </c>
      <c r="J2971" s="61" t="str">
        <f t="shared" si="278"/>
        <v/>
      </c>
      <c r="K2971" s="55">
        <f t="array" ref="K2971">(MAX(IF($A2971=InsertVoiceSwitchActivateLOG!A$1:A$7000,InsertVoiceSwitchActivateLOG!H$1:H$7000,0)))</f>
        <v>1.7499999999999998E-2</v>
      </c>
      <c r="L2971" s="55" t="str">
        <f t="shared" si="283"/>
        <v/>
      </c>
      <c r="M2971" s="55">
        <f t="shared" si="281"/>
        <v>21.100000000004115</v>
      </c>
      <c r="N2971" s="59" t="str">
        <f t="shared" si="279"/>
        <v/>
      </c>
      <c r="O2971" s="59" t="str">
        <f t="shared" si="280"/>
        <v/>
      </c>
    </row>
    <row r="2972" spans="1:15" ht="12.5" customHeight="1" x14ac:dyDescent="0.35">
      <c r="A2972" s="61">
        <v>59</v>
      </c>
      <c r="B2972" s="61" t="s">
        <v>54</v>
      </c>
      <c r="C2972" s="70">
        <v>127.19070000000001</v>
      </c>
      <c r="D2972" s="59" t="s">
        <v>50</v>
      </c>
      <c r="E2972" s="61" t="s">
        <v>44</v>
      </c>
      <c r="F2972" s="61" t="s">
        <v>55</v>
      </c>
      <c r="G2972" s="61"/>
      <c r="H2972" s="61" t="str">
        <f>IF(OR(G2972="",G2973="",G2974="",G2975=""),"",(SUMIF(A2972:A$7000,A2972,G2972:G$7000)))</f>
        <v/>
      </c>
      <c r="I2972" s="61" t="str">
        <f t="shared" si="282"/>
        <v/>
      </c>
      <c r="J2972" s="61" t="str">
        <f t="shared" si="278"/>
        <v/>
      </c>
      <c r="K2972" s="61">
        <f t="array" ref="K2972">(MAX(IF($A2972=InsertVoiceSwitchActivateLOG!A$1:A$7000,InsertVoiceSwitchActivateLOG!H$1:H$7000,0)))</f>
        <v>1.7499999999999998E-2</v>
      </c>
      <c r="L2972" s="61" t="str">
        <f t="shared" si="283"/>
        <v/>
      </c>
      <c r="M2972" s="61">
        <f t="shared" si="281"/>
        <v>18.50000000000307</v>
      </c>
      <c r="N2972" s="59" t="str">
        <f t="shared" si="279"/>
        <v/>
      </c>
      <c r="O2972" s="59" t="str">
        <f t="shared" si="280"/>
        <v/>
      </c>
    </row>
    <row r="2973" spans="1:15" ht="12.5" customHeight="1" x14ac:dyDescent="0.35">
      <c r="A2973" s="2">
        <v>59</v>
      </c>
      <c r="B2973" s="2" t="s">
        <v>54</v>
      </c>
      <c r="C2973" s="69">
        <v>127.2133</v>
      </c>
      <c r="D2973" t="s">
        <v>50</v>
      </c>
      <c r="E2973" s="2" t="s">
        <v>44</v>
      </c>
      <c r="F2973" s="2" t="s">
        <v>55</v>
      </c>
      <c r="G2973" s="2"/>
      <c r="H2973" s="2" t="str">
        <f>IF(OR(G2973="",G2974="",G2975="",G2976=""),"",(SUMIF(A2973:A$7000,A2973,G2973:G$7000)))</f>
        <v/>
      </c>
      <c r="I2973" s="55" t="str">
        <f t="shared" si="282"/>
        <v/>
      </c>
      <c r="J2973" s="61" t="str">
        <f t="shared" si="278"/>
        <v/>
      </c>
      <c r="K2973" s="55">
        <f t="array" ref="K2973">(MAX(IF($A2973=InsertVoiceSwitchActivateLOG!A$1:A$7000,InsertVoiceSwitchActivateLOG!H$1:H$7000,0)))</f>
        <v>1.7499999999999998E-2</v>
      </c>
      <c r="L2973" s="55" t="str">
        <f t="shared" si="283"/>
        <v/>
      </c>
      <c r="M2973" s="55">
        <f t="shared" si="281"/>
        <v>22.599999999997067</v>
      </c>
      <c r="N2973" s="59" t="str">
        <f t="shared" si="279"/>
        <v/>
      </c>
      <c r="O2973" s="59" t="str">
        <f t="shared" si="280"/>
        <v/>
      </c>
    </row>
    <row r="2974" spans="1:15" ht="12.5" customHeight="1" x14ac:dyDescent="0.35">
      <c r="A2974" s="61">
        <v>59</v>
      </c>
      <c r="B2974" s="61" t="s">
        <v>54</v>
      </c>
      <c r="C2974" s="70">
        <v>127.232</v>
      </c>
      <c r="D2974" s="59" t="s">
        <v>50</v>
      </c>
      <c r="E2974" s="61" t="s">
        <v>44</v>
      </c>
      <c r="F2974" s="61" t="s">
        <v>55</v>
      </c>
      <c r="G2974" s="61"/>
      <c r="H2974" s="61" t="str">
        <f>IF(OR(G2974="",G2975="",G2976="",G2977=""),"",(SUMIF(A2974:A$7000,A2974,G2974:G$7000)))</f>
        <v/>
      </c>
      <c r="I2974" s="61" t="str">
        <f t="shared" si="282"/>
        <v/>
      </c>
      <c r="J2974" s="61" t="str">
        <f t="shared" si="278"/>
        <v/>
      </c>
      <c r="K2974" s="61">
        <f t="array" ref="K2974">(MAX(IF($A2974=InsertVoiceSwitchActivateLOG!A$1:A$7000,InsertVoiceSwitchActivateLOG!H$1:H$7000,0)))</f>
        <v>1.7499999999999998E-2</v>
      </c>
      <c r="L2974" s="61" t="str">
        <f t="shared" si="283"/>
        <v/>
      </c>
      <c r="M2974" s="61">
        <f t="shared" si="281"/>
        <v>18.699999999995498</v>
      </c>
      <c r="N2974" s="59" t="str">
        <f t="shared" si="279"/>
        <v/>
      </c>
      <c r="O2974" s="59" t="str">
        <f t="shared" si="280"/>
        <v/>
      </c>
    </row>
    <row r="2975" spans="1:15" ht="12.5" customHeight="1" x14ac:dyDescent="0.35">
      <c r="A2975" s="2">
        <v>59</v>
      </c>
      <c r="B2975" s="2" t="s">
        <v>54</v>
      </c>
      <c r="C2975" s="69">
        <v>127.25530000000001</v>
      </c>
      <c r="D2975" t="s">
        <v>50</v>
      </c>
      <c r="E2975" s="2" t="s">
        <v>44</v>
      </c>
      <c r="F2975" s="2" t="s">
        <v>55</v>
      </c>
      <c r="G2975" s="2"/>
      <c r="H2975" s="2" t="str">
        <f>IF(OR(G2975="",G2976="",G2977="",G2978=""),"",(SUMIF(A2975:A$7000,A2975,G2975:G$7000)))</f>
        <v/>
      </c>
      <c r="I2975" s="55" t="str">
        <f t="shared" si="282"/>
        <v/>
      </c>
      <c r="J2975" s="61" t="str">
        <f t="shared" si="278"/>
        <v/>
      </c>
      <c r="K2975" s="55">
        <f t="array" ref="K2975">(MAX(IF($A2975=InsertVoiceSwitchActivateLOG!A$1:A$7000,InsertVoiceSwitchActivateLOG!H$1:H$7000,0)))</f>
        <v>1.7499999999999998E-2</v>
      </c>
      <c r="L2975" s="55" t="str">
        <f t="shared" si="283"/>
        <v/>
      </c>
      <c r="M2975" s="55">
        <f t="shared" si="281"/>
        <v>23.300000000006094</v>
      </c>
      <c r="N2975" s="59" t="str">
        <f t="shared" si="279"/>
        <v/>
      </c>
      <c r="O2975" s="59" t="str">
        <f t="shared" si="280"/>
        <v/>
      </c>
    </row>
    <row r="2976" spans="1:15" ht="12.5" customHeight="1" x14ac:dyDescent="0.35">
      <c r="A2976" s="61">
        <v>59</v>
      </c>
      <c r="B2976" s="61" t="s">
        <v>54</v>
      </c>
      <c r="C2976" s="70">
        <v>127.2826</v>
      </c>
      <c r="D2976" s="59" t="s">
        <v>50</v>
      </c>
      <c r="E2976" s="61" t="s">
        <v>44</v>
      </c>
      <c r="F2976" s="61" t="s">
        <v>55</v>
      </c>
      <c r="G2976" s="61"/>
      <c r="H2976" s="61" t="str">
        <f>IF(OR(G2976="",G2977="",G2978="",G2979=""),"",(SUMIF(A2976:A$7000,A2976,G2976:G$7000)))</f>
        <v/>
      </c>
      <c r="I2976" s="61" t="str">
        <f t="shared" si="282"/>
        <v/>
      </c>
      <c r="J2976" s="61" t="str">
        <f t="shared" si="278"/>
        <v/>
      </c>
      <c r="K2976" s="61">
        <f t="array" ref="K2976">(MAX(IF($A2976=InsertVoiceSwitchActivateLOG!A$1:A$7000,InsertVoiceSwitchActivateLOG!H$1:H$7000,0)))</f>
        <v>1.7499999999999998E-2</v>
      </c>
      <c r="L2976" s="61" t="str">
        <f t="shared" si="283"/>
        <v/>
      </c>
      <c r="M2976" s="61">
        <f t="shared" si="281"/>
        <v>27.299999999996771</v>
      </c>
      <c r="N2976" s="59" t="str">
        <f t="shared" si="279"/>
        <v/>
      </c>
      <c r="O2976" s="59" t="str">
        <f t="shared" si="280"/>
        <v/>
      </c>
    </row>
    <row r="2977" spans="1:15" ht="12.5" customHeight="1" x14ac:dyDescent="0.35">
      <c r="A2977" s="2">
        <v>59</v>
      </c>
      <c r="B2977" s="2" t="s">
        <v>54</v>
      </c>
      <c r="C2977" s="69">
        <v>127.3006</v>
      </c>
      <c r="D2977" t="s">
        <v>50</v>
      </c>
      <c r="E2977" s="2" t="s">
        <v>44</v>
      </c>
      <c r="F2977" s="2" t="s">
        <v>55</v>
      </c>
      <c r="G2977" s="2"/>
      <c r="H2977" s="2" t="str">
        <f>IF(OR(G2977="",G2978="",G2979="",G2980=""),"",(SUMIF(A2977:A$7000,A2977,G2977:G$7000)))</f>
        <v/>
      </c>
      <c r="I2977" s="55" t="str">
        <f t="shared" si="282"/>
        <v/>
      </c>
      <c r="J2977" s="61" t="str">
        <f t="shared" si="278"/>
        <v/>
      </c>
      <c r="K2977" s="55">
        <f t="array" ref="K2977">(MAX(IF($A2977=InsertVoiceSwitchActivateLOG!A$1:A$7000,InsertVoiceSwitchActivateLOG!H$1:H$7000,0)))</f>
        <v>1.7499999999999998E-2</v>
      </c>
      <c r="L2977" s="55" t="str">
        <f t="shared" si="283"/>
        <v/>
      </c>
      <c r="M2977" s="55">
        <f t="shared" si="281"/>
        <v>18.000000000000682</v>
      </c>
      <c r="N2977" s="59" t="str">
        <f t="shared" si="279"/>
        <v/>
      </c>
      <c r="O2977" s="59" t="str">
        <f t="shared" si="280"/>
        <v/>
      </c>
    </row>
    <row r="2978" spans="1:15" ht="12.5" customHeight="1" x14ac:dyDescent="0.35">
      <c r="A2978" s="61">
        <v>59</v>
      </c>
      <c r="B2978" s="61" t="s">
        <v>54</v>
      </c>
      <c r="C2978" s="70">
        <v>127.32040000000001</v>
      </c>
      <c r="D2978" s="59" t="s">
        <v>50</v>
      </c>
      <c r="E2978" s="61" t="s">
        <v>44</v>
      </c>
      <c r="F2978" s="61" t="s">
        <v>55</v>
      </c>
      <c r="G2978" s="61"/>
      <c r="H2978" s="61" t="str">
        <f>IF(OR(G2978="",G2979="",G2980="",G2981=""),"",(SUMIF(A2978:A$7000,A2978,G2978:G$7000)))</f>
        <v/>
      </c>
      <c r="I2978" s="61" t="str">
        <f t="shared" si="282"/>
        <v/>
      </c>
      <c r="J2978" s="61" t="str">
        <f t="shared" si="278"/>
        <v/>
      </c>
      <c r="K2978" s="61">
        <f t="array" ref="K2978">(MAX(IF($A2978=InsertVoiceSwitchActivateLOG!A$1:A$7000,InsertVoiceSwitchActivateLOG!H$1:H$7000,0)))</f>
        <v>1.7499999999999998E-2</v>
      </c>
      <c r="L2978" s="61" t="str">
        <f t="shared" si="283"/>
        <v/>
      </c>
      <c r="M2978" s="61">
        <f t="shared" si="281"/>
        <v>19.800000000003593</v>
      </c>
      <c r="N2978" s="59" t="str">
        <f t="shared" si="279"/>
        <v/>
      </c>
      <c r="O2978" s="59" t="str">
        <f t="shared" si="280"/>
        <v/>
      </c>
    </row>
    <row r="2979" spans="1:15" ht="12.5" customHeight="1" x14ac:dyDescent="0.35">
      <c r="A2979" s="2">
        <v>59</v>
      </c>
      <c r="B2979" s="2" t="s">
        <v>54</v>
      </c>
      <c r="C2979" s="69">
        <v>127.3438</v>
      </c>
      <c r="D2979" t="s">
        <v>50</v>
      </c>
      <c r="E2979" s="2" t="s">
        <v>44</v>
      </c>
      <c r="F2979" s="2" t="s">
        <v>55</v>
      </c>
      <c r="G2979" s="2">
        <v>2.0000000000000001E-4</v>
      </c>
      <c r="H2979" s="2">
        <f>IF(OR(G2979="",G2980="",G2981="",G2982=""),"",(SUMIF(A2979:A$7000,A2979,G2979:G$7000)))</f>
        <v>1.7499999999999998E-2</v>
      </c>
      <c r="I2979" s="55">
        <f t="shared" si="282"/>
        <v>59</v>
      </c>
      <c r="J2979" s="61" t="str">
        <f t="shared" si="278"/>
        <v>TaskC</v>
      </c>
      <c r="K2979" s="55">
        <f t="array" ref="K2979">(MAX(IF($A2979=InsertVoiceSwitchActivateLOG!A$1:A$7000,InsertVoiceSwitchActivateLOG!H$1:H$7000,0)))</f>
        <v>1.7499999999999998E-2</v>
      </c>
      <c r="L2979" s="55">
        <f t="shared" si="283"/>
        <v>127.3438</v>
      </c>
      <c r="M2979" s="55">
        <f t="shared" si="281"/>
        <v>23.399999999995202</v>
      </c>
      <c r="N2979" s="59" t="str">
        <f t="shared" si="279"/>
        <v/>
      </c>
      <c r="O2979" s="59" t="str">
        <f t="shared" si="280"/>
        <v/>
      </c>
    </row>
    <row r="2980" spans="1:15" ht="12.5" customHeight="1" x14ac:dyDescent="0.35">
      <c r="A2980" s="61">
        <v>59</v>
      </c>
      <c r="B2980" s="61" t="s">
        <v>56</v>
      </c>
      <c r="C2980" s="70">
        <v>127.3737</v>
      </c>
      <c r="D2980" s="59" t="s">
        <v>50</v>
      </c>
      <c r="E2980" s="61" t="s">
        <v>44</v>
      </c>
      <c r="F2980" s="61" t="s">
        <v>55</v>
      </c>
      <c r="G2980" s="61">
        <v>1E-3</v>
      </c>
      <c r="H2980" s="61">
        <f>IF(OR(G2980="",G2981="",G2982="",G2983=""),"",(SUMIF(A2980:A$7000,A2980,G2980:G$7000)))</f>
        <v>1.7299999999999999E-2</v>
      </c>
      <c r="I2980" s="61" t="str">
        <f t="shared" si="282"/>
        <v/>
      </c>
      <c r="J2980" s="61" t="str">
        <f t="shared" si="278"/>
        <v/>
      </c>
      <c r="K2980" s="61">
        <f t="array" ref="K2980">(MAX(IF($A2980=InsertVoiceSwitchActivateLOG!A$1:A$7000,InsertVoiceSwitchActivateLOG!H$1:H$7000,0)))</f>
        <v>1.7499999999999998E-2</v>
      </c>
      <c r="L2980" s="61" t="str">
        <f t="shared" si="283"/>
        <v/>
      </c>
      <c r="M2980" s="61">
        <f t="shared" si="281"/>
        <v>29.899999999997817</v>
      </c>
      <c r="N2980" s="59">
        <f t="shared" si="279"/>
        <v>59</v>
      </c>
      <c r="O2980" s="59">
        <f t="shared" si="280"/>
        <v>1</v>
      </c>
    </row>
    <row r="2981" spans="1:15" ht="12.5" customHeight="1" x14ac:dyDescent="0.35">
      <c r="A2981" s="2">
        <v>59</v>
      </c>
      <c r="B2981" s="2" t="s">
        <v>56</v>
      </c>
      <c r="C2981" s="69">
        <v>127.4016</v>
      </c>
      <c r="D2981" t="s">
        <v>50</v>
      </c>
      <c r="E2981" s="2" t="s">
        <v>44</v>
      </c>
      <c r="F2981" s="2" t="s">
        <v>55</v>
      </c>
      <c r="G2981" s="2">
        <v>2.5000000000000001E-3</v>
      </c>
      <c r="H2981" s="2">
        <f>IF(OR(G2981="",G2982="",G2983="",G2984=""),"",(SUMIF(A2981:A$7000,A2981,G2981:G$7000)))</f>
        <v>1.6299999999999999E-2</v>
      </c>
      <c r="I2981" s="55" t="str">
        <f t="shared" si="282"/>
        <v/>
      </c>
      <c r="J2981" s="61" t="str">
        <f t="shared" si="278"/>
        <v/>
      </c>
      <c r="K2981" s="55">
        <f t="array" ref="K2981">(MAX(IF($A2981=InsertVoiceSwitchActivateLOG!A$1:A$7000,InsertVoiceSwitchActivateLOG!H$1:H$7000,0)))</f>
        <v>1.7499999999999998E-2</v>
      </c>
      <c r="L2981" s="55" t="str">
        <f t="shared" si="283"/>
        <v/>
      </c>
      <c r="M2981" s="55">
        <f t="shared" si="281"/>
        <v>27.900000000002478</v>
      </c>
      <c r="N2981" s="59">
        <f t="shared" si="279"/>
        <v>59</v>
      </c>
      <c r="O2981" s="59">
        <f t="shared" si="280"/>
        <v>-1</v>
      </c>
    </row>
    <row r="2982" spans="1:15" ht="12.5" customHeight="1" x14ac:dyDescent="0.35">
      <c r="A2982" s="61">
        <v>59</v>
      </c>
      <c r="B2982" s="61" t="s">
        <v>56</v>
      </c>
      <c r="C2982" s="70">
        <v>127.44589999999999</v>
      </c>
      <c r="D2982" s="59" t="s">
        <v>50</v>
      </c>
      <c r="E2982" s="61" t="s">
        <v>44</v>
      </c>
      <c r="F2982" s="61" t="s">
        <v>55</v>
      </c>
      <c r="G2982" s="61">
        <v>1.5E-3</v>
      </c>
      <c r="H2982" s="61">
        <f>IF(OR(G2982="",G2983="",G2984="",G2985=""),"",(SUMIF(A2982:A$7000,A2982,G2982:G$7000)))</f>
        <v>1.38E-2</v>
      </c>
      <c r="I2982" s="61" t="str">
        <f t="shared" si="282"/>
        <v/>
      </c>
      <c r="J2982" s="61" t="str">
        <f t="shared" si="278"/>
        <v/>
      </c>
      <c r="K2982" s="61">
        <f t="array" ref="K2982">(MAX(IF($A2982=InsertVoiceSwitchActivateLOG!A$1:A$7000,InsertVoiceSwitchActivateLOG!H$1:H$7000,0)))</f>
        <v>1.7499999999999998E-2</v>
      </c>
      <c r="L2982" s="61" t="str">
        <f t="shared" si="283"/>
        <v/>
      </c>
      <c r="M2982" s="61">
        <f t="shared" si="281"/>
        <v>44.299999999992679</v>
      </c>
      <c r="N2982" s="59">
        <f t="shared" si="279"/>
        <v>59</v>
      </c>
      <c r="O2982" s="59">
        <f t="shared" si="280"/>
        <v>1</v>
      </c>
    </row>
    <row r="2983" spans="1:15" ht="12.5" customHeight="1" x14ac:dyDescent="0.35">
      <c r="A2983" s="2">
        <v>59</v>
      </c>
      <c r="B2983" s="2" t="s">
        <v>56</v>
      </c>
      <c r="C2983" s="69">
        <v>127.4821</v>
      </c>
      <c r="D2983" t="s">
        <v>50</v>
      </c>
      <c r="E2983" s="2" t="s">
        <v>44</v>
      </c>
      <c r="F2983" s="2" t="s">
        <v>55</v>
      </c>
      <c r="G2983" s="2">
        <v>3.2000000000000002E-3</v>
      </c>
      <c r="H2983" s="2">
        <f>IF(OR(G2983="",G2984="",G2985="",G2986=""),"",(SUMIF(A2983:A$7000,A2983,G2983:G$7000)))</f>
        <v>1.2299999999999998E-2</v>
      </c>
      <c r="I2983" s="55" t="str">
        <f t="shared" si="282"/>
        <v/>
      </c>
      <c r="J2983" s="61" t="str">
        <f t="shared" si="278"/>
        <v/>
      </c>
      <c r="K2983" s="55">
        <f t="array" ref="K2983">(MAX(IF($A2983=InsertVoiceSwitchActivateLOG!A$1:A$7000,InsertVoiceSwitchActivateLOG!H$1:H$7000,0)))</f>
        <v>1.7499999999999998E-2</v>
      </c>
      <c r="L2983" s="55" t="str">
        <f t="shared" si="283"/>
        <v/>
      </c>
      <c r="M2983" s="55">
        <f t="shared" si="281"/>
        <v>36.200000000008004</v>
      </c>
      <c r="N2983" s="59">
        <f t="shared" si="279"/>
        <v>59</v>
      </c>
      <c r="O2983" s="59">
        <f t="shared" si="280"/>
        <v>-1</v>
      </c>
    </row>
    <row r="2984" spans="1:15" ht="12.5" customHeight="1" x14ac:dyDescent="0.35">
      <c r="A2984" s="61">
        <v>59</v>
      </c>
      <c r="B2984" s="61" t="s">
        <v>56</v>
      </c>
      <c r="C2984" s="70">
        <v>127.5082</v>
      </c>
      <c r="D2984" s="59" t="s">
        <v>50</v>
      </c>
      <c r="E2984" s="61" t="s">
        <v>44</v>
      </c>
      <c r="F2984" s="61" t="s">
        <v>55</v>
      </c>
      <c r="G2984" s="61">
        <v>2.3E-3</v>
      </c>
      <c r="H2984" s="61">
        <f>IF(OR(G2984="",G2985="",G2986="",G2987=""),"",(SUMIF(A2984:A$7000,A2984,G2984:G$7000)))</f>
        <v>9.1000000000000004E-3</v>
      </c>
      <c r="I2984" s="61" t="str">
        <f t="shared" si="282"/>
        <v/>
      </c>
      <c r="J2984" s="61" t="str">
        <f t="shared" si="278"/>
        <v/>
      </c>
      <c r="K2984" s="61">
        <f t="array" ref="K2984">(MAX(IF($A2984=InsertVoiceSwitchActivateLOG!A$1:A$7000,InsertVoiceSwitchActivateLOG!H$1:H$7000,0)))</f>
        <v>1.7499999999999998E-2</v>
      </c>
      <c r="L2984" s="61" t="str">
        <f t="shared" si="283"/>
        <v/>
      </c>
      <c r="M2984" s="61">
        <f t="shared" si="281"/>
        <v>26.099999999999568</v>
      </c>
      <c r="N2984" s="59">
        <f t="shared" si="279"/>
        <v>59</v>
      </c>
      <c r="O2984" s="59">
        <f t="shared" si="280"/>
        <v>-1</v>
      </c>
    </row>
    <row r="2985" spans="1:15" ht="12.5" customHeight="1" x14ac:dyDescent="0.35">
      <c r="A2985" s="2">
        <v>59</v>
      </c>
      <c r="B2985" s="2" t="s">
        <v>56</v>
      </c>
      <c r="C2985" s="69">
        <v>127.5277</v>
      </c>
      <c r="D2985" t="s">
        <v>50</v>
      </c>
      <c r="E2985" s="2" t="s">
        <v>44</v>
      </c>
      <c r="F2985" s="2" t="s">
        <v>55</v>
      </c>
      <c r="G2985" s="2">
        <v>1.9E-3</v>
      </c>
      <c r="H2985" s="2">
        <f>IF(OR(G2985="",G2986="",G2987="",G2988=""),"",(SUMIF(A2985:A$7000,A2985,G2985:G$7000)))</f>
        <v>6.8000000000000005E-3</v>
      </c>
      <c r="I2985" s="55" t="str">
        <f t="shared" si="282"/>
        <v/>
      </c>
      <c r="J2985" s="61" t="str">
        <f t="shared" si="278"/>
        <v/>
      </c>
      <c r="K2985" s="55">
        <f t="array" ref="K2985">(MAX(IF($A2985=InsertVoiceSwitchActivateLOG!A$1:A$7000,InsertVoiceSwitchActivateLOG!H$1:H$7000,0)))</f>
        <v>1.7499999999999998E-2</v>
      </c>
      <c r="L2985" s="55" t="str">
        <f t="shared" si="283"/>
        <v/>
      </c>
      <c r="M2985" s="55">
        <f t="shared" si="281"/>
        <v>19.499999999993634</v>
      </c>
      <c r="N2985" s="59">
        <f t="shared" si="279"/>
        <v>59</v>
      </c>
      <c r="O2985" s="59">
        <f t="shared" si="280"/>
        <v>-1</v>
      </c>
    </row>
    <row r="2986" spans="1:15" ht="12.5" customHeight="1" x14ac:dyDescent="0.35">
      <c r="A2986" s="61">
        <v>59</v>
      </c>
      <c r="B2986" s="61" t="s">
        <v>56</v>
      </c>
      <c r="C2986" s="70">
        <v>127.54649999999999</v>
      </c>
      <c r="D2986" s="59" t="s">
        <v>50</v>
      </c>
      <c r="E2986" s="61" t="s">
        <v>44</v>
      </c>
      <c r="F2986" s="61" t="s">
        <v>55</v>
      </c>
      <c r="G2986" s="61">
        <v>1.8E-3</v>
      </c>
      <c r="H2986" s="61">
        <f>IF(OR(G2986="",G2987="",G2988="",G2989=""),"",(SUMIF(A2986:A$7000,A2986,G2986:G$7000)))</f>
        <v>4.8999999999999998E-3</v>
      </c>
      <c r="I2986" s="61" t="str">
        <f t="shared" si="282"/>
        <v/>
      </c>
      <c r="J2986" s="61" t="str">
        <f t="shared" si="278"/>
        <v/>
      </c>
      <c r="K2986" s="61">
        <f t="array" ref="K2986">(MAX(IF($A2986=InsertVoiceSwitchActivateLOG!A$1:A$7000,InsertVoiceSwitchActivateLOG!H$1:H$7000,0)))</f>
        <v>1.7499999999999998E-2</v>
      </c>
      <c r="L2986" s="61" t="str">
        <f t="shared" si="283"/>
        <v/>
      </c>
      <c r="M2986" s="61">
        <f t="shared" si="281"/>
        <v>18.799999999998818</v>
      </c>
      <c r="N2986" s="59">
        <f t="shared" si="279"/>
        <v>59</v>
      </c>
      <c r="O2986" s="59">
        <f t="shared" si="280"/>
        <v>-1</v>
      </c>
    </row>
    <row r="2987" spans="1:15" ht="12.5" customHeight="1" x14ac:dyDescent="0.35">
      <c r="A2987" s="2">
        <v>59</v>
      </c>
      <c r="B2987" s="2" t="s">
        <v>56</v>
      </c>
      <c r="C2987" s="69">
        <v>127.5682</v>
      </c>
      <c r="D2987" t="s">
        <v>50</v>
      </c>
      <c r="E2987" s="2" t="s">
        <v>44</v>
      </c>
      <c r="F2987" s="2" t="s">
        <v>55</v>
      </c>
      <c r="G2987" s="2">
        <v>1.2999999999999999E-3</v>
      </c>
      <c r="H2987" s="2" t="str">
        <f>IF(OR(G2987="",G2988="",G2989="",G2990=""),"",(SUMIF(A2987:A$7000,A2987,G2987:G$7000)))</f>
        <v/>
      </c>
      <c r="I2987" s="55" t="str">
        <f t="shared" si="282"/>
        <v/>
      </c>
      <c r="J2987" s="61" t="str">
        <f t="shared" si="278"/>
        <v/>
      </c>
      <c r="K2987" s="55">
        <f t="array" ref="K2987">(MAX(IF($A2987=InsertVoiceSwitchActivateLOG!A$1:A$7000,InsertVoiceSwitchActivateLOG!H$1:H$7000,0)))</f>
        <v>1.7499999999999998E-2</v>
      </c>
      <c r="L2987" s="55" t="str">
        <f t="shared" si="283"/>
        <v/>
      </c>
      <c r="M2987" s="55">
        <f t="shared" si="281"/>
        <v>21.700000000009823</v>
      </c>
      <c r="N2987" s="59">
        <f t="shared" si="279"/>
        <v>59</v>
      </c>
      <c r="O2987" s="59">
        <f t="shared" si="280"/>
        <v>1</v>
      </c>
    </row>
    <row r="2988" spans="1:15" ht="12.5" customHeight="1" x14ac:dyDescent="0.35">
      <c r="A2988" s="61">
        <v>59</v>
      </c>
      <c r="B2988" s="61" t="s">
        <v>56</v>
      </c>
      <c r="C2988" s="70">
        <v>127.5886</v>
      </c>
      <c r="D2988" s="59" t="s">
        <v>50</v>
      </c>
      <c r="E2988" s="61" t="s">
        <v>44</v>
      </c>
      <c r="F2988" s="61" t="s">
        <v>55</v>
      </c>
      <c r="G2988" s="61">
        <v>1.2999999999999999E-3</v>
      </c>
      <c r="H2988" s="61" t="str">
        <f>IF(OR(G2988="",G2989="",G2990="",G2991=""),"",(SUMIF(A2988:A$7000,A2988,G2988:G$7000)))</f>
        <v/>
      </c>
      <c r="I2988" s="61" t="str">
        <f t="shared" si="282"/>
        <v/>
      </c>
      <c r="J2988" s="61" t="str">
        <f t="shared" si="278"/>
        <v/>
      </c>
      <c r="K2988" s="61">
        <f t="array" ref="K2988">(MAX(IF($A2988=InsertVoiceSwitchActivateLOG!A$1:A$7000,InsertVoiceSwitchActivateLOG!H$1:H$7000,0)))</f>
        <v>1.7499999999999998E-2</v>
      </c>
      <c r="L2988" s="61" t="str">
        <f t="shared" si="283"/>
        <v/>
      </c>
      <c r="M2988" s="61">
        <f t="shared" si="281"/>
        <v>20.399999999995089</v>
      </c>
      <c r="N2988" s="59">
        <f t="shared" si="279"/>
        <v>59</v>
      </c>
      <c r="O2988" s="59">
        <f t="shared" si="280"/>
        <v>-1</v>
      </c>
    </row>
    <row r="2989" spans="1:15" ht="12.5" customHeight="1" x14ac:dyDescent="0.35">
      <c r="A2989" s="2">
        <v>59</v>
      </c>
      <c r="B2989" s="2" t="s">
        <v>54</v>
      </c>
      <c r="C2989" s="69">
        <v>127.60850000000001</v>
      </c>
      <c r="D2989" t="s">
        <v>50</v>
      </c>
      <c r="E2989" s="2" t="s">
        <v>44</v>
      </c>
      <c r="F2989" s="2" t="s">
        <v>55</v>
      </c>
      <c r="G2989" s="2">
        <v>5.0000000000000001E-4</v>
      </c>
      <c r="H2989" s="2" t="str">
        <f>IF(OR(G2989="",G2990="",G2991="",G2992=""),"",(SUMIF(A2989:A$7000,A2989,G2989:G$7000)))</f>
        <v/>
      </c>
      <c r="I2989" s="55" t="str">
        <f t="shared" si="282"/>
        <v/>
      </c>
      <c r="J2989" s="61" t="str">
        <f t="shared" si="278"/>
        <v/>
      </c>
      <c r="K2989" s="55">
        <f t="array" ref="K2989">(MAX(IF($A2989=InsertVoiceSwitchActivateLOG!A$1:A$7000,InsertVoiceSwitchActivateLOG!H$1:H$7000,0)))</f>
        <v>1.7499999999999998E-2</v>
      </c>
      <c r="L2989" s="55" t="str">
        <f t="shared" si="283"/>
        <v/>
      </c>
      <c r="M2989" s="55">
        <f t="shared" si="281"/>
        <v>19.900000000006912</v>
      </c>
      <c r="N2989" s="59" t="str">
        <f t="shared" si="279"/>
        <v/>
      </c>
      <c r="O2989" s="59" t="str">
        <f t="shared" si="280"/>
        <v/>
      </c>
    </row>
    <row r="2990" spans="1:15" ht="12.5" customHeight="1" x14ac:dyDescent="0.35">
      <c r="A2990" s="61">
        <v>59</v>
      </c>
      <c r="B2990" s="61" t="s">
        <v>54</v>
      </c>
      <c r="C2990" s="70">
        <v>127.6311</v>
      </c>
      <c r="D2990" s="59" t="s">
        <v>50</v>
      </c>
      <c r="E2990" s="61" t="s">
        <v>44</v>
      </c>
      <c r="F2990" s="61" t="s">
        <v>55</v>
      </c>
      <c r="G2990" s="61"/>
      <c r="H2990" s="61" t="str">
        <f>IF(OR(G2990="",G2991="",G2992="",G2993=""),"",(SUMIF(A2990:A$7000,A2990,G2990:G$7000)))</f>
        <v/>
      </c>
      <c r="I2990" s="61" t="str">
        <f t="shared" si="282"/>
        <v/>
      </c>
      <c r="J2990" s="61" t="str">
        <f t="shared" si="278"/>
        <v/>
      </c>
      <c r="K2990" s="61">
        <f t="array" ref="K2990">(MAX(IF($A2990=InsertVoiceSwitchActivateLOG!A$1:A$7000,InsertVoiceSwitchActivateLOG!H$1:H$7000,0)))</f>
        <v>1.7499999999999998E-2</v>
      </c>
      <c r="L2990" s="61" t="str">
        <f t="shared" si="283"/>
        <v/>
      </c>
      <c r="M2990" s="61">
        <f t="shared" si="281"/>
        <v>22.599999999997067</v>
      </c>
      <c r="N2990" s="59" t="str">
        <f t="shared" si="279"/>
        <v/>
      </c>
      <c r="O2990" s="59" t="str">
        <f t="shared" si="280"/>
        <v/>
      </c>
    </row>
    <row r="2991" spans="1:15" ht="12.5" customHeight="1" x14ac:dyDescent="0.35">
      <c r="A2991" s="2">
        <v>59</v>
      </c>
      <c r="B2991" s="2" t="s">
        <v>54</v>
      </c>
      <c r="C2991" s="69">
        <v>127.6495</v>
      </c>
      <c r="D2991" t="s">
        <v>50</v>
      </c>
      <c r="E2991" s="2" t="s">
        <v>44</v>
      </c>
      <c r="F2991" s="2" t="s">
        <v>55</v>
      </c>
      <c r="G2991" s="2"/>
      <c r="H2991" s="2" t="str">
        <f>IF(OR(G2991="",G2992="",G2993="",G2994=""),"",(SUMIF(A2991:A$7000,A2991,G2991:G$7000)))</f>
        <v/>
      </c>
      <c r="I2991" s="55" t="str">
        <f t="shared" si="282"/>
        <v/>
      </c>
      <c r="J2991" s="61" t="str">
        <f t="shared" si="278"/>
        <v/>
      </c>
      <c r="K2991" s="55">
        <f t="array" ref="K2991">(MAX(IF($A2991=InsertVoiceSwitchActivateLOG!A$1:A$7000,InsertVoiceSwitchActivateLOG!H$1:H$7000,0)))</f>
        <v>1.7499999999999998E-2</v>
      </c>
      <c r="L2991" s="55" t="str">
        <f t="shared" si="283"/>
        <v/>
      </c>
      <c r="M2991" s="55">
        <f t="shared" si="281"/>
        <v>18.39999999999975</v>
      </c>
      <c r="N2991" s="59" t="str">
        <f t="shared" si="279"/>
        <v/>
      </c>
      <c r="O2991" s="59" t="str">
        <f t="shared" si="280"/>
        <v/>
      </c>
    </row>
    <row r="2992" spans="1:15" ht="12.5" customHeight="1" x14ac:dyDescent="0.35">
      <c r="A2992" s="61">
        <v>59</v>
      </c>
      <c r="B2992" s="61" t="s">
        <v>54</v>
      </c>
      <c r="C2992" s="70">
        <v>127.6705</v>
      </c>
      <c r="D2992" s="59" t="s">
        <v>50</v>
      </c>
      <c r="E2992" s="61" t="s">
        <v>44</v>
      </c>
      <c r="F2992" s="61" t="s">
        <v>55</v>
      </c>
      <c r="G2992" s="61"/>
      <c r="H2992" s="61" t="str">
        <f>IF(OR(G2992="",G2993="",G2994="",G2995=""),"",(SUMIF(A2992:A$7000,A2992,G2992:G$7000)))</f>
        <v/>
      </c>
      <c r="I2992" s="61" t="str">
        <f t="shared" si="282"/>
        <v/>
      </c>
      <c r="J2992" s="61" t="str">
        <f t="shared" si="278"/>
        <v/>
      </c>
      <c r="K2992" s="61">
        <f t="array" ref="K2992">(MAX(IF($A2992=InsertVoiceSwitchActivateLOG!A$1:A$7000,InsertVoiceSwitchActivateLOG!H$1:H$7000,0)))</f>
        <v>1.7499999999999998E-2</v>
      </c>
      <c r="L2992" s="61" t="str">
        <f t="shared" si="283"/>
        <v/>
      </c>
      <c r="M2992" s="61">
        <f t="shared" si="281"/>
        <v>21.000000000000796</v>
      </c>
      <c r="N2992" s="59" t="str">
        <f t="shared" si="279"/>
        <v/>
      </c>
      <c r="O2992" s="59" t="str">
        <f t="shared" si="280"/>
        <v/>
      </c>
    </row>
    <row r="2993" spans="1:15" ht="12.5" customHeight="1" x14ac:dyDescent="0.35">
      <c r="A2993" s="2">
        <v>59</v>
      </c>
      <c r="B2993" s="2" t="s">
        <v>54</v>
      </c>
      <c r="C2993" s="69">
        <v>127.6895</v>
      </c>
      <c r="D2993" t="s">
        <v>50</v>
      </c>
      <c r="E2993" s="2" t="s">
        <v>44</v>
      </c>
      <c r="F2993" s="2" t="s">
        <v>55</v>
      </c>
      <c r="G2993" s="2"/>
      <c r="H2993" s="2" t="str">
        <f>IF(OR(G2993="",G2994="",G2995="",G2996=""),"",(SUMIF(A2993:A$7000,A2993,G2993:G$7000)))</f>
        <v/>
      </c>
      <c r="I2993" s="55" t="str">
        <f t="shared" si="282"/>
        <v/>
      </c>
      <c r="J2993" s="61" t="str">
        <f t="shared" si="278"/>
        <v/>
      </c>
      <c r="K2993" s="55">
        <f t="array" ref="K2993">(MAX(IF($A2993=InsertVoiceSwitchActivateLOG!A$1:A$7000,InsertVoiceSwitchActivateLOG!H$1:H$7000,0)))</f>
        <v>1.7499999999999998E-2</v>
      </c>
      <c r="L2993" s="55" t="str">
        <f t="shared" si="283"/>
        <v/>
      </c>
      <c r="M2993" s="55">
        <f t="shared" si="281"/>
        <v>18.999999999991246</v>
      </c>
      <c r="N2993" s="59" t="str">
        <f t="shared" si="279"/>
        <v/>
      </c>
      <c r="O2993" s="59" t="str">
        <f t="shared" si="280"/>
        <v/>
      </c>
    </row>
    <row r="2994" spans="1:15" ht="12.5" customHeight="1" x14ac:dyDescent="0.35">
      <c r="A2994" s="61">
        <v>59</v>
      </c>
      <c r="B2994" s="61" t="s">
        <v>54</v>
      </c>
      <c r="C2994" s="70">
        <v>127.7099</v>
      </c>
      <c r="D2994" s="59" t="s">
        <v>50</v>
      </c>
      <c r="E2994" s="61" t="s">
        <v>44</v>
      </c>
      <c r="F2994" s="61" t="s">
        <v>55</v>
      </c>
      <c r="G2994" s="61"/>
      <c r="H2994" s="61" t="str">
        <f>IF(OR(G2994="",G2995="",G2996="",G2997=""),"",(SUMIF(A2994:A$7000,A2994,G2994:G$7000)))</f>
        <v/>
      </c>
      <c r="I2994" s="61" t="str">
        <f t="shared" si="282"/>
        <v/>
      </c>
      <c r="J2994" s="61" t="str">
        <f t="shared" si="278"/>
        <v/>
      </c>
      <c r="K2994" s="61">
        <f t="array" ref="K2994">(MAX(IF($A2994=InsertVoiceSwitchActivateLOG!A$1:A$7000,InsertVoiceSwitchActivateLOG!H$1:H$7000,0)))</f>
        <v>1.7499999999999998E-2</v>
      </c>
      <c r="L2994" s="61" t="str">
        <f t="shared" si="283"/>
        <v/>
      </c>
      <c r="M2994" s="61">
        <f t="shared" si="281"/>
        <v>20.4000000000093</v>
      </c>
      <c r="N2994" s="59" t="str">
        <f t="shared" si="279"/>
        <v/>
      </c>
      <c r="O2994" s="59" t="str">
        <f t="shared" si="280"/>
        <v/>
      </c>
    </row>
    <row r="2995" spans="1:15" ht="12.5" customHeight="1" x14ac:dyDescent="0.35">
      <c r="A2995" s="2">
        <v>59</v>
      </c>
      <c r="B2995" s="2" t="s">
        <v>54</v>
      </c>
      <c r="C2995" s="69">
        <v>127.72969999999999</v>
      </c>
      <c r="D2995" t="s">
        <v>50</v>
      </c>
      <c r="E2995" s="2" t="s">
        <v>44</v>
      </c>
      <c r="F2995" s="2" t="s">
        <v>55</v>
      </c>
      <c r="G2995" s="2"/>
      <c r="H2995" s="2" t="str">
        <f>IF(OR(G2995="",G2996="",G2997="",G2998=""),"",(SUMIF(A2995:A$7000,A2995,G2995:G$7000)))</f>
        <v/>
      </c>
      <c r="I2995" s="55" t="str">
        <f t="shared" si="282"/>
        <v/>
      </c>
      <c r="J2995" s="61" t="str">
        <f t="shared" si="278"/>
        <v/>
      </c>
      <c r="K2995" s="55">
        <f t="array" ref="K2995">(MAX(IF($A2995=InsertVoiceSwitchActivateLOG!A$1:A$7000,InsertVoiceSwitchActivateLOG!H$1:H$7000,0)))</f>
        <v>1.7499999999999998E-2</v>
      </c>
      <c r="L2995" s="55" t="str">
        <f t="shared" si="283"/>
        <v/>
      </c>
      <c r="M2995" s="55">
        <f t="shared" si="281"/>
        <v>19.799999999989382</v>
      </c>
      <c r="N2995" s="59" t="str">
        <f t="shared" si="279"/>
        <v/>
      </c>
      <c r="O2995" s="59" t="str">
        <f t="shared" si="280"/>
        <v/>
      </c>
    </row>
    <row r="2996" spans="1:15" ht="12.5" customHeight="1" x14ac:dyDescent="0.35">
      <c r="A2996" s="61">
        <v>59</v>
      </c>
      <c r="B2996" s="61" t="s">
        <v>54</v>
      </c>
      <c r="C2996" s="70">
        <v>127.7496</v>
      </c>
      <c r="D2996" s="59" t="s">
        <v>50</v>
      </c>
      <c r="E2996" s="61" t="s">
        <v>44</v>
      </c>
      <c r="F2996" s="61" t="s">
        <v>55</v>
      </c>
      <c r="G2996" s="61"/>
      <c r="H2996" s="61" t="str">
        <f>IF(OR(G2996="",G2997="",G2998="",G2999=""),"",(SUMIF(A2996:A$7000,A2996,G2996:G$7000)))</f>
        <v/>
      </c>
      <c r="I2996" s="61" t="str">
        <f t="shared" si="282"/>
        <v/>
      </c>
      <c r="J2996" s="61" t="str">
        <f t="shared" si="278"/>
        <v/>
      </c>
      <c r="K2996" s="61">
        <f t="array" ref="K2996">(MAX(IF($A2996=InsertVoiceSwitchActivateLOG!A$1:A$7000,InsertVoiceSwitchActivateLOG!H$1:H$7000,0)))</f>
        <v>1.7499999999999998E-2</v>
      </c>
      <c r="L2996" s="61" t="str">
        <f t="shared" si="283"/>
        <v/>
      </c>
      <c r="M2996" s="61">
        <f t="shared" si="281"/>
        <v>19.900000000006912</v>
      </c>
      <c r="N2996" s="59" t="str">
        <f t="shared" si="279"/>
        <v/>
      </c>
      <c r="O2996" s="59" t="str">
        <f t="shared" si="280"/>
        <v/>
      </c>
    </row>
    <row r="2997" spans="1:15" ht="12.5" customHeight="1" x14ac:dyDescent="0.35">
      <c r="A2997" s="2">
        <v>59</v>
      </c>
      <c r="B2997" s="2" t="s">
        <v>54</v>
      </c>
      <c r="C2997" s="69">
        <v>127.77079999999999</v>
      </c>
      <c r="D2997" t="s">
        <v>50</v>
      </c>
      <c r="E2997" s="2" t="s">
        <v>44</v>
      </c>
      <c r="F2997" s="2" t="s">
        <v>55</v>
      </c>
      <c r="G2997" s="2"/>
      <c r="H2997" s="2" t="str">
        <f>IF(OR(G2997="",G2998="",G2999="",G3000=""),"",(SUMIF(A2997:A$7000,A2997,G2997:G$7000)))</f>
        <v/>
      </c>
      <c r="I2997" s="55" t="str">
        <f t="shared" si="282"/>
        <v/>
      </c>
      <c r="J2997" s="61" t="str">
        <f t="shared" si="278"/>
        <v/>
      </c>
      <c r="K2997" s="55">
        <f t="array" ref="K2997">(MAX(IF($A2997=InsertVoiceSwitchActivateLOG!A$1:A$7000,InsertVoiceSwitchActivateLOG!H$1:H$7000,0)))</f>
        <v>1.7499999999999998E-2</v>
      </c>
      <c r="L2997" s="55" t="str">
        <f t="shared" si="283"/>
        <v/>
      </c>
      <c r="M2997" s="55">
        <f t="shared" si="281"/>
        <v>21.199999999993224</v>
      </c>
      <c r="N2997" s="59" t="str">
        <f t="shared" si="279"/>
        <v/>
      </c>
      <c r="O2997" s="59" t="str">
        <f t="shared" si="280"/>
        <v/>
      </c>
    </row>
    <row r="2998" spans="1:15" ht="12.5" customHeight="1" x14ac:dyDescent="0.35">
      <c r="A2998" s="61">
        <v>59</v>
      </c>
      <c r="B2998" s="61" t="s">
        <v>54</v>
      </c>
      <c r="C2998" s="70">
        <v>127.79600000000001</v>
      </c>
      <c r="D2998" s="59" t="s">
        <v>50</v>
      </c>
      <c r="E2998" s="61" t="s">
        <v>44</v>
      </c>
      <c r="F2998" s="61" t="s">
        <v>55</v>
      </c>
      <c r="G2998" s="61"/>
      <c r="H2998" s="61" t="str">
        <f>IF(OR(G2998="",G2999="",G3000="",G3001=""),"",(SUMIF(A2998:A$7000,A2998,G2998:G$7000)))</f>
        <v/>
      </c>
      <c r="I2998" s="61" t="str">
        <f t="shared" si="282"/>
        <v/>
      </c>
      <c r="J2998" s="61" t="str">
        <f t="shared" si="278"/>
        <v/>
      </c>
      <c r="K2998" s="61">
        <f t="array" ref="K2998">(MAX(IF($A2998=InsertVoiceSwitchActivateLOG!A$1:A$7000,InsertVoiceSwitchActivateLOG!H$1:H$7000,0)))</f>
        <v>1.7499999999999998E-2</v>
      </c>
      <c r="L2998" s="61" t="str">
        <f t="shared" si="283"/>
        <v/>
      </c>
      <c r="M2998" s="61">
        <f t="shared" si="281"/>
        <v>25.200000000012324</v>
      </c>
      <c r="N2998" s="59" t="str">
        <f t="shared" si="279"/>
        <v/>
      </c>
      <c r="O2998" s="59" t="str">
        <f t="shared" si="280"/>
        <v/>
      </c>
    </row>
    <row r="2999" spans="1:15" ht="12.5" customHeight="1" x14ac:dyDescent="0.35">
      <c r="A2999" s="2">
        <v>59</v>
      </c>
      <c r="B2999" s="2" t="s">
        <v>54</v>
      </c>
      <c r="C2999" s="69">
        <v>127.8155</v>
      </c>
      <c r="D2999" t="s">
        <v>50</v>
      </c>
      <c r="E2999" s="2" t="s">
        <v>44</v>
      </c>
      <c r="F2999" s="2" t="s">
        <v>55</v>
      </c>
      <c r="G2999" s="2"/>
      <c r="H2999" s="2" t="str">
        <f>IF(OR(G2999="",G3000="",G3001="",G3002=""),"",(SUMIF(A2999:A$7000,A2999,G2999:G$7000)))</f>
        <v/>
      </c>
      <c r="I2999" s="55" t="str">
        <f t="shared" si="282"/>
        <v/>
      </c>
      <c r="J2999" s="61" t="str">
        <f t="shared" si="278"/>
        <v/>
      </c>
      <c r="K2999" s="55">
        <f t="array" ref="K2999">(MAX(IF($A2999=InsertVoiceSwitchActivateLOG!A$1:A$7000,InsertVoiceSwitchActivateLOG!H$1:H$7000,0)))</f>
        <v>1.7499999999999998E-2</v>
      </c>
      <c r="L2999" s="55" t="str">
        <f t="shared" si="283"/>
        <v/>
      </c>
      <c r="M2999" s="55">
        <f t="shared" si="281"/>
        <v>19.499999999993634</v>
      </c>
      <c r="N2999" s="59" t="str">
        <f t="shared" si="279"/>
        <v/>
      </c>
      <c r="O2999" s="59" t="str">
        <f t="shared" si="280"/>
        <v/>
      </c>
    </row>
    <row r="3000" spans="1:15" ht="12.5" customHeight="1" x14ac:dyDescent="0.35">
      <c r="A3000" s="61">
        <v>59</v>
      </c>
      <c r="B3000" s="61" t="s">
        <v>54</v>
      </c>
      <c r="C3000" s="70">
        <v>127.84520000000001</v>
      </c>
      <c r="D3000" s="59" t="s">
        <v>50</v>
      </c>
      <c r="E3000" s="61" t="s">
        <v>44</v>
      </c>
      <c r="F3000" s="61" t="s">
        <v>55</v>
      </c>
      <c r="G3000" s="61"/>
      <c r="H3000" s="61" t="str">
        <f>IF(OR(G3000="",G3001="",G3002="",G3003=""),"",(SUMIF(A3000:A$7000,A3000,G3000:G$7000)))</f>
        <v/>
      </c>
      <c r="I3000" s="61" t="str">
        <f t="shared" si="282"/>
        <v/>
      </c>
      <c r="J3000" s="61" t="str">
        <f t="shared" si="278"/>
        <v/>
      </c>
      <c r="K3000" s="61">
        <f t="array" ref="K3000">(MAX(IF($A3000=InsertVoiceSwitchActivateLOG!A$1:A$7000,InsertVoiceSwitchActivateLOG!H$1:H$7000,0)))</f>
        <v>1.7499999999999998E-2</v>
      </c>
      <c r="L3000" s="61" t="str">
        <f t="shared" si="283"/>
        <v/>
      </c>
      <c r="M3000" s="61">
        <f t="shared" si="281"/>
        <v>29.700000000005389</v>
      </c>
      <c r="N3000" s="59" t="str">
        <f t="shared" si="279"/>
        <v/>
      </c>
      <c r="O3000" s="59" t="str">
        <f t="shared" si="280"/>
        <v/>
      </c>
    </row>
    <row r="3001" spans="1:15" ht="12.5" customHeight="1" x14ac:dyDescent="0.35">
      <c r="A3001" s="2">
        <v>59</v>
      </c>
      <c r="B3001" s="2" t="s">
        <v>54</v>
      </c>
      <c r="C3001" s="69">
        <v>127.8673</v>
      </c>
      <c r="D3001" t="s">
        <v>50</v>
      </c>
      <c r="E3001" s="2" t="s">
        <v>44</v>
      </c>
      <c r="F3001" s="2" t="s">
        <v>55</v>
      </c>
      <c r="G3001" s="2"/>
      <c r="H3001" s="2" t="str">
        <f>IF(OR(G3001="",G3002="",G3003="",G3004=""),"",(SUMIF(A3001:A$7000,A3001,G3001:G$7000)))</f>
        <v/>
      </c>
      <c r="I3001" s="55" t="str">
        <f t="shared" si="282"/>
        <v/>
      </c>
      <c r="J3001" s="61" t="str">
        <f t="shared" si="278"/>
        <v/>
      </c>
      <c r="K3001" s="55">
        <f t="array" ref="K3001">(MAX(IF($A3001=InsertVoiceSwitchActivateLOG!A$1:A$7000,InsertVoiceSwitchActivateLOG!H$1:H$7000,0)))</f>
        <v>1.7499999999999998E-2</v>
      </c>
      <c r="L3001" s="55" t="str">
        <f t="shared" si="283"/>
        <v/>
      </c>
      <c r="M3001" s="55">
        <f t="shared" si="281"/>
        <v>22.099999999994679</v>
      </c>
      <c r="N3001" s="59" t="str">
        <f t="shared" si="279"/>
        <v/>
      </c>
      <c r="O3001" s="59" t="str">
        <f t="shared" si="280"/>
        <v/>
      </c>
    </row>
    <row r="3002" spans="1:15" ht="12.5" customHeight="1" x14ac:dyDescent="0.35">
      <c r="A3002" s="61">
        <v>59</v>
      </c>
      <c r="B3002" s="61" t="s">
        <v>54</v>
      </c>
      <c r="C3002" s="70">
        <v>127.8891</v>
      </c>
      <c r="D3002" s="59" t="s">
        <v>50</v>
      </c>
      <c r="E3002" s="61" t="s">
        <v>44</v>
      </c>
      <c r="F3002" s="61" t="s">
        <v>55</v>
      </c>
      <c r="G3002" s="61"/>
      <c r="H3002" s="61" t="str">
        <f>IF(OR(G3002="",G3003="",G3004="",G3005=""),"",(SUMIF(A3002:A$7000,A3002,G3002:G$7000)))</f>
        <v/>
      </c>
      <c r="I3002" s="61" t="str">
        <f t="shared" si="282"/>
        <v/>
      </c>
      <c r="J3002" s="61" t="str">
        <f t="shared" si="278"/>
        <v/>
      </c>
      <c r="K3002" s="61">
        <f t="array" ref="K3002">(MAX(IF($A3002=InsertVoiceSwitchActivateLOG!A$1:A$7000,InsertVoiceSwitchActivateLOG!H$1:H$7000,0)))</f>
        <v>1.7499999999999998E-2</v>
      </c>
      <c r="L3002" s="61" t="str">
        <f t="shared" si="283"/>
        <v/>
      </c>
      <c r="M3002" s="61">
        <f t="shared" si="281"/>
        <v>21.799999999998931</v>
      </c>
      <c r="N3002" s="59" t="str">
        <f t="shared" si="279"/>
        <v/>
      </c>
      <c r="O3002" s="59" t="str">
        <f t="shared" si="280"/>
        <v/>
      </c>
    </row>
    <row r="3003" spans="1:15" ht="12.5" customHeight="1" x14ac:dyDescent="0.35">
      <c r="A3003" s="2">
        <v>59</v>
      </c>
      <c r="B3003" s="2" t="s">
        <v>54</v>
      </c>
      <c r="C3003" s="69">
        <v>127.9118</v>
      </c>
      <c r="D3003" t="s">
        <v>50</v>
      </c>
      <c r="E3003" s="2" t="s">
        <v>44</v>
      </c>
      <c r="F3003" s="2" t="s">
        <v>55</v>
      </c>
      <c r="G3003" s="2"/>
      <c r="H3003" s="2" t="str">
        <f>IF(OR(G3003="",G3004="",G3005="",G3006=""),"",(SUMIF(A3003:A$7000,A3003,G3003:G$7000)))</f>
        <v/>
      </c>
      <c r="I3003" s="55" t="str">
        <f t="shared" si="282"/>
        <v/>
      </c>
      <c r="J3003" s="61" t="str">
        <f t="shared" si="278"/>
        <v/>
      </c>
      <c r="K3003" s="55">
        <f t="array" ref="K3003">(MAX(IF($A3003=InsertVoiceSwitchActivateLOG!A$1:A$7000,InsertVoiceSwitchActivateLOG!H$1:H$7000,0)))</f>
        <v>1.7499999999999998E-2</v>
      </c>
      <c r="L3003" s="55" t="str">
        <f t="shared" si="283"/>
        <v/>
      </c>
      <c r="M3003" s="55">
        <f t="shared" si="281"/>
        <v>22.700000000000387</v>
      </c>
      <c r="N3003" s="59" t="str">
        <f t="shared" si="279"/>
        <v/>
      </c>
      <c r="O3003" s="59" t="str">
        <f t="shared" si="280"/>
        <v/>
      </c>
    </row>
    <row r="3004" spans="1:15" ht="12.5" customHeight="1" x14ac:dyDescent="0.35">
      <c r="A3004" s="61">
        <v>59</v>
      </c>
      <c r="B3004" s="61" t="s">
        <v>54</v>
      </c>
      <c r="C3004" s="70">
        <v>127.93340000000001</v>
      </c>
      <c r="D3004" s="59" t="s">
        <v>50</v>
      </c>
      <c r="E3004" s="61" t="s">
        <v>44</v>
      </c>
      <c r="F3004" s="61" t="s">
        <v>55</v>
      </c>
      <c r="G3004" s="61"/>
      <c r="H3004" s="61" t="str">
        <f>IF(OR(G3004="",G3005="",G3006="",G3007=""),"",(SUMIF(A3004:A$7000,A3004,G3004:G$7000)))</f>
        <v/>
      </c>
      <c r="I3004" s="61" t="str">
        <f t="shared" si="282"/>
        <v/>
      </c>
      <c r="J3004" s="61" t="str">
        <f t="shared" si="278"/>
        <v/>
      </c>
      <c r="K3004" s="61">
        <f t="array" ref="K3004">(MAX(IF($A3004=InsertVoiceSwitchActivateLOG!A$1:A$7000,InsertVoiceSwitchActivateLOG!H$1:H$7000,0)))</f>
        <v>1.7499999999999998E-2</v>
      </c>
      <c r="L3004" s="61" t="str">
        <f t="shared" si="283"/>
        <v/>
      </c>
      <c r="M3004" s="61">
        <f t="shared" si="281"/>
        <v>21.600000000006503</v>
      </c>
      <c r="N3004" s="59" t="str">
        <f t="shared" si="279"/>
        <v/>
      </c>
      <c r="O3004" s="59" t="str">
        <f t="shared" si="280"/>
        <v/>
      </c>
    </row>
    <row r="3005" spans="1:15" ht="12.5" customHeight="1" x14ac:dyDescent="0.35">
      <c r="A3005" s="2">
        <v>59</v>
      </c>
      <c r="B3005" s="2" t="s">
        <v>54</v>
      </c>
      <c r="C3005" s="69">
        <v>127.9564</v>
      </c>
      <c r="D3005" t="s">
        <v>50</v>
      </c>
      <c r="E3005" s="2" t="s">
        <v>44</v>
      </c>
      <c r="F3005" s="2" t="s">
        <v>55</v>
      </c>
      <c r="G3005" s="2"/>
      <c r="H3005" s="2" t="str">
        <f>IF(OR(G3005="",G3006="",G3007="",G3008=""),"",(SUMIF(A3005:A$7000,A3005,G3005:G$7000)))</f>
        <v/>
      </c>
      <c r="I3005" s="55" t="str">
        <f t="shared" si="282"/>
        <v/>
      </c>
      <c r="J3005" s="61" t="str">
        <f t="shared" si="278"/>
        <v/>
      </c>
      <c r="K3005" s="55">
        <f t="array" ref="K3005">(MAX(IF($A3005=InsertVoiceSwitchActivateLOG!A$1:A$7000,InsertVoiceSwitchActivateLOG!H$1:H$7000,0)))</f>
        <v>1.7499999999999998E-2</v>
      </c>
      <c r="L3005" s="55" t="str">
        <f t="shared" si="283"/>
        <v/>
      </c>
      <c r="M3005" s="55">
        <f t="shared" si="281"/>
        <v>22.999999999996135</v>
      </c>
      <c r="N3005" s="59" t="str">
        <f t="shared" si="279"/>
        <v/>
      </c>
      <c r="O3005" s="59" t="str">
        <f t="shared" si="280"/>
        <v/>
      </c>
    </row>
    <row r="3006" spans="1:15" ht="12.5" customHeight="1" x14ac:dyDescent="0.35">
      <c r="A3006" s="61">
        <v>59</v>
      </c>
      <c r="B3006" s="61" t="s">
        <v>54</v>
      </c>
      <c r="C3006" s="70">
        <v>127.97750000000001</v>
      </c>
      <c r="D3006" s="59" t="s">
        <v>50</v>
      </c>
      <c r="E3006" s="61" t="s">
        <v>44</v>
      </c>
      <c r="F3006" s="61" t="s">
        <v>55</v>
      </c>
      <c r="G3006" s="61"/>
      <c r="H3006" s="61" t="str">
        <f>IF(OR(G3006="",G3007="",G3008="",G3009=""),"",(SUMIF(A3006:A$7000,A3006,G3006:G$7000)))</f>
        <v/>
      </c>
      <c r="I3006" s="61" t="str">
        <f t="shared" si="282"/>
        <v/>
      </c>
      <c r="J3006" s="61" t="str">
        <f t="shared" si="278"/>
        <v/>
      </c>
      <c r="K3006" s="61">
        <f t="array" ref="K3006">(MAX(IF($A3006=InsertVoiceSwitchActivateLOG!A$1:A$7000,InsertVoiceSwitchActivateLOG!H$1:H$7000,0)))</f>
        <v>1.7499999999999998E-2</v>
      </c>
      <c r="L3006" s="61" t="str">
        <f t="shared" si="283"/>
        <v/>
      </c>
      <c r="M3006" s="61">
        <f t="shared" si="281"/>
        <v>21.100000000004115</v>
      </c>
      <c r="N3006" s="59" t="str">
        <f t="shared" si="279"/>
        <v/>
      </c>
      <c r="O3006" s="59" t="str">
        <f t="shared" si="280"/>
        <v/>
      </c>
    </row>
    <row r="3007" spans="1:15" ht="12.5" customHeight="1" x14ac:dyDescent="0.35">
      <c r="A3007" s="2">
        <v>59</v>
      </c>
      <c r="B3007" s="2" t="s">
        <v>54</v>
      </c>
      <c r="C3007" s="69">
        <v>127.99850000000001</v>
      </c>
      <c r="D3007" t="s">
        <v>50</v>
      </c>
      <c r="E3007" s="2" t="s">
        <v>44</v>
      </c>
      <c r="F3007" s="2" t="s">
        <v>55</v>
      </c>
      <c r="G3007" s="2"/>
      <c r="H3007" s="2" t="str">
        <f>IF(OR(G3007="",G3008="",G3009="",G3010=""),"",(SUMIF(A3007:A$7000,A3007,G3007:G$7000)))</f>
        <v/>
      </c>
      <c r="I3007" s="55" t="str">
        <f t="shared" si="282"/>
        <v/>
      </c>
      <c r="J3007" s="61" t="str">
        <f t="shared" si="278"/>
        <v/>
      </c>
      <c r="K3007" s="55">
        <f t="array" ref="K3007">(MAX(IF($A3007=InsertVoiceSwitchActivateLOG!A$1:A$7000,InsertVoiceSwitchActivateLOG!H$1:H$7000,0)))</f>
        <v>1.7499999999999998E-2</v>
      </c>
      <c r="L3007" s="55" t="str">
        <f t="shared" si="283"/>
        <v/>
      </c>
      <c r="M3007" s="55">
        <f t="shared" si="281"/>
        <v>21.000000000000796</v>
      </c>
      <c r="N3007" s="59" t="str">
        <f t="shared" si="279"/>
        <v/>
      </c>
      <c r="O3007" s="59" t="str">
        <f t="shared" si="280"/>
        <v/>
      </c>
    </row>
    <row r="3008" spans="1:15" ht="12.5" customHeight="1" x14ac:dyDescent="0.35">
      <c r="A3008" s="61">
        <v>60</v>
      </c>
      <c r="B3008" s="61" t="s">
        <v>54</v>
      </c>
      <c r="C3008" s="70">
        <v>129.04320000000001</v>
      </c>
      <c r="D3008" s="59" t="s">
        <v>50</v>
      </c>
      <c r="E3008" s="61" t="s">
        <v>43</v>
      </c>
      <c r="F3008" s="61" t="s">
        <v>55</v>
      </c>
      <c r="G3008" s="61"/>
      <c r="H3008" s="61" t="str">
        <f>IF(OR(G3008="",G3009="",G3010="",G3011=""),"",(SUMIF(A3008:A$7000,A3008,G3008:G$7000)))</f>
        <v/>
      </c>
      <c r="I3008" s="61" t="str">
        <f t="shared" si="282"/>
        <v/>
      </c>
      <c r="J3008" s="61" t="str">
        <f t="shared" si="278"/>
        <v/>
      </c>
      <c r="K3008" s="61">
        <f t="array" ref="K3008">(MAX(IF($A3008=InsertVoiceSwitchActivateLOG!A$1:A$7000,InsertVoiceSwitchActivateLOG!H$1:H$7000,0)))</f>
        <v>8.4999999999999992E-2</v>
      </c>
      <c r="L3008" s="61" t="str">
        <f t="shared" si="283"/>
        <v/>
      </c>
      <c r="M3008" s="61">
        <f t="shared" si="281"/>
        <v>0</v>
      </c>
      <c r="N3008" s="59" t="str">
        <f t="shared" si="279"/>
        <v/>
      </c>
      <c r="O3008" s="59" t="str">
        <f t="shared" si="280"/>
        <v/>
      </c>
    </row>
    <row r="3009" spans="1:15" ht="12.5" customHeight="1" x14ac:dyDescent="0.35">
      <c r="A3009" s="2">
        <v>60</v>
      </c>
      <c r="B3009" s="2" t="s">
        <v>54</v>
      </c>
      <c r="C3009" s="69">
        <v>129.06299999999999</v>
      </c>
      <c r="D3009" t="s">
        <v>50</v>
      </c>
      <c r="E3009" s="2" t="s">
        <v>43</v>
      </c>
      <c r="F3009" s="2" t="s">
        <v>55</v>
      </c>
      <c r="G3009" s="2"/>
      <c r="H3009" s="2" t="str">
        <f>IF(OR(G3009="",G3010="",G3011="",G3012=""),"",(SUMIF(A3009:A$7000,A3009,G3009:G$7000)))</f>
        <v/>
      </c>
      <c r="I3009" s="55" t="str">
        <f t="shared" si="282"/>
        <v/>
      </c>
      <c r="J3009" s="61" t="str">
        <f t="shared" si="278"/>
        <v/>
      </c>
      <c r="K3009" s="55">
        <f t="array" ref="K3009">(MAX(IF($A3009=InsertVoiceSwitchActivateLOG!A$1:A$7000,InsertVoiceSwitchActivateLOG!H$1:H$7000,0)))</f>
        <v>8.4999999999999992E-2</v>
      </c>
      <c r="L3009" s="55" t="str">
        <f t="shared" si="283"/>
        <v/>
      </c>
      <c r="M3009" s="55">
        <f t="shared" si="281"/>
        <v>19.799999999975171</v>
      </c>
      <c r="N3009" s="59" t="str">
        <f t="shared" si="279"/>
        <v/>
      </c>
      <c r="O3009" s="59" t="str">
        <f t="shared" si="280"/>
        <v/>
      </c>
    </row>
    <row r="3010" spans="1:15" ht="12.5" customHeight="1" x14ac:dyDescent="0.35">
      <c r="A3010" s="61">
        <v>60</v>
      </c>
      <c r="B3010" s="61" t="s">
        <v>54</v>
      </c>
      <c r="C3010" s="70">
        <v>129.08539999999999</v>
      </c>
      <c r="D3010" s="59" t="s">
        <v>50</v>
      </c>
      <c r="E3010" s="61" t="s">
        <v>43</v>
      </c>
      <c r="F3010" s="61" t="s">
        <v>55</v>
      </c>
      <c r="G3010" s="61"/>
      <c r="H3010" s="61" t="str">
        <f>IF(OR(G3010="",G3011="",G3012="",G3013=""),"",(SUMIF(A3010:A$7000,A3010,G3010:G$7000)))</f>
        <v/>
      </c>
      <c r="I3010" s="61" t="str">
        <f t="shared" si="282"/>
        <v/>
      </c>
      <c r="J3010" s="61" t="str">
        <f t="shared" si="278"/>
        <v/>
      </c>
      <c r="K3010" s="61">
        <f t="array" ref="K3010">(MAX(IF($A3010=InsertVoiceSwitchActivateLOG!A$1:A$7000,InsertVoiceSwitchActivateLOG!H$1:H$7000,0)))</f>
        <v>8.4999999999999992E-2</v>
      </c>
      <c r="L3010" s="61" t="str">
        <f t="shared" si="283"/>
        <v/>
      </c>
      <c r="M3010" s="61">
        <f t="shared" si="281"/>
        <v>22.400000000004638</v>
      </c>
      <c r="N3010" s="59" t="str">
        <f t="shared" si="279"/>
        <v/>
      </c>
      <c r="O3010" s="59" t="str">
        <f t="shared" si="280"/>
        <v/>
      </c>
    </row>
    <row r="3011" spans="1:15" ht="12.5" customHeight="1" x14ac:dyDescent="0.35">
      <c r="A3011" s="2">
        <v>60</v>
      </c>
      <c r="B3011" s="2" t="s">
        <v>54</v>
      </c>
      <c r="C3011" s="69">
        <v>129.10409999999999</v>
      </c>
      <c r="D3011" t="s">
        <v>50</v>
      </c>
      <c r="E3011" s="2" t="s">
        <v>43</v>
      </c>
      <c r="F3011" s="2" t="s">
        <v>55</v>
      </c>
      <c r="G3011" s="2"/>
      <c r="H3011" s="2" t="str">
        <f>IF(OR(G3011="",G3012="",G3013="",G3014=""),"",(SUMIF(A3011:A$7000,A3011,G3011:G$7000)))</f>
        <v/>
      </c>
      <c r="I3011" s="55" t="str">
        <f t="shared" si="282"/>
        <v/>
      </c>
      <c r="J3011" s="61" t="str">
        <f t="shared" si="278"/>
        <v/>
      </c>
      <c r="K3011" s="55">
        <f t="array" ref="K3011">(MAX(IF($A3011=InsertVoiceSwitchActivateLOG!A$1:A$7000,InsertVoiceSwitchActivateLOG!H$1:H$7000,0)))</f>
        <v>8.4999999999999992E-2</v>
      </c>
      <c r="L3011" s="55" t="str">
        <f t="shared" si="283"/>
        <v/>
      </c>
      <c r="M3011" s="55">
        <f t="shared" si="281"/>
        <v>18.699999999995498</v>
      </c>
      <c r="N3011" s="59" t="str">
        <f t="shared" si="279"/>
        <v/>
      </c>
      <c r="O3011" s="59" t="str">
        <f t="shared" si="280"/>
        <v/>
      </c>
    </row>
    <row r="3012" spans="1:15" ht="12.5" customHeight="1" x14ac:dyDescent="0.35">
      <c r="A3012" s="61">
        <v>60</v>
      </c>
      <c r="B3012" s="61" t="s">
        <v>54</v>
      </c>
      <c r="C3012" s="70">
        <v>129.12569999999999</v>
      </c>
      <c r="D3012" s="59" t="s">
        <v>50</v>
      </c>
      <c r="E3012" s="61" t="s">
        <v>43</v>
      </c>
      <c r="F3012" s="61" t="s">
        <v>55</v>
      </c>
      <c r="G3012" s="61"/>
      <c r="H3012" s="61" t="str">
        <f>IF(OR(G3012="",G3013="",G3014="",G3015=""),"",(SUMIF(A3012:A$7000,A3012,G3012:G$7000)))</f>
        <v/>
      </c>
      <c r="I3012" s="61" t="str">
        <f t="shared" si="282"/>
        <v/>
      </c>
      <c r="J3012" s="61" t="str">
        <f t="shared" si="278"/>
        <v/>
      </c>
      <c r="K3012" s="61">
        <f t="array" ref="K3012">(MAX(IF($A3012=InsertVoiceSwitchActivateLOG!A$1:A$7000,InsertVoiceSwitchActivateLOG!H$1:H$7000,0)))</f>
        <v>8.4999999999999992E-2</v>
      </c>
      <c r="L3012" s="61" t="str">
        <f t="shared" si="283"/>
        <v/>
      </c>
      <c r="M3012" s="61">
        <f t="shared" si="281"/>
        <v>21.600000000006503</v>
      </c>
      <c r="N3012" s="59" t="str">
        <f t="shared" si="279"/>
        <v/>
      </c>
      <c r="O3012" s="59" t="str">
        <f t="shared" si="280"/>
        <v/>
      </c>
    </row>
    <row r="3013" spans="1:15" ht="12.5" customHeight="1" x14ac:dyDescent="0.35">
      <c r="A3013" s="2">
        <v>60</v>
      </c>
      <c r="B3013" s="2" t="s">
        <v>54</v>
      </c>
      <c r="C3013" s="69">
        <v>129.15129999999999</v>
      </c>
      <c r="D3013" t="s">
        <v>50</v>
      </c>
      <c r="E3013" s="2" t="s">
        <v>43</v>
      </c>
      <c r="F3013" s="2" t="s">
        <v>55</v>
      </c>
      <c r="G3013" s="2"/>
      <c r="H3013" s="2" t="str">
        <f>IF(OR(G3013="",G3014="",G3015="",G3016=""),"",(SUMIF(A3013:A$7000,A3013,G3013:G$7000)))</f>
        <v/>
      </c>
      <c r="I3013" s="55" t="str">
        <f t="shared" si="282"/>
        <v/>
      </c>
      <c r="J3013" s="61" t="str">
        <f t="shared" si="278"/>
        <v/>
      </c>
      <c r="K3013" s="55">
        <f t="array" ref="K3013">(MAX(IF($A3013=InsertVoiceSwitchActivateLOG!A$1:A$7000,InsertVoiceSwitchActivateLOG!H$1:H$7000,0)))</f>
        <v>8.4999999999999992E-2</v>
      </c>
      <c r="L3013" s="55" t="str">
        <f t="shared" si="283"/>
        <v/>
      </c>
      <c r="M3013" s="55">
        <f t="shared" si="281"/>
        <v>25.599999999997181</v>
      </c>
      <c r="N3013" s="59" t="str">
        <f t="shared" si="279"/>
        <v/>
      </c>
      <c r="O3013" s="59" t="str">
        <f t="shared" si="280"/>
        <v/>
      </c>
    </row>
    <row r="3014" spans="1:15" ht="12.5" customHeight="1" x14ac:dyDescent="0.35">
      <c r="A3014" s="61">
        <v>60</v>
      </c>
      <c r="B3014" s="61" t="s">
        <v>54</v>
      </c>
      <c r="C3014" s="70">
        <v>129.17310000000001</v>
      </c>
      <c r="D3014" s="59" t="s">
        <v>50</v>
      </c>
      <c r="E3014" s="61" t="s">
        <v>43</v>
      </c>
      <c r="F3014" s="61" t="s">
        <v>55</v>
      </c>
      <c r="G3014" s="61"/>
      <c r="H3014" s="61" t="str">
        <f>IF(OR(G3014="",G3015="",G3016="",G3017=""),"",(SUMIF(A3014:A$7000,A3014,G3014:G$7000)))</f>
        <v/>
      </c>
      <c r="I3014" s="61" t="str">
        <f t="shared" si="282"/>
        <v/>
      </c>
      <c r="J3014" s="61" t="str">
        <f t="shared" si="278"/>
        <v/>
      </c>
      <c r="K3014" s="61">
        <f t="array" ref="K3014">(MAX(IF($A3014=InsertVoiceSwitchActivateLOG!A$1:A$7000,InsertVoiceSwitchActivateLOG!H$1:H$7000,0)))</f>
        <v>8.4999999999999992E-2</v>
      </c>
      <c r="L3014" s="61" t="str">
        <f t="shared" si="283"/>
        <v/>
      </c>
      <c r="M3014" s="61">
        <f t="shared" si="281"/>
        <v>21.800000000013142</v>
      </c>
      <c r="N3014" s="59" t="str">
        <f t="shared" si="279"/>
        <v/>
      </c>
      <c r="O3014" s="59" t="str">
        <f t="shared" si="280"/>
        <v/>
      </c>
    </row>
    <row r="3015" spans="1:15" ht="12.5" customHeight="1" x14ac:dyDescent="0.35">
      <c r="A3015" s="2">
        <v>60</v>
      </c>
      <c r="B3015" s="2" t="s">
        <v>54</v>
      </c>
      <c r="C3015" s="69">
        <v>129.20339999999999</v>
      </c>
      <c r="D3015" t="s">
        <v>50</v>
      </c>
      <c r="E3015" s="2" t="s">
        <v>43</v>
      </c>
      <c r="F3015" s="2" t="s">
        <v>55</v>
      </c>
      <c r="G3015" s="2"/>
      <c r="H3015" s="2" t="str">
        <f>IF(OR(G3015="",G3016="",G3017="",G3018=""),"",(SUMIF(A3015:A$7000,A3015,G3015:G$7000)))</f>
        <v/>
      </c>
      <c r="I3015" s="55" t="str">
        <f t="shared" si="282"/>
        <v/>
      </c>
      <c r="J3015" s="61" t="str">
        <f t="shared" si="278"/>
        <v/>
      </c>
      <c r="K3015" s="55">
        <f t="array" ref="K3015">(MAX(IF($A3015=InsertVoiceSwitchActivateLOG!A$1:A$7000,InsertVoiceSwitchActivateLOG!H$1:H$7000,0)))</f>
        <v>8.4999999999999992E-2</v>
      </c>
      <c r="L3015" s="55" t="str">
        <f t="shared" si="283"/>
        <v/>
      </c>
      <c r="M3015" s="55">
        <f t="shared" si="281"/>
        <v>30.299999999982674</v>
      </c>
      <c r="N3015" s="59" t="str">
        <f t="shared" si="279"/>
        <v/>
      </c>
      <c r="O3015" s="59" t="str">
        <f t="shared" si="280"/>
        <v/>
      </c>
    </row>
    <row r="3016" spans="1:15" ht="12.5" customHeight="1" x14ac:dyDescent="0.35">
      <c r="A3016" s="61">
        <v>60</v>
      </c>
      <c r="B3016" s="61" t="s">
        <v>54</v>
      </c>
      <c r="C3016" s="70">
        <v>129.24510000000001</v>
      </c>
      <c r="D3016" s="59" t="s">
        <v>50</v>
      </c>
      <c r="E3016" s="61" t="s">
        <v>43</v>
      </c>
      <c r="F3016" s="61" t="s">
        <v>55</v>
      </c>
      <c r="G3016" s="61"/>
      <c r="H3016" s="61" t="str">
        <f>IF(OR(G3016="",G3017="",G3018="",G3019=""),"",(SUMIF(A3016:A$7000,A3016,G3016:G$7000)))</f>
        <v/>
      </c>
      <c r="I3016" s="61" t="str">
        <f t="shared" si="282"/>
        <v/>
      </c>
      <c r="J3016" s="61" t="str">
        <f t="shared" si="278"/>
        <v/>
      </c>
      <c r="K3016" s="61">
        <f t="array" ref="K3016">(MAX(IF($A3016=InsertVoiceSwitchActivateLOG!A$1:A$7000,InsertVoiceSwitchActivateLOG!H$1:H$7000,0)))</f>
        <v>8.4999999999999992E-2</v>
      </c>
      <c r="L3016" s="61" t="str">
        <f t="shared" si="283"/>
        <v/>
      </c>
      <c r="M3016" s="61">
        <f t="shared" si="281"/>
        <v>41.700000000020054</v>
      </c>
      <c r="N3016" s="59" t="str">
        <f t="shared" si="279"/>
        <v/>
      </c>
      <c r="O3016" s="59" t="str">
        <f t="shared" si="280"/>
        <v/>
      </c>
    </row>
    <row r="3017" spans="1:15" ht="12.5" customHeight="1" x14ac:dyDescent="0.35">
      <c r="A3017" s="2">
        <v>60</v>
      </c>
      <c r="B3017" s="2" t="s">
        <v>54</v>
      </c>
      <c r="C3017" s="69">
        <v>129.27449999999999</v>
      </c>
      <c r="D3017" t="s">
        <v>50</v>
      </c>
      <c r="E3017" s="2" t="s">
        <v>43</v>
      </c>
      <c r="F3017" s="2" t="s">
        <v>55</v>
      </c>
      <c r="G3017" s="2"/>
      <c r="H3017" s="2" t="str">
        <f>IF(OR(G3017="",G3018="",G3019="",G3020=""),"",(SUMIF(A3017:A$7000,A3017,G3017:G$7000)))</f>
        <v/>
      </c>
      <c r="I3017" s="55" t="str">
        <f t="shared" si="282"/>
        <v/>
      </c>
      <c r="J3017" s="61" t="str">
        <f t="shared" si="278"/>
        <v/>
      </c>
      <c r="K3017" s="55">
        <f t="array" ref="K3017">(MAX(IF($A3017=InsertVoiceSwitchActivateLOG!A$1:A$7000,InsertVoiceSwitchActivateLOG!H$1:H$7000,0)))</f>
        <v>8.4999999999999992E-2</v>
      </c>
      <c r="L3017" s="55" t="str">
        <f t="shared" si="283"/>
        <v/>
      </c>
      <c r="M3017" s="55">
        <f t="shared" si="281"/>
        <v>29.399999999981219</v>
      </c>
      <c r="N3017" s="59" t="str">
        <f t="shared" si="279"/>
        <v/>
      </c>
      <c r="O3017" s="59" t="str">
        <f t="shared" si="280"/>
        <v/>
      </c>
    </row>
    <row r="3018" spans="1:15" ht="12.5" customHeight="1" x14ac:dyDescent="0.35">
      <c r="A3018" s="61">
        <v>60</v>
      </c>
      <c r="B3018" s="61" t="s">
        <v>54</v>
      </c>
      <c r="C3018" s="70">
        <v>129.3031</v>
      </c>
      <c r="D3018" s="59" t="s">
        <v>50</v>
      </c>
      <c r="E3018" s="61" t="s">
        <v>43</v>
      </c>
      <c r="F3018" s="61" t="s">
        <v>55</v>
      </c>
      <c r="G3018" s="61"/>
      <c r="H3018" s="61" t="str">
        <f>IF(OR(G3018="",G3019="",G3020="",G3021=""),"",(SUMIF(A3018:A$7000,A3018,G3018:G$7000)))</f>
        <v/>
      </c>
      <c r="I3018" s="61" t="str">
        <f t="shared" si="282"/>
        <v/>
      </c>
      <c r="J3018" s="61" t="str">
        <f t="shared" si="278"/>
        <v/>
      </c>
      <c r="K3018" s="61">
        <f t="array" ref="K3018">(MAX(IF($A3018=InsertVoiceSwitchActivateLOG!A$1:A$7000,InsertVoiceSwitchActivateLOG!H$1:H$7000,0)))</f>
        <v>8.4999999999999992E-2</v>
      </c>
      <c r="L3018" s="61" t="str">
        <f t="shared" si="283"/>
        <v/>
      </c>
      <c r="M3018" s="61">
        <f t="shared" si="281"/>
        <v>28.600000000011505</v>
      </c>
      <c r="N3018" s="59" t="str">
        <f t="shared" si="279"/>
        <v/>
      </c>
      <c r="O3018" s="59" t="str">
        <f t="shared" si="280"/>
        <v/>
      </c>
    </row>
    <row r="3019" spans="1:15" ht="12.5" customHeight="1" x14ac:dyDescent="0.35">
      <c r="A3019" s="2">
        <v>60</v>
      </c>
      <c r="B3019" s="2" t="s">
        <v>54</v>
      </c>
      <c r="C3019" s="69">
        <v>129.3262</v>
      </c>
      <c r="D3019" t="s">
        <v>50</v>
      </c>
      <c r="E3019" s="2" t="s">
        <v>43</v>
      </c>
      <c r="F3019" s="2" t="s">
        <v>55</v>
      </c>
      <c r="G3019" s="2"/>
      <c r="H3019" s="2" t="str">
        <f>IF(OR(G3019="",G3020="",G3021="",G3022=""),"",(SUMIF(A3019:A$7000,A3019,G3019:G$7000)))</f>
        <v/>
      </c>
      <c r="I3019" s="55" t="str">
        <f t="shared" si="282"/>
        <v/>
      </c>
      <c r="J3019" s="61" t="str">
        <f t="shared" si="278"/>
        <v/>
      </c>
      <c r="K3019" s="55">
        <f t="array" ref="K3019">(MAX(IF($A3019=InsertVoiceSwitchActivateLOG!A$1:A$7000,InsertVoiceSwitchActivateLOG!H$1:H$7000,0)))</f>
        <v>8.4999999999999992E-2</v>
      </c>
      <c r="L3019" s="55" t="str">
        <f t="shared" si="283"/>
        <v/>
      </c>
      <c r="M3019" s="55">
        <f t="shared" si="281"/>
        <v>23.099999999999454</v>
      </c>
      <c r="N3019" s="59" t="str">
        <f t="shared" si="279"/>
        <v/>
      </c>
      <c r="O3019" s="59" t="str">
        <f t="shared" si="280"/>
        <v/>
      </c>
    </row>
    <row r="3020" spans="1:15" ht="12.5" customHeight="1" x14ac:dyDescent="0.35">
      <c r="A3020" s="61">
        <v>60</v>
      </c>
      <c r="B3020" s="61" t="s">
        <v>54</v>
      </c>
      <c r="C3020" s="70">
        <v>129.35720000000001</v>
      </c>
      <c r="D3020" s="59" t="s">
        <v>50</v>
      </c>
      <c r="E3020" s="61" t="s">
        <v>43</v>
      </c>
      <c r="F3020" s="61" t="s">
        <v>55</v>
      </c>
      <c r="G3020" s="61"/>
      <c r="H3020" s="61" t="str">
        <f>IF(OR(G3020="",G3021="",G3022="",G3023=""),"",(SUMIF(A3020:A$7000,A3020,G3020:G$7000)))</f>
        <v/>
      </c>
      <c r="I3020" s="61" t="str">
        <f t="shared" si="282"/>
        <v/>
      </c>
      <c r="J3020" s="61" t="str">
        <f t="shared" si="278"/>
        <v/>
      </c>
      <c r="K3020" s="61">
        <f t="array" ref="K3020">(MAX(IF($A3020=InsertVoiceSwitchActivateLOG!A$1:A$7000,InsertVoiceSwitchActivateLOG!H$1:H$7000,0)))</f>
        <v>8.4999999999999992E-2</v>
      </c>
      <c r="L3020" s="61" t="str">
        <f t="shared" si="283"/>
        <v/>
      </c>
      <c r="M3020" s="61">
        <f t="shared" si="281"/>
        <v>31.000000000005912</v>
      </c>
      <c r="N3020" s="59" t="str">
        <f t="shared" si="279"/>
        <v/>
      </c>
      <c r="O3020" s="59" t="str">
        <f t="shared" si="280"/>
        <v/>
      </c>
    </row>
    <row r="3021" spans="1:15" ht="12.5" customHeight="1" x14ac:dyDescent="0.35">
      <c r="A3021" s="2">
        <v>60</v>
      </c>
      <c r="B3021" s="2" t="s">
        <v>54</v>
      </c>
      <c r="C3021" s="69">
        <v>129.40090000000001</v>
      </c>
      <c r="D3021" t="s">
        <v>50</v>
      </c>
      <c r="E3021" s="2" t="s">
        <v>43</v>
      </c>
      <c r="F3021" s="2" t="s">
        <v>55</v>
      </c>
      <c r="G3021" s="2"/>
      <c r="H3021" s="2" t="str">
        <f>IF(OR(G3021="",G3022="",G3023="",G3024=""),"",(SUMIF(A3021:A$7000,A3021,G3021:G$7000)))</f>
        <v/>
      </c>
      <c r="I3021" s="55" t="str">
        <f t="shared" si="282"/>
        <v/>
      </c>
      <c r="J3021" s="61" t="str">
        <f t="shared" si="278"/>
        <v/>
      </c>
      <c r="K3021" s="55">
        <f t="array" ref="K3021">(MAX(IF($A3021=InsertVoiceSwitchActivateLOG!A$1:A$7000,InsertVoiceSwitchActivateLOG!H$1:H$7000,0)))</f>
        <v>8.4999999999999992E-2</v>
      </c>
      <c r="L3021" s="55" t="str">
        <f t="shared" si="283"/>
        <v/>
      </c>
      <c r="M3021" s="55">
        <f t="shared" si="281"/>
        <v>43.700000000001182</v>
      </c>
      <c r="N3021" s="59" t="str">
        <f t="shared" si="279"/>
        <v/>
      </c>
      <c r="O3021" s="59" t="str">
        <f t="shared" si="280"/>
        <v/>
      </c>
    </row>
    <row r="3022" spans="1:15" ht="12.5" customHeight="1" x14ac:dyDescent="0.35">
      <c r="A3022" s="61">
        <v>60</v>
      </c>
      <c r="B3022" s="61" t="s">
        <v>54</v>
      </c>
      <c r="C3022" s="70">
        <v>129.4281</v>
      </c>
      <c r="D3022" s="59" t="s">
        <v>50</v>
      </c>
      <c r="E3022" s="61" t="s">
        <v>43</v>
      </c>
      <c r="F3022" s="61" t="s">
        <v>55</v>
      </c>
      <c r="G3022" s="61">
        <v>4.0000000000000002E-4</v>
      </c>
      <c r="H3022" s="61">
        <f>IF(OR(G3022="",G3023="",G3024="",G3025=""),"",(SUMIF(A3022:A$7000,A3022,G3022:G$7000)))</f>
        <v>8.4999999999999992E-2</v>
      </c>
      <c r="I3022" s="61">
        <f t="shared" si="282"/>
        <v>60</v>
      </c>
      <c r="J3022" s="61" t="str">
        <f t="shared" si="278"/>
        <v>TaskB</v>
      </c>
      <c r="K3022" s="61">
        <f t="array" ref="K3022">(MAX(IF($A3022=InsertVoiceSwitchActivateLOG!A$1:A$7000,InsertVoiceSwitchActivateLOG!H$1:H$7000,0)))</f>
        <v>8.4999999999999992E-2</v>
      </c>
      <c r="L3022" s="61">
        <f t="shared" si="283"/>
        <v>129.4281</v>
      </c>
      <c r="M3022" s="61">
        <f t="shared" si="281"/>
        <v>27.199999999993452</v>
      </c>
      <c r="N3022" s="59" t="str">
        <f t="shared" si="279"/>
        <v/>
      </c>
      <c r="O3022" s="59" t="str">
        <f t="shared" si="280"/>
        <v/>
      </c>
    </row>
    <row r="3023" spans="1:15" ht="12.5" customHeight="1" x14ac:dyDescent="0.35">
      <c r="A3023" s="2">
        <v>60</v>
      </c>
      <c r="B3023" s="2" t="s">
        <v>56</v>
      </c>
      <c r="C3023" s="69">
        <v>129.45500000000001</v>
      </c>
      <c r="D3023" t="s">
        <v>50</v>
      </c>
      <c r="E3023" s="2" t="s">
        <v>43</v>
      </c>
      <c r="F3023" s="2" t="s">
        <v>55</v>
      </c>
      <c r="G3023" s="2">
        <v>1.6999999999999999E-3</v>
      </c>
      <c r="H3023" s="2">
        <f>IF(OR(G3023="",G3024="",G3025="",G3026=""),"",(SUMIF(A3023:A$7000,A3023,G3023:G$7000)))</f>
        <v>8.4599999999999981E-2</v>
      </c>
      <c r="I3023" s="55" t="str">
        <f t="shared" si="282"/>
        <v/>
      </c>
      <c r="J3023" s="61" t="str">
        <f t="shared" si="278"/>
        <v/>
      </c>
      <c r="K3023" s="55">
        <f t="array" ref="K3023">(MAX(IF($A3023=InsertVoiceSwitchActivateLOG!A$1:A$7000,InsertVoiceSwitchActivateLOG!H$1:H$7000,0)))</f>
        <v>8.4999999999999992E-2</v>
      </c>
      <c r="L3023" s="55" t="str">
        <f t="shared" si="283"/>
        <v/>
      </c>
      <c r="M3023" s="55">
        <f t="shared" si="281"/>
        <v>26.900000000011914</v>
      </c>
      <c r="N3023" s="59">
        <f t="shared" si="279"/>
        <v>60</v>
      </c>
      <c r="O3023" s="59">
        <f t="shared" si="280"/>
        <v>1</v>
      </c>
    </row>
    <row r="3024" spans="1:15" ht="12.5" customHeight="1" x14ac:dyDescent="0.35">
      <c r="A3024" s="61">
        <v>60</v>
      </c>
      <c r="B3024" s="61" t="s">
        <v>56</v>
      </c>
      <c r="C3024" s="70">
        <v>129.4776</v>
      </c>
      <c r="D3024" s="59" t="s">
        <v>50</v>
      </c>
      <c r="E3024" s="61" t="s">
        <v>43</v>
      </c>
      <c r="F3024" s="61" t="s">
        <v>55</v>
      </c>
      <c r="G3024" s="61">
        <v>3.0000000000000001E-3</v>
      </c>
      <c r="H3024" s="61">
        <f>IF(OR(G3024="",G3025="",G3026="",G3027=""),"",(SUMIF(A3024:A$7000,A3024,G3024:G$7000)))</f>
        <v>8.2899999999999988E-2</v>
      </c>
      <c r="I3024" s="61" t="str">
        <f t="shared" si="282"/>
        <v/>
      </c>
      <c r="J3024" s="61" t="str">
        <f t="shared" si="278"/>
        <v/>
      </c>
      <c r="K3024" s="61">
        <f t="array" ref="K3024">(MAX(IF($A3024=InsertVoiceSwitchActivateLOG!A$1:A$7000,InsertVoiceSwitchActivateLOG!H$1:H$7000,0)))</f>
        <v>8.4999999999999992E-2</v>
      </c>
      <c r="L3024" s="61" t="str">
        <f t="shared" si="283"/>
        <v/>
      </c>
      <c r="M3024" s="61">
        <f t="shared" si="281"/>
        <v>22.599999999982856</v>
      </c>
      <c r="N3024" s="59">
        <f t="shared" si="279"/>
        <v>60</v>
      </c>
      <c r="O3024" s="59">
        <f t="shared" si="280"/>
        <v>1</v>
      </c>
    </row>
    <row r="3025" spans="1:15" ht="12.5" customHeight="1" x14ac:dyDescent="0.35">
      <c r="A3025" s="2">
        <v>60</v>
      </c>
      <c r="B3025" s="2" t="s">
        <v>56</v>
      </c>
      <c r="C3025" s="69">
        <v>129.5078</v>
      </c>
      <c r="D3025" t="s">
        <v>50</v>
      </c>
      <c r="E3025" s="2" t="s">
        <v>43</v>
      </c>
      <c r="F3025" s="2" t="s">
        <v>55</v>
      </c>
      <c r="G3025" s="2">
        <v>5.0000000000000001E-3</v>
      </c>
      <c r="H3025" s="2">
        <f>IF(OR(G3025="",G3026="",G3027="",G3028=""),"",(SUMIF(A3025:A$7000,A3025,G3025:G$7000)))</f>
        <v>7.9899999999999985E-2</v>
      </c>
      <c r="I3025" s="55" t="str">
        <f t="shared" si="282"/>
        <v/>
      </c>
      <c r="J3025" s="61" t="str">
        <f t="shared" ref="J3025:J3088" si="284">IF(L3025="","",(VLOOKUP(A3025,A3025:E10009,5,FALSE)))</f>
        <v/>
      </c>
      <c r="K3025" s="55">
        <f t="array" ref="K3025">(MAX(IF($A3025=InsertVoiceSwitchActivateLOG!A$1:A$7000,InsertVoiceSwitchActivateLOG!H$1:H$7000,0)))</f>
        <v>8.4999999999999992E-2</v>
      </c>
      <c r="L3025" s="55" t="str">
        <f t="shared" si="283"/>
        <v/>
      </c>
      <c r="M3025" s="55">
        <f t="shared" si="281"/>
        <v>30.200000000007776</v>
      </c>
      <c r="N3025" s="59">
        <f t="shared" ref="N3025:N3088" si="285">IF(AND(G3025&gt;0,G3026&gt;0,G3024&gt;0),A3025,"")</f>
        <v>60</v>
      </c>
      <c r="O3025" s="59">
        <f t="shared" ref="O3025:O3088" si="286">IF(N3025="","",(IF(G3025&gt;G3026,-1,1)))</f>
        <v>-1</v>
      </c>
    </row>
    <row r="3026" spans="1:15" ht="12.5" customHeight="1" x14ac:dyDescent="0.35">
      <c r="A3026" s="61">
        <v>60</v>
      </c>
      <c r="B3026" s="61" t="s">
        <v>56</v>
      </c>
      <c r="C3026" s="70">
        <v>129.5308</v>
      </c>
      <c r="D3026" s="59" t="s">
        <v>50</v>
      </c>
      <c r="E3026" s="61" t="s">
        <v>43</v>
      </c>
      <c r="F3026" s="61" t="s">
        <v>55</v>
      </c>
      <c r="G3026" s="61">
        <v>3.3E-3</v>
      </c>
      <c r="H3026" s="61">
        <f>IF(OR(G3026="",G3027="",G3028="",G3029=""),"",(SUMIF(A3026:A$7000,A3026,G3026:G$7000)))</f>
        <v>7.4899999999999994E-2</v>
      </c>
      <c r="I3026" s="61" t="str">
        <f t="shared" si="282"/>
        <v/>
      </c>
      <c r="J3026" s="61" t="str">
        <f t="shared" si="284"/>
        <v/>
      </c>
      <c r="K3026" s="61">
        <f t="array" ref="K3026">(MAX(IF($A3026=InsertVoiceSwitchActivateLOG!A$1:A$7000,InsertVoiceSwitchActivateLOG!H$1:H$7000,0)))</f>
        <v>8.4999999999999992E-2</v>
      </c>
      <c r="L3026" s="61" t="str">
        <f t="shared" si="283"/>
        <v/>
      </c>
      <c r="M3026" s="61">
        <f t="shared" ref="M3026:M3089" si="287">IF(A3026=A3025,ABS(C3026-C3025),0)*1000</f>
        <v>22.999999999996135</v>
      </c>
      <c r="N3026" s="59">
        <f t="shared" si="285"/>
        <v>60</v>
      </c>
      <c r="O3026" s="59">
        <f t="shared" si="286"/>
        <v>1</v>
      </c>
    </row>
    <row r="3027" spans="1:15" ht="12.5" customHeight="1" x14ac:dyDescent="0.35">
      <c r="A3027" s="2">
        <v>60</v>
      </c>
      <c r="B3027" s="2" t="s">
        <v>56</v>
      </c>
      <c r="C3027" s="69">
        <v>129.55359999999999</v>
      </c>
      <c r="D3027" t="s">
        <v>50</v>
      </c>
      <c r="E3027" s="2" t="s">
        <v>43</v>
      </c>
      <c r="F3027" s="2" t="s">
        <v>55</v>
      </c>
      <c r="G3027" s="2">
        <v>4.4000000000000003E-3</v>
      </c>
      <c r="H3027" s="2">
        <f>IF(OR(G3027="",G3028="",G3029="",G3030=""),"",(SUMIF(A3027:A$7000,A3027,G3027:G$7000)))</f>
        <v>7.1599999999999997E-2</v>
      </c>
      <c r="I3027" s="55" t="str">
        <f t="shared" si="282"/>
        <v/>
      </c>
      <c r="J3027" s="61" t="str">
        <f t="shared" si="284"/>
        <v/>
      </c>
      <c r="K3027" s="55">
        <f t="array" ref="K3027">(MAX(IF($A3027=InsertVoiceSwitchActivateLOG!A$1:A$7000,InsertVoiceSwitchActivateLOG!H$1:H$7000,0)))</f>
        <v>8.4999999999999992E-2</v>
      </c>
      <c r="L3027" s="55" t="str">
        <f t="shared" si="283"/>
        <v/>
      </c>
      <c r="M3027" s="55">
        <f t="shared" si="287"/>
        <v>22.799999999989495</v>
      </c>
      <c r="N3027" s="59">
        <f t="shared" si="285"/>
        <v>60</v>
      </c>
      <c r="O3027" s="59">
        <f t="shared" si="286"/>
        <v>-1</v>
      </c>
    </row>
    <row r="3028" spans="1:15" ht="12.5" customHeight="1" x14ac:dyDescent="0.35">
      <c r="A3028" s="61">
        <v>60</v>
      </c>
      <c r="B3028" s="61" t="s">
        <v>56</v>
      </c>
      <c r="C3028" s="70">
        <v>129.5727</v>
      </c>
      <c r="D3028" s="59" t="s">
        <v>50</v>
      </c>
      <c r="E3028" s="61" t="s">
        <v>43</v>
      </c>
      <c r="F3028" s="61" t="s">
        <v>55</v>
      </c>
      <c r="G3028" s="61">
        <v>3.3E-3</v>
      </c>
      <c r="H3028" s="61">
        <f>IF(OR(G3028="",G3029="",G3030="",G3031=""),"",(SUMIF(A3028:A$7000,A3028,G3028:G$7000)))</f>
        <v>6.7199999999999996E-2</v>
      </c>
      <c r="I3028" s="61" t="str">
        <f t="shared" si="282"/>
        <v/>
      </c>
      <c r="J3028" s="61" t="str">
        <f t="shared" si="284"/>
        <v/>
      </c>
      <c r="K3028" s="61">
        <f t="array" ref="K3028">(MAX(IF($A3028=InsertVoiceSwitchActivateLOG!A$1:A$7000,InsertVoiceSwitchActivateLOG!H$1:H$7000,0)))</f>
        <v>8.4999999999999992E-2</v>
      </c>
      <c r="L3028" s="61" t="str">
        <f t="shared" si="283"/>
        <v/>
      </c>
      <c r="M3028" s="61">
        <f t="shared" si="287"/>
        <v>19.100000000008777</v>
      </c>
      <c r="N3028" s="59">
        <f t="shared" si="285"/>
        <v>60</v>
      </c>
      <c r="O3028" s="59">
        <f t="shared" si="286"/>
        <v>1</v>
      </c>
    </row>
    <row r="3029" spans="1:15" ht="12.5" customHeight="1" x14ac:dyDescent="0.35">
      <c r="A3029" s="2">
        <v>60</v>
      </c>
      <c r="B3029" s="2" t="s">
        <v>56</v>
      </c>
      <c r="C3029" s="69">
        <v>129.59270000000001</v>
      </c>
      <c r="D3029" t="s">
        <v>50</v>
      </c>
      <c r="E3029" s="2" t="s">
        <v>43</v>
      </c>
      <c r="F3029" s="2" t="s">
        <v>55</v>
      </c>
      <c r="G3029" s="2">
        <v>5.4999999999999997E-3</v>
      </c>
      <c r="H3029" s="2">
        <f>IF(OR(G3029="",G3030="",G3031="",G3032=""),"",(SUMIF(A3029:A$7000,A3029,G3029:G$7000)))</f>
        <v>6.3899999999999998E-2</v>
      </c>
      <c r="I3029" s="55" t="str">
        <f t="shared" si="282"/>
        <v/>
      </c>
      <c r="J3029" s="61" t="str">
        <f t="shared" si="284"/>
        <v/>
      </c>
      <c r="K3029" s="55">
        <f t="array" ref="K3029">(MAX(IF($A3029=InsertVoiceSwitchActivateLOG!A$1:A$7000,InsertVoiceSwitchActivateLOG!H$1:H$7000,0)))</f>
        <v>8.4999999999999992E-2</v>
      </c>
      <c r="L3029" s="55" t="str">
        <f t="shared" si="283"/>
        <v/>
      </c>
      <c r="M3029" s="55">
        <f t="shared" si="287"/>
        <v>20.000000000010232</v>
      </c>
      <c r="N3029" s="59">
        <f t="shared" si="285"/>
        <v>60</v>
      </c>
      <c r="O3029" s="59">
        <f t="shared" si="286"/>
        <v>-1</v>
      </c>
    </row>
    <row r="3030" spans="1:15" ht="12.5" customHeight="1" x14ac:dyDescent="0.35">
      <c r="A3030" s="61">
        <v>60</v>
      </c>
      <c r="B3030" s="61" t="s">
        <v>56</v>
      </c>
      <c r="C3030" s="70">
        <v>129.6123</v>
      </c>
      <c r="D3030" s="59" t="s">
        <v>50</v>
      </c>
      <c r="E3030" s="61" t="s">
        <v>43</v>
      </c>
      <c r="F3030" s="61" t="s">
        <v>55</v>
      </c>
      <c r="G3030" s="61">
        <v>3.0999999999999999E-3</v>
      </c>
      <c r="H3030" s="61">
        <f>IF(OR(G3030="",G3031="",G3032="",G3033=""),"",(SUMIF(A3030:A$7000,A3030,G3030:G$7000)))</f>
        <v>5.8400000000000001E-2</v>
      </c>
      <c r="I3030" s="61" t="str">
        <f t="shared" si="282"/>
        <v/>
      </c>
      <c r="J3030" s="61" t="str">
        <f t="shared" si="284"/>
        <v/>
      </c>
      <c r="K3030" s="61">
        <f t="array" ref="K3030">(MAX(IF($A3030=InsertVoiceSwitchActivateLOG!A$1:A$7000,InsertVoiceSwitchActivateLOG!H$1:H$7000,0)))</f>
        <v>8.4999999999999992E-2</v>
      </c>
      <c r="L3030" s="61" t="str">
        <f t="shared" si="283"/>
        <v/>
      </c>
      <c r="M3030" s="61">
        <f t="shared" si="287"/>
        <v>19.599999999996953</v>
      </c>
      <c r="N3030" s="59">
        <f t="shared" si="285"/>
        <v>60</v>
      </c>
      <c r="O3030" s="59">
        <f t="shared" si="286"/>
        <v>-1</v>
      </c>
    </row>
    <row r="3031" spans="1:15" ht="12.5" customHeight="1" x14ac:dyDescent="0.35">
      <c r="A3031" s="2">
        <v>60</v>
      </c>
      <c r="B3031" s="2" t="s">
        <v>54</v>
      </c>
      <c r="C3031" s="69">
        <v>129.6337</v>
      </c>
      <c r="D3031" t="s">
        <v>50</v>
      </c>
      <c r="E3031" s="2" t="s">
        <v>43</v>
      </c>
      <c r="F3031" s="2" t="s">
        <v>55</v>
      </c>
      <c r="G3031" s="2">
        <v>5.9999999999999995E-4</v>
      </c>
      <c r="H3031" s="2">
        <f>IF(OR(G3031="",G3032="",G3033="",G3034=""),"",(SUMIF(A3031:A$7000,A3031,G3031:G$7000)))</f>
        <v>5.5300000000000002E-2</v>
      </c>
      <c r="I3031" s="55" t="str">
        <f t="shared" si="282"/>
        <v/>
      </c>
      <c r="J3031" s="61" t="str">
        <f t="shared" si="284"/>
        <v/>
      </c>
      <c r="K3031" s="55">
        <f t="array" ref="K3031">(MAX(IF($A3031=InsertVoiceSwitchActivateLOG!A$1:A$7000,InsertVoiceSwitchActivateLOG!H$1:H$7000,0)))</f>
        <v>8.4999999999999992E-2</v>
      </c>
      <c r="L3031" s="55" t="str">
        <f t="shared" si="283"/>
        <v/>
      </c>
      <c r="M3031" s="55">
        <f t="shared" si="287"/>
        <v>21.399999999999864</v>
      </c>
      <c r="N3031" s="59">
        <f t="shared" si="285"/>
        <v>60</v>
      </c>
      <c r="O3031" s="59">
        <f t="shared" si="286"/>
        <v>1</v>
      </c>
    </row>
    <row r="3032" spans="1:15" ht="12.5" customHeight="1" x14ac:dyDescent="0.35">
      <c r="A3032" s="61">
        <v>60</v>
      </c>
      <c r="B3032" s="61" t="s">
        <v>56</v>
      </c>
      <c r="C3032" s="70">
        <v>129.65899999999999</v>
      </c>
      <c r="D3032" s="59" t="s">
        <v>50</v>
      </c>
      <c r="E3032" s="61" t="s">
        <v>43</v>
      </c>
      <c r="F3032" s="61" t="s">
        <v>55</v>
      </c>
      <c r="G3032" s="61">
        <v>1.1000000000000001E-3</v>
      </c>
      <c r="H3032" s="61">
        <f>IF(OR(G3032="",G3033="",G3034="",G3035=""),"",(SUMIF(A3032:A$7000,A3032,G3032:G$7000)))</f>
        <v>5.4699999999999999E-2</v>
      </c>
      <c r="I3032" s="61" t="str">
        <f t="shared" si="282"/>
        <v/>
      </c>
      <c r="J3032" s="61" t="str">
        <f t="shared" si="284"/>
        <v/>
      </c>
      <c r="K3032" s="61">
        <f t="array" ref="K3032">(MAX(IF($A3032=InsertVoiceSwitchActivateLOG!A$1:A$7000,InsertVoiceSwitchActivateLOG!H$1:H$7000,0)))</f>
        <v>8.4999999999999992E-2</v>
      </c>
      <c r="L3032" s="61" t="str">
        <f t="shared" si="283"/>
        <v/>
      </c>
      <c r="M3032" s="61">
        <f t="shared" si="287"/>
        <v>25.299999999987222</v>
      </c>
      <c r="N3032" s="59">
        <f t="shared" si="285"/>
        <v>60</v>
      </c>
      <c r="O3032" s="59">
        <f t="shared" si="286"/>
        <v>1</v>
      </c>
    </row>
    <row r="3033" spans="1:15" ht="12.5" customHeight="1" x14ac:dyDescent="0.35">
      <c r="A3033" s="2">
        <v>60</v>
      </c>
      <c r="B3033" s="2" t="s">
        <v>56</v>
      </c>
      <c r="C3033" s="69">
        <v>129.67789999999999</v>
      </c>
      <c r="D3033" t="s">
        <v>50</v>
      </c>
      <c r="E3033" s="2" t="s">
        <v>43</v>
      </c>
      <c r="F3033" s="2" t="s">
        <v>55</v>
      </c>
      <c r="G3033" s="2">
        <v>1.6999999999999999E-3</v>
      </c>
      <c r="H3033" s="2">
        <f>IF(OR(G3033="",G3034="",G3035="",G3036=""),"",(SUMIF(A3033:A$7000,A3033,G3033:G$7000)))</f>
        <v>5.3600000000000002E-2</v>
      </c>
      <c r="I3033" s="55" t="str">
        <f t="shared" si="282"/>
        <v/>
      </c>
      <c r="J3033" s="61" t="str">
        <f t="shared" si="284"/>
        <v/>
      </c>
      <c r="K3033" s="55">
        <f t="array" ref="K3033">(MAX(IF($A3033=InsertVoiceSwitchActivateLOG!A$1:A$7000,InsertVoiceSwitchActivateLOG!H$1:H$7000,0)))</f>
        <v>8.4999999999999992E-2</v>
      </c>
      <c r="L3033" s="55" t="str">
        <f t="shared" si="283"/>
        <v/>
      </c>
      <c r="M3033" s="55">
        <f t="shared" si="287"/>
        <v>18.900000000002137</v>
      </c>
      <c r="N3033" s="59">
        <f t="shared" si="285"/>
        <v>60</v>
      </c>
      <c r="O3033" s="59">
        <f t="shared" si="286"/>
        <v>1</v>
      </c>
    </row>
    <row r="3034" spans="1:15" ht="12.5" customHeight="1" x14ac:dyDescent="0.35">
      <c r="A3034" s="61">
        <v>60</v>
      </c>
      <c r="B3034" s="61" t="s">
        <v>56</v>
      </c>
      <c r="C3034" s="70">
        <v>129.70140000000001</v>
      </c>
      <c r="D3034" s="59" t="s">
        <v>50</v>
      </c>
      <c r="E3034" s="61" t="s">
        <v>43</v>
      </c>
      <c r="F3034" s="61" t="s">
        <v>55</v>
      </c>
      <c r="G3034" s="61">
        <v>1.6999999999999999E-3</v>
      </c>
      <c r="H3034" s="61">
        <f>IF(OR(G3034="",G3035="",G3036="",G3037=""),"",(SUMIF(A3034:A$7000,A3034,G3034:G$7000)))</f>
        <v>5.1900000000000002E-2</v>
      </c>
      <c r="I3034" s="61" t="str">
        <f t="shared" ref="I3034:I3097" si="288">IF(L3034="","",A3034)</f>
        <v/>
      </c>
      <c r="J3034" s="61" t="str">
        <f t="shared" si="284"/>
        <v/>
      </c>
      <c r="K3034" s="61">
        <f t="array" ref="K3034">(MAX(IF($A3034=InsertVoiceSwitchActivateLOG!A$1:A$7000,InsertVoiceSwitchActivateLOG!H$1:H$7000,0)))</f>
        <v>8.4999999999999992E-2</v>
      </c>
      <c r="L3034" s="61" t="str">
        <f t="shared" ref="L3034:L3097" si="289">IF(H3034="","",IF(AND(H3033="",H3032="",H3031=""),C3034,""))</f>
        <v/>
      </c>
      <c r="M3034" s="61">
        <f t="shared" si="287"/>
        <v>23.500000000012733</v>
      </c>
      <c r="N3034" s="59">
        <f t="shared" si="285"/>
        <v>60</v>
      </c>
      <c r="O3034" s="59">
        <f t="shared" si="286"/>
        <v>1</v>
      </c>
    </row>
    <row r="3035" spans="1:15" ht="12.5" customHeight="1" x14ac:dyDescent="0.35">
      <c r="A3035" s="2">
        <v>60</v>
      </c>
      <c r="B3035" s="2" t="s">
        <v>56</v>
      </c>
      <c r="C3035" s="69">
        <v>129.72040000000001</v>
      </c>
      <c r="D3035" t="s">
        <v>50</v>
      </c>
      <c r="E3035" s="2" t="s">
        <v>43</v>
      </c>
      <c r="F3035" s="2" t="s">
        <v>55</v>
      </c>
      <c r="G3035" s="2">
        <v>4.3E-3</v>
      </c>
      <c r="H3035" s="2">
        <f>IF(OR(G3035="",G3036="",G3037="",G3038=""),"",(SUMIF(A3035:A$7000,A3035,G3035:G$7000)))</f>
        <v>5.0200000000000002E-2</v>
      </c>
      <c r="I3035" s="55" t="str">
        <f t="shared" si="288"/>
        <v/>
      </c>
      <c r="J3035" s="61" t="str">
        <f t="shared" si="284"/>
        <v/>
      </c>
      <c r="K3035" s="55">
        <f t="array" ref="K3035">(MAX(IF($A3035=InsertVoiceSwitchActivateLOG!A$1:A$7000,InsertVoiceSwitchActivateLOG!H$1:H$7000,0)))</f>
        <v>8.4999999999999992E-2</v>
      </c>
      <c r="L3035" s="55" t="str">
        <f t="shared" si="289"/>
        <v/>
      </c>
      <c r="M3035" s="55">
        <f t="shared" si="287"/>
        <v>19.000000000005457</v>
      </c>
      <c r="N3035" s="59">
        <f t="shared" si="285"/>
        <v>60</v>
      </c>
      <c r="O3035" s="59">
        <f t="shared" si="286"/>
        <v>1</v>
      </c>
    </row>
    <row r="3036" spans="1:15" ht="12.5" customHeight="1" x14ac:dyDescent="0.35">
      <c r="A3036" s="61">
        <v>60</v>
      </c>
      <c r="B3036" s="61" t="s">
        <v>56</v>
      </c>
      <c r="C3036" s="70">
        <v>129.74119999999999</v>
      </c>
      <c r="D3036" s="59" t="s">
        <v>50</v>
      </c>
      <c r="E3036" s="61" t="s">
        <v>43</v>
      </c>
      <c r="F3036" s="61" t="s">
        <v>55</v>
      </c>
      <c r="G3036" s="61">
        <v>4.7999999999999996E-3</v>
      </c>
      <c r="H3036" s="61">
        <f>IF(OR(G3036="",G3037="",G3038="",G3039=""),"",(SUMIF(A3036:A$7000,A3036,G3036:G$7000)))</f>
        <v>4.5900000000000003E-2</v>
      </c>
      <c r="I3036" s="61" t="str">
        <f t="shared" si="288"/>
        <v/>
      </c>
      <c r="J3036" s="61" t="str">
        <f t="shared" si="284"/>
        <v/>
      </c>
      <c r="K3036" s="61">
        <f t="array" ref="K3036">(MAX(IF($A3036=InsertVoiceSwitchActivateLOG!A$1:A$7000,InsertVoiceSwitchActivateLOG!H$1:H$7000,0)))</f>
        <v>8.4999999999999992E-2</v>
      </c>
      <c r="L3036" s="61" t="str">
        <f t="shared" si="289"/>
        <v/>
      </c>
      <c r="M3036" s="61">
        <f t="shared" si="287"/>
        <v>20.799999999979946</v>
      </c>
      <c r="N3036" s="59">
        <f t="shared" si="285"/>
        <v>60</v>
      </c>
      <c r="O3036" s="59">
        <f t="shared" si="286"/>
        <v>1</v>
      </c>
    </row>
    <row r="3037" spans="1:15" ht="12.5" customHeight="1" x14ac:dyDescent="0.35">
      <c r="A3037" s="2">
        <v>60</v>
      </c>
      <c r="B3037" s="2" t="s">
        <v>56</v>
      </c>
      <c r="C3037" s="69">
        <v>129.76150000000001</v>
      </c>
      <c r="D3037" t="s">
        <v>50</v>
      </c>
      <c r="E3037" s="2" t="s">
        <v>43</v>
      </c>
      <c r="F3037" s="2" t="s">
        <v>55</v>
      </c>
      <c r="G3037" s="2">
        <v>4.8999999999999998E-3</v>
      </c>
      <c r="H3037" s="2">
        <f>IF(OR(G3037="",G3038="",G3039="",G3040=""),"",(SUMIF(A3037:A$7000,A3037,G3037:G$7000)))</f>
        <v>4.1100000000000005E-2</v>
      </c>
      <c r="I3037" s="55" t="str">
        <f t="shared" si="288"/>
        <v/>
      </c>
      <c r="J3037" s="61" t="str">
        <f t="shared" si="284"/>
        <v/>
      </c>
      <c r="K3037" s="55">
        <f t="array" ref="K3037">(MAX(IF($A3037=InsertVoiceSwitchActivateLOG!A$1:A$7000,InsertVoiceSwitchActivateLOG!H$1:H$7000,0)))</f>
        <v>8.4999999999999992E-2</v>
      </c>
      <c r="L3037" s="55" t="str">
        <f t="shared" si="289"/>
        <v/>
      </c>
      <c r="M3037" s="55">
        <f t="shared" si="287"/>
        <v>20.300000000020191</v>
      </c>
      <c r="N3037" s="59">
        <f t="shared" si="285"/>
        <v>60</v>
      </c>
      <c r="O3037" s="59">
        <f t="shared" si="286"/>
        <v>-1</v>
      </c>
    </row>
    <row r="3038" spans="1:15" ht="12.5" customHeight="1" x14ac:dyDescent="0.35">
      <c r="A3038" s="61">
        <v>60</v>
      </c>
      <c r="B3038" s="61" t="s">
        <v>56</v>
      </c>
      <c r="C3038" s="70">
        <v>129.78280000000001</v>
      </c>
      <c r="D3038" s="59" t="s">
        <v>50</v>
      </c>
      <c r="E3038" s="61" t="s">
        <v>43</v>
      </c>
      <c r="F3038" s="61" t="s">
        <v>55</v>
      </c>
      <c r="G3038" s="61">
        <v>1.4E-3</v>
      </c>
      <c r="H3038" s="61">
        <f>IF(OR(G3038="",G3039="",G3040="",G3041=""),"",(SUMIF(A3038:A$7000,A3038,G3038:G$7000)))</f>
        <v>3.6200000000000003E-2</v>
      </c>
      <c r="I3038" s="61" t="str">
        <f t="shared" si="288"/>
        <v/>
      </c>
      <c r="J3038" s="61" t="str">
        <f t="shared" si="284"/>
        <v/>
      </c>
      <c r="K3038" s="61">
        <f t="array" ref="K3038">(MAX(IF($A3038=InsertVoiceSwitchActivateLOG!A$1:A$7000,InsertVoiceSwitchActivateLOG!H$1:H$7000,0)))</f>
        <v>8.4999999999999992E-2</v>
      </c>
      <c r="L3038" s="61" t="str">
        <f t="shared" si="289"/>
        <v/>
      </c>
      <c r="M3038" s="61">
        <f t="shared" si="287"/>
        <v>21.299999999996544</v>
      </c>
      <c r="N3038" s="59">
        <f t="shared" si="285"/>
        <v>60</v>
      </c>
      <c r="O3038" s="59">
        <f t="shared" si="286"/>
        <v>1</v>
      </c>
    </row>
    <row r="3039" spans="1:15" ht="12.5" customHeight="1" x14ac:dyDescent="0.35">
      <c r="A3039" s="2">
        <v>60</v>
      </c>
      <c r="B3039" s="2" t="s">
        <v>56</v>
      </c>
      <c r="C3039" s="69">
        <v>129.8013</v>
      </c>
      <c r="D3039" t="s">
        <v>50</v>
      </c>
      <c r="E3039" s="2" t="s">
        <v>43</v>
      </c>
      <c r="F3039" s="2" t="s">
        <v>55</v>
      </c>
      <c r="G3039" s="2">
        <v>2.8E-3</v>
      </c>
      <c r="H3039" s="2">
        <f>IF(OR(G3039="",G3040="",G3041="",G3042=""),"",(SUMIF(A3039:A$7000,A3039,G3039:G$7000)))</f>
        <v>3.4800000000000005E-2</v>
      </c>
      <c r="I3039" s="55" t="str">
        <f t="shared" si="288"/>
        <v/>
      </c>
      <c r="J3039" s="61" t="str">
        <f t="shared" si="284"/>
        <v/>
      </c>
      <c r="K3039" s="55">
        <f t="array" ref="K3039">(MAX(IF($A3039=InsertVoiceSwitchActivateLOG!A$1:A$7000,InsertVoiceSwitchActivateLOG!H$1:H$7000,0)))</f>
        <v>8.4999999999999992E-2</v>
      </c>
      <c r="L3039" s="55" t="str">
        <f t="shared" si="289"/>
        <v/>
      </c>
      <c r="M3039" s="55">
        <f t="shared" si="287"/>
        <v>18.499999999988859</v>
      </c>
      <c r="N3039" s="59">
        <f t="shared" si="285"/>
        <v>60</v>
      </c>
      <c r="O3039" s="59">
        <f t="shared" si="286"/>
        <v>1</v>
      </c>
    </row>
    <row r="3040" spans="1:15" ht="12.5" customHeight="1" x14ac:dyDescent="0.35">
      <c r="A3040" s="61">
        <v>60</v>
      </c>
      <c r="B3040" s="61" t="s">
        <v>56</v>
      </c>
      <c r="C3040" s="70">
        <v>129.82320000000001</v>
      </c>
      <c r="D3040" s="59" t="s">
        <v>50</v>
      </c>
      <c r="E3040" s="61" t="s">
        <v>43</v>
      </c>
      <c r="F3040" s="61" t="s">
        <v>55</v>
      </c>
      <c r="G3040" s="61">
        <v>8.6E-3</v>
      </c>
      <c r="H3040" s="61">
        <f>IF(OR(G3040="",G3041="",G3042="",G3043=""),"",(SUMIF(A3040:A$7000,A3040,G3040:G$7000)))</f>
        <v>3.1999999999999994E-2</v>
      </c>
      <c r="I3040" s="61" t="str">
        <f t="shared" si="288"/>
        <v/>
      </c>
      <c r="J3040" s="61" t="str">
        <f t="shared" si="284"/>
        <v/>
      </c>
      <c r="K3040" s="61">
        <f t="array" ref="K3040">(MAX(IF($A3040=InsertVoiceSwitchActivateLOG!A$1:A$7000,InsertVoiceSwitchActivateLOG!H$1:H$7000,0)))</f>
        <v>8.4999999999999992E-2</v>
      </c>
      <c r="L3040" s="61" t="str">
        <f t="shared" si="289"/>
        <v/>
      </c>
      <c r="M3040" s="61">
        <f t="shared" si="287"/>
        <v>21.900000000016462</v>
      </c>
      <c r="N3040" s="59">
        <f t="shared" si="285"/>
        <v>60</v>
      </c>
      <c r="O3040" s="59">
        <f t="shared" si="286"/>
        <v>1</v>
      </c>
    </row>
    <row r="3041" spans="1:15" ht="12.5" customHeight="1" x14ac:dyDescent="0.35">
      <c r="A3041" s="2">
        <v>60</v>
      </c>
      <c r="B3041" s="2" t="s">
        <v>56</v>
      </c>
      <c r="C3041" s="69">
        <v>129.8526</v>
      </c>
      <c r="D3041" t="s">
        <v>50</v>
      </c>
      <c r="E3041" s="2" t="s">
        <v>43</v>
      </c>
      <c r="F3041" s="2" t="s">
        <v>55</v>
      </c>
      <c r="G3041" s="2">
        <v>8.9999999999999993E-3</v>
      </c>
      <c r="H3041" s="2">
        <f>IF(OR(G3041="",G3042="",G3043="",G3044=""),"",(SUMIF(A3041:A$7000,A3041,G3041:G$7000)))</f>
        <v>2.3400000000000001E-2</v>
      </c>
      <c r="I3041" s="55" t="str">
        <f t="shared" si="288"/>
        <v/>
      </c>
      <c r="J3041" s="61" t="str">
        <f t="shared" si="284"/>
        <v/>
      </c>
      <c r="K3041" s="55">
        <f t="array" ref="K3041">(MAX(IF($A3041=InsertVoiceSwitchActivateLOG!A$1:A$7000,InsertVoiceSwitchActivateLOG!H$1:H$7000,0)))</f>
        <v>8.4999999999999992E-2</v>
      </c>
      <c r="L3041" s="55" t="str">
        <f t="shared" si="289"/>
        <v/>
      </c>
      <c r="M3041" s="55">
        <f t="shared" si="287"/>
        <v>29.399999999981219</v>
      </c>
      <c r="N3041" s="59">
        <f t="shared" si="285"/>
        <v>60</v>
      </c>
      <c r="O3041" s="59">
        <f t="shared" si="286"/>
        <v>-1</v>
      </c>
    </row>
    <row r="3042" spans="1:15" ht="12.5" customHeight="1" x14ac:dyDescent="0.35">
      <c r="A3042" s="61">
        <v>60</v>
      </c>
      <c r="B3042" s="61" t="s">
        <v>54</v>
      </c>
      <c r="C3042" s="70">
        <v>129.87520000000001</v>
      </c>
      <c r="D3042" s="59" t="s">
        <v>50</v>
      </c>
      <c r="E3042" s="61" t="s">
        <v>43</v>
      </c>
      <c r="F3042" s="61" t="s">
        <v>55</v>
      </c>
      <c r="G3042" s="61">
        <v>8.0000000000000004E-4</v>
      </c>
      <c r="H3042" s="61">
        <f>IF(OR(G3042="",G3043="",G3044="",G3045=""),"",(SUMIF(A3042:A$7000,A3042,G3042:G$7000)))</f>
        <v>1.44E-2</v>
      </c>
      <c r="I3042" s="61" t="str">
        <f t="shared" si="288"/>
        <v/>
      </c>
      <c r="J3042" s="61" t="str">
        <f t="shared" si="284"/>
        <v/>
      </c>
      <c r="K3042" s="61">
        <f t="array" ref="K3042">(MAX(IF($A3042=InsertVoiceSwitchActivateLOG!A$1:A$7000,InsertVoiceSwitchActivateLOG!H$1:H$7000,0)))</f>
        <v>8.4999999999999992E-2</v>
      </c>
      <c r="L3042" s="61" t="str">
        <f t="shared" si="289"/>
        <v/>
      </c>
      <c r="M3042" s="61">
        <f t="shared" si="287"/>
        <v>22.600000000011278</v>
      </c>
      <c r="N3042" s="59">
        <f t="shared" si="285"/>
        <v>60</v>
      </c>
      <c r="O3042" s="59">
        <f t="shared" si="286"/>
        <v>1</v>
      </c>
    </row>
    <row r="3043" spans="1:15" ht="12.5" customHeight="1" x14ac:dyDescent="0.35">
      <c r="A3043" s="2">
        <v>60</v>
      </c>
      <c r="B3043" s="2" t="s">
        <v>56</v>
      </c>
      <c r="C3043" s="69">
        <v>129.8982</v>
      </c>
      <c r="D3043" t="s">
        <v>50</v>
      </c>
      <c r="E3043" s="2" t="s">
        <v>43</v>
      </c>
      <c r="F3043" s="2" t="s">
        <v>55</v>
      </c>
      <c r="G3043" s="2">
        <v>2.0999999999999999E-3</v>
      </c>
      <c r="H3043" s="2">
        <f>IF(OR(G3043="",G3044="",G3045="",G3046=""),"",(SUMIF(A3043:A$7000,A3043,G3043:G$7000)))</f>
        <v>1.3599999999999999E-2</v>
      </c>
      <c r="I3043" s="55" t="str">
        <f t="shared" si="288"/>
        <v/>
      </c>
      <c r="J3043" s="61" t="str">
        <f t="shared" si="284"/>
        <v/>
      </c>
      <c r="K3043" s="55">
        <f t="array" ref="K3043">(MAX(IF($A3043=InsertVoiceSwitchActivateLOG!A$1:A$7000,InsertVoiceSwitchActivateLOG!H$1:H$7000,0)))</f>
        <v>8.4999999999999992E-2</v>
      </c>
      <c r="L3043" s="55" t="str">
        <f t="shared" si="289"/>
        <v/>
      </c>
      <c r="M3043" s="55">
        <f t="shared" si="287"/>
        <v>22.999999999996135</v>
      </c>
      <c r="N3043" s="59">
        <f t="shared" si="285"/>
        <v>60</v>
      </c>
      <c r="O3043" s="59">
        <f t="shared" si="286"/>
        <v>1</v>
      </c>
    </row>
    <row r="3044" spans="1:15" ht="12.5" customHeight="1" x14ac:dyDescent="0.35">
      <c r="A3044" s="61">
        <v>60</v>
      </c>
      <c r="B3044" s="61" t="s">
        <v>56</v>
      </c>
      <c r="C3044" s="70">
        <v>129.9256</v>
      </c>
      <c r="D3044" s="59" t="s">
        <v>50</v>
      </c>
      <c r="E3044" s="61" t="s">
        <v>43</v>
      </c>
      <c r="F3044" s="61" t="s">
        <v>55</v>
      </c>
      <c r="G3044" s="61">
        <v>4.1999999999999997E-3</v>
      </c>
      <c r="H3044" s="61">
        <f>IF(OR(G3044="",G3045="",G3046="",G3047=""),"",(SUMIF(A3044:A$7000,A3044,G3044:G$7000)))</f>
        <v>1.15E-2</v>
      </c>
      <c r="I3044" s="61" t="str">
        <f t="shared" si="288"/>
        <v/>
      </c>
      <c r="J3044" s="61" t="str">
        <f t="shared" si="284"/>
        <v/>
      </c>
      <c r="K3044" s="61">
        <f t="array" ref="K3044">(MAX(IF($A3044=InsertVoiceSwitchActivateLOG!A$1:A$7000,InsertVoiceSwitchActivateLOG!H$1:H$7000,0)))</f>
        <v>8.4999999999999992E-2</v>
      </c>
      <c r="L3044" s="61" t="str">
        <f t="shared" si="289"/>
        <v/>
      </c>
      <c r="M3044" s="61">
        <f t="shared" si="287"/>
        <v>27.400000000000091</v>
      </c>
      <c r="N3044" s="59">
        <f t="shared" si="285"/>
        <v>60</v>
      </c>
      <c r="O3044" s="59">
        <f t="shared" si="286"/>
        <v>1</v>
      </c>
    </row>
    <row r="3045" spans="1:15" ht="12.5" customHeight="1" x14ac:dyDescent="0.35">
      <c r="A3045" s="2">
        <v>60</v>
      </c>
      <c r="B3045" s="2" t="s">
        <v>56</v>
      </c>
      <c r="C3045" s="69">
        <v>129.94800000000001</v>
      </c>
      <c r="D3045" t="s">
        <v>50</v>
      </c>
      <c r="E3045" s="2" t="s">
        <v>43</v>
      </c>
      <c r="F3045" s="2" t="s">
        <v>55</v>
      </c>
      <c r="G3045" s="2">
        <v>6.4999999999999997E-3</v>
      </c>
      <c r="H3045" s="2" t="str">
        <f>IF(OR(G3045="",G3046="",G3047="",G3048=""),"",(SUMIF(A3045:A$7000,A3045,G3045:G$7000)))</f>
        <v/>
      </c>
      <c r="I3045" s="55" t="str">
        <f t="shared" si="288"/>
        <v/>
      </c>
      <c r="J3045" s="61" t="str">
        <f t="shared" si="284"/>
        <v/>
      </c>
      <c r="K3045" s="55">
        <f t="array" ref="K3045">(MAX(IF($A3045=InsertVoiceSwitchActivateLOG!A$1:A$7000,InsertVoiceSwitchActivateLOG!H$1:H$7000,0)))</f>
        <v>8.4999999999999992E-2</v>
      </c>
      <c r="L3045" s="55" t="str">
        <f t="shared" si="289"/>
        <v/>
      </c>
      <c r="M3045" s="55">
        <f t="shared" si="287"/>
        <v>22.400000000004638</v>
      </c>
      <c r="N3045" s="59">
        <f t="shared" si="285"/>
        <v>60</v>
      </c>
      <c r="O3045" s="59">
        <f t="shared" si="286"/>
        <v>-1</v>
      </c>
    </row>
    <row r="3046" spans="1:15" ht="12.5" customHeight="1" x14ac:dyDescent="0.35">
      <c r="A3046" s="61">
        <v>60</v>
      </c>
      <c r="B3046" s="61" t="s">
        <v>54</v>
      </c>
      <c r="C3046" s="70">
        <v>129.97020000000001</v>
      </c>
      <c r="D3046" s="59" t="s">
        <v>50</v>
      </c>
      <c r="E3046" s="61" t="s">
        <v>43</v>
      </c>
      <c r="F3046" s="61" t="s">
        <v>55</v>
      </c>
      <c r="G3046" s="61">
        <v>5.0000000000000001E-4</v>
      </c>
      <c r="H3046" s="61" t="str">
        <f>IF(OR(G3046="",G3047="",G3048="",G3049=""),"",(SUMIF(A3046:A$7000,A3046,G3046:G$7000)))</f>
        <v/>
      </c>
      <c r="I3046" s="61" t="str">
        <f t="shared" si="288"/>
        <v/>
      </c>
      <c r="J3046" s="61" t="str">
        <f t="shared" si="284"/>
        <v/>
      </c>
      <c r="K3046" s="61">
        <f t="array" ref="K3046">(MAX(IF($A3046=InsertVoiceSwitchActivateLOG!A$1:A$7000,InsertVoiceSwitchActivateLOG!H$1:H$7000,0)))</f>
        <v>8.4999999999999992E-2</v>
      </c>
      <c r="L3046" s="61" t="str">
        <f t="shared" si="289"/>
        <v/>
      </c>
      <c r="M3046" s="61">
        <f t="shared" si="287"/>
        <v>22.199999999997999</v>
      </c>
      <c r="N3046" s="59">
        <f t="shared" si="285"/>
        <v>60</v>
      </c>
      <c r="O3046" s="59">
        <f t="shared" si="286"/>
        <v>-1</v>
      </c>
    </row>
    <row r="3047" spans="1:15" ht="12.5" customHeight="1" x14ac:dyDescent="0.35">
      <c r="A3047" s="2">
        <v>60</v>
      </c>
      <c r="B3047" s="2" t="s">
        <v>54</v>
      </c>
      <c r="C3047" s="69">
        <v>129.99160000000001</v>
      </c>
      <c r="D3047" t="s">
        <v>50</v>
      </c>
      <c r="E3047" s="2" t="s">
        <v>43</v>
      </c>
      <c r="F3047" s="2" t="s">
        <v>55</v>
      </c>
      <c r="G3047" s="2">
        <v>2.9999999999999997E-4</v>
      </c>
      <c r="H3047" s="2" t="str">
        <f>IF(OR(G3047="",G3048="",G3049="",G3050=""),"",(SUMIF(A3047:A$7000,A3047,G3047:G$7000)))</f>
        <v/>
      </c>
      <c r="I3047" s="55" t="str">
        <f t="shared" si="288"/>
        <v/>
      </c>
      <c r="J3047" s="61" t="str">
        <f t="shared" si="284"/>
        <v/>
      </c>
      <c r="K3047" s="55">
        <f t="array" ref="K3047">(MAX(IF($A3047=InsertVoiceSwitchActivateLOG!A$1:A$7000,InsertVoiceSwitchActivateLOG!H$1:H$7000,0)))</f>
        <v>8.4999999999999992E-2</v>
      </c>
      <c r="L3047" s="55" t="str">
        <f t="shared" si="289"/>
        <v/>
      </c>
      <c r="M3047" s="55">
        <f t="shared" si="287"/>
        <v>21.399999999999864</v>
      </c>
      <c r="N3047" s="59" t="str">
        <f t="shared" si="285"/>
        <v/>
      </c>
      <c r="O3047" s="59" t="str">
        <f t="shared" si="286"/>
        <v/>
      </c>
    </row>
    <row r="3048" spans="1:15" ht="12.5" customHeight="1" x14ac:dyDescent="0.35">
      <c r="A3048" s="61">
        <v>60</v>
      </c>
      <c r="B3048" s="61" t="s">
        <v>54</v>
      </c>
      <c r="C3048" s="70">
        <v>130.01660000000001</v>
      </c>
      <c r="D3048" s="59" t="s">
        <v>50</v>
      </c>
      <c r="E3048" s="61" t="s">
        <v>43</v>
      </c>
      <c r="F3048" s="61" t="s">
        <v>55</v>
      </c>
      <c r="G3048" s="61"/>
      <c r="H3048" s="61" t="str">
        <f>IF(OR(G3048="",G3049="",G3050="",G3051=""),"",(SUMIF(A3048:A$7000,A3048,G3048:G$7000)))</f>
        <v/>
      </c>
      <c r="I3048" s="61" t="str">
        <f t="shared" si="288"/>
        <v/>
      </c>
      <c r="J3048" s="61" t="str">
        <f t="shared" si="284"/>
        <v/>
      </c>
      <c r="K3048" s="61">
        <f t="array" ref="K3048">(MAX(IF($A3048=InsertVoiceSwitchActivateLOG!A$1:A$7000,InsertVoiceSwitchActivateLOG!H$1:H$7000,0)))</f>
        <v>8.4999999999999992E-2</v>
      </c>
      <c r="L3048" s="61" t="str">
        <f t="shared" si="289"/>
        <v/>
      </c>
      <c r="M3048" s="61">
        <f t="shared" si="287"/>
        <v>25.000000000005684</v>
      </c>
      <c r="N3048" s="59" t="str">
        <f t="shared" si="285"/>
        <v/>
      </c>
      <c r="O3048" s="59" t="str">
        <f t="shared" si="286"/>
        <v/>
      </c>
    </row>
    <row r="3049" spans="1:15" ht="12.5" customHeight="1" x14ac:dyDescent="0.35">
      <c r="A3049" s="2">
        <v>60</v>
      </c>
      <c r="B3049" s="2" t="s">
        <v>54</v>
      </c>
      <c r="C3049" s="69">
        <v>130.03749999999999</v>
      </c>
      <c r="D3049" t="s">
        <v>50</v>
      </c>
      <c r="E3049" s="2" t="s">
        <v>43</v>
      </c>
      <c r="F3049" s="2" t="s">
        <v>55</v>
      </c>
      <c r="G3049" s="2"/>
      <c r="H3049" s="2" t="str">
        <f>IF(OR(G3049="",G3050="",G3051="",G3052=""),"",(SUMIF(A3049:A$7000,A3049,G3049:G$7000)))</f>
        <v/>
      </c>
      <c r="I3049" s="55" t="str">
        <f t="shared" si="288"/>
        <v/>
      </c>
      <c r="J3049" s="61" t="str">
        <f t="shared" si="284"/>
        <v/>
      </c>
      <c r="K3049" s="55">
        <f t="array" ref="K3049">(MAX(IF($A3049=InsertVoiceSwitchActivateLOG!A$1:A$7000,InsertVoiceSwitchActivateLOG!H$1:H$7000,0)))</f>
        <v>8.4999999999999992E-2</v>
      </c>
      <c r="L3049" s="55" t="str">
        <f t="shared" si="289"/>
        <v/>
      </c>
      <c r="M3049" s="55">
        <f t="shared" si="287"/>
        <v>20.899999999983265</v>
      </c>
      <c r="N3049" s="59" t="str">
        <f t="shared" si="285"/>
        <v/>
      </c>
      <c r="O3049" s="59" t="str">
        <f t="shared" si="286"/>
        <v/>
      </c>
    </row>
    <row r="3050" spans="1:15" ht="12.5" customHeight="1" x14ac:dyDescent="0.35">
      <c r="A3050" s="61">
        <v>61</v>
      </c>
      <c r="B3050" s="61" t="s">
        <v>54</v>
      </c>
      <c r="C3050" s="70">
        <v>131.06720000000001</v>
      </c>
      <c r="D3050" s="59" t="s">
        <v>50</v>
      </c>
      <c r="E3050" s="61" t="s">
        <v>42</v>
      </c>
      <c r="F3050" s="61" t="s">
        <v>55</v>
      </c>
      <c r="G3050" s="61"/>
      <c r="H3050" s="61" t="str">
        <f>IF(OR(G3050="",G3051="",G3052="",G3053=""),"",(SUMIF(A3050:A$7000,A3050,G3050:G$7000)))</f>
        <v/>
      </c>
      <c r="I3050" s="61" t="str">
        <f t="shared" si="288"/>
        <v/>
      </c>
      <c r="J3050" s="61" t="str">
        <f t="shared" si="284"/>
        <v/>
      </c>
      <c r="K3050" s="61">
        <f t="array" ref="K3050">(MAX(IF($A3050=InsertVoiceSwitchActivateLOG!A$1:A$7000,InsertVoiceSwitchActivateLOG!H$1:H$7000,0)))</f>
        <v>2.9399999999999996E-2</v>
      </c>
      <c r="L3050" s="61" t="str">
        <f t="shared" si="289"/>
        <v/>
      </c>
      <c r="M3050" s="61">
        <f t="shared" si="287"/>
        <v>0</v>
      </c>
      <c r="N3050" s="59" t="str">
        <f t="shared" si="285"/>
        <v/>
      </c>
      <c r="O3050" s="59" t="str">
        <f t="shared" si="286"/>
        <v/>
      </c>
    </row>
    <row r="3051" spans="1:15" ht="12.5" customHeight="1" x14ac:dyDescent="0.35">
      <c r="A3051" s="2">
        <v>61</v>
      </c>
      <c r="B3051" s="2" t="s">
        <v>54</v>
      </c>
      <c r="C3051" s="69">
        <v>131.09020000000001</v>
      </c>
      <c r="D3051" t="s">
        <v>50</v>
      </c>
      <c r="E3051" s="2" t="s">
        <v>42</v>
      </c>
      <c r="F3051" s="2" t="s">
        <v>55</v>
      </c>
      <c r="G3051" s="2"/>
      <c r="H3051" s="2" t="str">
        <f>IF(OR(G3051="",G3052="",G3053="",G3054=""),"",(SUMIF(A3051:A$7000,A3051,G3051:G$7000)))</f>
        <v/>
      </c>
      <c r="I3051" s="55" t="str">
        <f t="shared" si="288"/>
        <v/>
      </c>
      <c r="J3051" s="61" t="str">
        <f t="shared" si="284"/>
        <v/>
      </c>
      <c r="K3051" s="55">
        <f t="array" ref="K3051">(MAX(IF($A3051=InsertVoiceSwitchActivateLOG!A$1:A$7000,InsertVoiceSwitchActivateLOG!H$1:H$7000,0)))</f>
        <v>2.9399999999999996E-2</v>
      </c>
      <c r="L3051" s="55" t="str">
        <f t="shared" si="289"/>
        <v/>
      </c>
      <c r="M3051" s="55">
        <f t="shared" si="287"/>
        <v>22.999999999996135</v>
      </c>
      <c r="N3051" s="59" t="str">
        <f t="shared" si="285"/>
        <v/>
      </c>
      <c r="O3051" s="59" t="str">
        <f t="shared" si="286"/>
        <v/>
      </c>
    </row>
    <row r="3052" spans="1:15" ht="12.5" customHeight="1" x14ac:dyDescent="0.35">
      <c r="A3052" s="61">
        <v>61</v>
      </c>
      <c r="B3052" s="61" t="s">
        <v>54</v>
      </c>
      <c r="C3052" s="70">
        <v>131.11429999999999</v>
      </c>
      <c r="D3052" s="59" t="s">
        <v>50</v>
      </c>
      <c r="E3052" s="61" t="s">
        <v>42</v>
      </c>
      <c r="F3052" s="61" t="s">
        <v>55</v>
      </c>
      <c r="G3052" s="61"/>
      <c r="H3052" s="61" t="str">
        <f>IF(OR(G3052="",G3053="",G3054="",G3055=""),"",(SUMIF(A3052:A$7000,A3052,G3052:G$7000)))</f>
        <v/>
      </c>
      <c r="I3052" s="61" t="str">
        <f t="shared" si="288"/>
        <v/>
      </c>
      <c r="J3052" s="61" t="str">
        <f t="shared" si="284"/>
        <v/>
      </c>
      <c r="K3052" s="61">
        <f t="array" ref="K3052">(MAX(IF($A3052=InsertVoiceSwitchActivateLOG!A$1:A$7000,InsertVoiceSwitchActivateLOG!H$1:H$7000,0)))</f>
        <v>2.9399999999999996E-2</v>
      </c>
      <c r="L3052" s="61" t="str">
        <f t="shared" si="289"/>
        <v/>
      </c>
      <c r="M3052" s="61">
        <f t="shared" si="287"/>
        <v>24.099999999975807</v>
      </c>
      <c r="N3052" s="59" t="str">
        <f t="shared" si="285"/>
        <v/>
      </c>
      <c r="O3052" s="59" t="str">
        <f t="shared" si="286"/>
        <v/>
      </c>
    </row>
    <row r="3053" spans="1:15" ht="12.5" customHeight="1" x14ac:dyDescent="0.35">
      <c r="A3053" s="2">
        <v>61</v>
      </c>
      <c r="B3053" s="2" t="s">
        <v>54</v>
      </c>
      <c r="C3053" s="69">
        <v>131.1446</v>
      </c>
      <c r="D3053" t="s">
        <v>50</v>
      </c>
      <c r="E3053" s="2" t="s">
        <v>42</v>
      </c>
      <c r="F3053" s="2" t="s">
        <v>55</v>
      </c>
      <c r="G3053" s="2"/>
      <c r="H3053" s="2" t="str">
        <f>IF(OR(G3053="",G3054="",G3055="",G3056=""),"",(SUMIF(A3053:A$7000,A3053,G3053:G$7000)))</f>
        <v/>
      </c>
      <c r="I3053" s="55" t="str">
        <f t="shared" si="288"/>
        <v/>
      </c>
      <c r="J3053" s="61" t="str">
        <f t="shared" si="284"/>
        <v/>
      </c>
      <c r="K3053" s="55">
        <f t="array" ref="K3053">(MAX(IF($A3053=InsertVoiceSwitchActivateLOG!A$1:A$7000,InsertVoiceSwitchActivateLOG!H$1:H$7000,0)))</f>
        <v>2.9399999999999996E-2</v>
      </c>
      <c r="L3053" s="55" t="str">
        <f t="shared" si="289"/>
        <v/>
      </c>
      <c r="M3053" s="55">
        <f t="shared" si="287"/>
        <v>30.300000000011096</v>
      </c>
      <c r="N3053" s="59" t="str">
        <f t="shared" si="285"/>
        <v/>
      </c>
      <c r="O3053" s="59" t="str">
        <f t="shared" si="286"/>
        <v/>
      </c>
    </row>
    <row r="3054" spans="1:15" ht="12.5" customHeight="1" x14ac:dyDescent="0.35">
      <c r="A3054" s="61">
        <v>61</v>
      </c>
      <c r="B3054" s="61" t="s">
        <v>54</v>
      </c>
      <c r="C3054" s="70">
        <v>131.18039999999999</v>
      </c>
      <c r="D3054" s="59" t="s">
        <v>50</v>
      </c>
      <c r="E3054" s="61" t="s">
        <v>42</v>
      </c>
      <c r="F3054" s="61" t="s">
        <v>55</v>
      </c>
      <c r="G3054" s="61"/>
      <c r="H3054" s="61" t="str">
        <f>IF(OR(G3054="",G3055="",G3056="",G3057=""),"",(SUMIF(A3054:A$7000,A3054,G3054:G$7000)))</f>
        <v/>
      </c>
      <c r="I3054" s="61" t="str">
        <f t="shared" si="288"/>
        <v/>
      </c>
      <c r="J3054" s="61" t="str">
        <f t="shared" si="284"/>
        <v/>
      </c>
      <c r="K3054" s="61">
        <f t="array" ref="K3054">(MAX(IF($A3054=InsertVoiceSwitchActivateLOG!A$1:A$7000,InsertVoiceSwitchActivateLOG!H$1:H$7000,0)))</f>
        <v>2.9399999999999996E-2</v>
      </c>
      <c r="L3054" s="61" t="str">
        <f t="shared" si="289"/>
        <v/>
      </c>
      <c r="M3054" s="61">
        <f t="shared" si="287"/>
        <v>35.799999999994725</v>
      </c>
      <c r="N3054" s="59" t="str">
        <f t="shared" si="285"/>
        <v/>
      </c>
      <c r="O3054" s="59" t="str">
        <f t="shared" si="286"/>
        <v/>
      </c>
    </row>
    <row r="3055" spans="1:15" ht="12.5" customHeight="1" x14ac:dyDescent="0.35">
      <c r="A3055" s="2">
        <v>61</v>
      </c>
      <c r="B3055" s="2" t="s">
        <v>54</v>
      </c>
      <c r="C3055" s="69">
        <v>131.21039999999999</v>
      </c>
      <c r="D3055" t="s">
        <v>50</v>
      </c>
      <c r="E3055" s="2" t="s">
        <v>42</v>
      </c>
      <c r="F3055" s="2" t="s">
        <v>55</v>
      </c>
      <c r="G3055" s="2"/>
      <c r="H3055" s="2" t="str">
        <f>IF(OR(G3055="",G3056="",G3057="",G3058=""),"",(SUMIF(A3055:A$7000,A3055,G3055:G$7000)))</f>
        <v/>
      </c>
      <c r="I3055" s="55" t="str">
        <f t="shared" si="288"/>
        <v/>
      </c>
      <c r="J3055" s="61" t="str">
        <f t="shared" si="284"/>
        <v/>
      </c>
      <c r="K3055" s="55">
        <f t="array" ref="K3055">(MAX(IF($A3055=InsertVoiceSwitchActivateLOG!A$1:A$7000,InsertVoiceSwitchActivateLOG!H$1:H$7000,0)))</f>
        <v>2.9399999999999996E-2</v>
      </c>
      <c r="L3055" s="55" t="str">
        <f t="shared" si="289"/>
        <v/>
      </c>
      <c r="M3055" s="55">
        <f t="shared" si="287"/>
        <v>30.000000000001137</v>
      </c>
      <c r="N3055" s="59" t="str">
        <f t="shared" si="285"/>
        <v/>
      </c>
      <c r="O3055" s="59" t="str">
        <f t="shared" si="286"/>
        <v/>
      </c>
    </row>
    <row r="3056" spans="1:15" ht="12.5" customHeight="1" x14ac:dyDescent="0.35">
      <c r="A3056" s="61">
        <v>61</v>
      </c>
      <c r="B3056" s="61" t="s">
        <v>54</v>
      </c>
      <c r="C3056" s="70">
        <v>131.23589999999999</v>
      </c>
      <c r="D3056" s="59" t="s">
        <v>50</v>
      </c>
      <c r="E3056" s="61" t="s">
        <v>42</v>
      </c>
      <c r="F3056" s="61" t="s">
        <v>55</v>
      </c>
      <c r="G3056" s="61"/>
      <c r="H3056" s="61" t="str">
        <f>IF(OR(G3056="",G3057="",G3058="",G3059=""),"",(SUMIF(A3056:A$7000,A3056,G3056:G$7000)))</f>
        <v/>
      </c>
      <c r="I3056" s="61" t="str">
        <f t="shared" si="288"/>
        <v/>
      </c>
      <c r="J3056" s="61" t="str">
        <f t="shared" si="284"/>
        <v/>
      </c>
      <c r="K3056" s="61">
        <f t="array" ref="K3056">(MAX(IF($A3056=InsertVoiceSwitchActivateLOG!A$1:A$7000,InsertVoiceSwitchActivateLOG!H$1:H$7000,0)))</f>
        <v>2.9399999999999996E-2</v>
      </c>
      <c r="L3056" s="61" t="str">
        <f t="shared" si="289"/>
        <v/>
      </c>
      <c r="M3056" s="61">
        <f t="shared" si="287"/>
        <v>25.499999999993861</v>
      </c>
      <c r="N3056" s="59" t="str">
        <f t="shared" si="285"/>
        <v/>
      </c>
      <c r="O3056" s="59" t="str">
        <f t="shared" si="286"/>
        <v/>
      </c>
    </row>
    <row r="3057" spans="1:15" ht="12.5" customHeight="1" x14ac:dyDescent="0.35">
      <c r="A3057" s="2">
        <v>61</v>
      </c>
      <c r="B3057" s="2" t="s">
        <v>54</v>
      </c>
      <c r="C3057" s="69">
        <v>131.2587</v>
      </c>
      <c r="D3057" t="s">
        <v>50</v>
      </c>
      <c r="E3057" s="2" t="s">
        <v>42</v>
      </c>
      <c r="F3057" s="2" t="s">
        <v>55</v>
      </c>
      <c r="G3057" s="2"/>
      <c r="H3057" s="2" t="str">
        <f>IF(OR(G3057="",G3058="",G3059="",G3060=""),"",(SUMIF(A3057:A$7000,A3057,G3057:G$7000)))</f>
        <v/>
      </c>
      <c r="I3057" s="55" t="str">
        <f t="shared" si="288"/>
        <v/>
      </c>
      <c r="J3057" s="61" t="str">
        <f t="shared" si="284"/>
        <v/>
      </c>
      <c r="K3057" s="55">
        <f t="array" ref="K3057">(MAX(IF($A3057=InsertVoiceSwitchActivateLOG!A$1:A$7000,InsertVoiceSwitchActivateLOG!H$1:H$7000,0)))</f>
        <v>2.9399999999999996E-2</v>
      </c>
      <c r="L3057" s="55" t="str">
        <f t="shared" si="289"/>
        <v/>
      </c>
      <c r="M3057" s="55">
        <f t="shared" si="287"/>
        <v>22.800000000017917</v>
      </c>
      <c r="N3057" s="59" t="str">
        <f t="shared" si="285"/>
        <v/>
      </c>
      <c r="O3057" s="59" t="str">
        <f t="shared" si="286"/>
        <v/>
      </c>
    </row>
    <row r="3058" spans="1:15" ht="12.5" customHeight="1" x14ac:dyDescent="0.35">
      <c r="A3058" s="61">
        <v>61</v>
      </c>
      <c r="B3058" s="61" t="s">
        <v>54</v>
      </c>
      <c r="C3058" s="70">
        <v>131.28720000000001</v>
      </c>
      <c r="D3058" s="59" t="s">
        <v>50</v>
      </c>
      <c r="E3058" s="61" t="s">
        <v>42</v>
      </c>
      <c r="F3058" s="61" t="s">
        <v>55</v>
      </c>
      <c r="G3058" s="61"/>
      <c r="H3058" s="61" t="str">
        <f>IF(OR(G3058="",G3059="",G3060="",G3061=""),"",(SUMIF(A3058:A$7000,A3058,G3058:G$7000)))</f>
        <v/>
      </c>
      <c r="I3058" s="61" t="str">
        <f t="shared" si="288"/>
        <v/>
      </c>
      <c r="J3058" s="61" t="str">
        <f t="shared" si="284"/>
        <v/>
      </c>
      <c r="K3058" s="61">
        <f t="array" ref="K3058">(MAX(IF($A3058=InsertVoiceSwitchActivateLOG!A$1:A$7000,InsertVoiceSwitchActivateLOG!H$1:H$7000,0)))</f>
        <v>2.9399999999999996E-2</v>
      </c>
      <c r="L3058" s="61" t="str">
        <f t="shared" si="289"/>
        <v/>
      </c>
      <c r="M3058" s="61">
        <f t="shared" si="287"/>
        <v>28.500000000008185</v>
      </c>
      <c r="N3058" s="59" t="str">
        <f t="shared" si="285"/>
        <v/>
      </c>
      <c r="O3058" s="59" t="str">
        <f t="shared" si="286"/>
        <v/>
      </c>
    </row>
    <row r="3059" spans="1:15" ht="12.5" customHeight="1" x14ac:dyDescent="0.35">
      <c r="A3059" s="2">
        <v>61</v>
      </c>
      <c r="B3059" s="2" t="s">
        <v>54</v>
      </c>
      <c r="C3059" s="69">
        <v>131.32130000000001</v>
      </c>
      <c r="D3059" t="s">
        <v>50</v>
      </c>
      <c r="E3059" s="2" t="s">
        <v>42</v>
      </c>
      <c r="F3059" s="2" t="s">
        <v>55</v>
      </c>
      <c r="G3059" s="2"/>
      <c r="H3059" s="2" t="str">
        <f>IF(OR(G3059="",G3060="",G3061="",G3062=""),"",(SUMIF(A3059:A$7000,A3059,G3059:G$7000)))</f>
        <v/>
      </c>
      <c r="I3059" s="55" t="str">
        <f t="shared" si="288"/>
        <v/>
      </c>
      <c r="J3059" s="61" t="str">
        <f t="shared" si="284"/>
        <v/>
      </c>
      <c r="K3059" s="55">
        <f t="array" ref="K3059">(MAX(IF($A3059=InsertVoiceSwitchActivateLOG!A$1:A$7000,InsertVoiceSwitchActivateLOG!H$1:H$7000,0)))</f>
        <v>2.9399999999999996E-2</v>
      </c>
      <c r="L3059" s="55" t="str">
        <f t="shared" si="289"/>
        <v/>
      </c>
      <c r="M3059" s="55">
        <f t="shared" si="287"/>
        <v>34.099999999995134</v>
      </c>
      <c r="N3059" s="59" t="str">
        <f t="shared" si="285"/>
        <v/>
      </c>
      <c r="O3059" s="59" t="str">
        <f t="shared" si="286"/>
        <v/>
      </c>
    </row>
    <row r="3060" spans="1:15" ht="12.5" customHeight="1" x14ac:dyDescent="0.35">
      <c r="A3060" s="61">
        <v>61</v>
      </c>
      <c r="B3060" s="61" t="s">
        <v>54</v>
      </c>
      <c r="C3060" s="70">
        <v>131.35669999999999</v>
      </c>
      <c r="D3060" s="59" t="s">
        <v>50</v>
      </c>
      <c r="E3060" s="61" t="s">
        <v>42</v>
      </c>
      <c r="F3060" s="61" t="s">
        <v>55</v>
      </c>
      <c r="G3060" s="61"/>
      <c r="H3060" s="61" t="str">
        <f>IF(OR(G3060="",G3061="",G3062="",G3063=""),"",(SUMIF(A3060:A$7000,A3060,G3060:G$7000)))</f>
        <v/>
      </c>
      <c r="I3060" s="61" t="str">
        <f t="shared" si="288"/>
        <v/>
      </c>
      <c r="J3060" s="61" t="str">
        <f t="shared" si="284"/>
        <v/>
      </c>
      <c r="K3060" s="61">
        <f t="array" ref="K3060">(MAX(IF($A3060=InsertVoiceSwitchActivateLOG!A$1:A$7000,InsertVoiceSwitchActivateLOG!H$1:H$7000,0)))</f>
        <v>2.9399999999999996E-2</v>
      </c>
      <c r="L3060" s="61" t="str">
        <f t="shared" si="289"/>
        <v/>
      </c>
      <c r="M3060" s="61">
        <f t="shared" si="287"/>
        <v>35.399999999981446</v>
      </c>
      <c r="N3060" s="59" t="str">
        <f t="shared" si="285"/>
        <v/>
      </c>
      <c r="O3060" s="59" t="str">
        <f t="shared" si="286"/>
        <v/>
      </c>
    </row>
    <row r="3061" spans="1:15" ht="12.5" customHeight="1" x14ac:dyDescent="0.35">
      <c r="A3061" s="2">
        <v>61</v>
      </c>
      <c r="B3061" s="2" t="s">
        <v>54</v>
      </c>
      <c r="C3061" s="69">
        <v>131.39570000000001</v>
      </c>
      <c r="D3061" t="s">
        <v>50</v>
      </c>
      <c r="E3061" s="2" t="s">
        <v>42</v>
      </c>
      <c r="F3061" s="2" t="s">
        <v>55</v>
      </c>
      <c r="G3061" s="2"/>
      <c r="H3061" s="2" t="str">
        <f>IF(OR(G3061="",G3062="",G3063="",G3064=""),"",(SUMIF(A3061:A$7000,A3061,G3061:G$7000)))</f>
        <v/>
      </c>
      <c r="I3061" s="55" t="str">
        <f t="shared" si="288"/>
        <v/>
      </c>
      <c r="J3061" s="61" t="str">
        <f t="shared" si="284"/>
        <v/>
      </c>
      <c r="K3061" s="55">
        <f t="array" ref="K3061">(MAX(IF($A3061=InsertVoiceSwitchActivateLOG!A$1:A$7000,InsertVoiceSwitchActivateLOG!H$1:H$7000,0)))</f>
        <v>2.9399999999999996E-2</v>
      </c>
      <c r="L3061" s="55" t="str">
        <f t="shared" si="289"/>
        <v/>
      </c>
      <c r="M3061" s="55">
        <f t="shared" si="287"/>
        <v>39.000000000015689</v>
      </c>
      <c r="N3061" s="59" t="str">
        <f t="shared" si="285"/>
        <v/>
      </c>
      <c r="O3061" s="59" t="str">
        <f t="shared" si="286"/>
        <v/>
      </c>
    </row>
    <row r="3062" spans="1:15" ht="12.5" customHeight="1" x14ac:dyDescent="0.35">
      <c r="A3062" s="61">
        <v>61</v>
      </c>
      <c r="B3062" s="61" t="s">
        <v>54</v>
      </c>
      <c r="C3062" s="70">
        <v>131.43279999999999</v>
      </c>
      <c r="D3062" s="59" t="s">
        <v>50</v>
      </c>
      <c r="E3062" s="61" t="s">
        <v>42</v>
      </c>
      <c r="F3062" s="61" t="s">
        <v>55</v>
      </c>
      <c r="G3062" s="61"/>
      <c r="H3062" s="61" t="str">
        <f>IF(OR(G3062="",G3063="",G3064="",G3065=""),"",(SUMIF(A3062:A$7000,A3062,G3062:G$7000)))</f>
        <v/>
      </c>
      <c r="I3062" s="61" t="str">
        <f t="shared" si="288"/>
        <v/>
      </c>
      <c r="J3062" s="61" t="str">
        <f t="shared" si="284"/>
        <v/>
      </c>
      <c r="K3062" s="61">
        <f t="array" ref="K3062">(MAX(IF($A3062=InsertVoiceSwitchActivateLOG!A$1:A$7000,InsertVoiceSwitchActivateLOG!H$1:H$7000,0)))</f>
        <v>2.9399999999999996E-2</v>
      </c>
      <c r="L3062" s="61" t="str">
        <f t="shared" si="289"/>
        <v/>
      </c>
      <c r="M3062" s="61">
        <f t="shared" si="287"/>
        <v>37.099999999981037</v>
      </c>
      <c r="N3062" s="59" t="str">
        <f t="shared" si="285"/>
        <v/>
      </c>
      <c r="O3062" s="59" t="str">
        <f t="shared" si="286"/>
        <v/>
      </c>
    </row>
    <row r="3063" spans="1:15" ht="12.5" customHeight="1" x14ac:dyDescent="0.35">
      <c r="A3063" s="2">
        <v>61</v>
      </c>
      <c r="B3063" s="2" t="s">
        <v>56</v>
      </c>
      <c r="C3063" s="69">
        <v>131.46129999999999</v>
      </c>
      <c r="D3063" t="s">
        <v>50</v>
      </c>
      <c r="E3063" s="2" t="s">
        <v>42</v>
      </c>
      <c r="F3063" s="2" t="s">
        <v>55</v>
      </c>
      <c r="G3063" s="2">
        <v>2.3999999999999998E-3</v>
      </c>
      <c r="H3063" s="2">
        <f>IF(OR(G3063="",G3064="",G3065="",G3066=""),"",(SUMIF(A3063:A$7000,A3063,G3063:G$7000)))</f>
        <v>2.9399999999999996E-2</v>
      </c>
      <c r="I3063" s="55">
        <f t="shared" si="288"/>
        <v>61</v>
      </c>
      <c r="J3063" s="61" t="str">
        <f t="shared" si="284"/>
        <v>TaskA</v>
      </c>
      <c r="K3063" s="55">
        <f t="array" ref="K3063">(MAX(IF($A3063=InsertVoiceSwitchActivateLOG!A$1:A$7000,InsertVoiceSwitchActivateLOG!H$1:H$7000,0)))</f>
        <v>2.9399999999999996E-2</v>
      </c>
      <c r="L3063" s="55">
        <f t="shared" si="289"/>
        <v>131.46129999999999</v>
      </c>
      <c r="M3063" s="55">
        <f t="shared" si="287"/>
        <v>28.500000000008185</v>
      </c>
      <c r="N3063" s="59" t="str">
        <f t="shared" si="285"/>
        <v/>
      </c>
      <c r="O3063" s="59" t="str">
        <f t="shared" si="286"/>
        <v/>
      </c>
    </row>
    <row r="3064" spans="1:15" ht="12.5" customHeight="1" x14ac:dyDescent="0.35">
      <c r="A3064" s="61">
        <v>61</v>
      </c>
      <c r="B3064" s="61" t="s">
        <v>56</v>
      </c>
      <c r="C3064" s="70">
        <v>131.4983</v>
      </c>
      <c r="D3064" s="59" t="s">
        <v>50</v>
      </c>
      <c r="E3064" s="61" t="s">
        <v>42</v>
      </c>
      <c r="F3064" s="61" t="s">
        <v>55</v>
      </c>
      <c r="G3064" s="61">
        <v>2.2000000000000001E-3</v>
      </c>
      <c r="H3064" s="61">
        <f>IF(OR(G3064="",G3065="",G3066="",G3067=""),"",(SUMIF(A3064:A$7000,A3064,G3064:G$7000)))</f>
        <v>2.7E-2</v>
      </c>
      <c r="I3064" s="61" t="str">
        <f t="shared" si="288"/>
        <v/>
      </c>
      <c r="J3064" s="61" t="str">
        <f t="shared" si="284"/>
        <v/>
      </c>
      <c r="K3064" s="61">
        <f t="array" ref="K3064">(MAX(IF($A3064=InsertVoiceSwitchActivateLOG!A$1:A$7000,InsertVoiceSwitchActivateLOG!H$1:H$7000,0)))</f>
        <v>2.9399999999999996E-2</v>
      </c>
      <c r="L3064" s="61" t="str">
        <f t="shared" si="289"/>
        <v/>
      </c>
      <c r="M3064" s="61">
        <f t="shared" si="287"/>
        <v>37.000000000006139</v>
      </c>
      <c r="N3064" s="59">
        <f t="shared" si="285"/>
        <v>61</v>
      </c>
      <c r="O3064" s="59">
        <f t="shared" si="286"/>
        <v>1</v>
      </c>
    </row>
    <row r="3065" spans="1:15" ht="12.5" customHeight="1" x14ac:dyDescent="0.35">
      <c r="A3065" s="2">
        <v>61</v>
      </c>
      <c r="B3065" s="2" t="s">
        <v>56</v>
      </c>
      <c r="C3065" s="69">
        <v>131.53919999999999</v>
      </c>
      <c r="D3065" t="s">
        <v>50</v>
      </c>
      <c r="E3065" s="2" t="s">
        <v>42</v>
      </c>
      <c r="F3065" s="2" t="s">
        <v>55</v>
      </c>
      <c r="G3065" s="2">
        <v>4.8999999999999998E-3</v>
      </c>
      <c r="H3065" s="2">
        <f>IF(OR(G3065="",G3066="",G3067="",G3068=""),"",(SUMIF(A3065:A$7000,A3065,G3065:G$7000)))</f>
        <v>2.4799999999999996E-2</v>
      </c>
      <c r="I3065" s="55" t="str">
        <f t="shared" si="288"/>
        <v/>
      </c>
      <c r="J3065" s="61" t="str">
        <f t="shared" si="284"/>
        <v/>
      </c>
      <c r="K3065" s="55">
        <f t="array" ref="K3065">(MAX(IF($A3065=InsertVoiceSwitchActivateLOG!A$1:A$7000,InsertVoiceSwitchActivateLOG!H$1:H$7000,0)))</f>
        <v>2.9399999999999996E-2</v>
      </c>
      <c r="L3065" s="55" t="str">
        <f t="shared" si="289"/>
        <v/>
      </c>
      <c r="M3065" s="55">
        <f t="shared" si="287"/>
        <v>40.899999999993497</v>
      </c>
      <c r="N3065" s="59">
        <f t="shared" si="285"/>
        <v>61</v>
      </c>
      <c r="O3065" s="59">
        <f t="shared" si="286"/>
        <v>1</v>
      </c>
    </row>
    <row r="3066" spans="1:15" ht="12.5" customHeight="1" x14ac:dyDescent="0.35">
      <c r="A3066" s="61">
        <v>61</v>
      </c>
      <c r="B3066" s="61" t="s">
        <v>56</v>
      </c>
      <c r="C3066" s="70">
        <v>131.56209999999999</v>
      </c>
      <c r="D3066" s="59" t="s">
        <v>50</v>
      </c>
      <c r="E3066" s="61" t="s">
        <v>42</v>
      </c>
      <c r="F3066" s="61" t="s">
        <v>55</v>
      </c>
      <c r="G3066" s="61">
        <v>8.0999999999999996E-3</v>
      </c>
      <c r="H3066" s="61">
        <f>IF(OR(G3066="",G3067="",G3068="",G3069=""),"",(SUMIF(A3066:A$7000,A3066,G3066:G$7000)))</f>
        <v>1.9899999999999998E-2</v>
      </c>
      <c r="I3066" s="61" t="str">
        <f t="shared" si="288"/>
        <v/>
      </c>
      <c r="J3066" s="61" t="str">
        <f t="shared" si="284"/>
        <v/>
      </c>
      <c r="K3066" s="61">
        <f t="array" ref="K3066">(MAX(IF($A3066=InsertVoiceSwitchActivateLOG!A$1:A$7000,InsertVoiceSwitchActivateLOG!H$1:H$7000,0)))</f>
        <v>2.9399999999999996E-2</v>
      </c>
      <c r="L3066" s="61" t="str">
        <f t="shared" si="289"/>
        <v/>
      </c>
      <c r="M3066" s="61">
        <f t="shared" si="287"/>
        <v>22.899999999992815</v>
      </c>
      <c r="N3066" s="59">
        <f t="shared" si="285"/>
        <v>61</v>
      </c>
      <c r="O3066" s="59">
        <f t="shared" si="286"/>
        <v>-1</v>
      </c>
    </row>
    <row r="3067" spans="1:15" ht="12.5" customHeight="1" x14ac:dyDescent="0.35">
      <c r="A3067" s="2">
        <v>61</v>
      </c>
      <c r="B3067" s="2" t="s">
        <v>56</v>
      </c>
      <c r="C3067" s="69">
        <v>131.58510000000001</v>
      </c>
      <c r="D3067" t="s">
        <v>50</v>
      </c>
      <c r="E3067" s="2" t="s">
        <v>42</v>
      </c>
      <c r="F3067" s="2" t="s">
        <v>55</v>
      </c>
      <c r="G3067" s="2">
        <v>1.8E-3</v>
      </c>
      <c r="H3067" s="2">
        <f>IF(OR(G3067="",G3068="",G3069="",G3070=""),"",(SUMIF(A3067:A$7000,A3067,G3067:G$7000)))</f>
        <v>1.1799999999999998E-2</v>
      </c>
      <c r="I3067" s="55" t="str">
        <f t="shared" si="288"/>
        <v/>
      </c>
      <c r="J3067" s="61" t="str">
        <f t="shared" si="284"/>
        <v/>
      </c>
      <c r="K3067" s="55">
        <f t="array" ref="K3067">(MAX(IF($A3067=InsertVoiceSwitchActivateLOG!A$1:A$7000,InsertVoiceSwitchActivateLOG!H$1:H$7000,0)))</f>
        <v>2.9399999999999996E-2</v>
      </c>
      <c r="L3067" s="55" t="str">
        <f t="shared" si="289"/>
        <v/>
      </c>
      <c r="M3067" s="55">
        <f t="shared" si="287"/>
        <v>23.000000000024556</v>
      </c>
      <c r="N3067" s="59">
        <f t="shared" si="285"/>
        <v>61</v>
      </c>
      <c r="O3067" s="59">
        <f t="shared" si="286"/>
        <v>1</v>
      </c>
    </row>
    <row r="3068" spans="1:15" ht="12.5" customHeight="1" x14ac:dyDescent="0.35">
      <c r="A3068" s="61">
        <v>61</v>
      </c>
      <c r="B3068" s="61" t="s">
        <v>56</v>
      </c>
      <c r="C3068" s="70">
        <v>131.60839999999999</v>
      </c>
      <c r="D3068" s="59" t="s">
        <v>50</v>
      </c>
      <c r="E3068" s="61" t="s">
        <v>42</v>
      </c>
      <c r="F3068" s="61" t="s">
        <v>55</v>
      </c>
      <c r="G3068" s="61">
        <v>3.3999999999999998E-3</v>
      </c>
      <c r="H3068" s="61">
        <f>IF(OR(G3068="",G3069="",G3070="",G3071=""),"",(SUMIF(A3068:A$7000,A3068,G3068:G$7000)))</f>
        <v>9.9999999999999985E-3</v>
      </c>
      <c r="I3068" s="61" t="str">
        <f t="shared" si="288"/>
        <v/>
      </c>
      <c r="J3068" s="61" t="str">
        <f t="shared" si="284"/>
        <v/>
      </c>
      <c r="K3068" s="61">
        <f t="array" ref="K3068">(MAX(IF($A3068=InsertVoiceSwitchActivateLOG!A$1:A$7000,InsertVoiceSwitchActivateLOG!H$1:H$7000,0)))</f>
        <v>2.9399999999999996E-2</v>
      </c>
      <c r="L3068" s="61" t="str">
        <f t="shared" si="289"/>
        <v/>
      </c>
      <c r="M3068" s="61">
        <f t="shared" si="287"/>
        <v>23.299999999977672</v>
      </c>
      <c r="N3068" s="59">
        <f t="shared" si="285"/>
        <v>61</v>
      </c>
      <c r="O3068" s="59">
        <f t="shared" si="286"/>
        <v>-1</v>
      </c>
    </row>
    <row r="3069" spans="1:15" ht="12.5" customHeight="1" x14ac:dyDescent="0.35">
      <c r="A3069" s="2">
        <v>61</v>
      </c>
      <c r="B3069" s="2" t="s">
        <v>56</v>
      </c>
      <c r="C3069" s="69">
        <v>131.6362</v>
      </c>
      <c r="D3069" t="s">
        <v>50</v>
      </c>
      <c r="E3069" s="2" t="s">
        <v>42</v>
      </c>
      <c r="F3069" s="2" t="s">
        <v>55</v>
      </c>
      <c r="G3069" s="2">
        <v>2.3999999999999998E-3</v>
      </c>
      <c r="H3069" s="2">
        <f>IF(OR(G3069="",G3070="",G3071="",G3072=""),"",(SUMIF(A3069:A$7000,A3069,G3069:G$7000)))</f>
        <v>6.6E-3</v>
      </c>
      <c r="I3069" s="55" t="str">
        <f t="shared" si="288"/>
        <v/>
      </c>
      <c r="J3069" s="61" t="str">
        <f t="shared" si="284"/>
        <v/>
      </c>
      <c r="K3069" s="55">
        <f t="array" ref="K3069">(MAX(IF($A3069=InsertVoiceSwitchActivateLOG!A$1:A$7000,InsertVoiceSwitchActivateLOG!H$1:H$7000,0)))</f>
        <v>2.9399999999999996E-2</v>
      </c>
      <c r="L3069" s="55" t="str">
        <f t="shared" si="289"/>
        <v/>
      </c>
      <c r="M3069" s="55">
        <f t="shared" si="287"/>
        <v>27.80000000001337</v>
      </c>
      <c r="N3069" s="59">
        <f t="shared" si="285"/>
        <v>61</v>
      </c>
      <c r="O3069" s="59">
        <f t="shared" si="286"/>
        <v>-1</v>
      </c>
    </row>
    <row r="3070" spans="1:15" ht="12.5" customHeight="1" x14ac:dyDescent="0.35">
      <c r="A3070" s="61">
        <v>61</v>
      </c>
      <c r="B3070" s="61" t="s">
        <v>56</v>
      </c>
      <c r="C3070" s="70">
        <v>131.6575</v>
      </c>
      <c r="D3070" s="59" t="s">
        <v>50</v>
      </c>
      <c r="E3070" s="61" t="s">
        <v>42</v>
      </c>
      <c r="F3070" s="61" t="s">
        <v>55</v>
      </c>
      <c r="G3070" s="61">
        <v>2.0999999999999999E-3</v>
      </c>
      <c r="H3070" s="61" t="str">
        <f>IF(OR(G3070="",G3071="",G3072="",G3073=""),"",(SUMIF(A3070:A$7000,A3070,G3070:G$7000)))</f>
        <v/>
      </c>
      <c r="I3070" s="61" t="str">
        <f t="shared" si="288"/>
        <v/>
      </c>
      <c r="J3070" s="61" t="str">
        <f t="shared" si="284"/>
        <v/>
      </c>
      <c r="K3070" s="61">
        <f t="array" ref="K3070">(MAX(IF($A3070=InsertVoiceSwitchActivateLOG!A$1:A$7000,InsertVoiceSwitchActivateLOG!H$1:H$7000,0)))</f>
        <v>2.9399999999999996E-2</v>
      </c>
      <c r="L3070" s="61" t="str">
        <f t="shared" si="289"/>
        <v/>
      </c>
      <c r="M3070" s="61">
        <f t="shared" si="287"/>
        <v>21.299999999996544</v>
      </c>
      <c r="N3070" s="59">
        <f t="shared" si="285"/>
        <v>61</v>
      </c>
      <c r="O3070" s="59">
        <f t="shared" si="286"/>
        <v>-1</v>
      </c>
    </row>
    <row r="3071" spans="1:15" ht="12.5" customHeight="1" x14ac:dyDescent="0.35">
      <c r="A3071" s="2">
        <v>61</v>
      </c>
      <c r="B3071" s="2" t="s">
        <v>56</v>
      </c>
      <c r="C3071" s="69">
        <v>131.68020000000001</v>
      </c>
      <c r="D3071" t="s">
        <v>50</v>
      </c>
      <c r="E3071" s="2" t="s">
        <v>42</v>
      </c>
      <c r="F3071" s="2" t="s">
        <v>55</v>
      </c>
      <c r="G3071" s="2">
        <v>1.9E-3</v>
      </c>
      <c r="H3071" s="2" t="str">
        <f>IF(OR(G3071="",G3072="",G3073="",G3074=""),"",(SUMIF(A3071:A$7000,A3071,G3071:G$7000)))</f>
        <v/>
      </c>
      <c r="I3071" s="55" t="str">
        <f t="shared" si="288"/>
        <v/>
      </c>
      <c r="J3071" s="61" t="str">
        <f t="shared" si="284"/>
        <v/>
      </c>
      <c r="K3071" s="55">
        <f t="array" ref="K3071">(MAX(IF($A3071=InsertVoiceSwitchActivateLOG!A$1:A$7000,InsertVoiceSwitchActivateLOG!H$1:H$7000,0)))</f>
        <v>2.9399999999999996E-2</v>
      </c>
      <c r="L3071" s="55" t="str">
        <f t="shared" si="289"/>
        <v/>
      </c>
      <c r="M3071" s="55">
        <f t="shared" si="287"/>
        <v>22.700000000014597</v>
      </c>
      <c r="N3071" s="59">
        <f t="shared" si="285"/>
        <v>61</v>
      </c>
      <c r="O3071" s="59">
        <f t="shared" si="286"/>
        <v>-1</v>
      </c>
    </row>
    <row r="3072" spans="1:15" ht="12.5" customHeight="1" x14ac:dyDescent="0.35">
      <c r="A3072" s="61">
        <v>61</v>
      </c>
      <c r="B3072" s="61" t="s">
        <v>54</v>
      </c>
      <c r="C3072" s="70">
        <v>131.7045</v>
      </c>
      <c r="D3072" s="59" t="s">
        <v>50</v>
      </c>
      <c r="E3072" s="61" t="s">
        <v>42</v>
      </c>
      <c r="F3072" s="61" t="s">
        <v>55</v>
      </c>
      <c r="G3072" s="61">
        <v>1E-4</v>
      </c>
      <c r="H3072" s="61" t="str">
        <f>IF(OR(G3072="",G3073="",G3074="",G3075=""),"",(SUMIF(A3072:A$7000,A3072,G3072:G$7000)))</f>
        <v/>
      </c>
      <c r="I3072" s="61" t="str">
        <f t="shared" si="288"/>
        <v/>
      </c>
      <c r="J3072" s="61" t="str">
        <f t="shared" si="284"/>
        <v/>
      </c>
      <c r="K3072" s="61">
        <f t="array" ref="K3072">(MAX(IF($A3072=InsertVoiceSwitchActivateLOG!A$1:A$7000,InsertVoiceSwitchActivateLOG!H$1:H$7000,0)))</f>
        <v>2.9399999999999996E-2</v>
      </c>
      <c r="L3072" s="61" t="str">
        <f t="shared" si="289"/>
        <v/>
      </c>
      <c r="M3072" s="61">
        <f t="shared" si="287"/>
        <v>24.299999999982447</v>
      </c>
      <c r="N3072" s="59" t="str">
        <f t="shared" si="285"/>
        <v/>
      </c>
      <c r="O3072" s="59" t="str">
        <f t="shared" si="286"/>
        <v/>
      </c>
    </row>
    <row r="3073" spans="1:15" ht="12.5" customHeight="1" x14ac:dyDescent="0.35">
      <c r="A3073" s="2">
        <v>61</v>
      </c>
      <c r="B3073" s="2" t="s">
        <v>54</v>
      </c>
      <c r="C3073" s="69">
        <v>131.72739999999999</v>
      </c>
      <c r="D3073" t="s">
        <v>50</v>
      </c>
      <c r="E3073" s="2" t="s">
        <v>42</v>
      </c>
      <c r="F3073" s="2" t="s">
        <v>55</v>
      </c>
      <c r="G3073" s="2"/>
      <c r="H3073" s="2" t="str">
        <f>IF(OR(G3073="",G3074="",G3075="",G3076=""),"",(SUMIF(A3073:A$7000,A3073,G3073:G$7000)))</f>
        <v/>
      </c>
      <c r="I3073" s="55" t="str">
        <f t="shared" si="288"/>
        <v/>
      </c>
      <c r="J3073" s="61" t="str">
        <f t="shared" si="284"/>
        <v/>
      </c>
      <c r="K3073" s="55">
        <f t="array" ref="K3073">(MAX(IF($A3073=InsertVoiceSwitchActivateLOG!A$1:A$7000,InsertVoiceSwitchActivateLOG!H$1:H$7000,0)))</f>
        <v>2.9399999999999996E-2</v>
      </c>
      <c r="L3073" s="55" t="str">
        <f t="shared" si="289"/>
        <v/>
      </c>
      <c r="M3073" s="55">
        <f t="shared" si="287"/>
        <v>22.899999999992815</v>
      </c>
      <c r="N3073" s="59" t="str">
        <f t="shared" si="285"/>
        <v/>
      </c>
      <c r="O3073" s="59" t="str">
        <f t="shared" si="286"/>
        <v/>
      </c>
    </row>
    <row r="3074" spans="1:15" ht="12.5" customHeight="1" x14ac:dyDescent="0.35">
      <c r="A3074" s="61">
        <v>61</v>
      </c>
      <c r="B3074" s="61" t="s">
        <v>54</v>
      </c>
      <c r="C3074" s="70">
        <v>131.75139999999999</v>
      </c>
      <c r="D3074" s="59" t="s">
        <v>50</v>
      </c>
      <c r="E3074" s="61" t="s">
        <v>42</v>
      </c>
      <c r="F3074" s="61" t="s">
        <v>55</v>
      </c>
      <c r="G3074" s="61"/>
      <c r="H3074" s="61" t="str">
        <f>IF(OR(G3074="",G3075="",G3076="",G3077=""),"",(SUMIF(A3074:A$7000,A3074,G3074:G$7000)))</f>
        <v/>
      </c>
      <c r="I3074" s="61" t="str">
        <f t="shared" si="288"/>
        <v/>
      </c>
      <c r="J3074" s="61" t="str">
        <f t="shared" si="284"/>
        <v/>
      </c>
      <c r="K3074" s="61">
        <f t="array" ref="K3074">(MAX(IF($A3074=InsertVoiceSwitchActivateLOG!A$1:A$7000,InsertVoiceSwitchActivateLOG!H$1:H$7000,0)))</f>
        <v>2.9399999999999996E-2</v>
      </c>
      <c r="L3074" s="61" t="str">
        <f t="shared" si="289"/>
        <v/>
      </c>
      <c r="M3074" s="61">
        <f t="shared" si="287"/>
        <v>24.000000000000909</v>
      </c>
      <c r="N3074" s="59" t="str">
        <f t="shared" si="285"/>
        <v/>
      </c>
      <c r="O3074" s="59" t="str">
        <f t="shared" si="286"/>
        <v/>
      </c>
    </row>
    <row r="3075" spans="1:15" ht="12.5" customHeight="1" x14ac:dyDescent="0.35">
      <c r="A3075" s="2">
        <v>61</v>
      </c>
      <c r="B3075" s="2" t="s">
        <v>54</v>
      </c>
      <c r="C3075" s="69">
        <v>131.77369999999999</v>
      </c>
      <c r="D3075" t="s">
        <v>50</v>
      </c>
      <c r="E3075" s="2" t="s">
        <v>42</v>
      </c>
      <c r="F3075" s="2" t="s">
        <v>55</v>
      </c>
      <c r="G3075" s="2"/>
      <c r="H3075" s="2" t="str">
        <f>IF(OR(G3075="",G3076="",G3077="",G3078=""),"",(SUMIF(A3075:A$7000,A3075,G3075:G$7000)))</f>
        <v/>
      </c>
      <c r="I3075" s="55" t="str">
        <f t="shared" si="288"/>
        <v/>
      </c>
      <c r="J3075" s="61" t="str">
        <f t="shared" si="284"/>
        <v/>
      </c>
      <c r="K3075" s="55">
        <f t="array" ref="K3075">(MAX(IF($A3075=InsertVoiceSwitchActivateLOG!A$1:A$7000,InsertVoiceSwitchActivateLOG!H$1:H$7000,0)))</f>
        <v>2.9399999999999996E-2</v>
      </c>
      <c r="L3075" s="55" t="str">
        <f t="shared" si="289"/>
        <v/>
      </c>
      <c r="M3075" s="55">
        <f t="shared" si="287"/>
        <v>22.300000000001319</v>
      </c>
      <c r="N3075" s="59" t="str">
        <f t="shared" si="285"/>
        <v/>
      </c>
      <c r="O3075" s="59" t="str">
        <f t="shared" si="286"/>
        <v/>
      </c>
    </row>
    <row r="3076" spans="1:15" ht="12.5" customHeight="1" x14ac:dyDescent="0.35">
      <c r="A3076" s="61">
        <v>61</v>
      </c>
      <c r="B3076" s="61" t="s">
        <v>54</v>
      </c>
      <c r="C3076" s="70">
        <v>131.79820000000001</v>
      </c>
      <c r="D3076" s="59" t="s">
        <v>50</v>
      </c>
      <c r="E3076" s="61" t="s">
        <v>42</v>
      </c>
      <c r="F3076" s="61" t="s">
        <v>55</v>
      </c>
      <c r="G3076" s="61"/>
      <c r="H3076" s="61" t="str">
        <f>IF(OR(G3076="",G3077="",G3078="",G3079=""),"",(SUMIF(A3076:A$7000,A3076,G3076:G$7000)))</f>
        <v/>
      </c>
      <c r="I3076" s="61" t="str">
        <f t="shared" si="288"/>
        <v/>
      </c>
      <c r="J3076" s="61" t="str">
        <f t="shared" si="284"/>
        <v/>
      </c>
      <c r="K3076" s="61">
        <f t="array" ref="K3076">(MAX(IF($A3076=InsertVoiceSwitchActivateLOG!A$1:A$7000,InsertVoiceSwitchActivateLOG!H$1:H$7000,0)))</f>
        <v>2.9399999999999996E-2</v>
      </c>
      <c r="L3076" s="61" t="str">
        <f t="shared" si="289"/>
        <v/>
      </c>
      <c r="M3076" s="61">
        <f t="shared" si="287"/>
        <v>24.500000000017508</v>
      </c>
      <c r="N3076" s="59" t="str">
        <f t="shared" si="285"/>
        <v/>
      </c>
      <c r="O3076" s="59" t="str">
        <f t="shared" si="286"/>
        <v/>
      </c>
    </row>
    <row r="3077" spans="1:15" ht="12.5" customHeight="1" x14ac:dyDescent="0.35">
      <c r="A3077" s="2">
        <v>61</v>
      </c>
      <c r="B3077" s="2" t="s">
        <v>54</v>
      </c>
      <c r="C3077" s="69">
        <v>131.8202</v>
      </c>
      <c r="D3077" t="s">
        <v>50</v>
      </c>
      <c r="E3077" s="2" t="s">
        <v>42</v>
      </c>
      <c r="F3077" s="2" t="s">
        <v>55</v>
      </c>
      <c r="G3077" s="2"/>
      <c r="H3077" s="2" t="str">
        <f>IF(OR(G3077="",G3078="",G3079="",G3080=""),"",(SUMIF(A3077:A$7000,A3077,G3077:G$7000)))</f>
        <v/>
      </c>
      <c r="I3077" s="55" t="str">
        <f t="shared" si="288"/>
        <v/>
      </c>
      <c r="J3077" s="61" t="str">
        <f t="shared" si="284"/>
        <v/>
      </c>
      <c r="K3077" s="55">
        <f t="array" ref="K3077">(MAX(IF($A3077=InsertVoiceSwitchActivateLOG!A$1:A$7000,InsertVoiceSwitchActivateLOG!H$1:H$7000,0)))</f>
        <v>2.9399999999999996E-2</v>
      </c>
      <c r="L3077" s="55" t="str">
        <f t="shared" si="289"/>
        <v/>
      </c>
      <c r="M3077" s="55">
        <f t="shared" si="287"/>
        <v>21.99999999999136</v>
      </c>
      <c r="N3077" s="59" t="str">
        <f t="shared" si="285"/>
        <v/>
      </c>
      <c r="O3077" s="59" t="str">
        <f t="shared" si="286"/>
        <v/>
      </c>
    </row>
    <row r="3078" spans="1:15" ht="12.5" customHeight="1" x14ac:dyDescent="0.35">
      <c r="A3078" s="61">
        <v>61</v>
      </c>
      <c r="B3078" s="61" t="s">
        <v>54</v>
      </c>
      <c r="C3078" s="70">
        <v>131.84989999999999</v>
      </c>
      <c r="D3078" s="59" t="s">
        <v>50</v>
      </c>
      <c r="E3078" s="61" t="s">
        <v>42</v>
      </c>
      <c r="F3078" s="61" t="s">
        <v>55</v>
      </c>
      <c r="G3078" s="61"/>
      <c r="H3078" s="61" t="str">
        <f>IF(OR(G3078="",G3079="",G3080="",G3081=""),"",(SUMIF(A3078:A$7000,A3078,G3078:G$7000)))</f>
        <v/>
      </c>
      <c r="I3078" s="61" t="str">
        <f t="shared" si="288"/>
        <v/>
      </c>
      <c r="J3078" s="61" t="str">
        <f t="shared" si="284"/>
        <v/>
      </c>
      <c r="K3078" s="61">
        <f t="array" ref="K3078">(MAX(IF($A3078=InsertVoiceSwitchActivateLOG!A$1:A$7000,InsertVoiceSwitchActivateLOG!H$1:H$7000,0)))</f>
        <v>2.9399999999999996E-2</v>
      </c>
      <c r="L3078" s="61" t="str">
        <f t="shared" si="289"/>
        <v/>
      </c>
      <c r="M3078" s="61">
        <f t="shared" si="287"/>
        <v>29.699999999991178</v>
      </c>
      <c r="N3078" s="59" t="str">
        <f t="shared" si="285"/>
        <v/>
      </c>
      <c r="O3078" s="59" t="str">
        <f t="shared" si="286"/>
        <v/>
      </c>
    </row>
    <row r="3079" spans="1:15" ht="12.5" customHeight="1" x14ac:dyDescent="0.35">
      <c r="A3079" s="2">
        <v>61</v>
      </c>
      <c r="B3079" s="2" t="s">
        <v>54</v>
      </c>
      <c r="C3079" s="69">
        <v>131.87039999999999</v>
      </c>
      <c r="D3079" t="s">
        <v>50</v>
      </c>
      <c r="E3079" s="2" t="s">
        <v>42</v>
      </c>
      <c r="F3079" s="2" t="s">
        <v>55</v>
      </c>
      <c r="G3079" s="2">
        <v>1E-4</v>
      </c>
      <c r="H3079" s="2" t="str">
        <f>IF(OR(G3079="",G3080="",G3081="",G3082=""),"",(SUMIF(A3079:A$7000,A3079,G3079:G$7000)))</f>
        <v/>
      </c>
      <c r="I3079" s="55" t="str">
        <f t="shared" si="288"/>
        <v/>
      </c>
      <c r="J3079" s="61" t="str">
        <f t="shared" si="284"/>
        <v/>
      </c>
      <c r="K3079" s="55">
        <f t="array" ref="K3079">(MAX(IF($A3079=InsertVoiceSwitchActivateLOG!A$1:A$7000,InsertVoiceSwitchActivateLOG!H$1:H$7000,0)))</f>
        <v>2.9399999999999996E-2</v>
      </c>
      <c r="L3079" s="55" t="str">
        <f t="shared" si="289"/>
        <v/>
      </c>
      <c r="M3079" s="55">
        <f t="shared" si="287"/>
        <v>20.499999999998408</v>
      </c>
      <c r="N3079" s="59" t="str">
        <f t="shared" si="285"/>
        <v/>
      </c>
      <c r="O3079" s="59" t="str">
        <f t="shared" si="286"/>
        <v/>
      </c>
    </row>
    <row r="3080" spans="1:15" ht="12.5" customHeight="1" x14ac:dyDescent="0.35">
      <c r="A3080" s="61">
        <v>61</v>
      </c>
      <c r="B3080" s="61" t="s">
        <v>54</v>
      </c>
      <c r="C3080" s="70">
        <v>131.89609999999999</v>
      </c>
      <c r="D3080" s="59" t="s">
        <v>50</v>
      </c>
      <c r="E3080" s="61" t="s">
        <v>42</v>
      </c>
      <c r="F3080" s="61" t="s">
        <v>55</v>
      </c>
      <c r="G3080" s="61"/>
      <c r="H3080" s="61" t="str">
        <f>IF(OR(G3080="",G3081="",G3082="",G3083=""),"",(SUMIF(A3080:A$7000,A3080,G3080:G$7000)))</f>
        <v/>
      </c>
      <c r="I3080" s="61" t="str">
        <f t="shared" si="288"/>
        <v/>
      </c>
      <c r="J3080" s="61" t="str">
        <f t="shared" si="284"/>
        <v/>
      </c>
      <c r="K3080" s="61">
        <f t="array" ref="K3080">(MAX(IF($A3080=InsertVoiceSwitchActivateLOG!A$1:A$7000,InsertVoiceSwitchActivateLOG!H$1:H$7000,0)))</f>
        <v>2.9399999999999996E-2</v>
      </c>
      <c r="L3080" s="61" t="str">
        <f t="shared" si="289"/>
        <v/>
      </c>
      <c r="M3080" s="61">
        <f t="shared" si="287"/>
        <v>25.7000000000005</v>
      </c>
      <c r="N3080" s="59" t="str">
        <f t="shared" si="285"/>
        <v/>
      </c>
      <c r="O3080" s="59" t="str">
        <f t="shared" si="286"/>
        <v/>
      </c>
    </row>
    <row r="3081" spans="1:15" ht="12.5" customHeight="1" x14ac:dyDescent="0.35">
      <c r="A3081" s="2">
        <v>61</v>
      </c>
      <c r="B3081" s="2" t="s">
        <v>54</v>
      </c>
      <c r="C3081" s="69">
        <v>131.9212</v>
      </c>
      <c r="D3081" t="s">
        <v>50</v>
      </c>
      <c r="E3081" s="2" t="s">
        <v>42</v>
      </c>
      <c r="F3081" s="2" t="s">
        <v>55</v>
      </c>
      <c r="G3081" s="2"/>
      <c r="H3081" s="2" t="str">
        <f>IF(OR(G3081="",G3082="",G3083="",G3084=""),"",(SUMIF(A3081:A$7000,A3081,G3081:G$7000)))</f>
        <v/>
      </c>
      <c r="I3081" s="55" t="str">
        <f t="shared" si="288"/>
        <v/>
      </c>
      <c r="J3081" s="61" t="str">
        <f t="shared" si="284"/>
        <v/>
      </c>
      <c r="K3081" s="55">
        <f t="array" ref="K3081">(MAX(IF($A3081=InsertVoiceSwitchActivateLOG!A$1:A$7000,InsertVoiceSwitchActivateLOG!H$1:H$7000,0)))</f>
        <v>2.9399999999999996E-2</v>
      </c>
      <c r="L3081" s="55" t="str">
        <f t="shared" si="289"/>
        <v/>
      </c>
      <c r="M3081" s="55">
        <f t="shared" si="287"/>
        <v>25.100000000009004</v>
      </c>
      <c r="N3081" s="59" t="str">
        <f t="shared" si="285"/>
        <v/>
      </c>
      <c r="O3081" s="59" t="str">
        <f t="shared" si="286"/>
        <v/>
      </c>
    </row>
    <row r="3082" spans="1:15" ht="12.5" customHeight="1" x14ac:dyDescent="0.35">
      <c r="A3082" s="61">
        <v>61</v>
      </c>
      <c r="B3082" s="61" t="s">
        <v>54</v>
      </c>
      <c r="C3082" s="70">
        <v>131.9443</v>
      </c>
      <c r="D3082" s="59" t="s">
        <v>50</v>
      </c>
      <c r="E3082" s="61" t="s">
        <v>42</v>
      </c>
      <c r="F3082" s="61" t="s">
        <v>55</v>
      </c>
      <c r="G3082" s="61"/>
      <c r="H3082" s="61" t="str">
        <f>IF(OR(G3082="",G3083="",G3084="",G3085=""),"",(SUMIF(A3082:A$7000,A3082,G3082:G$7000)))</f>
        <v/>
      </c>
      <c r="I3082" s="61" t="str">
        <f t="shared" si="288"/>
        <v/>
      </c>
      <c r="J3082" s="61" t="str">
        <f t="shared" si="284"/>
        <v/>
      </c>
      <c r="K3082" s="61">
        <f t="array" ref="K3082">(MAX(IF($A3082=InsertVoiceSwitchActivateLOG!A$1:A$7000,InsertVoiceSwitchActivateLOG!H$1:H$7000,0)))</f>
        <v>2.9399999999999996E-2</v>
      </c>
      <c r="L3082" s="61" t="str">
        <f t="shared" si="289"/>
        <v/>
      </c>
      <c r="M3082" s="61">
        <f t="shared" si="287"/>
        <v>23.099999999999454</v>
      </c>
      <c r="N3082" s="59" t="str">
        <f t="shared" si="285"/>
        <v/>
      </c>
      <c r="O3082" s="59" t="str">
        <f t="shared" si="286"/>
        <v/>
      </c>
    </row>
    <row r="3083" spans="1:15" ht="12.5" customHeight="1" x14ac:dyDescent="0.35">
      <c r="A3083" s="2">
        <v>61</v>
      </c>
      <c r="B3083" s="2" t="s">
        <v>54</v>
      </c>
      <c r="C3083" s="69">
        <v>131.971</v>
      </c>
      <c r="D3083" t="s">
        <v>50</v>
      </c>
      <c r="E3083" s="2" t="s">
        <v>42</v>
      </c>
      <c r="F3083" s="2" t="s">
        <v>55</v>
      </c>
      <c r="G3083" s="2"/>
      <c r="H3083" s="2" t="str">
        <f>IF(OR(G3083="",G3084="",G3085="",G3086=""),"",(SUMIF(A3083:A$7000,A3083,G3083:G$7000)))</f>
        <v/>
      </c>
      <c r="I3083" s="55" t="str">
        <f t="shared" si="288"/>
        <v/>
      </c>
      <c r="J3083" s="61" t="str">
        <f t="shared" si="284"/>
        <v/>
      </c>
      <c r="K3083" s="55">
        <f t="array" ref="K3083">(MAX(IF($A3083=InsertVoiceSwitchActivateLOG!A$1:A$7000,InsertVoiceSwitchActivateLOG!H$1:H$7000,0)))</f>
        <v>2.9399999999999996E-2</v>
      </c>
      <c r="L3083" s="55" t="str">
        <f t="shared" si="289"/>
        <v/>
      </c>
      <c r="M3083" s="55">
        <f t="shared" si="287"/>
        <v>26.700000000005275</v>
      </c>
      <c r="N3083" s="59" t="str">
        <f t="shared" si="285"/>
        <v/>
      </c>
      <c r="O3083" s="59" t="str">
        <f t="shared" si="286"/>
        <v/>
      </c>
    </row>
    <row r="3084" spans="1:15" ht="12.5" customHeight="1" x14ac:dyDescent="0.35">
      <c r="A3084" s="61">
        <v>61</v>
      </c>
      <c r="B3084" s="61" t="s">
        <v>54</v>
      </c>
      <c r="C3084" s="70">
        <v>131.99299999999999</v>
      </c>
      <c r="D3084" s="59" t="s">
        <v>50</v>
      </c>
      <c r="E3084" s="61" t="s">
        <v>42</v>
      </c>
      <c r="F3084" s="61" t="s">
        <v>55</v>
      </c>
      <c r="G3084" s="61"/>
      <c r="H3084" s="61" t="str">
        <f>IF(OR(G3084="",G3085="",G3086="",G3087=""),"",(SUMIF(A3084:A$7000,A3084,G3084:G$7000)))</f>
        <v/>
      </c>
      <c r="I3084" s="61" t="str">
        <f t="shared" si="288"/>
        <v/>
      </c>
      <c r="J3084" s="61" t="str">
        <f t="shared" si="284"/>
        <v/>
      </c>
      <c r="K3084" s="61">
        <f t="array" ref="K3084">(MAX(IF($A3084=InsertVoiceSwitchActivateLOG!A$1:A$7000,InsertVoiceSwitchActivateLOG!H$1:H$7000,0)))</f>
        <v>2.9399999999999996E-2</v>
      </c>
      <c r="L3084" s="61" t="str">
        <f t="shared" si="289"/>
        <v/>
      </c>
      <c r="M3084" s="61">
        <f t="shared" si="287"/>
        <v>21.99999999999136</v>
      </c>
      <c r="N3084" s="59" t="str">
        <f t="shared" si="285"/>
        <v/>
      </c>
      <c r="O3084" s="59" t="str">
        <f t="shared" si="286"/>
        <v/>
      </c>
    </row>
    <row r="3085" spans="1:15" ht="12.5" customHeight="1" x14ac:dyDescent="0.35">
      <c r="A3085" s="2">
        <v>61</v>
      </c>
      <c r="B3085" s="2" t="s">
        <v>54</v>
      </c>
      <c r="C3085" s="69">
        <v>132.02180000000001</v>
      </c>
      <c r="D3085" t="s">
        <v>50</v>
      </c>
      <c r="E3085" s="2" t="s">
        <v>42</v>
      </c>
      <c r="F3085" s="2" t="s">
        <v>55</v>
      </c>
      <c r="G3085" s="2"/>
      <c r="H3085" s="2" t="str">
        <f>IF(OR(G3085="",G3086="",G3087="",G3088=""),"",(SUMIF(A3085:A$7000,A3085,G3085:G$7000)))</f>
        <v/>
      </c>
      <c r="I3085" s="55" t="str">
        <f t="shared" si="288"/>
        <v/>
      </c>
      <c r="J3085" s="61" t="str">
        <f t="shared" si="284"/>
        <v/>
      </c>
      <c r="K3085" s="55">
        <f t="array" ref="K3085">(MAX(IF($A3085=InsertVoiceSwitchActivateLOG!A$1:A$7000,InsertVoiceSwitchActivateLOG!H$1:H$7000,0)))</f>
        <v>2.9399999999999996E-2</v>
      </c>
      <c r="L3085" s="55" t="str">
        <f t="shared" si="289"/>
        <v/>
      </c>
      <c r="M3085" s="55">
        <f t="shared" si="287"/>
        <v>28.800000000018144</v>
      </c>
      <c r="N3085" s="59" t="str">
        <f t="shared" si="285"/>
        <v/>
      </c>
      <c r="O3085" s="59" t="str">
        <f t="shared" si="286"/>
        <v/>
      </c>
    </row>
    <row r="3086" spans="1:15" ht="12.5" customHeight="1" x14ac:dyDescent="0.35">
      <c r="A3086" s="61">
        <v>61</v>
      </c>
      <c r="B3086" s="61" t="s">
        <v>54</v>
      </c>
      <c r="C3086" s="70">
        <v>132.04519999999999</v>
      </c>
      <c r="D3086" s="59" t="s">
        <v>50</v>
      </c>
      <c r="E3086" s="61" t="s">
        <v>42</v>
      </c>
      <c r="F3086" s="61" t="s">
        <v>55</v>
      </c>
      <c r="G3086" s="61"/>
      <c r="H3086" s="61" t="str">
        <f>IF(OR(G3086="",G3087="",G3088="",G3089=""),"",(SUMIF(A3086:A$7000,A3086,G3086:G$7000)))</f>
        <v/>
      </c>
      <c r="I3086" s="61" t="str">
        <f t="shared" si="288"/>
        <v/>
      </c>
      <c r="J3086" s="61" t="str">
        <f t="shared" si="284"/>
        <v/>
      </c>
      <c r="K3086" s="61">
        <f t="array" ref="K3086">(MAX(IF($A3086=InsertVoiceSwitchActivateLOG!A$1:A$7000,InsertVoiceSwitchActivateLOG!H$1:H$7000,0)))</f>
        <v>2.9399999999999996E-2</v>
      </c>
      <c r="L3086" s="61" t="str">
        <f t="shared" si="289"/>
        <v/>
      </c>
      <c r="M3086" s="61">
        <f t="shared" si="287"/>
        <v>23.399999999980992</v>
      </c>
      <c r="N3086" s="59" t="str">
        <f t="shared" si="285"/>
        <v/>
      </c>
      <c r="O3086" s="59" t="str">
        <f t="shared" si="286"/>
        <v/>
      </c>
    </row>
    <row r="3087" spans="1:15" ht="12.5" customHeight="1" x14ac:dyDescent="0.35">
      <c r="A3087" s="2">
        <v>62</v>
      </c>
      <c r="B3087" s="2" t="s">
        <v>54</v>
      </c>
      <c r="C3087" s="69">
        <v>133.0712</v>
      </c>
      <c r="D3087" t="s">
        <v>50</v>
      </c>
      <c r="E3087" s="2" t="s">
        <v>41</v>
      </c>
      <c r="F3087" s="2" t="s">
        <v>55</v>
      </c>
      <c r="G3087" s="2"/>
      <c r="H3087" s="2" t="str">
        <f>IF(OR(G3087="",G3088="",G3089="",G3090=""),"",(SUMIF(A3087:A$7000,A3087,G3087:G$7000)))</f>
        <v/>
      </c>
      <c r="I3087" s="55" t="str">
        <f t="shared" si="288"/>
        <v/>
      </c>
      <c r="J3087" s="61" t="str">
        <f t="shared" si="284"/>
        <v/>
      </c>
      <c r="K3087" s="55">
        <f t="array" ref="K3087">(MAX(IF($A3087=InsertVoiceSwitchActivateLOG!A$1:A$7000,InsertVoiceSwitchActivateLOG!H$1:H$7000,0)))</f>
        <v>0.12380000000000002</v>
      </c>
      <c r="L3087" s="55" t="str">
        <f t="shared" si="289"/>
        <v/>
      </c>
      <c r="M3087" s="55">
        <f t="shared" si="287"/>
        <v>0</v>
      </c>
      <c r="N3087" s="59" t="str">
        <f t="shared" si="285"/>
        <v/>
      </c>
      <c r="O3087" s="59" t="str">
        <f t="shared" si="286"/>
        <v/>
      </c>
    </row>
    <row r="3088" spans="1:15" ht="12.5" customHeight="1" x14ac:dyDescent="0.35">
      <c r="A3088" s="61">
        <v>62</v>
      </c>
      <c r="B3088" s="61" t="s">
        <v>54</v>
      </c>
      <c r="C3088" s="70">
        <v>133.0881</v>
      </c>
      <c r="D3088" s="59" t="s">
        <v>50</v>
      </c>
      <c r="E3088" s="61" t="s">
        <v>41</v>
      </c>
      <c r="F3088" s="61" t="s">
        <v>55</v>
      </c>
      <c r="G3088" s="61"/>
      <c r="H3088" s="61" t="str">
        <f>IF(OR(G3088="",G3089="",G3090="",G3091=""),"",(SUMIF(A3088:A$7000,A3088,G3088:G$7000)))</f>
        <v/>
      </c>
      <c r="I3088" s="61" t="str">
        <f t="shared" si="288"/>
        <v/>
      </c>
      <c r="J3088" s="61" t="str">
        <f t="shared" si="284"/>
        <v/>
      </c>
      <c r="K3088" s="61">
        <f t="array" ref="K3088">(MAX(IF($A3088=InsertVoiceSwitchActivateLOG!A$1:A$7000,InsertVoiceSwitchActivateLOG!H$1:H$7000,0)))</f>
        <v>0.12380000000000002</v>
      </c>
      <c r="L3088" s="61" t="str">
        <f t="shared" si="289"/>
        <v/>
      </c>
      <c r="M3088" s="61">
        <f t="shared" si="287"/>
        <v>16.899999999992588</v>
      </c>
      <c r="N3088" s="59" t="str">
        <f t="shared" si="285"/>
        <v/>
      </c>
      <c r="O3088" s="59" t="str">
        <f t="shared" si="286"/>
        <v/>
      </c>
    </row>
    <row r="3089" spans="1:15" ht="12.5" customHeight="1" x14ac:dyDescent="0.35">
      <c r="A3089" s="2">
        <v>62</v>
      </c>
      <c r="B3089" s="2" t="s">
        <v>54</v>
      </c>
      <c r="C3089" s="69">
        <v>133.11019999999999</v>
      </c>
      <c r="D3089" t="s">
        <v>50</v>
      </c>
      <c r="E3089" s="2" t="s">
        <v>41</v>
      </c>
      <c r="F3089" s="2" t="s">
        <v>55</v>
      </c>
      <c r="G3089" s="2"/>
      <c r="H3089" s="2" t="str">
        <f>IF(OR(G3089="",G3090="",G3091="",G3092=""),"",(SUMIF(A3089:A$7000,A3089,G3089:G$7000)))</f>
        <v/>
      </c>
      <c r="I3089" s="55" t="str">
        <f t="shared" si="288"/>
        <v/>
      </c>
      <c r="J3089" s="61" t="str">
        <f t="shared" ref="J3089:J3152" si="290">IF(L3089="","",(VLOOKUP(A3089,A3089:E10073,5,FALSE)))</f>
        <v/>
      </c>
      <c r="K3089" s="55">
        <f t="array" ref="K3089">(MAX(IF($A3089=InsertVoiceSwitchActivateLOG!A$1:A$7000,InsertVoiceSwitchActivateLOG!H$1:H$7000,0)))</f>
        <v>0.12380000000000002</v>
      </c>
      <c r="L3089" s="55" t="str">
        <f t="shared" si="289"/>
        <v/>
      </c>
      <c r="M3089" s="55">
        <f t="shared" si="287"/>
        <v>22.099999999994679</v>
      </c>
      <c r="N3089" s="59" t="str">
        <f t="shared" ref="N3089:N3152" si="291">IF(AND(G3089&gt;0,G3090&gt;0,G3088&gt;0),A3089,"")</f>
        <v/>
      </c>
      <c r="O3089" s="59" t="str">
        <f t="shared" ref="O3089:O3152" si="292">IF(N3089="","",(IF(G3089&gt;G3090,-1,1)))</f>
        <v/>
      </c>
    </row>
    <row r="3090" spans="1:15" ht="12.5" customHeight="1" x14ac:dyDescent="0.35">
      <c r="A3090" s="61">
        <v>62</v>
      </c>
      <c r="B3090" s="61" t="s">
        <v>54</v>
      </c>
      <c r="C3090" s="70">
        <v>133.13480000000001</v>
      </c>
      <c r="D3090" s="59" t="s">
        <v>50</v>
      </c>
      <c r="E3090" s="61" t="s">
        <v>41</v>
      </c>
      <c r="F3090" s="61" t="s">
        <v>55</v>
      </c>
      <c r="G3090" s="61"/>
      <c r="H3090" s="61" t="str">
        <f>IF(OR(G3090="",G3091="",G3092="",G3093=""),"",(SUMIF(A3090:A$7000,A3090,G3090:G$7000)))</f>
        <v/>
      </c>
      <c r="I3090" s="61" t="str">
        <f t="shared" si="288"/>
        <v/>
      </c>
      <c r="J3090" s="61" t="str">
        <f t="shared" si="290"/>
        <v/>
      </c>
      <c r="K3090" s="61">
        <f t="array" ref="K3090">(MAX(IF($A3090=InsertVoiceSwitchActivateLOG!A$1:A$7000,InsertVoiceSwitchActivateLOG!H$1:H$7000,0)))</f>
        <v>0.12380000000000002</v>
      </c>
      <c r="L3090" s="61" t="str">
        <f t="shared" si="289"/>
        <v/>
      </c>
      <c r="M3090" s="61">
        <f t="shared" ref="M3090:M3153" si="293">IF(A3090=A3089,ABS(C3090-C3089),0)*1000</f>
        <v>24.600000000020827</v>
      </c>
      <c r="N3090" s="59" t="str">
        <f t="shared" si="291"/>
        <v/>
      </c>
      <c r="O3090" s="59" t="str">
        <f t="shared" si="292"/>
        <v/>
      </c>
    </row>
    <row r="3091" spans="1:15" ht="12.5" customHeight="1" x14ac:dyDescent="0.35">
      <c r="A3091" s="2">
        <v>62</v>
      </c>
      <c r="B3091" s="2" t="s">
        <v>54</v>
      </c>
      <c r="C3091" s="69">
        <v>133.15039999999999</v>
      </c>
      <c r="D3091" t="s">
        <v>50</v>
      </c>
      <c r="E3091" s="2" t="s">
        <v>41</v>
      </c>
      <c r="F3091" s="2" t="s">
        <v>55</v>
      </c>
      <c r="G3091" s="2"/>
      <c r="H3091" s="2" t="str">
        <f>IF(OR(G3091="",G3092="",G3093="",G3094=""),"",(SUMIF(A3091:A$7000,A3091,G3091:G$7000)))</f>
        <v/>
      </c>
      <c r="I3091" s="55" t="str">
        <f t="shared" si="288"/>
        <v/>
      </c>
      <c r="J3091" s="61" t="str">
        <f t="shared" si="290"/>
        <v/>
      </c>
      <c r="K3091" s="55">
        <f t="array" ref="K3091">(MAX(IF($A3091=InsertVoiceSwitchActivateLOG!A$1:A$7000,InsertVoiceSwitchActivateLOG!H$1:H$7000,0)))</f>
        <v>0.12380000000000002</v>
      </c>
      <c r="L3091" s="55" t="str">
        <f t="shared" si="289"/>
        <v/>
      </c>
      <c r="M3091" s="55">
        <f t="shared" si="293"/>
        <v>15.599999999977854</v>
      </c>
      <c r="N3091" s="59" t="str">
        <f t="shared" si="291"/>
        <v/>
      </c>
      <c r="O3091" s="59" t="str">
        <f t="shared" si="292"/>
        <v/>
      </c>
    </row>
    <row r="3092" spans="1:15" ht="12.5" customHeight="1" x14ac:dyDescent="0.35">
      <c r="A3092" s="61">
        <v>62</v>
      </c>
      <c r="B3092" s="61" t="s">
        <v>54</v>
      </c>
      <c r="C3092" s="70">
        <v>133.166</v>
      </c>
      <c r="D3092" s="59" t="s">
        <v>50</v>
      </c>
      <c r="E3092" s="61" t="s">
        <v>41</v>
      </c>
      <c r="F3092" s="61" t="s">
        <v>55</v>
      </c>
      <c r="G3092" s="61"/>
      <c r="H3092" s="61" t="str">
        <f>IF(OR(G3092="",G3093="",G3094="",G3095=""),"",(SUMIF(A3092:A$7000,A3092,G3092:G$7000)))</f>
        <v/>
      </c>
      <c r="I3092" s="61" t="str">
        <f t="shared" si="288"/>
        <v/>
      </c>
      <c r="J3092" s="61" t="str">
        <f t="shared" si="290"/>
        <v/>
      </c>
      <c r="K3092" s="61">
        <f t="array" ref="K3092">(MAX(IF($A3092=InsertVoiceSwitchActivateLOG!A$1:A$7000,InsertVoiceSwitchActivateLOG!H$1:H$7000,0)))</f>
        <v>0.12380000000000002</v>
      </c>
      <c r="L3092" s="61" t="str">
        <f t="shared" si="289"/>
        <v/>
      </c>
      <c r="M3092" s="61">
        <f t="shared" si="293"/>
        <v>15.600000000006276</v>
      </c>
      <c r="N3092" s="59" t="str">
        <f t="shared" si="291"/>
        <v/>
      </c>
      <c r="O3092" s="59" t="str">
        <f t="shared" si="292"/>
        <v/>
      </c>
    </row>
    <row r="3093" spans="1:15" ht="12.5" customHeight="1" x14ac:dyDescent="0.35">
      <c r="A3093" s="2">
        <v>62</v>
      </c>
      <c r="B3093" s="2" t="s">
        <v>54</v>
      </c>
      <c r="C3093" s="69">
        <v>133.18520000000001</v>
      </c>
      <c r="D3093" t="s">
        <v>50</v>
      </c>
      <c r="E3093" s="2" t="s">
        <v>41</v>
      </c>
      <c r="F3093" s="2" t="s">
        <v>55</v>
      </c>
      <c r="G3093" s="2"/>
      <c r="H3093" s="2" t="str">
        <f>IF(OR(G3093="",G3094="",G3095="",G3096=""),"",(SUMIF(A3093:A$7000,A3093,G3093:G$7000)))</f>
        <v/>
      </c>
      <c r="I3093" s="55" t="str">
        <f t="shared" si="288"/>
        <v/>
      </c>
      <c r="J3093" s="61" t="str">
        <f t="shared" si="290"/>
        <v/>
      </c>
      <c r="K3093" s="55">
        <f t="array" ref="K3093">(MAX(IF($A3093=InsertVoiceSwitchActivateLOG!A$1:A$7000,InsertVoiceSwitchActivateLOG!H$1:H$7000,0)))</f>
        <v>0.12380000000000002</v>
      </c>
      <c r="L3093" s="55" t="str">
        <f t="shared" si="289"/>
        <v/>
      </c>
      <c r="M3093" s="55">
        <f t="shared" si="293"/>
        <v>19.200000000012096</v>
      </c>
      <c r="N3093" s="59" t="str">
        <f t="shared" si="291"/>
        <v/>
      </c>
      <c r="O3093" s="59" t="str">
        <f t="shared" si="292"/>
        <v/>
      </c>
    </row>
    <row r="3094" spans="1:15" ht="12.5" customHeight="1" x14ac:dyDescent="0.35">
      <c r="A3094" s="61">
        <v>62</v>
      </c>
      <c r="B3094" s="61" t="s">
        <v>54</v>
      </c>
      <c r="C3094" s="70">
        <v>133.2039</v>
      </c>
      <c r="D3094" s="59" t="s">
        <v>50</v>
      </c>
      <c r="E3094" s="61" t="s">
        <v>41</v>
      </c>
      <c r="F3094" s="61" t="s">
        <v>55</v>
      </c>
      <c r="G3094" s="61"/>
      <c r="H3094" s="61" t="str">
        <f>IF(OR(G3094="",G3095="",G3096="",G3097=""),"",(SUMIF(A3094:A$7000,A3094,G3094:G$7000)))</f>
        <v/>
      </c>
      <c r="I3094" s="61" t="str">
        <f t="shared" si="288"/>
        <v/>
      </c>
      <c r="J3094" s="61" t="str">
        <f t="shared" si="290"/>
        <v/>
      </c>
      <c r="K3094" s="61">
        <f t="array" ref="K3094">(MAX(IF($A3094=InsertVoiceSwitchActivateLOG!A$1:A$7000,InsertVoiceSwitchActivateLOG!H$1:H$7000,0)))</f>
        <v>0.12380000000000002</v>
      </c>
      <c r="L3094" s="61" t="str">
        <f t="shared" si="289"/>
        <v/>
      </c>
      <c r="M3094" s="61">
        <f t="shared" si="293"/>
        <v>18.699999999995498</v>
      </c>
      <c r="N3094" s="59" t="str">
        <f t="shared" si="291"/>
        <v/>
      </c>
      <c r="O3094" s="59" t="str">
        <f t="shared" si="292"/>
        <v/>
      </c>
    </row>
    <row r="3095" spans="1:15" ht="12.5" customHeight="1" x14ac:dyDescent="0.35">
      <c r="A3095" s="2">
        <v>62</v>
      </c>
      <c r="B3095" s="2" t="s">
        <v>54</v>
      </c>
      <c r="C3095" s="69">
        <v>133.22229999999999</v>
      </c>
      <c r="D3095" t="s">
        <v>50</v>
      </c>
      <c r="E3095" s="2" t="s">
        <v>41</v>
      </c>
      <c r="F3095" s="2" t="s">
        <v>55</v>
      </c>
      <c r="G3095" s="2"/>
      <c r="H3095" s="2" t="str">
        <f>IF(OR(G3095="",G3096="",G3097="",G3098=""),"",(SUMIF(A3095:A$7000,A3095,G3095:G$7000)))</f>
        <v/>
      </c>
      <c r="I3095" s="55" t="str">
        <f t="shared" si="288"/>
        <v/>
      </c>
      <c r="J3095" s="61" t="str">
        <f t="shared" si="290"/>
        <v/>
      </c>
      <c r="K3095" s="55">
        <f t="array" ref="K3095">(MAX(IF($A3095=InsertVoiceSwitchActivateLOG!A$1:A$7000,InsertVoiceSwitchActivateLOG!H$1:H$7000,0)))</f>
        <v>0.12380000000000002</v>
      </c>
      <c r="L3095" s="55" t="str">
        <f t="shared" si="289"/>
        <v/>
      </c>
      <c r="M3095" s="55">
        <f t="shared" si="293"/>
        <v>18.399999999985539</v>
      </c>
      <c r="N3095" s="59" t="str">
        <f t="shared" si="291"/>
        <v/>
      </c>
      <c r="O3095" s="59" t="str">
        <f t="shared" si="292"/>
        <v/>
      </c>
    </row>
    <row r="3096" spans="1:15" ht="12.5" customHeight="1" x14ac:dyDescent="0.35">
      <c r="A3096" s="61">
        <v>62</v>
      </c>
      <c r="B3096" s="61" t="s">
        <v>54</v>
      </c>
      <c r="C3096" s="70">
        <v>133.24299999999999</v>
      </c>
      <c r="D3096" s="59" t="s">
        <v>50</v>
      </c>
      <c r="E3096" s="61" t="s">
        <v>41</v>
      </c>
      <c r="F3096" s="61" t="s">
        <v>55</v>
      </c>
      <c r="G3096" s="61"/>
      <c r="H3096" s="61" t="str">
        <f>IF(OR(G3096="",G3097="",G3098="",G3099=""),"",(SUMIF(A3096:A$7000,A3096,G3096:G$7000)))</f>
        <v/>
      </c>
      <c r="I3096" s="61" t="str">
        <f t="shared" si="288"/>
        <v/>
      </c>
      <c r="J3096" s="61" t="str">
        <f t="shared" si="290"/>
        <v/>
      </c>
      <c r="K3096" s="61">
        <f t="array" ref="K3096">(MAX(IF($A3096=InsertVoiceSwitchActivateLOG!A$1:A$7000,InsertVoiceSwitchActivateLOG!H$1:H$7000,0)))</f>
        <v>0.12380000000000002</v>
      </c>
      <c r="L3096" s="61" t="str">
        <f t="shared" si="289"/>
        <v/>
      </c>
      <c r="M3096" s="61">
        <f t="shared" si="293"/>
        <v>20.700000000005048</v>
      </c>
      <c r="N3096" s="59" t="str">
        <f t="shared" si="291"/>
        <v/>
      </c>
      <c r="O3096" s="59" t="str">
        <f t="shared" si="292"/>
        <v/>
      </c>
    </row>
    <row r="3097" spans="1:15" ht="12.5" customHeight="1" x14ac:dyDescent="0.35">
      <c r="A3097" s="2">
        <v>62</v>
      </c>
      <c r="B3097" s="2" t="s">
        <v>54</v>
      </c>
      <c r="C3097" s="69">
        <v>133.26240000000001</v>
      </c>
      <c r="D3097" t="s">
        <v>50</v>
      </c>
      <c r="E3097" s="2" t="s">
        <v>41</v>
      </c>
      <c r="F3097" s="2" t="s">
        <v>55</v>
      </c>
      <c r="G3097" s="2"/>
      <c r="H3097" s="2" t="str">
        <f>IF(OR(G3097="",G3098="",G3099="",G3100=""),"",(SUMIF(A3097:A$7000,A3097,G3097:G$7000)))</f>
        <v/>
      </c>
      <c r="I3097" s="55" t="str">
        <f t="shared" si="288"/>
        <v/>
      </c>
      <c r="J3097" s="61" t="str">
        <f t="shared" si="290"/>
        <v/>
      </c>
      <c r="K3097" s="55">
        <f t="array" ref="K3097">(MAX(IF($A3097=InsertVoiceSwitchActivateLOG!A$1:A$7000,InsertVoiceSwitchActivateLOG!H$1:H$7000,0)))</f>
        <v>0.12380000000000002</v>
      </c>
      <c r="L3097" s="55" t="str">
        <f t="shared" si="289"/>
        <v/>
      </c>
      <c r="M3097" s="55">
        <f t="shared" si="293"/>
        <v>19.400000000018736</v>
      </c>
      <c r="N3097" s="59" t="str">
        <f t="shared" si="291"/>
        <v/>
      </c>
      <c r="O3097" s="59" t="str">
        <f t="shared" si="292"/>
        <v/>
      </c>
    </row>
    <row r="3098" spans="1:15" ht="12.5" customHeight="1" x14ac:dyDescent="0.35">
      <c r="A3098" s="61">
        <v>62</v>
      </c>
      <c r="B3098" s="61" t="s">
        <v>54</v>
      </c>
      <c r="C3098" s="70">
        <v>133.28649999999999</v>
      </c>
      <c r="D3098" s="59" t="s">
        <v>50</v>
      </c>
      <c r="E3098" s="61" t="s">
        <v>41</v>
      </c>
      <c r="F3098" s="61" t="s">
        <v>55</v>
      </c>
      <c r="G3098" s="61"/>
      <c r="H3098" s="61" t="str">
        <f>IF(OR(G3098="",G3099="",G3100="",G3101=""),"",(SUMIF(A3098:A$7000,A3098,G3098:G$7000)))</f>
        <v/>
      </c>
      <c r="I3098" s="61" t="str">
        <f t="shared" ref="I3098:I3161" si="294">IF(L3098="","",A3098)</f>
        <v/>
      </c>
      <c r="J3098" s="61" t="str">
        <f t="shared" si="290"/>
        <v/>
      </c>
      <c r="K3098" s="61">
        <f t="array" ref="K3098">(MAX(IF($A3098=InsertVoiceSwitchActivateLOG!A$1:A$7000,InsertVoiceSwitchActivateLOG!H$1:H$7000,0)))</f>
        <v>0.12380000000000002</v>
      </c>
      <c r="L3098" s="61" t="str">
        <f t="shared" ref="L3098:L3161" si="295">IF(H3098="","",IF(AND(H3097="",H3096="",H3095=""),C3098,""))</f>
        <v/>
      </c>
      <c r="M3098" s="61">
        <f t="shared" si="293"/>
        <v>24.099999999975807</v>
      </c>
      <c r="N3098" s="59" t="str">
        <f t="shared" si="291"/>
        <v/>
      </c>
      <c r="O3098" s="59" t="str">
        <f t="shared" si="292"/>
        <v/>
      </c>
    </row>
    <row r="3099" spans="1:15" ht="12.5" customHeight="1" x14ac:dyDescent="0.35">
      <c r="A3099" s="2">
        <v>62</v>
      </c>
      <c r="B3099" s="2" t="s">
        <v>54</v>
      </c>
      <c r="C3099" s="69">
        <v>133.3192</v>
      </c>
      <c r="D3099" t="s">
        <v>50</v>
      </c>
      <c r="E3099" s="2" t="s">
        <v>41</v>
      </c>
      <c r="F3099" s="2" t="s">
        <v>55</v>
      </c>
      <c r="G3099" s="2"/>
      <c r="H3099" s="2" t="str">
        <f>IF(OR(G3099="",G3100="",G3101="",G3102=""),"",(SUMIF(A3099:A$7000,A3099,G3099:G$7000)))</f>
        <v/>
      </c>
      <c r="I3099" s="55" t="str">
        <f t="shared" si="294"/>
        <v/>
      </c>
      <c r="J3099" s="61" t="str">
        <f t="shared" si="290"/>
        <v/>
      </c>
      <c r="K3099" s="55">
        <f t="array" ref="K3099">(MAX(IF($A3099=InsertVoiceSwitchActivateLOG!A$1:A$7000,InsertVoiceSwitchActivateLOG!H$1:H$7000,0)))</f>
        <v>0.12380000000000002</v>
      </c>
      <c r="L3099" s="55" t="str">
        <f t="shared" si="295"/>
        <v/>
      </c>
      <c r="M3099" s="55">
        <f t="shared" si="293"/>
        <v>32.700000000005502</v>
      </c>
      <c r="N3099" s="59" t="str">
        <f t="shared" si="291"/>
        <v/>
      </c>
      <c r="O3099" s="59" t="str">
        <f t="shared" si="292"/>
        <v/>
      </c>
    </row>
    <row r="3100" spans="1:15" ht="12.5" customHeight="1" x14ac:dyDescent="0.35">
      <c r="A3100" s="61">
        <v>62</v>
      </c>
      <c r="B3100" s="61" t="s">
        <v>54</v>
      </c>
      <c r="C3100" s="70">
        <v>133.33519999999999</v>
      </c>
      <c r="D3100" s="59" t="s">
        <v>50</v>
      </c>
      <c r="E3100" s="61" t="s">
        <v>41</v>
      </c>
      <c r="F3100" s="61" t="s">
        <v>55</v>
      </c>
      <c r="G3100" s="61"/>
      <c r="H3100" s="61" t="str">
        <f>IF(OR(G3100="",G3101="",G3102="",G3103=""),"",(SUMIF(A3100:A$7000,A3100,G3100:G$7000)))</f>
        <v/>
      </c>
      <c r="I3100" s="61" t="str">
        <f t="shared" si="294"/>
        <v/>
      </c>
      <c r="J3100" s="61" t="str">
        <f t="shared" si="290"/>
        <v/>
      </c>
      <c r="K3100" s="61">
        <f t="array" ref="K3100">(MAX(IF($A3100=InsertVoiceSwitchActivateLOG!A$1:A$7000,InsertVoiceSwitchActivateLOG!H$1:H$7000,0)))</f>
        <v>0.12380000000000002</v>
      </c>
      <c r="L3100" s="61" t="str">
        <f t="shared" si="295"/>
        <v/>
      </c>
      <c r="M3100" s="61">
        <f t="shared" si="293"/>
        <v>15.999999999991132</v>
      </c>
      <c r="N3100" s="59" t="str">
        <f t="shared" si="291"/>
        <v/>
      </c>
      <c r="O3100" s="59" t="str">
        <f t="shared" si="292"/>
        <v/>
      </c>
    </row>
    <row r="3101" spans="1:15" ht="12.5" customHeight="1" x14ac:dyDescent="0.35">
      <c r="A3101" s="2">
        <v>62</v>
      </c>
      <c r="B3101" s="2" t="s">
        <v>54</v>
      </c>
      <c r="C3101" s="69">
        <v>133.35050000000001</v>
      </c>
      <c r="D3101" t="s">
        <v>50</v>
      </c>
      <c r="E3101" s="2" t="s">
        <v>41</v>
      </c>
      <c r="F3101" s="2" t="s">
        <v>55</v>
      </c>
      <c r="G3101" s="2"/>
      <c r="H3101" s="2" t="str">
        <f>IF(OR(G3101="",G3102="",G3103="",G3104=""),"",(SUMIF(A3101:A$7000,A3101,G3101:G$7000)))</f>
        <v/>
      </c>
      <c r="I3101" s="55" t="str">
        <f t="shared" si="294"/>
        <v/>
      </c>
      <c r="J3101" s="61" t="str">
        <f t="shared" si="290"/>
        <v/>
      </c>
      <c r="K3101" s="55">
        <f t="array" ref="K3101">(MAX(IF($A3101=InsertVoiceSwitchActivateLOG!A$1:A$7000,InsertVoiceSwitchActivateLOG!H$1:H$7000,0)))</f>
        <v>0.12380000000000002</v>
      </c>
      <c r="L3101" s="55" t="str">
        <f t="shared" si="295"/>
        <v/>
      </c>
      <c r="M3101" s="55">
        <f t="shared" si="293"/>
        <v>15.300000000024738</v>
      </c>
      <c r="N3101" s="59" t="str">
        <f t="shared" si="291"/>
        <v/>
      </c>
      <c r="O3101" s="59" t="str">
        <f t="shared" si="292"/>
        <v/>
      </c>
    </row>
    <row r="3102" spans="1:15" ht="12.5" customHeight="1" x14ac:dyDescent="0.35">
      <c r="A3102" s="61">
        <v>62</v>
      </c>
      <c r="B3102" s="61" t="s">
        <v>54</v>
      </c>
      <c r="C3102" s="70">
        <v>133.36940000000001</v>
      </c>
      <c r="D3102" s="59" t="s">
        <v>50</v>
      </c>
      <c r="E3102" s="61" t="s">
        <v>41</v>
      </c>
      <c r="F3102" s="61" t="s">
        <v>55</v>
      </c>
      <c r="G3102" s="61"/>
      <c r="H3102" s="61" t="str">
        <f>IF(OR(G3102="",G3103="",G3104="",G3105=""),"",(SUMIF(A3102:A$7000,A3102,G3102:G$7000)))</f>
        <v/>
      </c>
      <c r="I3102" s="61" t="str">
        <f t="shared" si="294"/>
        <v/>
      </c>
      <c r="J3102" s="61" t="str">
        <f t="shared" si="290"/>
        <v/>
      </c>
      <c r="K3102" s="61">
        <f t="array" ref="K3102">(MAX(IF($A3102=InsertVoiceSwitchActivateLOG!A$1:A$7000,InsertVoiceSwitchActivateLOG!H$1:H$7000,0)))</f>
        <v>0.12380000000000002</v>
      </c>
      <c r="L3102" s="61" t="str">
        <f t="shared" si="295"/>
        <v/>
      </c>
      <c r="M3102" s="61">
        <f t="shared" si="293"/>
        <v>18.900000000002137</v>
      </c>
      <c r="N3102" s="59" t="str">
        <f t="shared" si="291"/>
        <v/>
      </c>
      <c r="O3102" s="59" t="str">
        <f t="shared" si="292"/>
        <v/>
      </c>
    </row>
    <row r="3103" spans="1:15" ht="12.5" customHeight="1" x14ac:dyDescent="0.35">
      <c r="A3103" s="2">
        <v>62</v>
      </c>
      <c r="B3103" s="2" t="s">
        <v>54</v>
      </c>
      <c r="C3103" s="69">
        <v>133.40010000000001</v>
      </c>
      <c r="D3103" t="s">
        <v>50</v>
      </c>
      <c r="E3103" s="2" t="s">
        <v>41</v>
      </c>
      <c r="F3103" s="2" t="s">
        <v>55</v>
      </c>
      <c r="G3103" s="2"/>
      <c r="H3103" s="2" t="str">
        <f>IF(OR(G3103="",G3104="",G3105="",G3106=""),"",(SUMIF(A3103:A$7000,A3103,G3103:G$7000)))</f>
        <v/>
      </c>
      <c r="I3103" s="55" t="str">
        <f t="shared" si="294"/>
        <v/>
      </c>
      <c r="J3103" s="61" t="str">
        <f t="shared" si="290"/>
        <v/>
      </c>
      <c r="K3103" s="55">
        <f t="array" ref="K3103">(MAX(IF($A3103=InsertVoiceSwitchActivateLOG!A$1:A$7000,InsertVoiceSwitchActivateLOG!H$1:H$7000,0)))</f>
        <v>0.12380000000000002</v>
      </c>
      <c r="L3103" s="55" t="str">
        <f t="shared" si="295"/>
        <v/>
      </c>
      <c r="M3103" s="55">
        <f t="shared" si="293"/>
        <v>30.699999999995953</v>
      </c>
      <c r="N3103" s="59" t="str">
        <f t="shared" si="291"/>
        <v/>
      </c>
      <c r="O3103" s="59" t="str">
        <f t="shared" si="292"/>
        <v/>
      </c>
    </row>
    <row r="3104" spans="1:15" ht="12.5" customHeight="1" x14ac:dyDescent="0.35">
      <c r="A3104" s="61">
        <v>62</v>
      </c>
      <c r="B3104" s="61" t="s">
        <v>54</v>
      </c>
      <c r="C3104" s="70">
        <v>133.43039999999999</v>
      </c>
      <c r="D3104" s="59" t="s">
        <v>50</v>
      </c>
      <c r="E3104" s="61" t="s">
        <v>41</v>
      </c>
      <c r="F3104" s="61" t="s">
        <v>55</v>
      </c>
      <c r="G3104" s="61">
        <v>2.9999999999999997E-4</v>
      </c>
      <c r="H3104" s="61">
        <f>IF(OR(G3104="",G3105="",G3106="",G3107=""),"",(SUMIF(A3104:A$7000,A3104,G3104:G$7000)))</f>
        <v>0.12380000000000002</v>
      </c>
      <c r="I3104" s="61">
        <f t="shared" si="294"/>
        <v>62</v>
      </c>
      <c r="J3104" s="61" t="str">
        <f t="shared" si="290"/>
        <v>TaskD</v>
      </c>
      <c r="K3104" s="61">
        <f t="array" ref="K3104">(MAX(IF($A3104=InsertVoiceSwitchActivateLOG!A$1:A$7000,InsertVoiceSwitchActivateLOG!H$1:H$7000,0)))</f>
        <v>0.12380000000000002</v>
      </c>
      <c r="L3104" s="61">
        <f t="shared" si="295"/>
        <v>133.43039999999999</v>
      </c>
      <c r="M3104" s="61">
        <f t="shared" si="293"/>
        <v>30.299999999982674</v>
      </c>
      <c r="N3104" s="59" t="str">
        <f t="shared" si="291"/>
        <v/>
      </c>
      <c r="O3104" s="59" t="str">
        <f t="shared" si="292"/>
        <v/>
      </c>
    </row>
    <row r="3105" spans="1:15" ht="12.5" customHeight="1" x14ac:dyDescent="0.35">
      <c r="A3105" s="2">
        <v>62</v>
      </c>
      <c r="B3105" s="2" t="s">
        <v>56</v>
      </c>
      <c r="C3105" s="69">
        <v>133.46289999999999</v>
      </c>
      <c r="D3105" t="s">
        <v>50</v>
      </c>
      <c r="E3105" s="2" t="s">
        <v>41</v>
      </c>
      <c r="F3105" s="2" t="s">
        <v>55</v>
      </c>
      <c r="G3105" s="2">
        <v>1.9E-3</v>
      </c>
      <c r="H3105" s="2">
        <f>IF(OR(G3105="",G3106="",G3107="",G3108=""),"",(SUMIF(A3105:A$7000,A3105,G3105:G$7000)))</f>
        <v>0.12350000000000001</v>
      </c>
      <c r="I3105" s="55" t="str">
        <f t="shared" si="294"/>
        <v/>
      </c>
      <c r="J3105" s="61" t="str">
        <f t="shared" si="290"/>
        <v/>
      </c>
      <c r="K3105" s="55">
        <f t="array" ref="K3105">(MAX(IF($A3105=InsertVoiceSwitchActivateLOG!A$1:A$7000,InsertVoiceSwitchActivateLOG!H$1:H$7000,0)))</f>
        <v>0.12380000000000002</v>
      </c>
      <c r="L3105" s="55" t="str">
        <f t="shared" si="295"/>
        <v/>
      </c>
      <c r="M3105" s="55">
        <f t="shared" si="293"/>
        <v>32.499999999998863</v>
      </c>
      <c r="N3105" s="59">
        <f t="shared" si="291"/>
        <v>62</v>
      </c>
      <c r="O3105" s="59">
        <f t="shared" si="292"/>
        <v>1</v>
      </c>
    </row>
    <row r="3106" spans="1:15" ht="12.5" customHeight="1" x14ac:dyDescent="0.35">
      <c r="A3106" s="61">
        <v>62</v>
      </c>
      <c r="B3106" s="61" t="s">
        <v>56</v>
      </c>
      <c r="C3106" s="70">
        <v>133.48660000000001</v>
      </c>
      <c r="D3106" s="59" t="s">
        <v>50</v>
      </c>
      <c r="E3106" s="61" t="s">
        <v>41</v>
      </c>
      <c r="F3106" s="61" t="s">
        <v>55</v>
      </c>
      <c r="G3106" s="61">
        <v>2.5000000000000001E-3</v>
      </c>
      <c r="H3106" s="61">
        <f>IF(OR(G3106="",G3107="",G3108="",G3109=""),"",(SUMIF(A3106:A$7000,A3106,G3106:G$7000)))</f>
        <v>0.12160000000000001</v>
      </c>
      <c r="I3106" s="61" t="str">
        <f t="shared" si="294"/>
        <v/>
      </c>
      <c r="J3106" s="61" t="str">
        <f t="shared" si="290"/>
        <v/>
      </c>
      <c r="K3106" s="61">
        <f t="array" ref="K3106">(MAX(IF($A3106=InsertVoiceSwitchActivateLOG!A$1:A$7000,InsertVoiceSwitchActivateLOG!H$1:H$7000,0)))</f>
        <v>0.12380000000000002</v>
      </c>
      <c r="L3106" s="61" t="str">
        <f t="shared" si="295"/>
        <v/>
      </c>
      <c r="M3106" s="61">
        <f t="shared" si="293"/>
        <v>23.700000000019372</v>
      </c>
      <c r="N3106" s="59">
        <f t="shared" si="291"/>
        <v>62</v>
      </c>
      <c r="O3106" s="59">
        <f t="shared" si="292"/>
        <v>1</v>
      </c>
    </row>
    <row r="3107" spans="1:15" ht="12.5" customHeight="1" x14ac:dyDescent="0.35">
      <c r="A3107" s="2">
        <v>62</v>
      </c>
      <c r="B3107" s="2" t="s">
        <v>56</v>
      </c>
      <c r="C3107" s="69">
        <v>133.5085</v>
      </c>
      <c r="D3107" t="s">
        <v>50</v>
      </c>
      <c r="E3107" s="2" t="s">
        <v>41</v>
      </c>
      <c r="F3107" s="2" t="s">
        <v>55</v>
      </c>
      <c r="G3107" s="2">
        <v>9.4999999999999998E-3</v>
      </c>
      <c r="H3107" s="2">
        <f>IF(OR(G3107="",G3108="",G3109="",G3110=""),"",(SUMIF(A3107:A$7000,A3107,G3107:G$7000)))</f>
        <v>0.11910000000000001</v>
      </c>
      <c r="I3107" s="55" t="str">
        <f t="shared" si="294"/>
        <v/>
      </c>
      <c r="J3107" s="61" t="str">
        <f t="shared" si="290"/>
        <v/>
      </c>
      <c r="K3107" s="55">
        <f t="array" ref="K3107">(MAX(IF($A3107=InsertVoiceSwitchActivateLOG!A$1:A$7000,InsertVoiceSwitchActivateLOG!H$1:H$7000,0)))</f>
        <v>0.12380000000000002</v>
      </c>
      <c r="L3107" s="55" t="str">
        <f t="shared" si="295"/>
        <v/>
      </c>
      <c r="M3107" s="55">
        <f t="shared" si="293"/>
        <v>21.89999999998804</v>
      </c>
      <c r="N3107" s="59">
        <f t="shared" si="291"/>
        <v>62</v>
      </c>
      <c r="O3107" s="59">
        <f t="shared" si="292"/>
        <v>-1</v>
      </c>
    </row>
    <row r="3108" spans="1:15" ht="12.5" customHeight="1" x14ac:dyDescent="0.35">
      <c r="A3108" s="61">
        <v>62</v>
      </c>
      <c r="B3108" s="61" t="s">
        <v>56</v>
      </c>
      <c r="C3108" s="70">
        <v>133.52420000000001</v>
      </c>
      <c r="D3108" s="59" t="s">
        <v>50</v>
      </c>
      <c r="E3108" s="61" t="s">
        <v>41</v>
      </c>
      <c r="F3108" s="61" t="s">
        <v>55</v>
      </c>
      <c r="G3108" s="61">
        <v>7.1999999999999998E-3</v>
      </c>
      <c r="H3108" s="61">
        <f>IF(OR(G3108="",G3109="",G3110="",G3111=""),"",(SUMIF(A3108:A$7000,A3108,G3108:G$7000)))</f>
        <v>0.10960000000000002</v>
      </c>
      <c r="I3108" s="61" t="str">
        <f t="shared" si="294"/>
        <v/>
      </c>
      <c r="J3108" s="61" t="str">
        <f t="shared" si="290"/>
        <v/>
      </c>
      <c r="K3108" s="61">
        <f t="array" ref="K3108">(MAX(IF($A3108=InsertVoiceSwitchActivateLOG!A$1:A$7000,InsertVoiceSwitchActivateLOG!H$1:H$7000,0)))</f>
        <v>0.12380000000000002</v>
      </c>
      <c r="L3108" s="61" t="str">
        <f t="shared" si="295"/>
        <v/>
      </c>
      <c r="M3108" s="61">
        <f t="shared" si="293"/>
        <v>15.700000000009595</v>
      </c>
      <c r="N3108" s="59">
        <f t="shared" si="291"/>
        <v>62</v>
      </c>
      <c r="O3108" s="59">
        <f t="shared" si="292"/>
        <v>1</v>
      </c>
    </row>
    <row r="3109" spans="1:15" ht="12.5" customHeight="1" x14ac:dyDescent="0.35">
      <c r="A3109" s="2">
        <v>62</v>
      </c>
      <c r="B3109" s="2" t="s">
        <v>56</v>
      </c>
      <c r="C3109" s="69">
        <v>133.54050000000001</v>
      </c>
      <c r="D3109" t="s">
        <v>50</v>
      </c>
      <c r="E3109" s="2" t="s">
        <v>41</v>
      </c>
      <c r="F3109" s="2" t="s">
        <v>55</v>
      </c>
      <c r="G3109" s="2">
        <v>7.1999999999999998E-3</v>
      </c>
      <c r="H3109" s="2">
        <f>IF(OR(G3109="",G3110="",G3111="",G3112=""),"",(SUMIF(A3109:A$7000,A3109,G3109:G$7000)))</f>
        <v>0.10240000000000002</v>
      </c>
      <c r="I3109" s="55" t="str">
        <f t="shared" si="294"/>
        <v/>
      </c>
      <c r="J3109" s="61" t="str">
        <f t="shared" si="290"/>
        <v/>
      </c>
      <c r="K3109" s="55">
        <f t="array" ref="K3109">(MAX(IF($A3109=InsertVoiceSwitchActivateLOG!A$1:A$7000,InsertVoiceSwitchActivateLOG!H$1:H$7000,0)))</f>
        <v>0.12380000000000002</v>
      </c>
      <c r="L3109" s="55" t="str">
        <f t="shared" si="295"/>
        <v/>
      </c>
      <c r="M3109" s="55">
        <f t="shared" si="293"/>
        <v>16.300000000001091</v>
      </c>
      <c r="N3109" s="59">
        <f t="shared" si="291"/>
        <v>62</v>
      </c>
      <c r="O3109" s="59">
        <f t="shared" si="292"/>
        <v>-1</v>
      </c>
    </row>
    <row r="3110" spans="1:15" ht="12.5" customHeight="1" x14ac:dyDescent="0.35">
      <c r="A3110" s="61">
        <v>62</v>
      </c>
      <c r="B3110" s="61" t="s">
        <v>56</v>
      </c>
      <c r="C3110" s="70">
        <v>133.56399999999999</v>
      </c>
      <c r="D3110" s="59" t="s">
        <v>50</v>
      </c>
      <c r="E3110" s="61" t="s">
        <v>41</v>
      </c>
      <c r="F3110" s="61" t="s">
        <v>55</v>
      </c>
      <c r="G3110" s="61">
        <v>3.8E-3</v>
      </c>
      <c r="H3110" s="61">
        <f>IF(OR(G3110="",G3111="",G3112="",G3113=""),"",(SUMIF(A3110:A$7000,A3110,G3110:G$7000)))</f>
        <v>9.5200000000000021E-2</v>
      </c>
      <c r="I3110" s="61" t="str">
        <f t="shared" si="294"/>
        <v/>
      </c>
      <c r="J3110" s="61" t="str">
        <f t="shared" si="290"/>
        <v/>
      </c>
      <c r="K3110" s="61">
        <f t="array" ref="K3110">(MAX(IF($A3110=InsertVoiceSwitchActivateLOG!A$1:A$7000,InsertVoiceSwitchActivateLOG!H$1:H$7000,0)))</f>
        <v>0.12380000000000002</v>
      </c>
      <c r="L3110" s="61" t="str">
        <f t="shared" si="295"/>
        <v/>
      </c>
      <c r="M3110" s="61">
        <f t="shared" si="293"/>
        <v>23.499999999984311</v>
      </c>
      <c r="N3110" s="59">
        <f t="shared" si="291"/>
        <v>62</v>
      </c>
      <c r="O3110" s="59">
        <f t="shared" si="292"/>
        <v>-1</v>
      </c>
    </row>
    <row r="3111" spans="1:15" ht="12.5" customHeight="1" x14ac:dyDescent="0.35">
      <c r="A3111" s="2">
        <v>62</v>
      </c>
      <c r="B3111" s="2" t="s">
        <v>56</v>
      </c>
      <c r="C3111" s="69">
        <v>133.57910000000001</v>
      </c>
      <c r="D3111" t="s">
        <v>50</v>
      </c>
      <c r="E3111" s="2" t="s">
        <v>41</v>
      </c>
      <c r="F3111" s="2" t="s">
        <v>55</v>
      </c>
      <c r="G3111" s="2">
        <v>3.5000000000000001E-3</v>
      </c>
      <c r="H3111" s="2">
        <f>IF(OR(G3111="",G3112="",G3113="",G3114=""),"",(SUMIF(A3111:A$7000,A3111,G3111:G$7000)))</f>
        <v>9.1400000000000023E-2</v>
      </c>
      <c r="I3111" s="55" t="str">
        <f t="shared" si="294"/>
        <v/>
      </c>
      <c r="J3111" s="61" t="str">
        <f t="shared" si="290"/>
        <v/>
      </c>
      <c r="K3111" s="55">
        <f t="array" ref="K3111">(MAX(IF($A3111=InsertVoiceSwitchActivateLOG!A$1:A$7000,InsertVoiceSwitchActivateLOG!H$1:H$7000,0)))</f>
        <v>0.12380000000000002</v>
      </c>
      <c r="L3111" s="55" t="str">
        <f t="shared" si="295"/>
        <v/>
      </c>
      <c r="M3111" s="55">
        <f t="shared" si="293"/>
        <v>15.100000000018099</v>
      </c>
      <c r="N3111" s="59">
        <f t="shared" si="291"/>
        <v>62</v>
      </c>
      <c r="O3111" s="59">
        <f t="shared" si="292"/>
        <v>-1</v>
      </c>
    </row>
    <row r="3112" spans="1:15" ht="12.5" customHeight="1" x14ac:dyDescent="0.35">
      <c r="A3112" s="61">
        <v>62</v>
      </c>
      <c r="B3112" s="61" t="s">
        <v>56</v>
      </c>
      <c r="C3112" s="70">
        <v>133.59399999999999</v>
      </c>
      <c r="D3112" s="59" t="s">
        <v>50</v>
      </c>
      <c r="E3112" s="61" t="s">
        <v>41</v>
      </c>
      <c r="F3112" s="61" t="s">
        <v>55</v>
      </c>
      <c r="G3112" s="61">
        <v>1.6000000000000001E-3</v>
      </c>
      <c r="H3112" s="61">
        <f>IF(OR(G3112="",G3113="",G3114="",G3115=""),"",(SUMIF(A3112:A$7000,A3112,G3112:G$7000)))</f>
        <v>8.790000000000002E-2</v>
      </c>
      <c r="I3112" s="61" t="str">
        <f t="shared" si="294"/>
        <v/>
      </c>
      <c r="J3112" s="61" t="str">
        <f t="shared" si="290"/>
        <v/>
      </c>
      <c r="K3112" s="61">
        <f t="array" ref="K3112">(MAX(IF($A3112=InsertVoiceSwitchActivateLOG!A$1:A$7000,InsertVoiceSwitchActivateLOG!H$1:H$7000,0)))</f>
        <v>0.12380000000000002</v>
      </c>
      <c r="L3112" s="61" t="str">
        <f t="shared" si="295"/>
        <v/>
      </c>
      <c r="M3112" s="61">
        <f t="shared" si="293"/>
        <v>14.899999999983038</v>
      </c>
      <c r="N3112" s="59">
        <f t="shared" si="291"/>
        <v>62</v>
      </c>
      <c r="O3112" s="59">
        <f t="shared" si="292"/>
        <v>1</v>
      </c>
    </row>
    <row r="3113" spans="1:15" ht="12.5" customHeight="1" x14ac:dyDescent="0.35">
      <c r="A3113" s="2">
        <v>62</v>
      </c>
      <c r="B3113" s="2" t="s">
        <v>56</v>
      </c>
      <c r="C3113" s="69">
        <v>133.6113</v>
      </c>
      <c r="D3113" t="s">
        <v>50</v>
      </c>
      <c r="E3113" s="2" t="s">
        <v>41</v>
      </c>
      <c r="F3113" s="2" t="s">
        <v>55</v>
      </c>
      <c r="G3113" s="2">
        <v>5.1999999999999998E-3</v>
      </c>
      <c r="H3113" s="2">
        <f>IF(OR(G3113="",G3114="",G3115="",G3116=""),"",(SUMIF(A3113:A$7000,A3113,G3113:G$7000)))</f>
        <v>8.6300000000000029E-2</v>
      </c>
      <c r="I3113" s="55" t="str">
        <f t="shared" si="294"/>
        <v/>
      </c>
      <c r="J3113" s="61" t="str">
        <f t="shared" si="290"/>
        <v/>
      </c>
      <c r="K3113" s="55">
        <f t="array" ref="K3113">(MAX(IF($A3113=InsertVoiceSwitchActivateLOG!A$1:A$7000,InsertVoiceSwitchActivateLOG!H$1:H$7000,0)))</f>
        <v>0.12380000000000002</v>
      </c>
      <c r="L3113" s="55" t="str">
        <f t="shared" si="295"/>
        <v/>
      </c>
      <c r="M3113" s="55">
        <f t="shared" si="293"/>
        <v>17.300000000005866</v>
      </c>
      <c r="N3113" s="59">
        <f t="shared" si="291"/>
        <v>62</v>
      </c>
      <c r="O3113" s="59">
        <f t="shared" si="292"/>
        <v>1</v>
      </c>
    </row>
    <row r="3114" spans="1:15" ht="12.5" customHeight="1" x14ac:dyDescent="0.35">
      <c r="A3114" s="61">
        <v>62</v>
      </c>
      <c r="B3114" s="61" t="s">
        <v>56</v>
      </c>
      <c r="C3114" s="70">
        <v>133.6266</v>
      </c>
      <c r="D3114" s="59" t="s">
        <v>50</v>
      </c>
      <c r="E3114" s="61" t="s">
        <v>41</v>
      </c>
      <c r="F3114" s="61" t="s">
        <v>55</v>
      </c>
      <c r="G3114" s="61">
        <v>5.1999999999999998E-3</v>
      </c>
      <c r="H3114" s="61">
        <f>IF(OR(G3114="",G3115="",G3116="",G3117=""),"",(SUMIF(A3114:A$7000,A3114,G3114:G$7000)))</f>
        <v>8.1100000000000005E-2</v>
      </c>
      <c r="I3114" s="61" t="str">
        <f t="shared" si="294"/>
        <v/>
      </c>
      <c r="J3114" s="61" t="str">
        <f t="shared" si="290"/>
        <v/>
      </c>
      <c r="K3114" s="61">
        <f t="array" ref="K3114">(MAX(IF($A3114=InsertVoiceSwitchActivateLOG!A$1:A$7000,InsertVoiceSwitchActivateLOG!H$1:H$7000,0)))</f>
        <v>0.12380000000000002</v>
      </c>
      <c r="L3114" s="61" t="str">
        <f t="shared" si="295"/>
        <v/>
      </c>
      <c r="M3114" s="61">
        <f t="shared" si="293"/>
        <v>15.299999999996317</v>
      </c>
      <c r="N3114" s="59">
        <f t="shared" si="291"/>
        <v>62</v>
      </c>
      <c r="O3114" s="59">
        <f t="shared" si="292"/>
        <v>-1</v>
      </c>
    </row>
    <row r="3115" spans="1:15" ht="12.5" customHeight="1" x14ac:dyDescent="0.35">
      <c r="A3115" s="2">
        <v>62</v>
      </c>
      <c r="B3115" s="2" t="s">
        <v>54</v>
      </c>
      <c r="C3115" s="69">
        <v>133.64279999999999</v>
      </c>
      <c r="D3115" t="s">
        <v>50</v>
      </c>
      <c r="E3115" s="2" t="s">
        <v>41</v>
      </c>
      <c r="F3115" s="2" t="s">
        <v>55</v>
      </c>
      <c r="G3115" s="2">
        <v>4.0000000000000002E-4</v>
      </c>
      <c r="H3115" s="2">
        <f>IF(OR(G3115="",G3116="",G3117="",G3118=""),"",(SUMIF(A3115:A$7000,A3115,G3115:G$7000)))</f>
        <v>7.5900000000000009E-2</v>
      </c>
      <c r="I3115" s="55" t="str">
        <f t="shared" si="294"/>
        <v/>
      </c>
      <c r="J3115" s="61" t="str">
        <f t="shared" si="290"/>
        <v/>
      </c>
      <c r="K3115" s="55">
        <f t="array" ref="K3115">(MAX(IF($A3115=InsertVoiceSwitchActivateLOG!A$1:A$7000,InsertVoiceSwitchActivateLOG!H$1:H$7000,0)))</f>
        <v>0.12380000000000002</v>
      </c>
      <c r="L3115" s="55" t="str">
        <f t="shared" si="295"/>
        <v/>
      </c>
      <c r="M3115" s="55">
        <f t="shared" si="293"/>
        <v>16.199999999997772</v>
      </c>
      <c r="N3115" s="59">
        <f t="shared" si="291"/>
        <v>62</v>
      </c>
      <c r="O3115" s="59">
        <f t="shared" si="292"/>
        <v>-1</v>
      </c>
    </row>
    <row r="3116" spans="1:15" ht="12.5" customHeight="1" x14ac:dyDescent="0.35">
      <c r="A3116" s="61">
        <v>62</v>
      </c>
      <c r="B3116" s="61" t="s">
        <v>54</v>
      </c>
      <c r="C3116" s="70">
        <v>133.6583</v>
      </c>
      <c r="D3116" s="59" t="s">
        <v>50</v>
      </c>
      <c r="E3116" s="61" t="s">
        <v>41</v>
      </c>
      <c r="F3116" s="61" t="s">
        <v>55</v>
      </c>
      <c r="G3116" s="61">
        <v>2.0000000000000001E-4</v>
      </c>
      <c r="H3116" s="61">
        <f>IF(OR(G3116="",G3117="",G3118="",G3119=""),"",(SUMIF(A3116:A$7000,A3116,G3116:G$7000)))</f>
        <v>7.5500000000000012E-2</v>
      </c>
      <c r="I3116" s="61" t="str">
        <f t="shared" si="294"/>
        <v/>
      </c>
      <c r="J3116" s="61" t="str">
        <f t="shared" si="290"/>
        <v/>
      </c>
      <c r="K3116" s="61">
        <f t="array" ref="K3116">(MAX(IF($A3116=InsertVoiceSwitchActivateLOG!A$1:A$7000,InsertVoiceSwitchActivateLOG!H$1:H$7000,0)))</f>
        <v>0.12380000000000002</v>
      </c>
      <c r="L3116" s="61" t="str">
        <f t="shared" si="295"/>
        <v/>
      </c>
      <c r="M3116" s="61">
        <f t="shared" si="293"/>
        <v>15.500000000002956</v>
      </c>
      <c r="N3116" s="59">
        <f t="shared" si="291"/>
        <v>62</v>
      </c>
      <c r="O3116" s="59">
        <f t="shared" si="292"/>
        <v>1</v>
      </c>
    </row>
    <row r="3117" spans="1:15" ht="12.5" customHeight="1" x14ac:dyDescent="0.35">
      <c r="A3117" s="2">
        <v>62</v>
      </c>
      <c r="B3117" s="2" t="s">
        <v>56</v>
      </c>
      <c r="C3117" s="69">
        <v>133.6746</v>
      </c>
      <c r="D3117" t="s">
        <v>50</v>
      </c>
      <c r="E3117" s="2" t="s">
        <v>41</v>
      </c>
      <c r="F3117" s="2" t="s">
        <v>55</v>
      </c>
      <c r="G3117" s="2">
        <v>1E-3</v>
      </c>
      <c r="H3117" s="2">
        <f>IF(OR(G3117="",G3118="",G3119="",G3120=""),"",(SUMIF(A3117:A$7000,A3117,G3117:G$7000)))</f>
        <v>7.5300000000000006E-2</v>
      </c>
      <c r="I3117" s="55" t="str">
        <f t="shared" si="294"/>
        <v/>
      </c>
      <c r="J3117" s="61" t="str">
        <f t="shared" si="290"/>
        <v/>
      </c>
      <c r="K3117" s="55">
        <f t="array" ref="K3117">(MAX(IF($A3117=InsertVoiceSwitchActivateLOG!A$1:A$7000,InsertVoiceSwitchActivateLOG!H$1:H$7000,0)))</f>
        <v>0.12380000000000002</v>
      </c>
      <c r="L3117" s="55" t="str">
        <f t="shared" si="295"/>
        <v/>
      </c>
      <c r="M3117" s="55">
        <f t="shared" si="293"/>
        <v>16.300000000001091</v>
      </c>
      <c r="N3117" s="59">
        <f t="shared" si="291"/>
        <v>62</v>
      </c>
      <c r="O3117" s="59">
        <f t="shared" si="292"/>
        <v>1</v>
      </c>
    </row>
    <row r="3118" spans="1:15" ht="12.5" customHeight="1" x14ac:dyDescent="0.35">
      <c r="A3118" s="61">
        <v>62</v>
      </c>
      <c r="B3118" s="61" t="s">
        <v>56</v>
      </c>
      <c r="C3118" s="70">
        <v>133.69059999999999</v>
      </c>
      <c r="D3118" s="59" t="s">
        <v>50</v>
      </c>
      <c r="E3118" s="61" t="s">
        <v>41</v>
      </c>
      <c r="F3118" s="61" t="s">
        <v>55</v>
      </c>
      <c r="G3118" s="61">
        <v>1E-3</v>
      </c>
      <c r="H3118" s="61">
        <f>IF(OR(G3118="",G3119="",G3120="",G3121=""),"",(SUMIF(A3118:A$7000,A3118,G3118:G$7000)))</f>
        <v>7.4300000000000005E-2</v>
      </c>
      <c r="I3118" s="61" t="str">
        <f t="shared" si="294"/>
        <v/>
      </c>
      <c r="J3118" s="61" t="str">
        <f t="shared" si="290"/>
        <v/>
      </c>
      <c r="K3118" s="61">
        <f t="array" ref="K3118">(MAX(IF($A3118=InsertVoiceSwitchActivateLOG!A$1:A$7000,InsertVoiceSwitchActivateLOG!H$1:H$7000,0)))</f>
        <v>0.12380000000000002</v>
      </c>
      <c r="L3118" s="61" t="str">
        <f t="shared" si="295"/>
        <v/>
      </c>
      <c r="M3118" s="61">
        <f t="shared" si="293"/>
        <v>15.999999999991132</v>
      </c>
      <c r="N3118" s="59">
        <f t="shared" si="291"/>
        <v>62</v>
      </c>
      <c r="O3118" s="59">
        <f t="shared" si="292"/>
        <v>1</v>
      </c>
    </row>
    <row r="3119" spans="1:15" ht="12.5" customHeight="1" x14ac:dyDescent="0.35">
      <c r="A3119" s="2">
        <v>62</v>
      </c>
      <c r="B3119" s="2" t="s">
        <v>56</v>
      </c>
      <c r="C3119" s="69">
        <v>133.70859999999999</v>
      </c>
      <c r="D3119" t="s">
        <v>50</v>
      </c>
      <c r="E3119" s="2" t="s">
        <v>41</v>
      </c>
      <c r="F3119" s="2" t="s">
        <v>55</v>
      </c>
      <c r="G3119" s="2">
        <v>2.2000000000000001E-3</v>
      </c>
      <c r="H3119" s="2">
        <f>IF(OR(G3119="",G3120="",G3121="",G3122=""),"",(SUMIF(A3119:A$7000,A3119,G3119:G$7000)))</f>
        <v>7.3300000000000004E-2</v>
      </c>
      <c r="I3119" s="55" t="str">
        <f t="shared" si="294"/>
        <v/>
      </c>
      <c r="J3119" s="61" t="str">
        <f t="shared" si="290"/>
        <v/>
      </c>
      <c r="K3119" s="55">
        <f t="array" ref="K3119">(MAX(IF($A3119=InsertVoiceSwitchActivateLOG!A$1:A$7000,InsertVoiceSwitchActivateLOG!H$1:H$7000,0)))</f>
        <v>0.12380000000000002</v>
      </c>
      <c r="L3119" s="55" t="str">
        <f t="shared" si="295"/>
        <v/>
      </c>
      <c r="M3119" s="55">
        <f t="shared" si="293"/>
        <v>18.000000000000682</v>
      </c>
      <c r="N3119" s="59">
        <f t="shared" si="291"/>
        <v>62</v>
      </c>
      <c r="O3119" s="59">
        <f t="shared" si="292"/>
        <v>-1</v>
      </c>
    </row>
    <row r="3120" spans="1:15" ht="12.5" customHeight="1" x14ac:dyDescent="0.35">
      <c r="A3120" s="61">
        <v>62</v>
      </c>
      <c r="B3120" s="61" t="s">
        <v>56</v>
      </c>
      <c r="C3120" s="70">
        <v>133.72460000000001</v>
      </c>
      <c r="D3120" s="59" t="s">
        <v>50</v>
      </c>
      <c r="E3120" s="61" t="s">
        <v>41</v>
      </c>
      <c r="F3120" s="61" t="s">
        <v>55</v>
      </c>
      <c r="G3120" s="61">
        <v>1.1999999999999999E-3</v>
      </c>
      <c r="H3120" s="61">
        <f>IF(OR(G3120="",G3121="",G3122="",G3123=""),"",(SUMIF(A3120:A$7000,A3120,G3120:G$7000)))</f>
        <v>7.110000000000001E-2</v>
      </c>
      <c r="I3120" s="61" t="str">
        <f t="shared" si="294"/>
        <v/>
      </c>
      <c r="J3120" s="61" t="str">
        <f t="shared" si="290"/>
        <v/>
      </c>
      <c r="K3120" s="61">
        <f t="array" ref="K3120">(MAX(IF($A3120=InsertVoiceSwitchActivateLOG!A$1:A$7000,InsertVoiceSwitchActivateLOG!H$1:H$7000,0)))</f>
        <v>0.12380000000000002</v>
      </c>
      <c r="L3120" s="61" t="str">
        <f t="shared" si="295"/>
        <v/>
      </c>
      <c r="M3120" s="61">
        <f t="shared" si="293"/>
        <v>16.000000000019554</v>
      </c>
      <c r="N3120" s="59">
        <f t="shared" si="291"/>
        <v>62</v>
      </c>
      <c r="O3120" s="59">
        <f t="shared" si="292"/>
        <v>1</v>
      </c>
    </row>
    <row r="3121" spans="1:15" ht="12.5" customHeight="1" x14ac:dyDescent="0.35">
      <c r="A3121" s="2">
        <v>62</v>
      </c>
      <c r="B3121" s="2" t="s">
        <v>56</v>
      </c>
      <c r="C3121" s="69">
        <v>133.7413</v>
      </c>
      <c r="D3121" t="s">
        <v>50</v>
      </c>
      <c r="E3121" s="2" t="s">
        <v>41</v>
      </c>
      <c r="F3121" s="2" t="s">
        <v>55</v>
      </c>
      <c r="G3121" s="2">
        <v>4.5999999999999999E-3</v>
      </c>
      <c r="H3121" s="2">
        <f>IF(OR(G3121="",G3122="",G3123="",G3124=""),"",(SUMIF(A3121:A$7000,A3121,G3121:G$7000)))</f>
        <v>6.9900000000000004E-2</v>
      </c>
      <c r="I3121" s="55" t="str">
        <f t="shared" si="294"/>
        <v/>
      </c>
      <c r="J3121" s="61" t="str">
        <f t="shared" si="290"/>
        <v/>
      </c>
      <c r="K3121" s="55">
        <f t="array" ref="K3121">(MAX(IF($A3121=InsertVoiceSwitchActivateLOG!A$1:A$7000,InsertVoiceSwitchActivateLOG!H$1:H$7000,0)))</f>
        <v>0.12380000000000002</v>
      </c>
      <c r="L3121" s="55" t="str">
        <f t="shared" si="295"/>
        <v/>
      </c>
      <c r="M3121" s="55">
        <f t="shared" si="293"/>
        <v>16.699999999985948</v>
      </c>
      <c r="N3121" s="59">
        <f t="shared" si="291"/>
        <v>62</v>
      </c>
      <c r="O3121" s="59">
        <f t="shared" si="292"/>
        <v>-1</v>
      </c>
    </row>
    <row r="3122" spans="1:15" ht="12.5" customHeight="1" x14ac:dyDescent="0.35">
      <c r="A3122" s="61">
        <v>62</v>
      </c>
      <c r="B3122" s="61" t="s">
        <v>56</v>
      </c>
      <c r="C3122" s="70">
        <v>133.7595</v>
      </c>
      <c r="D3122" s="59" t="s">
        <v>50</v>
      </c>
      <c r="E3122" s="61" t="s">
        <v>41</v>
      </c>
      <c r="F3122" s="61" t="s">
        <v>55</v>
      </c>
      <c r="G3122" s="61">
        <v>3.3E-3</v>
      </c>
      <c r="H3122" s="61">
        <f>IF(OR(G3122="",G3123="",G3124="",G3125=""),"",(SUMIF(A3122:A$7000,A3122,G3122:G$7000)))</f>
        <v>6.5299999999999997E-2</v>
      </c>
      <c r="I3122" s="61" t="str">
        <f t="shared" si="294"/>
        <v/>
      </c>
      <c r="J3122" s="61" t="str">
        <f t="shared" si="290"/>
        <v/>
      </c>
      <c r="K3122" s="61">
        <f t="array" ref="K3122">(MAX(IF($A3122=InsertVoiceSwitchActivateLOG!A$1:A$7000,InsertVoiceSwitchActivateLOG!H$1:H$7000,0)))</f>
        <v>0.12380000000000002</v>
      </c>
      <c r="L3122" s="61" t="str">
        <f t="shared" si="295"/>
        <v/>
      </c>
      <c r="M3122" s="61">
        <f t="shared" si="293"/>
        <v>18.200000000007321</v>
      </c>
      <c r="N3122" s="59">
        <f t="shared" si="291"/>
        <v>62</v>
      </c>
      <c r="O3122" s="59">
        <f t="shared" si="292"/>
        <v>1</v>
      </c>
    </row>
    <row r="3123" spans="1:15" ht="12.5" customHeight="1" x14ac:dyDescent="0.35">
      <c r="A3123" s="2">
        <v>62</v>
      </c>
      <c r="B3123" s="2" t="s">
        <v>56</v>
      </c>
      <c r="C3123" s="69">
        <v>133.7748</v>
      </c>
      <c r="D3123" t="s">
        <v>50</v>
      </c>
      <c r="E3123" s="2" t="s">
        <v>41</v>
      </c>
      <c r="F3123" s="2" t="s">
        <v>55</v>
      </c>
      <c r="G3123" s="2">
        <v>1.66E-2</v>
      </c>
      <c r="H3123" s="2">
        <f>IF(OR(G3123="",G3124="",G3125="",G3126=""),"",(SUMIF(A3123:A$7000,A3123,G3123:G$7000)))</f>
        <v>6.2E-2</v>
      </c>
      <c r="I3123" s="55" t="str">
        <f t="shared" si="294"/>
        <v/>
      </c>
      <c r="J3123" s="61" t="str">
        <f t="shared" si="290"/>
        <v/>
      </c>
      <c r="K3123" s="55">
        <f t="array" ref="K3123">(MAX(IF($A3123=InsertVoiceSwitchActivateLOG!A$1:A$7000,InsertVoiceSwitchActivateLOG!H$1:H$7000,0)))</f>
        <v>0.12380000000000002</v>
      </c>
      <c r="L3123" s="55" t="str">
        <f t="shared" si="295"/>
        <v/>
      </c>
      <c r="M3123" s="55">
        <f t="shared" si="293"/>
        <v>15.299999999996317</v>
      </c>
      <c r="N3123" s="59">
        <f t="shared" si="291"/>
        <v>62</v>
      </c>
      <c r="O3123" s="59">
        <f t="shared" si="292"/>
        <v>1</v>
      </c>
    </row>
    <row r="3124" spans="1:15" ht="12.5" customHeight="1" x14ac:dyDescent="0.35">
      <c r="A3124" s="61">
        <v>62</v>
      </c>
      <c r="B3124" s="61" t="s">
        <v>56</v>
      </c>
      <c r="C3124" s="70">
        <v>133.79050000000001</v>
      </c>
      <c r="D3124" s="59" t="s">
        <v>50</v>
      </c>
      <c r="E3124" s="61" t="s">
        <v>41</v>
      </c>
      <c r="F3124" s="61" t="s">
        <v>55</v>
      </c>
      <c r="G3124" s="61">
        <v>1.66E-2</v>
      </c>
      <c r="H3124" s="61">
        <f>IF(OR(G3124="",G3125="",G3126="",G3127=""),"",(SUMIF(A3124:A$7000,A3124,G3124:G$7000)))</f>
        <v>4.5399999999999996E-2</v>
      </c>
      <c r="I3124" s="61" t="str">
        <f t="shared" si="294"/>
        <v/>
      </c>
      <c r="J3124" s="61" t="str">
        <f t="shared" si="290"/>
        <v/>
      </c>
      <c r="K3124" s="61">
        <f t="array" ref="K3124">(MAX(IF($A3124=InsertVoiceSwitchActivateLOG!A$1:A$7000,InsertVoiceSwitchActivateLOG!H$1:H$7000,0)))</f>
        <v>0.12380000000000002</v>
      </c>
      <c r="L3124" s="61" t="str">
        <f t="shared" si="295"/>
        <v/>
      </c>
      <c r="M3124" s="61">
        <f t="shared" si="293"/>
        <v>15.700000000009595</v>
      </c>
      <c r="N3124" s="59">
        <f t="shared" si="291"/>
        <v>62</v>
      </c>
      <c r="O3124" s="59">
        <f t="shared" si="292"/>
        <v>-1</v>
      </c>
    </row>
    <row r="3125" spans="1:15" ht="12.5" customHeight="1" x14ac:dyDescent="0.35">
      <c r="A3125" s="2">
        <v>62</v>
      </c>
      <c r="B3125" s="2" t="s">
        <v>56</v>
      </c>
      <c r="C3125" s="69">
        <v>133.8092</v>
      </c>
      <c r="D3125" t="s">
        <v>50</v>
      </c>
      <c r="E3125" s="2" t="s">
        <v>41</v>
      </c>
      <c r="F3125" s="2" t="s">
        <v>55</v>
      </c>
      <c r="G3125" s="2">
        <v>2.8999999999999998E-3</v>
      </c>
      <c r="H3125" s="2">
        <f>IF(OR(G3125="",G3126="",G3127="",G3128=""),"",(SUMIF(A3125:A$7000,A3125,G3125:G$7000)))</f>
        <v>2.8799999999999999E-2</v>
      </c>
      <c r="I3125" s="55" t="str">
        <f t="shared" si="294"/>
        <v/>
      </c>
      <c r="J3125" s="61" t="str">
        <f t="shared" si="290"/>
        <v/>
      </c>
      <c r="K3125" s="55">
        <f t="array" ref="K3125">(MAX(IF($A3125=InsertVoiceSwitchActivateLOG!A$1:A$7000,InsertVoiceSwitchActivateLOG!H$1:H$7000,0)))</f>
        <v>0.12380000000000002</v>
      </c>
      <c r="L3125" s="55" t="str">
        <f t="shared" si="295"/>
        <v/>
      </c>
      <c r="M3125" s="55">
        <f t="shared" si="293"/>
        <v>18.699999999995498</v>
      </c>
      <c r="N3125" s="59">
        <f t="shared" si="291"/>
        <v>62</v>
      </c>
      <c r="O3125" s="59">
        <f t="shared" si="292"/>
        <v>1</v>
      </c>
    </row>
    <row r="3126" spans="1:15" ht="12.5" customHeight="1" x14ac:dyDescent="0.35">
      <c r="A3126" s="61">
        <v>62</v>
      </c>
      <c r="B3126" s="61" t="s">
        <v>56</v>
      </c>
      <c r="C3126" s="70">
        <v>133.8288</v>
      </c>
      <c r="D3126" s="59" t="s">
        <v>50</v>
      </c>
      <c r="E3126" s="61" t="s">
        <v>41</v>
      </c>
      <c r="F3126" s="61" t="s">
        <v>55</v>
      </c>
      <c r="G3126" s="61">
        <v>3.5000000000000001E-3</v>
      </c>
      <c r="H3126" s="61">
        <f>IF(OR(G3126="",G3127="",G3128="",G3129=""),"",(SUMIF(A3126:A$7000,A3126,G3126:G$7000)))</f>
        <v>2.5899999999999999E-2</v>
      </c>
      <c r="I3126" s="61" t="str">
        <f t="shared" si="294"/>
        <v/>
      </c>
      <c r="J3126" s="61" t="str">
        <f t="shared" si="290"/>
        <v/>
      </c>
      <c r="K3126" s="61">
        <f t="array" ref="K3126">(MAX(IF($A3126=InsertVoiceSwitchActivateLOG!A$1:A$7000,InsertVoiceSwitchActivateLOG!H$1:H$7000,0)))</f>
        <v>0.12380000000000002</v>
      </c>
      <c r="L3126" s="61" t="str">
        <f t="shared" si="295"/>
        <v/>
      </c>
      <c r="M3126" s="61">
        <f t="shared" si="293"/>
        <v>19.599999999996953</v>
      </c>
      <c r="N3126" s="59">
        <f t="shared" si="291"/>
        <v>62</v>
      </c>
      <c r="O3126" s="59">
        <f t="shared" si="292"/>
        <v>-1</v>
      </c>
    </row>
    <row r="3127" spans="1:15" ht="12.5" customHeight="1" x14ac:dyDescent="0.35">
      <c r="A3127" s="2">
        <v>62</v>
      </c>
      <c r="B3127" s="2" t="s">
        <v>56</v>
      </c>
      <c r="C3127" s="69">
        <v>133.84649999999999</v>
      </c>
      <c r="D3127" t="s">
        <v>50</v>
      </c>
      <c r="E3127" s="2" t="s">
        <v>41</v>
      </c>
      <c r="F3127" s="2" t="s">
        <v>55</v>
      </c>
      <c r="G3127" s="2">
        <v>3.0999999999999999E-3</v>
      </c>
      <c r="H3127" s="2">
        <f>IF(OR(G3127="",G3128="",G3129="",G3130=""),"",(SUMIF(A3127:A$7000,A3127,G3127:G$7000)))</f>
        <v>2.2400000000000003E-2</v>
      </c>
      <c r="I3127" s="55" t="str">
        <f t="shared" si="294"/>
        <v/>
      </c>
      <c r="J3127" s="61" t="str">
        <f t="shared" si="290"/>
        <v/>
      </c>
      <c r="K3127" s="55">
        <f t="array" ref="K3127">(MAX(IF($A3127=InsertVoiceSwitchActivateLOG!A$1:A$7000,InsertVoiceSwitchActivateLOG!H$1:H$7000,0)))</f>
        <v>0.12380000000000002</v>
      </c>
      <c r="L3127" s="55" t="str">
        <f t="shared" si="295"/>
        <v/>
      </c>
      <c r="M3127" s="55">
        <f t="shared" si="293"/>
        <v>17.699999999990723</v>
      </c>
      <c r="N3127" s="59">
        <f t="shared" si="291"/>
        <v>62</v>
      </c>
      <c r="O3127" s="59">
        <f t="shared" si="292"/>
        <v>1</v>
      </c>
    </row>
    <row r="3128" spans="1:15" ht="12.5" customHeight="1" x14ac:dyDescent="0.35">
      <c r="A3128" s="61">
        <v>62</v>
      </c>
      <c r="B3128" s="61" t="s">
        <v>56</v>
      </c>
      <c r="C3128" s="70">
        <v>133.86680000000001</v>
      </c>
      <c r="D3128" s="59" t="s">
        <v>50</v>
      </c>
      <c r="E3128" s="61" t="s">
        <v>41</v>
      </c>
      <c r="F3128" s="61" t="s">
        <v>55</v>
      </c>
      <c r="G3128" s="61">
        <v>3.0999999999999999E-3</v>
      </c>
      <c r="H3128" s="61">
        <f>IF(OR(G3128="",G3129="",G3130="",G3131=""),"",(SUMIF(A3128:A$7000,A3128,G3128:G$7000)))</f>
        <v>1.9300000000000001E-2</v>
      </c>
      <c r="I3128" s="61" t="str">
        <f t="shared" si="294"/>
        <v/>
      </c>
      <c r="J3128" s="61" t="str">
        <f t="shared" si="290"/>
        <v/>
      </c>
      <c r="K3128" s="61">
        <f t="array" ref="K3128">(MAX(IF($A3128=InsertVoiceSwitchActivateLOG!A$1:A$7000,InsertVoiceSwitchActivateLOG!H$1:H$7000,0)))</f>
        <v>0.12380000000000002</v>
      </c>
      <c r="L3128" s="61" t="str">
        <f t="shared" si="295"/>
        <v/>
      </c>
      <c r="M3128" s="61">
        <f t="shared" si="293"/>
        <v>20.300000000020191</v>
      </c>
      <c r="N3128" s="59">
        <f t="shared" si="291"/>
        <v>62</v>
      </c>
      <c r="O3128" s="59">
        <f t="shared" si="292"/>
        <v>1</v>
      </c>
    </row>
    <row r="3129" spans="1:15" ht="12.5" customHeight="1" x14ac:dyDescent="0.35">
      <c r="A3129" s="2">
        <v>62</v>
      </c>
      <c r="B3129" s="2" t="s">
        <v>56</v>
      </c>
      <c r="C3129" s="69">
        <v>133.88669999999999</v>
      </c>
      <c r="D3129" t="s">
        <v>50</v>
      </c>
      <c r="E3129" s="2" t="s">
        <v>41</v>
      </c>
      <c r="F3129" s="2" t="s">
        <v>55</v>
      </c>
      <c r="G3129" s="2">
        <v>3.5999999999999999E-3</v>
      </c>
      <c r="H3129" s="2">
        <f>IF(OR(G3129="",G3130="",G3131="",G3132=""),"",(SUMIF(A3129:A$7000,A3129,G3129:G$7000)))</f>
        <v>1.6199999999999999E-2</v>
      </c>
      <c r="I3129" s="55" t="str">
        <f t="shared" si="294"/>
        <v/>
      </c>
      <c r="J3129" s="61" t="str">
        <f t="shared" si="290"/>
        <v/>
      </c>
      <c r="K3129" s="55">
        <f t="array" ref="K3129">(MAX(IF($A3129=InsertVoiceSwitchActivateLOG!A$1:A$7000,InsertVoiceSwitchActivateLOG!H$1:H$7000,0)))</f>
        <v>0.12380000000000002</v>
      </c>
      <c r="L3129" s="55" t="str">
        <f t="shared" si="295"/>
        <v/>
      </c>
      <c r="M3129" s="55">
        <f t="shared" si="293"/>
        <v>19.89999999997849</v>
      </c>
      <c r="N3129" s="59">
        <f t="shared" si="291"/>
        <v>62</v>
      </c>
      <c r="O3129" s="59">
        <f t="shared" si="292"/>
        <v>1</v>
      </c>
    </row>
    <row r="3130" spans="1:15" ht="12.5" customHeight="1" x14ac:dyDescent="0.35">
      <c r="A3130" s="61">
        <v>62</v>
      </c>
      <c r="B3130" s="61" t="s">
        <v>56</v>
      </c>
      <c r="C3130" s="70">
        <v>133.90530000000001</v>
      </c>
      <c r="D3130" s="59" t="s">
        <v>50</v>
      </c>
      <c r="E3130" s="61" t="s">
        <v>41</v>
      </c>
      <c r="F3130" s="61" t="s">
        <v>55</v>
      </c>
      <c r="G3130" s="61">
        <v>7.1999999999999998E-3</v>
      </c>
      <c r="H3130" s="61">
        <f>IF(OR(G3130="",G3131="",G3132="",G3133=""),"",(SUMIF(A3130:A$7000,A3130,G3130:G$7000)))</f>
        <v>1.26E-2</v>
      </c>
      <c r="I3130" s="61" t="str">
        <f t="shared" si="294"/>
        <v/>
      </c>
      <c r="J3130" s="61" t="str">
        <f t="shared" si="290"/>
        <v/>
      </c>
      <c r="K3130" s="61">
        <f t="array" ref="K3130">(MAX(IF($A3130=InsertVoiceSwitchActivateLOG!A$1:A$7000,InsertVoiceSwitchActivateLOG!H$1:H$7000,0)))</f>
        <v>0.12380000000000002</v>
      </c>
      <c r="L3130" s="61" t="str">
        <f t="shared" si="295"/>
        <v/>
      </c>
      <c r="M3130" s="61">
        <f t="shared" si="293"/>
        <v>18.6000000000206</v>
      </c>
      <c r="N3130" s="59">
        <f t="shared" si="291"/>
        <v>62</v>
      </c>
      <c r="O3130" s="59">
        <f t="shared" si="292"/>
        <v>-1</v>
      </c>
    </row>
    <row r="3131" spans="1:15" ht="12.5" customHeight="1" x14ac:dyDescent="0.35">
      <c r="A3131" s="2">
        <v>62</v>
      </c>
      <c r="B3131" s="2" t="s">
        <v>56</v>
      </c>
      <c r="C3131" s="69">
        <v>133.92699999999999</v>
      </c>
      <c r="D3131" t="s">
        <v>50</v>
      </c>
      <c r="E3131" s="2" t="s">
        <v>41</v>
      </c>
      <c r="F3131" s="2" t="s">
        <v>55</v>
      </c>
      <c r="G3131" s="2">
        <v>1.6000000000000001E-3</v>
      </c>
      <c r="H3131" s="2">
        <f>IF(OR(G3131="",G3132="",G3133="",G3134=""),"",(SUMIF(A3131:A$7000,A3131,G3131:G$7000)))</f>
        <v>5.4000000000000012E-3</v>
      </c>
      <c r="I3131" s="55" t="str">
        <f t="shared" si="294"/>
        <v/>
      </c>
      <c r="J3131" s="61" t="str">
        <f t="shared" si="290"/>
        <v/>
      </c>
      <c r="K3131" s="55">
        <f t="array" ref="K3131">(MAX(IF($A3131=InsertVoiceSwitchActivateLOG!A$1:A$7000,InsertVoiceSwitchActivateLOG!H$1:H$7000,0)))</f>
        <v>0.12380000000000002</v>
      </c>
      <c r="L3131" s="55" t="str">
        <f t="shared" si="295"/>
        <v/>
      </c>
      <c r="M3131" s="55">
        <f t="shared" si="293"/>
        <v>21.699999999981401</v>
      </c>
      <c r="N3131" s="59">
        <f t="shared" si="291"/>
        <v>62</v>
      </c>
      <c r="O3131" s="59">
        <f t="shared" si="292"/>
        <v>-1</v>
      </c>
    </row>
    <row r="3132" spans="1:15" ht="12.5" customHeight="1" x14ac:dyDescent="0.35">
      <c r="A3132" s="61">
        <v>62</v>
      </c>
      <c r="B3132" s="61" t="s">
        <v>56</v>
      </c>
      <c r="C3132" s="70">
        <v>133.9453</v>
      </c>
      <c r="D3132" s="59" t="s">
        <v>50</v>
      </c>
      <c r="E3132" s="61" t="s">
        <v>41</v>
      </c>
      <c r="F3132" s="61" t="s">
        <v>55</v>
      </c>
      <c r="G3132" s="61">
        <v>1.5E-3</v>
      </c>
      <c r="H3132" s="61" t="str">
        <f>IF(OR(G3132="",G3133="",G3134="",G3135=""),"",(SUMIF(A3132:A$7000,A3132,G3132:G$7000)))</f>
        <v/>
      </c>
      <c r="I3132" s="61" t="str">
        <f t="shared" si="294"/>
        <v/>
      </c>
      <c r="J3132" s="61" t="str">
        <f t="shared" si="290"/>
        <v/>
      </c>
      <c r="K3132" s="61">
        <f t="array" ref="K3132">(MAX(IF($A3132=InsertVoiceSwitchActivateLOG!A$1:A$7000,InsertVoiceSwitchActivateLOG!H$1:H$7000,0)))</f>
        <v>0.12380000000000002</v>
      </c>
      <c r="L3132" s="61" t="str">
        <f t="shared" si="295"/>
        <v/>
      </c>
      <c r="M3132" s="61">
        <f t="shared" si="293"/>
        <v>18.300000000010641</v>
      </c>
      <c r="N3132" s="59">
        <f t="shared" si="291"/>
        <v>62</v>
      </c>
      <c r="O3132" s="59">
        <f t="shared" si="292"/>
        <v>1</v>
      </c>
    </row>
    <row r="3133" spans="1:15" ht="12.5" customHeight="1" x14ac:dyDescent="0.35">
      <c r="A3133" s="2">
        <v>62</v>
      </c>
      <c r="B3133" s="2" t="s">
        <v>56</v>
      </c>
      <c r="C3133" s="69">
        <v>133.96289999999999</v>
      </c>
      <c r="D3133" t="s">
        <v>50</v>
      </c>
      <c r="E3133" s="2" t="s">
        <v>41</v>
      </c>
      <c r="F3133" s="2" t="s">
        <v>55</v>
      </c>
      <c r="G3133" s="2">
        <v>2.2000000000000001E-3</v>
      </c>
      <c r="H3133" s="2" t="str">
        <f>IF(OR(G3133="",G3134="",G3135="",G3136=""),"",(SUMIF(A3133:A$7000,A3133,G3133:G$7000)))</f>
        <v/>
      </c>
      <c r="I3133" s="55" t="str">
        <f t="shared" si="294"/>
        <v/>
      </c>
      <c r="J3133" s="61" t="str">
        <f t="shared" si="290"/>
        <v/>
      </c>
      <c r="K3133" s="55">
        <f t="array" ref="K3133">(MAX(IF($A3133=InsertVoiceSwitchActivateLOG!A$1:A$7000,InsertVoiceSwitchActivateLOG!H$1:H$7000,0)))</f>
        <v>0.12380000000000002</v>
      </c>
      <c r="L3133" s="55" t="str">
        <f t="shared" si="295"/>
        <v/>
      </c>
      <c r="M3133" s="55">
        <f t="shared" si="293"/>
        <v>17.599999999987403</v>
      </c>
      <c r="N3133" s="59">
        <f t="shared" si="291"/>
        <v>62</v>
      </c>
      <c r="O3133" s="59">
        <f t="shared" si="292"/>
        <v>-1</v>
      </c>
    </row>
    <row r="3134" spans="1:15" ht="12.5" customHeight="1" x14ac:dyDescent="0.35">
      <c r="A3134" s="61">
        <v>62</v>
      </c>
      <c r="B3134" s="61" t="s">
        <v>54</v>
      </c>
      <c r="C3134" s="70">
        <v>133.9828</v>
      </c>
      <c r="D3134" s="59" t="s">
        <v>50</v>
      </c>
      <c r="E3134" s="61" t="s">
        <v>41</v>
      </c>
      <c r="F3134" s="61" t="s">
        <v>55</v>
      </c>
      <c r="G3134" s="61">
        <v>1E-4</v>
      </c>
      <c r="H3134" s="61" t="str">
        <f>IF(OR(G3134="",G3135="",G3136="",G3137=""),"",(SUMIF(A3134:A$7000,A3134,G3134:G$7000)))</f>
        <v/>
      </c>
      <c r="I3134" s="61" t="str">
        <f t="shared" si="294"/>
        <v/>
      </c>
      <c r="J3134" s="61" t="str">
        <f t="shared" si="290"/>
        <v/>
      </c>
      <c r="K3134" s="61">
        <f t="array" ref="K3134">(MAX(IF($A3134=InsertVoiceSwitchActivateLOG!A$1:A$7000,InsertVoiceSwitchActivateLOG!H$1:H$7000,0)))</f>
        <v>0.12380000000000002</v>
      </c>
      <c r="L3134" s="61" t="str">
        <f t="shared" si="295"/>
        <v/>
      </c>
      <c r="M3134" s="61">
        <f t="shared" si="293"/>
        <v>19.900000000006912</v>
      </c>
      <c r="N3134" s="59" t="str">
        <f t="shared" si="291"/>
        <v/>
      </c>
      <c r="O3134" s="59" t="str">
        <f t="shared" si="292"/>
        <v/>
      </c>
    </row>
    <row r="3135" spans="1:15" ht="12.5" customHeight="1" x14ac:dyDescent="0.35">
      <c r="A3135" s="2">
        <v>62</v>
      </c>
      <c r="B3135" s="2" t="s">
        <v>54</v>
      </c>
      <c r="C3135" s="69">
        <v>134.0033</v>
      </c>
      <c r="D3135" t="s">
        <v>50</v>
      </c>
      <c r="E3135" s="2" t="s">
        <v>41</v>
      </c>
      <c r="F3135" s="2" t="s">
        <v>55</v>
      </c>
      <c r="G3135" s="2"/>
      <c r="H3135" s="2" t="str">
        <f>IF(OR(G3135="",G3136="",G3137="",G3138=""),"",(SUMIF(A3135:A$7000,A3135,G3135:G$7000)))</f>
        <v/>
      </c>
      <c r="I3135" s="55" t="str">
        <f t="shared" si="294"/>
        <v/>
      </c>
      <c r="J3135" s="61" t="str">
        <f t="shared" si="290"/>
        <v/>
      </c>
      <c r="K3135" s="55">
        <f t="array" ref="K3135">(MAX(IF($A3135=InsertVoiceSwitchActivateLOG!A$1:A$7000,InsertVoiceSwitchActivateLOG!H$1:H$7000,0)))</f>
        <v>0.12380000000000002</v>
      </c>
      <c r="L3135" s="55" t="str">
        <f t="shared" si="295"/>
        <v/>
      </c>
      <c r="M3135" s="55">
        <f t="shared" si="293"/>
        <v>20.499999999998408</v>
      </c>
      <c r="N3135" s="59" t="str">
        <f t="shared" si="291"/>
        <v/>
      </c>
      <c r="O3135" s="59" t="str">
        <f t="shared" si="292"/>
        <v/>
      </c>
    </row>
    <row r="3136" spans="1:15" ht="12.5" customHeight="1" x14ac:dyDescent="0.35">
      <c r="A3136" s="61">
        <v>62</v>
      </c>
      <c r="B3136" s="61" t="s">
        <v>54</v>
      </c>
      <c r="C3136" s="70">
        <v>134.0197</v>
      </c>
      <c r="D3136" s="59" t="s">
        <v>50</v>
      </c>
      <c r="E3136" s="61" t="s">
        <v>41</v>
      </c>
      <c r="F3136" s="61" t="s">
        <v>55</v>
      </c>
      <c r="G3136" s="61"/>
      <c r="H3136" s="61" t="str">
        <f>IF(OR(G3136="",G3137="",G3138="",G3139=""),"",(SUMIF(A3136:A$7000,A3136,G3136:G$7000)))</f>
        <v/>
      </c>
      <c r="I3136" s="61" t="str">
        <f t="shared" si="294"/>
        <v/>
      </c>
      <c r="J3136" s="61" t="str">
        <f t="shared" si="290"/>
        <v/>
      </c>
      <c r="K3136" s="61">
        <f t="array" ref="K3136">(MAX(IF($A3136=InsertVoiceSwitchActivateLOG!A$1:A$7000,InsertVoiceSwitchActivateLOG!H$1:H$7000,0)))</f>
        <v>0.12380000000000002</v>
      </c>
      <c r="L3136" s="61" t="str">
        <f t="shared" si="295"/>
        <v/>
      </c>
      <c r="M3136" s="61">
        <f t="shared" si="293"/>
        <v>16.400000000004411</v>
      </c>
      <c r="N3136" s="59" t="str">
        <f t="shared" si="291"/>
        <v/>
      </c>
      <c r="O3136" s="59" t="str">
        <f t="shared" si="292"/>
        <v/>
      </c>
    </row>
    <row r="3137" spans="1:15" ht="12.5" customHeight="1" x14ac:dyDescent="0.35">
      <c r="A3137" s="2">
        <v>62</v>
      </c>
      <c r="B3137" s="2" t="s">
        <v>54</v>
      </c>
      <c r="C3137" s="69">
        <v>134.03720000000001</v>
      </c>
      <c r="D3137" t="s">
        <v>50</v>
      </c>
      <c r="E3137" s="2" t="s">
        <v>41</v>
      </c>
      <c r="F3137" s="2" t="s">
        <v>55</v>
      </c>
      <c r="G3137" s="2"/>
      <c r="H3137" s="2" t="str">
        <f>IF(OR(G3137="",G3138="",G3139="",G3140=""),"",(SUMIF(A3137:A$7000,A3137,G3137:G$7000)))</f>
        <v/>
      </c>
      <c r="I3137" s="55" t="str">
        <f t="shared" si="294"/>
        <v/>
      </c>
      <c r="J3137" s="61" t="str">
        <f t="shared" si="290"/>
        <v/>
      </c>
      <c r="K3137" s="55">
        <f t="array" ref="K3137">(MAX(IF($A3137=InsertVoiceSwitchActivateLOG!A$1:A$7000,InsertVoiceSwitchActivateLOG!H$1:H$7000,0)))</f>
        <v>0.12380000000000002</v>
      </c>
      <c r="L3137" s="55" t="str">
        <f t="shared" si="295"/>
        <v/>
      </c>
      <c r="M3137" s="55">
        <f t="shared" si="293"/>
        <v>17.500000000012506</v>
      </c>
      <c r="N3137" s="59" t="str">
        <f t="shared" si="291"/>
        <v/>
      </c>
      <c r="O3137" s="59" t="str">
        <f t="shared" si="292"/>
        <v/>
      </c>
    </row>
    <row r="3138" spans="1:15" ht="12.5" customHeight="1" x14ac:dyDescent="0.35">
      <c r="A3138" s="61">
        <v>62</v>
      </c>
      <c r="B3138" s="61" t="s">
        <v>54</v>
      </c>
      <c r="C3138" s="70">
        <v>134.0582</v>
      </c>
      <c r="D3138" s="59" t="s">
        <v>50</v>
      </c>
      <c r="E3138" s="61" t="s">
        <v>41</v>
      </c>
      <c r="F3138" s="61" t="s">
        <v>55</v>
      </c>
      <c r="G3138" s="61"/>
      <c r="H3138" s="61" t="str">
        <f>IF(OR(G3138="",G3139="",G3140="",G3141=""),"",(SUMIF(A3138:A$7000,A3138,G3138:G$7000)))</f>
        <v/>
      </c>
      <c r="I3138" s="61" t="str">
        <f t="shared" si="294"/>
        <v/>
      </c>
      <c r="J3138" s="61" t="str">
        <f t="shared" si="290"/>
        <v/>
      </c>
      <c r="K3138" s="61">
        <f t="array" ref="K3138">(MAX(IF($A3138=InsertVoiceSwitchActivateLOG!A$1:A$7000,InsertVoiceSwitchActivateLOG!H$1:H$7000,0)))</f>
        <v>0.12380000000000002</v>
      </c>
      <c r="L3138" s="61" t="str">
        <f t="shared" si="295"/>
        <v/>
      </c>
      <c r="M3138" s="61">
        <f t="shared" si="293"/>
        <v>20.999999999986585</v>
      </c>
      <c r="N3138" s="59" t="str">
        <f t="shared" si="291"/>
        <v/>
      </c>
      <c r="O3138" s="59" t="str">
        <f t="shared" si="292"/>
        <v/>
      </c>
    </row>
    <row r="3139" spans="1:15" ht="12.5" customHeight="1" x14ac:dyDescent="0.35">
      <c r="A3139" s="2">
        <v>63</v>
      </c>
      <c r="B3139" s="2" t="s">
        <v>54</v>
      </c>
      <c r="C3139" s="69">
        <v>135.0797</v>
      </c>
      <c r="D3139" t="s">
        <v>50</v>
      </c>
      <c r="E3139" s="2" t="s">
        <v>41</v>
      </c>
      <c r="F3139" s="2" t="s">
        <v>55</v>
      </c>
      <c r="G3139" s="2"/>
      <c r="H3139" s="2" t="str">
        <f>IF(OR(G3139="",G3140="",G3141="",G3142=""),"",(SUMIF(A3139:A$7000,A3139,G3139:G$7000)))</f>
        <v/>
      </c>
      <c r="I3139" s="55" t="str">
        <f t="shared" si="294"/>
        <v/>
      </c>
      <c r="J3139" s="61" t="str">
        <f t="shared" si="290"/>
        <v/>
      </c>
      <c r="K3139" s="55">
        <f t="array" ref="K3139">(MAX(IF($A3139=InsertVoiceSwitchActivateLOG!A$1:A$7000,InsertVoiceSwitchActivateLOG!H$1:H$7000,0)))</f>
        <v>3.5700000000000003E-2</v>
      </c>
      <c r="L3139" s="55" t="str">
        <f t="shared" si="295"/>
        <v/>
      </c>
      <c r="M3139" s="55">
        <f t="shared" si="293"/>
        <v>0</v>
      </c>
      <c r="N3139" s="59" t="str">
        <f t="shared" si="291"/>
        <v/>
      </c>
      <c r="O3139" s="59" t="str">
        <f t="shared" si="292"/>
        <v/>
      </c>
    </row>
    <row r="3140" spans="1:15" ht="12.5" customHeight="1" x14ac:dyDescent="0.35">
      <c r="A3140" s="61">
        <v>63</v>
      </c>
      <c r="B3140" s="61" t="s">
        <v>54</v>
      </c>
      <c r="C3140" s="70">
        <v>135.09719999999999</v>
      </c>
      <c r="D3140" s="59" t="s">
        <v>50</v>
      </c>
      <c r="E3140" s="61" t="s">
        <v>41</v>
      </c>
      <c r="F3140" s="61" t="s">
        <v>55</v>
      </c>
      <c r="G3140" s="61"/>
      <c r="H3140" s="61" t="str">
        <f>IF(OR(G3140="",G3141="",G3142="",G3143=""),"",(SUMIF(A3140:A$7000,A3140,G3140:G$7000)))</f>
        <v/>
      </c>
      <c r="I3140" s="61" t="str">
        <f t="shared" si="294"/>
        <v/>
      </c>
      <c r="J3140" s="61" t="str">
        <f t="shared" si="290"/>
        <v/>
      </c>
      <c r="K3140" s="61">
        <f t="array" ref="K3140">(MAX(IF($A3140=InsertVoiceSwitchActivateLOG!A$1:A$7000,InsertVoiceSwitchActivateLOG!H$1:H$7000,0)))</f>
        <v>3.5700000000000003E-2</v>
      </c>
      <c r="L3140" s="61" t="str">
        <f t="shared" si="295"/>
        <v/>
      </c>
      <c r="M3140" s="61">
        <f t="shared" si="293"/>
        <v>17.499999999984084</v>
      </c>
      <c r="N3140" s="59" t="str">
        <f t="shared" si="291"/>
        <v/>
      </c>
      <c r="O3140" s="59" t="str">
        <f t="shared" si="292"/>
        <v/>
      </c>
    </row>
    <row r="3141" spans="1:15" ht="12.5" customHeight="1" x14ac:dyDescent="0.35">
      <c r="A3141" s="2">
        <v>63</v>
      </c>
      <c r="B3141" s="2" t="s">
        <v>54</v>
      </c>
      <c r="C3141" s="69">
        <v>135.11439999999999</v>
      </c>
      <c r="D3141" t="s">
        <v>50</v>
      </c>
      <c r="E3141" s="2" t="s">
        <v>41</v>
      </c>
      <c r="F3141" s="2" t="s">
        <v>55</v>
      </c>
      <c r="G3141" s="2"/>
      <c r="H3141" s="2" t="str">
        <f>IF(OR(G3141="",G3142="",G3143="",G3144=""),"",(SUMIF(A3141:A$7000,A3141,G3141:G$7000)))</f>
        <v/>
      </c>
      <c r="I3141" s="55" t="str">
        <f t="shared" si="294"/>
        <v/>
      </c>
      <c r="J3141" s="61" t="str">
        <f t="shared" si="290"/>
        <v/>
      </c>
      <c r="K3141" s="55">
        <f t="array" ref="K3141">(MAX(IF($A3141=InsertVoiceSwitchActivateLOG!A$1:A$7000,InsertVoiceSwitchActivateLOG!H$1:H$7000,0)))</f>
        <v>3.5700000000000003E-2</v>
      </c>
      <c r="L3141" s="55" t="str">
        <f t="shared" si="295"/>
        <v/>
      </c>
      <c r="M3141" s="55">
        <f t="shared" si="293"/>
        <v>17.200000000002547</v>
      </c>
      <c r="N3141" s="59" t="str">
        <f t="shared" si="291"/>
        <v/>
      </c>
      <c r="O3141" s="59" t="str">
        <f t="shared" si="292"/>
        <v/>
      </c>
    </row>
    <row r="3142" spans="1:15" ht="12.5" customHeight="1" x14ac:dyDescent="0.35">
      <c r="A3142" s="61">
        <v>63</v>
      </c>
      <c r="B3142" s="61" t="s">
        <v>54</v>
      </c>
      <c r="C3142" s="70">
        <v>135.1369</v>
      </c>
      <c r="D3142" s="59" t="s">
        <v>50</v>
      </c>
      <c r="E3142" s="61" t="s">
        <v>41</v>
      </c>
      <c r="F3142" s="61" t="s">
        <v>55</v>
      </c>
      <c r="G3142" s="61"/>
      <c r="H3142" s="61" t="str">
        <f>IF(OR(G3142="",G3143="",G3144="",G3145=""),"",(SUMIF(A3142:A$7000,A3142,G3142:G$7000)))</f>
        <v/>
      </c>
      <c r="I3142" s="61" t="str">
        <f t="shared" si="294"/>
        <v/>
      </c>
      <c r="J3142" s="61" t="str">
        <f t="shared" si="290"/>
        <v/>
      </c>
      <c r="K3142" s="61">
        <f t="array" ref="K3142">(MAX(IF($A3142=InsertVoiceSwitchActivateLOG!A$1:A$7000,InsertVoiceSwitchActivateLOG!H$1:H$7000,0)))</f>
        <v>3.5700000000000003E-2</v>
      </c>
      <c r="L3142" s="61" t="str">
        <f t="shared" si="295"/>
        <v/>
      </c>
      <c r="M3142" s="61">
        <f t="shared" si="293"/>
        <v>22.500000000007958</v>
      </c>
      <c r="N3142" s="59" t="str">
        <f t="shared" si="291"/>
        <v/>
      </c>
      <c r="O3142" s="59" t="str">
        <f t="shared" si="292"/>
        <v/>
      </c>
    </row>
    <row r="3143" spans="1:15" ht="12.5" customHeight="1" x14ac:dyDescent="0.35">
      <c r="A3143" s="2">
        <v>63</v>
      </c>
      <c r="B3143" s="2" t="s">
        <v>54</v>
      </c>
      <c r="C3143" s="69">
        <v>135.16550000000001</v>
      </c>
      <c r="D3143" t="s">
        <v>50</v>
      </c>
      <c r="E3143" s="2" t="s">
        <v>41</v>
      </c>
      <c r="F3143" s="2" t="s">
        <v>55</v>
      </c>
      <c r="G3143" s="2"/>
      <c r="H3143" s="2" t="str">
        <f>IF(OR(G3143="",G3144="",G3145="",G3146=""),"",(SUMIF(A3143:A$7000,A3143,G3143:G$7000)))</f>
        <v/>
      </c>
      <c r="I3143" s="55" t="str">
        <f t="shared" si="294"/>
        <v/>
      </c>
      <c r="J3143" s="61" t="str">
        <f t="shared" si="290"/>
        <v/>
      </c>
      <c r="K3143" s="55">
        <f t="array" ref="K3143">(MAX(IF($A3143=InsertVoiceSwitchActivateLOG!A$1:A$7000,InsertVoiceSwitchActivateLOG!H$1:H$7000,0)))</f>
        <v>3.5700000000000003E-2</v>
      </c>
      <c r="L3143" s="55" t="str">
        <f t="shared" si="295"/>
        <v/>
      </c>
      <c r="M3143" s="55">
        <f t="shared" si="293"/>
        <v>28.600000000011505</v>
      </c>
      <c r="N3143" s="59" t="str">
        <f t="shared" si="291"/>
        <v/>
      </c>
      <c r="O3143" s="59" t="str">
        <f t="shared" si="292"/>
        <v/>
      </c>
    </row>
    <row r="3144" spans="1:15" ht="12.5" customHeight="1" x14ac:dyDescent="0.35">
      <c r="A3144" s="61">
        <v>63</v>
      </c>
      <c r="B3144" s="61" t="s">
        <v>54</v>
      </c>
      <c r="C3144" s="70">
        <v>135.1848</v>
      </c>
      <c r="D3144" s="59" t="s">
        <v>50</v>
      </c>
      <c r="E3144" s="61" t="s">
        <v>41</v>
      </c>
      <c r="F3144" s="61" t="s">
        <v>55</v>
      </c>
      <c r="G3144" s="61"/>
      <c r="H3144" s="61" t="str">
        <f>IF(OR(G3144="",G3145="",G3146="",G3147=""),"",(SUMIF(A3144:A$7000,A3144,G3144:G$7000)))</f>
        <v/>
      </c>
      <c r="I3144" s="61" t="str">
        <f t="shared" si="294"/>
        <v/>
      </c>
      <c r="J3144" s="61" t="str">
        <f t="shared" si="290"/>
        <v/>
      </c>
      <c r="K3144" s="61">
        <f t="array" ref="K3144">(MAX(IF($A3144=InsertVoiceSwitchActivateLOG!A$1:A$7000,InsertVoiceSwitchActivateLOG!H$1:H$7000,0)))</f>
        <v>3.5700000000000003E-2</v>
      </c>
      <c r="L3144" s="61" t="str">
        <f t="shared" si="295"/>
        <v/>
      </c>
      <c r="M3144" s="61">
        <f t="shared" si="293"/>
        <v>19.299999999986994</v>
      </c>
      <c r="N3144" s="59" t="str">
        <f t="shared" si="291"/>
        <v/>
      </c>
      <c r="O3144" s="59" t="str">
        <f t="shared" si="292"/>
        <v/>
      </c>
    </row>
    <row r="3145" spans="1:15" ht="12.5" customHeight="1" x14ac:dyDescent="0.35">
      <c r="A3145" s="2">
        <v>63</v>
      </c>
      <c r="B3145" s="2" t="s">
        <v>54</v>
      </c>
      <c r="C3145" s="69">
        <v>135.20480000000001</v>
      </c>
      <c r="D3145" t="s">
        <v>50</v>
      </c>
      <c r="E3145" s="2" t="s">
        <v>41</v>
      </c>
      <c r="F3145" s="2" t="s">
        <v>55</v>
      </c>
      <c r="G3145" s="2"/>
      <c r="H3145" s="2" t="str">
        <f>IF(OR(G3145="",G3146="",G3147="",G3148=""),"",(SUMIF(A3145:A$7000,A3145,G3145:G$7000)))</f>
        <v/>
      </c>
      <c r="I3145" s="55" t="str">
        <f t="shared" si="294"/>
        <v/>
      </c>
      <c r="J3145" s="61" t="str">
        <f t="shared" si="290"/>
        <v/>
      </c>
      <c r="K3145" s="55">
        <f t="array" ref="K3145">(MAX(IF($A3145=InsertVoiceSwitchActivateLOG!A$1:A$7000,InsertVoiceSwitchActivateLOG!H$1:H$7000,0)))</f>
        <v>3.5700000000000003E-2</v>
      </c>
      <c r="L3145" s="55" t="str">
        <f t="shared" si="295"/>
        <v/>
      </c>
      <c r="M3145" s="55">
        <f t="shared" si="293"/>
        <v>20.000000000010232</v>
      </c>
      <c r="N3145" s="59" t="str">
        <f t="shared" si="291"/>
        <v/>
      </c>
      <c r="O3145" s="59" t="str">
        <f t="shared" si="292"/>
        <v/>
      </c>
    </row>
    <row r="3146" spans="1:15" ht="12.5" customHeight="1" x14ac:dyDescent="0.35">
      <c r="A3146" s="61">
        <v>63</v>
      </c>
      <c r="B3146" s="61" t="s">
        <v>54</v>
      </c>
      <c r="C3146" s="70">
        <v>135.22319999999999</v>
      </c>
      <c r="D3146" s="59" t="s">
        <v>50</v>
      </c>
      <c r="E3146" s="61" t="s">
        <v>41</v>
      </c>
      <c r="F3146" s="61" t="s">
        <v>55</v>
      </c>
      <c r="G3146" s="61"/>
      <c r="H3146" s="61" t="str">
        <f>IF(OR(G3146="",G3147="",G3148="",G3149=""),"",(SUMIF(A3146:A$7000,A3146,G3146:G$7000)))</f>
        <v/>
      </c>
      <c r="I3146" s="61" t="str">
        <f t="shared" si="294"/>
        <v/>
      </c>
      <c r="J3146" s="61" t="str">
        <f t="shared" si="290"/>
        <v/>
      </c>
      <c r="K3146" s="61">
        <f t="array" ref="K3146">(MAX(IF($A3146=InsertVoiceSwitchActivateLOG!A$1:A$7000,InsertVoiceSwitchActivateLOG!H$1:H$7000,0)))</f>
        <v>3.5700000000000003E-2</v>
      </c>
      <c r="L3146" s="61" t="str">
        <f t="shared" si="295"/>
        <v/>
      </c>
      <c r="M3146" s="61">
        <f t="shared" si="293"/>
        <v>18.399999999985539</v>
      </c>
      <c r="N3146" s="59" t="str">
        <f t="shared" si="291"/>
        <v/>
      </c>
      <c r="O3146" s="59" t="str">
        <f t="shared" si="292"/>
        <v/>
      </c>
    </row>
    <row r="3147" spans="1:15" ht="12.5" customHeight="1" x14ac:dyDescent="0.35">
      <c r="A3147" s="2">
        <v>63</v>
      </c>
      <c r="B3147" s="2" t="s">
        <v>54</v>
      </c>
      <c r="C3147" s="69">
        <v>135.24170000000001</v>
      </c>
      <c r="D3147" t="s">
        <v>50</v>
      </c>
      <c r="E3147" s="2" t="s">
        <v>41</v>
      </c>
      <c r="F3147" s="2" t="s">
        <v>55</v>
      </c>
      <c r="G3147" s="2"/>
      <c r="H3147" s="2" t="str">
        <f>IF(OR(G3147="",G3148="",G3149="",G3150=""),"",(SUMIF(A3147:A$7000,A3147,G3147:G$7000)))</f>
        <v/>
      </c>
      <c r="I3147" s="55" t="str">
        <f t="shared" si="294"/>
        <v/>
      </c>
      <c r="J3147" s="61" t="str">
        <f t="shared" si="290"/>
        <v/>
      </c>
      <c r="K3147" s="55">
        <f t="array" ref="K3147">(MAX(IF($A3147=InsertVoiceSwitchActivateLOG!A$1:A$7000,InsertVoiceSwitchActivateLOG!H$1:H$7000,0)))</f>
        <v>3.5700000000000003E-2</v>
      </c>
      <c r="L3147" s="55" t="str">
        <f t="shared" si="295"/>
        <v/>
      </c>
      <c r="M3147" s="55">
        <f t="shared" si="293"/>
        <v>18.50000000001728</v>
      </c>
      <c r="N3147" s="59" t="str">
        <f t="shared" si="291"/>
        <v/>
      </c>
      <c r="O3147" s="59" t="str">
        <f t="shared" si="292"/>
        <v/>
      </c>
    </row>
    <row r="3148" spans="1:15" ht="12.5" customHeight="1" x14ac:dyDescent="0.35">
      <c r="A3148" s="61">
        <v>63</v>
      </c>
      <c r="B3148" s="61" t="s">
        <v>54</v>
      </c>
      <c r="C3148" s="70">
        <v>135.26140000000001</v>
      </c>
      <c r="D3148" s="59" t="s">
        <v>50</v>
      </c>
      <c r="E3148" s="61" t="s">
        <v>41</v>
      </c>
      <c r="F3148" s="61" t="s">
        <v>55</v>
      </c>
      <c r="G3148" s="61"/>
      <c r="H3148" s="61" t="str">
        <f>IF(OR(G3148="",G3149="",G3150="",G3151=""),"",(SUMIF(A3148:A$7000,A3148,G3148:G$7000)))</f>
        <v/>
      </c>
      <c r="I3148" s="61" t="str">
        <f t="shared" si="294"/>
        <v/>
      </c>
      <c r="J3148" s="61" t="str">
        <f t="shared" si="290"/>
        <v/>
      </c>
      <c r="K3148" s="61">
        <f t="array" ref="K3148">(MAX(IF($A3148=InsertVoiceSwitchActivateLOG!A$1:A$7000,InsertVoiceSwitchActivateLOG!H$1:H$7000,0)))</f>
        <v>3.5700000000000003E-2</v>
      </c>
      <c r="L3148" s="61" t="str">
        <f t="shared" si="295"/>
        <v/>
      </c>
      <c r="M3148" s="61">
        <f t="shared" si="293"/>
        <v>19.700000000000273</v>
      </c>
      <c r="N3148" s="59" t="str">
        <f t="shared" si="291"/>
        <v/>
      </c>
      <c r="O3148" s="59" t="str">
        <f t="shared" si="292"/>
        <v/>
      </c>
    </row>
    <row r="3149" spans="1:15" ht="12.5" customHeight="1" x14ac:dyDescent="0.35">
      <c r="A3149" s="2">
        <v>63</v>
      </c>
      <c r="B3149" s="2" t="s">
        <v>54</v>
      </c>
      <c r="C3149" s="69">
        <v>135.27979999999999</v>
      </c>
      <c r="D3149" t="s">
        <v>50</v>
      </c>
      <c r="E3149" s="2" t="s">
        <v>41</v>
      </c>
      <c r="F3149" s="2" t="s">
        <v>55</v>
      </c>
      <c r="G3149" s="2"/>
      <c r="H3149" s="2" t="str">
        <f>IF(OR(G3149="",G3150="",G3151="",G3152=""),"",(SUMIF(A3149:A$7000,A3149,G3149:G$7000)))</f>
        <v/>
      </c>
      <c r="I3149" s="55" t="str">
        <f t="shared" si="294"/>
        <v/>
      </c>
      <c r="J3149" s="61" t="str">
        <f t="shared" si="290"/>
        <v/>
      </c>
      <c r="K3149" s="55">
        <f t="array" ref="K3149">(MAX(IF($A3149=InsertVoiceSwitchActivateLOG!A$1:A$7000,InsertVoiceSwitchActivateLOG!H$1:H$7000,0)))</f>
        <v>3.5700000000000003E-2</v>
      </c>
      <c r="L3149" s="55" t="str">
        <f t="shared" si="295"/>
        <v/>
      </c>
      <c r="M3149" s="55">
        <f t="shared" si="293"/>
        <v>18.399999999985539</v>
      </c>
      <c r="N3149" s="59" t="str">
        <f t="shared" si="291"/>
        <v/>
      </c>
      <c r="O3149" s="59" t="str">
        <f t="shared" si="292"/>
        <v/>
      </c>
    </row>
    <row r="3150" spans="1:15" ht="12.5" customHeight="1" x14ac:dyDescent="0.35">
      <c r="A3150" s="61">
        <v>63</v>
      </c>
      <c r="B3150" s="61" t="s">
        <v>54</v>
      </c>
      <c r="C3150" s="70">
        <v>135.3032</v>
      </c>
      <c r="D3150" s="59" t="s">
        <v>50</v>
      </c>
      <c r="E3150" s="61" t="s">
        <v>41</v>
      </c>
      <c r="F3150" s="61" t="s">
        <v>55</v>
      </c>
      <c r="G3150" s="61"/>
      <c r="H3150" s="61" t="str">
        <f>IF(OR(G3150="",G3151="",G3152="",G3153=""),"",(SUMIF(A3150:A$7000,A3150,G3150:G$7000)))</f>
        <v/>
      </c>
      <c r="I3150" s="61" t="str">
        <f t="shared" si="294"/>
        <v/>
      </c>
      <c r="J3150" s="61" t="str">
        <f t="shared" si="290"/>
        <v/>
      </c>
      <c r="K3150" s="61">
        <f t="array" ref="K3150">(MAX(IF($A3150=InsertVoiceSwitchActivateLOG!A$1:A$7000,InsertVoiceSwitchActivateLOG!H$1:H$7000,0)))</f>
        <v>3.5700000000000003E-2</v>
      </c>
      <c r="L3150" s="61" t="str">
        <f t="shared" si="295"/>
        <v/>
      </c>
      <c r="M3150" s="61">
        <f t="shared" si="293"/>
        <v>23.400000000009413</v>
      </c>
      <c r="N3150" s="59" t="str">
        <f t="shared" si="291"/>
        <v/>
      </c>
      <c r="O3150" s="59" t="str">
        <f t="shared" si="292"/>
        <v/>
      </c>
    </row>
    <row r="3151" spans="1:15" ht="12.5" customHeight="1" x14ac:dyDescent="0.35">
      <c r="A3151" s="2">
        <v>63</v>
      </c>
      <c r="B3151" s="2" t="s">
        <v>54</v>
      </c>
      <c r="C3151" s="69">
        <v>135.32380000000001</v>
      </c>
      <c r="D3151" t="s">
        <v>50</v>
      </c>
      <c r="E3151" s="2" t="s">
        <v>41</v>
      </c>
      <c r="F3151" s="2" t="s">
        <v>55</v>
      </c>
      <c r="G3151" s="2"/>
      <c r="H3151" s="2" t="str">
        <f>IF(OR(G3151="",G3152="",G3153="",G3154=""),"",(SUMIF(A3151:A$7000,A3151,G3151:G$7000)))</f>
        <v/>
      </c>
      <c r="I3151" s="55" t="str">
        <f t="shared" si="294"/>
        <v/>
      </c>
      <c r="J3151" s="61" t="str">
        <f t="shared" si="290"/>
        <v/>
      </c>
      <c r="K3151" s="55">
        <f t="array" ref="K3151">(MAX(IF($A3151=InsertVoiceSwitchActivateLOG!A$1:A$7000,InsertVoiceSwitchActivateLOG!H$1:H$7000,0)))</f>
        <v>3.5700000000000003E-2</v>
      </c>
      <c r="L3151" s="55" t="str">
        <f t="shared" si="295"/>
        <v/>
      </c>
      <c r="M3151" s="55">
        <f t="shared" si="293"/>
        <v>20.600000000001728</v>
      </c>
      <c r="N3151" s="59" t="str">
        <f t="shared" si="291"/>
        <v/>
      </c>
      <c r="O3151" s="59" t="str">
        <f t="shared" si="292"/>
        <v/>
      </c>
    </row>
    <row r="3152" spans="1:15" ht="12.5" customHeight="1" x14ac:dyDescent="0.35">
      <c r="A3152" s="61">
        <v>63</v>
      </c>
      <c r="B3152" s="61" t="s">
        <v>54</v>
      </c>
      <c r="C3152" s="70">
        <v>135.33940000000001</v>
      </c>
      <c r="D3152" s="59" t="s">
        <v>50</v>
      </c>
      <c r="E3152" s="61" t="s">
        <v>41</v>
      </c>
      <c r="F3152" s="61" t="s">
        <v>55</v>
      </c>
      <c r="G3152" s="61"/>
      <c r="H3152" s="61" t="str">
        <f>IF(OR(G3152="",G3153="",G3154="",G3155=""),"",(SUMIF(A3152:A$7000,A3152,G3152:G$7000)))</f>
        <v/>
      </c>
      <c r="I3152" s="61" t="str">
        <f t="shared" si="294"/>
        <v/>
      </c>
      <c r="J3152" s="61" t="str">
        <f t="shared" si="290"/>
        <v/>
      </c>
      <c r="K3152" s="61">
        <f t="array" ref="K3152">(MAX(IF($A3152=InsertVoiceSwitchActivateLOG!A$1:A$7000,InsertVoiceSwitchActivateLOG!H$1:H$7000,0)))</f>
        <v>3.5700000000000003E-2</v>
      </c>
      <c r="L3152" s="61" t="str">
        <f t="shared" si="295"/>
        <v/>
      </c>
      <c r="M3152" s="61">
        <f t="shared" si="293"/>
        <v>15.600000000006276</v>
      </c>
      <c r="N3152" s="59" t="str">
        <f t="shared" si="291"/>
        <v/>
      </c>
      <c r="O3152" s="59" t="str">
        <f t="shared" si="292"/>
        <v/>
      </c>
    </row>
    <row r="3153" spans="1:15" ht="12.5" customHeight="1" x14ac:dyDescent="0.35">
      <c r="A3153" s="2">
        <v>63</v>
      </c>
      <c r="B3153" s="2" t="s">
        <v>54</v>
      </c>
      <c r="C3153" s="69">
        <v>135.3578</v>
      </c>
      <c r="D3153" t="s">
        <v>50</v>
      </c>
      <c r="E3153" s="2" t="s">
        <v>41</v>
      </c>
      <c r="F3153" s="2" t="s">
        <v>55</v>
      </c>
      <c r="G3153" s="2"/>
      <c r="H3153" s="2" t="str">
        <f>IF(OR(G3153="",G3154="",G3155="",G3156=""),"",(SUMIF(A3153:A$7000,A3153,G3153:G$7000)))</f>
        <v/>
      </c>
      <c r="I3153" s="55" t="str">
        <f t="shared" si="294"/>
        <v/>
      </c>
      <c r="J3153" s="61" t="str">
        <f t="shared" ref="J3153:J3216" si="296">IF(L3153="","",(VLOOKUP(A3153,A3153:E10137,5,FALSE)))</f>
        <v/>
      </c>
      <c r="K3153" s="55">
        <f t="array" ref="K3153">(MAX(IF($A3153=InsertVoiceSwitchActivateLOG!A$1:A$7000,InsertVoiceSwitchActivateLOG!H$1:H$7000,0)))</f>
        <v>3.5700000000000003E-2</v>
      </c>
      <c r="L3153" s="55" t="str">
        <f t="shared" si="295"/>
        <v/>
      </c>
      <c r="M3153" s="55">
        <f t="shared" si="293"/>
        <v>18.399999999985539</v>
      </c>
      <c r="N3153" s="59" t="str">
        <f t="shared" ref="N3153:N3216" si="297">IF(AND(G3153&gt;0,G3154&gt;0,G3152&gt;0),A3153,"")</f>
        <v/>
      </c>
      <c r="O3153" s="59" t="str">
        <f t="shared" ref="O3153:O3216" si="298">IF(N3153="","",(IF(G3153&gt;G3154,-1,1)))</f>
        <v/>
      </c>
    </row>
    <row r="3154" spans="1:15" ht="12.5" customHeight="1" x14ac:dyDescent="0.35">
      <c r="A3154" s="61">
        <v>63</v>
      </c>
      <c r="B3154" s="61" t="s">
        <v>54</v>
      </c>
      <c r="C3154" s="70">
        <v>135.3869</v>
      </c>
      <c r="D3154" s="59" t="s">
        <v>50</v>
      </c>
      <c r="E3154" s="61" t="s">
        <v>41</v>
      </c>
      <c r="F3154" s="61" t="s">
        <v>55</v>
      </c>
      <c r="G3154" s="61"/>
      <c r="H3154" s="61" t="str">
        <f>IF(OR(G3154="",G3155="",G3156="",G3157=""),"",(SUMIF(A3154:A$7000,A3154,G3154:G$7000)))</f>
        <v/>
      </c>
      <c r="I3154" s="61" t="str">
        <f t="shared" si="294"/>
        <v/>
      </c>
      <c r="J3154" s="61" t="str">
        <f t="shared" si="296"/>
        <v/>
      </c>
      <c r="K3154" s="61">
        <f t="array" ref="K3154">(MAX(IF($A3154=InsertVoiceSwitchActivateLOG!A$1:A$7000,InsertVoiceSwitchActivateLOG!H$1:H$7000,0)))</f>
        <v>3.5700000000000003E-2</v>
      </c>
      <c r="L3154" s="61" t="str">
        <f t="shared" si="295"/>
        <v/>
      </c>
      <c r="M3154" s="61">
        <f t="shared" ref="M3154:M3217" si="299">IF(A3154=A3153,ABS(C3154-C3153),0)*1000</f>
        <v>29.099999999999682</v>
      </c>
      <c r="N3154" s="59" t="str">
        <f t="shared" si="297"/>
        <v/>
      </c>
      <c r="O3154" s="59" t="str">
        <f t="shared" si="298"/>
        <v/>
      </c>
    </row>
    <row r="3155" spans="1:15" ht="12.5" customHeight="1" x14ac:dyDescent="0.35">
      <c r="A3155" s="2">
        <v>63</v>
      </c>
      <c r="B3155" s="2" t="s">
        <v>54</v>
      </c>
      <c r="C3155" s="69">
        <v>135.41820000000001</v>
      </c>
      <c r="D3155" t="s">
        <v>50</v>
      </c>
      <c r="E3155" s="2" t="s">
        <v>41</v>
      </c>
      <c r="F3155" s="2" t="s">
        <v>55</v>
      </c>
      <c r="G3155" s="2">
        <v>1E-4</v>
      </c>
      <c r="H3155" s="2">
        <f>IF(OR(G3155="",G3156="",G3157="",G3158=""),"",(SUMIF(A3155:A$7000,A3155,G3155:G$7000)))</f>
        <v>3.5700000000000003E-2</v>
      </c>
      <c r="I3155" s="55">
        <f t="shared" si="294"/>
        <v>63</v>
      </c>
      <c r="J3155" s="61" t="str">
        <f t="shared" si="296"/>
        <v>TaskD</v>
      </c>
      <c r="K3155" s="55">
        <f t="array" ref="K3155">(MAX(IF($A3155=InsertVoiceSwitchActivateLOG!A$1:A$7000,InsertVoiceSwitchActivateLOG!H$1:H$7000,0)))</f>
        <v>3.5700000000000003E-2</v>
      </c>
      <c r="L3155" s="55">
        <f t="shared" si="295"/>
        <v>135.41820000000001</v>
      </c>
      <c r="M3155" s="55">
        <f t="shared" si="299"/>
        <v>31.300000000015871</v>
      </c>
      <c r="N3155" s="59" t="str">
        <f t="shared" si="297"/>
        <v/>
      </c>
      <c r="O3155" s="59" t="str">
        <f t="shared" si="298"/>
        <v/>
      </c>
    </row>
    <row r="3156" spans="1:15" ht="12.5" customHeight="1" x14ac:dyDescent="0.35">
      <c r="A3156" s="61">
        <v>63</v>
      </c>
      <c r="B3156" s="61" t="s">
        <v>56</v>
      </c>
      <c r="C3156" s="70">
        <v>135.44220000000001</v>
      </c>
      <c r="D3156" s="59" t="s">
        <v>50</v>
      </c>
      <c r="E3156" s="61" t="s">
        <v>41</v>
      </c>
      <c r="F3156" s="61" t="s">
        <v>55</v>
      </c>
      <c r="G3156" s="61">
        <v>1.8E-3</v>
      </c>
      <c r="H3156" s="61">
        <f>IF(OR(G3156="",G3157="",G3158="",G3159=""),"",(SUMIF(A3156:A$7000,A3156,G3156:G$7000)))</f>
        <v>3.56E-2</v>
      </c>
      <c r="I3156" s="61" t="str">
        <f t="shared" si="294"/>
        <v/>
      </c>
      <c r="J3156" s="61" t="str">
        <f t="shared" si="296"/>
        <v/>
      </c>
      <c r="K3156" s="61">
        <f t="array" ref="K3156">(MAX(IF($A3156=InsertVoiceSwitchActivateLOG!A$1:A$7000,InsertVoiceSwitchActivateLOG!H$1:H$7000,0)))</f>
        <v>3.5700000000000003E-2</v>
      </c>
      <c r="L3156" s="61" t="str">
        <f t="shared" si="295"/>
        <v/>
      </c>
      <c r="M3156" s="61">
        <f t="shared" si="299"/>
        <v>24.000000000000909</v>
      </c>
      <c r="N3156" s="59">
        <f t="shared" si="297"/>
        <v>63</v>
      </c>
      <c r="O3156" s="59">
        <f t="shared" si="298"/>
        <v>-1</v>
      </c>
    </row>
    <row r="3157" spans="1:15" ht="12.5" customHeight="1" x14ac:dyDescent="0.35">
      <c r="A3157" s="2">
        <v>63</v>
      </c>
      <c r="B3157" s="2" t="s">
        <v>54</v>
      </c>
      <c r="C3157" s="69">
        <v>135.47049999999999</v>
      </c>
      <c r="D3157" t="s">
        <v>50</v>
      </c>
      <c r="E3157" s="2" t="s">
        <v>41</v>
      </c>
      <c r="F3157" s="2" t="s">
        <v>55</v>
      </c>
      <c r="G3157" s="2">
        <v>5.9999999999999995E-4</v>
      </c>
      <c r="H3157" s="2">
        <f>IF(OR(G3157="",G3158="",G3159="",G3160=""),"",(SUMIF(A3157:A$7000,A3157,G3157:G$7000)))</f>
        <v>3.3800000000000004E-2</v>
      </c>
      <c r="I3157" s="55" t="str">
        <f t="shared" si="294"/>
        <v/>
      </c>
      <c r="J3157" s="61" t="str">
        <f t="shared" si="296"/>
        <v/>
      </c>
      <c r="K3157" s="55">
        <f t="array" ref="K3157">(MAX(IF($A3157=InsertVoiceSwitchActivateLOG!A$1:A$7000,InsertVoiceSwitchActivateLOG!H$1:H$7000,0)))</f>
        <v>3.5700000000000003E-2</v>
      </c>
      <c r="L3157" s="55" t="str">
        <f t="shared" si="295"/>
        <v/>
      </c>
      <c r="M3157" s="55">
        <f t="shared" si="299"/>
        <v>28.299999999973124</v>
      </c>
      <c r="N3157" s="59">
        <f t="shared" si="297"/>
        <v>63</v>
      </c>
      <c r="O3157" s="59">
        <f t="shared" si="298"/>
        <v>1</v>
      </c>
    </row>
    <row r="3158" spans="1:15" ht="12.5" customHeight="1" x14ac:dyDescent="0.35">
      <c r="A3158" s="61">
        <v>63</v>
      </c>
      <c r="B3158" s="61" t="s">
        <v>56</v>
      </c>
      <c r="C3158" s="70">
        <v>135.49950000000001</v>
      </c>
      <c r="D3158" s="59" t="s">
        <v>50</v>
      </c>
      <c r="E3158" s="61" t="s">
        <v>41</v>
      </c>
      <c r="F3158" s="61" t="s">
        <v>55</v>
      </c>
      <c r="G3158" s="61">
        <v>1.8E-3</v>
      </c>
      <c r="H3158" s="61">
        <f>IF(OR(G3158="",G3159="",G3160="",G3161=""),"",(SUMIF(A3158:A$7000,A3158,G3158:G$7000)))</f>
        <v>3.32E-2</v>
      </c>
      <c r="I3158" s="61" t="str">
        <f t="shared" si="294"/>
        <v/>
      </c>
      <c r="J3158" s="61" t="str">
        <f t="shared" si="296"/>
        <v/>
      </c>
      <c r="K3158" s="61">
        <f t="array" ref="K3158">(MAX(IF($A3158=InsertVoiceSwitchActivateLOG!A$1:A$7000,InsertVoiceSwitchActivateLOG!H$1:H$7000,0)))</f>
        <v>3.5700000000000003E-2</v>
      </c>
      <c r="L3158" s="61" t="str">
        <f t="shared" si="295"/>
        <v/>
      </c>
      <c r="M3158" s="61">
        <f t="shared" si="299"/>
        <v>29.000000000024784</v>
      </c>
      <c r="N3158" s="59">
        <f t="shared" si="297"/>
        <v>63</v>
      </c>
      <c r="O3158" s="59">
        <f t="shared" si="298"/>
        <v>1</v>
      </c>
    </row>
    <row r="3159" spans="1:15" ht="12.5" customHeight="1" x14ac:dyDescent="0.35">
      <c r="A3159" s="2">
        <v>63</v>
      </c>
      <c r="B3159" s="2" t="s">
        <v>56</v>
      </c>
      <c r="C3159" s="69">
        <v>135.51939999999999</v>
      </c>
      <c r="D3159" t="s">
        <v>50</v>
      </c>
      <c r="E3159" s="2" t="s">
        <v>41</v>
      </c>
      <c r="F3159" s="2" t="s">
        <v>55</v>
      </c>
      <c r="G3159" s="2">
        <v>3.0999999999999999E-3</v>
      </c>
      <c r="H3159" s="2">
        <f>IF(OR(G3159="",G3160="",G3161="",G3162=""),"",(SUMIF(A3159:A$7000,A3159,G3159:G$7000)))</f>
        <v>3.1399999999999997E-2</v>
      </c>
      <c r="I3159" s="55" t="str">
        <f t="shared" si="294"/>
        <v/>
      </c>
      <c r="J3159" s="61" t="str">
        <f t="shared" si="296"/>
        <v/>
      </c>
      <c r="K3159" s="55">
        <f t="array" ref="K3159">(MAX(IF($A3159=InsertVoiceSwitchActivateLOG!A$1:A$7000,InsertVoiceSwitchActivateLOG!H$1:H$7000,0)))</f>
        <v>3.5700000000000003E-2</v>
      </c>
      <c r="L3159" s="55" t="str">
        <f t="shared" si="295"/>
        <v/>
      </c>
      <c r="M3159" s="55">
        <f t="shared" si="299"/>
        <v>19.89999999997849</v>
      </c>
      <c r="N3159" s="59">
        <f t="shared" si="297"/>
        <v>63</v>
      </c>
      <c r="O3159" s="59">
        <f t="shared" si="298"/>
        <v>1</v>
      </c>
    </row>
    <row r="3160" spans="1:15" ht="12.5" customHeight="1" x14ac:dyDescent="0.35">
      <c r="A3160" s="61">
        <v>63</v>
      </c>
      <c r="B3160" s="61" t="s">
        <v>56</v>
      </c>
      <c r="C3160" s="70">
        <v>135.5359</v>
      </c>
      <c r="D3160" s="59" t="s">
        <v>50</v>
      </c>
      <c r="E3160" s="61" t="s">
        <v>41</v>
      </c>
      <c r="F3160" s="61" t="s">
        <v>55</v>
      </c>
      <c r="G3160" s="61">
        <v>4.7999999999999996E-3</v>
      </c>
      <c r="H3160" s="61">
        <f>IF(OR(G3160="",G3161="",G3162="",G3163=""),"",(SUMIF(A3160:A$7000,A3160,G3160:G$7000)))</f>
        <v>2.8299999999999995E-2</v>
      </c>
      <c r="I3160" s="61" t="str">
        <f t="shared" si="294"/>
        <v/>
      </c>
      <c r="J3160" s="61" t="str">
        <f t="shared" si="296"/>
        <v/>
      </c>
      <c r="K3160" s="61">
        <f t="array" ref="K3160">(MAX(IF($A3160=InsertVoiceSwitchActivateLOG!A$1:A$7000,InsertVoiceSwitchActivateLOG!H$1:H$7000,0)))</f>
        <v>3.5700000000000003E-2</v>
      </c>
      <c r="L3160" s="61" t="str">
        <f t="shared" si="295"/>
        <v/>
      </c>
      <c r="M3160" s="61">
        <f t="shared" si="299"/>
        <v>16.500000000007731</v>
      </c>
      <c r="N3160" s="59">
        <f t="shared" si="297"/>
        <v>63</v>
      </c>
      <c r="O3160" s="59">
        <f t="shared" si="298"/>
        <v>1</v>
      </c>
    </row>
    <row r="3161" spans="1:15" ht="12.5" customHeight="1" x14ac:dyDescent="0.35">
      <c r="A3161" s="2">
        <v>63</v>
      </c>
      <c r="B3161" s="2" t="s">
        <v>56</v>
      </c>
      <c r="C3161" s="69">
        <v>135.553</v>
      </c>
      <c r="D3161" t="s">
        <v>50</v>
      </c>
      <c r="E3161" s="2" t="s">
        <v>41</v>
      </c>
      <c r="F3161" s="2" t="s">
        <v>55</v>
      </c>
      <c r="G3161" s="2">
        <v>4.7999999999999996E-3</v>
      </c>
      <c r="H3161" s="2">
        <f>IF(OR(G3161="",G3162="",G3163="",G3164=""),"",(SUMIF(A3161:A$7000,A3161,G3161:G$7000)))</f>
        <v>2.35E-2</v>
      </c>
      <c r="I3161" s="55" t="str">
        <f t="shared" si="294"/>
        <v/>
      </c>
      <c r="J3161" s="61" t="str">
        <f t="shared" si="296"/>
        <v/>
      </c>
      <c r="K3161" s="55">
        <f t="array" ref="K3161">(MAX(IF($A3161=InsertVoiceSwitchActivateLOG!A$1:A$7000,InsertVoiceSwitchActivateLOG!H$1:H$7000,0)))</f>
        <v>3.5700000000000003E-2</v>
      </c>
      <c r="L3161" s="55" t="str">
        <f t="shared" si="295"/>
        <v/>
      </c>
      <c r="M3161" s="55">
        <f t="shared" si="299"/>
        <v>17.099999999999227</v>
      </c>
      <c r="N3161" s="59">
        <f t="shared" si="297"/>
        <v>63</v>
      </c>
      <c r="O3161" s="59">
        <f t="shared" si="298"/>
        <v>-1</v>
      </c>
    </row>
    <row r="3162" spans="1:15" ht="12.5" customHeight="1" x14ac:dyDescent="0.35">
      <c r="A3162" s="61">
        <v>63</v>
      </c>
      <c r="B3162" s="61" t="s">
        <v>56</v>
      </c>
      <c r="C3162" s="70">
        <v>135.56829999999999</v>
      </c>
      <c r="D3162" s="59" t="s">
        <v>50</v>
      </c>
      <c r="E3162" s="61" t="s">
        <v>41</v>
      </c>
      <c r="F3162" s="61" t="s">
        <v>55</v>
      </c>
      <c r="G3162" s="61">
        <v>1.8E-3</v>
      </c>
      <c r="H3162" s="61">
        <f>IF(OR(G3162="",G3163="",G3164="",G3165=""),"",(SUMIF(A3162:A$7000,A3162,G3162:G$7000)))</f>
        <v>1.8699999999999998E-2</v>
      </c>
      <c r="I3162" s="61" t="str">
        <f t="shared" ref="I3162:I3225" si="300">IF(L3162="","",A3162)</f>
        <v/>
      </c>
      <c r="J3162" s="61" t="str">
        <f t="shared" si="296"/>
        <v/>
      </c>
      <c r="K3162" s="61">
        <f t="array" ref="K3162">(MAX(IF($A3162=InsertVoiceSwitchActivateLOG!A$1:A$7000,InsertVoiceSwitchActivateLOG!H$1:H$7000,0)))</f>
        <v>3.5700000000000003E-2</v>
      </c>
      <c r="L3162" s="61" t="str">
        <f t="shared" ref="L3162:L3225" si="301">IF(H3162="","",IF(AND(H3161="",H3160="",H3159=""),C3162,""))</f>
        <v/>
      </c>
      <c r="M3162" s="61">
        <f t="shared" si="299"/>
        <v>15.299999999996317</v>
      </c>
      <c r="N3162" s="59">
        <f t="shared" si="297"/>
        <v>63</v>
      </c>
      <c r="O3162" s="59">
        <f t="shared" si="298"/>
        <v>1</v>
      </c>
    </row>
    <row r="3163" spans="1:15" ht="12.5" customHeight="1" x14ac:dyDescent="0.35">
      <c r="A3163" s="2">
        <v>63</v>
      </c>
      <c r="B3163" s="2" t="s">
        <v>56</v>
      </c>
      <c r="C3163" s="69">
        <v>135.58529999999999</v>
      </c>
      <c r="D3163" t="s">
        <v>50</v>
      </c>
      <c r="E3163" s="2" t="s">
        <v>41</v>
      </c>
      <c r="F3163" s="2" t="s">
        <v>55</v>
      </c>
      <c r="G3163" s="2">
        <v>5.3E-3</v>
      </c>
      <c r="H3163" s="2">
        <f>IF(OR(G3163="",G3164="",G3165="",G3166=""),"",(SUMIF(A3163:A$7000,A3163,G3163:G$7000)))</f>
        <v>1.6899999999999998E-2</v>
      </c>
      <c r="I3163" s="55" t="str">
        <f t="shared" si="300"/>
        <v/>
      </c>
      <c r="J3163" s="61" t="str">
        <f t="shared" si="296"/>
        <v/>
      </c>
      <c r="K3163" s="55">
        <f t="array" ref="K3163">(MAX(IF($A3163=InsertVoiceSwitchActivateLOG!A$1:A$7000,InsertVoiceSwitchActivateLOG!H$1:H$7000,0)))</f>
        <v>3.5700000000000003E-2</v>
      </c>
      <c r="L3163" s="55" t="str">
        <f t="shared" si="301"/>
        <v/>
      </c>
      <c r="M3163" s="55">
        <f t="shared" si="299"/>
        <v>16.999999999995907</v>
      </c>
      <c r="N3163" s="59">
        <f t="shared" si="297"/>
        <v>63</v>
      </c>
      <c r="O3163" s="59">
        <f t="shared" si="298"/>
        <v>-1</v>
      </c>
    </row>
    <row r="3164" spans="1:15" ht="12.5" customHeight="1" x14ac:dyDescent="0.35">
      <c r="A3164" s="61">
        <v>63</v>
      </c>
      <c r="B3164" s="61" t="s">
        <v>56</v>
      </c>
      <c r="C3164" s="70">
        <v>135.6018</v>
      </c>
      <c r="D3164" s="59" t="s">
        <v>50</v>
      </c>
      <c r="E3164" s="61" t="s">
        <v>41</v>
      </c>
      <c r="F3164" s="61" t="s">
        <v>55</v>
      </c>
      <c r="G3164" s="61">
        <v>1.9E-3</v>
      </c>
      <c r="H3164" s="61">
        <f>IF(OR(G3164="",G3165="",G3166="",G3167=""),"",(SUMIF(A3164:A$7000,A3164,G3164:G$7000)))</f>
        <v>1.1599999999999999E-2</v>
      </c>
      <c r="I3164" s="61" t="str">
        <f t="shared" si="300"/>
        <v/>
      </c>
      <c r="J3164" s="61" t="str">
        <f t="shared" si="296"/>
        <v/>
      </c>
      <c r="K3164" s="61">
        <f t="array" ref="K3164">(MAX(IF($A3164=InsertVoiceSwitchActivateLOG!A$1:A$7000,InsertVoiceSwitchActivateLOG!H$1:H$7000,0)))</f>
        <v>3.5700000000000003E-2</v>
      </c>
      <c r="L3164" s="61" t="str">
        <f t="shared" si="301"/>
        <v/>
      </c>
      <c r="M3164" s="61">
        <f t="shared" si="299"/>
        <v>16.500000000007731</v>
      </c>
      <c r="N3164" s="59">
        <f t="shared" si="297"/>
        <v>63</v>
      </c>
      <c r="O3164" s="59">
        <f t="shared" si="298"/>
        <v>1</v>
      </c>
    </row>
    <row r="3165" spans="1:15" ht="12.5" customHeight="1" x14ac:dyDescent="0.35">
      <c r="A3165" s="2">
        <v>63</v>
      </c>
      <c r="B3165" s="2" t="s">
        <v>56</v>
      </c>
      <c r="C3165" s="69">
        <v>135.61959999999999</v>
      </c>
      <c r="D3165" t="s">
        <v>50</v>
      </c>
      <c r="E3165" s="2" t="s">
        <v>41</v>
      </c>
      <c r="F3165" s="2" t="s">
        <v>55</v>
      </c>
      <c r="G3165" s="2">
        <v>1.9E-3</v>
      </c>
      <c r="H3165" s="2">
        <f>IF(OR(G3165="",G3166="",G3167="",G3168=""),"",(SUMIF(A3165:A$7000,A3165,G3165:G$7000)))</f>
        <v>9.6999999999999986E-3</v>
      </c>
      <c r="I3165" s="55" t="str">
        <f t="shared" si="300"/>
        <v/>
      </c>
      <c r="J3165" s="61" t="str">
        <f t="shared" si="296"/>
        <v/>
      </c>
      <c r="K3165" s="55">
        <f t="array" ref="K3165">(MAX(IF($A3165=InsertVoiceSwitchActivateLOG!A$1:A$7000,InsertVoiceSwitchActivateLOG!H$1:H$7000,0)))</f>
        <v>3.5700000000000003E-2</v>
      </c>
      <c r="L3165" s="55" t="str">
        <f t="shared" si="301"/>
        <v/>
      </c>
      <c r="M3165" s="55">
        <f t="shared" si="299"/>
        <v>17.799999999994043</v>
      </c>
      <c r="N3165" s="59">
        <f t="shared" si="297"/>
        <v>63</v>
      </c>
      <c r="O3165" s="59">
        <f t="shared" si="298"/>
        <v>1</v>
      </c>
    </row>
    <row r="3166" spans="1:15" ht="12.5" customHeight="1" x14ac:dyDescent="0.35">
      <c r="A3166" s="61">
        <v>63</v>
      </c>
      <c r="B3166" s="61" t="s">
        <v>56</v>
      </c>
      <c r="C3166" s="70">
        <v>135.63579999999999</v>
      </c>
      <c r="D3166" s="59" t="s">
        <v>50</v>
      </c>
      <c r="E3166" s="61" t="s">
        <v>41</v>
      </c>
      <c r="F3166" s="61" t="s">
        <v>55</v>
      </c>
      <c r="G3166" s="61">
        <v>3.3E-3</v>
      </c>
      <c r="H3166" s="61">
        <f>IF(OR(G3166="",G3167="",G3168="",G3169=""),"",(SUMIF(A3166:A$7000,A3166,G3166:G$7000)))</f>
        <v>7.8000000000000014E-3</v>
      </c>
      <c r="I3166" s="61" t="str">
        <f t="shared" si="300"/>
        <v/>
      </c>
      <c r="J3166" s="61" t="str">
        <f t="shared" si="296"/>
        <v/>
      </c>
      <c r="K3166" s="61">
        <f t="array" ref="K3166">(MAX(IF($A3166=InsertVoiceSwitchActivateLOG!A$1:A$7000,InsertVoiceSwitchActivateLOG!H$1:H$7000,0)))</f>
        <v>3.5700000000000003E-2</v>
      </c>
      <c r="L3166" s="61" t="str">
        <f t="shared" si="301"/>
        <v/>
      </c>
      <c r="M3166" s="61">
        <f t="shared" si="299"/>
        <v>16.199999999997772</v>
      </c>
      <c r="N3166" s="59">
        <f t="shared" si="297"/>
        <v>63</v>
      </c>
      <c r="O3166" s="59">
        <f t="shared" si="298"/>
        <v>-1</v>
      </c>
    </row>
    <row r="3167" spans="1:15" ht="12.5" customHeight="1" x14ac:dyDescent="0.35">
      <c r="A3167" s="2">
        <v>63</v>
      </c>
      <c r="B3167" s="2" t="s">
        <v>56</v>
      </c>
      <c r="C3167" s="69">
        <v>135.65190000000001</v>
      </c>
      <c r="D3167" t="s">
        <v>50</v>
      </c>
      <c r="E3167" s="2" t="s">
        <v>41</v>
      </c>
      <c r="F3167" s="2" t="s">
        <v>55</v>
      </c>
      <c r="G3167" s="2">
        <v>2.3999999999999998E-3</v>
      </c>
      <c r="H3167" s="2">
        <f>IF(OR(G3167="",G3168="",G3169="",G3170=""),"",(SUMIF(A3167:A$7000,A3167,G3167:G$7000)))</f>
        <v>4.5000000000000005E-3</v>
      </c>
      <c r="I3167" s="55" t="str">
        <f t="shared" si="300"/>
        <v/>
      </c>
      <c r="J3167" s="61" t="str">
        <f t="shared" si="296"/>
        <v/>
      </c>
      <c r="K3167" s="55">
        <f t="array" ref="K3167">(MAX(IF($A3167=InsertVoiceSwitchActivateLOG!A$1:A$7000,InsertVoiceSwitchActivateLOG!H$1:H$7000,0)))</f>
        <v>3.5700000000000003E-2</v>
      </c>
      <c r="L3167" s="55" t="str">
        <f t="shared" si="301"/>
        <v/>
      </c>
      <c r="M3167" s="55">
        <f t="shared" si="299"/>
        <v>16.100000000022874</v>
      </c>
      <c r="N3167" s="59">
        <f t="shared" si="297"/>
        <v>63</v>
      </c>
      <c r="O3167" s="59">
        <f t="shared" si="298"/>
        <v>-1</v>
      </c>
    </row>
    <row r="3168" spans="1:15" ht="12.5" customHeight="1" x14ac:dyDescent="0.35">
      <c r="A3168" s="61">
        <v>63</v>
      </c>
      <c r="B3168" s="61" t="s">
        <v>56</v>
      </c>
      <c r="C3168" s="70">
        <v>135.66929999999999</v>
      </c>
      <c r="D3168" s="59" t="s">
        <v>50</v>
      </c>
      <c r="E3168" s="61" t="s">
        <v>41</v>
      </c>
      <c r="F3168" s="61" t="s">
        <v>55</v>
      </c>
      <c r="G3168" s="61">
        <v>1.1000000000000001E-3</v>
      </c>
      <c r="H3168" s="61" t="str">
        <f>IF(OR(G3168="",G3169="",G3170="",G3171=""),"",(SUMIF(A3168:A$7000,A3168,G3168:G$7000)))</f>
        <v/>
      </c>
      <c r="I3168" s="61" t="str">
        <f t="shared" si="300"/>
        <v/>
      </c>
      <c r="J3168" s="61" t="str">
        <f t="shared" si="296"/>
        <v/>
      </c>
      <c r="K3168" s="61">
        <f t="array" ref="K3168">(MAX(IF($A3168=InsertVoiceSwitchActivateLOG!A$1:A$7000,InsertVoiceSwitchActivateLOG!H$1:H$7000,0)))</f>
        <v>3.5700000000000003E-2</v>
      </c>
      <c r="L3168" s="61" t="str">
        <f t="shared" si="301"/>
        <v/>
      </c>
      <c r="M3168" s="61">
        <f t="shared" si="299"/>
        <v>17.399999999980764</v>
      </c>
      <c r="N3168" s="59">
        <f t="shared" si="297"/>
        <v>63</v>
      </c>
      <c r="O3168" s="59">
        <f t="shared" si="298"/>
        <v>-1</v>
      </c>
    </row>
    <row r="3169" spans="1:15" ht="12.5" customHeight="1" x14ac:dyDescent="0.35">
      <c r="A3169" s="2">
        <v>63</v>
      </c>
      <c r="B3169" s="2" t="s">
        <v>54</v>
      </c>
      <c r="C3169" s="69">
        <v>135.6859</v>
      </c>
      <c r="D3169" t="s">
        <v>50</v>
      </c>
      <c r="E3169" s="2" t="s">
        <v>41</v>
      </c>
      <c r="F3169" s="2" t="s">
        <v>55</v>
      </c>
      <c r="G3169" s="2">
        <v>8.0000000000000004E-4</v>
      </c>
      <c r="H3169" s="2" t="str">
        <f>IF(OR(G3169="",G3170="",G3171="",G3172=""),"",(SUMIF(A3169:A$7000,A3169,G3169:G$7000)))</f>
        <v/>
      </c>
      <c r="I3169" s="55" t="str">
        <f t="shared" si="300"/>
        <v/>
      </c>
      <c r="J3169" s="61" t="str">
        <f t="shared" si="296"/>
        <v/>
      </c>
      <c r="K3169" s="55">
        <f t="array" ref="K3169">(MAX(IF($A3169=InsertVoiceSwitchActivateLOG!A$1:A$7000,InsertVoiceSwitchActivateLOG!H$1:H$7000,0)))</f>
        <v>3.5700000000000003E-2</v>
      </c>
      <c r="L3169" s="55" t="str">
        <f t="shared" si="301"/>
        <v/>
      </c>
      <c r="M3169" s="55">
        <f t="shared" si="299"/>
        <v>16.60000000001105</v>
      </c>
      <c r="N3169" s="59">
        <f t="shared" si="297"/>
        <v>63</v>
      </c>
      <c r="O3169" s="59">
        <f t="shared" si="298"/>
        <v>-1</v>
      </c>
    </row>
    <row r="3170" spans="1:15" ht="12.5" customHeight="1" x14ac:dyDescent="0.35">
      <c r="A3170" s="61">
        <v>63</v>
      </c>
      <c r="B3170" s="61" t="s">
        <v>54</v>
      </c>
      <c r="C3170" s="70">
        <v>135.70269999999999</v>
      </c>
      <c r="D3170" s="59" t="s">
        <v>50</v>
      </c>
      <c r="E3170" s="61" t="s">
        <v>41</v>
      </c>
      <c r="F3170" s="61" t="s">
        <v>55</v>
      </c>
      <c r="G3170" s="61">
        <v>1E-4</v>
      </c>
      <c r="H3170" s="61" t="str">
        <f>IF(OR(G3170="",G3171="",G3172="",G3173=""),"",(SUMIF(A3170:A$7000,A3170,G3170:G$7000)))</f>
        <v/>
      </c>
      <c r="I3170" s="61" t="str">
        <f t="shared" si="300"/>
        <v/>
      </c>
      <c r="J3170" s="61" t="str">
        <f t="shared" si="296"/>
        <v/>
      </c>
      <c r="K3170" s="61">
        <f t="array" ref="K3170">(MAX(IF($A3170=InsertVoiceSwitchActivateLOG!A$1:A$7000,InsertVoiceSwitchActivateLOG!H$1:H$7000,0)))</f>
        <v>3.5700000000000003E-2</v>
      </c>
      <c r="L3170" s="61" t="str">
        <f t="shared" si="301"/>
        <v/>
      </c>
      <c r="M3170" s="61">
        <f t="shared" si="299"/>
        <v>16.799999999989268</v>
      </c>
      <c r="N3170" s="59" t="str">
        <f t="shared" si="297"/>
        <v/>
      </c>
      <c r="O3170" s="59" t="str">
        <f t="shared" si="298"/>
        <v/>
      </c>
    </row>
    <row r="3171" spans="1:15" ht="12.5" customHeight="1" x14ac:dyDescent="0.35">
      <c r="A3171" s="2">
        <v>63</v>
      </c>
      <c r="B3171" s="2" t="s">
        <v>54</v>
      </c>
      <c r="C3171" s="69">
        <v>135.71889999999999</v>
      </c>
      <c r="D3171" t="s">
        <v>50</v>
      </c>
      <c r="E3171" s="2" t="s">
        <v>41</v>
      </c>
      <c r="F3171" s="2" t="s">
        <v>55</v>
      </c>
      <c r="G3171" s="2"/>
      <c r="H3171" s="2" t="str">
        <f>IF(OR(G3171="",G3172="",G3173="",G3174=""),"",(SUMIF(A3171:A$7000,A3171,G3171:G$7000)))</f>
        <v/>
      </c>
      <c r="I3171" s="55" t="str">
        <f t="shared" si="300"/>
        <v/>
      </c>
      <c r="J3171" s="61" t="str">
        <f t="shared" si="296"/>
        <v/>
      </c>
      <c r="K3171" s="55">
        <f t="array" ref="K3171">(MAX(IF($A3171=InsertVoiceSwitchActivateLOG!A$1:A$7000,InsertVoiceSwitchActivateLOG!H$1:H$7000,0)))</f>
        <v>3.5700000000000003E-2</v>
      </c>
      <c r="L3171" s="55" t="str">
        <f t="shared" si="301"/>
        <v/>
      </c>
      <c r="M3171" s="55">
        <f t="shared" si="299"/>
        <v>16.199999999997772</v>
      </c>
      <c r="N3171" s="59" t="str">
        <f t="shared" si="297"/>
        <v/>
      </c>
      <c r="O3171" s="59" t="str">
        <f t="shared" si="298"/>
        <v/>
      </c>
    </row>
    <row r="3172" spans="1:15" ht="12.5" customHeight="1" x14ac:dyDescent="0.35">
      <c r="A3172" s="61">
        <v>63</v>
      </c>
      <c r="B3172" s="61" t="s">
        <v>54</v>
      </c>
      <c r="C3172" s="70">
        <v>135.73419999999999</v>
      </c>
      <c r="D3172" s="59" t="s">
        <v>50</v>
      </c>
      <c r="E3172" s="61" t="s">
        <v>41</v>
      </c>
      <c r="F3172" s="61" t="s">
        <v>55</v>
      </c>
      <c r="G3172" s="61"/>
      <c r="H3172" s="61" t="str">
        <f>IF(OR(G3172="",G3173="",G3174="",G3175=""),"",(SUMIF(A3172:A$7000,A3172,G3172:G$7000)))</f>
        <v/>
      </c>
      <c r="I3172" s="61" t="str">
        <f t="shared" si="300"/>
        <v/>
      </c>
      <c r="J3172" s="61" t="str">
        <f t="shared" si="296"/>
        <v/>
      </c>
      <c r="K3172" s="61">
        <f t="array" ref="K3172">(MAX(IF($A3172=InsertVoiceSwitchActivateLOG!A$1:A$7000,InsertVoiceSwitchActivateLOG!H$1:H$7000,0)))</f>
        <v>3.5700000000000003E-2</v>
      </c>
      <c r="L3172" s="61" t="str">
        <f t="shared" si="301"/>
        <v/>
      </c>
      <c r="M3172" s="61">
        <f t="shared" si="299"/>
        <v>15.299999999996317</v>
      </c>
      <c r="N3172" s="59" t="str">
        <f t="shared" si="297"/>
        <v/>
      </c>
      <c r="O3172" s="59" t="str">
        <f t="shared" si="298"/>
        <v/>
      </c>
    </row>
    <row r="3173" spans="1:15" ht="12.5" customHeight="1" x14ac:dyDescent="0.35">
      <c r="A3173" s="2">
        <v>63</v>
      </c>
      <c r="B3173" s="2" t="s">
        <v>54</v>
      </c>
      <c r="C3173" s="69">
        <v>135.74969999999999</v>
      </c>
      <c r="D3173" t="s">
        <v>50</v>
      </c>
      <c r="E3173" s="2" t="s">
        <v>41</v>
      </c>
      <c r="F3173" s="2" t="s">
        <v>55</v>
      </c>
      <c r="G3173" s="2"/>
      <c r="H3173" s="2" t="str">
        <f>IF(OR(G3173="",G3174="",G3175="",G3176=""),"",(SUMIF(A3173:A$7000,A3173,G3173:G$7000)))</f>
        <v/>
      </c>
      <c r="I3173" s="55" t="str">
        <f t="shared" si="300"/>
        <v/>
      </c>
      <c r="J3173" s="61" t="str">
        <f t="shared" si="296"/>
        <v/>
      </c>
      <c r="K3173" s="55">
        <f t="array" ref="K3173">(MAX(IF($A3173=InsertVoiceSwitchActivateLOG!A$1:A$7000,InsertVoiceSwitchActivateLOG!H$1:H$7000,0)))</f>
        <v>3.5700000000000003E-2</v>
      </c>
      <c r="L3173" s="55" t="str">
        <f t="shared" si="301"/>
        <v/>
      </c>
      <c r="M3173" s="55">
        <f t="shared" si="299"/>
        <v>15.500000000002956</v>
      </c>
      <c r="N3173" s="59" t="str">
        <f t="shared" si="297"/>
        <v/>
      </c>
      <c r="O3173" s="59" t="str">
        <f t="shared" si="298"/>
        <v/>
      </c>
    </row>
    <row r="3174" spans="1:15" ht="12.5" customHeight="1" x14ac:dyDescent="0.35">
      <c r="A3174" s="61">
        <v>63</v>
      </c>
      <c r="B3174" s="61" t="s">
        <v>54</v>
      </c>
      <c r="C3174" s="70">
        <v>135.767</v>
      </c>
      <c r="D3174" s="59" t="s">
        <v>50</v>
      </c>
      <c r="E3174" s="61" t="s">
        <v>41</v>
      </c>
      <c r="F3174" s="61" t="s">
        <v>55</v>
      </c>
      <c r="G3174" s="61"/>
      <c r="H3174" s="61" t="str">
        <f>IF(OR(G3174="",G3175="",G3176="",G3177=""),"",(SUMIF(A3174:A$7000,A3174,G3174:G$7000)))</f>
        <v/>
      </c>
      <c r="I3174" s="61" t="str">
        <f t="shared" si="300"/>
        <v/>
      </c>
      <c r="J3174" s="61" t="str">
        <f t="shared" si="296"/>
        <v/>
      </c>
      <c r="K3174" s="61">
        <f t="array" ref="K3174">(MAX(IF($A3174=InsertVoiceSwitchActivateLOG!A$1:A$7000,InsertVoiceSwitchActivateLOG!H$1:H$7000,0)))</f>
        <v>3.5700000000000003E-2</v>
      </c>
      <c r="L3174" s="61" t="str">
        <f t="shared" si="301"/>
        <v/>
      </c>
      <c r="M3174" s="61">
        <f t="shared" si="299"/>
        <v>17.300000000005866</v>
      </c>
      <c r="N3174" s="59" t="str">
        <f t="shared" si="297"/>
        <v/>
      </c>
      <c r="O3174" s="59" t="str">
        <f t="shared" si="298"/>
        <v/>
      </c>
    </row>
    <row r="3175" spans="1:15" ht="12.5" customHeight="1" x14ac:dyDescent="0.35">
      <c r="A3175" s="2">
        <v>63</v>
      </c>
      <c r="B3175" s="2" t="s">
        <v>54</v>
      </c>
      <c r="C3175" s="69">
        <v>135.78559999999999</v>
      </c>
      <c r="D3175" t="s">
        <v>50</v>
      </c>
      <c r="E3175" s="2" t="s">
        <v>41</v>
      </c>
      <c r="F3175" s="2" t="s">
        <v>55</v>
      </c>
      <c r="G3175" s="2"/>
      <c r="H3175" s="2" t="str">
        <f>IF(OR(G3175="",G3176="",G3177="",G3178=""),"",(SUMIF(A3175:A$7000,A3175,G3175:G$7000)))</f>
        <v/>
      </c>
      <c r="I3175" s="55" t="str">
        <f t="shared" si="300"/>
        <v/>
      </c>
      <c r="J3175" s="61" t="str">
        <f t="shared" si="296"/>
        <v/>
      </c>
      <c r="K3175" s="55">
        <f t="array" ref="K3175">(MAX(IF($A3175=InsertVoiceSwitchActivateLOG!A$1:A$7000,InsertVoiceSwitchActivateLOG!H$1:H$7000,0)))</f>
        <v>3.5700000000000003E-2</v>
      </c>
      <c r="L3175" s="55" t="str">
        <f t="shared" si="301"/>
        <v/>
      </c>
      <c r="M3175" s="55">
        <f t="shared" si="299"/>
        <v>18.599999999992178</v>
      </c>
      <c r="N3175" s="59" t="str">
        <f t="shared" si="297"/>
        <v/>
      </c>
      <c r="O3175" s="59" t="str">
        <f t="shared" si="298"/>
        <v/>
      </c>
    </row>
    <row r="3176" spans="1:15" ht="12.5" customHeight="1" x14ac:dyDescent="0.35">
      <c r="A3176" s="61">
        <v>63</v>
      </c>
      <c r="B3176" s="61" t="s">
        <v>54</v>
      </c>
      <c r="C3176" s="70">
        <v>135.80420000000001</v>
      </c>
      <c r="D3176" s="59" t="s">
        <v>50</v>
      </c>
      <c r="E3176" s="61" t="s">
        <v>41</v>
      </c>
      <c r="F3176" s="61" t="s">
        <v>55</v>
      </c>
      <c r="G3176" s="61">
        <v>1E-4</v>
      </c>
      <c r="H3176" s="61" t="str">
        <f>IF(OR(G3176="",G3177="",G3178="",G3179=""),"",(SUMIF(A3176:A$7000,A3176,G3176:G$7000)))</f>
        <v/>
      </c>
      <c r="I3176" s="61" t="str">
        <f t="shared" si="300"/>
        <v/>
      </c>
      <c r="J3176" s="61" t="str">
        <f t="shared" si="296"/>
        <v/>
      </c>
      <c r="K3176" s="61">
        <f t="array" ref="K3176">(MAX(IF($A3176=InsertVoiceSwitchActivateLOG!A$1:A$7000,InsertVoiceSwitchActivateLOG!H$1:H$7000,0)))</f>
        <v>3.5700000000000003E-2</v>
      </c>
      <c r="L3176" s="61" t="str">
        <f t="shared" si="301"/>
        <v/>
      </c>
      <c r="M3176" s="61">
        <f t="shared" si="299"/>
        <v>18.6000000000206</v>
      </c>
      <c r="N3176" s="59" t="str">
        <f t="shared" si="297"/>
        <v/>
      </c>
      <c r="O3176" s="59" t="str">
        <f t="shared" si="298"/>
        <v/>
      </c>
    </row>
    <row r="3177" spans="1:15" ht="12.5" customHeight="1" x14ac:dyDescent="0.35">
      <c r="A3177" s="2">
        <v>63</v>
      </c>
      <c r="B3177" s="2" t="s">
        <v>54</v>
      </c>
      <c r="C3177" s="69">
        <v>135.82749999999999</v>
      </c>
      <c r="D3177" t="s">
        <v>50</v>
      </c>
      <c r="E3177" s="2" t="s">
        <v>41</v>
      </c>
      <c r="F3177" s="2" t="s">
        <v>55</v>
      </c>
      <c r="G3177" s="2"/>
      <c r="H3177" s="2" t="str">
        <f>IF(OR(G3177="",G3178="",G3179="",G3180=""),"",(SUMIF(A3177:A$7000,A3177,G3177:G$7000)))</f>
        <v/>
      </c>
      <c r="I3177" s="55" t="str">
        <f t="shared" si="300"/>
        <v/>
      </c>
      <c r="J3177" s="61" t="str">
        <f t="shared" si="296"/>
        <v/>
      </c>
      <c r="K3177" s="55">
        <f t="array" ref="K3177">(MAX(IF($A3177=InsertVoiceSwitchActivateLOG!A$1:A$7000,InsertVoiceSwitchActivateLOG!H$1:H$7000,0)))</f>
        <v>3.5700000000000003E-2</v>
      </c>
      <c r="L3177" s="55" t="str">
        <f t="shared" si="301"/>
        <v/>
      </c>
      <c r="M3177" s="55">
        <f t="shared" si="299"/>
        <v>23.299999999977672</v>
      </c>
      <c r="N3177" s="59" t="str">
        <f t="shared" si="297"/>
        <v/>
      </c>
      <c r="O3177" s="59" t="str">
        <f t="shared" si="298"/>
        <v/>
      </c>
    </row>
    <row r="3178" spans="1:15" ht="12.5" customHeight="1" x14ac:dyDescent="0.35">
      <c r="A3178" s="61">
        <v>63</v>
      </c>
      <c r="B3178" s="61" t="s">
        <v>54</v>
      </c>
      <c r="C3178" s="70">
        <v>135.84460000000001</v>
      </c>
      <c r="D3178" s="59" t="s">
        <v>50</v>
      </c>
      <c r="E3178" s="61" t="s">
        <v>41</v>
      </c>
      <c r="F3178" s="61" t="s">
        <v>55</v>
      </c>
      <c r="G3178" s="61"/>
      <c r="H3178" s="61" t="str">
        <f>IF(OR(G3178="",G3179="",G3180="",G3181=""),"",(SUMIF(A3178:A$7000,A3178,G3178:G$7000)))</f>
        <v/>
      </c>
      <c r="I3178" s="61" t="str">
        <f t="shared" si="300"/>
        <v/>
      </c>
      <c r="J3178" s="61" t="str">
        <f t="shared" si="296"/>
        <v/>
      </c>
      <c r="K3178" s="61">
        <f t="array" ref="K3178">(MAX(IF($A3178=InsertVoiceSwitchActivateLOG!A$1:A$7000,InsertVoiceSwitchActivateLOG!H$1:H$7000,0)))</f>
        <v>3.5700000000000003E-2</v>
      </c>
      <c r="L3178" s="61" t="str">
        <f t="shared" si="301"/>
        <v/>
      </c>
      <c r="M3178" s="61">
        <f t="shared" si="299"/>
        <v>17.100000000027649</v>
      </c>
      <c r="N3178" s="59" t="str">
        <f t="shared" si="297"/>
        <v/>
      </c>
      <c r="O3178" s="59" t="str">
        <f t="shared" si="298"/>
        <v/>
      </c>
    </row>
    <row r="3179" spans="1:15" ht="12.5" customHeight="1" x14ac:dyDescent="0.35">
      <c r="A3179" s="2">
        <v>63</v>
      </c>
      <c r="B3179" s="2" t="s">
        <v>54</v>
      </c>
      <c r="C3179" s="69">
        <v>135.86269999999999</v>
      </c>
      <c r="D3179" t="s">
        <v>50</v>
      </c>
      <c r="E3179" s="2" t="s">
        <v>41</v>
      </c>
      <c r="F3179" s="2" t="s">
        <v>55</v>
      </c>
      <c r="G3179" s="2"/>
      <c r="H3179" s="2" t="str">
        <f>IF(OR(G3179="",G3180="",G3181="",G3182=""),"",(SUMIF(A3179:A$7000,A3179,G3179:G$7000)))</f>
        <v/>
      </c>
      <c r="I3179" s="55" t="str">
        <f t="shared" si="300"/>
        <v/>
      </c>
      <c r="J3179" s="61" t="str">
        <f t="shared" si="296"/>
        <v/>
      </c>
      <c r="K3179" s="55">
        <f t="array" ref="K3179">(MAX(IF($A3179=InsertVoiceSwitchActivateLOG!A$1:A$7000,InsertVoiceSwitchActivateLOG!H$1:H$7000,0)))</f>
        <v>3.5700000000000003E-2</v>
      </c>
      <c r="L3179" s="55" t="str">
        <f t="shared" si="301"/>
        <v/>
      </c>
      <c r="M3179" s="55">
        <f t="shared" si="299"/>
        <v>18.09999999997558</v>
      </c>
      <c r="N3179" s="59" t="str">
        <f t="shared" si="297"/>
        <v/>
      </c>
      <c r="O3179" s="59" t="str">
        <f t="shared" si="298"/>
        <v/>
      </c>
    </row>
    <row r="3180" spans="1:15" ht="12.5" customHeight="1" x14ac:dyDescent="0.35">
      <c r="A3180" s="61">
        <v>63</v>
      </c>
      <c r="B3180" s="61" t="s">
        <v>54</v>
      </c>
      <c r="C3180" s="70">
        <v>135.8861</v>
      </c>
      <c r="D3180" s="59" t="s">
        <v>50</v>
      </c>
      <c r="E3180" s="61" t="s">
        <v>41</v>
      </c>
      <c r="F3180" s="61" t="s">
        <v>55</v>
      </c>
      <c r="G3180" s="61"/>
      <c r="H3180" s="61" t="str">
        <f>IF(OR(G3180="",G3181="",G3182="",G3183=""),"",(SUMIF(A3180:A$7000,A3180,G3180:G$7000)))</f>
        <v/>
      </c>
      <c r="I3180" s="61" t="str">
        <f t="shared" si="300"/>
        <v/>
      </c>
      <c r="J3180" s="61" t="str">
        <f t="shared" si="296"/>
        <v/>
      </c>
      <c r="K3180" s="61">
        <f t="array" ref="K3180">(MAX(IF($A3180=InsertVoiceSwitchActivateLOG!A$1:A$7000,InsertVoiceSwitchActivateLOG!H$1:H$7000,0)))</f>
        <v>3.5700000000000003E-2</v>
      </c>
      <c r="L3180" s="61" t="str">
        <f t="shared" si="301"/>
        <v/>
      </c>
      <c r="M3180" s="61">
        <f t="shared" si="299"/>
        <v>23.400000000009413</v>
      </c>
      <c r="N3180" s="59" t="str">
        <f t="shared" si="297"/>
        <v/>
      </c>
      <c r="O3180" s="59" t="str">
        <f t="shared" si="298"/>
        <v/>
      </c>
    </row>
    <row r="3181" spans="1:15" ht="12.5" customHeight="1" x14ac:dyDescent="0.35">
      <c r="A3181" s="2">
        <v>63</v>
      </c>
      <c r="B3181" s="2" t="s">
        <v>54</v>
      </c>
      <c r="C3181" s="69">
        <v>135.9101</v>
      </c>
      <c r="D3181" t="s">
        <v>50</v>
      </c>
      <c r="E3181" s="2" t="s">
        <v>41</v>
      </c>
      <c r="F3181" s="2" t="s">
        <v>55</v>
      </c>
      <c r="G3181" s="2"/>
      <c r="H3181" s="2" t="str">
        <f>IF(OR(G3181="",G3182="",G3183="",G3184=""),"",(SUMIF(A3181:A$7000,A3181,G3181:G$7000)))</f>
        <v/>
      </c>
      <c r="I3181" s="55" t="str">
        <f t="shared" si="300"/>
        <v/>
      </c>
      <c r="J3181" s="61" t="str">
        <f t="shared" si="296"/>
        <v/>
      </c>
      <c r="K3181" s="55">
        <f t="array" ref="K3181">(MAX(IF($A3181=InsertVoiceSwitchActivateLOG!A$1:A$7000,InsertVoiceSwitchActivateLOG!H$1:H$7000,0)))</f>
        <v>3.5700000000000003E-2</v>
      </c>
      <c r="L3181" s="55" t="str">
        <f t="shared" si="301"/>
        <v/>
      </c>
      <c r="M3181" s="55">
        <f t="shared" si="299"/>
        <v>24.000000000000909</v>
      </c>
      <c r="N3181" s="59" t="str">
        <f t="shared" si="297"/>
        <v/>
      </c>
      <c r="O3181" s="59" t="str">
        <f t="shared" si="298"/>
        <v/>
      </c>
    </row>
    <row r="3182" spans="1:15" ht="12.5" customHeight="1" x14ac:dyDescent="0.35">
      <c r="A3182" s="61">
        <v>63</v>
      </c>
      <c r="B3182" s="61" t="s">
        <v>54</v>
      </c>
      <c r="C3182" s="70">
        <v>135.93180000000001</v>
      </c>
      <c r="D3182" s="59" t="s">
        <v>50</v>
      </c>
      <c r="E3182" s="61" t="s">
        <v>41</v>
      </c>
      <c r="F3182" s="61" t="s">
        <v>55</v>
      </c>
      <c r="G3182" s="61"/>
      <c r="H3182" s="61" t="str">
        <f>IF(OR(G3182="",G3183="",G3184="",G3185=""),"",(SUMIF(A3182:A$7000,A3182,G3182:G$7000)))</f>
        <v/>
      </c>
      <c r="I3182" s="61" t="str">
        <f t="shared" si="300"/>
        <v/>
      </c>
      <c r="J3182" s="61" t="str">
        <f t="shared" si="296"/>
        <v/>
      </c>
      <c r="K3182" s="61">
        <f t="array" ref="K3182">(MAX(IF($A3182=InsertVoiceSwitchActivateLOG!A$1:A$7000,InsertVoiceSwitchActivateLOG!H$1:H$7000,0)))</f>
        <v>3.5700000000000003E-2</v>
      </c>
      <c r="L3182" s="61" t="str">
        <f t="shared" si="301"/>
        <v/>
      </c>
      <c r="M3182" s="61">
        <f t="shared" si="299"/>
        <v>21.700000000009823</v>
      </c>
      <c r="N3182" s="59" t="str">
        <f t="shared" si="297"/>
        <v/>
      </c>
      <c r="O3182" s="59" t="str">
        <f t="shared" si="298"/>
        <v/>
      </c>
    </row>
    <row r="3183" spans="1:15" ht="12.5" customHeight="1" x14ac:dyDescent="0.35">
      <c r="A3183" s="2">
        <v>63</v>
      </c>
      <c r="B3183" s="2" t="s">
        <v>54</v>
      </c>
      <c r="C3183" s="69">
        <v>135.94990000000001</v>
      </c>
      <c r="D3183" t="s">
        <v>50</v>
      </c>
      <c r="E3183" s="2" t="s">
        <v>41</v>
      </c>
      <c r="F3183" s="2" t="s">
        <v>55</v>
      </c>
      <c r="G3183" s="2"/>
      <c r="H3183" s="2" t="str">
        <f>IF(OR(G3183="",G3184="",G3185="",G3186=""),"",(SUMIF(A3183:A$7000,A3183,G3183:G$7000)))</f>
        <v/>
      </c>
      <c r="I3183" s="55" t="str">
        <f t="shared" si="300"/>
        <v/>
      </c>
      <c r="J3183" s="61" t="str">
        <f t="shared" si="296"/>
        <v/>
      </c>
      <c r="K3183" s="55">
        <f t="array" ref="K3183">(MAX(IF($A3183=InsertVoiceSwitchActivateLOG!A$1:A$7000,InsertVoiceSwitchActivateLOG!H$1:H$7000,0)))</f>
        <v>3.5700000000000003E-2</v>
      </c>
      <c r="L3183" s="55" t="str">
        <f t="shared" si="301"/>
        <v/>
      </c>
      <c r="M3183" s="55">
        <f t="shared" si="299"/>
        <v>18.100000000004002</v>
      </c>
      <c r="N3183" s="59" t="str">
        <f t="shared" si="297"/>
        <v/>
      </c>
      <c r="O3183" s="59" t="str">
        <f t="shared" si="298"/>
        <v/>
      </c>
    </row>
    <row r="3184" spans="1:15" ht="12.5" customHeight="1" x14ac:dyDescent="0.35">
      <c r="A3184" s="61">
        <v>63</v>
      </c>
      <c r="B3184" s="61" t="s">
        <v>54</v>
      </c>
      <c r="C3184" s="70">
        <v>135.9709</v>
      </c>
      <c r="D3184" s="59" t="s">
        <v>50</v>
      </c>
      <c r="E3184" s="61" t="s">
        <v>41</v>
      </c>
      <c r="F3184" s="61" t="s">
        <v>55</v>
      </c>
      <c r="G3184" s="61"/>
      <c r="H3184" s="61" t="str">
        <f>IF(OR(G3184="",G3185="",G3186="",G3187=""),"",(SUMIF(A3184:A$7000,A3184,G3184:G$7000)))</f>
        <v/>
      </c>
      <c r="I3184" s="61" t="str">
        <f t="shared" si="300"/>
        <v/>
      </c>
      <c r="J3184" s="61" t="str">
        <f t="shared" si="296"/>
        <v/>
      </c>
      <c r="K3184" s="61">
        <f t="array" ref="K3184">(MAX(IF($A3184=InsertVoiceSwitchActivateLOG!A$1:A$7000,InsertVoiceSwitchActivateLOG!H$1:H$7000,0)))</f>
        <v>3.5700000000000003E-2</v>
      </c>
      <c r="L3184" s="61" t="str">
        <f t="shared" si="301"/>
        <v/>
      </c>
      <c r="M3184" s="61">
        <f t="shared" si="299"/>
        <v>20.999999999986585</v>
      </c>
      <c r="N3184" s="59" t="str">
        <f t="shared" si="297"/>
        <v/>
      </c>
      <c r="O3184" s="59" t="str">
        <f t="shared" si="298"/>
        <v/>
      </c>
    </row>
    <row r="3185" spans="1:15" ht="12.5" customHeight="1" x14ac:dyDescent="0.35">
      <c r="A3185" s="2">
        <v>63</v>
      </c>
      <c r="B3185" s="2" t="s">
        <v>54</v>
      </c>
      <c r="C3185" s="69">
        <v>135.99629999999999</v>
      </c>
      <c r="D3185" t="s">
        <v>50</v>
      </c>
      <c r="E3185" s="2" t="s">
        <v>41</v>
      </c>
      <c r="F3185" s="2" t="s">
        <v>55</v>
      </c>
      <c r="G3185" s="2"/>
      <c r="H3185" s="2" t="str">
        <f>IF(OR(G3185="",G3186="",G3187="",G3188=""),"",(SUMIF(A3185:A$7000,A3185,G3185:G$7000)))</f>
        <v/>
      </c>
      <c r="I3185" s="55" t="str">
        <f t="shared" si="300"/>
        <v/>
      </c>
      <c r="J3185" s="61" t="str">
        <f t="shared" si="296"/>
        <v/>
      </c>
      <c r="K3185" s="55">
        <f t="array" ref="K3185">(MAX(IF($A3185=InsertVoiceSwitchActivateLOG!A$1:A$7000,InsertVoiceSwitchActivateLOG!H$1:H$7000,0)))</f>
        <v>3.5700000000000003E-2</v>
      </c>
      <c r="L3185" s="55" t="str">
        <f t="shared" si="301"/>
        <v/>
      </c>
      <c r="M3185" s="55">
        <f t="shared" si="299"/>
        <v>25.399999999990541</v>
      </c>
      <c r="N3185" s="59" t="str">
        <f t="shared" si="297"/>
        <v/>
      </c>
      <c r="O3185" s="59" t="str">
        <f t="shared" si="298"/>
        <v/>
      </c>
    </row>
    <row r="3186" spans="1:15" ht="12.5" customHeight="1" x14ac:dyDescent="0.35">
      <c r="A3186" s="61">
        <v>63</v>
      </c>
      <c r="B3186" s="61" t="s">
        <v>54</v>
      </c>
      <c r="C3186" s="70">
        <v>136.01320000000001</v>
      </c>
      <c r="D3186" s="59" t="s">
        <v>50</v>
      </c>
      <c r="E3186" s="61" t="s">
        <v>41</v>
      </c>
      <c r="F3186" s="61" t="s">
        <v>55</v>
      </c>
      <c r="G3186" s="61"/>
      <c r="H3186" s="61" t="str">
        <f>IF(OR(G3186="",G3187="",G3188="",G3189=""),"",(SUMIF(A3186:A$7000,A3186,G3186:G$7000)))</f>
        <v/>
      </c>
      <c r="I3186" s="61" t="str">
        <f t="shared" si="300"/>
        <v/>
      </c>
      <c r="J3186" s="61" t="str">
        <f t="shared" si="296"/>
        <v/>
      </c>
      <c r="K3186" s="61">
        <f t="array" ref="K3186">(MAX(IF($A3186=InsertVoiceSwitchActivateLOG!A$1:A$7000,InsertVoiceSwitchActivateLOG!H$1:H$7000,0)))</f>
        <v>3.5700000000000003E-2</v>
      </c>
      <c r="L3186" s="61" t="str">
        <f t="shared" si="301"/>
        <v/>
      </c>
      <c r="M3186" s="61">
        <f t="shared" si="299"/>
        <v>16.900000000021009</v>
      </c>
      <c r="N3186" s="59" t="str">
        <f t="shared" si="297"/>
        <v/>
      </c>
      <c r="O3186" s="59" t="str">
        <f t="shared" si="298"/>
        <v/>
      </c>
    </row>
    <row r="3187" spans="1:15" ht="12.5" customHeight="1" x14ac:dyDescent="0.35">
      <c r="A3187" s="2">
        <v>63</v>
      </c>
      <c r="B3187" s="2" t="s">
        <v>54</v>
      </c>
      <c r="C3187" s="69">
        <v>136.03380000000001</v>
      </c>
      <c r="D3187" t="s">
        <v>50</v>
      </c>
      <c r="E3187" s="2" t="s">
        <v>41</v>
      </c>
      <c r="F3187" s="2" t="s">
        <v>55</v>
      </c>
      <c r="G3187" s="2"/>
      <c r="H3187" s="2" t="str">
        <f>IF(OR(G3187="",G3188="",G3189="",G3190=""),"",(SUMIF(A3187:A$7000,A3187,G3187:G$7000)))</f>
        <v/>
      </c>
      <c r="I3187" s="55" t="str">
        <f t="shared" si="300"/>
        <v/>
      </c>
      <c r="J3187" s="61" t="str">
        <f t="shared" si="296"/>
        <v/>
      </c>
      <c r="K3187" s="55">
        <f t="array" ref="K3187">(MAX(IF($A3187=InsertVoiceSwitchActivateLOG!A$1:A$7000,InsertVoiceSwitchActivateLOG!H$1:H$7000,0)))</f>
        <v>3.5700000000000003E-2</v>
      </c>
      <c r="L3187" s="55" t="str">
        <f t="shared" si="301"/>
        <v/>
      </c>
      <c r="M3187" s="55">
        <f t="shared" si="299"/>
        <v>20.600000000001728</v>
      </c>
      <c r="N3187" s="59" t="str">
        <f t="shared" si="297"/>
        <v/>
      </c>
      <c r="O3187" s="59" t="str">
        <f t="shared" si="298"/>
        <v/>
      </c>
    </row>
    <row r="3188" spans="1:15" ht="12.5" customHeight="1" x14ac:dyDescent="0.35">
      <c r="A3188" s="61">
        <v>63</v>
      </c>
      <c r="B3188" s="61" t="s">
        <v>54</v>
      </c>
      <c r="C3188" s="70">
        <v>136.054</v>
      </c>
      <c r="D3188" s="59" t="s">
        <v>50</v>
      </c>
      <c r="E3188" s="61" t="s">
        <v>41</v>
      </c>
      <c r="F3188" s="61" t="s">
        <v>55</v>
      </c>
      <c r="G3188" s="61"/>
      <c r="H3188" s="61" t="str">
        <f>IF(OR(G3188="",G3189="",G3190="",G3191=""),"",(SUMIF(A3188:A$7000,A3188,G3188:G$7000)))</f>
        <v/>
      </c>
      <c r="I3188" s="61" t="str">
        <f t="shared" si="300"/>
        <v/>
      </c>
      <c r="J3188" s="61" t="str">
        <f t="shared" si="296"/>
        <v/>
      </c>
      <c r="K3188" s="61">
        <f t="array" ref="K3188">(MAX(IF($A3188=InsertVoiceSwitchActivateLOG!A$1:A$7000,InsertVoiceSwitchActivateLOG!H$1:H$7000,0)))</f>
        <v>3.5700000000000003E-2</v>
      </c>
      <c r="L3188" s="61" t="str">
        <f t="shared" si="301"/>
        <v/>
      </c>
      <c r="M3188" s="61">
        <f t="shared" si="299"/>
        <v>20.199999999988449</v>
      </c>
      <c r="N3188" s="59" t="str">
        <f t="shared" si="297"/>
        <v/>
      </c>
      <c r="O3188" s="59" t="str">
        <f t="shared" si="298"/>
        <v/>
      </c>
    </row>
    <row r="3189" spans="1:15" ht="12.5" customHeight="1" x14ac:dyDescent="0.35">
      <c r="A3189" s="2">
        <v>63</v>
      </c>
      <c r="B3189" s="2" t="s">
        <v>54</v>
      </c>
      <c r="C3189" s="69">
        <v>136.0789</v>
      </c>
      <c r="D3189" t="s">
        <v>50</v>
      </c>
      <c r="E3189" s="2" t="s">
        <v>41</v>
      </c>
      <c r="F3189" s="2" t="s">
        <v>55</v>
      </c>
      <c r="G3189" s="2"/>
      <c r="H3189" s="2" t="str">
        <f>IF(OR(G3189="",G3190="",G3191="",G3192=""),"",(SUMIF(A3189:A$7000,A3189,G3189:G$7000)))</f>
        <v/>
      </c>
      <c r="I3189" s="55" t="str">
        <f t="shared" si="300"/>
        <v/>
      </c>
      <c r="J3189" s="61" t="str">
        <f t="shared" si="296"/>
        <v/>
      </c>
      <c r="K3189" s="55">
        <f t="array" ref="K3189">(MAX(IF($A3189=InsertVoiceSwitchActivateLOG!A$1:A$7000,InsertVoiceSwitchActivateLOG!H$1:H$7000,0)))</f>
        <v>3.5700000000000003E-2</v>
      </c>
      <c r="L3189" s="55" t="str">
        <f t="shared" si="301"/>
        <v/>
      </c>
      <c r="M3189" s="55">
        <f t="shared" si="299"/>
        <v>24.900000000002365</v>
      </c>
      <c r="N3189" s="59" t="str">
        <f t="shared" si="297"/>
        <v/>
      </c>
      <c r="O3189" s="59" t="str">
        <f t="shared" si="298"/>
        <v/>
      </c>
    </row>
    <row r="3190" spans="1:15" ht="12.5" customHeight="1" x14ac:dyDescent="0.35">
      <c r="A3190" s="61">
        <v>64</v>
      </c>
      <c r="B3190" s="61" t="s">
        <v>54</v>
      </c>
      <c r="C3190" s="70">
        <v>137.1087</v>
      </c>
      <c r="D3190" s="59" t="s">
        <v>50</v>
      </c>
      <c r="E3190" s="61" t="s">
        <v>43</v>
      </c>
      <c r="F3190" s="61" t="s">
        <v>55</v>
      </c>
      <c r="G3190" s="61"/>
      <c r="H3190" s="61" t="str">
        <f>IF(OR(G3190="",G3191="",G3192="",G3193=""),"",(SUMIF(A3190:A$7000,A3190,G3190:G$7000)))</f>
        <v/>
      </c>
      <c r="I3190" s="61" t="str">
        <f t="shared" si="300"/>
        <v/>
      </c>
      <c r="J3190" s="61" t="str">
        <f t="shared" si="296"/>
        <v/>
      </c>
      <c r="K3190" s="61">
        <f t="array" ref="K3190">(MAX(IF($A3190=InsertVoiceSwitchActivateLOG!A$1:A$7000,InsertVoiceSwitchActivateLOG!H$1:H$7000,0)))</f>
        <v>7.4699999999999989E-2</v>
      </c>
      <c r="L3190" s="61" t="str">
        <f t="shared" si="301"/>
        <v/>
      </c>
      <c r="M3190" s="61">
        <f t="shared" si="299"/>
        <v>0</v>
      </c>
      <c r="N3190" s="59" t="str">
        <f t="shared" si="297"/>
        <v/>
      </c>
      <c r="O3190" s="59" t="str">
        <f t="shared" si="298"/>
        <v/>
      </c>
    </row>
    <row r="3191" spans="1:15" ht="12.5" customHeight="1" x14ac:dyDescent="0.35">
      <c r="A3191" s="2">
        <v>64</v>
      </c>
      <c r="B3191" s="2" t="s">
        <v>54</v>
      </c>
      <c r="C3191" s="69">
        <v>137.12469999999999</v>
      </c>
      <c r="D3191" t="s">
        <v>50</v>
      </c>
      <c r="E3191" s="2" t="s">
        <v>43</v>
      </c>
      <c r="F3191" s="2" t="s">
        <v>55</v>
      </c>
      <c r="G3191" s="2"/>
      <c r="H3191" s="2" t="str">
        <f>IF(OR(G3191="",G3192="",G3193="",G3194=""),"",(SUMIF(A3191:A$7000,A3191,G3191:G$7000)))</f>
        <v/>
      </c>
      <c r="I3191" s="55" t="str">
        <f t="shared" si="300"/>
        <v/>
      </c>
      <c r="J3191" s="61" t="str">
        <f t="shared" si="296"/>
        <v/>
      </c>
      <c r="K3191" s="55">
        <f t="array" ref="K3191">(MAX(IF($A3191=InsertVoiceSwitchActivateLOG!A$1:A$7000,InsertVoiceSwitchActivateLOG!H$1:H$7000,0)))</f>
        <v>7.4699999999999989E-2</v>
      </c>
      <c r="L3191" s="55" t="str">
        <f t="shared" si="301"/>
        <v/>
      </c>
      <c r="M3191" s="55">
        <f t="shared" si="299"/>
        <v>15.999999999991132</v>
      </c>
      <c r="N3191" s="59" t="str">
        <f t="shared" si="297"/>
        <v/>
      </c>
      <c r="O3191" s="59" t="str">
        <f t="shared" si="298"/>
        <v/>
      </c>
    </row>
    <row r="3192" spans="1:15" ht="12.5" customHeight="1" x14ac:dyDescent="0.35">
      <c r="A3192" s="61">
        <v>64</v>
      </c>
      <c r="B3192" s="61" t="s">
        <v>54</v>
      </c>
      <c r="C3192" s="70">
        <v>137.14089999999999</v>
      </c>
      <c r="D3192" s="59" t="s">
        <v>50</v>
      </c>
      <c r="E3192" s="61" t="s">
        <v>43</v>
      </c>
      <c r="F3192" s="61" t="s">
        <v>55</v>
      </c>
      <c r="G3192" s="61"/>
      <c r="H3192" s="61" t="str">
        <f>IF(OR(G3192="",G3193="",G3194="",G3195=""),"",(SUMIF(A3192:A$7000,A3192,G3192:G$7000)))</f>
        <v/>
      </c>
      <c r="I3192" s="61" t="str">
        <f t="shared" si="300"/>
        <v/>
      </c>
      <c r="J3192" s="61" t="str">
        <f t="shared" si="296"/>
        <v/>
      </c>
      <c r="K3192" s="61">
        <f t="array" ref="K3192">(MAX(IF($A3192=InsertVoiceSwitchActivateLOG!A$1:A$7000,InsertVoiceSwitchActivateLOG!H$1:H$7000,0)))</f>
        <v>7.4699999999999989E-2</v>
      </c>
      <c r="L3192" s="61" t="str">
        <f t="shared" si="301"/>
        <v/>
      </c>
      <c r="M3192" s="61">
        <f t="shared" si="299"/>
        <v>16.199999999997772</v>
      </c>
      <c r="N3192" s="59" t="str">
        <f t="shared" si="297"/>
        <v/>
      </c>
      <c r="O3192" s="59" t="str">
        <f t="shared" si="298"/>
        <v/>
      </c>
    </row>
    <row r="3193" spans="1:15" ht="12.5" customHeight="1" x14ac:dyDescent="0.35">
      <c r="A3193" s="2">
        <v>64</v>
      </c>
      <c r="B3193" s="2" t="s">
        <v>54</v>
      </c>
      <c r="C3193" s="69">
        <v>137.15710000000001</v>
      </c>
      <c r="D3193" t="s">
        <v>50</v>
      </c>
      <c r="E3193" s="2" t="s">
        <v>43</v>
      </c>
      <c r="F3193" s="2" t="s">
        <v>55</v>
      </c>
      <c r="G3193" s="2"/>
      <c r="H3193" s="2" t="str">
        <f>IF(OR(G3193="",G3194="",G3195="",G3196=""),"",(SUMIF(A3193:A$7000,A3193,G3193:G$7000)))</f>
        <v/>
      </c>
      <c r="I3193" s="55" t="str">
        <f t="shared" si="300"/>
        <v/>
      </c>
      <c r="J3193" s="61" t="str">
        <f t="shared" si="296"/>
        <v/>
      </c>
      <c r="K3193" s="55">
        <f t="array" ref="K3193">(MAX(IF($A3193=InsertVoiceSwitchActivateLOG!A$1:A$7000,InsertVoiceSwitchActivateLOG!H$1:H$7000,0)))</f>
        <v>7.4699999999999989E-2</v>
      </c>
      <c r="L3193" s="55" t="str">
        <f t="shared" si="301"/>
        <v/>
      </c>
      <c r="M3193" s="55">
        <f t="shared" si="299"/>
        <v>16.200000000026193</v>
      </c>
      <c r="N3193" s="59" t="str">
        <f t="shared" si="297"/>
        <v/>
      </c>
      <c r="O3193" s="59" t="str">
        <f t="shared" si="298"/>
        <v/>
      </c>
    </row>
    <row r="3194" spans="1:15" ht="12.5" customHeight="1" x14ac:dyDescent="0.35">
      <c r="A3194" s="61">
        <v>64</v>
      </c>
      <c r="B3194" s="61" t="s">
        <v>54</v>
      </c>
      <c r="C3194" s="70">
        <v>137.17449999999999</v>
      </c>
      <c r="D3194" s="59" t="s">
        <v>50</v>
      </c>
      <c r="E3194" s="61" t="s">
        <v>43</v>
      </c>
      <c r="F3194" s="61" t="s">
        <v>55</v>
      </c>
      <c r="G3194" s="61"/>
      <c r="H3194" s="61" t="str">
        <f>IF(OR(G3194="",G3195="",G3196="",G3197=""),"",(SUMIF(A3194:A$7000,A3194,G3194:G$7000)))</f>
        <v/>
      </c>
      <c r="I3194" s="61" t="str">
        <f t="shared" si="300"/>
        <v/>
      </c>
      <c r="J3194" s="61" t="str">
        <f t="shared" si="296"/>
        <v/>
      </c>
      <c r="K3194" s="61">
        <f t="array" ref="K3194">(MAX(IF($A3194=InsertVoiceSwitchActivateLOG!A$1:A$7000,InsertVoiceSwitchActivateLOG!H$1:H$7000,0)))</f>
        <v>7.4699999999999989E-2</v>
      </c>
      <c r="L3194" s="61" t="str">
        <f t="shared" si="301"/>
        <v/>
      </c>
      <c r="M3194" s="61">
        <f t="shared" si="299"/>
        <v>17.399999999980764</v>
      </c>
      <c r="N3194" s="59" t="str">
        <f t="shared" si="297"/>
        <v/>
      </c>
      <c r="O3194" s="59" t="str">
        <f t="shared" si="298"/>
        <v/>
      </c>
    </row>
    <row r="3195" spans="1:15" ht="12.5" customHeight="1" x14ac:dyDescent="0.35">
      <c r="A3195" s="2">
        <v>64</v>
      </c>
      <c r="B3195" s="2" t="s">
        <v>54</v>
      </c>
      <c r="C3195" s="69">
        <v>137.19450000000001</v>
      </c>
      <c r="D3195" t="s">
        <v>50</v>
      </c>
      <c r="E3195" s="2" t="s">
        <v>43</v>
      </c>
      <c r="F3195" s="2" t="s">
        <v>55</v>
      </c>
      <c r="G3195" s="2"/>
      <c r="H3195" s="2" t="str">
        <f>IF(OR(G3195="",G3196="",G3197="",G3198=""),"",(SUMIF(A3195:A$7000,A3195,G3195:G$7000)))</f>
        <v/>
      </c>
      <c r="I3195" s="55" t="str">
        <f t="shared" si="300"/>
        <v/>
      </c>
      <c r="J3195" s="61" t="str">
        <f t="shared" si="296"/>
        <v/>
      </c>
      <c r="K3195" s="55">
        <f t="array" ref="K3195">(MAX(IF($A3195=InsertVoiceSwitchActivateLOG!A$1:A$7000,InsertVoiceSwitchActivateLOG!H$1:H$7000,0)))</f>
        <v>7.4699999999999989E-2</v>
      </c>
      <c r="L3195" s="55" t="str">
        <f t="shared" si="301"/>
        <v/>
      </c>
      <c r="M3195" s="55">
        <f t="shared" si="299"/>
        <v>20.000000000010232</v>
      </c>
      <c r="N3195" s="59" t="str">
        <f t="shared" si="297"/>
        <v/>
      </c>
      <c r="O3195" s="59" t="str">
        <f t="shared" si="298"/>
        <v/>
      </c>
    </row>
    <row r="3196" spans="1:15" ht="12.5" customHeight="1" x14ac:dyDescent="0.35">
      <c r="A3196" s="61">
        <v>64</v>
      </c>
      <c r="B3196" s="61" t="s">
        <v>54</v>
      </c>
      <c r="C3196" s="70">
        <v>137.2259</v>
      </c>
      <c r="D3196" s="59" t="s">
        <v>50</v>
      </c>
      <c r="E3196" s="61" t="s">
        <v>43</v>
      </c>
      <c r="F3196" s="61" t="s">
        <v>55</v>
      </c>
      <c r="G3196" s="61"/>
      <c r="H3196" s="61" t="str">
        <f>IF(OR(G3196="",G3197="",G3198="",G3199=""),"",(SUMIF(A3196:A$7000,A3196,G3196:G$7000)))</f>
        <v/>
      </c>
      <c r="I3196" s="61" t="str">
        <f t="shared" si="300"/>
        <v/>
      </c>
      <c r="J3196" s="61" t="str">
        <f t="shared" si="296"/>
        <v/>
      </c>
      <c r="K3196" s="61">
        <f t="array" ref="K3196">(MAX(IF($A3196=InsertVoiceSwitchActivateLOG!A$1:A$7000,InsertVoiceSwitchActivateLOG!H$1:H$7000,0)))</f>
        <v>7.4699999999999989E-2</v>
      </c>
      <c r="L3196" s="61" t="str">
        <f t="shared" si="301"/>
        <v/>
      </c>
      <c r="M3196" s="61">
        <f t="shared" si="299"/>
        <v>31.399999999990769</v>
      </c>
      <c r="N3196" s="59" t="str">
        <f t="shared" si="297"/>
        <v/>
      </c>
      <c r="O3196" s="59" t="str">
        <f t="shared" si="298"/>
        <v/>
      </c>
    </row>
    <row r="3197" spans="1:15" ht="12.5" customHeight="1" x14ac:dyDescent="0.35">
      <c r="A3197" s="2">
        <v>64</v>
      </c>
      <c r="B3197" s="2" t="s">
        <v>54</v>
      </c>
      <c r="C3197" s="69">
        <v>137.25540000000001</v>
      </c>
      <c r="D3197" t="s">
        <v>50</v>
      </c>
      <c r="E3197" s="2" t="s">
        <v>43</v>
      </c>
      <c r="F3197" s="2" t="s">
        <v>55</v>
      </c>
      <c r="G3197" s="2"/>
      <c r="H3197" s="2" t="str">
        <f>IF(OR(G3197="",G3198="",G3199="",G3200=""),"",(SUMIF(A3197:A$7000,A3197,G3197:G$7000)))</f>
        <v/>
      </c>
      <c r="I3197" s="55" t="str">
        <f t="shared" si="300"/>
        <v/>
      </c>
      <c r="J3197" s="61" t="str">
        <f t="shared" si="296"/>
        <v/>
      </c>
      <c r="K3197" s="55">
        <f t="array" ref="K3197">(MAX(IF($A3197=InsertVoiceSwitchActivateLOG!A$1:A$7000,InsertVoiceSwitchActivateLOG!H$1:H$7000,0)))</f>
        <v>7.4699999999999989E-2</v>
      </c>
      <c r="L3197" s="55" t="str">
        <f t="shared" si="301"/>
        <v/>
      </c>
      <c r="M3197" s="55">
        <f t="shared" si="299"/>
        <v>29.50000000001296</v>
      </c>
      <c r="N3197" s="59" t="str">
        <f t="shared" si="297"/>
        <v/>
      </c>
      <c r="O3197" s="59" t="str">
        <f t="shared" si="298"/>
        <v/>
      </c>
    </row>
    <row r="3198" spans="1:15" ht="12.5" customHeight="1" x14ac:dyDescent="0.35">
      <c r="A3198" s="61">
        <v>64</v>
      </c>
      <c r="B3198" s="61" t="s">
        <v>54</v>
      </c>
      <c r="C3198" s="70">
        <v>137.2783</v>
      </c>
      <c r="D3198" s="59" t="s">
        <v>50</v>
      </c>
      <c r="E3198" s="61" t="s">
        <v>43</v>
      </c>
      <c r="F3198" s="61" t="s">
        <v>55</v>
      </c>
      <c r="G3198" s="61"/>
      <c r="H3198" s="61" t="str">
        <f>IF(OR(G3198="",G3199="",G3200="",G3201=""),"",(SUMIF(A3198:A$7000,A3198,G3198:G$7000)))</f>
        <v/>
      </c>
      <c r="I3198" s="61" t="str">
        <f t="shared" si="300"/>
        <v/>
      </c>
      <c r="J3198" s="61" t="str">
        <f t="shared" si="296"/>
        <v/>
      </c>
      <c r="K3198" s="61">
        <f t="array" ref="K3198">(MAX(IF($A3198=InsertVoiceSwitchActivateLOG!A$1:A$7000,InsertVoiceSwitchActivateLOG!H$1:H$7000,0)))</f>
        <v>7.4699999999999989E-2</v>
      </c>
      <c r="L3198" s="61" t="str">
        <f t="shared" si="301"/>
        <v/>
      </c>
      <c r="M3198" s="61">
        <f t="shared" si="299"/>
        <v>22.899999999992815</v>
      </c>
      <c r="N3198" s="59" t="str">
        <f t="shared" si="297"/>
        <v/>
      </c>
      <c r="O3198" s="59" t="str">
        <f t="shared" si="298"/>
        <v/>
      </c>
    </row>
    <row r="3199" spans="1:15" ht="12.5" customHeight="1" x14ac:dyDescent="0.35">
      <c r="A3199" s="2">
        <v>64</v>
      </c>
      <c r="B3199" s="2" t="s">
        <v>54</v>
      </c>
      <c r="C3199" s="69">
        <v>137.30109999999999</v>
      </c>
      <c r="D3199" t="s">
        <v>50</v>
      </c>
      <c r="E3199" s="2" t="s">
        <v>43</v>
      </c>
      <c r="F3199" s="2" t="s">
        <v>55</v>
      </c>
      <c r="G3199" s="2"/>
      <c r="H3199" s="2" t="str">
        <f>IF(OR(G3199="",G3200="",G3201="",G3202=""),"",(SUMIF(A3199:A$7000,A3199,G3199:G$7000)))</f>
        <v/>
      </c>
      <c r="I3199" s="55" t="str">
        <f t="shared" si="300"/>
        <v/>
      </c>
      <c r="J3199" s="61" t="str">
        <f t="shared" si="296"/>
        <v/>
      </c>
      <c r="K3199" s="55">
        <f t="array" ref="K3199">(MAX(IF($A3199=InsertVoiceSwitchActivateLOG!A$1:A$7000,InsertVoiceSwitchActivateLOG!H$1:H$7000,0)))</f>
        <v>7.4699999999999989E-2</v>
      </c>
      <c r="L3199" s="55" t="str">
        <f t="shared" si="301"/>
        <v/>
      </c>
      <c r="M3199" s="55">
        <f t="shared" si="299"/>
        <v>22.799999999989495</v>
      </c>
      <c r="N3199" s="59" t="str">
        <f t="shared" si="297"/>
        <v/>
      </c>
      <c r="O3199" s="59" t="str">
        <f t="shared" si="298"/>
        <v/>
      </c>
    </row>
    <row r="3200" spans="1:15" ht="12.5" customHeight="1" x14ac:dyDescent="0.35">
      <c r="A3200" s="61">
        <v>64</v>
      </c>
      <c r="B3200" s="61" t="s">
        <v>54</v>
      </c>
      <c r="C3200" s="70">
        <v>137.3185</v>
      </c>
      <c r="D3200" s="59" t="s">
        <v>50</v>
      </c>
      <c r="E3200" s="61" t="s">
        <v>43</v>
      </c>
      <c r="F3200" s="61" t="s">
        <v>55</v>
      </c>
      <c r="G3200" s="61"/>
      <c r="H3200" s="61" t="str">
        <f>IF(OR(G3200="",G3201="",G3202="",G3203=""),"",(SUMIF(A3200:A$7000,A3200,G3200:G$7000)))</f>
        <v/>
      </c>
      <c r="I3200" s="61" t="str">
        <f t="shared" si="300"/>
        <v/>
      </c>
      <c r="J3200" s="61" t="str">
        <f t="shared" si="296"/>
        <v/>
      </c>
      <c r="K3200" s="61">
        <f t="array" ref="K3200">(MAX(IF($A3200=InsertVoiceSwitchActivateLOG!A$1:A$7000,InsertVoiceSwitchActivateLOG!H$1:H$7000,0)))</f>
        <v>7.4699999999999989E-2</v>
      </c>
      <c r="L3200" s="61" t="str">
        <f t="shared" si="301"/>
        <v/>
      </c>
      <c r="M3200" s="61">
        <f t="shared" si="299"/>
        <v>17.400000000009186</v>
      </c>
      <c r="N3200" s="59" t="str">
        <f t="shared" si="297"/>
        <v/>
      </c>
      <c r="O3200" s="59" t="str">
        <f t="shared" si="298"/>
        <v/>
      </c>
    </row>
    <row r="3201" spans="1:15" ht="12.5" customHeight="1" x14ac:dyDescent="0.35">
      <c r="A3201" s="2">
        <v>64</v>
      </c>
      <c r="B3201" s="2" t="s">
        <v>54</v>
      </c>
      <c r="C3201" s="69">
        <v>137.33449999999999</v>
      </c>
      <c r="D3201" t="s">
        <v>50</v>
      </c>
      <c r="E3201" s="2" t="s">
        <v>43</v>
      </c>
      <c r="F3201" s="2" t="s">
        <v>55</v>
      </c>
      <c r="G3201" s="2"/>
      <c r="H3201" s="2" t="str">
        <f>IF(OR(G3201="",G3202="",G3203="",G3204=""),"",(SUMIF(A3201:A$7000,A3201,G3201:G$7000)))</f>
        <v/>
      </c>
      <c r="I3201" s="55" t="str">
        <f t="shared" si="300"/>
        <v/>
      </c>
      <c r="J3201" s="61" t="str">
        <f t="shared" si="296"/>
        <v/>
      </c>
      <c r="K3201" s="55">
        <f t="array" ref="K3201">(MAX(IF($A3201=InsertVoiceSwitchActivateLOG!A$1:A$7000,InsertVoiceSwitchActivateLOG!H$1:H$7000,0)))</f>
        <v>7.4699999999999989E-2</v>
      </c>
      <c r="L3201" s="55" t="str">
        <f t="shared" si="301"/>
        <v/>
      </c>
      <c r="M3201" s="55">
        <f t="shared" si="299"/>
        <v>15.999999999991132</v>
      </c>
      <c r="N3201" s="59" t="str">
        <f t="shared" si="297"/>
        <v/>
      </c>
      <c r="O3201" s="59" t="str">
        <f t="shared" si="298"/>
        <v/>
      </c>
    </row>
    <row r="3202" spans="1:15" ht="12.5" customHeight="1" x14ac:dyDescent="0.35">
      <c r="A3202" s="61">
        <v>64</v>
      </c>
      <c r="B3202" s="61" t="s">
        <v>54</v>
      </c>
      <c r="C3202" s="70">
        <v>137.3603</v>
      </c>
      <c r="D3202" s="59" t="s">
        <v>50</v>
      </c>
      <c r="E3202" s="61" t="s">
        <v>43</v>
      </c>
      <c r="F3202" s="61" t="s">
        <v>55</v>
      </c>
      <c r="G3202" s="61">
        <v>1E-4</v>
      </c>
      <c r="H3202" s="61" t="str">
        <f>IF(OR(G3202="",G3203="",G3204="",G3205=""),"",(SUMIF(A3202:A$7000,A3202,G3202:G$7000)))</f>
        <v/>
      </c>
      <c r="I3202" s="61" t="str">
        <f t="shared" si="300"/>
        <v/>
      </c>
      <c r="J3202" s="61" t="str">
        <f t="shared" si="296"/>
        <v/>
      </c>
      <c r="K3202" s="61">
        <f t="array" ref="K3202">(MAX(IF($A3202=InsertVoiceSwitchActivateLOG!A$1:A$7000,InsertVoiceSwitchActivateLOG!H$1:H$7000,0)))</f>
        <v>7.4699999999999989E-2</v>
      </c>
      <c r="L3202" s="61" t="str">
        <f t="shared" si="301"/>
        <v/>
      </c>
      <c r="M3202" s="61">
        <f t="shared" si="299"/>
        <v>25.80000000000382</v>
      </c>
      <c r="N3202" s="59" t="str">
        <f t="shared" si="297"/>
        <v/>
      </c>
      <c r="O3202" s="59" t="str">
        <f t="shared" si="298"/>
        <v/>
      </c>
    </row>
    <row r="3203" spans="1:15" ht="12.5" customHeight="1" x14ac:dyDescent="0.35">
      <c r="A3203" s="2">
        <v>64</v>
      </c>
      <c r="B3203" s="2" t="s">
        <v>54</v>
      </c>
      <c r="C3203" s="69">
        <v>137.39150000000001</v>
      </c>
      <c r="D3203" t="s">
        <v>50</v>
      </c>
      <c r="E3203" s="2" t="s">
        <v>43</v>
      </c>
      <c r="F3203" s="2" t="s">
        <v>55</v>
      </c>
      <c r="G3203" s="2"/>
      <c r="H3203" s="2" t="str">
        <f>IF(OR(G3203="",G3204="",G3205="",G3206=""),"",(SUMIF(A3203:A$7000,A3203,G3203:G$7000)))</f>
        <v/>
      </c>
      <c r="I3203" s="55" t="str">
        <f t="shared" si="300"/>
        <v/>
      </c>
      <c r="J3203" s="61" t="str">
        <f t="shared" si="296"/>
        <v/>
      </c>
      <c r="K3203" s="55">
        <f t="array" ref="K3203">(MAX(IF($A3203=InsertVoiceSwitchActivateLOG!A$1:A$7000,InsertVoiceSwitchActivateLOG!H$1:H$7000,0)))</f>
        <v>7.4699999999999989E-2</v>
      </c>
      <c r="L3203" s="55" t="str">
        <f t="shared" si="301"/>
        <v/>
      </c>
      <c r="M3203" s="55">
        <f t="shared" si="299"/>
        <v>31.200000000012551</v>
      </c>
      <c r="N3203" s="59" t="str">
        <f t="shared" si="297"/>
        <v/>
      </c>
      <c r="O3203" s="59" t="str">
        <f t="shared" si="298"/>
        <v/>
      </c>
    </row>
    <row r="3204" spans="1:15" ht="12.5" customHeight="1" x14ac:dyDescent="0.35">
      <c r="A3204" s="61">
        <v>64</v>
      </c>
      <c r="B3204" s="61" t="s">
        <v>54</v>
      </c>
      <c r="C3204" s="70">
        <v>137.40979999999999</v>
      </c>
      <c r="D3204" s="59" t="s">
        <v>50</v>
      </c>
      <c r="E3204" s="61" t="s">
        <v>43</v>
      </c>
      <c r="F3204" s="61" t="s">
        <v>55</v>
      </c>
      <c r="G3204" s="61"/>
      <c r="H3204" s="61" t="str">
        <f>IF(OR(G3204="",G3205="",G3206="",G3207=""),"",(SUMIF(A3204:A$7000,A3204,G3204:G$7000)))</f>
        <v/>
      </c>
      <c r="I3204" s="61" t="str">
        <f t="shared" si="300"/>
        <v/>
      </c>
      <c r="J3204" s="61" t="str">
        <f t="shared" si="296"/>
        <v/>
      </c>
      <c r="K3204" s="61">
        <f t="array" ref="K3204">(MAX(IF($A3204=InsertVoiceSwitchActivateLOG!A$1:A$7000,InsertVoiceSwitchActivateLOG!H$1:H$7000,0)))</f>
        <v>7.4699999999999989E-2</v>
      </c>
      <c r="L3204" s="61" t="str">
        <f t="shared" si="301"/>
        <v/>
      </c>
      <c r="M3204" s="61">
        <f t="shared" si="299"/>
        <v>18.299999999982219</v>
      </c>
      <c r="N3204" s="59" t="str">
        <f t="shared" si="297"/>
        <v/>
      </c>
      <c r="O3204" s="59" t="str">
        <f t="shared" si="298"/>
        <v/>
      </c>
    </row>
    <row r="3205" spans="1:15" ht="12.5" customHeight="1" x14ac:dyDescent="0.35">
      <c r="A3205" s="2">
        <v>64</v>
      </c>
      <c r="B3205" s="2" t="s">
        <v>54</v>
      </c>
      <c r="C3205" s="69">
        <v>137.4299</v>
      </c>
      <c r="D3205" t="s">
        <v>50</v>
      </c>
      <c r="E3205" s="2" t="s">
        <v>43</v>
      </c>
      <c r="F3205" s="2" t="s">
        <v>55</v>
      </c>
      <c r="G3205" s="2"/>
      <c r="H3205" s="2" t="str">
        <f>IF(OR(G3205="",G3206="",G3207="",G3208=""),"",(SUMIF(A3205:A$7000,A3205,G3205:G$7000)))</f>
        <v/>
      </c>
      <c r="I3205" s="55" t="str">
        <f t="shared" si="300"/>
        <v/>
      </c>
      <c r="J3205" s="61" t="str">
        <f t="shared" si="296"/>
        <v/>
      </c>
      <c r="K3205" s="55">
        <f t="array" ref="K3205">(MAX(IF($A3205=InsertVoiceSwitchActivateLOG!A$1:A$7000,InsertVoiceSwitchActivateLOG!H$1:H$7000,0)))</f>
        <v>7.4699999999999989E-2</v>
      </c>
      <c r="L3205" s="55" t="str">
        <f t="shared" si="301"/>
        <v/>
      </c>
      <c r="M3205" s="55">
        <f t="shared" si="299"/>
        <v>20.100000000013551</v>
      </c>
      <c r="N3205" s="59" t="str">
        <f t="shared" si="297"/>
        <v/>
      </c>
      <c r="O3205" s="59" t="str">
        <f t="shared" si="298"/>
        <v/>
      </c>
    </row>
    <row r="3206" spans="1:15" ht="12.5" customHeight="1" x14ac:dyDescent="0.35">
      <c r="A3206" s="61">
        <v>64</v>
      </c>
      <c r="B3206" s="61" t="s">
        <v>54</v>
      </c>
      <c r="C3206" s="70">
        <v>137.45230000000001</v>
      </c>
      <c r="D3206" s="59" t="s">
        <v>50</v>
      </c>
      <c r="E3206" s="61" t="s">
        <v>43</v>
      </c>
      <c r="F3206" s="61" t="s">
        <v>55</v>
      </c>
      <c r="G3206" s="61">
        <v>1E-4</v>
      </c>
      <c r="H3206" s="61">
        <f>IF(OR(G3206="",G3207="",G3208="",G3209=""),"",(SUMIF(A3206:A$7000,A3206,G3206:G$7000)))</f>
        <v>7.4699999999999989E-2</v>
      </c>
      <c r="I3206" s="61">
        <f t="shared" si="300"/>
        <v>64</v>
      </c>
      <c r="J3206" s="61" t="str">
        <f t="shared" si="296"/>
        <v>TaskB</v>
      </c>
      <c r="K3206" s="61">
        <f t="array" ref="K3206">(MAX(IF($A3206=InsertVoiceSwitchActivateLOG!A$1:A$7000,InsertVoiceSwitchActivateLOG!H$1:H$7000,0)))</f>
        <v>7.4699999999999989E-2</v>
      </c>
      <c r="L3206" s="61">
        <f t="shared" si="301"/>
        <v>137.45230000000001</v>
      </c>
      <c r="M3206" s="61">
        <f t="shared" si="299"/>
        <v>22.400000000004638</v>
      </c>
      <c r="N3206" s="59" t="str">
        <f t="shared" si="297"/>
        <v/>
      </c>
      <c r="O3206" s="59" t="str">
        <f t="shared" si="298"/>
        <v/>
      </c>
    </row>
    <row r="3207" spans="1:15" ht="12.5" customHeight="1" x14ac:dyDescent="0.35">
      <c r="A3207" s="2">
        <v>64</v>
      </c>
      <c r="B3207" s="2" t="s">
        <v>54</v>
      </c>
      <c r="C3207" s="69">
        <v>137.476</v>
      </c>
      <c r="D3207" t="s">
        <v>50</v>
      </c>
      <c r="E3207" s="2" t="s">
        <v>43</v>
      </c>
      <c r="F3207" s="2" t="s">
        <v>55</v>
      </c>
      <c r="G3207" s="2">
        <v>1E-4</v>
      </c>
      <c r="H3207" s="2">
        <f>IF(OR(G3207="",G3208="",G3209="",G3210=""),"",(SUMIF(A3207:A$7000,A3207,G3207:G$7000)))</f>
        <v>7.46E-2</v>
      </c>
      <c r="I3207" s="55" t="str">
        <f t="shared" si="300"/>
        <v/>
      </c>
      <c r="J3207" s="61" t="str">
        <f t="shared" si="296"/>
        <v/>
      </c>
      <c r="K3207" s="55">
        <f t="array" ref="K3207">(MAX(IF($A3207=InsertVoiceSwitchActivateLOG!A$1:A$7000,InsertVoiceSwitchActivateLOG!H$1:H$7000,0)))</f>
        <v>7.4699999999999989E-2</v>
      </c>
      <c r="L3207" s="55" t="str">
        <f t="shared" si="301"/>
        <v/>
      </c>
      <c r="M3207" s="55">
        <f t="shared" si="299"/>
        <v>23.699999999990951</v>
      </c>
      <c r="N3207" s="59">
        <f t="shared" si="297"/>
        <v>64</v>
      </c>
      <c r="O3207" s="59">
        <f t="shared" si="298"/>
        <v>1</v>
      </c>
    </row>
    <row r="3208" spans="1:15" ht="12.5" customHeight="1" x14ac:dyDescent="0.35">
      <c r="A3208" s="61">
        <v>64</v>
      </c>
      <c r="B3208" s="61" t="s">
        <v>54</v>
      </c>
      <c r="C3208" s="70">
        <v>137.5027</v>
      </c>
      <c r="D3208" s="59" t="s">
        <v>50</v>
      </c>
      <c r="E3208" s="61" t="s">
        <v>43</v>
      </c>
      <c r="F3208" s="61" t="s">
        <v>55</v>
      </c>
      <c r="G3208" s="61">
        <v>8.9999999999999998E-4</v>
      </c>
      <c r="H3208" s="61">
        <f>IF(OR(G3208="",G3209="",G3210="",G3211=""),"",(SUMIF(A3208:A$7000,A3208,G3208:G$7000)))</f>
        <v>7.4499999999999997E-2</v>
      </c>
      <c r="I3208" s="61" t="str">
        <f t="shared" si="300"/>
        <v/>
      </c>
      <c r="J3208" s="61" t="str">
        <f t="shared" si="296"/>
        <v/>
      </c>
      <c r="K3208" s="61">
        <f t="array" ref="K3208">(MAX(IF($A3208=InsertVoiceSwitchActivateLOG!A$1:A$7000,InsertVoiceSwitchActivateLOG!H$1:H$7000,0)))</f>
        <v>7.4699999999999989E-2</v>
      </c>
      <c r="L3208" s="61" t="str">
        <f t="shared" si="301"/>
        <v/>
      </c>
      <c r="M3208" s="61">
        <f t="shared" si="299"/>
        <v>26.700000000005275</v>
      </c>
      <c r="N3208" s="59">
        <f t="shared" si="297"/>
        <v>64</v>
      </c>
      <c r="O3208" s="59">
        <f t="shared" si="298"/>
        <v>1</v>
      </c>
    </row>
    <row r="3209" spans="1:15" ht="12.5" customHeight="1" x14ac:dyDescent="0.35">
      <c r="A3209" s="2">
        <v>64</v>
      </c>
      <c r="B3209" s="2" t="s">
        <v>56</v>
      </c>
      <c r="C3209" s="69">
        <v>137.52029999999999</v>
      </c>
      <c r="D3209" t="s">
        <v>50</v>
      </c>
      <c r="E3209" s="2" t="s">
        <v>43</v>
      </c>
      <c r="F3209" s="2" t="s">
        <v>55</v>
      </c>
      <c r="G3209" s="2">
        <v>1.4E-3</v>
      </c>
      <c r="H3209" s="2">
        <f>IF(OR(G3209="",G3210="",G3211="",G3212=""),"",(SUMIF(A3209:A$7000,A3209,G3209:G$7000)))</f>
        <v>7.3599999999999999E-2</v>
      </c>
      <c r="I3209" s="55" t="str">
        <f t="shared" si="300"/>
        <v/>
      </c>
      <c r="J3209" s="61" t="str">
        <f t="shared" si="296"/>
        <v/>
      </c>
      <c r="K3209" s="55">
        <f t="array" ref="K3209">(MAX(IF($A3209=InsertVoiceSwitchActivateLOG!A$1:A$7000,InsertVoiceSwitchActivateLOG!H$1:H$7000,0)))</f>
        <v>7.4699999999999989E-2</v>
      </c>
      <c r="L3209" s="55" t="str">
        <f t="shared" si="301"/>
        <v/>
      </c>
      <c r="M3209" s="55">
        <f t="shared" si="299"/>
        <v>17.599999999987403</v>
      </c>
      <c r="N3209" s="59">
        <f t="shared" si="297"/>
        <v>64</v>
      </c>
      <c r="O3209" s="59">
        <f t="shared" si="298"/>
        <v>1</v>
      </c>
    </row>
    <row r="3210" spans="1:15" ht="12.5" customHeight="1" x14ac:dyDescent="0.35">
      <c r="A3210" s="61">
        <v>64</v>
      </c>
      <c r="B3210" s="61" t="s">
        <v>56</v>
      </c>
      <c r="C3210" s="70">
        <v>137.54259999999999</v>
      </c>
      <c r="D3210" s="59" t="s">
        <v>50</v>
      </c>
      <c r="E3210" s="61" t="s">
        <v>43</v>
      </c>
      <c r="F3210" s="61" t="s">
        <v>55</v>
      </c>
      <c r="G3210" s="61">
        <v>1.4E-3</v>
      </c>
      <c r="H3210" s="61">
        <f>IF(OR(G3210="",G3211="",G3212="",G3213=""),"",(SUMIF(A3210:A$7000,A3210,G3210:G$7000)))</f>
        <v>7.22E-2</v>
      </c>
      <c r="I3210" s="61" t="str">
        <f t="shared" si="300"/>
        <v/>
      </c>
      <c r="J3210" s="61" t="str">
        <f t="shared" si="296"/>
        <v/>
      </c>
      <c r="K3210" s="61">
        <f t="array" ref="K3210">(MAX(IF($A3210=InsertVoiceSwitchActivateLOG!A$1:A$7000,InsertVoiceSwitchActivateLOG!H$1:H$7000,0)))</f>
        <v>7.4699999999999989E-2</v>
      </c>
      <c r="L3210" s="61" t="str">
        <f t="shared" si="301"/>
        <v/>
      </c>
      <c r="M3210" s="61">
        <f t="shared" si="299"/>
        <v>22.300000000001319</v>
      </c>
      <c r="N3210" s="59">
        <f t="shared" si="297"/>
        <v>64</v>
      </c>
      <c r="O3210" s="59">
        <f t="shared" si="298"/>
        <v>1</v>
      </c>
    </row>
    <row r="3211" spans="1:15" ht="12.5" customHeight="1" x14ac:dyDescent="0.35">
      <c r="A3211" s="2">
        <v>64</v>
      </c>
      <c r="B3211" s="2" t="s">
        <v>56</v>
      </c>
      <c r="C3211" s="69">
        <v>137.571</v>
      </c>
      <c r="D3211" t="s">
        <v>50</v>
      </c>
      <c r="E3211" s="2" t="s">
        <v>43</v>
      </c>
      <c r="F3211" s="2" t="s">
        <v>55</v>
      </c>
      <c r="G3211" s="2">
        <v>1.9E-3</v>
      </c>
      <c r="H3211" s="2">
        <f>IF(OR(G3211="",G3212="",G3213="",G3214=""),"",(SUMIF(A3211:A$7000,A3211,G3211:G$7000)))</f>
        <v>7.0800000000000016E-2</v>
      </c>
      <c r="I3211" s="55" t="str">
        <f t="shared" si="300"/>
        <v/>
      </c>
      <c r="J3211" s="61" t="str">
        <f t="shared" si="296"/>
        <v/>
      </c>
      <c r="K3211" s="55">
        <f t="array" ref="K3211">(MAX(IF($A3211=InsertVoiceSwitchActivateLOG!A$1:A$7000,InsertVoiceSwitchActivateLOG!H$1:H$7000,0)))</f>
        <v>7.4699999999999989E-2</v>
      </c>
      <c r="L3211" s="55" t="str">
        <f t="shared" si="301"/>
        <v/>
      </c>
      <c r="M3211" s="55">
        <f t="shared" si="299"/>
        <v>28.400000000004866</v>
      </c>
      <c r="N3211" s="59">
        <f t="shared" si="297"/>
        <v>64</v>
      </c>
      <c r="O3211" s="59">
        <f t="shared" si="298"/>
        <v>1</v>
      </c>
    </row>
    <row r="3212" spans="1:15" ht="12.5" customHeight="1" x14ac:dyDescent="0.35">
      <c r="A3212" s="61">
        <v>64</v>
      </c>
      <c r="B3212" s="61" t="s">
        <v>56</v>
      </c>
      <c r="C3212" s="70">
        <v>137.59209999999999</v>
      </c>
      <c r="D3212" s="59" t="s">
        <v>50</v>
      </c>
      <c r="E3212" s="61" t="s">
        <v>43</v>
      </c>
      <c r="F3212" s="61" t="s">
        <v>55</v>
      </c>
      <c r="G3212" s="61">
        <v>2.2000000000000001E-3</v>
      </c>
      <c r="H3212" s="61">
        <f>IF(OR(G3212="",G3213="",G3214="",G3215=""),"",(SUMIF(A3212:A$7000,A3212,G3212:G$7000)))</f>
        <v>6.8900000000000017E-2</v>
      </c>
      <c r="I3212" s="61" t="str">
        <f t="shared" si="300"/>
        <v/>
      </c>
      <c r="J3212" s="61" t="str">
        <f t="shared" si="296"/>
        <v/>
      </c>
      <c r="K3212" s="61">
        <f t="array" ref="K3212">(MAX(IF($A3212=InsertVoiceSwitchActivateLOG!A$1:A$7000,InsertVoiceSwitchActivateLOG!H$1:H$7000,0)))</f>
        <v>7.4699999999999989E-2</v>
      </c>
      <c r="L3212" s="61" t="str">
        <f t="shared" si="301"/>
        <v/>
      </c>
      <c r="M3212" s="61">
        <f t="shared" si="299"/>
        <v>21.099999999989905</v>
      </c>
      <c r="N3212" s="59">
        <f t="shared" si="297"/>
        <v>64</v>
      </c>
      <c r="O3212" s="59">
        <f t="shared" si="298"/>
        <v>1</v>
      </c>
    </row>
    <row r="3213" spans="1:15" ht="12.5" customHeight="1" x14ac:dyDescent="0.35">
      <c r="A3213" s="2">
        <v>64</v>
      </c>
      <c r="B3213" s="2" t="s">
        <v>56</v>
      </c>
      <c r="C3213" s="69">
        <v>137.61150000000001</v>
      </c>
      <c r="D3213" t="s">
        <v>50</v>
      </c>
      <c r="E3213" s="2" t="s">
        <v>43</v>
      </c>
      <c r="F3213" s="2" t="s">
        <v>55</v>
      </c>
      <c r="G3213" s="2">
        <v>5.1000000000000004E-3</v>
      </c>
      <c r="H3213" s="2">
        <f>IF(OR(G3213="",G3214="",G3215="",G3216=""),"",(SUMIF(A3213:A$7000,A3213,G3213:G$7000)))</f>
        <v>6.6700000000000009E-2</v>
      </c>
      <c r="I3213" s="55" t="str">
        <f t="shared" si="300"/>
        <v/>
      </c>
      <c r="J3213" s="61" t="str">
        <f t="shared" si="296"/>
        <v/>
      </c>
      <c r="K3213" s="55">
        <f t="array" ref="K3213">(MAX(IF($A3213=InsertVoiceSwitchActivateLOG!A$1:A$7000,InsertVoiceSwitchActivateLOG!H$1:H$7000,0)))</f>
        <v>7.4699999999999989E-2</v>
      </c>
      <c r="L3213" s="55" t="str">
        <f t="shared" si="301"/>
        <v/>
      </c>
      <c r="M3213" s="55">
        <f t="shared" si="299"/>
        <v>19.400000000018736</v>
      </c>
      <c r="N3213" s="59">
        <f t="shared" si="297"/>
        <v>64</v>
      </c>
      <c r="O3213" s="59">
        <f t="shared" si="298"/>
        <v>-1</v>
      </c>
    </row>
    <row r="3214" spans="1:15" ht="12.5" customHeight="1" x14ac:dyDescent="0.35">
      <c r="A3214" s="61">
        <v>64</v>
      </c>
      <c r="B3214" s="61" t="s">
        <v>56</v>
      </c>
      <c r="C3214" s="70">
        <v>137.62790000000001</v>
      </c>
      <c r="D3214" s="59" t="s">
        <v>50</v>
      </c>
      <c r="E3214" s="61" t="s">
        <v>43</v>
      </c>
      <c r="F3214" s="61" t="s">
        <v>55</v>
      </c>
      <c r="G3214" s="61">
        <v>1.8E-3</v>
      </c>
      <c r="H3214" s="61">
        <f>IF(OR(G3214="",G3215="",G3216="",G3217=""),"",(SUMIF(A3214:A$7000,A3214,G3214:G$7000)))</f>
        <v>6.1600000000000002E-2</v>
      </c>
      <c r="I3214" s="61" t="str">
        <f t="shared" si="300"/>
        <v/>
      </c>
      <c r="J3214" s="61" t="str">
        <f t="shared" si="296"/>
        <v/>
      </c>
      <c r="K3214" s="61">
        <f t="array" ref="K3214">(MAX(IF($A3214=InsertVoiceSwitchActivateLOG!A$1:A$7000,InsertVoiceSwitchActivateLOG!H$1:H$7000,0)))</f>
        <v>7.4699999999999989E-2</v>
      </c>
      <c r="L3214" s="61" t="str">
        <f t="shared" si="301"/>
        <v/>
      </c>
      <c r="M3214" s="61">
        <f t="shared" si="299"/>
        <v>16.400000000004411</v>
      </c>
      <c r="N3214" s="59">
        <f t="shared" si="297"/>
        <v>64</v>
      </c>
      <c r="O3214" s="59">
        <f t="shared" si="298"/>
        <v>-1</v>
      </c>
    </row>
    <row r="3215" spans="1:15" ht="12.5" customHeight="1" x14ac:dyDescent="0.35">
      <c r="A3215" s="2">
        <v>64</v>
      </c>
      <c r="B3215" s="2" t="s">
        <v>56</v>
      </c>
      <c r="C3215" s="69">
        <v>137.64420000000001</v>
      </c>
      <c r="D3215" t="s">
        <v>50</v>
      </c>
      <c r="E3215" s="2" t="s">
        <v>43</v>
      </c>
      <c r="F3215" s="2" t="s">
        <v>55</v>
      </c>
      <c r="G3215" s="2">
        <v>1.6999999999999999E-3</v>
      </c>
      <c r="H3215" s="2">
        <f>IF(OR(G3215="",G3216="",G3217="",G3218=""),"",(SUMIF(A3215:A$7000,A3215,G3215:G$7000)))</f>
        <v>5.9800000000000006E-2</v>
      </c>
      <c r="I3215" s="55" t="str">
        <f t="shared" si="300"/>
        <v/>
      </c>
      <c r="J3215" s="61" t="str">
        <f t="shared" si="296"/>
        <v/>
      </c>
      <c r="K3215" s="55">
        <f t="array" ref="K3215">(MAX(IF($A3215=InsertVoiceSwitchActivateLOG!A$1:A$7000,InsertVoiceSwitchActivateLOG!H$1:H$7000,0)))</f>
        <v>7.4699999999999989E-2</v>
      </c>
      <c r="L3215" s="55" t="str">
        <f t="shared" si="301"/>
        <v/>
      </c>
      <c r="M3215" s="55">
        <f t="shared" si="299"/>
        <v>16.300000000001091</v>
      </c>
      <c r="N3215" s="59">
        <f t="shared" si="297"/>
        <v>64</v>
      </c>
      <c r="O3215" s="59">
        <f t="shared" si="298"/>
        <v>1</v>
      </c>
    </row>
    <row r="3216" spans="1:15" ht="12.5" customHeight="1" x14ac:dyDescent="0.35">
      <c r="A3216" s="61">
        <v>64</v>
      </c>
      <c r="B3216" s="61" t="s">
        <v>56</v>
      </c>
      <c r="C3216" s="70">
        <v>137.6643</v>
      </c>
      <c r="D3216" s="59" t="s">
        <v>50</v>
      </c>
      <c r="E3216" s="61" t="s">
        <v>43</v>
      </c>
      <c r="F3216" s="61" t="s">
        <v>55</v>
      </c>
      <c r="G3216" s="61">
        <v>1.6999999999999999E-3</v>
      </c>
      <c r="H3216" s="61">
        <f>IF(OR(G3216="",G3217="",G3218="",G3219=""),"",(SUMIF(A3216:A$7000,A3216,G3216:G$7000)))</f>
        <v>5.8099999999999999E-2</v>
      </c>
      <c r="I3216" s="61" t="str">
        <f t="shared" si="300"/>
        <v/>
      </c>
      <c r="J3216" s="61" t="str">
        <f t="shared" si="296"/>
        <v/>
      </c>
      <c r="K3216" s="61">
        <f t="array" ref="K3216">(MAX(IF($A3216=InsertVoiceSwitchActivateLOG!A$1:A$7000,InsertVoiceSwitchActivateLOG!H$1:H$7000,0)))</f>
        <v>7.4699999999999989E-2</v>
      </c>
      <c r="L3216" s="61" t="str">
        <f t="shared" si="301"/>
        <v/>
      </c>
      <c r="M3216" s="61">
        <f t="shared" si="299"/>
        <v>20.09999999998513</v>
      </c>
      <c r="N3216" s="59">
        <f t="shared" si="297"/>
        <v>64</v>
      </c>
      <c r="O3216" s="59">
        <f t="shared" si="298"/>
        <v>1</v>
      </c>
    </row>
    <row r="3217" spans="1:15" ht="12.5" customHeight="1" x14ac:dyDescent="0.35">
      <c r="A3217" s="2">
        <v>64</v>
      </c>
      <c r="B3217" s="2" t="s">
        <v>56</v>
      </c>
      <c r="C3217" s="69">
        <v>137.6831</v>
      </c>
      <c r="D3217" t="s">
        <v>50</v>
      </c>
      <c r="E3217" s="2" t="s">
        <v>43</v>
      </c>
      <c r="F3217" s="2" t="s">
        <v>55</v>
      </c>
      <c r="G3217" s="2">
        <v>3.0999999999999999E-3</v>
      </c>
      <c r="H3217" s="2">
        <f>IF(OR(G3217="",G3218="",G3219="",G3220=""),"",(SUMIF(A3217:A$7000,A3217,G3217:G$7000)))</f>
        <v>5.6400000000000006E-2</v>
      </c>
      <c r="I3217" s="55" t="str">
        <f t="shared" si="300"/>
        <v/>
      </c>
      <c r="J3217" s="61" t="str">
        <f t="shared" ref="J3217:J3280" si="302">IF(L3217="","",(VLOOKUP(A3217,A3217:E10201,5,FALSE)))</f>
        <v/>
      </c>
      <c r="K3217" s="55">
        <f t="array" ref="K3217">(MAX(IF($A3217=InsertVoiceSwitchActivateLOG!A$1:A$7000,InsertVoiceSwitchActivateLOG!H$1:H$7000,0)))</f>
        <v>7.4699999999999989E-2</v>
      </c>
      <c r="L3217" s="55" t="str">
        <f t="shared" si="301"/>
        <v/>
      </c>
      <c r="M3217" s="55">
        <f t="shared" si="299"/>
        <v>18.799999999998818</v>
      </c>
      <c r="N3217" s="59">
        <f t="shared" ref="N3217:N3280" si="303">IF(AND(G3217&gt;0,G3218&gt;0,G3216&gt;0),A3217,"")</f>
        <v>64</v>
      </c>
      <c r="O3217" s="59">
        <f t="shared" ref="O3217:O3280" si="304">IF(N3217="","",(IF(G3217&gt;G3218,-1,1)))</f>
        <v>-1</v>
      </c>
    </row>
    <row r="3218" spans="1:15" ht="12.5" customHeight="1" x14ac:dyDescent="0.35">
      <c r="A3218" s="61">
        <v>64</v>
      </c>
      <c r="B3218" s="61" t="s">
        <v>54</v>
      </c>
      <c r="C3218" s="70">
        <v>137.70009999999999</v>
      </c>
      <c r="D3218" s="59" t="s">
        <v>50</v>
      </c>
      <c r="E3218" s="61" t="s">
        <v>43</v>
      </c>
      <c r="F3218" s="61" t="s">
        <v>55</v>
      </c>
      <c r="G3218" s="61">
        <v>5.0000000000000001E-4</v>
      </c>
      <c r="H3218" s="61">
        <f>IF(OR(G3218="",G3219="",G3220="",G3221=""),"",(SUMIF(A3218:A$7000,A3218,G3218:G$7000)))</f>
        <v>5.33E-2</v>
      </c>
      <c r="I3218" s="61" t="str">
        <f t="shared" si="300"/>
        <v/>
      </c>
      <c r="J3218" s="61" t="str">
        <f t="shared" si="302"/>
        <v/>
      </c>
      <c r="K3218" s="61">
        <f t="array" ref="K3218">(MAX(IF($A3218=InsertVoiceSwitchActivateLOG!A$1:A$7000,InsertVoiceSwitchActivateLOG!H$1:H$7000,0)))</f>
        <v>7.4699999999999989E-2</v>
      </c>
      <c r="L3218" s="61" t="str">
        <f t="shared" si="301"/>
        <v/>
      </c>
      <c r="M3218" s="61">
        <f t="shared" ref="M3218:M3281" si="305">IF(A3218=A3217,ABS(C3218-C3217),0)*1000</f>
        <v>16.999999999995907</v>
      </c>
      <c r="N3218" s="59">
        <f t="shared" si="303"/>
        <v>64</v>
      </c>
      <c r="O3218" s="59">
        <f t="shared" si="304"/>
        <v>1</v>
      </c>
    </row>
    <row r="3219" spans="1:15" ht="12.5" customHeight="1" x14ac:dyDescent="0.35">
      <c r="A3219" s="2">
        <v>64</v>
      </c>
      <c r="B3219" s="2" t="s">
        <v>56</v>
      </c>
      <c r="C3219" s="69">
        <v>137.7175</v>
      </c>
      <c r="D3219" t="s">
        <v>50</v>
      </c>
      <c r="E3219" s="2" t="s">
        <v>43</v>
      </c>
      <c r="F3219" s="2" t="s">
        <v>55</v>
      </c>
      <c r="G3219" s="2">
        <v>1.9E-3</v>
      </c>
      <c r="H3219" s="2">
        <f>IF(OR(G3219="",G3220="",G3221="",G3222=""),"",(SUMIF(A3219:A$7000,A3219,G3219:G$7000)))</f>
        <v>5.28E-2</v>
      </c>
      <c r="I3219" s="55" t="str">
        <f t="shared" si="300"/>
        <v/>
      </c>
      <c r="J3219" s="61" t="str">
        <f t="shared" si="302"/>
        <v/>
      </c>
      <c r="K3219" s="55">
        <f t="array" ref="K3219">(MAX(IF($A3219=InsertVoiceSwitchActivateLOG!A$1:A$7000,InsertVoiceSwitchActivateLOG!H$1:H$7000,0)))</f>
        <v>7.4699999999999989E-2</v>
      </c>
      <c r="L3219" s="55" t="str">
        <f t="shared" si="301"/>
        <v/>
      </c>
      <c r="M3219" s="55">
        <f t="shared" si="305"/>
        <v>17.400000000009186</v>
      </c>
      <c r="N3219" s="59">
        <f t="shared" si="303"/>
        <v>64</v>
      </c>
      <c r="O3219" s="59">
        <f t="shared" si="304"/>
        <v>-1</v>
      </c>
    </row>
    <row r="3220" spans="1:15" ht="12.5" customHeight="1" x14ac:dyDescent="0.35">
      <c r="A3220" s="61">
        <v>64</v>
      </c>
      <c r="B3220" s="61" t="s">
        <v>56</v>
      </c>
      <c r="C3220" s="70">
        <v>137.7337</v>
      </c>
      <c r="D3220" s="59" t="s">
        <v>50</v>
      </c>
      <c r="E3220" s="61" t="s">
        <v>43</v>
      </c>
      <c r="F3220" s="61" t="s">
        <v>55</v>
      </c>
      <c r="G3220" s="61">
        <v>1.4E-3</v>
      </c>
      <c r="H3220" s="61">
        <f>IF(OR(G3220="",G3221="",G3222="",G3223=""),"",(SUMIF(A3220:A$7000,A3220,G3220:G$7000)))</f>
        <v>5.0900000000000001E-2</v>
      </c>
      <c r="I3220" s="61" t="str">
        <f t="shared" si="300"/>
        <v/>
      </c>
      <c r="J3220" s="61" t="str">
        <f t="shared" si="302"/>
        <v/>
      </c>
      <c r="K3220" s="61">
        <f t="array" ref="K3220">(MAX(IF($A3220=InsertVoiceSwitchActivateLOG!A$1:A$7000,InsertVoiceSwitchActivateLOG!H$1:H$7000,0)))</f>
        <v>7.4699999999999989E-2</v>
      </c>
      <c r="L3220" s="61" t="str">
        <f t="shared" si="301"/>
        <v/>
      </c>
      <c r="M3220" s="61">
        <f t="shared" si="305"/>
        <v>16.199999999997772</v>
      </c>
      <c r="N3220" s="59">
        <f t="shared" si="303"/>
        <v>64</v>
      </c>
      <c r="O3220" s="59">
        <f t="shared" si="304"/>
        <v>1</v>
      </c>
    </row>
    <row r="3221" spans="1:15" ht="12.5" customHeight="1" x14ac:dyDescent="0.35">
      <c r="A3221" s="2">
        <v>64</v>
      </c>
      <c r="B3221" s="2" t="s">
        <v>56</v>
      </c>
      <c r="C3221" s="69">
        <v>137.75120000000001</v>
      </c>
      <c r="D3221" t="s">
        <v>50</v>
      </c>
      <c r="E3221" s="2" t="s">
        <v>43</v>
      </c>
      <c r="F3221" s="2" t="s">
        <v>55</v>
      </c>
      <c r="G3221" s="2">
        <v>3.3999999999999998E-3</v>
      </c>
      <c r="H3221" s="2">
        <f>IF(OR(G3221="",G3222="",G3223="",G3224=""),"",(SUMIF(A3221:A$7000,A3221,G3221:G$7000)))</f>
        <v>4.9500000000000002E-2</v>
      </c>
      <c r="I3221" s="55" t="str">
        <f t="shared" si="300"/>
        <v/>
      </c>
      <c r="J3221" s="61" t="str">
        <f t="shared" si="302"/>
        <v/>
      </c>
      <c r="K3221" s="55">
        <f t="array" ref="K3221">(MAX(IF($A3221=InsertVoiceSwitchActivateLOG!A$1:A$7000,InsertVoiceSwitchActivateLOG!H$1:H$7000,0)))</f>
        <v>7.4699999999999989E-2</v>
      </c>
      <c r="L3221" s="55" t="str">
        <f t="shared" si="301"/>
        <v/>
      </c>
      <c r="M3221" s="55">
        <f t="shared" si="305"/>
        <v>17.500000000012506</v>
      </c>
      <c r="N3221" s="59">
        <f t="shared" si="303"/>
        <v>64</v>
      </c>
      <c r="O3221" s="59">
        <f t="shared" si="304"/>
        <v>1</v>
      </c>
    </row>
    <row r="3222" spans="1:15" ht="12.5" customHeight="1" x14ac:dyDescent="0.35">
      <c r="A3222" s="61">
        <v>64</v>
      </c>
      <c r="B3222" s="61" t="s">
        <v>56</v>
      </c>
      <c r="C3222" s="70">
        <v>137.7679</v>
      </c>
      <c r="D3222" s="59" t="s">
        <v>50</v>
      </c>
      <c r="E3222" s="61" t="s">
        <v>43</v>
      </c>
      <c r="F3222" s="61" t="s">
        <v>55</v>
      </c>
      <c r="G3222" s="61">
        <v>3.3999999999999998E-3</v>
      </c>
      <c r="H3222" s="61">
        <f>IF(OR(G3222="",G3223="",G3224="",G3225=""),"",(SUMIF(A3222:A$7000,A3222,G3222:G$7000)))</f>
        <v>4.6100000000000002E-2</v>
      </c>
      <c r="I3222" s="61" t="str">
        <f t="shared" si="300"/>
        <v/>
      </c>
      <c r="J3222" s="61" t="str">
        <f t="shared" si="302"/>
        <v/>
      </c>
      <c r="K3222" s="61">
        <f t="array" ref="K3222">(MAX(IF($A3222=InsertVoiceSwitchActivateLOG!A$1:A$7000,InsertVoiceSwitchActivateLOG!H$1:H$7000,0)))</f>
        <v>7.4699999999999989E-2</v>
      </c>
      <c r="L3222" s="61" t="str">
        <f t="shared" si="301"/>
        <v/>
      </c>
      <c r="M3222" s="61">
        <f t="shared" si="305"/>
        <v>16.699999999985948</v>
      </c>
      <c r="N3222" s="59">
        <f t="shared" si="303"/>
        <v>64</v>
      </c>
      <c r="O3222" s="59">
        <f t="shared" si="304"/>
        <v>1</v>
      </c>
    </row>
    <row r="3223" spans="1:15" ht="12.5" customHeight="1" x14ac:dyDescent="0.35">
      <c r="A3223" s="2">
        <v>64</v>
      </c>
      <c r="B3223" s="2" t="s">
        <v>56</v>
      </c>
      <c r="C3223" s="69">
        <v>137.7841</v>
      </c>
      <c r="D3223" t="s">
        <v>50</v>
      </c>
      <c r="E3223" s="2" t="s">
        <v>43</v>
      </c>
      <c r="F3223" s="2" t="s">
        <v>55</v>
      </c>
      <c r="G3223" s="2">
        <v>5.4999999999999997E-3</v>
      </c>
      <c r="H3223" s="2">
        <f>IF(OR(G3223="",G3224="",G3225="",G3226=""),"",(SUMIF(A3223:A$7000,A3223,G3223:G$7000)))</f>
        <v>4.2700000000000002E-2</v>
      </c>
      <c r="I3223" s="55" t="str">
        <f t="shared" si="300"/>
        <v/>
      </c>
      <c r="J3223" s="61" t="str">
        <f t="shared" si="302"/>
        <v/>
      </c>
      <c r="K3223" s="55">
        <f t="array" ref="K3223">(MAX(IF($A3223=InsertVoiceSwitchActivateLOG!A$1:A$7000,InsertVoiceSwitchActivateLOG!H$1:H$7000,0)))</f>
        <v>7.4699999999999989E-2</v>
      </c>
      <c r="L3223" s="55" t="str">
        <f t="shared" si="301"/>
        <v/>
      </c>
      <c r="M3223" s="55">
        <f t="shared" si="305"/>
        <v>16.199999999997772</v>
      </c>
      <c r="N3223" s="59">
        <f t="shared" si="303"/>
        <v>64</v>
      </c>
      <c r="O3223" s="59">
        <f t="shared" si="304"/>
        <v>-1</v>
      </c>
    </row>
    <row r="3224" spans="1:15" ht="12.5" customHeight="1" x14ac:dyDescent="0.35">
      <c r="A3224" s="61">
        <v>64</v>
      </c>
      <c r="B3224" s="61" t="s">
        <v>56</v>
      </c>
      <c r="C3224" s="70">
        <v>137.80160000000001</v>
      </c>
      <c r="D3224" s="59" t="s">
        <v>50</v>
      </c>
      <c r="E3224" s="61" t="s">
        <v>43</v>
      </c>
      <c r="F3224" s="61" t="s">
        <v>55</v>
      </c>
      <c r="G3224" s="61">
        <v>2.7000000000000001E-3</v>
      </c>
      <c r="H3224" s="61">
        <f>IF(OR(G3224="",G3225="",G3226="",G3227=""),"",(SUMIF(A3224:A$7000,A3224,G3224:G$7000)))</f>
        <v>3.7199999999999997E-2</v>
      </c>
      <c r="I3224" s="61" t="str">
        <f t="shared" si="300"/>
        <v/>
      </c>
      <c r="J3224" s="61" t="str">
        <f t="shared" si="302"/>
        <v/>
      </c>
      <c r="K3224" s="61">
        <f t="array" ref="K3224">(MAX(IF($A3224=InsertVoiceSwitchActivateLOG!A$1:A$7000,InsertVoiceSwitchActivateLOG!H$1:H$7000,0)))</f>
        <v>7.4699999999999989E-2</v>
      </c>
      <c r="L3224" s="61" t="str">
        <f t="shared" si="301"/>
        <v/>
      </c>
      <c r="M3224" s="61">
        <f t="shared" si="305"/>
        <v>17.500000000012506</v>
      </c>
      <c r="N3224" s="59">
        <f t="shared" si="303"/>
        <v>64</v>
      </c>
      <c r="O3224" s="59">
        <f t="shared" si="304"/>
        <v>1</v>
      </c>
    </row>
    <row r="3225" spans="1:15" ht="12.5" customHeight="1" x14ac:dyDescent="0.35">
      <c r="A3225" s="2">
        <v>64</v>
      </c>
      <c r="B3225" s="2" t="s">
        <v>56</v>
      </c>
      <c r="C3225" s="69">
        <v>137.81989999999999</v>
      </c>
      <c r="D3225" t="s">
        <v>50</v>
      </c>
      <c r="E3225" s="2" t="s">
        <v>43</v>
      </c>
      <c r="F3225" s="2" t="s">
        <v>55</v>
      </c>
      <c r="G3225" s="2">
        <v>3.8999999999999998E-3</v>
      </c>
      <c r="H3225" s="2">
        <f>IF(OR(G3225="",G3226="",G3227="",G3228=""),"",(SUMIF(A3225:A$7000,A3225,G3225:G$7000)))</f>
        <v>3.4499999999999996E-2</v>
      </c>
      <c r="I3225" s="55" t="str">
        <f t="shared" si="300"/>
        <v/>
      </c>
      <c r="J3225" s="61" t="str">
        <f t="shared" si="302"/>
        <v/>
      </c>
      <c r="K3225" s="55">
        <f t="array" ref="K3225">(MAX(IF($A3225=InsertVoiceSwitchActivateLOG!A$1:A$7000,InsertVoiceSwitchActivateLOG!H$1:H$7000,0)))</f>
        <v>7.4699999999999989E-2</v>
      </c>
      <c r="L3225" s="55" t="str">
        <f t="shared" si="301"/>
        <v/>
      </c>
      <c r="M3225" s="55">
        <f t="shared" si="305"/>
        <v>18.299999999982219</v>
      </c>
      <c r="N3225" s="59">
        <f t="shared" si="303"/>
        <v>64</v>
      </c>
      <c r="O3225" s="59">
        <f t="shared" si="304"/>
        <v>-1</v>
      </c>
    </row>
    <row r="3226" spans="1:15" ht="12.5" customHeight="1" x14ac:dyDescent="0.35">
      <c r="A3226" s="61">
        <v>64</v>
      </c>
      <c r="B3226" s="61" t="s">
        <v>56</v>
      </c>
      <c r="C3226" s="70">
        <v>137.846</v>
      </c>
      <c r="D3226" s="59" t="s">
        <v>50</v>
      </c>
      <c r="E3226" s="61" t="s">
        <v>43</v>
      </c>
      <c r="F3226" s="61" t="s">
        <v>55</v>
      </c>
      <c r="G3226" s="61">
        <v>3.7000000000000002E-3</v>
      </c>
      <c r="H3226" s="61">
        <f>IF(OR(G3226="",G3227="",G3228="",G3229=""),"",(SUMIF(A3226:A$7000,A3226,G3226:G$7000)))</f>
        <v>3.0599999999999999E-2</v>
      </c>
      <c r="I3226" s="61" t="str">
        <f t="shared" ref="I3226:I3289" si="306">IF(L3226="","",A3226)</f>
        <v/>
      </c>
      <c r="J3226" s="61" t="str">
        <f t="shared" si="302"/>
        <v/>
      </c>
      <c r="K3226" s="61">
        <f t="array" ref="K3226">(MAX(IF($A3226=InsertVoiceSwitchActivateLOG!A$1:A$7000,InsertVoiceSwitchActivateLOG!H$1:H$7000,0)))</f>
        <v>7.4699999999999989E-2</v>
      </c>
      <c r="L3226" s="61" t="str">
        <f t="shared" ref="L3226:L3289" si="307">IF(H3226="","",IF(AND(H3225="",H3224="",H3223=""),C3226,""))</f>
        <v/>
      </c>
      <c r="M3226" s="61">
        <f t="shared" si="305"/>
        <v>26.100000000013779</v>
      </c>
      <c r="N3226" s="59">
        <f t="shared" si="303"/>
        <v>64</v>
      </c>
      <c r="O3226" s="59">
        <f t="shared" si="304"/>
        <v>1</v>
      </c>
    </row>
    <row r="3227" spans="1:15" ht="12.5" customHeight="1" x14ac:dyDescent="0.35">
      <c r="A3227" s="2">
        <v>64</v>
      </c>
      <c r="B3227" s="2" t="s">
        <v>56</v>
      </c>
      <c r="C3227" s="69">
        <v>137.863</v>
      </c>
      <c r="D3227" t="s">
        <v>50</v>
      </c>
      <c r="E3227" s="2" t="s">
        <v>43</v>
      </c>
      <c r="F3227" s="2" t="s">
        <v>55</v>
      </c>
      <c r="G3227" s="2">
        <v>5.1000000000000004E-3</v>
      </c>
      <c r="H3227" s="2">
        <f>IF(OR(G3227="",G3228="",G3229="",G3230=""),"",(SUMIF(A3227:A$7000,A3227,G3227:G$7000)))</f>
        <v>2.6900000000000004E-2</v>
      </c>
      <c r="I3227" s="55" t="str">
        <f t="shared" si="306"/>
        <v/>
      </c>
      <c r="J3227" s="61" t="str">
        <f t="shared" si="302"/>
        <v/>
      </c>
      <c r="K3227" s="55">
        <f t="array" ref="K3227">(MAX(IF($A3227=InsertVoiceSwitchActivateLOG!A$1:A$7000,InsertVoiceSwitchActivateLOG!H$1:H$7000,0)))</f>
        <v>7.4699999999999989E-2</v>
      </c>
      <c r="L3227" s="55" t="str">
        <f t="shared" si="307"/>
        <v/>
      </c>
      <c r="M3227" s="55">
        <f t="shared" si="305"/>
        <v>16.999999999995907</v>
      </c>
      <c r="N3227" s="59">
        <f t="shared" si="303"/>
        <v>64</v>
      </c>
      <c r="O3227" s="59">
        <f t="shared" si="304"/>
        <v>1</v>
      </c>
    </row>
    <row r="3228" spans="1:15" ht="12.5" customHeight="1" x14ac:dyDescent="0.35">
      <c r="A3228" s="61">
        <v>64</v>
      </c>
      <c r="B3228" s="61" t="s">
        <v>56</v>
      </c>
      <c r="C3228" s="70">
        <v>137.88200000000001</v>
      </c>
      <c r="D3228" s="59" t="s">
        <v>50</v>
      </c>
      <c r="E3228" s="61" t="s">
        <v>43</v>
      </c>
      <c r="F3228" s="61" t="s">
        <v>55</v>
      </c>
      <c r="G3228" s="61">
        <v>5.4000000000000003E-3</v>
      </c>
      <c r="H3228" s="61">
        <f>IF(OR(G3228="",G3229="",G3230="",G3231=""),"",(SUMIF(A3228:A$7000,A3228,G3228:G$7000)))</f>
        <v>2.1800000000000003E-2</v>
      </c>
      <c r="I3228" s="61" t="str">
        <f t="shared" si="306"/>
        <v/>
      </c>
      <c r="J3228" s="61" t="str">
        <f t="shared" si="302"/>
        <v/>
      </c>
      <c r="K3228" s="61">
        <f t="array" ref="K3228">(MAX(IF($A3228=InsertVoiceSwitchActivateLOG!A$1:A$7000,InsertVoiceSwitchActivateLOG!H$1:H$7000,0)))</f>
        <v>7.4699999999999989E-2</v>
      </c>
      <c r="L3228" s="61" t="str">
        <f t="shared" si="307"/>
        <v/>
      </c>
      <c r="M3228" s="61">
        <f t="shared" si="305"/>
        <v>19.000000000005457</v>
      </c>
      <c r="N3228" s="59">
        <f t="shared" si="303"/>
        <v>64</v>
      </c>
      <c r="O3228" s="59">
        <f t="shared" si="304"/>
        <v>1</v>
      </c>
    </row>
    <row r="3229" spans="1:15" ht="12.5" customHeight="1" x14ac:dyDescent="0.35">
      <c r="A3229" s="2">
        <v>64</v>
      </c>
      <c r="B3229" s="2" t="s">
        <v>56</v>
      </c>
      <c r="C3229" s="69">
        <v>137.90299999999999</v>
      </c>
      <c r="D3229" t="s">
        <v>50</v>
      </c>
      <c r="E3229" s="2" t="s">
        <v>43</v>
      </c>
      <c r="F3229" s="2" t="s">
        <v>55</v>
      </c>
      <c r="G3229" s="2">
        <v>5.4000000000000003E-3</v>
      </c>
      <c r="H3229" s="2">
        <f>IF(OR(G3229="",G3230="",G3231="",G3232=""),"",(SUMIF(A3229:A$7000,A3229,G3229:G$7000)))</f>
        <v>1.6400000000000001E-2</v>
      </c>
      <c r="I3229" s="55" t="str">
        <f t="shared" si="306"/>
        <v/>
      </c>
      <c r="J3229" s="61" t="str">
        <f t="shared" si="302"/>
        <v/>
      </c>
      <c r="K3229" s="55">
        <f t="array" ref="K3229">(MAX(IF($A3229=InsertVoiceSwitchActivateLOG!A$1:A$7000,InsertVoiceSwitchActivateLOG!H$1:H$7000,0)))</f>
        <v>7.4699999999999989E-2</v>
      </c>
      <c r="L3229" s="55" t="str">
        <f t="shared" si="307"/>
        <v/>
      </c>
      <c r="M3229" s="55">
        <f t="shared" si="305"/>
        <v>20.999999999986585</v>
      </c>
      <c r="N3229" s="59">
        <f t="shared" si="303"/>
        <v>64</v>
      </c>
      <c r="O3229" s="59">
        <f t="shared" si="304"/>
        <v>-1</v>
      </c>
    </row>
    <row r="3230" spans="1:15" ht="12.5" customHeight="1" x14ac:dyDescent="0.35">
      <c r="A3230" s="61">
        <v>64</v>
      </c>
      <c r="B3230" s="61" t="s">
        <v>56</v>
      </c>
      <c r="C3230" s="70">
        <v>137.92449999999999</v>
      </c>
      <c r="D3230" s="59" t="s">
        <v>50</v>
      </c>
      <c r="E3230" s="61" t="s">
        <v>43</v>
      </c>
      <c r="F3230" s="61" t="s">
        <v>55</v>
      </c>
      <c r="G3230" s="61">
        <v>2.2000000000000001E-3</v>
      </c>
      <c r="H3230" s="61">
        <f>IF(OR(G3230="",G3231="",G3232="",G3233=""),"",(SUMIF(A3230:A$7000,A3230,G3230:G$7000)))</f>
        <v>1.0999999999999999E-2</v>
      </c>
      <c r="I3230" s="61" t="str">
        <f t="shared" si="306"/>
        <v/>
      </c>
      <c r="J3230" s="61" t="str">
        <f t="shared" si="302"/>
        <v/>
      </c>
      <c r="K3230" s="61">
        <f t="array" ref="K3230">(MAX(IF($A3230=InsertVoiceSwitchActivateLOG!A$1:A$7000,InsertVoiceSwitchActivateLOG!H$1:H$7000,0)))</f>
        <v>7.4699999999999989E-2</v>
      </c>
      <c r="L3230" s="61" t="str">
        <f t="shared" si="307"/>
        <v/>
      </c>
      <c r="M3230" s="61">
        <f t="shared" si="305"/>
        <v>21.500000000003183</v>
      </c>
      <c r="N3230" s="59">
        <f t="shared" si="303"/>
        <v>64</v>
      </c>
      <c r="O3230" s="59">
        <f t="shared" si="304"/>
        <v>1</v>
      </c>
    </row>
    <row r="3231" spans="1:15" ht="12.5" customHeight="1" x14ac:dyDescent="0.35">
      <c r="A3231" s="2">
        <v>64</v>
      </c>
      <c r="B3231" s="2" t="s">
        <v>56</v>
      </c>
      <c r="C3231" s="69">
        <v>137.94229999999999</v>
      </c>
      <c r="D3231" t="s">
        <v>50</v>
      </c>
      <c r="E3231" s="2" t="s">
        <v>43</v>
      </c>
      <c r="F3231" s="2" t="s">
        <v>55</v>
      </c>
      <c r="G3231" s="2">
        <v>2.2000000000000001E-3</v>
      </c>
      <c r="H3231" s="2">
        <f>IF(OR(G3231="",G3232="",G3233="",G3234=""),"",(SUMIF(A3231:A$7000,A3231,G3231:G$7000)))</f>
        <v>8.8000000000000005E-3</v>
      </c>
      <c r="I3231" s="55" t="str">
        <f t="shared" si="306"/>
        <v/>
      </c>
      <c r="J3231" s="61" t="str">
        <f t="shared" si="302"/>
        <v/>
      </c>
      <c r="K3231" s="55">
        <f t="array" ref="K3231">(MAX(IF($A3231=InsertVoiceSwitchActivateLOG!A$1:A$7000,InsertVoiceSwitchActivateLOG!H$1:H$7000,0)))</f>
        <v>7.4699999999999989E-2</v>
      </c>
      <c r="L3231" s="55" t="str">
        <f t="shared" si="307"/>
        <v/>
      </c>
      <c r="M3231" s="55">
        <f t="shared" si="305"/>
        <v>17.799999999994043</v>
      </c>
      <c r="N3231" s="59">
        <f t="shared" si="303"/>
        <v>64</v>
      </c>
      <c r="O3231" s="59">
        <f t="shared" si="304"/>
        <v>1</v>
      </c>
    </row>
    <row r="3232" spans="1:15" ht="12.5" customHeight="1" x14ac:dyDescent="0.35">
      <c r="A3232" s="61">
        <v>64</v>
      </c>
      <c r="B3232" s="61" t="s">
        <v>56</v>
      </c>
      <c r="C3232" s="70">
        <v>137.96190000000001</v>
      </c>
      <c r="D3232" s="59" t="s">
        <v>50</v>
      </c>
      <c r="E3232" s="61" t="s">
        <v>43</v>
      </c>
      <c r="F3232" s="61" t="s">
        <v>55</v>
      </c>
      <c r="G3232" s="61">
        <v>5.4999999999999997E-3</v>
      </c>
      <c r="H3232" s="61" t="str">
        <f>IF(OR(G3232="",G3233="",G3234="",G3235=""),"",(SUMIF(A3232:A$7000,A3232,G3232:G$7000)))</f>
        <v/>
      </c>
      <c r="I3232" s="61" t="str">
        <f t="shared" si="306"/>
        <v/>
      </c>
      <c r="J3232" s="61" t="str">
        <f t="shared" si="302"/>
        <v/>
      </c>
      <c r="K3232" s="61">
        <f t="array" ref="K3232">(MAX(IF($A3232=InsertVoiceSwitchActivateLOG!A$1:A$7000,InsertVoiceSwitchActivateLOG!H$1:H$7000,0)))</f>
        <v>7.4699999999999989E-2</v>
      </c>
      <c r="L3232" s="61" t="str">
        <f t="shared" si="307"/>
        <v/>
      </c>
      <c r="M3232" s="61">
        <f t="shared" si="305"/>
        <v>19.600000000025375</v>
      </c>
      <c r="N3232" s="59">
        <f t="shared" si="303"/>
        <v>64</v>
      </c>
      <c r="O3232" s="59">
        <f t="shared" si="304"/>
        <v>-1</v>
      </c>
    </row>
    <row r="3233" spans="1:15" ht="12.5" customHeight="1" x14ac:dyDescent="0.35">
      <c r="A3233" s="2">
        <v>64</v>
      </c>
      <c r="B3233" s="2" t="s">
        <v>54</v>
      </c>
      <c r="C3233" s="69">
        <v>137.98060000000001</v>
      </c>
      <c r="D3233" t="s">
        <v>50</v>
      </c>
      <c r="E3233" s="2" t="s">
        <v>43</v>
      </c>
      <c r="F3233" s="2" t="s">
        <v>55</v>
      </c>
      <c r="G3233" s="2">
        <v>8.9999999999999998E-4</v>
      </c>
      <c r="H3233" s="2" t="str">
        <f>IF(OR(G3233="",G3234="",G3235="",G3236=""),"",(SUMIF(A3233:A$7000,A3233,G3233:G$7000)))</f>
        <v/>
      </c>
      <c r="I3233" s="55" t="str">
        <f t="shared" si="306"/>
        <v/>
      </c>
      <c r="J3233" s="61" t="str">
        <f t="shared" si="302"/>
        <v/>
      </c>
      <c r="K3233" s="55">
        <f t="array" ref="K3233">(MAX(IF($A3233=InsertVoiceSwitchActivateLOG!A$1:A$7000,InsertVoiceSwitchActivateLOG!H$1:H$7000,0)))</f>
        <v>7.4699999999999989E-2</v>
      </c>
      <c r="L3233" s="55" t="str">
        <f t="shared" si="307"/>
        <v/>
      </c>
      <c r="M3233" s="55">
        <f t="shared" si="305"/>
        <v>18.699999999995498</v>
      </c>
      <c r="N3233" s="59">
        <f t="shared" si="303"/>
        <v>64</v>
      </c>
      <c r="O3233" s="59">
        <f t="shared" si="304"/>
        <v>-1</v>
      </c>
    </row>
    <row r="3234" spans="1:15" ht="12.5" customHeight="1" x14ac:dyDescent="0.35">
      <c r="A3234" s="61">
        <v>64</v>
      </c>
      <c r="B3234" s="61" t="s">
        <v>54</v>
      </c>
      <c r="C3234" s="70">
        <v>137.9973</v>
      </c>
      <c r="D3234" s="59" t="s">
        <v>50</v>
      </c>
      <c r="E3234" s="61" t="s">
        <v>43</v>
      </c>
      <c r="F3234" s="61" t="s">
        <v>55</v>
      </c>
      <c r="G3234" s="61">
        <v>2.0000000000000001E-4</v>
      </c>
      <c r="H3234" s="61" t="str">
        <f>IF(OR(G3234="",G3235="",G3236="",G3237=""),"",(SUMIF(A3234:A$7000,A3234,G3234:G$7000)))</f>
        <v/>
      </c>
      <c r="I3234" s="61" t="str">
        <f t="shared" si="306"/>
        <v/>
      </c>
      <c r="J3234" s="61" t="str">
        <f t="shared" si="302"/>
        <v/>
      </c>
      <c r="K3234" s="61">
        <f t="array" ref="K3234">(MAX(IF($A3234=InsertVoiceSwitchActivateLOG!A$1:A$7000,InsertVoiceSwitchActivateLOG!H$1:H$7000,0)))</f>
        <v>7.4699999999999989E-2</v>
      </c>
      <c r="L3234" s="61" t="str">
        <f t="shared" si="307"/>
        <v/>
      </c>
      <c r="M3234" s="61">
        <f t="shared" si="305"/>
        <v>16.699999999985948</v>
      </c>
      <c r="N3234" s="59" t="str">
        <f t="shared" si="303"/>
        <v/>
      </c>
      <c r="O3234" s="59" t="str">
        <f t="shared" si="304"/>
        <v/>
      </c>
    </row>
    <row r="3235" spans="1:15" ht="12.5" customHeight="1" x14ac:dyDescent="0.35">
      <c r="A3235" s="2">
        <v>64</v>
      </c>
      <c r="B3235" s="2" t="s">
        <v>54</v>
      </c>
      <c r="C3235" s="69">
        <v>138.02250000000001</v>
      </c>
      <c r="D3235" t="s">
        <v>50</v>
      </c>
      <c r="E3235" s="2" t="s">
        <v>43</v>
      </c>
      <c r="F3235" s="2" t="s">
        <v>55</v>
      </c>
      <c r="G3235" s="2"/>
      <c r="H3235" s="2" t="str">
        <f>IF(OR(G3235="",G3236="",G3237="",G3238=""),"",(SUMIF(A3235:A$7000,A3235,G3235:G$7000)))</f>
        <v/>
      </c>
      <c r="I3235" s="55" t="str">
        <f t="shared" si="306"/>
        <v/>
      </c>
      <c r="J3235" s="61" t="str">
        <f t="shared" si="302"/>
        <v/>
      </c>
      <c r="K3235" s="55">
        <f t="array" ref="K3235">(MAX(IF($A3235=InsertVoiceSwitchActivateLOG!A$1:A$7000,InsertVoiceSwitchActivateLOG!H$1:H$7000,0)))</f>
        <v>7.4699999999999989E-2</v>
      </c>
      <c r="L3235" s="55" t="str">
        <f t="shared" si="307"/>
        <v/>
      </c>
      <c r="M3235" s="55">
        <f t="shared" si="305"/>
        <v>25.200000000012324</v>
      </c>
      <c r="N3235" s="59" t="str">
        <f t="shared" si="303"/>
        <v/>
      </c>
      <c r="O3235" s="59" t="str">
        <f t="shared" si="304"/>
        <v/>
      </c>
    </row>
    <row r="3236" spans="1:15" ht="12.5" customHeight="1" x14ac:dyDescent="0.35">
      <c r="A3236" s="61">
        <v>64</v>
      </c>
      <c r="B3236" s="61" t="s">
        <v>54</v>
      </c>
      <c r="C3236" s="70">
        <v>138.04490000000001</v>
      </c>
      <c r="D3236" s="59" t="s">
        <v>50</v>
      </c>
      <c r="E3236" s="61" t="s">
        <v>43</v>
      </c>
      <c r="F3236" s="61" t="s">
        <v>55</v>
      </c>
      <c r="G3236" s="61"/>
      <c r="H3236" s="61" t="str">
        <f>IF(OR(G3236="",G3237="",G3238="",G3239=""),"",(SUMIF(A3236:A$7000,A3236,G3236:G$7000)))</f>
        <v/>
      </c>
      <c r="I3236" s="61" t="str">
        <f t="shared" si="306"/>
        <v/>
      </c>
      <c r="J3236" s="61" t="str">
        <f t="shared" si="302"/>
        <v/>
      </c>
      <c r="K3236" s="61">
        <f t="array" ref="K3236">(MAX(IF($A3236=InsertVoiceSwitchActivateLOG!A$1:A$7000,InsertVoiceSwitchActivateLOG!H$1:H$7000,0)))</f>
        <v>7.4699999999999989E-2</v>
      </c>
      <c r="L3236" s="61" t="str">
        <f t="shared" si="307"/>
        <v/>
      </c>
      <c r="M3236" s="61">
        <f t="shared" si="305"/>
        <v>22.400000000004638</v>
      </c>
      <c r="N3236" s="59" t="str">
        <f t="shared" si="303"/>
        <v/>
      </c>
      <c r="O3236" s="59" t="str">
        <f t="shared" si="304"/>
        <v/>
      </c>
    </row>
    <row r="3237" spans="1:15" ht="12.5" customHeight="1" x14ac:dyDescent="0.35">
      <c r="A3237" s="2">
        <v>64</v>
      </c>
      <c r="B3237" s="2" t="s">
        <v>54</v>
      </c>
      <c r="C3237" s="69">
        <v>138.06530000000001</v>
      </c>
      <c r="D3237" t="s">
        <v>50</v>
      </c>
      <c r="E3237" s="2" t="s">
        <v>43</v>
      </c>
      <c r="F3237" s="2" t="s">
        <v>55</v>
      </c>
      <c r="G3237" s="2"/>
      <c r="H3237" s="2" t="str">
        <f>IF(OR(G3237="",G3238="",G3239="",G3240=""),"",(SUMIF(A3237:A$7000,A3237,G3237:G$7000)))</f>
        <v/>
      </c>
      <c r="I3237" s="55" t="str">
        <f t="shared" si="306"/>
        <v/>
      </c>
      <c r="J3237" s="61" t="str">
        <f t="shared" si="302"/>
        <v/>
      </c>
      <c r="K3237" s="55">
        <f t="array" ref="K3237">(MAX(IF($A3237=InsertVoiceSwitchActivateLOG!A$1:A$7000,InsertVoiceSwitchActivateLOG!H$1:H$7000,0)))</f>
        <v>7.4699999999999989E-2</v>
      </c>
      <c r="L3237" s="55" t="str">
        <f t="shared" si="307"/>
        <v/>
      </c>
      <c r="M3237" s="55">
        <f t="shared" si="305"/>
        <v>20.399999999995089</v>
      </c>
      <c r="N3237" s="59" t="str">
        <f t="shared" si="303"/>
        <v/>
      </c>
      <c r="O3237" s="59" t="str">
        <f t="shared" si="304"/>
        <v/>
      </c>
    </row>
    <row r="3238" spans="1:15" ht="12.5" customHeight="1" x14ac:dyDescent="0.35">
      <c r="A3238" s="61">
        <v>64</v>
      </c>
      <c r="B3238" s="61" t="s">
        <v>54</v>
      </c>
      <c r="C3238" s="70">
        <v>138.0839</v>
      </c>
      <c r="D3238" s="59" t="s">
        <v>50</v>
      </c>
      <c r="E3238" s="61" t="s">
        <v>43</v>
      </c>
      <c r="F3238" s="61" t="s">
        <v>55</v>
      </c>
      <c r="G3238" s="61"/>
      <c r="H3238" s="61" t="str">
        <f>IF(OR(G3238="",G3239="",G3240="",G3241=""),"",(SUMIF(A3238:A$7000,A3238,G3238:G$7000)))</f>
        <v/>
      </c>
      <c r="I3238" s="61" t="str">
        <f t="shared" si="306"/>
        <v/>
      </c>
      <c r="J3238" s="61" t="str">
        <f t="shared" si="302"/>
        <v/>
      </c>
      <c r="K3238" s="61">
        <f t="array" ref="K3238">(MAX(IF($A3238=InsertVoiceSwitchActivateLOG!A$1:A$7000,InsertVoiceSwitchActivateLOG!H$1:H$7000,0)))</f>
        <v>7.4699999999999989E-2</v>
      </c>
      <c r="L3238" s="61" t="str">
        <f t="shared" si="307"/>
        <v/>
      </c>
      <c r="M3238" s="61">
        <f t="shared" si="305"/>
        <v>18.599999999992178</v>
      </c>
      <c r="N3238" s="59" t="str">
        <f t="shared" si="303"/>
        <v/>
      </c>
      <c r="O3238" s="59" t="str">
        <f t="shared" si="304"/>
        <v/>
      </c>
    </row>
    <row r="3239" spans="1:15" ht="12.5" customHeight="1" x14ac:dyDescent="0.35">
      <c r="A3239" s="2">
        <v>64</v>
      </c>
      <c r="B3239" s="2" t="s">
        <v>54</v>
      </c>
      <c r="C3239" s="69">
        <v>138.10329999999999</v>
      </c>
      <c r="D3239" t="s">
        <v>50</v>
      </c>
      <c r="E3239" s="2" t="s">
        <v>43</v>
      </c>
      <c r="F3239" s="2" t="s">
        <v>55</v>
      </c>
      <c r="G3239" s="2"/>
      <c r="H3239" s="2" t="str">
        <f>IF(OR(G3239="",G3240="",G3241="",G3242=""),"",(SUMIF(A3239:A$7000,A3239,G3239:G$7000)))</f>
        <v/>
      </c>
      <c r="I3239" s="55" t="str">
        <f t="shared" si="306"/>
        <v/>
      </c>
      <c r="J3239" s="61" t="str">
        <f t="shared" si="302"/>
        <v/>
      </c>
      <c r="K3239" s="55">
        <f t="array" ref="K3239">(MAX(IF($A3239=InsertVoiceSwitchActivateLOG!A$1:A$7000,InsertVoiceSwitchActivateLOG!H$1:H$7000,0)))</f>
        <v>7.4699999999999989E-2</v>
      </c>
      <c r="L3239" s="55" t="str">
        <f t="shared" si="307"/>
        <v/>
      </c>
      <c r="M3239" s="55">
        <f t="shared" si="305"/>
        <v>19.399999999990314</v>
      </c>
      <c r="N3239" s="59" t="str">
        <f t="shared" si="303"/>
        <v/>
      </c>
      <c r="O3239" s="59" t="str">
        <f t="shared" si="304"/>
        <v/>
      </c>
    </row>
    <row r="3240" spans="1:15" ht="12.5" customHeight="1" x14ac:dyDescent="0.35">
      <c r="A3240" s="61">
        <v>65</v>
      </c>
      <c r="B3240" s="61" t="s">
        <v>54</v>
      </c>
      <c r="C3240" s="70">
        <v>139.13499999999999</v>
      </c>
      <c r="D3240" s="59" t="s">
        <v>50</v>
      </c>
      <c r="E3240" s="61" t="s">
        <v>43</v>
      </c>
      <c r="F3240" s="61" t="s">
        <v>55</v>
      </c>
      <c r="G3240" s="61"/>
      <c r="H3240" s="61" t="str">
        <f>IF(OR(G3240="",G3241="",G3242="",G3243=""),"",(SUMIF(A3240:A$7000,A3240,G3240:G$7000)))</f>
        <v/>
      </c>
      <c r="I3240" s="61" t="str">
        <f t="shared" si="306"/>
        <v/>
      </c>
      <c r="J3240" s="61" t="str">
        <f t="shared" si="302"/>
        <v/>
      </c>
      <c r="K3240" s="61">
        <f t="array" ref="K3240">(MAX(IF($A3240=InsertVoiceSwitchActivateLOG!A$1:A$7000,InsertVoiceSwitchActivateLOG!H$1:H$7000,0)))</f>
        <v>2.69E-2</v>
      </c>
      <c r="L3240" s="61" t="str">
        <f t="shared" si="307"/>
        <v/>
      </c>
      <c r="M3240" s="61">
        <f t="shared" si="305"/>
        <v>0</v>
      </c>
      <c r="N3240" s="59" t="str">
        <f t="shared" si="303"/>
        <v/>
      </c>
      <c r="O3240" s="59" t="str">
        <f t="shared" si="304"/>
        <v/>
      </c>
    </row>
    <row r="3241" spans="1:15" ht="12.5" customHeight="1" x14ac:dyDescent="0.35">
      <c r="A3241" s="2">
        <v>65</v>
      </c>
      <c r="B3241" s="2" t="s">
        <v>54</v>
      </c>
      <c r="C3241" s="69">
        <v>139.15799999999999</v>
      </c>
      <c r="D3241" t="s">
        <v>50</v>
      </c>
      <c r="E3241" s="2" t="s">
        <v>43</v>
      </c>
      <c r="F3241" s="2" t="s">
        <v>55</v>
      </c>
      <c r="G3241" s="2"/>
      <c r="H3241" s="2" t="str">
        <f>IF(OR(G3241="",G3242="",G3243="",G3244=""),"",(SUMIF(A3241:A$7000,A3241,G3241:G$7000)))</f>
        <v/>
      </c>
      <c r="I3241" s="55" t="str">
        <f t="shared" si="306"/>
        <v/>
      </c>
      <c r="J3241" s="61" t="str">
        <f t="shared" si="302"/>
        <v/>
      </c>
      <c r="K3241" s="55">
        <f t="array" ref="K3241">(MAX(IF($A3241=InsertVoiceSwitchActivateLOG!A$1:A$7000,InsertVoiceSwitchActivateLOG!H$1:H$7000,0)))</f>
        <v>2.69E-2</v>
      </c>
      <c r="L3241" s="55" t="str">
        <f t="shared" si="307"/>
        <v/>
      </c>
      <c r="M3241" s="55">
        <f t="shared" si="305"/>
        <v>22.999999999996135</v>
      </c>
      <c r="N3241" s="59" t="str">
        <f t="shared" si="303"/>
        <v/>
      </c>
      <c r="O3241" s="59" t="str">
        <f t="shared" si="304"/>
        <v/>
      </c>
    </row>
    <row r="3242" spans="1:15" ht="12.5" customHeight="1" x14ac:dyDescent="0.35">
      <c r="A3242" s="61">
        <v>65</v>
      </c>
      <c r="B3242" s="61" t="s">
        <v>54</v>
      </c>
      <c r="C3242" s="70">
        <v>139.1815</v>
      </c>
      <c r="D3242" s="59" t="s">
        <v>50</v>
      </c>
      <c r="E3242" s="61" t="s">
        <v>43</v>
      </c>
      <c r="F3242" s="61" t="s">
        <v>55</v>
      </c>
      <c r="G3242" s="61"/>
      <c r="H3242" s="61" t="str">
        <f>IF(OR(G3242="",G3243="",G3244="",G3245=""),"",(SUMIF(A3242:A$7000,A3242,G3242:G$7000)))</f>
        <v/>
      </c>
      <c r="I3242" s="61" t="str">
        <f t="shared" si="306"/>
        <v/>
      </c>
      <c r="J3242" s="61" t="str">
        <f t="shared" si="302"/>
        <v/>
      </c>
      <c r="K3242" s="61">
        <f t="array" ref="K3242">(MAX(IF($A3242=InsertVoiceSwitchActivateLOG!A$1:A$7000,InsertVoiceSwitchActivateLOG!H$1:H$7000,0)))</f>
        <v>2.69E-2</v>
      </c>
      <c r="L3242" s="61" t="str">
        <f t="shared" si="307"/>
        <v/>
      </c>
      <c r="M3242" s="61">
        <f t="shared" si="305"/>
        <v>23.500000000012733</v>
      </c>
      <c r="N3242" s="59" t="str">
        <f t="shared" si="303"/>
        <v/>
      </c>
      <c r="O3242" s="59" t="str">
        <f t="shared" si="304"/>
        <v/>
      </c>
    </row>
    <row r="3243" spans="1:15" ht="12.5" customHeight="1" x14ac:dyDescent="0.35">
      <c r="A3243" s="2">
        <v>65</v>
      </c>
      <c r="B3243" s="2" t="s">
        <v>54</v>
      </c>
      <c r="C3243" s="69">
        <v>139.20429999999999</v>
      </c>
      <c r="D3243" t="s">
        <v>50</v>
      </c>
      <c r="E3243" s="2" t="s">
        <v>43</v>
      </c>
      <c r="F3243" s="2" t="s">
        <v>55</v>
      </c>
      <c r="G3243" s="2"/>
      <c r="H3243" s="2" t="str">
        <f>IF(OR(G3243="",G3244="",G3245="",G3246=""),"",(SUMIF(A3243:A$7000,A3243,G3243:G$7000)))</f>
        <v/>
      </c>
      <c r="I3243" s="55" t="str">
        <f t="shared" si="306"/>
        <v/>
      </c>
      <c r="J3243" s="61" t="str">
        <f t="shared" si="302"/>
        <v/>
      </c>
      <c r="K3243" s="55">
        <f t="array" ref="K3243">(MAX(IF($A3243=InsertVoiceSwitchActivateLOG!A$1:A$7000,InsertVoiceSwitchActivateLOG!H$1:H$7000,0)))</f>
        <v>2.69E-2</v>
      </c>
      <c r="L3243" s="55" t="str">
        <f t="shared" si="307"/>
        <v/>
      </c>
      <c r="M3243" s="55">
        <f t="shared" si="305"/>
        <v>22.799999999989495</v>
      </c>
      <c r="N3243" s="59" t="str">
        <f t="shared" si="303"/>
        <v/>
      </c>
      <c r="O3243" s="59" t="str">
        <f t="shared" si="304"/>
        <v/>
      </c>
    </row>
    <row r="3244" spans="1:15" ht="12.5" customHeight="1" x14ac:dyDescent="0.35">
      <c r="A3244" s="61">
        <v>65</v>
      </c>
      <c r="B3244" s="61" t="s">
        <v>54</v>
      </c>
      <c r="C3244" s="70">
        <v>139.22280000000001</v>
      </c>
      <c r="D3244" s="59" t="s">
        <v>50</v>
      </c>
      <c r="E3244" s="61" t="s">
        <v>43</v>
      </c>
      <c r="F3244" s="61" t="s">
        <v>55</v>
      </c>
      <c r="G3244" s="61"/>
      <c r="H3244" s="61" t="str">
        <f>IF(OR(G3244="",G3245="",G3246="",G3247=""),"",(SUMIF(A3244:A$7000,A3244,G3244:G$7000)))</f>
        <v/>
      </c>
      <c r="I3244" s="61" t="str">
        <f t="shared" si="306"/>
        <v/>
      </c>
      <c r="J3244" s="61" t="str">
        <f t="shared" si="302"/>
        <v/>
      </c>
      <c r="K3244" s="61">
        <f t="array" ref="K3244">(MAX(IF($A3244=InsertVoiceSwitchActivateLOG!A$1:A$7000,InsertVoiceSwitchActivateLOG!H$1:H$7000,0)))</f>
        <v>2.69E-2</v>
      </c>
      <c r="L3244" s="61" t="str">
        <f t="shared" si="307"/>
        <v/>
      </c>
      <c r="M3244" s="61">
        <f t="shared" si="305"/>
        <v>18.50000000001728</v>
      </c>
      <c r="N3244" s="59" t="str">
        <f t="shared" si="303"/>
        <v/>
      </c>
      <c r="O3244" s="59" t="str">
        <f t="shared" si="304"/>
        <v/>
      </c>
    </row>
    <row r="3245" spans="1:15" ht="12.5" customHeight="1" x14ac:dyDescent="0.35">
      <c r="A3245" s="2">
        <v>65</v>
      </c>
      <c r="B3245" s="2" t="s">
        <v>54</v>
      </c>
      <c r="C3245" s="69">
        <v>139.2413</v>
      </c>
      <c r="D3245" t="s">
        <v>50</v>
      </c>
      <c r="E3245" s="2" t="s">
        <v>43</v>
      </c>
      <c r="F3245" s="2" t="s">
        <v>55</v>
      </c>
      <c r="G3245" s="2"/>
      <c r="H3245" s="2" t="str">
        <f>IF(OR(G3245="",G3246="",G3247="",G3248=""),"",(SUMIF(A3245:A$7000,A3245,G3245:G$7000)))</f>
        <v/>
      </c>
      <c r="I3245" s="55" t="str">
        <f t="shared" si="306"/>
        <v/>
      </c>
      <c r="J3245" s="61" t="str">
        <f t="shared" si="302"/>
        <v/>
      </c>
      <c r="K3245" s="55">
        <f t="array" ref="K3245">(MAX(IF($A3245=InsertVoiceSwitchActivateLOG!A$1:A$7000,InsertVoiceSwitchActivateLOG!H$1:H$7000,0)))</f>
        <v>2.69E-2</v>
      </c>
      <c r="L3245" s="55" t="str">
        <f t="shared" si="307"/>
        <v/>
      </c>
      <c r="M3245" s="55">
        <f t="shared" si="305"/>
        <v>18.499999999988859</v>
      </c>
      <c r="N3245" s="59" t="str">
        <f t="shared" si="303"/>
        <v/>
      </c>
      <c r="O3245" s="59" t="str">
        <f t="shared" si="304"/>
        <v/>
      </c>
    </row>
    <row r="3246" spans="1:15" ht="12.5" customHeight="1" x14ac:dyDescent="0.35">
      <c r="A3246" s="61">
        <v>65</v>
      </c>
      <c r="B3246" s="61" t="s">
        <v>54</v>
      </c>
      <c r="C3246" s="70">
        <v>139.26009999999999</v>
      </c>
      <c r="D3246" s="59" t="s">
        <v>50</v>
      </c>
      <c r="E3246" s="61" t="s">
        <v>43</v>
      </c>
      <c r="F3246" s="61" t="s">
        <v>55</v>
      </c>
      <c r="G3246" s="61"/>
      <c r="H3246" s="61" t="str">
        <f>IF(OR(G3246="",G3247="",G3248="",G3249=""),"",(SUMIF(A3246:A$7000,A3246,G3246:G$7000)))</f>
        <v/>
      </c>
      <c r="I3246" s="61" t="str">
        <f t="shared" si="306"/>
        <v/>
      </c>
      <c r="J3246" s="61" t="str">
        <f t="shared" si="302"/>
        <v/>
      </c>
      <c r="K3246" s="61">
        <f t="array" ref="K3246">(MAX(IF($A3246=InsertVoiceSwitchActivateLOG!A$1:A$7000,InsertVoiceSwitchActivateLOG!H$1:H$7000,0)))</f>
        <v>2.69E-2</v>
      </c>
      <c r="L3246" s="61" t="str">
        <f t="shared" si="307"/>
        <v/>
      </c>
      <c r="M3246" s="61">
        <f t="shared" si="305"/>
        <v>18.799999999998818</v>
      </c>
      <c r="N3246" s="59" t="str">
        <f t="shared" si="303"/>
        <v/>
      </c>
      <c r="O3246" s="59" t="str">
        <f t="shared" si="304"/>
        <v/>
      </c>
    </row>
    <row r="3247" spans="1:15" ht="12.5" customHeight="1" x14ac:dyDescent="0.35">
      <c r="A3247" s="2">
        <v>65</v>
      </c>
      <c r="B3247" s="2" t="s">
        <v>54</v>
      </c>
      <c r="C3247" s="69">
        <v>139.29329999999999</v>
      </c>
      <c r="D3247" t="s">
        <v>50</v>
      </c>
      <c r="E3247" s="2" t="s">
        <v>43</v>
      </c>
      <c r="F3247" s="2" t="s">
        <v>55</v>
      </c>
      <c r="G3247" s="2"/>
      <c r="H3247" s="2" t="str">
        <f>IF(OR(G3247="",G3248="",G3249="",G3250=""),"",(SUMIF(A3247:A$7000,A3247,G3247:G$7000)))</f>
        <v/>
      </c>
      <c r="I3247" s="55" t="str">
        <f t="shared" si="306"/>
        <v/>
      </c>
      <c r="J3247" s="61" t="str">
        <f t="shared" si="302"/>
        <v/>
      </c>
      <c r="K3247" s="55">
        <f t="array" ref="K3247">(MAX(IF($A3247=InsertVoiceSwitchActivateLOG!A$1:A$7000,InsertVoiceSwitchActivateLOG!H$1:H$7000,0)))</f>
        <v>2.69E-2</v>
      </c>
      <c r="L3247" s="55" t="str">
        <f t="shared" si="307"/>
        <v/>
      </c>
      <c r="M3247" s="55">
        <f t="shared" si="305"/>
        <v>33.199999999993679</v>
      </c>
      <c r="N3247" s="59" t="str">
        <f t="shared" si="303"/>
        <v/>
      </c>
      <c r="O3247" s="59" t="str">
        <f t="shared" si="304"/>
        <v/>
      </c>
    </row>
    <row r="3248" spans="1:15" ht="12.5" customHeight="1" x14ac:dyDescent="0.35">
      <c r="A3248" s="61">
        <v>65</v>
      </c>
      <c r="B3248" s="61" t="s">
        <v>54</v>
      </c>
      <c r="C3248" s="70">
        <v>139.33529999999999</v>
      </c>
      <c r="D3248" s="59" t="s">
        <v>50</v>
      </c>
      <c r="E3248" s="61" t="s">
        <v>43</v>
      </c>
      <c r="F3248" s="61" t="s">
        <v>55</v>
      </c>
      <c r="G3248" s="61">
        <v>1E-4</v>
      </c>
      <c r="H3248" s="61" t="str">
        <f>IF(OR(G3248="",G3249="",G3250="",G3251=""),"",(SUMIF(A3248:A$7000,A3248,G3248:G$7000)))</f>
        <v/>
      </c>
      <c r="I3248" s="61" t="str">
        <f t="shared" si="306"/>
        <v/>
      </c>
      <c r="J3248" s="61" t="str">
        <f t="shared" si="302"/>
        <v/>
      </c>
      <c r="K3248" s="61">
        <f t="array" ref="K3248">(MAX(IF($A3248=InsertVoiceSwitchActivateLOG!A$1:A$7000,InsertVoiceSwitchActivateLOG!H$1:H$7000,0)))</f>
        <v>2.69E-2</v>
      </c>
      <c r="L3248" s="61" t="str">
        <f t="shared" si="307"/>
        <v/>
      </c>
      <c r="M3248" s="61">
        <f t="shared" si="305"/>
        <v>42.000000000001592</v>
      </c>
      <c r="N3248" s="59" t="str">
        <f t="shared" si="303"/>
        <v/>
      </c>
      <c r="O3248" s="59" t="str">
        <f t="shared" si="304"/>
        <v/>
      </c>
    </row>
    <row r="3249" spans="1:15" ht="12.5" customHeight="1" x14ac:dyDescent="0.35">
      <c r="A3249" s="2">
        <v>65</v>
      </c>
      <c r="B3249" s="2" t="s">
        <v>54</v>
      </c>
      <c r="C3249" s="69">
        <v>139.36279999999999</v>
      </c>
      <c r="D3249" t="s">
        <v>50</v>
      </c>
      <c r="E3249" s="2" t="s">
        <v>43</v>
      </c>
      <c r="F3249" s="2" t="s">
        <v>55</v>
      </c>
      <c r="G3249" s="2"/>
      <c r="H3249" s="2" t="str">
        <f>IF(OR(G3249="",G3250="",G3251="",G3252=""),"",(SUMIF(A3249:A$7000,A3249,G3249:G$7000)))</f>
        <v/>
      </c>
      <c r="I3249" s="55" t="str">
        <f t="shared" si="306"/>
        <v/>
      </c>
      <c r="J3249" s="61" t="str">
        <f t="shared" si="302"/>
        <v/>
      </c>
      <c r="K3249" s="55">
        <f t="array" ref="K3249">(MAX(IF($A3249=InsertVoiceSwitchActivateLOG!A$1:A$7000,InsertVoiceSwitchActivateLOG!H$1:H$7000,0)))</f>
        <v>2.69E-2</v>
      </c>
      <c r="L3249" s="55" t="str">
        <f t="shared" si="307"/>
        <v/>
      </c>
      <c r="M3249" s="55">
        <f t="shared" si="305"/>
        <v>27.500000000003411</v>
      </c>
      <c r="N3249" s="59" t="str">
        <f t="shared" si="303"/>
        <v/>
      </c>
      <c r="O3249" s="59" t="str">
        <f t="shared" si="304"/>
        <v/>
      </c>
    </row>
    <row r="3250" spans="1:15" ht="12.5" customHeight="1" x14ac:dyDescent="0.35">
      <c r="A3250" s="61">
        <v>65</v>
      </c>
      <c r="B3250" s="61" t="s">
        <v>54</v>
      </c>
      <c r="C3250" s="70">
        <v>139.3843</v>
      </c>
      <c r="D3250" s="59" t="s">
        <v>50</v>
      </c>
      <c r="E3250" s="61" t="s">
        <v>43</v>
      </c>
      <c r="F3250" s="61" t="s">
        <v>55</v>
      </c>
      <c r="G3250" s="61"/>
      <c r="H3250" s="61" t="str">
        <f>IF(OR(G3250="",G3251="",G3252="",G3253=""),"",(SUMIF(A3250:A$7000,A3250,G3250:G$7000)))</f>
        <v/>
      </c>
      <c r="I3250" s="61" t="str">
        <f t="shared" si="306"/>
        <v/>
      </c>
      <c r="J3250" s="61" t="str">
        <f t="shared" si="302"/>
        <v/>
      </c>
      <c r="K3250" s="61">
        <f t="array" ref="K3250">(MAX(IF($A3250=InsertVoiceSwitchActivateLOG!A$1:A$7000,InsertVoiceSwitchActivateLOG!H$1:H$7000,0)))</f>
        <v>2.69E-2</v>
      </c>
      <c r="L3250" s="61" t="str">
        <f t="shared" si="307"/>
        <v/>
      </c>
      <c r="M3250" s="61">
        <f t="shared" si="305"/>
        <v>21.500000000003183</v>
      </c>
      <c r="N3250" s="59" t="str">
        <f t="shared" si="303"/>
        <v/>
      </c>
      <c r="O3250" s="59" t="str">
        <f t="shared" si="304"/>
        <v/>
      </c>
    </row>
    <row r="3251" spans="1:15" ht="12.5" customHeight="1" x14ac:dyDescent="0.35">
      <c r="A3251" s="2">
        <v>65</v>
      </c>
      <c r="B3251" s="2" t="s">
        <v>54</v>
      </c>
      <c r="C3251" s="69">
        <v>139.40379999999999</v>
      </c>
      <c r="D3251" t="s">
        <v>50</v>
      </c>
      <c r="E3251" s="2" t="s">
        <v>43</v>
      </c>
      <c r="F3251" s="2" t="s">
        <v>55</v>
      </c>
      <c r="G3251" s="2"/>
      <c r="H3251" s="2" t="str">
        <f>IF(OR(G3251="",G3252="",G3253="",G3254=""),"",(SUMIF(A3251:A$7000,A3251,G3251:G$7000)))</f>
        <v/>
      </c>
      <c r="I3251" s="55" t="str">
        <f t="shared" si="306"/>
        <v/>
      </c>
      <c r="J3251" s="61" t="str">
        <f t="shared" si="302"/>
        <v/>
      </c>
      <c r="K3251" s="55">
        <f t="array" ref="K3251">(MAX(IF($A3251=InsertVoiceSwitchActivateLOG!A$1:A$7000,InsertVoiceSwitchActivateLOG!H$1:H$7000,0)))</f>
        <v>2.69E-2</v>
      </c>
      <c r="L3251" s="55" t="str">
        <f t="shared" si="307"/>
        <v/>
      </c>
      <c r="M3251" s="55">
        <f t="shared" si="305"/>
        <v>19.499999999993634</v>
      </c>
      <c r="N3251" s="59" t="str">
        <f t="shared" si="303"/>
        <v/>
      </c>
      <c r="O3251" s="59" t="str">
        <f t="shared" si="304"/>
        <v/>
      </c>
    </row>
    <row r="3252" spans="1:15" ht="12.5" customHeight="1" x14ac:dyDescent="0.35">
      <c r="A3252" s="61">
        <v>65</v>
      </c>
      <c r="B3252" s="61" t="s">
        <v>54</v>
      </c>
      <c r="C3252" s="70">
        <v>139.4246</v>
      </c>
      <c r="D3252" s="59" t="s">
        <v>50</v>
      </c>
      <c r="E3252" s="61" t="s">
        <v>43</v>
      </c>
      <c r="F3252" s="61" t="s">
        <v>55</v>
      </c>
      <c r="G3252" s="61"/>
      <c r="H3252" s="61" t="str">
        <f>IF(OR(G3252="",G3253="",G3254="",G3255=""),"",(SUMIF(A3252:A$7000,A3252,G3252:G$7000)))</f>
        <v/>
      </c>
      <c r="I3252" s="61" t="str">
        <f t="shared" si="306"/>
        <v/>
      </c>
      <c r="J3252" s="61" t="str">
        <f t="shared" si="302"/>
        <v/>
      </c>
      <c r="K3252" s="61">
        <f t="array" ref="K3252">(MAX(IF($A3252=InsertVoiceSwitchActivateLOG!A$1:A$7000,InsertVoiceSwitchActivateLOG!H$1:H$7000,0)))</f>
        <v>2.69E-2</v>
      </c>
      <c r="L3252" s="61" t="str">
        <f t="shared" si="307"/>
        <v/>
      </c>
      <c r="M3252" s="61">
        <f t="shared" si="305"/>
        <v>20.800000000008367</v>
      </c>
      <c r="N3252" s="59" t="str">
        <f t="shared" si="303"/>
        <v/>
      </c>
      <c r="O3252" s="59" t="str">
        <f t="shared" si="304"/>
        <v/>
      </c>
    </row>
    <row r="3253" spans="1:15" ht="12.5" customHeight="1" x14ac:dyDescent="0.35">
      <c r="A3253" s="2">
        <v>65</v>
      </c>
      <c r="B3253" s="2" t="s">
        <v>54</v>
      </c>
      <c r="C3253" s="69">
        <v>139.4452</v>
      </c>
      <c r="D3253" t="s">
        <v>50</v>
      </c>
      <c r="E3253" s="2" t="s">
        <v>43</v>
      </c>
      <c r="F3253" s="2" t="s">
        <v>55</v>
      </c>
      <c r="G3253" s="2"/>
      <c r="H3253" s="2" t="str">
        <f>IF(OR(G3253="",G3254="",G3255="",G3256=""),"",(SUMIF(A3253:A$7000,A3253,G3253:G$7000)))</f>
        <v/>
      </c>
      <c r="I3253" s="55" t="str">
        <f t="shared" si="306"/>
        <v/>
      </c>
      <c r="J3253" s="61" t="str">
        <f t="shared" si="302"/>
        <v/>
      </c>
      <c r="K3253" s="55">
        <f t="array" ref="K3253">(MAX(IF($A3253=InsertVoiceSwitchActivateLOG!A$1:A$7000,InsertVoiceSwitchActivateLOG!H$1:H$7000,0)))</f>
        <v>2.69E-2</v>
      </c>
      <c r="L3253" s="55" t="str">
        <f t="shared" si="307"/>
        <v/>
      </c>
      <c r="M3253" s="55">
        <f t="shared" si="305"/>
        <v>20.600000000001728</v>
      </c>
      <c r="N3253" s="59" t="str">
        <f t="shared" si="303"/>
        <v/>
      </c>
      <c r="O3253" s="59" t="str">
        <f t="shared" si="304"/>
        <v/>
      </c>
    </row>
    <row r="3254" spans="1:15" ht="12.5" customHeight="1" x14ac:dyDescent="0.35">
      <c r="A3254" s="61">
        <v>65</v>
      </c>
      <c r="B3254" s="61" t="s">
        <v>54</v>
      </c>
      <c r="C3254" s="70">
        <v>139.46299999999999</v>
      </c>
      <c r="D3254" s="59" t="s">
        <v>50</v>
      </c>
      <c r="E3254" s="61" t="s">
        <v>43</v>
      </c>
      <c r="F3254" s="61" t="s">
        <v>55</v>
      </c>
      <c r="G3254" s="61"/>
      <c r="H3254" s="61" t="str">
        <f>IF(OR(G3254="",G3255="",G3256="",G3257=""),"",(SUMIF(A3254:A$7000,A3254,G3254:G$7000)))</f>
        <v/>
      </c>
      <c r="I3254" s="61" t="str">
        <f t="shared" si="306"/>
        <v/>
      </c>
      <c r="J3254" s="61" t="str">
        <f t="shared" si="302"/>
        <v/>
      </c>
      <c r="K3254" s="61">
        <f t="array" ref="K3254">(MAX(IF($A3254=InsertVoiceSwitchActivateLOG!A$1:A$7000,InsertVoiceSwitchActivateLOG!H$1:H$7000,0)))</f>
        <v>2.69E-2</v>
      </c>
      <c r="L3254" s="61" t="str">
        <f t="shared" si="307"/>
        <v/>
      </c>
      <c r="M3254" s="61">
        <f t="shared" si="305"/>
        <v>17.799999999994043</v>
      </c>
      <c r="N3254" s="59" t="str">
        <f t="shared" si="303"/>
        <v/>
      </c>
      <c r="O3254" s="59" t="str">
        <f t="shared" si="304"/>
        <v/>
      </c>
    </row>
    <row r="3255" spans="1:15" ht="12.5" customHeight="1" x14ac:dyDescent="0.35">
      <c r="A3255" s="2">
        <v>65</v>
      </c>
      <c r="B3255" s="2" t="s">
        <v>54</v>
      </c>
      <c r="C3255" s="69">
        <v>139.47980000000001</v>
      </c>
      <c r="D3255" t="s">
        <v>50</v>
      </c>
      <c r="E3255" s="2" t="s">
        <v>43</v>
      </c>
      <c r="F3255" s="2" t="s">
        <v>55</v>
      </c>
      <c r="G3255" s="2">
        <v>1E-4</v>
      </c>
      <c r="H3255" s="2">
        <f>IF(OR(G3255="",G3256="",G3257="",G3258=""),"",(SUMIF(A3255:A$7000,A3255,G3255:G$7000)))</f>
        <v>2.69E-2</v>
      </c>
      <c r="I3255" s="55">
        <f t="shared" si="306"/>
        <v>65</v>
      </c>
      <c r="J3255" s="61" t="str">
        <f t="shared" si="302"/>
        <v>TaskB</v>
      </c>
      <c r="K3255" s="55">
        <f t="array" ref="K3255">(MAX(IF($A3255=InsertVoiceSwitchActivateLOG!A$1:A$7000,InsertVoiceSwitchActivateLOG!H$1:H$7000,0)))</f>
        <v>2.69E-2</v>
      </c>
      <c r="L3255" s="55">
        <f t="shared" si="307"/>
        <v>139.47980000000001</v>
      </c>
      <c r="M3255" s="55">
        <f t="shared" si="305"/>
        <v>16.80000000001769</v>
      </c>
      <c r="N3255" s="59" t="str">
        <f t="shared" si="303"/>
        <v/>
      </c>
      <c r="O3255" s="59" t="str">
        <f t="shared" si="304"/>
        <v/>
      </c>
    </row>
    <row r="3256" spans="1:15" ht="12.5" customHeight="1" x14ac:dyDescent="0.35">
      <c r="A3256" s="61">
        <v>65</v>
      </c>
      <c r="B3256" s="61" t="s">
        <v>54</v>
      </c>
      <c r="C3256" s="70">
        <v>139.49619999999999</v>
      </c>
      <c r="D3256" s="59" t="s">
        <v>50</v>
      </c>
      <c r="E3256" s="61" t="s">
        <v>43</v>
      </c>
      <c r="F3256" s="61" t="s">
        <v>55</v>
      </c>
      <c r="G3256" s="61">
        <v>8.9999999999999998E-4</v>
      </c>
      <c r="H3256" s="61">
        <f>IF(OR(G3256="",G3257="",G3258="",G3259=""),"",(SUMIF(A3256:A$7000,A3256,G3256:G$7000)))</f>
        <v>2.6799999999999997E-2</v>
      </c>
      <c r="I3256" s="61" t="str">
        <f t="shared" si="306"/>
        <v/>
      </c>
      <c r="J3256" s="61" t="str">
        <f t="shared" si="302"/>
        <v/>
      </c>
      <c r="K3256" s="61">
        <f t="array" ref="K3256">(MAX(IF($A3256=InsertVoiceSwitchActivateLOG!A$1:A$7000,InsertVoiceSwitchActivateLOG!H$1:H$7000,0)))</f>
        <v>2.69E-2</v>
      </c>
      <c r="L3256" s="61" t="str">
        <f t="shared" si="307"/>
        <v/>
      </c>
      <c r="M3256" s="61">
        <f t="shared" si="305"/>
        <v>16.399999999975989</v>
      </c>
      <c r="N3256" s="59">
        <f t="shared" si="303"/>
        <v>65</v>
      </c>
      <c r="O3256" s="59">
        <f t="shared" si="304"/>
        <v>1</v>
      </c>
    </row>
    <row r="3257" spans="1:15" ht="12.5" customHeight="1" x14ac:dyDescent="0.35">
      <c r="A3257" s="2">
        <v>65</v>
      </c>
      <c r="B3257" s="2" t="s">
        <v>54</v>
      </c>
      <c r="C3257" s="69">
        <v>139.51220000000001</v>
      </c>
      <c r="D3257" t="s">
        <v>50</v>
      </c>
      <c r="E3257" s="2" t="s">
        <v>43</v>
      </c>
      <c r="F3257" s="2" t="s">
        <v>55</v>
      </c>
      <c r="G3257" s="2">
        <v>8.9999999999999998E-4</v>
      </c>
      <c r="H3257" s="2">
        <f>IF(OR(G3257="",G3258="",G3259="",G3260=""),"",(SUMIF(A3257:A$7000,A3257,G3257:G$7000)))</f>
        <v>2.5899999999999999E-2</v>
      </c>
      <c r="I3257" s="55" t="str">
        <f t="shared" si="306"/>
        <v/>
      </c>
      <c r="J3257" s="61" t="str">
        <f t="shared" si="302"/>
        <v/>
      </c>
      <c r="K3257" s="55">
        <f t="array" ref="K3257">(MAX(IF($A3257=InsertVoiceSwitchActivateLOG!A$1:A$7000,InsertVoiceSwitchActivateLOG!H$1:H$7000,0)))</f>
        <v>2.69E-2</v>
      </c>
      <c r="L3257" s="55" t="str">
        <f t="shared" si="307"/>
        <v/>
      </c>
      <c r="M3257" s="55">
        <f t="shared" si="305"/>
        <v>16.000000000019554</v>
      </c>
      <c r="N3257" s="59">
        <f t="shared" si="303"/>
        <v>65</v>
      </c>
      <c r="O3257" s="59">
        <f t="shared" si="304"/>
        <v>1</v>
      </c>
    </row>
    <row r="3258" spans="1:15" ht="12.5" customHeight="1" x14ac:dyDescent="0.35">
      <c r="A3258" s="61">
        <v>65</v>
      </c>
      <c r="B3258" s="61" t="s">
        <v>56</v>
      </c>
      <c r="C3258" s="70">
        <v>139.52850000000001</v>
      </c>
      <c r="D3258" s="59" t="s">
        <v>50</v>
      </c>
      <c r="E3258" s="61" t="s">
        <v>43</v>
      </c>
      <c r="F3258" s="61" t="s">
        <v>55</v>
      </c>
      <c r="G3258" s="61">
        <v>1.8E-3</v>
      </c>
      <c r="H3258" s="61">
        <f>IF(OR(G3258="",G3259="",G3260="",G3261=""),"",(SUMIF(A3258:A$7000,A3258,G3258:G$7000)))</f>
        <v>2.4999999999999998E-2</v>
      </c>
      <c r="I3258" s="61" t="str">
        <f t="shared" si="306"/>
        <v/>
      </c>
      <c r="J3258" s="61" t="str">
        <f t="shared" si="302"/>
        <v/>
      </c>
      <c r="K3258" s="61">
        <f t="array" ref="K3258">(MAX(IF($A3258=InsertVoiceSwitchActivateLOG!A$1:A$7000,InsertVoiceSwitchActivateLOG!H$1:H$7000,0)))</f>
        <v>2.69E-2</v>
      </c>
      <c r="L3258" s="61" t="str">
        <f t="shared" si="307"/>
        <v/>
      </c>
      <c r="M3258" s="61">
        <f t="shared" si="305"/>
        <v>16.300000000001091</v>
      </c>
      <c r="N3258" s="59">
        <f t="shared" si="303"/>
        <v>65</v>
      </c>
      <c r="O3258" s="59">
        <f t="shared" si="304"/>
        <v>-1</v>
      </c>
    </row>
    <row r="3259" spans="1:15" ht="12.5" customHeight="1" x14ac:dyDescent="0.35">
      <c r="A3259" s="2">
        <v>65</v>
      </c>
      <c r="B3259" s="2" t="s">
        <v>54</v>
      </c>
      <c r="C3259" s="69">
        <v>139.54589999999999</v>
      </c>
      <c r="D3259" t="s">
        <v>50</v>
      </c>
      <c r="E3259" s="2" t="s">
        <v>43</v>
      </c>
      <c r="F3259" s="2" t="s">
        <v>55</v>
      </c>
      <c r="G3259" s="2">
        <v>6.9999999999999999E-4</v>
      </c>
      <c r="H3259" s="2">
        <f>IF(OR(G3259="",G3260="",G3261="",G3262=""),"",(SUMIF(A3259:A$7000,A3259,G3259:G$7000)))</f>
        <v>2.3199999999999998E-2</v>
      </c>
      <c r="I3259" s="55" t="str">
        <f t="shared" si="306"/>
        <v/>
      </c>
      <c r="J3259" s="61" t="str">
        <f t="shared" si="302"/>
        <v/>
      </c>
      <c r="K3259" s="55">
        <f t="array" ref="K3259">(MAX(IF($A3259=InsertVoiceSwitchActivateLOG!A$1:A$7000,InsertVoiceSwitchActivateLOG!H$1:H$7000,0)))</f>
        <v>2.69E-2</v>
      </c>
      <c r="L3259" s="55" t="str">
        <f t="shared" si="307"/>
        <v/>
      </c>
      <c r="M3259" s="55">
        <f t="shared" si="305"/>
        <v>17.399999999980764</v>
      </c>
      <c r="N3259" s="59">
        <f t="shared" si="303"/>
        <v>65</v>
      </c>
      <c r="O3259" s="59">
        <f t="shared" si="304"/>
        <v>1</v>
      </c>
    </row>
    <row r="3260" spans="1:15" ht="12.5" customHeight="1" x14ac:dyDescent="0.35">
      <c r="A3260" s="61">
        <v>65</v>
      </c>
      <c r="B3260" s="61" t="s">
        <v>54</v>
      </c>
      <c r="C3260" s="70">
        <v>139.56129999999999</v>
      </c>
      <c r="D3260" s="59" t="s">
        <v>50</v>
      </c>
      <c r="E3260" s="61" t="s">
        <v>43</v>
      </c>
      <c r="F3260" s="61" t="s">
        <v>55</v>
      </c>
      <c r="G3260" s="61">
        <v>6.9999999999999999E-4</v>
      </c>
      <c r="H3260" s="61">
        <f>IF(OR(G3260="",G3261="",G3262="",G3263=""),"",(SUMIF(A3260:A$7000,A3260,G3260:G$7000)))</f>
        <v>2.2499999999999999E-2</v>
      </c>
      <c r="I3260" s="61" t="str">
        <f t="shared" si="306"/>
        <v/>
      </c>
      <c r="J3260" s="61" t="str">
        <f t="shared" si="302"/>
        <v/>
      </c>
      <c r="K3260" s="61">
        <f t="array" ref="K3260">(MAX(IF($A3260=InsertVoiceSwitchActivateLOG!A$1:A$7000,InsertVoiceSwitchActivateLOG!H$1:H$7000,0)))</f>
        <v>2.69E-2</v>
      </c>
      <c r="L3260" s="61" t="str">
        <f t="shared" si="307"/>
        <v/>
      </c>
      <c r="M3260" s="61">
        <f t="shared" si="305"/>
        <v>15.399999999999636</v>
      </c>
      <c r="N3260" s="59">
        <f t="shared" si="303"/>
        <v>65</v>
      </c>
      <c r="O3260" s="59">
        <f t="shared" si="304"/>
        <v>1</v>
      </c>
    </row>
    <row r="3261" spans="1:15" ht="12.5" customHeight="1" x14ac:dyDescent="0.35">
      <c r="A3261" s="2">
        <v>65</v>
      </c>
      <c r="B3261" s="2" t="s">
        <v>56</v>
      </c>
      <c r="C3261" s="69">
        <v>139.5789</v>
      </c>
      <c r="D3261" t="s">
        <v>50</v>
      </c>
      <c r="E3261" s="2" t="s">
        <v>43</v>
      </c>
      <c r="F3261" s="2" t="s">
        <v>55</v>
      </c>
      <c r="G3261" s="2">
        <v>5.8999999999999999E-3</v>
      </c>
      <c r="H3261" s="2">
        <f>IF(OR(G3261="",G3262="",G3263="",G3264=""),"",(SUMIF(A3261:A$7000,A3261,G3261:G$7000)))</f>
        <v>2.1799999999999996E-2</v>
      </c>
      <c r="I3261" s="55" t="str">
        <f t="shared" si="306"/>
        <v/>
      </c>
      <c r="J3261" s="61" t="str">
        <f t="shared" si="302"/>
        <v/>
      </c>
      <c r="K3261" s="55">
        <f t="array" ref="K3261">(MAX(IF($A3261=InsertVoiceSwitchActivateLOG!A$1:A$7000,InsertVoiceSwitchActivateLOG!H$1:H$7000,0)))</f>
        <v>2.69E-2</v>
      </c>
      <c r="L3261" s="55" t="str">
        <f t="shared" si="307"/>
        <v/>
      </c>
      <c r="M3261" s="55">
        <f t="shared" si="305"/>
        <v>17.600000000015825</v>
      </c>
      <c r="N3261" s="59">
        <f t="shared" si="303"/>
        <v>65</v>
      </c>
      <c r="O3261" s="59">
        <f t="shared" si="304"/>
        <v>-1</v>
      </c>
    </row>
    <row r="3262" spans="1:15" ht="12.5" customHeight="1" x14ac:dyDescent="0.35">
      <c r="A3262" s="61">
        <v>65</v>
      </c>
      <c r="B3262" s="61" t="s">
        <v>56</v>
      </c>
      <c r="C3262" s="70">
        <v>139.60159999999999</v>
      </c>
      <c r="D3262" s="59" t="s">
        <v>50</v>
      </c>
      <c r="E3262" s="61" t="s">
        <v>43</v>
      </c>
      <c r="F3262" s="61" t="s">
        <v>55</v>
      </c>
      <c r="G3262" s="61">
        <v>2.8E-3</v>
      </c>
      <c r="H3262" s="61">
        <f>IF(OR(G3262="",G3263="",G3264="",G3265=""),"",(SUMIF(A3262:A$7000,A3262,G3262:G$7000)))</f>
        <v>1.5900000000000001E-2</v>
      </c>
      <c r="I3262" s="61" t="str">
        <f t="shared" si="306"/>
        <v/>
      </c>
      <c r="J3262" s="61" t="str">
        <f t="shared" si="302"/>
        <v/>
      </c>
      <c r="K3262" s="61">
        <f t="array" ref="K3262">(MAX(IF($A3262=InsertVoiceSwitchActivateLOG!A$1:A$7000,InsertVoiceSwitchActivateLOG!H$1:H$7000,0)))</f>
        <v>2.69E-2</v>
      </c>
      <c r="L3262" s="61" t="str">
        <f t="shared" si="307"/>
        <v/>
      </c>
      <c r="M3262" s="61">
        <f t="shared" si="305"/>
        <v>22.699999999986176</v>
      </c>
      <c r="N3262" s="59">
        <f t="shared" si="303"/>
        <v>65</v>
      </c>
      <c r="O3262" s="59">
        <f t="shared" si="304"/>
        <v>-1</v>
      </c>
    </row>
    <row r="3263" spans="1:15" ht="12.5" customHeight="1" x14ac:dyDescent="0.35">
      <c r="A3263" s="2">
        <v>65</v>
      </c>
      <c r="B3263" s="2" t="s">
        <v>56</v>
      </c>
      <c r="C3263" s="69">
        <v>139.62719999999999</v>
      </c>
      <c r="D3263" t="s">
        <v>50</v>
      </c>
      <c r="E3263" s="2" t="s">
        <v>43</v>
      </c>
      <c r="F3263" s="2" t="s">
        <v>55</v>
      </c>
      <c r="G3263" s="2">
        <v>1.4E-3</v>
      </c>
      <c r="H3263" s="2">
        <f>IF(OR(G3263="",G3264="",G3265="",G3266=""),"",(SUMIF(A3263:A$7000,A3263,G3263:G$7000)))</f>
        <v>1.3100000000000001E-2</v>
      </c>
      <c r="I3263" s="55" t="str">
        <f t="shared" si="306"/>
        <v/>
      </c>
      <c r="J3263" s="61" t="str">
        <f t="shared" si="302"/>
        <v/>
      </c>
      <c r="K3263" s="55">
        <f t="array" ref="K3263">(MAX(IF($A3263=InsertVoiceSwitchActivateLOG!A$1:A$7000,InsertVoiceSwitchActivateLOG!H$1:H$7000,0)))</f>
        <v>2.69E-2</v>
      </c>
      <c r="L3263" s="55" t="str">
        <f t="shared" si="307"/>
        <v/>
      </c>
      <c r="M3263" s="55">
        <f t="shared" si="305"/>
        <v>25.599999999997181</v>
      </c>
      <c r="N3263" s="59">
        <f t="shared" si="303"/>
        <v>65</v>
      </c>
      <c r="O3263" s="59">
        <f t="shared" si="304"/>
        <v>1</v>
      </c>
    </row>
    <row r="3264" spans="1:15" ht="12.5" customHeight="1" x14ac:dyDescent="0.35">
      <c r="A3264" s="61">
        <v>65</v>
      </c>
      <c r="B3264" s="61" t="s">
        <v>56</v>
      </c>
      <c r="C3264" s="70">
        <v>139.6431</v>
      </c>
      <c r="D3264" s="59" t="s">
        <v>50</v>
      </c>
      <c r="E3264" s="61" t="s">
        <v>43</v>
      </c>
      <c r="F3264" s="61" t="s">
        <v>55</v>
      </c>
      <c r="G3264" s="61">
        <v>2.3E-3</v>
      </c>
      <c r="H3264" s="61">
        <f>IF(OR(G3264="",G3265="",G3266="",G3267=""),"",(SUMIF(A3264:A$7000,A3264,G3264:G$7000)))</f>
        <v>1.17E-2</v>
      </c>
      <c r="I3264" s="61" t="str">
        <f t="shared" si="306"/>
        <v/>
      </c>
      <c r="J3264" s="61" t="str">
        <f t="shared" si="302"/>
        <v/>
      </c>
      <c r="K3264" s="61">
        <f t="array" ref="K3264">(MAX(IF($A3264=InsertVoiceSwitchActivateLOG!A$1:A$7000,InsertVoiceSwitchActivateLOG!H$1:H$7000,0)))</f>
        <v>2.69E-2</v>
      </c>
      <c r="L3264" s="61" t="str">
        <f t="shared" si="307"/>
        <v/>
      </c>
      <c r="M3264" s="61">
        <f t="shared" si="305"/>
        <v>15.900000000016234</v>
      </c>
      <c r="N3264" s="59">
        <f t="shared" si="303"/>
        <v>65</v>
      </c>
      <c r="O3264" s="59">
        <f t="shared" si="304"/>
        <v>-1</v>
      </c>
    </row>
    <row r="3265" spans="1:15" ht="12.5" customHeight="1" x14ac:dyDescent="0.35">
      <c r="A3265" s="2">
        <v>65</v>
      </c>
      <c r="B3265" s="2" t="s">
        <v>56</v>
      </c>
      <c r="C3265" s="69">
        <v>139.65989999999999</v>
      </c>
      <c r="D3265" t="s">
        <v>50</v>
      </c>
      <c r="E3265" s="2" t="s">
        <v>43</v>
      </c>
      <c r="F3265" s="2" t="s">
        <v>55</v>
      </c>
      <c r="G3265" s="2">
        <v>1.6000000000000001E-3</v>
      </c>
      <c r="H3265" s="2">
        <f>IF(OR(G3265="",G3266="",G3267="",G3268=""),"",(SUMIF(A3265:A$7000,A3265,G3265:G$7000)))</f>
        <v>9.4000000000000004E-3</v>
      </c>
      <c r="I3265" s="55" t="str">
        <f t="shared" si="306"/>
        <v/>
      </c>
      <c r="J3265" s="61" t="str">
        <f t="shared" si="302"/>
        <v/>
      </c>
      <c r="K3265" s="55">
        <f t="array" ref="K3265">(MAX(IF($A3265=InsertVoiceSwitchActivateLOG!A$1:A$7000,InsertVoiceSwitchActivateLOG!H$1:H$7000,0)))</f>
        <v>2.69E-2</v>
      </c>
      <c r="L3265" s="55" t="str">
        <f t="shared" si="307"/>
        <v/>
      </c>
      <c r="M3265" s="55">
        <f t="shared" si="305"/>
        <v>16.799999999989268</v>
      </c>
      <c r="N3265" s="59">
        <f t="shared" si="303"/>
        <v>65</v>
      </c>
      <c r="O3265" s="59">
        <f t="shared" si="304"/>
        <v>-1</v>
      </c>
    </row>
    <row r="3266" spans="1:15" ht="12.5" customHeight="1" x14ac:dyDescent="0.35">
      <c r="A3266" s="61">
        <v>65</v>
      </c>
      <c r="B3266" s="61" t="s">
        <v>54</v>
      </c>
      <c r="C3266" s="70">
        <v>139.6763</v>
      </c>
      <c r="D3266" s="59" t="s">
        <v>50</v>
      </c>
      <c r="E3266" s="61" t="s">
        <v>43</v>
      </c>
      <c r="F3266" s="61" t="s">
        <v>55</v>
      </c>
      <c r="G3266" s="61">
        <v>1E-3</v>
      </c>
      <c r="H3266" s="61">
        <f>IF(OR(G3266="",G3267="",G3268="",G3269=""),"",(SUMIF(A3266:A$7000,A3266,G3266:G$7000)))</f>
        <v>7.8000000000000005E-3</v>
      </c>
      <c r="I3266" s="61" t="str">
        <f t="shared" si="306"/>
        <v/>
      </c>
      <c r="J3266" s="61" t="str">
        <f t="shared" si="302"/>
        <v/>
      </c>
      <c r="K3266" s="61">
        <f t="array" ref="K3266">(MAX(IF($A3266=InsertVoiceSwitchActivateLOG!A$1:A$7000,InsertVoiceSwitchActivateLOG!H$1:H$7000,0)))</f>
        <v>2.69E-2</v>
      </c>
      <c r="L3266" s="61" t="str">
        <f t="shared" si="307"/>
        <v/>
      </c>
      <c r="M3266" s="61">
        <f t="shared" si="305"/>
        <v>16.400000000004411</v>
      </c>
      <c r="N3266" s="59">
        <f t="shared" si="303"/>
        <v>65</v>
      </c>
      <c r="O3266" s="59">
        <f t="shared" si="304"/>
        <v>1</v>
      </c>
    </row>
    <row r="3267" spans="1:15" ht="12.5" customHeight="1" x14ac:dyDescent="0.35">
      <c r="A3267" s="2">
        <v>65</v>
      </c>
      <c r="B3267" s="2" t="s">
        <v>56</v>
      </c>
      <c r="C3267" s="69">
        <v>139.6985</v>
      </c>
      <c r="D3267" t="s">
        <v>50</v>
      </c>
      <c r="E3267" s="2" t="s">
        <v>43</v>
      </c>
      <c r="F3267" s="2" t="s">
        <v>55</v>
      </c>
      <c r="G3267" s="2">
        <v>1.1000000000000001E-3</v>
      </c>
      <c r="H3267" s="2">
        <f>IF(OR(G3267="",G3268="",G3269="",G3270=""),"",(SUMIF(A3267:A$7000,A3267,G3267:G$7000)))</f>
        <v>6.8000000000000005E-3</v>
      </c>
      <c r="I3267" s="55" t="str">
        <f t="shared" si="306"/>
        <v/>
      </c>
      <c r="J3267" s="61" t="str">
        <f t="shared" si="302"/>
        <v/>
      </c>
      <c r="K3267" s="55">
        <f t="array" ref="K3267">(MAX(IF($A3267=InsertVoiceSwitchActivateLOG!A$1:A$7000,InsertVoiceSwitchActivateLOG!H$1:H$7000,0)))</f>
        <v>2.69E-2</v>
      </c>
      <c r="L3267" s="55" t="str">
        <f t="shared" si="307"/>
        <v/>
      </c>
      <c r="M3267" s="55">
        <f t="shared" si="305"/>
        <v>22.199999999997999</v>
      </c>
      <c r="N3267" s="59">
        <f t="shared" si="303"/>
        <v>65</v>
      </c>
      <c r="O3267" s="59">
        <f t="shared" si="304"/>
        <v>1</v>
      </c>
    </row>
    <row r="3268" spans="1:15" ht="12.5" customHeight="1" x14ac:dyDescent="0.35">
      <c r="A3268" s="61">
        <v>65</v>
      </c>
      <c r="B3268" s="61" t="s">
        <v>56</v>
      </c>
      <c r="C3268" s="70">
        <v>139.71440000000001</v>
      </c>
      <c r="D3268" s="59" t="s">
        <v>50</v>
      </c>
      <c r="E3268" s="61" t="s">
        <v>43</v>
      </c>
      <c r="F3268" s="61" t="s">
        <v>55</v>
      </c>
      <c r="G3268" s="61">
        <v>2.2000000000000001E-3</v>
      </c>
      <c r="H3268" s="61">
        <f>IF(OR(G3268="",G3269="",G3270="",G3271=""),"",(SUMIF(A3268:A$7000,A3268,G3268:G$7000)))</f>
        <v>5.7000000000000002E-3</v>
      </c>
      <c r="I3268" s="61" t="str">
        <f t="shared" si="306"/>
        <v/>
      </c>
      <c r="J3268" s="61" t="str">
        <f t="shared" si="302"/>
        <v/>
      </c>
      <c r="K3268" s="61">
        <f t="array" ref="K3268">(MAX(IF($A3268=InsertVoiceSwitchActivateLOG!A$1:A$7000,InsertVoiceSwitchActivateLOG!H$1:H$7000,0)))</f>
        <v>2.69E-2</v>
      </c>
      <c r="L3268" s="61" t="str">
        <f t="shared" si="307"/>
        <v/>
      </c>
      <c r="M3268" s="61">
        <f t="shared" si="305"/>
        <v>15.900000000016234</v>
      </c>
      <c r="N3268" s="59">
        <f t="shared" si="303"/>
        <v>65</v>
      </c>
      <c r="O3268" s="59">
        <f t="shared" si="304"/>
        <v>-1</v>
      </c>
    </row>
    <row r="3269" spans="1:15" ht="12.5" customHeight="1" x14ac:dyDescent="0.35">
      <c r="A3269" s="2">
        <v>65</v>
      </c>
      <c r="B3269" s="2" t="s">
        <v>56</v>
      </c>
      <c r="C3269" s="69">
        <v>139.73400000000001</v>
      </c>
      <c r="D3269" t="s">
        <v>50</v>
      </c>
      <c r="E3269" s="2" t="s">
        <v>43</v>
      </c>
      <c r="F3269" s="2" t="s">
        <v>55</v>
      </c>
      <c r="G3269" s="2">
        <v>1.4E-3</v>
      </c>
      <c r="H3269" s="2">
        <f>IF(OR(G3269="",G3270="",G3271="",G3272=""),"",(SUMIF(A3269:A$7000,A3269,G3269:G$7000)))</f>
        <v>3.5000000000000001E-3</v>
      </c>
      <c r="I3269" s="55" t="str">
        <f t="shared" si="306"/>
        <v/>
      </c>
      <c r="J3269" s="61" t="str">
        <f t="shared" si="302"/>
        <v/>
      </c>
      <c r="K3269" s="55">
        <f t="array" ref="K3269">(MAX(IF($A3269=InsertVoiceSwitchActivateLOG!A$1:A$7000,InsertVoiceSwitchActivateLOG!H$1:H$7000,0)))</f>
        <v>2.69E-2</v>
      </c>
      <c r="L3269" s="55" t="str">
        <f t="shared" si="307"/>
        <v/>
      </c>
      <c r="M3269" s="55">
        <f t="shared" si="305"/>
        <v>19.599999999996953</v>
      </c>
      <c r="N3269" s="59">
        <f t="shared" si="303"/>
        <v>65</v>
      </c>
      <c r="O3269" s="59">
        <f t="shared" si="304"/>
        <v>1</v>
      </c>
    </row>
    <row r="3270" spans="1:15" ht="12.5" customHeight="1" x14ac:dyDescent="0.35">
      <c r="A3270" s="61">
        <v>65</v>
      </c>
      <c r="B3270" s="61" t="s">
        <v>56</v>
      </c>
      <c r="C3270" s="70">
        <v>139.75290000000001</v>
      </c>
      <c r="D3270" s="59" t="s">
        <v>50</v>
      </c>
      <c r="E3270" s="61" t="s">
        <v>43</v>
      </c>
      <c r="F3270" s="61" t="s">
        <v>55</v>
      </c>
      <c r="G3270" s="61">
        <v>1.4E-3</v>
      </c>
      <c r="H3270" s="61">
        <f>IF(OR(G3270="",G3271="",G3272="",G3273=""),"",(SUMIF(A3270:A$7000,A3270,G3270:G$7000)))</f>
        <v>2.0999999999999999E-3</v>
      </c>
      <c r="I3270" s="61" t="str">
        <f t="shared" si="306"/>
        <v/>
      </c>
      <c r="J3270" s="61" t="str">
        <f t="shared" si="302"/>
        <v/>
      </c>
      <c r="K3270" s="61">
        <f t="array" ref="K3270">(MAX(IF($A3270=InsertVoiceSwitchActivateLOG!A$1:A$7000,InsertVoiceSwitchActivateLOG!H$1:H$7000,0)))</f>
        <v>2.69E-2</v>
      </c>
      <c r="L3270" s="61" t="str">
        <f t="shared" si="307"/>
        <v/>
      </c>
      <c r="M3270" s="61">
        <f t="shared" si="305"/>
        <v>18.900000000002137</v>
      </c>
      <c r="N3270" s="59">
        <f t="shared" si="303"/>
        <v>65</v>
      </c>
      <c r="O3270" s="59">
        <f t="shared" si="304"/>
        <v>-1</v>
      </c>
    </row>
    <row r="3271" spans="1:15" ht="12.5" customHeight="1" x14ac:dyDescent="0.35">
      <c r="A3271" s="2">
        <v>65</v>
      </c>
      <c r="B3271" s="2" t="s">
        <v>54</v>
      </c>
      <c r="C3271" s="69">
        <v>139.77209999999999</v>
      </c>
      <c r="D3271" t="s">
        <v>50</v>
      </c>
      <c r="E3271" s="2" t="s">
        <v>43</v>
      </c>
      <c r="F3271" s="2" t="s">
        <v>55</v>
      </c>
      <c r="G3271" s="2">
        <v>4.0000000000000002E-4</v>
      </c>
      <c r="H3271" s="2" t="str">
        <f>IF(OR(G3271="",G3272="",G3273="",G3274=""),"",(SUMIF(A3271:A$7000,A3271,G3271:G$7000)))</f>
        <v/>
      </c>
      <c r="I3271" s="55" t="str">
        <f t="shared" si="306"/>
        <v/>
      </c>
      <c r="J3271" s="61" t="str">
        <f t="shared" si="302"/>
        <v/>
      </c>
      <c r="K3271" s="55">
        <f t="array" ref="K3271">(MAX(IF($A3271=InsertVoiceSwitchActivateLOG!A$1:A$7000,InsertVoiceSwitchActivateLOG!H$1:H$7000,0)))</f>
        <v>2.69E-2</v>
      </c>
      <c r="L3271" s="55" t="str">
        <f t="shared" si="307"/>
        <v/>
      </c>
      <c r="M3271" s="55">
        <f t="shared" si="305"/>
        <v>19.199999999983675</v>
      </c>
      <c r="N3271" s="59">
        <f t="shared" si="303"/>
        <v>65</v>
      </c>
      <c r="O3271" s="59">
        <f t="shared" si="304"/>
        <v>-1</v>
      </c>
    </row>
    <row r="3272" spans="1:15" ht="12.5" customHeight="1" x14ac:dyDescent="0.35">
      <c r="A3272" s="61">
        <v>65</v>
      </c>
      <c r="B3272" s="61" t="s">
        <v>54</v>
      </c>
      <c r="C3272" s="70">
        <v>139.79159999999999</v>
      </c>
      <c r="D3272" s="59" t="s">
        <v>50</v>
      </c>
      <c r="E3272" s="61" t="s">
        <v>43</v>
      </c>
      <c r="F3272" s="61" t="s">
        <v>55</v>
      </c>
      <c r="G3272" s="61">
        <v>2.0000000000000001E-4</v>
      </c>
      <c r="H3272" s="61" t="str">
        <f>IF(OR(G3272="",G3273="",G3274="",G3275=""),"",(SUMIF(A3272:A$7000,A3272,G3272:G$7000)))</f>
        <v/>
      </c>
      <c r="I3272" s="61" t="str">
        <f t="shared" si="306"/>
        <v/>
      </c>
      <c r="J3272" s="61" t="str">
        <f t="shared" si="302"/>
        <v/>
      </c>
      <c r="K3272" s="61">
        <f t="array" ref="K3272">(MAX(IF($A3272=InsertVoiceSwitchActivateLOG!A$1:A$7000,InsertVoiceSwitchActivateLOG!H$1:H$7000,0)))</f>
        <v>2.69E-2</v>
      </c>
      <c r="L3272" s="61" t="str">
        <f t="shared" si="307"/>
        <v/>
      </c>
      <c r="M3272" s="61">
        <f t="shared" si="305"/>
        <v>19.499999999993634</v>
      </c>
      <c r="N3272" s="59">
        <f t="shared" si="303"/>
        <v>65</v>
      </c>
      <c r="O3272" s="59">
        <f t="shared" si="304"/>
        <v>-1</v>
      </c>
    </row>
    <row r="3273" spans="1:15" ht="12.5" customHeight="1" x14ac:dyDescent="0.35">
      <c r="A3273" s="2">
        <v>65</v>
      </c>
      <c r="B3273" s="2" t="s">
        <v>54</v>
      </c>
      <c r="C3273" s="69">
        <v>139.8159</v>
      </c>
      <c r="D3273" t="s">
        <v>50</v>
      </c>
      <c r="E3273" s="2" t="s">
        <v>43</v>
      </c>
      <c r="F3273" s="2" t="s">
        <v>55</v>
      </c>
      <c r="G3273" s="2">
        <v>1E-4</v>
      </c>
      <c r="H3273" s="2" t="str">
        <f>IF(OR(G3273="",G3274="",G3275="",G3276=""),"",(SUMIF(A3273:A$7000,A3273,G3273:G$7000)))</f>
        <v/>
      </c>
      <c r="I3273" s="55" t="str">
        <f t="shared" si="306"/>
        <v/>
      </c>
      <c r="J3273" s="61" t="str">
        <f t="shared" si="302"/>
        <v/>
      </c>
      <c r="K3273" s="55">
        <f t="array" ref="K3273">(MAX(IF($A3273=InsertVoiceSwitchActivateLOG!A$1:A$7000,InsertVoiceSwitchActivateLOG!H$1:H$7000,0)))</f>
        <v>2.69E-2</v>
      </c>
      <c r="L3273" s="55" t="str">
        <f t="shared" si="307"/>
        <v/>
      </c>
      <c r="M3273" s="55">
        <f t="shared" si="305"/>
        <v>24.300000000010868</v>
      </c>
      <c r="N3273" s="59" t="str">
        <f t="shared" si="303"/>
        <v/>
      </c>
      <c r="O3273" s="59" t="str">
        <f t="shared" si="304"/>
        <v/>
      </c>
    </row>
    <row r="3274" spans="1:15" ht="12.5" customHeight="1" x14ac:dyDescent="0.35">
      <c r="A3274" s="61">
        <v>65</v>
      </c>
      <c r="B3274" s="61" t="s">
        <v>54</v>
      </c>
      <c r="C3274" s="70">
        <v>139.833</v>
      </c>
      <c r="D3274" s="59" t="s">
        <v>50</v>
      </c>
      <c r="E3274" s="61" t="s">
        <v>43</v>
      </c>
      <c r="F3274" s="61" t="s">
        <v>55</v>
      </c>
      <c r="G3274" s="61"/>
      <c r="H3274" s="61" t="str">
        <f>IF(OR(G3274="",G3275="",G3276="",G3277=""),"",(SUMIF(A3274:A$7000,A3274,G3274:G$7000)))</f>
        <v/>
      </c>
      <c r="I3274" s="61" t="str">
        <f t="shared" si="306"/>
        <v/>
      </c>
      <c r="J3274" s="61" t="str">
        <f t="shared" si="302"/>
        <v/>
      </c>
      <c r="K3274" s="61">
        <f t="array" ref="K3274">(MAX(IF($A3274=InsertVoiceSwitchActivateLOG!A$1:A$7000,InsertVoiceSwitchActivateLOG!H$1:H$7000,0)))</f>
        <v>2.69E-2</v>
      </c>
      <c r="L3274" s="61" t="str">
        <f t="shared" si="307"/>
        <v/>
      </c>
      <c r="M3274" s="61">
        <f t="shared" si="305"/>
        <v>17.099999999999227</v>
      </c>
      <c r="N3274" s="59" t="str">
        <f t="shared" si="303"/>
        <v/>
      </c>
      <c r="O3274" s="59" t="str">
        <f t="shared" si="304"/>
        <v/>
      </c>
    </row>
    <row r="3275" spans="1:15" ht="12.5" customHeight="1" x14ac:dyDescent="0.35">
      <c r="A3275" s="2">
        <v>65</v>
      </c>
      <c r="B3275" s="2" t="s">
        <v>54</v>
      </c>
      <c r="C3275" s="69">
        <v>139.85210000000001</v>
      </c>
      <c r="D3275" t="s">
        <v>50</v>
      </c>
      <c r="E3275" s="2" t="s">
        <v>43</v>
      </c>
      <c r="F3275" s="2" t="s">
        <v>55</v>
      </c>
      <c r="G3275" s="2"/>
      <c r="H3275" s="2" t="str">
        <f>IF(OR(G3275="",G3276="",G3277="",G3278=""),"",(SUMIF(A3275:A$7000,A3275,G3275:G$7000)))</f>
        <v/>
      </c>
      <c r="I3275" s="55" t="str">
        <f t="shared" si="306"/>
        <v/>
      </c>
      <c r="J3275" s="61" t="str">
        <f t="shared" si="302"/>
        <v/>
      </c>
      <c r="K3275" s="55">
        <f t="array" ref="K3275">(MAX(IF($A3275=InsertVoiceSwitchActivateLOG!A$1:A$7000,InsertVoiceSwitchActivateLOG!H$1:H$7000,0)))</f>
        <v>2.69E-2</v>
      </c>
      <c r="L3275" s="55" t="str">
        <f t="shared" si="307"/>
        <v/>
      </c>
      <c r="M3275" s="55">
        <f t="shared" si="305"/>
        <v>19.100000000008777</v>
      </c>
      <c r="N3275" s="59" t="str">
        <f t="shared" si="303"/>
        <v/>
      </c>
      <c r="O3275" s="59" t="str">
        <f t="shared" si="304"/>
        <v/>
      </c>
    </row>
    <row r="3276" spans="1:15" ht="12.5" customHeight="1" x14ac:dyDescent="0.35">
      <c r="A3276" s="61">
        <v>65</v>
      </c>
      <c r="B3276" s="61" t="s">
        <v>54</v>
      </c>
      <c r="C3276" s="70">
        <v>139.87119999999999</v>
      </c>
      <c r="D3276" s="59" t="s">
        <v>50</v>
      </c>
      <c r="E3276" s="61" t="s">
        <v>43</v>
      </c>
      <c r="F3276" s="61" t="s">
        <v>55</v>
      </c>
      <c r="G3276" s="61"/>
      <c r="H3276" s="61" t="str">
        <f>IF(OR(G3276="",G3277="",G3278="",G3279=""),"",(SUMIF(A3276:A$7000,A3276,G3276:G$7000)))</f>
        <v/>
      </c>
      <c r="I3276" s="61" t="str">
        <f t="shared" si="306"/>
        <v/>
      </c>
      <c r="J3276" s="61" t="str">
        <f t="shared" si="302"/>
        <v/>
      </c>
      <c r="K3276" s="61">
        <f t="array" ref="K3276">(MAX(IF($A3276=InsertVoiceSwitchActivateLOG!A$1:A$7000,InsertVoiceSwitchActivateLOG!H$1:H$7000,0)))</f>
        <v>2.69E-2</v>
      </c>
      <c r="L3276" s="61" t="str">
        <f t="shared" si="307"/>
        <v/>
      </c>
      <c r="M3276" s="61">
        <f t="shared" si="305"/>
        <v>19.099999999980355</v>
      </c>
      <c r="N3276" s="59" t="str">
        <f t="shared" si="303"/>
        <v/>
      </c>
      <c r="O3276" s="59" t="str">
        <f t="shared" si="304"/>
        <v/>
      </c>
    </row>
    <row r="3277" spans="1:15" ht="12.5" customHeight="1" x14ac:dyDescent="0.35">
      <c r="A3277" s="2">
        <v>65</v>
      </c>
      <c r="B3277" s="2" t="s">
        <v>54</v>
      </c>
      <c r="C3277" s="69">
        <v>139.8913</v>
      </c>
      <c r="D3277" t="s">
        <v>50</v>
      </c>
      <c r="E3277" s="2" t="s">
        <v>43</v>
      </c>
      <c r="F3277" s="2" t="s">
        <v>55</v>
      </c>
      <c r="G3277" s="2"/>
      <c r="H3277" s="2" t="str">
        <f>IF(OR(G3277="",G3278="",G3279="",G3280=""),"",(SUMIF(A3277:A$7000,A3277,G3277:G$7000)))</f>
        <v/>
      </c>
      <c r="I3277" s="55" t="str">
        <f t="shared" si="306"/>
        <v/>
      </c>
      <c r="J3277" s="61" t="str">
        <f t="shared" si="302"/>
        <v/>
      </c>
      <c r="K3277" s="55">
        <f t="array" ref="K3277">(MAX(IF($A3277=InsertVoiceSwitchActivateLOG!A$1:A$7000,InsertVoiceSwitchActivateLOG!H$1:H$7000,0)))</f>
        <v>2.69E-2</v>
      </c>
      <c r="L3277" s="55" t="str">
        <f t="shared" si="307"/>
        <v/>
      </c>
      <c r="M3277" s="55">
        <f t="shared" si="305"/>
        <v>20.100000000013551</v>
      </c>
      <c r="N3277" s="59" t="str">
        <f t="shared" si="303"/>
        <v/>
      </c>
      <c r="O3277" s="59" t="str">
        <f t="shared" si="304"/>
        <v/>
      </c>
    </row>
    <row r="3278" spans="1:15" ht="12.5" customHeight="1" x14ac:dyDescent="0.35">
      <c r="A3278" s="61">
        <v>65</v>
      </c>
      <c r="B3278" s="61" t="s">
        <v>54</v>
      </c>
      <c r="C3278" s="70">
        <v>139.911</v>
      </c>
      <c r="D3278" s="59" t="s">
        <v>50</v>
      </c>
      <c r="E3278" s="61" t="s">
        <v>43</v>
      </c>
      <c r="F3278" s="61" t="s">
        <v>55</v>
      </c>
      <c r="G3278" s="61"/>
      <c r="H3278" s="61" t="str">
        <f>IF(OR(G3278="",G3279="",G3280="",G3281=""),"",(SUMIF(A3278:A$7000,A3278,G3278:G$7000)))</f>
        <v/>
      </c>
      <c r="I3278" s="61" t="str">
        <f t="shared" si="306"/>
        <v/>
      </c>
      <c r="J3278" s="61" t="str">
        <f t="shared" si="302"/>
        <v/>
      </c>
      <c r="K3278" s="61">
        <f t="array" ref="K3278">(MAX(IF($A3278=InsertVoiceSwitchActivateLOG!A$1:A$7000,InsertVoiceSwitchActivateLOG!H$1:H$7000,0)))</f>
        <v>2.69E-2</v>
      </c>
      <c r="L3278" s="61" t="str">
        <f t="shared" si="307"/>
        <v/>
      </c>
      <c r="M3278" s="61">
        <f t="shared" si="305"/>
        <v>19.700000000000273</v>
      </c>
      <c r="N3278" s="59" t="str">
        <f t="shared" si="303"/>
        <v/>
      </c>
      <c r="O3278" s="59" t="str">
        <f t="shared" si="304"/>
        <v/>
      </c>
    </row>
    <row r="3279" spans="1:15" ht="12.5" customHeight="1" x14ac:dyDescent="0.35">
      <c r="A3279" s="2">
        <v>65</v>
      </c>
      <c r="B3279" s="2" t="s">
        <v>54</v>
      </c>
      <c r="C3279" s="69">
        <v>139.9271</v>
      </c>
      <c r="D3279" t="s">
        <v>50</v>
      </c>
      <c r="E3279" s="2" t="s">
        <v>43</v>
      </c>
      <c r="F3279" s="2" t="s">
        <v>55</v>
      </c>
      <c r="G3279" s="2"/>
      <c r="H3279" s="2" t="str">
        <f>IF(OR(G3279="",G3280="",G3281="",G3282=""),"",(SUMIF(A3279:A$7000,A3279,G3279:G$7000)))</f>
        <v/>
      </c>
      <c r="I3279" s="55" t="str">
        <f t="shared" si="306"/>
        <v/>
      </c>
      <c r="J3279" s="61" t="str">
        <f t="shared" si="302"/>
        <v/>
      </c>
      <c r="K3279" s="55">
        <f t="array" ref="K3279">(MAX(IF($A3279=InsertVoiceSwitchActivateLOG!A$1:A$7000,InsertVoiceSwitchActivateLOG!H$1:H$7000,0)))</f>
        <v>2.69E-2</v>
      </c>
      <c r="L3279" s="55" t="str">
        <f t="shared" si="307"/>
        <v/>
      </c>
      <c r="M3279" s="55">
        <f t="shared" si="305"/>
        <v>16.099999999994452</v>
      </c>
      <c r="N3279" s="59" t="str">
        <f t="shared" si="303"/>
        <v/>
      </c>
      <c r="O3279" s="59" t="str">
        <f t="shared" si="304"/>
        <v/>
      </c>
    </row>
    <row r="3280" spans="1:15" ht="12.5" customHeight="1" x14ac:dyDescent="0.35">
      <c r="A3280" s="61">
        <v>65</v>
      </c>
      <c r="B3280" s="61" t="s">
        <v>54</v>
      </c>
      <c r="C3280" s="70">
        <v>139.94470000000001</v>
      </c>
      <c r="D3280" s="59" t="s">
        <v>50</v>
      </c>
      <c r="E3280" s="61" t="s">
        <v>43</v>
      </c>
      <c r="F3280" s="61" t="s">
        <v>55</v>
      </c>
      <c r="G3280" s="61"/>
      <c r="H3280" s="61" t="str">
        <f>IF(OR(G3280="",G3281="",G3282="",G3283=""),"",(SUMIF(A3280:A$7000,A3280,G3280:G$7000)))</f>
        <v/>
      </c>
      <c r="I3280" s="61" t="str">
        <f t="shared" si="306"/>
        <v/>
      </c>
      <c r="J3280" s="61" t="str">
        <f t="shared" si="302"/>
        <v/>
      </c>
      <c r="K3280" s="61">
        <f t="array" ref="K3280">(MAX(IF($A3280=InsertVoiceSwitchActivateLOG!A$1:A$7000,InsertVoiceSwitchActivateLOG!H$1:H$7000,0)))</f>
        <v>2.69E-2</v>
      </c>
      <c r="L3280" s="61" t="str">
        <f t="shared" si="307"/>
        <v/>
      </c>
      <c r="M3280" s="61">
        <f t="shared" si="305"/>
        <v>17.600000000015825</v>
      </c>
      <c r="N3280" s="59" t="str">
        <f t="shared" si="303"/>
        <v/>
      </c>
      <c r="O3280" s="59" t="str">
        <f t="shared" si="304"/>
        <v/>
      </c>
    </row>
    <row r="3281" spans="1:15" ht="12.5" customHeight="1" x14ac:dyDescent="0.35">
      <c r="A3281" s="2">
        <v>65</v>
      </c>
      <c r="B3281" s="2" t="s">
        <v>54</v>
      </c>
      <c r="C3281" s="69">
        <v>139.96899999999999</v>
      </c>
      <c r="D3281" t="s">
        <v>50</v>
      </c>
      <c r="E3281" s="2" t="s">
        <v>43</v>
      </c>
      <c r="F3281" s="2" t="s">
        <v>55</v>
      </c>
      <c r="G3281" s="2"/>
      <c r="H3281" s="2" t="str">
        <f>IF(OR(G3281="",G3282="",G3283="",G3284=""),"",(SUMIF(A3281:A$7000,A3281,G3281:G$7000)))</f>
        <v/>
      </c>
      <c r="I3281" s="55" t="str">
        <f t="shared" si="306"/>
        <v/>
      </c>
      <c r="J3281" s="61" t="str">
        <f t="shared" ref="J3281:J3344" si="308">IF(L3281="","",(VLOOKUP(A3281,A3281:E10265,5,FALSE)))</f>
        <v/>
      </c>
      <c r="K3281" s="55">
        <f t="array" ref="K3281">(MAX(IF($A3281=InsertVoiceSwitchActivateLOG!A$1:A$7000,InsertVoiceSwitchActivateLOG!H$1:H$7000,0)))</f>
        <v>2.69E-2</v>
      </c>
      <c r="L3281" s="55" t="str">
        <f t="shared" si="307"/>
        <v/>
      </c>
      <c r="M3281" s="55">
        <f t="shared" si="305"/>
        <v>24.299999999982447</v>
      </c>
      <c r="N3281" s="59" t="str">
        <f t="shared" ref="N3281:N3344" si="309">IF(AND(G3281&gt;0,G3282&gt;0,G3280&gt;0),A3281,"")</f>
        <v/>
      </c>
      <c r="O3281" s="59" t="str">
        <f t="shared" ref="O3281:O3344" si="310">IF(N3281="","",(IF(G3281&gt;G3282,-1,1)))</f>
        <v/>
      </c>
    </row>
    <row r="3282" spans="1:15" ht="12.5" customHeight="1" x14ac:dyDescent="0.35">
      <c r="A3282" s="61">
        <v>65</v>
      </c>
      <c r="B3282" s="61" t="s">
        <v>54</v>
      </c>
      <c r="C3282" s="70">
        <v>139.98820000000001</v>
      </c>
      <c r="D3282" s="59" t="s">
        <v>50</v>
      </c>
      <c r="E3282" s="61" t="s">
        <v>43</v>
      </c>
      <c r="F3282" s="61" t="s">
        <v>55</v>
      </c>
      <c r="G3282" s="61"/>
      <c r="H3282" s="61" t="str">
        <f>IF(OR(G3282="",G3283="",G3284="",G3285=""),"",(SUMIF(A3282:A$7000,A3282,G3282:G$7000)))</f>
        <v/>
      </c>
      <c r="I3282" s="61" t="str">
        <f t="shared" si="306"/>
        <v/>
      </c>
      <c r="J3282" s="61" t="str">
        <f t="shared" si="308"/>
        <v/>
      </c>
      <c r="K3282" s="61">
        <f t="array" ref="K3282">(MAX(IF($A3282=InsertVoiceSwitchActivateLOG!A$1:A$7000,InsertVoiceSwitchActivateLOG!H$1:H$7000,0)))</f>
        <v>2.69E-2</v>
      </c>
      <c r="L3282" s="61" t="str">
        <f t="shared" si="307"/>
        <v/>
      </c>
      <c r="M3282" s="61">
        <f t="shared" ref="M3282:M3345" si="311">IF(A3282=A3281,ABS(C3282-C3281),0)*1000</f>
        <v>19.200000000012096</v>
      </c>
      <c r="N3282" s="59" t="str">
        <f t="shared" si="309"/>
        <v/>
      </c>
      <c r="O3282" s="59" t="str">
        <f t="shared" si="310"/>
        <v/>
      </c>
    </row>
    <row r="3283" spans="1:15" ht="12.5" customHeight="1" x14ac:dyDescent="0.35">
      <c r="A3283" s="2">
        <v>65</v>
      </c>
      <c r="B3283" s="2" t="s">
        <v>54</v>
      </c>
      <c r="C3283" s="69">
        <v>140.00749999999999</v>
      </c>
      <c r="D3283" t="s">
        <v>50</v>
      </c>
      <c r="E3283" s="2" t="s">
        <v>43</v>
      </c>
      <c r="F3283" s="2" t="s">
        <v>55</v>
      </c>
      <c r="G3283" s="2"/>
      <c r="H3283" s="2" t="str">
        <f>IF(OR(G3283="",G3284="",G3285="",G3286=""),"",(SUMIF(A3283:A$7000,A3283,G3283:G$7000)))</f>
        <v/>
      </c>
      <c r="I3283" s="55" t="str">
        <f t="shared" si="306"/>
        <v/>
      </c>
      <c r="J3283" s="61" t="str">
        <f t="shared" si="308"/>
        <v/>
      </c>
      <c r="K3283" s="55">
        <f t="array" ref="K3283">(MAX(IF($A3283=InsertVoiceSwitchActivateLOG!A$1:A$7000,InsertVoiceSwitchActivateLOG!H$1:H$7000,0)))</f>
        <v>2.69E-2</v>
      </c>
      <c r="L3283" s="55" t="str">
        <f t="shared" si="307"/>
        <v/>
      </c>
      <c r="M3283" s="55">
        <f t="shared" si="311"/>
        <v>19.299999999986994</v>
      </c>
      <c r="N3283" s="59" t="str">
        <f t="shared" si="309"/>
        <v/>
      </c>
      <c r="O3283" s="59" t="str">
        <f t="shared" si="310"/>
        <v/>
      </c>
    </row>
    <row r="3284" spans="1:15" ht="12.5" customHeight="1" x14ac:dyDescent="0.35">
      <c r="A3284" s="61">
        <v>65</v>
      </c>
      <c r="B3284" s="61" t="s">
        <v>54</v>
      </c>
      <c r="C3284" s="70">
        <v>140.03460000000001</v>
      </c>
      <c r="D3284" s="59" t="s">
        <v>50</v>
      </c>
      <c r="E3284" s="61" t="s">
        <v>43</v>
      </c>
      <c r="F3284" s="61" t="s">
        <v>55</v>
      </c>
      <c r="G3284" s="61"/>
      <c r="H3284" s="61" t="str">
        <f>IF(OR(G3284="",G3285="",G3286="",G3287=""),"",(SUMIF(A3284:A$7000,A3284,G3284:G$7000)))</f>
        <v/>
      </c>
      <c r="I3284" s="61" t="str">
        <f t="shared" si="306"/>
        <v/>
      </c>
      <c r="J3284" s="61" t="str">
        <f t="shared" si="308"/>
        <v/>
      </c>
      <c r="K3284" s="61">
        <f t="array" ref="K3284">(MAX(IF($A3284=InsertVoiceSwitchActivateLOG!A$1:A$7000,InsertVoiceSwitchActivateLOG!H$1:H$7000,0)))</f>
        <v>2.69E-2</v>
      </c>
      <c r="L3284" s="61" t="str">
        <f t="shared" si="307"/>
        <v/>
      </c>
      <c r="M3284" s="61">
        <f t="shared" si="311"/>
        <v>27.100000000018554</v>
      </c>
      <c r="N3284" s="59" t="str">
        <f t="shared" si="309"/>
        <v/>
      </c>
      <c r="O3284" s="59" t="str">
        <f t="shared" si="310"/>
        <v/>
      </c>
    </row>
    <row r="3285" spans="1:15" ht="12.5" customHeight="1" x14ac:dyDescent="0.35">
      <c r="A3285" s="2">
        <v>65</v>
      </c>
      <c r="B3285" s="2" t="s">
        <v>54</v>
      </c>
      <c r="C3285" s="69">
        <v>140.05289999999999</v>
      </c>
      <c r="D3285" t="s">
        <v>50</v>
      </c>
      <c r="E3285" s="2" t="s">
        <v>43</v>
      </c>
      <c r="F3285" s="2" t="s">
        <v>55</v>
      </c>
      <c r="G3285" s="2"/>
      <c r="H3285" s="2" t="str">
        <f>IF(OR(G3285="",G3286="",G3287="",G3288=""),"",(SUMIF(A3285:A$7000,A3285,G3285:G$7000)))</f>
        <v/>
      </c>
      <c r="I3285" s="55" t="str">
        <f t="shared" si="306"/>
        <v/>
      </c>
      <c r="J3285" s="61" t="str">
        <f t="shared" si="308"/>
        <v/>
      </c>
      <c r="K3285" s="55">
        <f t="array" ref="K3285">(MAX(IF($A3285=InsertVoiceSwitchActivateLOG!A$1:A$7000,InsertVoiceSwitchActivateLOG!H$1:H$7000,0)))</f>
        <v>2.69E-2</v>
      </c>
      <c r="L3285" s="55" t="str">
        <f t="shared" si="307"/>
        <v/>
      </c>
      <c r="M3285" s="55">
        <f t="shared" si="311"/>
        <v>18.299999999982219</v>
      </c>
      <c r="N3285" s="59" t="str">
        <f t="shared" si="309"/>
        <v/>
      </c>
      <c r="O3285" s="59" t="str">
        <f t="shared" si="310"/>
        <v/>
      </c>
    </row>
    <row r="3286" spans="1:15" ht="12.5" customHeight="1" x14ac:dyDescent="0.35">
      <c r="A3286" s="61">
        <v>65</v>
      </c>
      <c r="B3286" s="61" t="s">
        <v>54</v>
      </c>
      <c r="C3286" s="70">
        <v>140.07220000000001</v>
      </c>
      <c r="D3286" s="59" t="s">
        <v>50</v>
      </c>
      <c r="E3286" s="61" t="s">
        <v>43</v>
      </c>
      <c r="F3286" s="61" t="s">
        <v>55</v>
      </c>
      <c r="G3286" s="61"/>
      <c r="H3286" s="61" t="str">
        <f>IF(OR(G3286="",G3287="",G3288="",G3289=""),"",(SUMIF(A3286:A$7000,A3286,G3286:G$7000)))</f>
        <v/>
      </c>
      <c r="I3286" s="61" t="str">
        <f t="shared" si="306"/>
        <v/>
      </c>
      <c r="J3286" s="61" t="str">
        <f t="shared" si="308"/>
        <v/>
      </c>
      <c r="K3286" s="61">
        <f t="array" ref="K3286">(MAX(IF($A3286=InsertVoiceSwitchActivateLOG!A$1:A$7000,InsertVoiceSwitchActivateLOG!H$1:H$7000,0)))</f>
        <v>2.69E-2</v>
      </c>
      <c r="L3286" s="61" t="str">
        <f t="shared" si="307"/>
        <v/>
      </c>
      <c r="M3286" s="61">
        <f t="shared" si="311"/>
        <v>19.300000000015416</v>
      </c>
      <c r="N3286" s="59" t="str">
        <f t="shared" si="309"/>
        <v/>
      </c>
      <c r="O3286" s="59" t="str">
        <f t="shared" si="310"/>
        <v/>
      </c>
    </row>
    <row r="3287" spans="1:15" ht="12.5" customHeight="1" x14ac:dyDescent="0.35">
      <c r="A3287" s="2">
        <v>65</v>
      </c>
      <c r="B3287" s="2" t="s">
        <v>54</v>
      </c>
      <c r="C3287" s="69">
        <v>140.0916</v>
      </c>
      <c r="D3287" t="s">
        <v>50</v>
      </c>
      <c r="E3287" s="2" t="s">
        <v>43</v>
      </c>
      <c r="F3287" s="2" t="s">
        <v>55</v>
      </c>
      <c r="G3287" s="2"/>
      <c r="H3287" s="2" t="str">
        <f>IF(OR(G3287="",G3288="",G3289="",G3290=""),"",(SUMIF(A3287:A$7000,A3287,G3287:G$7000)))</f>
        <v/>
      </c>
      <c r="I3287" s="55" t="str">
        <f t="shared" si="306"/>
        <v/>
      </c>
      <c r="J3287" s="61" t="str">
        <f t="shared" si="308"/>
        <v/>
      </c>
      <c r="K3287" s="55">
        <f t="array" ref="K3287">(MAX(IF($A3287=InsertVoiceSwitchActivateLOG!A$1:A$7000,InsertVoiceSwitchActivateLOG!H$1:H$7000,0)))</f>
        <v>2.69E-2</v>
      </c>
      <c r="L3287" s="55" t="str">
        <f t="shared" si="307"/>
        <v/>
      </c>
      <c r="M3287" s="55">
        <f t="shared" si="311"/>
        <v>19.399999999990314</v>
      </c>
      <c r="N3287" s="59" t="str">
        <f t="shared" si="309"/>
        <v/>
      </c>
      <c r="O3287" s="59" t="str">
        <f t="shared" si="310"/>
        <v/>
      </c>
    </row>
    <row r="3288" spans="1:15" ht="12.5" customHeight="1" x14ac:dyDescent="0.35">
      <c r="A3288" s="61">
        <v>65</v>
      </c>
      <c r="B3288" s="61" t="s">
        <v>54</v>
      </c>
      <c r="C3288" s="70">
        <v>140.10839999999999</v>
      </c>
      <c r="D3288" s="59" t="s">
        <v>50</v>
      </c>
      <c r="E3288" s="61" t="s">
        <v>43</v>
      </c>
      <c r="F3288" s="61" t="s">
        <v>55</v>
      </c>
      <c r="G3288" s="61"/>
      <c r="H3288" s="61" t="str">
        <f>IF(OR(G3288="",G3289="",G3290="",G3291=""),"",(SUMIF(A3288:A$7000,A3288,G3288:G$7000)))</f>
        <v/>
      </c>
      <c r="I3288" s="61" t="str">
        <f t="shared" si="306"/>
        <v/>
      </c>
      <c r="J3288" s="61" t="str">
        <f t="shared" si="308"/>
        <v/>
      </c>
      <c r="K3288" s="61">
        <f t="array" ref="K3288">(MAX(IF($A3288=InsertVoiceSwitchActivateLOG!A$1:A$7000,InsertVoiceSwitchActivateLOG!H$1:H$7000,0)))</f>
        <v>2.69E-2</v>
      </c>
      <c r="L3288" s="61" t="str">
        <f t="shared" si="307"/>
        <v/>
      </c>
      <c r="M3288" s="61">
        <f t="shared" si="311"/>
        <v>16.799999999989268</v>
      </c>
      <c r="N3288" s="59" t="str">
        <f t="shared" si="309"/>
        <v/>
      </c>
      <c r="O3288" s="59" t="str">
        <f t="shared" si="310"/>
        <v/>
      </c>
    </row>
    <row r="3289" spans="1:15" ht="12.5" customHeight="1" x14ac:dyDescent="0.35">
      <c r="A3289" s="2">
        <v>65</v>
      </c>
      <c r="B3289" s="2" t="s">
        <v>54</v>
      </c>
      <c r="C3289" s="69">
        <v>140.12649999999999</v>
      </c>
      <c r="D3289" t="s">
        <v>50</v>
      </c>
      <c r="E3289" s="2" t="s">
        <v>43</v>
      </c>
      <c r="F3289" s="2" t="s">
        <v>55</v>
      </c>
      <c r="G3289" s="2"/>
      <c r="H3289" s="2" t="str">
        <f>IF(OR(G3289="",G3290="",G3291="",G3292=""),"",(SUMIF(A3289:A$7000,A3289,G3289:G$7000)))</f>
        <v/>
      </c>
      <c r="I3289" s="55" t="str">
        <f t="shared" si="306"/>
        <v/>
      </c>
      <c r="J3289" s="61" t="str">
        <f t="shared" si="308"/>
        <v/>
      </c>
      <c r="K3289" s="55">
        <f t="array" ref="K3289">(MAX(IF($A3289=InsertVoiceSwitchActivateLOG!A$1:A$7000,InsertVoiceSwitchActivateLOG!H$1:H$7000,0)))</f>
        <v>2.69E-2</v>
      </c>
      <c r="L3289" s="55" t="str">
        <f t="shared" si="307"/>
        <v/>
      </c>
      <c r="M3289" s="55">
        <f t="shared" si="311"/>
        <v>18.100000000004002</v>
      </c>
      <c r="N3289" s="59" t="str">
        <f t="shared" si="309"/>
        <v/>
      </c>
      <c r="O3289" s="59" t="str">
        <f t="shared" si="310"/>
        <v/>
      </c>
    </row>
    <row r="3290" spans="1:15" ht="12.5" customHeight="1" x14ac:dyDescent="0.35">
      <c r="A3290" s="61">
        <v>66</v>
      </c>
      <c r="B3290" s="61" t="s">
        <v>54</v>
      </c>
      <c r="C3290" s="70">
        <v>141.16909999999999</v>
      </c>
      <c r="D3290" s="59" t="s">
        <v>50</v>
      </c>
      <c r="E3290" s="61" t="s">
        <v>42</v>
      </c>
      <c r="F3290" s="61" t="s">
        <v>55</v>
      </c>
      <c r="G3290" s="61"/>
      <c r="H3290" s="61" t="str">
        <f>IF(OR(G3290="",G3291="",G3292="",G3293=""),"",(SUMIF(A3290:A$7000,A3290,G3290:G$7000)))</f>
        <v/>
      </c>
      <c r="I3290" s="61" t="str">
        <f t="shared" ref="I3290:I3353" si="312">IF(L3290="","",A3290)</f>
        <v/>
      </c>
      <c r="J3290" s="61" t="str">
        <f t="shared" si="308"/>
        <v/>
      </c>
      <c r="K3290" s="61">
        <f t="array" ref="K3290">(MAX(IF($A3290=InsertVoiceSwitchActivateLOG!A$1:A$7000,InsertVoiceSwitchActivateLOG!H$1:H$7000,0)))</f>
        <v>0.10070000000000001</v>
      </c>
      <c r="L3290" s="61" t="str">
        <f t="shared" ref="L3290:L3353" si="313">IF(H3290="","",IF(AND(H3289="",H3288="",H3287=""),C3290,""))</f>
        <v/>
      </c>
      <c r="M3290" s="61">
        <f t="shared" si="311"/>
        <v>0</v>
      </c>
      <c r="N3290" s="59" t="str">
        <f t="shared" si="309"/>
        <v/>
      </c>
      <c r="O3290" s="59" t="str">
        <f t="shared" si="310"/>
        <v/>
      </c>
    </row>
    <row r="3291" spans="1:15" ht="12.5" customHeight="1" x14ac:dyDescent="0.35">
      <c r="A3291" s="2">
        <v>66</v>
      </c>
      <c r="B3291" s="2" t="s">
        <v>54</v>
      </c>
      <c r="C3291" s="69">
        <v>141.19390000000001</v>
      </c>
      <c r="D3291" t="s">
        <v>50</v>
      </c>
      <c r="E3291" s="2" t="s">
        <v>42</v>
      </c>
      <c r="F3291" s="2" t="s">
        <v>55</v>
      </c>
      <c r="G3291" s="2"/>
      <c r="H3291" s="2" t="str">
        <f>IF(OR(G3291="",G3292="",G3293="",G3294=""),"",(SUMIF(A3291:A$7000,A3291,G3291:G$7000)))</f>
        <v/>
      </c>
      <c r="I3291" s="55" t="str">
        <f t="shared" si="312"/>
        <v/>
      </c>
      <c r="J3291" s="61" t="str">
        <f t="shared" si="308"/>
        <v/>
      </c>
      <c r="K3291" s="55">
        <f t="array" ref="K3291">(MAX(IF($A3291=InsertVoiceSwitchActivateLOG!A$1:A$7000,InsertVoiceSwitchActivateLOG!H$1:H$7000,0)))</f>
        <v>0.10070000000000001</v>
      </c>
      <c r="L3291" s="55" t="str">
        <f t="shared" si="313"/>
        <v/>
      </c>
      <c r="M3291" s="55">
        <f t="shared" si="311"/>
        <v>24.800000000027467</v>
      </c>
      <c r="N3291" s="59" t="str">
        <f t="shared" si="309"/>
        <v/>
      </c>
      <c r="O3291" s="59" t="str">
        <f t="shared" si="310"/>
        <v/>
      </c>
    </row>
    <row r="3292" spans="1:15" ht="12.5" customHeight="1" x14ac:dyDescent="0.35">
      <c r="A3292" s="61">
        <v>66</v>
      </c>
      <c r="B3292" s="61" t="s">
        <v>54</v>
      </c>
      <c r="C3292" s="70">
        <v>141.22309999999999</v>
      </c>
      <c r="D3292" s="59" t="s">
        <v>50</v>
      </c>
      <c r="E3292" s="61" t="s">
        <v>42</v>
      </c>
      <c r="F3292" s="61" t="s">
        <v>55</v>
      </c>
      <c r="G3292" s="61"/>
      <c r="H3292" s="61" t="str">
        <f>IF(OR(G3292="",G3293="",G3294="",G3295=""),"",(SUMIF(A3292:A$7000,A3292,G3292:G$7000)))</f>
        <v/>
      </c>
      <c r="I3292" s="61" t="str">
        <f t="shared" si="312"/>
        <v/>
      </c>
      <c r="J3292" s="61" t="str">
        <f t="shared" si="308"/>
        <v/>
      </c>
      <c r="K3292" s="61">
        <f t="array" ref="K3292">(MAX(IF($A3292=InsertVoiceSwitchActivateLOG!A$1:A$7000,InsertVoiceSwitchActivateLOG!H$1:H$7000,0)))</f>
        <v>0.10070000000000001</v>
      </c>
      <c r="L3292" s="61" t="str">
        <f t="shared" si="313"/>
        <v/>
      </c>
      <c r="M3292" s="61">
        <f t="shared" si="311"/>
        <v>29.19999999997458</v>
      </c>
      <c r="N3292" s="59" t="str">
        <f t="shared" si="309"/>
        <v/>
      </c>
      <c r="O3292" s="59" t="str">
        <f t="shared" si="310"/>
        <v/>
      </c>
    </row>
    <row r="3293" spans="1:15" ht="12.5" customHeight="1" x14ac:dyDescent="0.35">
      <c r="A3293" s="2">
        <v>66</v>
      </c>
      <c r="B3293" s="2" t="s">
        <v>54</v>
      </c>
      <c r="C3293" s="69">
        <v>141.23920000000001</v>
      </c>
      <c r="D3293" t="s">
        <v>50</v>
      </c>
      <c r="E3293" s="2" t="s">
        <v>42</v>
      </c>
      <c r="F3293" s="2" t="s">
        <v>55</v>
      </c>
      <c r="G3293" s="2"/>
      <c r="H3293" s="2" t="str">
        <f>IF(OR(G3293="",G3294="",G3295="",G3296=""),"",(SUMIF(A3293:A$7000,A3293,G3293:G$7000)))</f>
        <v/>
      </c>
      <c r="I3293" s="55" t="str">
        <f t="shared" si="312"/>
        <v/>
      </c>
      <c r="J3293" s="61" t="str">
        <f t="shared" si="308"/>
        <v/>
      </c>
      <c r="K3293" s="55">
        <f t="array" ref="K3293">(MAX(IF($A3293=InsertVoiceSwitchActivateLOG!A$1:A$7000,InsertVoiceSwitchActivateLOG!H$1:H$7000,0)))</f>
        <v>0.10070000000000001</v>
      </c>
      <c r="L3293" s="55" t="str">
        <f t="shared" si="313"/>
        <v/>
      </c>
      <c r="M3293" s="55">
        <f t="shared" si="311"/>
        <v>16.100000000022874</v>
      </c>
      <c r="N3293" s="59" t="str">
        <f t="shared" si="309"/>
        <v/>
      </c>
      <c r="O3293" s="59" t="str">
        <f t="shared" si="310"/>
        <v/>
      </c>
    </row>
    <row r="3294" spans="1:15" ht="12.5" customHeight="1" x14ac:dyDescent="0.35">
      <c r="A3294" s="61">
        <v>66</v>
      </c>
      <c r="B3294" s="61" t="s">
        <v>54</v>
      </c>
      <c r="C3294" s="70">
        <v>141.25530000000001</v>
      </c>
      <c r="D3294" s="59" t="s">
        <v>50</v>
      </c>
      <c r="E3294" s="61" t="s">
        <v>42</v>
      </c>
      <c r="F3294" s="61" t="s">
        <v>55</v>
      </c>
      <c r="G3294" s="61"/>
      <c r="H3294" s="61" t="str">
        <f>IF(OR(G3294="",G3295="",G3296="",G3297=""),"",(SUMIF(A3294:A$7000,A3294,G3294:G$7000)))</f>
        <v/>
      </c>
      <c r="I3294" s="61" t="str">
        <f t="shared" si="312"/>
        <v/>
      </c>
      <c r="J3294" s="61" t="str">
        <f t="shared" si="308"/>
        <v/>
      </c>
      <c r="K3294" s="61">
        <f t="array" ref="K3294">(MAX(IF($A3294=InsertVoiceSwitchActivateLOG!A$1:A$7000,InsertVoiceSwitchActivateLOG!H$1:H$7000,0)))</f>
        <v>0.10070000000000001</v>
      </c>
      <c r="L3294" s="61" t="str">
        <f t="shared" si="313"/>
        <v/>
      </c>
      <c r="M3294" s="61">
        <f t="shared" si="311"/>
        <v>16.099999999994452</v>
      </c>
      <c r="N3294" s="59" t="str">
        <f t="shared" si="309"/>
        <v/>
      </c>
      <c r="O3294" s="59" t="str">
        <f t="shared" si="310"/>
        <v/>
      </c>
    </row>
    <row r="3295" spans="1:15" ht="12.5" customHeight="1" x14ac:dyDescent="0.35">
      <c r="A3295" s="2">
        <v>66</v>
      </c>
      <c r="B3295" s="2" t="s">
        <v>54</v>
      </c>
      <c r="C3295" s="69">
        <v>141.2723</v>
      </c>
      <c r="D3295" t="s">
        <v>50</v>
      </c>
      <c r="E3295" s="2" t="s">
        <v>42</v>
      </c>
      <c r="F3295" s="2" t="s">
        <v>55</v>
      </c>
      <c r="G3295" s="2"/>
      <c r="H3295" s="2" t="str">
        <f>IF(OR(G3295="",G3296="",G3297="",G3298=""),"",(SUMIF(A3295:A$7000,A3295,G3295:G$7000)))</f>
        <v/>
      </c>
      <c r="I3295" s="55" t="str">
        <f t="shared" si="312"/>
        <v/>
      </c>
      <c r="J3295" s="61" t="str">
        <f t="shared" si="308"/>
        <v/>
      </c>
      <c r="K3295" s="55">
        <f t="array" ref="K3295">(MAX(IF($A3295=InsertVoiceSwitchActivateLOG!A$1:A$7000,InsertVoiceSwitchActivateLOG!H$1:H$7000,0)))</f>
        <v>0.10070000000000001</v>
      </c>
      <c r="L3295" s="55" t="str">
        <f t="shared" si="313"/>
        <v/>
      </c>
      <c r="M3295" s="55">
        <f t="shared" si="311"/>
        <v>16.999999999995907</v>
      </c>
      <c r="N3295" s="59" t="str">
        <f t="shared" si="309"/>
        <v/>
      </c>
      <c r="O3295" s="59" t="str">
        <f t="shared" si="310"/>
        <v/>
      </c>
    </row>
    <row r="3296" spans="1:15" ht="12.5" customHeight="1" x14ac:dyDescent="0.35">
      <c r="A3296" s="61">
        <v>66</v>
      </c>
      <c r="B3296" s="61" t="s">
        <v>54</v>
      </c>
      <c r="C3296" s="70">
        <v>141.2962</v>
      </c>
      <c r="D3296" s="59" t="s">
        <v>50</v>
      </c>
      <c r="E3296" s="61" t="s">
        <v>42</v>
      </c>
      <c r="F3296" s="61" t="s">
        <v>55</v>
      </c>
      <c r="G3296" s="61"/>
      <c r="H3296" s="61" t="str">
        <f>IF(OR(G3296="",G3297="",G3298="",G3299=""),"",(SUMIF(A3296:A$7000,A3296,G3296:G$7000)))</f>
        <v/>
      </c>
      <c r="I3296" s="61" t="str">
        <f t="shared" si="312"/>
        <v/>
      </c>
      <c r="J3296" s="61" t="str">
        <f t="shared" si="308"/>
        <v/>
      </c>
      <c r="K3296" s="61">
        <f t="array" ref="K3296">(MAX(IF($A3296=InsertVoiceSwitchActivateLOG!A$1:A$7000,InsertVoiceSwitchActivateLOG!H$1:H$7000,0)))</f>
        <v>0.10070000000000001</v>
      </c>
      <c r="L3296" s="61" t="str">
        <f t="shared" si="313"/>
        <v/>
      </c>
      <c r="M3296" s="61">
        <f t="shared" si="311"/>
        <v>23.89999999999759</v>
      </c>
      <c r="N3296" s="59" t="str">
        <f t="shared" si="309"/>
        <v/>
      </c>
      <c r="O3296" s="59" t="str">
        <f t="shared" si="310"/>
        <v/>
      </c>
    </row>
    <row r="3297" spans="1:15" ht="12.5" customHeight="1" x14ac:dyDescent="0.35">
      <c r="A3297" s="2">
        <v>66</v>
      </c>
      <c r="B3297" s="2" t="s">
        <v>54</v>
      </c>
      <c r="C3297" s="69">
        <v>141.3192</v>
      </c>
      <c r="D3297" t="s">
        <v>50</v>
      </c>
      <c r="E3297" s="2" t="s">
        <v>42</v>
      </c>
      <c r="F3297" s="2" t="s">
        <v>55</v>
      </c>
      <c r="G3297" s="2"/>
      <c r="H3297" s="2" t="str">
        <f>IF(OR(G3297="",G3298="",G3299="",G3300=""),"",(SUMIF(A3297:A$7000,A3297,G3297:G$7000)))</f>
        <v/>
      </c>
      <c r="I3297" s="55" t="str">
        <f t="shared" si="312"/>
        <v/>
      </c>
      <c r="J3297" s="61" t="str">
        <f t="shared" si="308"/>
        <v/>
      </c>
      <c r="K3297" s="55">
        <f t="array" ref="K3297">(MAX(IF($A3297=InsertVoiceSwitchActivateLOG!A$1:A$7000,InsertVoiceSwitchActivateLOG!H$1:H$7000,0)))</f>
        <v>0.10070000000000001</v>
      </c>
      <c r="L3297" s="55" t="str">
        <f t="shared" si="313"/>
        <v/>
      </c>
      <c r="M3297" s="55">
        <f t="shared" si="311"/>
        <v>22.999999999996135</v>
      </c>
      <c r="N3297" s="59" t="str">
        <f t="shared" si="309"/>
        <v/>
      </c>
      <c r="O3297" s="59" t="str">
        <f t="shared" si="310"/>
        <v/>
      </c>
    </row>
    <row r="3298" spans="1:15" ht="12.5" customHeight="1" x14ac:dyDescent="0.35">
      <c r="A3298" s="61">
        <v>66</v>
      </c>
      <c r="B3298" s="61" t="s">
        <v>54</v>
      </c>
      <c r="C3298" s="70">
        <v>141.33799999999999</v>
      </c>
      <c r="D3298" s="59" t="s">
        <v>50</v>
      </c>
      <c r="E3298" s="61" t="s">
        <v>42</v>
      </c>
      <c r="F3298" s="61" t="s">
        <v>55</v>
      </c>
      <c r="G3298" s="61"/>
      <c r="H3298" s="61" t="str">
        <f>IF(OR(G3298="",G3299="",G3300="",G3301=""),"",(SUMIF(A3298:A$7000,A3298,G3298:G$7000)))</f>
        <v/>
      </c>
      <c r="I3298" s="61" t="str">
        <f t="shared" si="312"/>
        <v/>
      </c>
      <c r="J3298" s="61" t="str">
        <f t="shared" si="308"/>
        <v/>
      </c>
      <c r="K3298" s="61">
        <f t="array" ref="K3298">(MAX(IF($A3298=InsertVoiceSwitchActivateLOG!A$1:A$7000,InsertVoiceSwitchActivateLOG!H$1:H$7000,0)))</f>
        <v>0.10070000000000001</v>
      </c>
      <c r="L3298" s="61" t="str">
        <f t="shared" si="313"/>
        <v/>
      </c>
      <c r="M3298" s="61">
        <f t="shared" si="311"/>
        <v>18.799999999998818</v>
      </c>
      <c r="N3298" s="59" t="str">
        <f t="shared" si="309"/>
        <v/>
      </c>
      <c r="O3298" s="59" t="str">
        <f t="shared" si="310"/>
        <v/>
      </c>
    </row>
    <row r="3299" spans="1:15" ht="12.5" customHeight="1" x14ac:dyDescent="0.35">
      <c r="A3299" s="2">
        <v>66</v>
      </c>
      <c r="B3299" s="2" t="s">
        <v>54</v>
      </c>
      <c r="C3299" s="69">
        <v>141.36000000000001</v>
      </c>
      <c r="D3299" t="s">
        <v>50</v>
      </c>
      <c r="E3299" s="2" t="s">
        <v>42</v>
      </c>
      <c r="F3299" s="2" t="s">
        <v>55</v>
      </c>
      <c r="G3299" s="2"/>
      <c r="H3299" s="2" t="str">
        <f>IF(OR(G3299="",G3300="",G3301="",G3302=""),"",(SUMIF(A3299:A$7000,A3299,G3299:G$7000)))</f>
        <v/>
      </c>
      <c r="I3299" s="55" t="str">
        <f t="shared" si="312"/>
        <v/>
      </c>
      <c r="J3299" s="61" t="str">
        <f t="shared" si="308"/>
        <v/>
      </c>
      <c r="K3299" s="55">
        <f t="array" ref="K3299">(MAX(IF($A3299=InsertVoiceSwitchActivateLOG!A$1:A$7000,InsertVoiceSwitchActivateLOG!H$1:H$7000,0)))</f>
        <v>0.10070000000000001</v>
      </c>
      <c r="L3299" s="55" t="str">
        <f t="shared" si="313"/>
        <v/>
      </c>
      <c r="M3299" s="55">
        <f t="shared" si="311"/>
        <v>22.000000000019782</v>
      </c>
      <c r="N3299" s="59" t="str">
        <f t="shared" si="309"/>
        <v/>
      </c>
      <c r="O3299" s="59" t="str">
        <f t="shared" si="310"/>
        <v/>
      </c>
    </row>
    <row r="3300" spans="1:15" ht="12.5" customHeight="1" x14ac:dyDescent="0.35">
      <c r="A3300" s="61">
        <v>66</v>
      </c>
      <c r="B3300" s="61" t="s">
        <v>54</v>
      </c>
      <c r="C3300" s="70">
        <v>141.3794</v>
      </c>
      <c r="D3300" s="59" t="s">
        <v>50</v>
      </c>
      <c r="E3300" s="61" t="s">
        <v>42</v>
      </c>
      <c r="F3300" s="61" t="s">
        <v>55</v>
      </c>
      <c r="G3300" s="61"/>
      <c r="H3300" s="61" t="str">
        <f>IF(OR(G3300="",G3301="",G3302="",G3303=""),"",(SUMIF(A3300:A$7000,A3300,G3300:G$7000)))</f>
        <v/>
      </c>
      <c r="I3300" s="61" t="str">
        <f t="shared" si="312"/>
        <v/>
      </c>
      <c r="J3300" s="61" t="str">
        <f t="shared" si="308"/>
        <v/>
      </c>
      <c r="K3300" s="61">
        <f t="array" ref="K3300">(MAX(IF($A3300=InsertVoiceSwitchActivateLOG!A$1:A$7000,InsertVoiceSwitchActivateLOG!H$1:H$7000,0)))</f>
        <v>0.10070000000000001</v>
      </c>
      <c r="L3300" s="61" t="str">
        <f t="shared" si="313"/>
        <v/>
      </c>
      <c r="M3300" s="61">
        <f t="shared" si="311"/>
        <v>19.399999999990314</v>
      </c>
      <c r="N3300" s="59" t="str">
        <f t="shared" si="309"/>
        <v/>
      </c>
      <c r="O3300" s="59" t="str">
        <f t="shared" si="310"/>
        <v/>
      </c>
    </row>
    <row r="3301" spans="1:15" ht="12.5" customHeight="1" x14ac:dyDescent="0.35">
      <c r="A3301" s="2">
        <v>66</v>
      </c>
      <c r="B3301" s="2" t="s">
        <v>54</v>
      </c>
      <c r="C3301" s="69">
        <v>141.4033</v>
      </c>
      <c r="D3301" t="s">
        <v>50</v>
      </c>
      <c r="E3301" s="2" t="s">
        <v>42</v>
      </c>
      <c r="F3301" s="2" t="s">
        <v>55</v>
      </c>
      <c r="G3301" s="2"/>
      <c r="H3301" s="2" t="str">
        <f>IF(OR(G3301="",G3302="",G3303="",G3304=""),"",(SUMIF(A3301:A$7000,A3301,G3301:G$7000)))</f>
        <v/>
      </c>
      <c r="I3301" s="55" t="str">
        <f t="shared" si="312"/>
        <v/>
      </c>
      <c r="J3301" s="61" t="str">
        <f t="shared" si="308"/>
        <v/>
      </c>
      <c r="K3301" s="55">
        <f t="array" ref="K3301">(MAX(IF($A3301=InsertVoiceSwitchActivateLOG!A$1:A$7000,InsertVoiceSwitchActivateLOG!H$1:H$7000,0)))</f>
        <v>0.10070000000000001</v>
      </c>
      <c r="L3301" s="55" t="str">
        <f t="shared" si="313"/>
        <v/>
      </c>
      <c r="M3301" s="55">
        <f t="shared" si="311"/>
        <v>23.89999999999759</v>
      </c>
      <c r="N3301" s="59" t="str">
        <f t="shared" si="309"/>
        <v/>
      </c>
      <c r="O3301" s="59" t="str">
        <f t="shared" si="310"/>
        <v/>
      </c>
    </row>
    <row r="3302" spans="1:15" ht="12.5" customHeight="1" x14ac:dyDescent="0.35">
      <c r="A3302" s="61">
        <v>66</v>
      </c>
      <c r="B3302" s="61" t="s">
        <v>54</v>
      </c>
      <c r="C3302" s="70">
        <v>141.42660000000001</v>
      </c>
      <c r="D3302" s="59" t="s">
        <v>50</v>
      </c>
      <c r="E3302" s="61" t="s">
        <v>42</v>
      </c>
      <c r="F3302" s="61" t="s">
        <v>55</v>
      </c>
      <c r="G3302" s="61"/>
      <c r="H3302" s="61" t="str">
        <f>IF(OR(G3302="",G3303="",G3304="",G3305=""),"",(SUMIF(A3302:A$7000,A3302,G3302:G$7000)))</f>
        <v/>
      </c>
      <c r="I3302" s="61" t="str">
        <f t="shared" si="312"/>
        <v/>
      </c>
      <c r="J3302" s="61" t="str">
        <f t="shared" si="308"/>
        <v/>
      </c>
      <c r="K3302" s="61">
        <f t="array" ref="K3302">(MAX(IF($A3302=InsertVoiceSwitchActivateLOG!A$1:A$7000,InsertVoiceSwitchActivateLOG!H$1:H$7000,0)))</f>
        <v>0.10070000000000001</v>
      </c>
      <c r="L3302" s="61" t="str">
        <f t="shared" si="313"/>
        <v/>
      </c>
      <c r="M3302" s="61">
        <f t="shared" si="311"/>
        <v>23.300000000006094</v>
      </c>
      <c r="N3302" s="59" t="str">
        <f t="shared" si="309"/>
        <v/>
      </c>
      <c r="O3302" s="59" t="str">
        <f t="shared" si="310"/>
        <v/>
      </c>
    </row>
    <row r="3303" spans="1:15" ht="12.5" customHeight="1" x14ac:dyDescent="0.35">
      <c r="A3303" s="2">
        <v>66</v>
      </c>
      <c r="B3303" s="2" t="s">
        <v>54</v>
      </c>
      <c r="C3303" s="69">
        <v>141.44139999999999</v>
      </c>
      <c r="D3303" t="s">
        <v>50</v>
      </c>
      <c r="E3303" s="2" t="s">
        <v>42</v>
      </c>
      <c r="F3303" s="2" t="s">
        <v>55</v>
      </c>
      <c r="G3303" s="2"/>
      <c r="H3303" s="2" t="str">
        <f>IF(OR(G3303="",G3304="",G3305="",G3306=""),"",(SUMIF(A3303:A$7000,A3303,G3303:G$7000)))</f>
        <v/>
      </c>
      <c r="I3303" s="55" t="str">
        <f t="shared" si="312"/>
        <v/>
      </c>
      <c r="J3303" s="61" t="str">
        <f t="shared" si="308"/>
        <v/>
      </c>
      <c r="K3303" s="55">
        <f t="array" ref="K3303">(MAX(IF($A3303=InsertVoiceSwitchActivateLOG!A$1:A$7000,InsertVoiceSwitchActivateLOG!H$1:H$7000,0)))</f>
        <v>0.10070000000000001</v>
      </c>
      <c r="L3303" s="55" t="str">
        <f t="shared" si="313"/>
        <v/>
      </c>
      <c r="M3303" s="55">
        <f t="shared" si="311"/>
        <v>14.799999999979718</v>
      </c>
      <c r="N3303" s="59" t="str">
        <f t="shared" si="309"/>
        <v/>
      </c>
      <c r="O3303" s="59" t="str">
        <f t="shared" si="310"/>
        <v/>
      </c>
    </row>
    <row r="3304" spans="1:15" ht="12.5" customHeight="1" x14ac:dyDescent="0.35">
      <c r="A3304" s="61">
        <v>66</v>
      </c>
      <c r="B3304" s="61" t="s">
        <v>54</v>
      </c>
      <c r="C3304" s="70">
        <v>141.45849999999999</v>
      </c>
      <c r="D3304" s="59" t="s">
        <v>50</v>
      </c>
      <c r="E3304" s="61" t="s">
        <v>42</v>
      </c>
      <c r="F3304" s="61" t="s">
        <v>55</v>
      </c>
      <c r="G3304" s="61"/>
      <c r="H3304" s="61" t="str">
        <f>IF(OR(G3304="",G3305="",G3306="",G3307=""),"",(SUMIF(A3304:A$7000,A3304,G3304:G$7000)))</f>
        <v/>
      </c>
      <c r="I3304" s="61" t="str">
        <f t="shared" si="312"/>
        <v/>
      </c>
      <c r="J3304" s="61" t="str">
        <f t="shared" si="308"/>
        <v/>
      </c>
      <c r="K3304" s="61">
        <f t="array" ref="K3304">(MAX(IF($A3304=InsertVoiceSwitchActivateLOG!A$1:A$7000,InsertVoiceSwitchActivateLOG!H$1:H$7000,0)))</f>
        <v>0.10070000000000001</v>
      </c>
      <c r="L3304" s="61" t="str">
        <f t="shared" si="313"/>
        <v/>
      </c>
      <c r="M3304" s="61">
        <f t="shared" si="311"/>
        <v>17.099999999999227</v>
      </c>
      <c r="N3304" s="59" t="str">
        <f t="shared" si="309"/>
        <v/>
      </c>
      <c r="O3304" s="59" t="str">
        <f t="shared" si="310"/>
        <v/>
      </c>
    </row>
    <row r="3305" spans="1:15" ht="12.5" customHeight="1" x14ac:dyDescent="0.35">
      <c r="A3305" s="2">
        <v>66</v>
      </c>
      <c r="B3305" s="2" t="s">
        <v>54</v>
      </c>
      <c r="C3305" s="69">
        <v>141.47579999999999</v>
      </c>
      <c r="D3305" t="s">
        <v>50</v>
      </c>
      <c r="E3305" s="2" t="s">
        <v>42</v>
      </c>
      <c r="F3305" s="2" t="s">
        <v>55</v>
      </c>
      <c r="G3305" s="2"/>
      <c r="H3305" s="2" t="str">
        <f>IF(OR(G3305="",G3306="",G3307="",G3308=""),"",(SUMIF(A3305:A$7000,A3305,G3305:G$7000)))</f>
        <v/>
      </c>
      <c r="I3305" s="55" t="str">
        <f t="shared" si="312"/>
        <v/>
      </c>
      <c r="J3305" s="61" t="str">
        <f t="shared" si="308"/>
        <v/>
      </c>
      <c r="K3305" s="55">
        <f t="array" ref="K3305">(MAX(IF($A3305=InsertVoiceSwitchActivateLOG!A$1:A$7000,InsertVoiceSwitchActivateLOG!H$1:H$7000,0)))</f>
        <v>0.10070000000000001</v>
      </c>
      <c r="L3305" s="55" t="str">
        <f t="shared" si="313"/>
        <v/>
      </c>
      <c r="M3305" s="55">
        <f t="shared" si="311"/>
        <v>17.300000000005866</v>
      </c>
      <c r="N3305" s="59" t="str">
        <f t="shared" si="309"/>
        <v/>
      </c>
      <c r="O3305" s="59" t="str">
        <f t="shared" si="310"/>
        <v/>
      </c>
    </row>
    <row r="3306" spans="1:15" ht="12.5" customHeight="1" x14ac:dyDescent="0.35">
      <c r="A3306" s="61">
        <v>66</v>
      </c>
      <c r="B3306" s="61" t="s">
        <v>54</v>
      </c>
      <c r="C3306" s="70">
        <v>141.501</v>
      </c>
      <c r="D3306" s="59" t="s">
        <v>50</v>
      </c>
      <c r="E3306" s="61" t="s">
        <v>42</v>
      </c>
      <c r="F3306" s="61" t="s">
        <v>55</v>
      </c>
      <c r="G3306" s="61"/>
      <c r="H3306" s="61" t="str">
        <f>IF(OR(G3306="",G3307="",G3308="",G3309=""),"",(SUMIF(A3306:A$7000,A3306,G3306:G$7000)))</f>
        <v/>
      </c>
      <c r="I3306" s="61" t="str">
        <f t="shared" si="312"/>
        <v/>
      </c>
      <c r="J3306" s="61" t="str">
        <f t="shared" si="308"/>
        <v/>
      </c>
      <c r="K3306" s="61">
        <f t="array" ref="K3306">(MAX(IF($A3306=InsertVoiceSwitchActivateLOG!A$1:A$7000,InsertVoiceSwitchActivateLOG!H$1:H$7000,0)))</f>
        <v>0.10070000000000001</v>
      </c>
      <c r="L3306" s="61" t="str">
        <f t="shared" si="313"/>
        <v/>
      </c>
      <c r="M3306" s="61">
        <f t="shared" si="311"/>
        <v>25.200000000012324</v>
      </c>
      <c r="N3306" s="59" t="str">
        <f t="shared" si="309"/>
        <v/>
      </c>
      <c r="O3306" s="59" t="str">
        <f t="shared" si="310"/>
        <v/>
      </c>
    </row>
    <row r="3307" spans="1:15" ht="12.5" customHeight="1" x14ac:dyDescent="0.35">
      <c r="A3307" s="2">
        <v>66</v>
      </c>
      <c r="B3307" s="2" t="s">
        <v>54</v>
      </c>
      <c r="C3307" s="69">
        <v>141.53139999999999</v>
      </c>
      <c r="D3307" t="s">
        <v>50</v>
      </c>
      <c r="E3307" s="2" t="s">
        <v>42</v>
      </c>
      <c r="F3307" s="2" t="s">
        <v>55</v>
      </c>
      <c r="G3307" s="2"/>
      <c r="H3307" s="2" t="str">
        <f>IF(OR(G3307="",G3308="",G3309="",G3310=""),"",(SUMIF(A3307:A$7000,A3307,G3307:G$7000)))</f>
        <v/>
      </c>
      <c r="I3307" s="55" t="str">
        <f t="shared" si="312"/>
        <v/>
      </c>
      <c r="J3307" s="61" t="str">
        <f t="shared" si="308"/>
        <v/>
      </c>
      <c r="K3307" s="55">
        <f t="array" ref="K3307">(MAX(IF($A3307=InsertVoiceSwitchActivateLOG!A$1:A$7000,InsertVoiceSwitchActivateLOG!H$1:H$7000,0)))</f>
        <v>0.10070000000000001</v>
      </c>
      <c r="L3307" s="55" t="str">
        <f t="shared" si="313"/>
        <v/>
      </c>
      <c r="M3307" s="55">
        <f t="shared" si="311"/>
        <v>30.399999999985994</v>
      </c>
      <c r="N3307" s="59" t="str">
        <f t="shared" si="309"/>
        <v/>
      </c>
      <c r="O3307" s="59" t="str">
        <f t="shared" si="310"/>
        <v/>
      </c>
    </row>
    <row r="3308" spans="1:15" ht="12.5" customHeight="1" x14ac:dyDescent="0.35">
      <c r="A3308" s="61">
        <v>66</v>
      </c>
      <c r="B3308" s="61" t="s">
        <v>54</v>
      </c>
      <c r="C3308" s="70">
        <v>141.54920000000001</v>
      </c>
      <c r="D3308" s="59" t="s">
        <v>50</v>
      </c>
      <c r="E3308" s="61" t="s">
        <v>42</v>
      </c>
      <c r="F3308" s="61" t="s">
        <v>55</v>
      </c>
      <c r="G3308" s="61"/>
      <c r="H3308" s="61" t="str">
        <f>IF(OR(G3308="",G3309="",G3310="",G3311=""),"",(SUMIF(A3308:A$7000,A3308,G3308:G$7000)))</f>
        <v/>
      </c>
      <c r="I3308" s="61" t="str">
        <f t="shared" si="312"/>
        <v/>
      </c>
      <c r="J3308" s="61" t="str">
        <f t="shared" si="308"/>
        <v/>
      </c>
      <c r="K3308" s="61">
        <f t="array" ref="K3308">(MAX(IF($A3308=InsertVoiceSwitchActivateLOG!A$1:A$7000,InsertVoiceSwitchActivateLOG!H$1:H$7000,0)))</f>
        <v>0.10070000000000001</v>
      </c>
      <c r="L3308" s="61" t="str">
        <f t="shared" si="313"/>
        <v/>
      </c>
      <c r="M3308" s="61">
        <f t="shared" si="311"/>
        <v>17.800000000022465</v>
      </c>
      <c r="N3308" s="59" t="str">
        <f t="shared" si="309"/>
        <v/>
      </c>
      <c r="O3308" s="59" t="str">
        <f t="shared" si="310"/>
        <v/>
      </c>
    </row>
    <row r="3309" spans="1:15" ht="12.5" customHeight="1" x14ac:dyDescent="0.35">
      <c r="A3309" s="2">
        <v>66</v>
      </c>
      <c r="B3309" s="2" t="s">
        <v>56</v>
      </c>
      <c r="C3309" s="69">
        <v>141.56569999999999</v>
      </c>
      <c r="D3309" t="s">
        <v>50</v>
      </c>
      <c r="E3309" s="2" t="s">
        <v>42</v>
      </c>
      <c r="F3309" s="2" t="s">
        <v>55</v>
      </c>
      <c r="G3309" s="2">
        <v>1.1999999999999999E-3</v>
      </c>
      <c r="H3309" s="2">
        <f>IF(OR(G3309="",G3310="",G3311="",G3312=""),"",(SUMIF(A3309:A$7000,A3309,G3309:G$7000)))</f>
        <v>0.10070000000000001</v>
      </c>
      <c r="I3309" s="55">
        <f t="shared" si="312"/>
        <v>66</v>
      </c>
      <c r="J3309" s="61" t="str">
        <f t="shared" si="308"/>
        <v>TaskA</v>
      </c>
      <c r="K3309" s="55">
        <f t="array" ref="K3309">(MAX(IF($A3309=InsertVoiceSwitchActivateLOG!A$1:A$7000,InsertVoiceSwitchActivateLOG!H$1:H$7000,0)))</f>
        <v>0.10070000000000001</v>
      </c>
      <c r="L3309" s="55">
        <f t="shared" si="313"/>
        <v>141.56569999999999</v>
      </c>
      <c r="M3309" s="55">
        <f t="shared" si="311"/>
        <v>16.499999999979309</v>
      </c>
      <c r="N3309" s="59" t="str">
        <f t="shared" si="309"/>
        <v/>
      </c>
      <c r="O3309" s="59" t="str">
        <f t="shared" si="310"/>
        <v/>
      </c>
    </row>
    <row r="3310" spans="1:15" ht="12.5" customHeight="1" x14ac:dyDescent="0.35">
      <c r="A3310" s="61">
        <v>66</v>
      </c>
      <c r="B3310" s="61" t="s">
        <v>56</v>
      </c>
      <c r="C3310" s="70">
        <v>141.58349999999999</v>
      </c>
      <c r="D3310" s="59" t="s">
        <v>50</v>
      </c>
      <c r="E3310" s="61" t="s">
        <v>42</v>
      </c>
      <c r="F3310" s="61" t="s">
        <v>55</v>
      </c>
      <c r="G3310" s="61">
        <v>1.1999999999999999E-3</v>
      </c>
      <c r="H3310" s="61">
        <f>IF(OR(G3310="",G3311="",G3312="",G3313=""),"",(SUMIF(A3310:A$7000,A3310,G3310:G$7000)))</f>
        <v>9.9500000000000005E-2</v>
      </c>
      <c r="I3310" s="61" t="str">
        <f t="shared" si="312"/>
        <v/>
      </c>
      <c r="J3310" s="61" t="str">
        <f t="shared" si="308"/>
        <v/>
      </c>
      <c r="K3310" s="61">
        <f t="array" ref="K3310">(MAX(IF($A3310=InsertVoiceSwitchActivateLOG!A$1:A$7000,InsertVoiceSwitchActivateLOG!H$1:H$7000,0)))</f>
        <v>0.10070000000000001</v>
      </c>
      <c r="L3310" s="61" t="str">
        <f t="shared" si="313"/>
        <v/>
      </c>
      <c r="M3310" s="61">
        <f t="shared" si="311"/>
        <v>17.799999999994043</v>
      </c>
      <c r="N3310" s="59">
        <f t="shared" si="309"/>
        <v>66</v>
      </c>
      <c r="O3310" s="59">
        <f t="shared" si="310"/>
        <v>1</v>
      </c>
    </row>
    <row r="3311" spans="1:15" ht="12.5" customHeight="1" x14ac:dyDescent="0.35">
      <c r="A3311" s="2">
        <v>66</v>
      </c>
      <c r="B3311" s="2" t="s">
        <v>56</v>
      </c>
      <c r="C3311" s="69">
        <v>141.60730000000001</v>
      </c>
      <c r="D3311" t="s">
        <v>50</v>
      </c>
      <c r="E3311" s="2" t="s">
        <v>42</v>
      </c>
      <c r="F3311" s="2" t="s">
        <v>55</v>
      </c>
      <c r="G3311" s="2">
        <v>4.4000000000000003E-3</v>
      </c>
      <c r="H3311" s="2">
        <f>IF(OR(G3311="",G3312="",G3313="",G3314=""),"",(SUMIF(A3311:A$7000,A3311,G3311:G$7000)))</f>
        <v>9.8299999999999998E-2</v>
      </c>
      <c r="I3311" s="55" t="str">
        <f t="shared" si="312"/>
        <v/>
      </c>
      <c r="J3311" s="61" t="str">
        <f t="shared" si="308"/>
        <v/>
      </c>
      <c r="K3311" s="55">
        <f t="array" ref="K3311">(MAX(IF($A3311=InsertVoiceSwitchActivateLOG!A$1:A$7000,InsertVoiceSwitchActivateLOG!H$1:H$7000,0)))</f>
        <v>0.10070000000000001</v>
      </c>
      <c r="L3311" s="55" t="str">
        <f t="shared" si="313"/>
        <v/>
      </c>
      <c r="M3311" s="55">
        <f t="shared" si="311"/>
        <v>23.800000000022692</v>
      </c>
      <c r="N3311" s="59">
        <f t="shared" si="309"/>
        <v>66</v>
      </c>
      <c r="O3311" s="59">
        <f t="shared" si="310"/>
        <v>1</v>
      </c>
    </row>
    <row r="3312" spans="1:15" ht="12.5" customHeight="1" x14ac:dyDescent="0.35">
      <c r="A3312" s="61">
        <v>66</v>
      </c>
      <c r="B3312" s="61" t="s">
        <v>56</v>
      </c>
      <c r="C3312" s="70">
        <v>141.62299999999999</v>
      </c>
      <c r="D3312" s="59" t="s">
        <v>50</v>
      </c>
      <c r="E3312" s="61" t="s">
        <v>42</v>
      </c>
      <c r="F3312" s="61" t="s">
        <v>55</v>
      </c>
      <c r="G3312" s="61">
        <v>4.4000000000000003E-3</v>
      </c>
      <c r="H3312" s="61">
        <f>IF(OR(G3312="",G3313="",G3314="",G3315=""),"",(SUMIF(A3312:A$7000,A3312,G3312:G$7000)))</f>
        <v>9.3899999999999997E-2</v>
      </c>
      <c r="I3312" s="61" t="str">
        <f t="shared" si="312"/>
        <v/>
      </c>
      <c r="J3312" s="61" t="str">
        <f t="shared" si="308"/>
        <v/>
      </c>
      <c r="K3312" s="61">
        <f t="array" ref="K3312">(MAX(IF($A3312=InsertVoiceSwitchActivateLOG!A$1:A$7000,InsertVoiceSwitchActivateLOG!H$1:H$7000,0)))</f>
        <v>0.10070000000000001</v>
      </c>
      <c r="L3312" s="61" t="str">
        <f t="shared" si="313"/>
        <v/>
      </c>
      <c r="M3312" s="61">
        <f t="shared" si="311"/>
        <v>15.699999999981173</v>
      </c>
      <c r="N3312" s="59">
        <f t="shared" si="309"/>
        <v>66</v>
      </c>
      <c r="O3312" s="59">
        <f t="shared" si="310"/>
        <v>-1</v>
      </c>
    </row>
    <row r="3313" spans="1:15" ht="12.5" customHeight="1" x14ac:dyDescent="0.35">
      <c r="A3313" s="2">
        <v>66</v>
      </c>
      <c r="B3313" s="2" t="s">
        <v>56</v>
      </c>
      <c r="C3313" s="69">
        <v>141.6403</v>
      </c>
      <c r="D3313" t="s">
        <v>50</v>
      </c>
      <c r="E3313" s="2" t="s">
        <v>42</v>
      </c>
      <c r="F3313" s="2" t="s">
        <v>55</v>
      </c>
      <c r="G3313" s="2">
        <v>2.5000000000000001E-3</v>
      </c>
      <c r="H3313" s="2">
        <f>IF(OR(G3313="",G3314="",G3315="",G3316=""),"",(SUMIF(A3313:A$7000,A3313,G3313:G$7000)))</f>
        <v>8.950000000000001E-2</v>
      </c>
      <c r="I3313" s="55" t="str">
        <f t="shared" si="312"/>
        <v/>
      </c>
      <c r="J3313" s="61" t="str">
        <f t="shared" si="308"/>
        <v/>
      </c>
      <c r="K3313" s="55">
        <f t="array" ref="K3313">(MAX(IF($A3313=InsertVoiceSwitchActivateLOG!A$1:A$7000,InsertVoiceSwitchActivateLOG!H$1:H$7000,0)))</f>
        <v>0.10070000000000001</v>
      </c>
      <c r="L3313" s="55" t="str">
        <f t="shared" si="313"/>
        <v/>
      </c>
      <c r="M3313" s="55">
        <f t="shared" si="311"/>
        <v>17.300000000005866</v>
      </c>
      <c r="N3313" s="59">
        <f t="shared" si="309"/>
        <v>66</v>
      </c>
      <c r="O3313" s="59">
        <f t="shared" si="310"/>
        <v>1</v>
      </c>
    </row>
    <row r="3314" spans="1:15" ht="12.5" customHeight="1" x14ac:dyDescent="0.35">
      <c r="A3314" s="61">
        <v>66</v>
      </c>
      <c r="B3314" s="61" t="s">
        <v>56</v>
      </c>
      <c r="C3314" s="70">
        <v>141.6566</v>
      </c>
      <c r="D3314" s="59" t="s">
        <v>50</v>
      </c>
      <c r="E3314" s="61" t="s">
        <v>42</v>
      </c>
      <c r="F3314" s="61" t="s">
        <v>55</v>
      </c>
      <c r="G3314" s="61">
        <v>3.8E-3</v>
      </c>
      <c r="H3314" s="61">
        <f>IF(OR(G3314="",G3315="",G3316="",G3317=""),"",(SUMIF(A3314:A$7000,A3314,G3314:G$7000)))</f>
        <v>8.7000000000000008E-2</v>
      </c>
      <c r="I3314" s="61" t="str">
        <f t="shared" si="312"/>
        <v/>
      </c>
      <c r="J3314" s="61" t="str">
        <f t="shared" si="308"/>
        <v/>
      </c>
      <c r="K3314" s="61">
        <f t="array" ref="K3314">(MAX(IF($A3314=InsertVoiceSwitchActivateLOG!A$1:A$7000,InsertVoiceSwitchActivateLOG!H$1:H$7000,0)))</f>
        <v>0.10070000000000001</v>
      </c>
      <c r="L3314" s="61" t="str">
        <f t="shared" si="313"/>
        <v/>
      </c>
      <c r="M3314" s="61">
        <f t="shared" si="311"/>
        <v>16.300000000001091</v>
      </c>
      <c r="N3314" s="59">
        <f t="shared" si="309"/>
        <v>66</v>
      </c>
      <c r="O3314" s="59">
        <f t="shared" si="310"/>
        <v>1</v>
      </c>
    </row>
    <row r="3315" spans="1:15" ht="12.5" customHeight="1" x14ac:dyDescent="0.35">
      <c r="A3315" s="2">
        <v>66</v>
      </c>
      <c r="B3315" s="2" t="s">
        <v>56</v>
      </c>
      <c r="C3315" s="69">
        <v>141.6713</v>
      </c>
      <c r="D3315" t="s">
        <v>50</v>
      </c>
      <c r="E3315" s="2" t="s">
        <v>42</v>
      </c>
      <c r="F3315" s="2" t="s">
        <v>55</v>
      </c>
      <c r="G3315" s="2">
        <v>3.8E-3</v>
      </c>
      <c r="H3315" s="2">
        <f>IF(OR(G3315="",G3316="",G3317="",G3318=""),"",(SUMIF(A3315:A$7000,A3315,G3315:G$7000)))</f>
        <v>8.320000000000001E-2</v>
      </c>
      <c r="I3315" s="55" t="str">
        <f t="shared" si="312"/>
        <v/>
      </c>
      <c r="J3315" s="61" t="str">
        <f t="shared" si="308"/>
        <v/>
      </c>
      <c r="K3315" s="55">
        <f t="array" ref="K3315">(MAX(IF($A3315=InsertVoiceSwitchActivateLOG!A$1:A$7000,InsertVoiceSwitchActivateLOG!H$1:H$7000,0)))</f>
        <v>0.10070000000000001</v>
      </c>
      <c r="L3315" s="55" t="str">
        <f t="shared" si="313"/>
        <v/>
      </c>
      <c r="M3315" s="55">
        <f t="shared" si="311"/>
        <v>14.70000000000482</v>
      </c>
      <c r="N3315" s="59">
        <f t="shared" si="309"/>
        <v>66</v>
      </c>
      <c r="O3315" s="59">
        <f t="shared" si="310"/>
        <v>-1</v>
      </c>
    </row>
    <row r="3316" spans="1:15" ht="12.5" customHeight="1" x14ac:dyDescent="0.35">
      <c r="A3316" s="61">
        <v>66</v>
      </c>
      <c r="B3316" s="61" t="s">
        <v>56</v>
      </c>
      <c r="C3316" s="70">
        <v>141.68819999999999</v>
      </c>
      <c r="D3316" s="59" t="s">
        <v>50</v>
      </c>
      <c r="E3316" s="61" t="s">
        <v>42</v>
      </c>
      <c r="F3316" s="61" t="s">
        <v>55</v>
      </c>
      <c r="G3316" s="61">
        <v>1.5E-3</v>
      </c>
      <c r="H3316" s="61">
        <f>IF(OR(G3316="",G3317="",G3318="",G3319=""),"",(SUMIF(A3316:A$7000,A3316,G3316:G$7000)))</f>
        <v>7.9399999999999998E-2</v>
      </c>
      <c r="I3316" s="61" t="str">
        <f t="shared" si="312"/>
        <v/>
      </c>
      <c r="J3316" s="61" t="str">
        <f t="shared" si="308"/>
        <v/>
      </c>
      <c r="K3316" s="61">
        <f t="array" ref="K3316">(MAX(IF($A3316=InsertVoiceSwitchActivateLOG!A$1:A$7000,InsertVoiceSwitchActivateLOG!H$1:H$7000,0)))</f>
        <v>0.10070000000000001</v>
      </c>
      <c r="L3316" s="61" t="str">
        <f t="shared" si="313"/>
        <v/>
      </c>
      <c r="M3316" s="61">
        <f t="shared" si="311"/>
        <v>16.899999999992588</v>
      </c>
      <c r="N3316" s="59">
        <f t="shared" si="309"/>
        <v>66</v>
      </c>
      <c r="O3316" s="59">
        <f t="shared" si="310"/>
        <v>-1</v>
      </c>
    </row>
    <row r="3317" spans="1:15" ht="12.5" customHeight="1" x14ac:dyDescent="0.35">
      <c r="A3317" s="2">
        <v>66</v>
      </c>
      <c r="B3317" s="2" t="s">
        <v>54</v>
      </c>
      <c r="C3317" s="69">
        <v>141.7055</v>
      </c>
      <c r="D3317" t="s">
        <v>50</v>
      </c>
      <c r="E3317" s="2" t="s">
        <v>42</v>
      </c>
      <c r="F3317" s="2" t="s">
        <v>55</v>
      </c>
      <c r="G3317" s="2">
        <v>5.9999999999999995E-4</v>
      </c>
      <c r="H3317" s="2">
        <f>IF(OR(G3317="",G3318="",G3319="",G3320=""),"",(SUMIF(A3317:A$7000,A3317,G3317:G$7000)))</f>
        <v>7.7899999999999997E-2</v>
      </c>
      <c r="I3317" s="55" t="str">
        <f t="shared" si="312"/>
        <v/>
      </c>
      <c r="J3317" s="61" t="str">
        <f t="shared" si="308"/>
        <v/>
      </c>
      <c r="K3317" s="55">
        <f t="array" ref="K3317">(MAX(IF($A3317=InsertVoiceSwitchActivateLOG!A$1:A$7000,InsertVoiceSwitchActivateLOG!H$1:H$7000,0)))</f>
        <v>0.10070000000000001</v>
      </c>
      <c r="L3317" s="55" t="str">
        <f t="shared" si="313"/>
        <v/>
      </c>
      <c r="M3317" s="55">
        <f t="shared" si="311"/>
        <v>17.300000000005866</v>
      </c>
      <c r="N3317" s="59">
        <f t="shared" si="309"/>
        <v>66</v>
      </c>
      <c r="O3317" s="59">
        <f t="shared" si="310"/>
        <v>1</v>
      </c>
    </row>
    <row r="3318" spans="1:15" ht="12.5" customHeight="1" x14ac:dyDescent="0.35">
      <c r="A3318" s="61">
        <v>66</v>
      </c>
      <c r="B3318" s="61" t="s">
        <v>56</v>
      </c>
      <c r="C3318" s="70">
        <v>141.72460000000001</v>
      </c>
      <c r="D3318" s="59" t="s">
        <v>50</v>
      </c>
      <c r="E3318" s="61" t="s">
        <v>42</v>
      </c>
      <c r="F3318" s="61" t="s">
        <v>55</v>
      </c>
      <c r="G3318" s="61">
        <v>1.1000000000000001E-3</v>
      </c>
      <c r="H3318" s="61">
        <f>IF(OR(G3318="",G3319="",G3320="",G3321=""),"",(SUMIF(A3318:A$7000,A3318,G3318:G$7000)))</f>
        <v>7.7300000000000008E-2</v>
      </c>
      <c r="I3318" s="61" t="str">
        <f t="shared" si="312"/>
        <v/>
      </c>
      <c r="J3318" s="61" t="str">
        <f t="shared" si="308"/>
        <v/>
      </c>
      <c r="K3318" s="61">
        <f t="array" ref="K3318">(MAX(IF($A3318=InsertVoiceSwitchActivateLOG!A$1:A$7000,InsertVoiceSwitchActivateLOG!H$1:H$7000,0)))</f>
        <v>0.10070000000000001</v>
      </c>
      <c r="L3318" s="61" t="str">
        <f t="shared" si="313"/>
        <v/>
      </c>
      <c r="M3318" s="61">
        <f t="shared" si="311"/>
        <v>19.100000000008777</v>
      </c>
      <c r="N3318" s="59">
        <f t="shared" si="309"/>
        <v>66</v>
      </c>
      <c r="O3318" s="59">
        <f t="shared" si="310"/>
        <v>1</v>
      </c>
    </row>
    <row r="3319" spans="1:15" ht="12.5" customHeight="1" x14ac:dyDescent="0.35">
      <c r="A3319" s="2">
        <v>66</v>
      </c>
      <c r="B3319" s="2" t="s">
        <v>56</v>
      </c>
      <c r="C3319" s="69">
        <v>141.74539999999999</v>
      </c>
      <c r="D3319" t="s">
        <v>50</v>
      </c>
      <c r="E3319" s="2" t="s">
        <v>42</v>
      </c>
      <c r="F3319" s="2" t="s">
        <v>55</v>
      </c>
      <c r="G3319" s="2">
        <v>1.6000000000000001E-3</v>
      </c>
      <c r="H3319" s="2">
        <f>IF(OR(G3319="",G3320="",G3321="",G3322=""),"",(SUMIF(A3319:A$7000,A3319,G3319:G$7000)))</f>
        <v>7.6200000000000004E-2</v>
      </c>
      <c r="I3319" s="55" t="str">
        <f t="shared" si="312"/>
        <v/>
      </c>
      <c r="J3319" s="61" t="str">
        <f t="shared" si="308"/>
        <v/>
      </c>
      <c r="K3319" s="55">
        <f t="array" ref="K3319">(MAX(IF($A3319=InsertVoiceSwitchActivateLOG!A$1:A$7000,InsertVoiceSwitchActivateLOG!H$1:H$7000,0)))</f>
        <v>0.10070000000000001</v>
      </c>
      <c r="L3319" s="55" t="str">
        <f t="shared" si="313"/>
        <v/>
      </c>
      <c r="M3319" s="55">
        <f t="shared" si="311"/>
        <v>20.799999999979946</v>
      </c>
      <c r="N3319" s="59">
        <f t="shared" si="309"/>
        <v>66</v>
      </c>
      <c r="O3319" s="59">
        <f t="shared" si="310"/>
        <v>1</v>
      </c>
    </row>
    <row r="3320" spans="1:15" ht="12.5" customHeight="1" x14ac:dyDescent="0.35">
      <c r="A3320" s="61">
        <v>66</v>
      </c>
      <c r="B3320" s="61" t="s">
        <v>56</v>
      </c>
      <c r="C3320" s="70">
        <v>141.76400000000001</v>
      </c>
      <c r="D3320" s="59" t="s">
        <v>50</v>
      </c>
      <c r="E3320" s="61" t="s">
        <v>42</v>
      </c>
      <c r="F3320" s="61" t="s">
        <v>55</v>
      </c>
      <c r="G3320" s="61">
        <v>1.6000000000000001E-3</v>
      </c>
      <c r="H3320" s="61">
        <f>IF(OR(G3320="",G3321="",G3322="",G3323=""),"",(SUMIF(A3320:A$7000,A3320,G3320:G$7000)))</f>
        <v>7.46E-2</v>
      </c>
      <c r="I3320" s="61" t="str">
        <f t="shared" si="312"/>
        <v/>
      </c>
      <c r="J3320" s="61" t="str">
        <f t="shared" si="308"/>
        <v/>
      </c>
      <c r="K3320" s="61">
        <f t="array" ref="K3320">(MAX(IF($A3320=InsertVoiceSwitchActivateLOG!A$1:A$7000,InsertVoiceSwitchActivateLOG!H$1:H$7000,0)))</f>
        <v>0.10070000000000001</v>
      </c>
      <c r="L3320" s="61" t="str">
        <f t="shared" si="313"/>
        <v/>
      </c>
      <c r="M3320" s="61">
        <f t="shared" si="311"/>
        <v>18.6000000000206</v>
      </c>
      <c r="N3320" s="59">
        <f t="shared" si="309"/>
        <v>66</v>
      </c>
      <c r="O3320" s="59">
        <f t="shared" si="310"/>
        <v>-1</v>
      </c>
    </row>
    <row r="3321" spans="1:15" ht="12.5" customHeight="1" x14ac:dyDescent="0.35">
      <c r="A3321" s="2">
        <v>66</v>
      </c>
      <c r="B3321" s="2" t="s">
        <v>54</v>
      </c>
      <c r="C3321" s="69">
        <v>141.7841</v>
      </c>
      <c r="D3321" t="s">
        <v>50</v>
      </c>
      <c r="E3321" s="2" t="s">
        <v>42</v>
      </c>
      <c r="F3321" s="2" t="s">
        <v>55</v>
      </c>
      <c r="G3321" s="2">
        <v>8.9999999999999998E-4</v>
      </c>
      <c r="H3321" s="2">
        <f>IF(OR(G3321="",G3322="",G3323="",G3324=""),"",(SUMIF(A3321:A$7000,A3321,G3321:G$7000)))</f>
        <v>7.2999999999999995E-2</v>
      </c>
      <c r="I3321" s="55" t="str">
        <f t="shared" si="312"/>
        <v/>
      </c>
      <c r="J3321" s="61" t="str">
        <f t="shared" si="308"/>
        <v/>
      </c>
      <c r="K3321" s="55">
        <f t="array" ref="K3321">(MAX(IF($A3321=InsertVoiceSwitchActivateLOG!A$1:A$7000,InsertVoiceSwitchActivateLOG!H$1:H$7000,0)))</f>
        <v>0.10070000000000001</v>
      </c>
      <c r="L3321" s="55" t="str">
        <f t="shared" si="313"/>
        <v/>
      </c>
      <c r="M3321" s="55">
        <f t="shared" si="311"/>
        <v>20.09999999998513</v>
      </c>
      <c r="N3321" s="59">
        <f t="shared" si="309"/>
        <v>66</v>
      </c>
      <c r="O3321" s="59">
        <f t="shared" si="310"/>
        <v>1</v>
      </c>
    </row>
    <row r="3322" spans="1:15" ht="12.5" customHeight="1" x14ac:dyDescent="0.35">
      <c r="A3322" s="61">
        <v>66</v>
      </c>
      <c r="B3322" s="61" t="s">
        <v>56</v>
      </c>
      <c r="C3322" s="70">
        <v>141.80889999999999</v>
      </c>
      <c r="D3322" s="59" t="s">
        <v>50</v>
      </c>
      <c r="E3322" s="61" t="s">
        <v>42</v>
      </c>
      <c r="F3322" s="61" t="s">
        <v>55</v>
      </c>
      <c r="G3322" s="61">
        <v>1.6000000000000001E-3</v>
      </c>
      <c r="H3322" s="61">
        <f>IF(OR(G3322="",G3323="",G3324="",G3325=""),"",(SUMIF(A3322:A$7000,A3322,G3322:G$7000)))</f>
        <v>7.2099999999999997E-2</v>
      </c>
      <c r="I3322" s="61" t="str">
        <f t="shared" si="312"/>
        <v/>
      </c>
      <c r="J3322" s="61" t="str">
        <f t="shared" si="308"/>
        <v/>
      </c>
      <c r="K3322" s="61">
        <f t="array" ref="K3322">(MAX(IF($A3322=InsertVoiceSwitchActivateLOG!A$1:A$7000,InsertVoiceSwitchActivateLOG!H$1:H$7000,0)))</f>
        <v>0.10070000000000001</v>
      </c>
      <c r="L3322" s="61" t="str">
        <f t="shared" si="313"/>
        <v/>
      </c>
      <c r="M3322" s="61">
        <f t="shared" si="311"/>
        <v>24.799999999999045</v>
      </c>
      <c r="N3322" s="59">
        <f t="shared" si="309"/>
        <v>66</v>
      </c>
      <c r="O3322" s="59">
        <f t="shared" si="310"/>
        <v>1</v>
      </c>
    </row>
    <row r="3323" spans="1:15" ht="12.5" customHeight="1" x14ac:dyDescent="0.35">
      <c r="A3323" s="2">
        <v>66</v>
      </c>
      <c r="B3323" s="2" t="s">
        <v>56</v>
      </c>
      <c r="C3323" s="69">
        <v>141.83019999999999</v>
      </c>
      <c r="D3323" t="s">
        <v>50</v>
      </c>
      <c r="E3323" s="2" t="s">
        <v>42</v>
      </c>
      <c r="F3323" s="2" t="s">
        <v>55</v>
      </c>
      <c r="G3323" s="2">
        <v>5.7000000000000002E-3</v>
      </c>
      <c r="H3323" s="2">
        <f>IF(OR(G3323="",G3324="",G3325="",G3326=""),"",(SUMIF(A3323:A$7000,A3323,G3323:G$7000)))</f>
        <v>7.0499999999999993E-2</v>
      </c>
      <c r="I3323" s="55" t="str">
        <f t="shared" si="312"/>
        <v/>
      </c>
      <c r="J3323" s="61" t="str">
        <f t="shared" si="308"/>
        <v/>
      </c>
      <c r="K3323" s="55">
        <f t="array" ref="K3323">(MAX(IF($A3323=InsertVoiceSwitchActivateLOG!A$1:A$7000,InsertVoiceSwitchActivateLOG!H$1:H$7000,0)))</f>
        <v>0.10070000000000001</v>
      </c>
      <c r="L3323" s="55" t="str">
        <f t="shared" si="313"/>
        <v/>
      </c>
      <c r="M3323" s="55">
        <f t="shared" si="311"/>
        <v>21.299999999996544</v>
      </c>
      <c r="N3323" s="59">
        <f t="shared" si="309"/>
        <v>66</v>
      </c>
      <c r="O3323" s="59">
        <f t="shared" si="310"/>
        <v>1</v>
      </c>
    </row>
    <row r="3324" spans="1:15" ht="12.5" customHeight="1" x14ac:dyDescent="0.35">
      <c r="A3324" s="61">
        <v>66</v>
      </c>
      <c r="B3324" s="61" t="s">
        <v>56</v>
      </c>
      <c r="C3324" s="70">
        <v>141.8511</v>
      </c>
      <c r="D3324" s="59" t="s">
        <v>50</v>
      </c>
      <c r="E3324" s="61" t="s">
        <v>42</v>
      </c>
      <c r="F3324" s="61" t="s">
        <v>55</v>
      </c>
      <c r="G3324" s="61">
        <v>9.7000000000000003E-3</v>
      </c>
      <c r="H3324" s="61">
        <f>IF(OR(G3324="",G3325="",G3326="",G3327=""),"",(SUMIF(A3324:A$7000,A3324,G3324:G$7000)))</f>
        <v>6.4799999999999996E-2</v>
      </c>
      <c r="I3324" s="61" t="str">
        <f t="shared" si="312"/>
        <v/>
      </c>
      <c r="J3324" s="61" t="str">
        <f t="shared" si="308"/>
        <v/>
      </c>
      <c r="K3324" s="61">
        <f t="array" ref="K3324">(MAX(IF($A3324=InsertVoiceSwitchActivateLOG!A$1:A$7000,InsertVoiceSwitchActivateLOG!H$1:H$7000,0)))</f>
        <v>0.10070000000000001</v>
      </c>
      <c r="L3324" s="61" t="str">
        <f t="shared" si="313"/>
        <v/>
      </c>
      <c r="M3324" s="61">
        <f t="shared" si="311"/>
        <v>20.900000000011687</v>
      </c>
      <c r="N3324" s="59">
        <f t="shared" si="309"/>
        <v>66</v>
      </c>
      <c r="O3324" s="59">
        <f t="shared" si="310"/>
        <v>-1</v>
      </c>
    </row>
    <row r="3325" spans="1:15" ht="12.5" customHeight="1" x14ac:dyDescent="0.35">
      <c r="A3325" s="2">
        <v>66</v>
      </c>
      <c r="B3325" s="2" t="s">
        <v>56</v>
      </c>
      <c r="C3325" s="69">
        <v>141.87039999999999</v>
      </c>
      <c r="D3325" t="s">
        <v>50</v>
      </c>
      <c r="E3325" s="2" t="s">
        <v>42</v>
      </c>
      <c r="F3325" s="2" t="s">
        <v>55</v>
      </c>
      <c r="G3325" s="2">
        <v>8.3999999999999995E-3</v>
      </c>
      <c r="H3325" s="2">
        <f>IF(OR(G3325="",G3326="",G3327="",G3328=""),"",(SUMIF(A3325:A$7000,A3325,G3325:G$7000)))</f>
        <v>5.5100000000000003E-2</v>
      </c>
      <c r="I3325" s="55" t="str">
        <f t="shared" si="312"/>
        <v/>
      </c>
      <c r="J3325" s="61" t="str">
        <f t="shared" si="308"/>
        <v/>
      </c>
      <c r="K3325" s="55">
        <f t="array" ref="K3325">(MAX(IF($A3325=InsertVoiceSwitchActivateLOG!A$1:A$7000,InsertVoiceSwitchActivateLOG!H$1:H$7000,0)))</f>
        <v>0.10070000000000001</v>
      </c>
      <c r="L3325" s="55" t="str">
        <f t="shared" si="313"/>
        <v/>
      </c>
      <c r="M3325" s="55">
        <f t="shared" si="311"/>
        <v>19.299999999986994</v>
      </c>
      <c r="N3325" s="59">
        <f t="shared" si="309"/>
        <v>66</v>
      </c>
      <c r="O3325" s="59">
        <f t="shared" si="310"/>
        <v>-1</v>
      </c>
    </row>
    <row r="3326" spans="1:15" ht="12.5" customHeight="1" x14ac:dyDescent="0.35">
      <c r="A3326" s="61">
        <v>66</v>
      </c>
      <c r="B3326" s="61" t="s">
        <v>56</v>
      </c>
      <c r="C3326" s="70">
        <v>141.8897</v>
      </c>
      <c r="D3326" s="59" t="s">
        <v>50</v>
      </c>
      <c r="E3326" s="61" t="s">
        <v>42</v>
      </c>
      <c r="F3326" s="61" t="s">
        <v>55</v>
      </c>
      <c r="G3326" s="61">
        <v>8.3000000000000001E-3</v>
      </c>
      <c r="H3326" s="61">
        <f>IF(OR(G3326="",G3327="",G3328="",G3329=""),"",(SUMIF(A3326:A$7000,A3326,G3326:G$7000)))</f>
        <v>4.6700000000000005E-2</v>
      </c>
      <c r="I3326" s="61" t="str">
        <f t="shared" si="312"/>
        <v/>
      </c>
      <c r="J3326" s="61" t="str">
        <f t="shared" si="308"/>
        <v/>
      </c>
      <c r="K3326" s="61">
        <f t="array" ref="K3326">(MAX(IF($A3326=InsertVoiceSwitchActivateLOG!A$1:A$7000,InsertVoiceSwitchActivateLOG!H$1:H$7000,0)))</f>
        <v>0.10070000000000001</v>
      </c>
      <c r="L3326" s="61" t="str">
        <f t="shared" si="313"/>
        <v/>
      </c>
      <c r="M3326" s="61">
        <f t="shared" si="311"/>
        <v>19.300000000015416</v>
      </c>
      <c r="N3326" s="59">
        <f t="shared" si="309"/>
        <v>66</v>
      </c>
      <c r="O3326" s="59">
        <f t="shared" si="310"/>
        <v>1</v>
      </c>
    </row>
    <row r="3327" spans="1:15" ht="12.5" customHeight="1" x14ac:dyDescent="0.35">
      <c r="A3327" s="2">
        <v>66</v>
      </c>
      <c r="B3327" s="2" t="s">
        <v>56</v>
      </c>
      <c r="C3327" s="69">
        <v>141.91399999999999</v>
      </c>
      <c r="D3327" t="s">
        <v>50</v>
      </c>
      <c r="E3327" s="2" t="s">
        <v>42</v>
      </c>
      <c r="F3327" s="2" t="s">
        <v>55</v>
      </c>
      <c r="G3327" s="2">
        <v>8.3000000000000001E-3</v>
      </c>
      <c r="H3327" s="2">
        <f>IF(OR(G3327="",G3328="",G3329="",G3330=""),"",(SUMIF(A3327:A$7000,A3327,G3327:G$7000)))</f>
        <v>3.8400000000000004E-2</v>
      </c>
      <c r="I3327" s="55" t="str">
        <f t="shared" si="312"/>
        <v/>
      </c>
      <c r="J3327" s="61" t="str">
        <f t="shared" si="308"/>
        <v/>
      </c>
      <c r="K3327" s="55">
        <f t="array" ref="K3327">(MAX(IF($A3327=InsertVoiceSwitchActivateLOG!A$1:A$7000,InsertVoiceSwitchActivateLOG!H$1:H$7000,0)))</f>
        <v>0.10070000000000001</v>
      </c>
      <c r="L3327" s="55" t="str">
        <f t="shared" si="313"/>
        <v/>
      </c>
      <c r="M3327" s="55">
        <f t="shared" si="311"/>
        <v>24.299999999982447</v>
      </c>
      <c r="N3327" s="59">
        <f t="shared" si="309"/>
        <v>66</v>
      </c>
      <c r="O3327" s="59">
        <f t="shared" si="310"/>
        <v>-1</v>
      </c>
    </row>
    <row r="3328" spans="1:15" ht="12.5" customHeight="1" x14ac:dyDescent="0.35">
      <c r="A3328" s="61">
        <v>66</v>
      </c>
      <c r="B3328" s="61" t="s">
        <v>56</v>
      </c>
      <c r="C3328" s="70">
        <v>141.9299</v>
      </c>
      <c r="D3328" s="59" t="s">
        <v>50</v>
      </c>
      <c r="E3328" s="61" t="s">
        <v>42</v>
      </c>
      <c r="F3328" s="61" t="s">
        <v>55</v>
      </c>
      <c r="G3328" s="61">
        <v>7.1999999999999998E-3</v>
      </c>
      <c r="H3328" s="61">
        <f>IF(OR(G3328="",G3329="",G3330="",G3331=""),"",(SUMIF(A3328:A$7000,A3328,G3328:G$7000)))</f>
        <v>3.0099999999999998E-2</v>
      </c>
      <c r="I3328" s="61" t="str">
        <f t="shared" si="312"/>
        <v/>
      </c>
      <c r="J3328" s="61" t="str">
        <f t="shared" si="308"/>
        <v/>
      </c>
      <c r="K3328" s="61">
        <f t="array" ref="K3328">(MAX(IF($A3328=InsertVoiceSwitchActivateLOG!A$1:A$7000,InsertVoiceSwitchActivateLOG!H$1:H$7000,0)))</f>
        <v>0.10070000000000001</v>
      </c>
      <c r="L3328" s="61" t="str">
        <f t="shared" si="313"/>
        <v/>
      </c>
      <c r="M3328" s="61">
        <f t="shared" si="311"/>
        <v>15.900000000016234</v>
      </c>
      <c r="N3328" s="59">
        <f t="shared" si="309"/>
        <v>66</v>
      </c>
      <c r="O3328" s="59">
        <f t="shared" si="310"/>
        <v>-1</v>
      </c>
    </row>
    <row r="3329" spans="1:15" ht="12.5" customHeight="1" x14ac:dyDescent="0.35">
      <c r="A3329" s="2">
        <v>66</v>
      </c>
      <c r="B3329" s="2" t="s">
        <v>56</v>
      </c>
      <c r="C3329" s="69">
        <v>141.94560000000001</v>
      </c>
      <c r="D3329" t="s">
        <v>50</v>
      </c>
      <c r="E3329" s="2" t="s">
        <v>42</v>
      </c>
      <c r="F3329" s="2" t="s">
        <v>55</v>
      </c>
      <c r="G3329" s="2">
        <v>4.7999999999999996E-3</v>
      </c>
      <c r="H3329" s="2">
        <f>IF(OR(G3329="",G3330="",G3331="",G3332=""),"",(SUMIF(A3329:A$7000,A3329,G3329:G$7000)))</f>
        <v>2.2899999999999997E-2</v>
      </c>
      <c r="I3329" s="55" t="str">
        <f t="shared" si="312"/>
        <v/>
      </c>
      <c r="J3329" s="61" t="str">
        <f t="shared" si="308"/>
        <v/>
      </c>
      <c r="K3329" s="55">
        <f t="array" ref="K3329">(MAX(IF($A3329=InsertVoiceSwitchActivateLOG!A$1:A$7000,InsertVoiceSwitchActivateLOG!H$1:H$7000,0)))</f>
        <v>0.10070000000000001</v>
      </c>
      <c r="L3329" s="55" t="str">
        <f t="shared" si="313"/>
        <v/>
      </c>
      <c r="M3329" s="55">
        <f t="shared" si="311"/>
        <v>15.700000000009595</v>
      </c>
      <c r="N3329" s="59">
        <f t="shared" si="309"/>
        <v>66</v>
      </c>
      <c r="O3329" s="59">
        <f t="shared" si="310"/>
        <v>1</v>
      </c>
    </row>
    <row r="3330" spans="1:15" ht="12.5" customHeight="1" x14ac:dyDescent="0.35">
      <c r="A3330" s="61">
        <v>66</v>
      </c>
      <c r="B3330" s="61" t="s">
        <v>56</v>
      </c>
      <c r="C3330" s="70">
        <v>141.97839999999999</v>
      </c>
      <c r="D3330" s="59" t="s">
        <v>50</v>
      </c>
      <c r="E3330" s="61" t="s">
        <v>42</v>
      </c>
      <c r="F3330" s="61" t="s">
        <v>55</v>
      </c>
      <c r="G3330" s="61">
        <v>6.4999999999999997E-3</v>
      </c>
      <c r="H3330" s="61">
        <f>IF(OR(G3330="",G3331="",G3332="",G3333=""),"",(SUMIF(A3330:A$7000,A3330,G3330:G$7000)))</f>
        <v>1.8099999999999998E-2</v>
      </c>
      <c r="I3330" s="61" t="str">
        <f t="shared" si="312"/>
        <v/>
      </c>
      <c r="J3330" s="61" t="str">
        <f t="shared" si="308"/>
        <v/>
      </c>
      <c r="K3330" s="61">
        <f t="array" ref="K3330">(MAX(IF($A3330=InsertVoiceSwitchActivateLOG!A$1:A$7000,InsertVoiceSwitchActivateLOG!H$1:H$7000,0)))</f>
        <v>0.10070000000000001</v>
      </c>
      <c r="L3330" s="61" t="str">
        <f t="shared" si="313"/>
        <v/>
      </c>
      <c r="M3330" s="61">
        <f t="shared" si="311"/>
        <v>32.7999999999804</v>
      </c>
      <c r="N3330" s="59">
        <f t="shared" si="309"/>
        <v>66</v>
      </c>
      <c r="O3330" s="59">
        <f t="shared" si="310"/>
        <v>-1</v>
      </c>
    </row>
    <row r="3331" spans="1:15" ht="12.5" customHeight="1" x14ac:dyDescent="0.35">
      <c r="A3331" s="2">
        <v>66</v>
      </c>
      <c r="B3331" s="2" t="s">
        <v>56</v>
      </c>
      <c r="C3331" s="69">
        <v>141.99889999999999</v>
      </c>
      <c r="D3331" t="s">
        <v>50</v>
      </c>
      <c r="E3331" s="2" t="s">
        <v>42</v>
      </c>
      <c r="F3331" s="2" t="s">
        <v>55</v>
      </c>
      <c r="G3331" s="2">
        <v>3.3999999999999998E-3</v>
      </c>
      <c r="H3331" s="2">
        <f>IF(OR(G3331="",G3332="",G3333="",G3334=""),"",(SUMIF(A3331:A$7000,A3331,G3331:G$7000)))</f>
        <v>1.1599999999999997E-2</v>
      </c>
      <c r="I3331" s="55" t="str">
        <f t="shared" si="312"/>
        <v/>
      </c>
      <c r="J3331" s="61" t="str">
        <f t="shared" si="308"/>
        <v/>
      </c>
      <c r="K3331" s="55">
        <f t="array" ref="K3331">(MAX(IF($A3331=InsertVoiceSwitchActivateLOG!A$1:A$7000,InsertVoiceSwitchActivateLOG!H$1:H$7000,0)))</f>
        <v>0.10070000000000001</v>
      </c>
      <c r="L3331" s="55" t="str">
        <f t="shared" si="313"/>
        <v/>
      </c>
      <c r="M3331" s="55">
        <f t="shared" si="311"/>
        <v>20.499999999998408</v>
      </c>
      <c r="N3331" s="59">
        <f t="shared" si="309"/>
        <v>66</v>
      </c>
      <c r="O3331" s="59">
        <f t="shared" si="310"/>
        <v>1</v>
      </c>
    </row>
    <row r="3332" spans="1:15" ht="12.5" customHeight="1" x14ac:dyDescent="0.35">
      <c r="A3332" s="61">
        <v>66</v>
      </c>
      <c r="B3332" s="61" t="s">
        <v>56</v>
      </c>
      <c r="C3332" s="70">
        <v>142.01900000000001</v>
      </c>
      <c r="D3332" s="59" t="s">
        <v>50</v>
      </c>
      <c r="E3332" s="61" t="s">
        <v>42</v>
      </c>
      <c r="F3332" s="61" t="s">
        <v>55</v>
      </c>
      <c r="G3332" s="61">
        <v>3.3999999999999998E-3</v>
      </c>
      <c r="H3332" s="61">
        <f>IF(OR(G3332="",G3333="",G3334="",G3335=""),"",(SUMIF(A3332:A$7000,A3332,G3332:G$7000)))</f>
        <v>8.199999999999999E-3</v>
      </c>
      <c r="I3332" s="61" t="str">
        <f t="shared" si="312"/>
        <v/>
      </c>
      <c r="J3332" s="61" t="str">
        <f t="shared" si="308"/>
        <v/>
      </c>
      <c r="K3332" s="61">
        <f t="array" ref="K3332">(MAX(IF($A3332=InsertVoiceSwitchActivateLOG!A$1:A$7000,InsertVoiceSwitchActivateLOG!H$1:H$7000,0)))</f>
        <v>0.10070000000000001</v>
      </c>
      <c r="L3332" s="61" t="str">
        <f t="shared" si="313"/>
        <v/>
      </c>
      <c r="M3332" s="61">
        <f t="shared" si="311"/>
        <v>20.100000000013551</v>
      </c>
      <c r="N3332" s="59">
        <f t="shared" si="309"/>
        <v>66</v>
      </c>
      <c r="O3332" s="59">
        <f t="shared" si="310"/>
        <v>-1</v>
      </c>
    </row>
    <row r="3333" spans="1:15" ht="12.5" customHeight="1" x14ac:dyDescent="0.35">
      <c r="A3333" s="2">
        <v>66</v>
      </c>
      <c r="B3333" s="2" t="s">
        <v>56</v>
      </c>
      <c r="C3333" s="69">
        <v>142.03829999999999</v>
      </c>
      <c r="D3333" t="s">
        <v>50</v>
      </c>
      <c r="E3333" s="2" t="s">
        <v>42</v>
      </c>
      <c r="F3333" s="2" t="s">
        <v>55</v>
      </c>
      <c r="G3333" s="2">
        <v>3.0999999999999999E-3</v>
      </c>
      <c r="H3333" s="2">
        <f>IF(OR(G3333="",G3334="",G3335="",G3336=""),"",(SUMIF(A3333:A$7000,A3333,G3333:G$7000)))</f>
        <v>4.7999999999999996E-3</v>
      </c>
      <c r="I3333" s="55" t="str">
        <f t="shared" si="312"/>
        <v/>
      </c>
      <c r="J3333" s="61" t="str">
        <f t="shared" si="308"/>
        <v/>
      </c>
      <c r="K3333" s="55">
        <f t="array" ref="K3333">(MAX(IF($A3333=InsertVoiceSwitchActivateLOG!A$1:A$7000,InsertVoiceSwitchActivateLOG!H$1:H$7000,0)))</f>
        <v>0.10070000000000001</v>
      </c>
      <c r="L3333" s="55" t="str">
        <f t="shared" si="313"/>
        <v/>
      </c>
      <c r="M3333" s="55">
        <f t="shared" si="311"/>
        <v>19.299999999986994</v>
      </c>
      <c r="N3333" s="59">
        <f t="shared" si="309"/>
        <v>66</v>
      </c>
      <c r="O3333" s="59">
        <f t="shared" si="310"/>
        <v>-1</v>
      </c>
    </row>
    <row r="3334" spans="1:15" ht="12.5" customHeight="1" x14ac:dyDescent="0.35">
      <c r="A3334" s="61">
        <v>66</v>
      </c>
      <c r="B3334" s="61" t="s">
        <v>56</v>
      </c>
      <c r="C3334" s="70">
        <v>142.05789999999999</v>
      </c>
      <c r="D3334" s="59" t="s">
        <v>50</v>
      </c>
      <c r="E3334" s="61" t="s">
        <v>42</v>
      </c>
      <c r="F3334" s="61" t="s">
        <v>55</v>
      </c>
      <c r="G3334" s="61">
        <v>1.2999999999999999E-3</v>
      </c>
      <c r="H3334" s="61" t="str">
        <f>IF(OR(G3334="",G3335="",G3336="",G3337=""),"",(SUMIF(A3334:A$7000,A3334,G3334:G$7000)))</f>
        <v/>
      </c>
      <c r="I3334" s="61" t="str">
        <f t="shared" si="312"/>
        <v/>
      </c>
      <c r="J3334" s="61" t="str">
        <f t="shared" si="308"/>
        <v/>
      </c>
      <c r="K3334" s="61">
        <f t="array" ref="K3334">(MAX(IF($A3334=InsertVoiceSwitchActivateLOG!A$1:A$7000,InsertVoiceSwitchActivateLOG!H$1:H$7000,0)))</f>
        <v>0.10070000000000001</v>
      </c>
      <c r="L3334" s="61" t="str">
        <f t="shared" si="313"/>
        <v/>
      </c>
      <c r="M3334" s="61">
        <f t="shared" si="311"/>
        <v>19.599999999996953</v>
      </c>
      <c r="N3334" s="59">
        <f t="shared" si="309"/>
        <v>66</v>
      </c>
      <c r="O3334" s="59">
        <f t="shared" si="310"/>
        <v>-1</v>
      </c>
    </row>
    <row r="3335" spans="1:15" ht="12.5" customHeight="1" x14ac:dyDescent="0.35">
      <c r="A3335" s="2">
        <v>66</v>
      </c>
      <c r="B3335" s="2" t="s">
        <v>54</v>
      </c>
      <c r="C3335" s="69">
        <v>142.07660000000001</v>
      </c>
      <c r="D3335" t="s">
        <v>50</v>
      </c>
      <c r="E3335" s="2" t="s">
        <v>42</v>
      </c>
      <c r="F3335" s="2" t="s">
        <v>55</v>
      </c>
      <c r="G3335" s="2">
        <v>2.9999999999999997E-4</v>
      </c>
      <c r="H3335" s="2" t="str">
        <f>IF(OR(G3335="",G3336="",G3337="",G3338=""),"",(SUMIF(A3335:A$7000,A3335,G3335:G$7000)))</f>
        <v/>
      </c>
      <c r="I3335" s="55" t="str">
        <f t="shared" si="312"/>
        <v/>
      </c>
      <c r="J3335" s="61" t="str">
        <f t="shared" si="308"/>
        <v/>
      </c>
      <c r="K3335" s="55">
        <f t="array" ref="K3335">(MAX(IF($A3335=InsertVoiceSwitchActivateLOG!A$1:A$7000,InsertVoiceSwitchActivateLOG!H$1:H$7000,0)))</f>
        <v>0.10070000000000001</v>
      </c>
      <c r="L3335" s="55" t="str">
        <f t="shared" si="313"/>
        <v/>
      </c>
      <c r="M3335" s="55">
        <f t="shared" si="311"/>
        <v>18.70000000002392</v>
      </c>
      <c r="N3335" s="59">
        <f t="shared" si="309"/>
        <v>66</v>
      </c>
      <c r="O3335" s="59">
        <f t="shared" si="310"/>
        <v>-1</v>
      </c>
    </row>
    <row r="3336" spans="1:15" ht="12.5" customHeight="1" x14ac:dyDescent="0.35">
      <c r="A3336" s="61">
        <v>66</v>
      </c>
      <c r="B3336" s="61" t="s">
        <v>54</v>
      </c>
      <c r="C3336" s="70">
        <v>142.09960000000001</v>
      </c>
      <c r="D3336" s="59" t="s">
        <v>50</v>
      </c>
      <c r="E3336" s="61" t="s">
        <v>42</v>
      </c>
      <c r="F3336" s="61" t="s">
        <v>55</v>
      </c>
      <c r="G3336" s="61">
        <v>1E-4</v>
      </c>
      <c r="H3336" s="61" t="str">
        <f>IF(OR(G3336="",G3337="",G3338="",G3339=""),"",(SUMIF(A3336:A$7000,A3336,G3336:G$7000)))</f>
        <v/>
      </c>
      <c r="I3336" s="61" t="str">
        <f t="shared" si="312"/>
        <v/>
      </c>
      <c r="J3336" s="61" t="str">
        <f t="shared" si="308"/>
        <v/>
      </c>
      <c r="K3336" s="61">
        <f t="array" ref="K3336">(MAX(IF($A3336=InsertVoiceSwitchActivateLOG!A$1:A$7000,InsertVoiceSwitchActivateLOG!H$1:H$7000,0)))</f>
        <v>0.10070000000000001</v>
      </c>
      <c r="L3336" s="61" t="str">
        <f t="shared" si="313"/>
        <v/>
      </c>
      <c r="M3336" s="61">
        <f t="shared" si="311"/>
        <v>22.999999999996135</v>
      </c>
      <c r="N3336" s="59" t="str">
        <f t="shared" si="309"/>
        <v/>
      </c>
      <c r="O3336" s="59" t="str">
        <f t="shared" si="310"/>
        <v/>
      </c>
    </row>
    <row r="3337" spans="1:15" ht="12.5" customHeight="1" x14ac:dyDescent="0.35">
      <c r="A3337" s="2">
        <v>66</v>
      </c>
      <c r="B3337" s="2" t="s">
        <v>54</v>
      </c>
      <c r="C3337" s="69">
        <v>142.11779999999999</v>
      </c>
      <c r="D3337" t="s">
        <v>50</v>
      </c>
      <c r="E3337" s="2" t="s">
        <v>42</v>
      </c>
      <c r="F3337" s="2" t="s">
        <v>55</v>
      </c>
      <c r="G3337" s="2"/>
      <c r="H3337" s="2" t="str">
        <f>IF(OR(G3337="",G3338="",G3339="",G3340=""),"",(SUMIF(A3337:A$7000,A3337,G3337:G$7000)))</f>
        <v/>
      </c>
      <c r="I3337" s="55" t="str">
        <f t="shared" si="312"/>
        <v/>
      </c>
      <c r="J3337" s="61" t="str">
        <f t="shared" si="308"/>
        <v/>
      </c>
      <c r="K3337" s="55">
        <f t="array" ref="K3337">(MAX(IF($A3337=InsertVoiceSwitchActivateLOG!A$1:A$7000,InsertVoiceSwitchActivateLOG!H$1:H$7000,0)))</f>
        <v>0.10070000000000001</v>
      </c>
      <c r="L3337" s="55" t="str">
        <f t="shared" si="313"/>
        <v/>
      </c>
      <c r="M3337" s="55">
        <f t="shared" si="311"/>
        <v>18.1999999999789</v>
      </c>
      <c r="N3337" s="59" t="str">
        <f t="shared" si="309"/>
        <v/>
      </c>
      <c r="O3337" s="59" t="str">
        <f t="shared" si="310"/>
        <v/>
      </c>
    </row>
    <row r="3338" spans="1:15" ht="12.5" customHeight="1" x14ac:dyDescent="0.35">
      <c r="A3338" s="61">
        <v>66</v>
      </c>
      <c r="B3338" s="61" t="s">
        <v>54</v>
      </c>
      <c r="C3338" s="70">
        <v>142.1345</v>
      </c>
      <c r="D3338" s="59" t="s">
        <v>50</v>
      </c>
      <c r="E3338" s="61" t="s">
        <v>42</v>
      </c>
      <c r="F3338" s="61" t="s">
        <v>55</v>
      </c>
      <c r="G3338" s="61"/>
      <c r="H3338" s="61" t="str">
        <f>IF(OR(G3338="",G3339="",G3340="",G3341=""),"",(SUMIF(A3338:A$7000,A3338,G3338:G$7000)))</f>
        <v/>
      </c>
      <c r="I3338" s="61" t="str">
        <f t="shared" si="312"/>
        <v/>
      </c>
      <c r="J3338" s="61" t="str">
        <f t="shared" si="308"/>
        <v/>
      </c>
      <c r="K3338" s="61">
        <f t="array" ref="K3338">(MAX(IF($A3338=InsertVoiceSwitchActivateLOG!A$1:A$7000,InsertVoiceSwitchActivateLOG!H$1:H$7000,0)))</f>
        <v>0.10070000000000001</v>
      </c>
      <c r="L3338" s="61" t="str">
        <f t="shared" si="313"/>
        <v/>
      </c>
      <c r="M3338" s="61">
        <f t="shared" si="311"/>
        <v>16.70000000001437</v>
      </c>
      <c r="N3338" s="59" t="str">
        <f t="shared" si="309"/>
        <v/>
      </c>
      <c r="O3338" s="59" t="str">
        <f t="shared" si="310"/>
        <v/>
      </c>
    </row>
    <row r="3339" spans="1:15" ht="12.5" customHeight="1" x14ac:dyDescent="0.35">
      <c r="A3339" s="2">
        <v>66</v>
      </c>
      <c r="B3339" s="2" t="s">
        <v>54</v>
      </c>
      <c r="C3339" s="69">
        <v>142.15110000000001</v>
      </c>
      <c r="D3339" t="s">
        <v>50</v>
      </c>
      <c r="E3339" s="2" t="s">
        <v>42</v>
      </c>
      <c r="F3339" s="2" t="s">
        <v>55</v>
      </c>
      <c r="G3339" s="2"/>
      <c r="H3339" s="2" t="str">
        <f>IF(OR(G3339="",G3340="",G3341="",G3342=""),"",(SUMIF(A3339:A$7000,A3339,G3339:G$7000)))</f>
        <v/>
      </c>
      <c r="I3339" s="55" t="str">
        <f t="shared" si="312"/>
        <v/>
      </c>
      <c r="J3339" s="61" t="str">
        <f t="shared" si="308"/>
        <v/>
      </c>
      <c r="K3339" s="55">
        <f t="array" ref="K3339">(MAX(IF($A3339=InsertVoiceSwitchActivateLOG!A$1:A$7000,InsertVoiceSwitchActivateLOG!H$1:H$7000,0)))</f>
        <v>0.10070000000000001</v>
      </c>
      <c r="L3339" s="55" t="str">
        <f t="shared" si="313"/>
        <v/>
      </c>
      <c r="M3339" s="55">
        <f t="shared" si="311"/>
        <v>16.60000000001105</v>
      </c>
      <c r="N3339" s="59" t="str">
        <f t="shared" si="309"/>
        <v/>
      </c>
      <c r="O3339" s="59" t="str">
        <f t="shared" si="310"/>
        <v/>
      </c>
    </row>
    <row r="3340" spans="1:15" ht="12.5" customHeight="1" x14ac:dyDescent="0.35">
      <c r="A3340" s="61">
        <v>67</v>
      </c>
      <c r="B3340" s="61" t="s">
        <v>54</v>
      </c>
      <c r="C3340" s="70">
        <v>143.1849</v>
      </c>
      <c r="D3340" s="59" t="s">
        <v>50</v>
      </c>
      <c r="E3340" s="61" t="s">
        <v>42</v>
      </c>
      <c r="F3340" s="61" t="s">
        <v>55</v>
      </c>
      <c r="G3340" s="61"/>
      <c r="H3340" s="61" t="str">
        <f>IF(OR(G3340="",G3341="",G3342="",G3343=""),"",(SUMIF(A3340:A$7000,A3340,G3340:G$7000)))</f>
        <v/>
      </c>
      <c r="I3340" s="61" t="str">
        <f t="shared" si="312"/>
        <v/>
      </c>
      <c r="J3340" s="61" t="str">
        <f t="shared" si="308"/>
        <v/>
      </c>
      <c r="K3340" s="61">
        <f t="array" ref="K3340">(MAX(IF($A3340=InsertVoiceSwitchActivateLOG!A$1:A$7000,InsertVoiceSwitchActivateLOG!H$1:H$7000,0)))</f>
        <v>2.2800000000000001E-2</v>
      </c>
      <c r="L3340" s="61" t="str">
        <f t="shared" si="313"/>
        <v/>
      </c>
      <c r="M3340" s="61">
        <f t="shared" si="311"/>
        <v>0</v>
      </c>
      <c r="N3340" s="59" t="str">
        <f t="shared" si="309"/>
        <v/>
      </c>
      <c r="O3340" s="59" t="str">
        <f t="shared" si="310"/>
        <v/>
      </c>
    </row>
    <row r="3341" spans="1:15" ht="12.5" customHeight="1" x14ac:dyDescent="0.35">
      <c r="A3341" s="2">
        <v>67</v>
      </c>
      <c r="B3341" s="2" t="s">
        <v>54</v>
      </c>
      <c r="C3341" s="69">
        <v>143.20509999999999</v>
      </c>
      <c r="D3341" t="s">
        <v>50</v>
      </c>
      <c r="E3341" s="2" t="s">
        <v>42</v>
      </c>
      <c r="F3341" s="2" t="s">
        <v>55</v>
      </c>
      <c r="G3341" s="2"/>
      <c r="H3341" s="2" t="str">
        <f>IF(OR(G3341="",G3342="",G3343="",G3344=""),"",(SUMIF(A3341:A$7000,A3341,G3341:G$7000)))</f>
        <v/>
      </c>
      <c r="I3341" s="55" t="str">
        <f t="shared" si="312"/>
        <v/>
      </c>
      <c r="J3341" s="61" t="str">
        <f t="shared" si="308"/>
        <v/>
      </c>
      <c r="K3341" s="55">
        <f t="array" ref="K3341">(MAX(IF($A3341=InsertVoiceSwitchActivateLOG!A$1:A$7000,InsertVoiceSwitchActivateLOG!H$1:H$7000,0)))</f>
        <v>2.2800000000000001E-2</v>
      </c>
      <c r="L3341" s="55" t="str">
        <f t="shared" si="313"/>
        <v/>
      </c>
      <c r="M3341" s="55">
        <f t="shared" si="311"/>
        <v>20.199999999988449</v>
      </c>
      <c r="N3341" s="59" t="str">
        <f t="shared" si="309"/>
        <v/>
      </c>
      <c r="O3341" s="59" t="str">
        <f t="shared" si="310"/>
        <v/>
      </c>
    </row>
    <row r="3342" spans="1:15" ht="12.5" customHeight="1" x14ac:dyDescent="0.35">
      <c r="A3342" s="61">
        <v>67</v>
      </c>
      <c r="B3342" s="61" t="s">
        <v>54</v>
      </c>
      <c r="C3342" s="70">
        <v>143.2218</v>
      </c>
      <c r="D3342" s="59" t="s">
        <v>50</v>
      </c>
      <c r="E3342" s="61" t="s">
        <v>42</v>
      </c>
      <c r="F3342" s="61" t="s">
        <v>55</v>
      </c>
      <c r="G3342" s="61"/>
      <c r="H3342" s="61" t="str">
        <f>IF(OR(G3342="",G3343="",G3344="",G3345=""),"",(SUMIF(A3342:A$7000,A3342,G3342:G$7000)))</f>
        <v/>
      </c>
      <c r="I3342" s="61" t="str">
        <f t="shared" si="312"/>
        <v/>
      </c>
      <c r="J3342" s="61" t="str">
        <f t="shared" si="308"/>
        <v/>
      </c>
      <c r="K3342" s="61">
        <f t="array" ref="K3342">(MAX(IF($A3342=InsertVoiceSwitchActivateLOG!A$1:A$7000,InsertVoiceSwitchActivateLOG!H$1:H$7000,0)))</f>
        <v>2.2800000000000001E-2</v>
      </c>
      <c r="L3342" s="61" t="str">
        <f t="shared" si="313"/>
        <v/>
      </c>
      <c r="M3342" s="61">
        <f t="shared" si="311"/>
        <v>16.70000000001437</v>
      </c>
      <c r="N3342" s="59" t="str">
        <f t="shared" si="309"/>
        <v/>
      </c>
      <c r="O3342" s="59" t="str">
        <f t="shared" si="310"/>
        <v/>
      </c>
    </row>
    <row r="3343" spans="1:15" ht="12.5" customHeight="1" x14ac:dyDescent="0.35">
      <c r="A3343" s="2">
        <v>67</v>
      </c>
      <c r="B3343" s="2" t="s">
        <v>54</v>
      </c>
      <c r="C3343" s="69">
        <v>143.239</v>
      </c>
      <c r="D3343" t="s">
        <v>50</v>
      </c>
      <c r="E3343" s="2" t="s">
        <v>42</v>
      </c>
      <c r="F3343" s="2" t="s">
        <v>55</v>
      </c>
      <c r="G3343" s="2"/>
      <c r="H3343" s="2" t="str">
        <f>IF(OR(G3343="",G3344="",G3345="",G3346=""),"",(SUMIF(A3343:A$7000,A3343,G3343:G$7000)))</f>
        <v/>
      </c>
      <c r="I3343" s="55" t="str">
        <f t="shared" si="312"/>
        <v/>
      </c>
      <c r="J3343" s="61" t="str">
        <f t="shared" si="308"/>
        <v/>
      </c>
      <c r="K3343" s="55">
        <f t="array" ref="K3343">(MAX(IF($A3343=InsertVoiceSwitchActivateLOG!A$1:A$7000,InsertVoiceSwitchActivateLOG!H$1:H$7000,0)))</f>
        <v>2.2800000000000001E-2</v>
      </c>
      <c r="L3343" s="55" t="str">
        <f t="shared" si="313"/>
        <v/>
      </c>
      <c r="M3343" s="55">
        <f t="shared" si="311"/>
        <v>17.200000000002547</v>
      </c>
      <c r="N3343" s="59" t="str">
        <f t="shared" si="309"/>
        <v/>
      </c>
      <c r="O3343" s="59" t="str">
        <f t="shared" si="310"/>
        <v/>
      </c>
    </row>
    <row r="3344" spans="1:15" ht="12.5" customHeight="1" x14ac:dyDescent="0.35">
      <c r="A3344" s="61">
        <v>67</v>
      </c>
      <c r="B3344" s="61" t="s">
        <v>54</v>
      </c>
      <c r="C3344" s="70">
        <v>143.2654</v>
      </c>
      <c r="D3344" s="59" t="s">
        <v>50</v>
      </c>
      <c r="E3344" s="61" t="s">
        <v>42</v>
      </c>
      <c r="F3344" s="61" t="s">
        <v>55</v>
      </c>
      <c r="G3344" s="61"/>
      <c r="H3344" s="61" t="str">
        <f>IF(OR(G3344="",G3345="",G3346="",G3347=""),"",(SUMIF(A3344:A$7000,A3344,G3344:G$7000)))</f>
        <v/>
      </c>
      <c r="I3344" s="61" t="str">
        <f t="shared" si="312"/>
        <v/>
      </c>
      <c r="J3344" s="61" t="str">
        <f t="shared" si="308"/>
        <v/>
      </c>
      <c r="K3344" s="61">
        <f t="array" ref="K3344">(MAX(IF($A3344=InsertVoiceSwitchActivateLOG!A$1:A$7000,InsertVoiceSwitchActivateLOG!H$1:H$7000,0)))</f>
        <v>2.2800000000000001E-2</v>
      </c>
      <c r="L3344" s="61" t="str">
        <f t="shared" si="313"/>
        <v/>
      </c>
      <c r="M3344" s="61">
        <f t="shared" si="311"/>
        <v>26.399999999995316</v>
      </c>
      <c r="N3344" s="59" t="str">
        <f t="shared" si="309"/>
        <v/>
      </c>
      <c r="O3344" s="59" t="str">
        <f t="shared" si="310"/>
        <v/>
      </c>
    </row>
    <row r="3345" spans="1:15" ht="12.5" customHeight="1" x14ac:dyDescent="0.35">
      <c r="A3345" s="2">
        <v>67</v>
      </c>
      <c r="B3345" s="2" t="s">
        <v>54</v>
      </c>
      <c r="C3345" s="69">
        <v>143.29949999999999</v>
      </c>
      <c r="D3345" t="s">
        <v>50</v>
      </c>
      <c r="E3345" s="2" t="s">
        <v>42</v>
      </c>
      <c r="F3345" s="2" t="s">
        <v>55</v>
      </c>
      <c r="G3345" s="2"/>
      <c r="H3345" s="2" t="str">
        <f>IF(OR(G3345="",G3346="",G3347="",G3348=""),"",(SUMIF(A3345:A$7000,A3345,G3345:G$7000)))</f>
        <v/>
      </c>
      <c r="I3345" s="55" t="str">
        <f t="shared" si="312"/>
        <v/>
      </c>
      <c r="J3345" s="61" t="str">
        <f t="shared" ref="J3345:J3408" si="314">IF(L3345="","",(VLOOKUP(A3345,A3345:E10329,5,FALSE)))</f>
        <v/>
      </c>
      <c r="K3345" s="55">
        <f t="array" ref="K3345">(MAX(IF($A3345=InsertVoiceSwitchActivateLOG!A$1:A$7000,InsertVoiceSwitchActivateLOG!H$1:H$7000,0)))</f>
        <v>2.2800000000000001E-2</v>
      </c>
      <c r="L3345" s="55" t="str">
        <f t="shared" si="313"/>
        <v/>
      </c>
      <c r="M3345" s="55">
        <f t="shared" si="311"/>
        <v>34.099999999995134</v>
      </c>
      <c r="N3345" s="59" t="str">
        <f t="shared" ref="N3345:N3408" si="315">IF(AND(G3345&gt;0,G3346&gt;0,G3344&gt;0),A3345,"")</f>
        <v/>
      </c>
      <c r="O3345" s="59" t="str">
        <f t="shared" ref="O3345:O3408" si="316">IF(N3345="","",(IF(G3345&gt;G3346,-1,1)))</f>
        <v/>
      </c>
    </row>
    <row r="3346" spans="1:15" ht="12.5" customHeight="1" x14ac:dyDescent="0.35">
      <c r="A3346" s="61">
        <v>67</v>
      </c>
      <c r="B3346" s="61" t="s">
        <v>54</v>
      </c>
      <c r="C3346" s="70">
        <v>143.31970000000001</v>
      </c>
      <c r="D3346" s="59" t="s">
        <v>50</v>
      </c>
      <c r="E3346" s="61" t="s">
        <v>42</v>
      </c>
      <c r="F3346" s="61" t="s">
        <v>55</v>
      </c>
      <c r="G3346" s="61"/>
      <c r="H3346" s="61" t="str">
        <f>IF(OR(G3346="",G3347="",G3348="",G3349=""),"",(SUMIF(A3346:A$7000,A3346,G3346:G$7000)))</f>
        <v/>
      </c>
      <c r="I3346" s="61" t="str">
        <f t="shared" si="312"/>
        <v/>
      </c>
      <c r="J3346" s="61" t="str">
        <f t="shared" si="314"/>
        <v/>
      </c>
      <c r="K3346" s="61">
        <f t="array" ref="K3346">(MAX(IF($A3346=InsertVoiceSwitchActivateLOG!A$1:A$7000,InsertVoiceSwitchActivateLOG!H$1:H$7000,0)))</f>
        <v>2.2800000000000001E-2</v>
      </c>
      <c r="L3346" s="61" t="str">
        <f t="shared" si="313"/>
        <v/>
      </c>
      <c r="M3346" s="61">
        <f t="shared" ref="M3346:M3409" si="317">IF(A3346=A3345,ABS(C3346-C3345),0)*1000</f>
        <v>20.200000000016871</v>
      </c>
      <c r="N3346" s="59" t="str">
        <f t="shared" si="315"/>
        <v/>
      </c>
      <c r="O3346" s="59" t="str">
        <f t="shared" si="316"/>
        <v/>
      </c>
    </row>
    <row r="3347" spans="1:15" ht="12.5" customHeight="1" x14ac:dyDescent="0.35">
      <c r="A3347" s="2">
        <v>67</v>
      </c>
      <c r="B3347" s="2" t="s">
        <v>54</v>
      </c>
      <c r="C3347" s="69">
        <v>143.33959999999999</v>
      </c>
      <c r="D3347" t="s">
        <v>50</v>
      </c>
      <c r="E3347" s="2" t="s">
        <v>42</v>
      </c>
      <c r="F3347" s="2" t="s">
        <v>55</v>
      </c>
      <c r="G3347" s="2"/>
      <c r="H3347" s="2" t="str">
        <f>IF(OR(G3347="",G3348="",G3349="",G3350=""),"",(SUMIF(A3347:A$7000,A3347,G3347:G$7000)))</f>
        <v/>
      </c>
      <c r="I3347" s="55" t="str">
        <f t="shared" si="312"/>
        <v/>
      </c>
      <c r="J3347" s="61" t="str">
        <f t="shared" si="314"/>
        <v/>
      </c>
      <c r="K3347" s="55">
        <f t="array" ref="K3347">(MAX(IF($A3347=InsertVoiceSwitchActivateLOG!A$1:A$7000,InsertVoiceSwitchActivateLOG!H$1:H$7000,0)))</f>
        <v>2.2800000000000001E-2</v>
      </c>
      <c r="L3347" s="55" t="str">
        <f t="shared" si="313"/>
        <v/>
      </c>
      <c r="M3347" s="55">
        <f t="shared" si="317"/>
        <v>19.89999999997849</v>
      </c>
      <c r="N3347" s="59" t="str">
        <f t="shared" si="315"/>
        <v/>
      </c>
      <c r="O3347" s="59" t="str">
        <f t="shared" si="316"/>
        <v/>
      </c>
    </row>
    <row r="3348" spans="1:15" ht="12.5" customHeight="1" x14ac:dyDescent="0.35">
      <c r="A3348" s="61">
        <v>67</v>
      </c>
      <c r="B3348" s="61" t="s">
        <v>54</v>
      </c>
      <c r="C3348" s="70">
        <v>143.35900000000001</v>
      </c>
      <c r="D3348" s="59" t="s">
        <v>50</v>
      </c>
      <c r="E3348" s="61" t="s">
        <v>42</v>
      </c>
      <c r="F3348" s="61" t="s">
        <v>55</v>
      </c>
      <c r="G3348" s="61"/>
      <c r="H3348" s="61" t="str">
        <f>IF(OR(G3348="",G3349="",G3350="",G3351=""),"",(SUMIF(A3348:A$7000,A3348,G3348:G$7000)))</f>
        <v/>
      </c>
      <c r="I3348" s="61" t="str">
        <f t="shared" si="312"/>
        <v/>
      </c>
      <c r="J3348" s="61" t="str">
        <f t="shared" si="314"/>
        <v/>
      </c>
      <c r="K3348" s="61">
        <f t="array" ref="K3348">(MAX(IF($A3348=InsertVoiceSwitchActivateLOG!A$1:A$7000,InsertVoiceSwitchActivateLOG!H$1:H$7000,0)))</f>
        <v>2.2800000000000001E-2</v>
      </c>
      <c r="L3348" s="61" t="str">
        <f t="shared" si="313"/>
        <v/>
      </c>
      <c r="M3348" s="61">
        <f t="shared" si="317"/>
        <v>19.400000000018736</v>
      </c>
      <c r="N3348" s="59" t="str">
        <f t="shared" si="315"/>
        <v/>
      </c>
      <c r="O3348" s="59" t="str">
        <f t="shared" si="316"/>
        <v/>
      </c>
    </row>
    <row r="3349" spans="1:15" ht="12.5" customHeight="1" x14ac:dyDescent="0.35">
      <c r="A3349" s="2">
        <v>67</v>
      </c>
      <c r="B3349" s="2" t="s">
        <v>54</v>
      </c>
      <c r="C3349" s="69">
        <v>143.3793</v>
      </c>
      <c r="D3349" t="s">
        <v>50</v>
      </c>
      <c r="E3349" s="2" t="s">
        <v>42</v>
      </c>
      <c r="F3349" s="2" t="s">
        <v>55</v>
      </c>
      <c r="G3349" s="2"/>
      <c r="H3349" s="2" t="str">
        <f>IF(OR(G3349="",G3350="",G3351="",G3352=""),"",(SUMIF(A3349:A$7000,A3349,G3349:G$7000)))</f>
        <v/>
      </c>
      <c r="I3349" s="55" t="str">
        <f t="shared" si="312"/>
        <v/>
      </c>
      <c r="J3349" s="61" t="str">
        <f t="shared" si="314"/>
        <v/>
      </c>
      <c r="K3349" s="55">
        <f t="array" ref="K3349">(MAX(IF($A3349=InsertVoiceSwitchActivateLOG!A$1:A$7000,InsertVoiceSwitchActivateLOG!H$1:H$7000,0)))</f>
        <v>2.2800000000000001E-2</v>
      </c>
      <c r="L3349" s="55" t="str">
        <f t="shared" si="313"/>
        <v/>
      </c>
      <c r="M3349" s="55">
        <f t="shared" si="317"/>
        <v>20.299999999991769</v>
      </c>
      <c r="N3349" s="59" t="str">
        <f t="shared" si="315"/>
        <v/>
      </c>
      <c r="O3349" s="59" t="str">
        <f t="shared" si="316"/>
        <v/>
      </c>
    </row>
    <row r="3350" spans="1:15" ht="12.5" customHeight="1" x14ac:dyDescent="0.35">
      <c r="A3350" s="61">
        <v>67</v>
      </c>
      <c r="B3350" s="61" t="s">
        <v>54</v>
      </c>
      <c r="C3350" s="70">
        <v>143.40479999999999</v>
      </c>
      <c r="D3350" s="59" t="s">
        <v>50</v>
      </c>
      <c r="E3350" s="61" t="s">
        <v>42</v>
      </c>
      <c r="F3350" s="61" t="s">
        <v>55</v>
      </c>
      <c r="G3350" s="61"/>
      <c r="H3350" s="61" t="str">
        <f>IF(OR(G3350="",G3351="",G3352="",G3353=""),"",(SUMIF(A3350:A$7000,A3350,G3350:G$7000)))</f>
        <v/>
      </c>
      <c r="I3350" s="61" t="str">
        <f t="shared" si="312"/>
        <v/>
      </c>
      <c r="J3350" s="61" t="str">
        <f t="shared" si="314"/>
        <v/>
      </c>
      <c r="K3350" s="61">
        <f t="array" ref="K3350">(MAX(IF($A3350=InsertVoiceSwitchActivateLOG!A$1:A$7000,InsertVoiceSwitchActivateLOG!H$1:H$7000,0)))</f>
        <v>2.2800000000000001E-2</v>
      </c>
      <c r="L3350" s="61" t="str">
        <f t="shared" si="313"/>
        <v/>
      </c>
      <c r="M3350" s="61">
        <f t="shared" si="317"/>
        <v>25.499999999993861</v>
      </c>
      <c r="N3350" s="59" t="str">
        <f t="shared" si="315"/>
        <v/>
      </c>
      <c r="O3350" s="59" t="str">
        <f t="shared" si="316"/>
        <v/>
      </c>
    </row>
    <row r="3351" spans="1:15" ht="12.5" customHeight="1" x14ac:dyDescent="0.35">
      <c r="A3351" s="2">
        <v>67</v>
      </c>
      <c r="B3351" s="2" t="s">
        <v>54</v>
      </c>
      <c r="C3351" s="69">
        <v>143.4265</v>
      </c>
      <c r="D3351" t="s">
        <v>50</v>
      </c>
      <c r="E3351" s="2" t="s">
        <v>42</v>
      </c>
      <c r="F3351" s="2" t="s">
        <v>55</v>
      </c>
      <c r="G3351" s="2"/>
      <c r="H3351" s="2" t="str">
        <f>IF(OR(G3351="",G3352="",G3353="",G3354=""),"",(SUMIF(A3351:A$7000,A3351,G3351:G$7000)))</f>
        <v/>
      </c>
      <c r="I3351" s="55" t="str">
        <f t="shared" si="312"/>
        <v/>
      </c>
      <c r="J3351" s="61" t="str">
        <f t="shared" si="314"/>
        <v/>
      </c>
      <c r="K3351" s="55">
        <f t="array" ref="K3351">(MAX(IF($A3351=InsertVoiceSwitchActivateLOG!A$1:A$7000,InsertVoiceSwitchActivateLOG!H$1:H$7000,0)))</f>
        <v>2.2800000000000001E-2</v>
      </c>
      <c r="L3351" s="55" t="str">
        <f t="shared" si="313"/>
        <v/>
      </c>
      <c r="M3351" s="55">
        <f t="shared" si="317"/>
        <v>21.700000000009823</v>
      </c>
      <c r="N3351" s="59" t="str">
        <f t="shared" si="315"/>
        <v/>
      </c>
      <c r="O3351" s="59" t="str">
        <f t="shared" si="316"/>
        <v/>
      </c>
    </row>
    <row r="3352" spans="1:15" ht="12.5" customHeight="1" x14ac:dyDescent="0.35">
      <c r="A3352" s="61">
        <v>67</v>
      </c>
      <c r="B3352" s="61" t="s">
        <v>54</v>
      </c>
      <c r="C3352" s="70">
        <v>143.44669999999999</v>
      </c>
      <c r="D3352" s="59" t="s">
        <v>50</v>
      </c>
      <c r="E3352" s="61" t="s">
        <v>42</v>
      </c>
      <c r="F3352" s="61" t="s">
        <v>55</v>
      </c>
      <c r="G3352" s="61"/>
      <c r="H3352" s="61" t="str">
        <f>IF(OR(G3352="",G3353="",G3354="",G3355=""),"",(SUMIF(A3352:A$7000,A3352,G3352:G$7000)))</f>
        <v/>
      </c>
      <c r="I3352" s="61" t="str">
        <f t="shared" si="312"/>
        <v/>
      </c>
      <c r="J3352" s="61" t="str">
        <f t="shared" si="314"/>
        <v/>
      </c>
      <c r="K3352" s="61">
        <f t="array" ref="K3352">(MAX(IF($A3352=InsertVoiceSwitchActivateLOG!A$1:A$7000,InsertVoiceSwitchActivateLOG!H$1:H$7000,0)))</f>
        <v>2.2800000000000001E-2</v>
      </c>
      <c r="L3352" s="61" t="str">
        <f t="shared" si="313"/>
        <v/>
      </c>
      <c r="M3352" s="61">
        <f t="shared" si="317"/>
        <v>20.199999999988449</v>
      </c>
      <c r="N3352" s="59" t="str">
        <f t="shared" si="315"/>
        <v/>
      </c>
      <c r="O3352" s="59" t="str">
        <f t="shared" si="316"/>
        <v/>
      </c>
    </row>
    <row r="3353" spans="1:15" ht="12.5" customHeight="1" x14ac:dyDescent="0.35">
      <c r="A3353" s="2">
        <v>67</v>
      </c>
      <c r="B3353" s="2" t="s">
        <v>54</v>
      </c>
      <c r="C3353" s="69">
        <v>143.46950000000001</v>
      </c>
      <c r="D3353" t="s">
        <v>50</v>
      </c>
      <c r="E3353" s="2" t="s">
        <v>42</v>
      </c>
      <c r="F3353" s="2" t="s">
        <v>55</v>
      </c>
      <c r="G3353" s="2"/>
      <c r="H3353" s="2" t="str">
        <f>IF(OR(G3353="",G3354="",G3355="",G3356=""),"",(SUMIF(A3353:A$7000,A3353,G3353:G$7000)))</f>
        <v/>
      </c>
      <c r="I3353" s="55" t="str">
        <f t="shared" si="312"/>
        <v/>
      </c>
      <c r="J3353" s="61" t="str">
        <f t="shared" si="314"/>
        <v/>
      </c>
      <c r="K3353" s="55">
        <f t="array" ref="K3353">(MAX(IF($A3353=InsertVoiceSwitchActivateLOG!A$1:A$7000,InsertVoiceSwitchActivateLOG!H$1:H$7000,0)))</f>
        <v>2.2800000000000001E-2</v>
      </c>
      <c r="L3353" s="55" t="str">
        <f t="shared" si="313"/>
        <v/>
      </c>
      <c r="M3353" s="55">
        <f t="shared" si="317"/>
        <v>22.800000000017917</v>
      </c>
      <c r="N3353" s="59" t="str">
        <f t="shared" si="315"/>
        <v/>
      </c>
      <c r="O3353" s="59" t="str">
        <f t="shared" si="316"/>
        <v/>
      </c>
    </row>
    <row r="3354" spans="1:15" ht="12.5" customHeight="1" x14ac:dyDescent="0.35">
      <c r="A3354" s="61">
        <v>67</v>
      </c>
      <c r="B3354" s="61" t="s">
        <v>54</v>
      </c>
      <c r="C3354" s="70">
        <v>143.48599999999999</v>
      </c>
      <c r="D3354" s="59" t="s">
        <v>50</v>
      </c>
      <c r="E3354" s="61" t="s">
        <v>42</v>
      </c>
      <c r="F3354" s="61" t="s">
        <v>55</v>
      </c>
      <c r="G3354" s="61"/>
      <c r="H3354" s="61" t="str">
        <f>IF(OR(G3354="",G3355="",G3356="",G3357=""),"",(SUMIF(A3354:A$7000,A3354,G3354:G$7000)))</f>
        <v/>
      </c>
      <c r="I3354" s="61" t="str">
        <f t="shared" ref="I3354:I3417" si="318">IF(L3354="","",A3354)</f>
        <v/>
      </c>
      <c r="J3354" s="61" t="str">
        <f t="shared" si="314"/>
        <v/>
      </c>
      <c r="K3354" s="61">
        <f t="array" ref="K3354">(MAX(IF($A3354=InsertVoiceSwitchActivateLOG!A$1:A$7000,InsertVoiceSwitchActivateLOG!H$1:H$7000,0)))</f>
        <v>2.2800000000000001E-2</v>
      </c>
      <c r="L3354" s="61" t="str">
        <f t="shared" ref="L3354:L3417" si="319">IF(H3354="","",IF(AND(H3353="",H3352="",H3351=""),C3354,""))</f>
        <v/>
      </c>
      <c r="M3354" s="61">
        <f t="shared" si="317"/>
        <v>16.499999999979309</v>
      </c>
      <c r="N3354" s="59" t="str">
        <f t="shared" si="315"/>
        <v/>
      </c>
      <c r="O3354" s="59" t="str">
        <f t="shared" si="316"/>
        <v/>
      </c>
    </row>
    <row r="3355" spans="1:15" ht="12.5" customHeight="1" x14ac:dyDescent="0.35">
      <c r="A3355" s="2">
        <v>67</v>
      </c>
      <c r="B3355" s="2" t="s">
        <v>54</v>
      </c>
      <c r="C3355" s="69">
        <v>143.50200000000001</v>
      </c>
      <c r="D3355" t="s">
        <v>50</v>
      </c>
      <c r="E3355" s="2" t="s">
        <v>42</v>
      </c>
      <c r="F3355" s="2" t="s">
        <v>55</v>
      </c>
      <c r="G3355" s="2"/>
      <c r="H3355" s="2" t="str">
        <f>IF(OR(G3355="",G3356="",G3357="",G3358=""),"",(SUMIF(A3355:A$7000,A3355,G3355:G$7000)))</f>
        <v/>
      </c>
      <c r="I3355" s="55" t="str">
        <f t="shared" si="318"/>
        <v/>
      </c>
      <c r="J3355" s="61" t="str">
        <f t="shared" si="314"/>
        <v/>
      </c>
      <c r="K3355" s="55">
        <f t="array" ref="K3355">(MAX(IF($A3355=InsertVoiceSwitchActivateLOG!A$1:A$7000,InsertVoiceSwitchActivateLOG!H$1:H$7000,0)))</f>
        <v>2.2800000000000001E-2</v>
      </c>
      <c r="L3355" s="55" t="str">
        <f t="shared" si="319"/>
        <v/>
      </c>
      <c r="M3355" s="55">
        <f t="shared" si="317"/>
        <v>16.000000000019554</v>
      </c>
      <c r="N3355" s="59" t="str">
        <f t="shared" si="315"/>
        <v/>
      </c>
      <c r="O3355" s="59" t="str">
        <f t="shared" si="316"/>
        <v/>
      </c>
    </row>
    <row r="3356" spans="1:15" ht="12.5" customHeight="1" x14ac:dyDescent="0.35">
      <c r="A3356" s="61">
        <v>67</v>
      </c>
      <c r="B3356" s="61" t="s">
        <v>54</v>
      </c>
      <c r="C3356" s="70">
        <v>143.5188</v>
      </c>
      <c r="D3356" s="59" t="s">
        <v>50</v>
      </c>
      <c r="E3356" s="61" t="s">
        <v>42</v>
      </c>
      <c r="F3356" s="61" t="s">
        <v>55</v>
      </c>
      <c r="G3356" s="61"/>
      <c r="H3356" s="61" t="str">
        <f>IF(OR(G3356="",G3357="",G3358="",G3359=""),"",(SUMIF(A3356:A$7000,A3356,G3356:G$7000)))</f>
        <v/>
      </c>
      <c r="I3356" s="61" t="str">
        <f t="shared" si="318"/>
        <v/>
      </c>
      <c r="J3356" s="61" t="str">
        <f t="shared" si="314"/>
        <v/>
      </c>
      <c r="K3356" s="61">
        <f t="array" ref="K3356">(MAX(IF($A3356=InsertVoiceSwitchActivateLOG!A$1:A$7000,InsertVoiceSwitchActivateLOG!H$1:H$7000,0)))</f>
        <v>2.2800000000000001E-2</v>
      </c>
      <c r="L3356" s="61" t="str">
        <f t="shared" si="319"/>
        <v/>
      </c>
      <c r="M3356" s="61">
        <f t="shared" si="317"/>
        <v>16.799999999989268</v>
      </c>
      <c r="N3356" s="59" t="str">
        <f t="shared" si="315"/>
        <v/>
      </c>
      <c r="O3356" s="59" t="str">
        <f t="shared" si="316"/>
        <v/>
      </c>
    </row>
    <row r="3357" spans="1:15" ht="12.5" customHeight="1" x14ac:dyDescent="0.35">
      <c r="A3357" s="2">
        <v>67</v>
      </c>
      <c r="B3357" s="2" t="s">
        <v>54</v>
      </c>
      <c r="C3357" s="69">
        <v>143.5385</v>
      </c>
      <c r="D3357" t="s">
        <v>50</v>
      </c>
      <c r="E3357" s="2" t="s">
        <v>42</v>
      </c>
      <c r="F3357" s="2" t="s">
        <v>55</v>
      </c>
      <c r="G3357" s="2">
        <v>1E-4</v>
      </c>
      <c r="H3357" s="2">
        <f>IF(OR(G3357="",G3358="",G3359="",G3360=""),"",(SUMIF(A3357:A$7000,A3357,G3357:G$7000)))</f>
        <v>2.2800000000000001E-2</v>
      </c>
      <c r="I3357" s="55">
        <f t="shared" si="318"/>
        <v>67</v>
      </c>
      <c r="J3357" s="61" t="str">
        <f t="shared" si="314"/>
        <v>TaskA</v>
      </c>
      <c r="K3357" s="55">
        <f t="array" ref="K3357">(MAX(IF($A3357=InsertVoiceSwitchActivateLOG!A$1:A$7000,InsertVoiceSwitchActivateLOG!H$1:H$7000,0)))</f>
        <v>2.2800000000000001E-2</v>
      </c>
      <c r="L3357" s="55">
        <f t="shared" si="319"/>
        <v>143.5385</v>
      </c>
      <c r="M3357" s="55">
        <f t="shared" si="317"/>
        <v>19.700000000000273</v>
      </c>
      <c r="N3357" s="59" t="str">
        <f t="shared" si="315"/>
        <v/>
      </c>
      <c r="O3357" s="59" t="str">
        <f t="shared" si="316"/>
        <v/>
      </c>
    </row>
    <row r="3358" spans="1:15" ht="12.5" customHeight="1" x14ac:dyDescent="0.35">
      <c r="A3358" s="61">
        <v>67</v>
      </c>
      <c r="B3358" s="61" t="s">
        <v>54</v>
      </c>
      <c r="C3358" s="70">
        <v>143.55699999999999</v>
      </c>
      <c r="D3358" s="59" t="s">
        <v>50</v>
      </c>
      <c r="E3358" s="61" t="s">
        <v>42</v>
      </c>
      <c r="F3358" s="61" t="s">
        <v>55</v>
      </c>
      <c r="G3358" s="61">
        <v>1E-4</v>
      </c>
      <c r="H3358" s="61">
        <f>IF(OR(G3358="",G3359="",G3360="",G3361=""),"",(SUMIF(A3358:A$7000,A3358,G3358:G$7000)))</f>
        <v>2.2700000000000001E-2</v>
      </c>
      <c r="I3358" s="61" t="str">
        <f t="shared" si="318"/>
        <v/>
      </c>
      <c r="J3358" s="61" t="str">
        <f t="shared" si="314"/>
        <v/>
      </c>
      <c r="K3358" s="61">
        <f t="array" ref="K3358">(MAX(IF($A3358=InsertVoiceSwitchActivateLOG!A$1:A$7000,InsertVoiceSwitchActivateLOG!H$1:H$7000,0)))</f>
        <v>2.2800000000000001E-2</v>
      </c>
      <c r="L3358" s="61" t="str">
        <f t="shared" si="319"/>
        <v/>
      </c>
      <c r="M3358" s="61">
        <f t="shared" si="317"/>
        <v>18.499999999988859</v>
      </c>
      <c r="N3358" s="59">
        <f t="shared" si="315"/>
        <v>67</v>
      </c>
      <c r="O3358" s="59">
        <f t="shared" si="316"/>
        <v>1</v>
      </c>
    </row>
    <row r="3359" spans="1:15" ht="12.5" customHeight="1" x14ac:dyDescent="0.35">
      <c r="A3359" s="2">
        <v>67</v>
      </c>
      <c r="B3359" s="2" t="s">
        <v>56</v>
      </c>
      <c r="C3359" s="69">
        <v>143.5779</v>
      </c>
      <c r="D3359" t="s">
        <v>50</v>
      </c>
      <c r="E3359" s="2" t="s">
        <v>42</v>
      </c>
      <c r="F3359" s="2" t="s">
        <v>55</v>
      </c>
      <c r="G3359" s="2">
        <v>1.5E-3</v>
      </c>
      <c r="H3359" s="2">
        <f>IF(OR(G3359="",G3360="",G3361="",G3362=""),"",(SUMIF(A3359:A$7000,A3359,G3359:G$7000)))</f>
        <v>2.2599999999999999E-2</v>
      </c>
      <c r="I3359" s="55" t="str">
        <f t="shared" si="318"/>
        <v/>
      </c>
      <c r="J3359" s="61" t="str">
        <f t="shared" si="314"/>
        <v/>
      </c>
      <c r="K3359" s="55">
        <f t="array" ref="K3359">(MAX(IF($A3359=InsertVoiceSwitchActivateLOG!A$1:A$7000,InsertVoiceSwitchActivateLOG!H$1:H$7000,0)))</f>
        <v>2.2800000000000001E-2</v>
      </c>
      <c r="L3359" s="55" t="str">
        <f t="shared" si="319"/>
        <v/>
      </c>
      <c r="M3359" s="55">
        <f t="shared" si="317"/>
        <v>20.900000000011687</v>
      </c>
      <c r="N3359" s="59">
        <f t="shared" si="315"/>
        <v>67</v>
      </c>
      <c r="O3359" s="59">
        <f t="shared" si="316"/>
        <v>-1</v>
      </c>
    </row>
    <row r="3360" spans="1:15" ht="12.5" customHeight="1" x14ac:dyDescent="0.35">
      <c r="A3360" s="61">
        <v>67</v>
      </c>
      <c r="B3360" s="61" t="s">
        <v>54</v>
      </c>
      <c r="C3360" s="70">
        <v>143.6112</v>
      </c>
      <c r="D3360" s="59" t="s">
        <v>50</v>
      </c>
      <c r="E3360" s="61" t="s">
        <v>42</v>
      </c>
      <c r="F3360" s="61" t="s">
        <v>55</v>
      </c>
      <c r="G3360" s="61">
        <v>8.0000000000000004E-4</v>
      </c>
      <c r="H3360" s="61">
        <f>IF(OR(G3360="",G3361="",G3362="",G3363=""),"",(SUMIF(A3360:A$7000,A3360,G3360:G$7000)))</f>
        <v>2.1099999999999997E-2</v>
      </c>
      <c r="I3360" s="61" t="str">
        <f t="shared" si="318"/>
        <v/>
      </c>
      <c r="J3360" s="61" t="str">
        <f t="shared" si="314"/>
        <v/>
      </c>
      <c r="K3360" s="61">
        <f t="array" ref="K3360">(MAX(IF($A3360=InsertVoiceSwitchActivateLOG!A$1:A$7000,InsertVoiceSwitchActivateLOG!H$1:H$7000,0)))</f>
        <v>2.2800000000000001E-2</v>
      </c>
      <c r="L3360" s="61" t="str">
        <f t="shared" si="319"/>
        <v/>
      </c>
      <c r="M3360" s="61">
        <f t="shared" si="317"/>
        <v>33.299999999996999</v>
      </c>
      <c r="N3360" s="59">
        <f t="shared" si="315"/>
        <v>67</v>
      </c>
      <c r="O3360" s="59">
        <f t="shared" si="316"/>
        <v>1</v>
      </c>
    </row>
    <row r="3361" spans="1:15" ht="12.5" customHeight="1" x14ac:dyDescent="0.35">
      <c r="A3361" s="2">
        <v>67</v>
      </c>
      <c r="B3361" s="2" t="s">
        <v>56</v>
      </c>
      <c r="C3361" s="69">
        <v>143.63659999999999</v>
      </c>
      <c r="D3361" t="s">
        <v>50</v>
      </c>
      <c r="E3361" s="2" t="s">
        <v>42</v>
      </c>
      <c r="F3361" s="2" t="s">
        <v>55</v>
      </c>
      <c r="G3361" s="2">
        <v>3.8E-3</v>
      </c>
      <c r="H3361" s="2">
        <f>IF(OR(G3361="",G3362="",G3363="",G3364=""),"",(SUMIF(A3361:A$7000,A3361,G3361:G$7000)))</f>
        <v>2.0299999999999995E-2</v>
      </c>
      <c r="I3361" s="55" t="str">
        <f t="shared" si="318"/>
        <v/>
      </c>
      <c r="J3361" s="61" t="str">
        <f t="shared" si="314"/>
        <v/>
      </c>
      <c r="K3361" s="55">
        <f t="array" ref="K3361">(MAX(IF($A3361=InsertVoiceSwitchActivateLOG!A$1:A$7000,InsertVoiceSwitchActivateLOG!H$1:H$7000,0)))</f>
        <v>2.2800000000000001E-2</v>
      </c>
      <c r="L3361" s="55" t="str">
        <f t="shared" si="319"/>
        <v/>
      </c>
      <c r="M3361" s="55">
        <f t="shared" si="317"/>
        <v>25.399999999990541</v>
      </c>
      <c r="N3361" s="59">
        <f t="shared" si="315"/>
        <v>67</v>
      </c>
      <c r="O3361" s="59">
        <f t="shared" si="316"/>
        <v>-1</v>
      </c>
    </row>
    <row r="3362" spans="1:15" ht="12.5" customHeight="1" x14ac:dyDescent="0.35">
      <c r="A3362" s="61">
        <v>67</v>
      </c>
      <c r="B3362" s="61" t="s">
        <v>56</v>
      </c>
      <c r="C3362" s="70">
        <v>143.65129999999999</v>
      </c>
      <c r="D3362" s="59" t="s">
        <v>50</v>
      </c>
      <c r="E3362" s="61" t="s">
        <v>42</v>
      </c>
      <c r="F3362" s="61" t="s">
        <v>55</v>
      </c>
      <c r="G3362" s="61">
        <v>3.0999999999999999E-3</v>
      </c>
      <c r="H3362" s="61">
        <f>IF(OR(G3362="",G3363="",G3364="",G3365=""),"",(SUMIF(A3362:A$7000,A3362,G3362:G$7000)))</f>
        <v>1.6500000000000001E-2</v>
      </c>
      <c r="I3362" s="61" t="str">
        <f t="shared" si="318"/>
        <v/>
      </c>
      <c r="J3362" s="61" t="str">
        <f t="shared" si="314"/>
        <v/>
      </c>
      <c r="K3362" s="61">
        <f t="array" ref="K3362">(MAX(IF($A3362=InsertVoiceSwitchActivateLOG!A$1:A$7000,InsertVoiceSwitchActivateLOG!H$1:H$7000,0)))</f>
        <v>2.2800000000000001E-2</v>
      </c>
      <c r="L3362" s="61" t="str">
        <f t="shared" si="319"/>
        <v/>
      </c>
      <c r="M3362" s="61">
        <f t="shared" si="317"/>
        <v>14.70000000000482</v>
      </c>
      <c r="N3362" s="59">
        <f t="shared" si="315"/>
        <v>67</v>
      </c>
      <c r="O3362" s="59">
        <f t="shared" si="316"/>
        <v>-1</v>
      </c>
    </row>
    <row r="3363" spans="1:15" ht="12.5" customHeight="1" x14ac:dyDescent="0.35">
      <c r="A3363" s="2">
        <v>67</v>
      </c>
      <c r="B3363" s="2" t="s">
        <v>56</v>
      </c>
      <c r="C3363" s="69">
        <v>143.66759999999999</v>
      </c>
      <c r="D3363" t="s">
        <v>50</v>
      </c>
      <c r="E3363" s="2" t="s">
        <v>42</v>
      </c>
      <c r="F3363" s="2" t="s">
        <v>55</v>
      </c>
      <c r="G3363" s="2">
        <v>2E-3</v>
      </c>
      <c r="H3363" s="2">
        <f>IF(OR(G3363="",G3364="",G3365="",G3366=""),"",(SUMIF(A3363:A$7000,A3363,G3363:G$7000)))</f>
        <v>1.3400000000000002E-2</v>
      </c>
      <c r="I3363" s="55" t="str">
        <f t="shared" si="318"/>
        <v/>
      </c>
      <c r="J3363" s="61" t="str">
        <f t="shared" si="314"/>
        <v/>
      </c>
      <c r="K3363" s="55">
        <f t="array" ref="K3363">(MAX(IF($A3363=InsertVoiceSwitchActivateLOG!A$1:A$7000,InsertVoiceSwitchActivateLOG!H$1:H$7000,0)))</f>
        <v>2.2800000000000001E-2</v>
      </c>
      <c r="L3363" s="55" t="str">
        <f t="shared" si="319"/>
        <v/>
      </c>
      <c r="M3363" s="55">
        <f t="shared" si="317"/>
        <v>16.300000000001091</v>
      </c>
      <c r="N3363" s="59">
        <f t="shared" si="315"/>
        <v>67</v>
      </c>
      <c r="O3363" s="59">
        <f t="shared" si="316"/>
        <v>1</v>
      </c>
    </row>
    <row r="3364" spans="1:15" ht="12.5" customHeight="1" x14ac:dyDescent="0.35">
      <c r="A3364" s="61">
        <v>67</v>
      </c>
      <c r="B3364" s="61" t="s">
        <v>56</v>
      </c>
      <c r="C3364" s="70">
        <v>143.68729999999999</v>
      </c>
      <c r="D3364" s="59" t="s">
        <v>50</v>
      </c>
      <c r="E3364" s="61" t="s">
        <v>42</v>
      </c>
      <c r="F3364" s="61" t="s">
        <v>55</v>
      </c>
      <c r="G3364" s="61">
        <v>2.7000000000000001E-3</v>
      </c>
      <c r="H3364" s="61">
        <f>IF(OR(G3364="",G3365="",G3366="",G3367=""),"",(SUMIF(A3364:A$7000,A3364,G3364:G$7000)))</f>
        <v>1.14E-2</v>
      </c>
      <c r="I3364" s="61" t="str">
        <f t="shared" si="318"/>
        <v/>
      </c>
      <c r="J3364" s="61" t="str">
        <f t="shared" si="314"/>
        <v/>
      </c>
      <c r="K3364" s="61">
        <f t="array" ref="K3364">(MAX(IF($A3364=InsertVoiceSwitchActivateLOG!A$1:A$7000,InsertVoiceSwitchActivateLOG!H$1:H$7000,0)))</f>
        <v>2.2800000000000001E-2</v>
      </c>
      <c r="L3364" s="61" t="str">
        <f t="shared" si="319"/>
        <v/>
      </c>
      <c r="M3364" s="61">
        <f t="shared" si="317"/>
        <v>19.700000000000273</v>
      </c>
      <c r="N3364" s="59">
        <f t="shared" si="315"/>
        <v>67</v>
      </c>
      <c r="O3364" s="59">
        <f t="shared" si="316"/>
        <v>-1</v>
      </c>
    </row>
    <row r="3365" spans="1:15" ht="12.5" customHeight="1" x14ac:dyDescent="0.35">
      <c r="A3365" s="2">
        <v>67</v>
      </c>
      <c r="B3365" s="2" t="s">
        <v>56</v>
      </c>
      <c r="C3365" s="69">
        <v>143.71100000000001</v>
      </c>
      <c r="D3365" t="s">
        <v>50</v>
      </c>
      <c r="E3365" s="2" t="s">
        <v>42</v>
      </c>
      <c r="F3365" s="2" t="s">
        <v>55</v>
      </c>
      <c r="G3365" s="2">
        <v>2.0999999999999999E-3</v>
      </c>
      <c r="H3365" s="2">
        <f>IF(OR(G3365="",G3366="",G3367="",G3368=""),"",(SUMIF(A3365:A$7000,A3365,G3365:G$7000)))</f>
        <v>8.6999999999999994E-3</v>
      </c>
      <c r="I3365" s="55" t="str">
        <f t="shared" si="318"/>
        <v/>
      </c>
      <c r="J3365" s="61" t="str">
        <f t="shared" si="314"/>
        <v/>
      </c>
      <c r="K3365" s="55">
        <f t="array" ref="K3365">(MAX(IF($A3365=InsertVoiceSwitchActivateLOG!A$1:A$7000,InsertVoiceSwitchActivateLOG!H$1:H$7000,0)))</f>
        <v>2.2800000000000001E-2</v>
      </c>
      <c r="L3365" s="55" t="str">
        <f t="shared" si="319"/>
        <v/>
      </c>
      <c r="M3365" s="55">
        <f t="shared" si="317"/>
        <v>23.700000000019372</v>
      </c>
      <c r="N3365" s="59">
        <f t="shared" si="315"/>
        <v>67</v>
      </c>
      <c r="O3365" s="59">
        <f t="shared" si="316"/>
        <v>-1</v>
      </c>
    </row>
    <row r="3366" spans="1:15" ht="12.5" customHeight="1" x14ac:dyDescent="0.35">
      <c r="A3366" s="61">
        <v>67</v>
      </c>
      <c r="B3366" s="61" t="s">
        <v>54</v>
      </c>
      <c r="C3366" s="70">
        <v>143.7312</v>
      </c>
      <c r="D3366" s="59" t="s">
        <v>50</v>
      </c>
      <c r="E3366" s="61" t="s">
        <v>42</v>
      </c>
      <c r="F3366" s="61" t="s">
        <v>55</v>
      </c>
      <c r="G3366" s="61">
        <v>4.0000000000000002E-4</v>
      </c>
      <c r="H3366" s="61">
        <f>IF(OR(G3366="",G3367="",G3368="",G3369=""),"",(SUMIF(A3366:A$7000,A3366,G3366:G$7000)))</f>
        <v>6.6E-3</v>
      </c>
      <c r="I3366" s="61" t="str">
        <f t="shared" si="318"/>
        <v/>
      </c>
      <c r="J3366" s="61" t="str">
        <f t="shared" si="314"/>
        <v/>
      </c>
      <c r="K3366" s="61">
        <f t="array" ref="K3366">(MAX(IF($A3366=InsertVoiceSwitchActivateLOG!A$1:A$7000,InsertVoiceSwitchActivateLOG!H$1:H$7000,0)))</f>
        <v>2.2800000000000001E-2</v>
      </c>
      <c r="L3366" s="61" t="str">
        <f t="shared" si="319"/>
        <v/>
      </c>
      <c r="M3366" s="61">
        <f t="shared" si="317"/>
        <v>20.199999999988449</v>
      </c>
      <c r="N3366" s="59">
        <f t="shared" si="315"/>
        <v>67</v>
      </c>
      <c r="O3366" s="59">
        <f t="shared" si="316"/>
        <v>1</v>
      </c>
    </row>
    <row r="3367" spans="1:15" ht="12.5" customHeight="1" x14ac:dyDescent="0.35">
      <c r="A3367" s="2">
        <v>67</v>
      </c>
      <c r="B3367" s="2" t="s">
        <v>56</v>
      </c>
      <c r="C3367" s="69">
        <v>143.75139999999999</v>
      </c>
      <c r="D3367" t="s">
        <v>50</v>
      </c>
      <c r="E3367" s="2" t="s">
        <v>42</v>
      </c>
      <c r="F3367" s="2" t="s">
        <v>55</v>
      </c>
      <c r="G3367" s="2">
        <v>1.8E-3</v>
      </c>
      <c r="H3367" s="2">
        <f>IF(OR(G3367="",G3368="",G3369="",G3370=""),"",(SUMIF(A3367:A$7000,A3367,G3367:G$7000)))</f>
        <v>6.1999999999999998E-3</v>
      </c>
      <c r="I3367" s="55" t="str">
        <f t="shared" si="318"/>
        <v/>
      </c>
      <c r="J3367" s="61" t="str">
        <f t="shared" si="314"/>
        <v/>
      </c>
      <c r="K3367" s="55">
        <f t="array" ref="K3367">(MAX(IF($A3367=InsertVoiceSwitchActivateLOG!A$1:A$7000,InsertVoiceSwitchActivateLOG!H$1:H$7000,0)))</f>
        <v>2.2800000000000001E-2</v>
      </c>
      <c r="L3367" s="55" t="str">
        <f t="shared" si="319"/>
        <v/>
      </c>
      <c r="M3367" s="55">
        <f t="shared" si="317"/>
        <v>20.199999999988449</v>
      </c>
      <c r="N3367" s="59">
        <f t="shared" si="315"/>
        <v>67</v>
      </c>
      <c r="O3367" s="59">
        <f t="shared" si="316"/>
        <v>-1</v>
      </c>
    </row>
    <row r="3368" spans="1:15" ht="12.5" customHeight="1" x14ac:dyDescent="0.35">
      <c r="A3368" s="61">
        <v>67</v>
      </c>
      <c r="B3368" s="61" t="s">
        <v>56</v>
      </c>
      <c r="C3368" s="70">
        <v>143.77019999999999</v>
      </c>
      <c r="D3368" s="59" t="s">
        <v>50</v>
      </c>
      <c r="E3368" s="61" t="s">
        <v>42</v>
      </c>
      <c r="F3368" s="61" t="s">
        <v>55</v>
      </c>
      <c r="G3368" s="61">
        <v>1E-3</v>
      </c>
      <c r="H3368" s="61">
        <f>IF(OR(G3368="",G3369="",G3370="",G3371=""),"",(SUMIF(A3368:A$7000,A3368,G3368:G$7000)))</f>
        <v>4.3999999999999994E-3</v>
      </c>
      <c r="I3368" s="61" t="str">
        <f t="shared" si="318"/>
        <v/>
      </c>
      <c r="J3368" s="61" t="str">
        <f t="shared" si="314"/>
        <v/>
      </c>
      <c r="K3368" s="61">
        <f t="array" ref="K3368">(MAX(IF($A3368=InsertVoiceSwitchActivateLOG!A$1:A$7000,InsertVoiceSwitchActivateLOG!H$1:H$7000,0)))</f>
        <v>2.2800000000000001E-2</v>
      </c>
      <c r="L3368" s="61" t="str">
        <f t="shared" si="319"/>
        <v/>
      </c>
      <c r="M3368" s="61">
        <f t="shared" si="317"/>
        <v>18.799999999998818</v>
      </c>
      <c r="N3368" s="59">
        <f t="shared" si="315"/>
        <v>67</v>
      </c>
      <c r="O3368" s="59">
        <f t="shared" si="316"/>
        <v>-1</v>
      </c>
    </row>
    <row r="3369" spans="1:15" ht="12.5" customHeight="1" x14ac:dyDescent="0.35">
      <c r="A3369" s="2">
        <v>67</v>
      </c>
      <c r="B3369" s="2" t="s">
        <v>54</v>
      </c>
      <c r="C3369" s="69">
        <v>143.7885</v>
      </c>
      <c r="D3369" t="s">
        <v>50</v>
      </c>
      <c r="E3369" s="2" t="s">
        <v>42</v>
      </c>
      <c r="F3369" s="2" t="s">
        <v>55</v>
      </c>
      <c r="G3369" s="2">
        <v>8.0000000000000004E-4</v>
      </c>
      <c r="H3369" s="2" t="str">
        <f>IF(OR(G3369="",G3370="",G3371="",G3372=""),"",(SUMIF(A3369:A$7000,A3369,G3369:G$7000)))</f>
        <v/>
      </c>
      <c r="I3369" s="55" t="str">
        <f t="shared" si="318"/>
        <v/>
      </c>
      <c r="J3369" s="61" t="str">
        <f t="shared" si="314"/>
        <v/>
      </c>
      <c r="K3369" s="55">
        <f t="array" ref="K3369">(MAX(IF($A3369=InsertVoiceSwitchActivateLOG!A$1:A$7000,InsertVoiceSwitchActivateLOG!H$1:H$7000,0)))</f>
        <v>2.2800000000000001E-2</v>
      </c>
      <c r="L3369" s="55" t="str">
        <f t="shared" si="319"/>
        <v/>
      </c>
      <c r="M3369" s="55">
        <f t="shared" si="317"/>
        <v>18.300000000010641</v>
      </c>
      <c r="N3369" s="59">
        <f t="shared" si="315"/>
        <v>67</v>
      </c>
      <c r="O3369" s="59">
        <f t="shared" si="316"/>
        <v>1</v>
      </c>
    </row>
    <row r="3370" spans="1:15" ht="12.5" customHeight="1" x14ac:dyDescent="0.35">
      <c r="A3370" s="61">
        <v>67</v>
      </c>
      <c r="B3370" s="61" t="s">
        <v>56</v>
      </c>
      <c r="C3370" s="70">
        <v>143.80789999999999</v>
      </c>
      <c r="D3370" s="59" t="s">
        <v>50</v>
      </c>
      <c r="E3370" s="61" t="s">
        <v>42</v>
      </c>
      <c r="F3370" s="61" t="s">
        <v>55</v>
      </c>
      <c r="G3370" s="61">
        <v>1.2999999999999999E-3</v>
      </c>
      <c r="H3370" s="61" t="str">
        <f>IF(OR(G3370="",G3371="",G3372="",G3373=""),"",(SUMIF(A3370:A$7000,A3370,G3370:G$7000)))</f>
        <v/>
      </c>
      <c r="I3370" s="61" t="str">
        <f t="shared" si="318"/>
        <v/>
      </c>
      <c r="J3370" s="61" t="str">
        <f t="shared" si="314"/>
        <v/>
      </c>
      <c r="K3370" s="61">
        <f t="array" ref="K3370">(MAX(IF($A3370=InsertVoiceSwitchActivateLOG!A$1:A$7000,InsertVoiceSwitchActivateLOG!H$1:H$7000,0)))</f>
        <v>2.2800000000000001E-2</v>
      </c>
      <c r="L3370" s="61" t="str">
        <f t="shared" si="319"/>
        <v/>
      </c>
      <c r="M3370" s="61">
        <f t="shared" si="317"/>
        <v>19.399999999990314</v>
      </c>
      <c r="N3370" s="59">
        <f t="shared" si="315"/>
        <v>67</v>
      </c>
      <c r="O3370" s="59">
        <f t="shared" si="316"/>
        <v>1</v>
      </c>
    </row>
    <row r="3371" spans="1:15" ht="12.5" customHeight="1" x14ac:dyDescent="0.35">
      <c r="A3371" s="2">
        <v>67</v>
      </c>
      <c r="B3371" s="2" t="s">
        <v>56</v>
      </c>
      <c r="C3371" s="69">
        <v>143.82730000000001</v>
      </c>
      <c r="D3371" t="s">
        <v>50</v>
      </c>
      <c r="E3371" s="2" t="s">
        <v>42</v>
      </c>
      <c r="F3371" s="2" t="s">
        <v>55</v>
      </c>
      <c r="G3371" s="2">
        <v>1.2999999999999999E-3</v>
      </c>
      <c r="H3371" s="2" t="str">
        <f>IF(OR(G3371="",G3372="",G3373="",G3374=""),"",(SUMIF(A3371:A$7000,A3371,G3371:G$7000)))</f>
        <v/>
      </c>
      <c r="I3371" s="55" t="str">
        <f t="shared" si="318"/>
        <v/>
      </c>
      <c r="J3371" s="61" t="str">
        <f t="shared" si="314"/>
        <v/>
      </c>
      <c r="K3371" s="55">
        <f t="array" ref="K3371">(MAX(IF($A3371=InsertVoiceSwitchActivateLOG!A$1:A$7000,InsertVoiceSwitchActivateLOG!H$1:H$7000,0)))</f>
        <v>2.2800000000000001E-2</v>
      </c>
      <c r="L3371" s="55" t="str">
        <f t="shared" si="319"/>
        <v/>
      </c>
      <c r="M3371" s="55">
        <f t="shared" si="317"/>
        <v>19.400000000018736</v>
      </c>
      <c r="N3371" s="59" t="str">
        <f t="shared" si="315"/>
        <v/>
      </c>
      <c r="O3371" s="59" t="str">
        <f t="shared" si="316"/>
        <v/>
      </c>
    </row>
    <row r="3372" spans="1:15" ht="12.5" customHeight="1" x14ac:dyDescent="0.35">
      <c r="A3372" s="61">
        <v>67</v>
      </c>
      <c r="B3372" s="61" t="s">
        <v>54</v>
      </c>
      <c r="C3372" s="70">
        <v>143.85069999999999</v>
      </c>
      <c r="D3372" s="59" t="s">
        <v>50</v>
      </c>
      <c r="E3372" s="61" t="s">
        <v>42</v>
      </c>
      <c r="F3372" s="61" t="s">
        <v>55</v>
      </c>
      <c r="G3372" s="61"/>
      <c r="H3372" s="61" t="str">
        <f>IF(OR(G3372="",G3373="",G3374="",G3375=""),"",(SUMIF(A3372:A$7000,A3372,G3372:G$7000)))</f>
        <v/>
      </c>
      <c r="I3372" s="61" t="str">
        <f t="shared" si="318"/>
        <v/>
      </c>
      <c r="J3372" s="61" t="str">
        <f t="shared" si="314"/>
        <v/>
      </c>
      <c r="K3372" s="61">
        <f t="array" ref="K3372">(MAX(IF($A3372=InsertVoiceSwitchActivateLOG!A$1:A$7000,InsertVoiceSwitchActivateLOG!H$1:H$7000,0)))</f>
        <v>2.2800000000000001E-2</v>
      </c>
      <c r="L3372" s="61" t="str">
        <f t="shared" si="319"/>
        <v/>
      </c>
      <c r="M3372" s="61">
        <f t="shared" si="317"/>
        <v>23.399999999980992</v>
      </c>
      <c r="N3372" s="59" t="str">
        <f t="shared" si="315"/>
        <v/>
      </c>
      <c r="O3372" s="59" t="str">
        <f t="shared" si="316"/>
        <v/>
      </c>
    </row>
    <row r="3373" spans="1:15" ht="12.5" customHeight="1" x14ac:dyDescent="0.35">
      <c r="A3373" s="2">
        <v>67</v>
      </c>
      <c r="B3373" s="2" t="s">
        <v>54</v>
      </c>
      <c r="C3373" s="69">
        <v>143.87029999999999</v>
      </c>
      <c r="D3373" t="s">
        <v>50</v>
      </c>
      <c r="E3373" s="2" t="s">
        <v>42</v>
      </c>
      <c r="F3373" s="2" t="s">
        <v>55</v>
      </c>
      <c r="G3373" s="2"/>
      <c r="H3373" s="2" t="str">
        <f>IF(OR(G3373="",G3374="",G3375="",G3376=""),"",(SUMIF(A3373:A$7000,A3373,G3373:G$7000)))</f>
        <v/>
      </c>
      <c r="I3373" s="55" t="str">
        <f t="shared" si="318"/>
        <v/>
      </c>
      <c r="J3373" s="61" t="str">
        <f t="shared" si="314"/>
        <v/>
      </c>
      <c r="K3373" s="55">
        <f t="array" ref="K3373">(MAX(IF($A3373=InsertVoiceSwitchActivateLOG!A$1:A$7000,InsertVoiceSwitchActivateLOG!H$1:H$7000,0)))</f>
        <v>2.2800000000000001E-2</v>
      </c>
      <c r="L3373" s="55" t="str">
        <f t="shared" si="319"/>
        <v/>
      </c>
      <c r="M3373" s="55">
        <f t="shared" si="317"/>
        <v>19.599999999996953</v>
      </c>
      <c r="N3373" s="59" t="str">
        <f t="shared" si="315"/>
        <v/>
      </c>
      <c r="O3373" s="59" t="str">
        <f t="shared" si="316"/>
        <v/>
      </c>
    </row>
    <row r="3374" spans="1:15" ht="12.5" customHeight="1" x14ac:dyDescent="0.35">
      <c r="A3374" s="61">
        <v>67</v>
      </c>
      <c r="B3374" s="61" t="s">
        <v>54</v>
      </c>
      <c r="C3374" s="70">
        <v>143.88749999999999</v>
      </c>
      <c r="D3374" s="59" t="s">
        <v>50</v>
      </c>
      <c r="E3374" s="61" t="s">
        <v>42</v>
      </c>
      <c r="F3374" s="61" t="s">
        <v>55</v>
      </c>
      <c r="G3374" s="61"/>
      <c r="H3374" s="61" t="str">
        <f>IF(OR(G3374="",G3375="",G3376="",G3377=""),"",(SUMIF(A3374:A$7000,A3374,G3374:G$7000)))</f>
        <v/>
      </c>
      <c r="I3374" s="61" t="str">
        <f t="shared" si="318"/>
        <v/>
      </c>
      <c r="J3374" s="61" t="str">
        <f t="shared" si="314"/>
        <v/>
      </c>
      <c r="K3374" s="61">
        <f t="array" ref="K3374">(MAX(IF($A3374=InsertVoiceSwitchActivateLOG!A$1:A$7000,InsertVoiceSwitchActivateLOG!H$1:H$7000,0)))</f>
        <v>2.2800000000000001E-2</v>
      </c>
      <c r="L3374" s="61" t="str">
        <f t="shared" si="319"/>
        <v/>
      </c>
      <c r="M3374" s="61">
        <f t="shared" si="317"/>
        <v>17.200000000002547</v>
      </c>
      <c r="N3374" s="59" t="str">
        <f t="shared" si="315"/>
        <v/>
      </c>
      <c r="O3374" s="59" t="str">
        <f t="shared" si="316"/>
        <v/>
      </c>
    </row>
    <row r="3375" spans="1:15" ht="12.5" customHeight="1" x14ac:dyDescent="0.35">
      <c r="A3375" s="2">
        <v>67</v>
      </c>
      <c r="B3375" s="2" t="s">
        <v>54</v>
      </c>
      <c r="C3375" s="69">
        <v>143.9034</v>
      </c>
      <c r="D3375" t="s">
        <v>50</v>
      </c>
      <c r="E3375" s="2" t="s">
        <v>42</v>
      </c>
      <c r="F3375" s="2" t="s">
        <v>55</v>
      </c>
      <c r="G3375" s="2"/>
      <c r="H3375" s="2" t="str">
        <f>IF(OR(G3375="",G3376="",G3377="",G3378=""),"",(SUMIF(A3375:A$7000,A3375,G3375:G$7000)))</f>
        <v/>
      </c>
      <c r="I3375" s="55" t="str">
        <f t="shared" si="318"/>
        <v/>
      </c>
      <c r="J3375" s="61" t="str">
        <f t="shared" si="314"/>
        <v/>
      </c>
      <c r="K3375" s="55">
        <f t="array" ref="K3375">(MAX(IF($A3375=InsertVoiceSwitchActivateLOG!A$1:A$7000,InsertVoiceSwitchActivateLOG!H$1:H$7000,0)))</f>
        <v>2.2800000000000001E-2</v>
      </c>
      <c r="L3375" s="55" t="str">
        <f t="shared" si="319"/>
        <v/>
      </c>
      <c r="M3375" s="55">
        <f t="shared" si="317"/>
        <v>15.900000000016234</v>
      </c>
      <c r="N3375" s="59" t="str">
        <f t="shared" si="315"/>
        <v/>
      </c>
      <c r="O3375" s="59" t="str">
        <f t="shared" si="316"/>
        <v/>
      </c>
    </row>
    <row r="3376" spans="1:15" ht="12.5" customHeight="1" x14ac:dyDescent="0.35">
      <c r="A3376" s="61">
        <v>67</v>
      </c>
      <c r="B3376" s="61" t="s">
        <v>54</v>
      </c>
      <c r="C3376" s="70">
        <v>143.92400000000001</v>
      </c>
      <c r="D3376" s="59" t="s">
        <v>50</v>
      </c>
      <c r="E3376" s="61" t="s">
        <v>42</v>
      </c>
      <c r="F3376" s="61" t="s">
        <v>55</v>
      </c>
      <c r="G3376" s="61"/>
      <c r="H3376" s="61" t="str">
        <f>IF(OR(G3376="",G3377="",G3378="",G3379=""),"",(SUMIF(A3376:A$7000,A3376,G3376:G$7000)))</f>
        <v/>
      </c>
      <c r="I3376" s="61" t="str">
        <f t="shared" si="318"/>
        <v/>
      </c>
      <c r="J3376" s="61" t="str">
        <f t="shared" si="314"/>
        <v/>
      </c>
      <c r="K3376" s="61">
        <f t="array" ref="K3376">(MAX(IF($A3376=InsertVoiceSwitchActivateLOG!A$1:A$7000,InsertVoiceSwitchActivateLOG!H$1:H$7000,0)))</f>
        <v>2.2800000000000001E-2</v>
      </c>
      <c r="L3376" s="61" t="str">
        <f t="shared" si="319"/>
        <v/>
      </c>
      <c r="M3376" s="61">
        <f t="shared" si="317"/>
        <v>20.600000000001728</v>
      </c>
      <c r="N3376" s="59" t="str">
        <f t="shared" si="315"/>
        <v/>
      </c>
      <c r="O3376" s="59" t="str">
        <f t="shared" si="316"/>
        <v/>
      </c>
    </row>
    <row r="3377" spans="1:15" ht="12.5" customHeight="1" x14ac:dyDescent="0.35">
      <c r="A3377" s="2">
        <v>67</v>
      </c>
      <c r="B3377" s="2" t="s">
        <v>54</v>
      </c>
      <c r="C3377" s="69">
        <v>143.95310000000001</v>
      </c>
      <c r="D3377" t="s">
        <v>50</v>
      </c>
      <c r="E3377" s="2" t="s">
        <v>42</v>
      </c>
      <c r="F3377" s="2" t="s">
        <v>55</v>
      </c>
      <c r="G3377" s="2"/>
      <c r="H3377" s="2" t="str">
        <f>IF(OR(G3377="",G3378="",G3379="",G3380=""),"",(SUMIF(A3377:A$7000,A3377,G3377:G$7000)))</f>
        <v/>
      </c>
      <c r="I3377" s="55" t="str">
        <f t="shared" si="318"/>
        <v/>
      </c>
      <c r="J3377" s="61" t="str">
        <f t="shared" si="314"/>
        <v/>
      </c>
      <c r="K3377" s="55">
        <f t="array" ref="K3377">(MAX(IF($A3377=InsertVoiceSwitchActivateLOG!A$1:A$7000,InsertVoiceSwitchActivateLOG!H$1:H$7000,0)))</f>
        <v>2.2800000000000001E-2</v>
      </c>
      <c r="L3377" s="55" t="str">
        <f t="shared" si="319"/>
        <v/>
      </c>
      <c r="M3377" s="55">
        <f t="shared" si="317"/>
        <v>29.099999999999682</v>
      </c>
      <c r="N3377" s="59" t="str">
        <f t="shared" si="315"/>
        <v/>
      </c>
      <c r="O3377" s="59" t="str">
        <f t="shared" si="316"/>
        <v/>
      </c>
    </row>
    <row r="3378" spans="1:15" ht="12.5" customHeight="1" x14ac:dyDescent="0.35">
      <c r="A3378" s="61">
        <v>67</v>
      </c>
      <c r="B3378" s="61" t="s">
        <v>54</v>
      </c>
      <c r="C3378" s="70">
        <v>143.97149999999999</v>
      </c>
      <c r="D3378" s="59" t="s">
        <v>50</v>
      </c>
      <c r="E3378" s="61" t="s">
        <v>42</v>
      </c>
      <c r="F3378" s="61" t="s">
        <v>55</v>
      </c>
      <c r="G3378" s="61"/>
      <c r="H3378" s="61" t="str">
        <f>IF(OR(G3378="",G3379="",G3380="",G3381=""),"",(SUMIF(A3378:A$7000,A3378,G3378:G$7000)))</f>
        <v/>
      </c>
      <c r="I3378" s="61" t="str">
        <f t="shared" si="318"/>
        <v/>
      </c>
      <c r="J3378" s="61" t="str">
        <f t="shared" si="314"/>
        <v/>
      </c>
      <c r="K3378" s="61">
        <f t="array" ref="K3378">(MAX(IF($A3378=InsertVoiceSwitchActivateLOG!A$1:A$7000,InsertVoiceSwitchActivateLOG!H$1:H$7000,0)))</f>
        <v>2.2800000000000001E-2</v>
      </c>
      <c r="L3378" s="61" t="str">
        <f t="shared" si="319"/>
        <v/>
      </c>
      <c r="M3378" s="61">
        <f t="shared" si="317"/>
        <v>18.399999999985539</v>
      </c>
      <c r="N3378" s="59" t="str">
        <f t="shared" si="315"/>
        <v/>
      </c>
      <c r="O3378" s="59" t="str">
        <f t="shared" si="316"/>
        <v/>
      </c>
    </row>
    <row r="3379" spans="1:15" ht="12.5" customHeight="1" x14ac:dyDescent="0.35">
      <c r="A3379" s="2">
        <v>67</v>
      </c>
      <c r="B3379" s="2" t="s">
        <v>54</v>
      </c>
      <c r="C3379" s="69">
        <v>143.99160000000001</v>
      </c>
      <c r="D3379" t="s">
        <v>50</v>
      </c>
      <c r="E3379" s="2" t="s">
        <v>42</v>
      </c>
      <c r="F3379" s="2" t="s">
        <v>55</v>
      </c>
      <c r="G3379" s="2"/>
      <c r="H3379" s="2" t="str">
        <f>IF(OR(G3379="",G3380="",G3381="",G3382=""),"",(SUMIF(A3379:A$7000,A3379,G3379:G$7000)))</f>
        <v/>
      </c>
      <c r="I3379" s="55" t="str">
        <f t="shared" si="318"/>
        <v/>
      </c>
      <c r="J3379" s="61" t="str">
        <f t="shared" si="314"/>
        <v/>
      </c>
      <c r="K3379" s="55">
        <f t="array" ref="K3379">(MAX(IF($A3379=InsertVoiceSwitchActivateLOG!A$1:A$7000,InsertVoiceSwitchActivateLOG!H$1:H$7000,0)))</f>
        <v>2.2800000000000001E-2</v>
      </c>
      <c r="L3379" s="55" t="str">
        <f t="shared" si="319"/>
        <v/>
      </c>
      <c r="M3379" s="55">
        <f t="shared" si="317"/>
        <v>20.100000000013551</v>
      </c>
      <c r="N3379" s="59" t="str">
        <f t="shared" si="315"/>
        <v/>
      </c>
      <c r="O3379" s="59" t="str">
        <f t="shared" si="316"/>
        <v/>
      </c>
    </row>
    <row r="3380" spans="1:15" ht="12.5" customHeight="1" x14ac:dyDescent="0.35">
      <c r="A3380" s="61">
        <v>67</v>
      </c>
      <c r="B3380" s="61" t="s">
        <v>54</v>
      </c>
      <c r="C3380" s="70">
        <v>144.01249999999999</v>
      </c>
      <c r="D3380" s="59" t="s">
        <v>50</v>
      </c>
      <c r="E3380" s="61" t="s">
        <v>42</v>
      </c>
      <c r="F3380" s="61" t="s">
        <v>55</v>
      </c>
      <c r="G3380" s="61"/>
      <c r="H3380" s="61" t="str">
        <f>IF(OR(G3380="",G3381="",G3382="",G3383=""),"",(SUMIF(A3380:A$7000,A3380,G3380:G$7000)))</f>
        <v/>
      </c>
      <c r="I3380" s="61" t="str">
        <f t="shared" si="318"/>
        <v/>
      </c>
      <c r="J3380" s="61" t="str">
        <f t="shared" si="314"/>
        <v/>
      </c>
      <c r="K3380" s="61">
        <f t="array" ref="K3380">(MAX(IF($A3380=InsertVoiceSwitchActivateLOG!A$1:A$7000,InsertVoiceSwitchActivateLOG!H$1:H$7000,0)))</f>
        <v>2.2800000000000001E-2</v>
      </c>
      <c r="L3380" s="61" t="str">
        <f t="shared" si="319"/>
        <v/>
      </c>
      <c r="M3380" s="61">
        <f t="shared" si="317"/>
        <v>20.899999999983265</v>
      </c>
      <c r="N3380" s="59" t="str">
        <f t="shared" si="315"/>
        <v/>
      </c>
      <c r="O3380" s="59" t="str">
        <f t="shared" si="316"/>
        <v/>
      </c>
    </row>
    <row r="3381" spans="1:15" ht="12.5" customHeight="1" x14ac:dyDescent="0.35">
      <c r="A3381" s="2">
        <v>67</v>
      </c>
      <c r="B3381" s="2" t="s">
        <v>54</v>
      </c>
      <c r="C3381" s="69">
        <v>144.03270000000001</v>
      </c>
      <c r="D3381" t="s">
        <v>50</v>
      </c>
      <c r="E3381" s="2" t="s">
        <v>42</v>
      </c>
      <c r="F3381" s="2" t="s">
        <v>55</v>
      </c>
      <c r="G3381" s="2"/>
      <c r="H3381" s="2" t="str">
        <f>IF(OR(G3381="",G3382="",G3383="",G3384=""),"",(SUMIF(A3381:A$7000,A3381,G3381:G$7000)))</f>
        <v/>
      </c>
      <c r="I3381" s="55" t="str">
        <f t="shared" si="318"/>
        <v/>
      </c>
      <c r="J3381" s="61" t="str">
        <f t="shared" si="314"/>
        <v/>
      </c>
      <c r="K3381" s="55">
        <f t="array" ref="K3381">(MAX(IF($A3381=InsertVoiceSwitchActivateLOG!A$1:A$7000,InsertVoiceSwitchActivateLOG!H$1:H$7000,0)))</f>
        <v>2.2800000000000001E-2</v>
      </c>
      <c r="L3381" s="55" t="str">
        <f t="shared" si="319"/>
        <v/>
      </c>
      <c r="M3381" s="55">
        <f t="shared" si="317"/>
        <v>20.200000000016871</v>
      </c>
      <c r="N3381" s="59" t="str">
        <f t="shared" si="315"/>
        <v/>
      </c>
      <c r="O3381" s="59" t="str">
        <f t="shared" si="316"/>
        <v/>
      </c>
    </row>
    <row r="3382" spans="1:15" ht="12.5" customHeight="1" x14ac:dyDescent="0.35">
      <c r="A3382" s="61">
        <v>67</v>
      </c>
      <c r="B3382" s="61" t="s">
        <v>54</v>
      </c>
      <c r="C3382" s="70">
        <v>144.0558</v>
      </c>
      <c r="D3382" s="59" t="s">
        <v>50</v>
      </c>
      <c r="E3382" s="61" t="s">
        <v>42</v>
      </c>
      <c r="F3382" s="61" t="s">
        <v>55</v>
      </c>
      <c r="G3382" s="61"/>
      <c r="H3382" s="61" t="str">
        <f>IF(OR(G3382="",G3383="",G3384="",G3385=""),"",(SUMIF(A3382:A$7000,A3382,G3382:G$7000)))</f>
        <v/>
      </c>
      <c r="I3382" s="61" t="str">
        <f t="shared" si="318"/>
        <v/>
      </c>
      <c r="J3382" s="61" t="str">
        <f t="shared" si="314"/>
        <v/>
      </c>
      <c r="K3382" s="61">
        <f t="array" ref="K3382">(MAX(IF($A3382=InsertVoiceSwitchActivateLOG!A$1:A$7000,InsertVoiceSwitchActivateLOG!H$1:H$7000,0)))</f>
        <v>2.2800000000000001E-2</v>
      </c>
      <c r="L3382" s="61" t="str">
        <f t="shared" si="319"/>
        <v/>
      </c>
      <c r="M3382" s="61">
        <f t="shared" si="317"/>
        <v>23.099999999999454</v>
      </c>
      <c r="N3382" s="59" t="str">
        <f t="shared" si="315"/>
        <v/>
      </c>
      <c r="O3382" s="59" t="str">
        <f t="shared" si="316"/>
        <v/>
      </c>
    </row>
    <row r="3383" spans="1:15" ht="12.5" customHeight="1" x14ac:dyDescent="0.35">
      <c r="A3383" s="2">
        <v>67</v>
      </c>
      <c r="B3383" s="2" t="s">
        <v>54</v>
      </c>
      <c r="C3383" s="69">
        <v>144.07939999999999</v>
      </c>
      <c r="D3383" t="s">
        <v>50</v>
      </c>
      <c r="E3383" s="2" t="s">
        <v>42</v>
      </c>
      <c r="F3383" s="2" t="s">
        <v>55</v>
      </c>
      <c r="G3383" s="2"/>
      <c r="H3383" s="2" t="str">
        <f>IF(OR(G3383="",G3384="",G3385="",G3386=""),"",(SUMIF(A3383:A$7000,A3383,G3383:G$7000)))</f>
        <v/>
      </c>
      <c r="I3383" s="55" t="str">
        <f t="shared" si="318"/>
        <v/>
      </c>
      <c r="J3383" s="61" t="str">
        <f t="shared" si="314"/>
        <v/>
      </c>
      <c r="K3383" s="55">
        <f t="array" ref="K3383">(MAX(IF($A3383=InsertVoiceSwitchActivateLOG!A$1:A$7000,InsertVoiceSwitchActivateLOG!H$1:H$7000,0)))</f>
        <v>2.2800000000000001E-2</v>
      </c>
      <c r="L3383" s="55" t="str">
        <f t="shared" si="319"/>
        <v/>
      </c>
      <c r="M3383" s="55">
        <f t="shared" si="317"/>
        <v>23.599999999987631</v>
      </c>
      <c r="N3383" s="59" t="str">
        <f t="shared" si="315"/>
        <v/>
      </c>
      <c r="O3383" s="59" t="str">
        <f t="shared" si="316"/>
        <v/>
      </c>
    </row>
    <row r="3384" spans="1:15" ht="12.5" customHeight="1" x14ac:dyDescent="0.35">
      <c r="A3384" s="61">
        <v>67</v>
      </c>
      <c r="B3384" s="61" t="s">
        <v>54</v>
      </c>
      <c r="C3384" s="70">
        <v>144.0941</v>
      </c>
      <c r="D3384" s="59" t="s">
        <v>50</v>
      </c>
      <c r="E3384" s="61" t="s">
        <v>42</v>
      </c>
      <c r="F3384" s="61" t="s">
        <v>55</v>
      </c>
      <c r="G3384" s="61"/>
      <c r="H3384" s="61" t="str">
        <f>IF(OR(G3384="",G3385="",G3386="",G3387=""),"",(SUMIF(A3384:A$7000,A3384,G3384:G$7000)))</f>
        <v/>
      </c>
      <c r="I3384" s="61" t="str">
        <f t="shared" si="318"/>
        <v/>
      </c>
      <c r="J3384" s="61" t="str">
        <f t="shared" si="314"/>
        <v/>
      </c>
      <c r="K3384" s="61">
        <f t="array" ref="K3384">(MAX(IF($A3384=InsertVoiceSwitchActivateLOG!A$1:A$7000,InsertVoiceSwitchActivateLOG!H$1:H$7000,0)))</f>
        <v>2.2800000000000001E-2</v>
      </c>
      <c r="L3384" s="61" t="str">
        <f t="shared" si="319"/>
        <v/>
      </c>
      <c r="M3384" s="61">
        <f t="shared" si="317"/>
        <v>14.70000000000482</v>
      </c>
      <c r="N3384" s="59" t="str">
        <f t="shared" si="315"/>
        <v/>
      </c>
      <c r="O3384" s="59" t="str">
        <f t="shared" si="316"/>
        <v/>
      </c>
    </row>
    <row r="3385" spans="1:15" ht="12.5" customHeight="1" x14ac:dyDescent="0.35">
      <c r="A3385" s="2">
        <v>67</v>
      </c>
      <c r="B3385" s="2" t="s">
        <v>54</v>
      </c>
      <c r="C3385" s="69">
        <v>144.11019999999999</v>
      </c>
      <c r="D3385" t="s">
        <v>50</v>
      </c>
      <c r="E3385" s="2" t="s">
        <v>42</v>
      </c>
      <c r="F3385" s="2" t="s">
        <v>55</v>
      </c>
      <c r="G3385" s="2"/>
      <c r="H3385" s="2" t="str">
        <f>IF(OR(G3385="",G3386="",G3387="",G3388=""),"",(SUMIF(A3385:A$7000,A3385,G3385:G$7000)))</f>
        <v/>
      </c>
      <c r="I3385" s="55" t="str">
        <f t="shared" si="318"/>
        <v/>
      </c>
      <c r="J3385" s="61" t="str">
        <f t="shared" si="314"/>
        <v/>
      </c>
      <c r="K3385" s="55">
        <f t="array" ref="K3385">(MAX(IF($A3385=InsertVoiceSwitchActivateLOG!A$1:A$7000,InsertVoiceSwitchActivateLOG!H$1:H$7000,0)))</f>
        <v>2.2800000000000001E-2</v>
      </c>
      <c r="L3385" s="55" t="str">
        <f t="shared" si="319"/>
        <v/>
      </c>
      <c r="M3385" s="55">
        <f t="shared" si="317"/>
        <v>16.099999999994452</v>
      </c>
      <c r="N3385" s="59" t="str">
        <f t="shared" si="315"/>
        <v/>
      </c>
      <c r="O3385" s="59" t="str">
        <f t="shared" si="316"/>
        <v/>
      </c>
    </row>
    <row r="3386" spans="1:15" ht="12.5" customHeight="1" x14ac:dyDescent="0.35">
      <c r="A3386" s="61">
        <v>67</v>
      </c>
      <c r="B3386" s="61" t="s">
        <v>54</v>
      </c>
      <c r="C3386" s="70">
        <v>144.12639999999999</v>
      </c>
      <c r="D3386" s="59" t="s">
        <v>50</v>
      </c>
      <c r="E3386" s="61" t="s">
        <v>42</v>
      </c>
      <c r="F3386" s="61" t="s">
        <v>55</v>
      </c>
      <c r="G3386" s="61"/>
      <c r="H3386" s="61" t="str">
        <f>IF(OR(G3386="",G3387="",G3388="",G3389=""),"",(SUMIF(A3386:A$7000,A3386,G3386:G$7000)))</f>
        <v/>
      </c>
      <c r="I3386" s="61" t="str">
        <f t="shared" si="318"/>
        <v/>
      </c>
      <c r="J3386" s="61" t="str">
        <f t="shared" si="314"/>
        <v/>
      </c>
      <c r="K3386" s="61">
        <f t="array" ref="K3386">(MAX(IF($A3386=InsertVoiceSwitchActivateLOG!A$1:A$7000,InsertVoiceSwitchActivateLOG!H$1:H$7000,0)))</f>
        <v>2.2800000000000001E-2</v>
      </c>
      <c r="L3386" s="61" t="str">
        <f t="shared" si="319"/>
        <v/>
      </c>
      <c r="M3386" s="61">
        <f t="shared" si="317"/>
        <v>16.199999999997772</v>
      </c>
      <c r="N3386" s="59" t="str">
        <f t="shared" si="315"/>
        <v/>
      </c>
      <c r="O3386" s="59" t="str">
        <f t="shared" si="316"/>
        <v/>
      </c>
    </row>
    <row r="3387" spans="1:15" ht="12.5" customHeight="1" x14ac:dyDescent="0.35">
      <c r="A3387" s="2">
        <v>67</v>
      </c>
      <c r="B3387" s="2" t="s">
        <v>54</v>
      </c>
      <c r="C3387" s="69">
        <v>144.14269999999999</v>
      </c>
      <c r="D3387" t="s">
        <v>50</v>
      </c>
      <c r="E3387" s="2" t="s">
        <v>42</v>
      </c>
      <c r="F3387" s="2" t="s">
        <v>55</v>
      </c>
      <c r="G3387" s="2"/>
      <c r="H3387" s="2" t="str">
        <f>IF(OR(G3387="",G3388="",G3389="",G3390=""),"",(SUMIF(A3387:A$7000,A3387,G3387:G$7000)))</f>
        <v/>
      </c>
      <c r="I3387" s="55" t="str">
        <f t="shared" si="318"/>
        <v/>
      </c>
      <c r="J3387" s="61" t="str">
        <f t="shared" si="314"/>
        <v/>
      </c>
      <c r="K3387" s="55">
        <f t="array" ref="K3387">(MAX(IF($A3387=InsertVoiceSwitchActivateLOG!A$1:A$7000,InsertVoiceSwitchActivateLOG!H$1:H$7000,0)))</f>
        <v>2.2800000000000001E-2</v>
      </c>
      <c r="L3387" s="55" t="str">
        <f t="shared" si="319"/>
        <v/>
      </c>
      <c r="M3387" s="55">
        <f t="shared" si="317"/>
        <v>16.300000000001091</v>
      </c>
      <c r="N3387" s="59" t="str">
        <f t="shared" si="315"/>
        <v/>
      </c>
      <c r="O3387" s="59" t="str">
        <f t="shared" si="316"/>
        <v/>
      </c>
    </row>
    <row r="3388" spans="1:15" ht="12.5" customHeight="1" x14ac:dyDescent="0.35">
      <c r="A3388" s="61">
        <v>67</v>
      </c>
      <c r="B3388" s="61" t="s">
        <v>54</v>
      </c>
      <c r="C3388" s="70">
        <v>144.15809999999999</v>
      </c>
      <c r="D3388" s="59" t="s">
        <v>50</v>
      </c>
      <c r="E3388" s="61" t="s">
        <v>42</v>
      </c>
      <c r="F3388" s="61" t="s">
        <v>55</v>
      </c>
      <c r="G3388" s="61"/>
      <c r="H3388" s="61" t="str">
        <f>IF(OR(G3388="",G3389="",G3390="",G3391=""),"",(SUMIF(A3388:A$7000,A3388,G3388:G$7000)))</f>
        <v/>
      </c>
      <c r="I3388" s="61" t="str">
        <f t="shared" si="318"/>
        <v/>
      </c>
      <c r="J3388" s="61" t="str">
        <f t="shared" si="314"/>
        <v/>
      </c>
      <c r="K3388" s="61">
        <f t="array" ref="K3388">(MAX(IF($A3388=InsertVoiceSwitchActivateLOG!A$1:A$7000,InsertVoiceSwitchActivateLOG!H$1:H$7000,0)))</f>
        <v>2.2800000000000001E-2</v>
      </c>
      <c r="L3388" s="61" t="str">
        <f t="shared" si="319"/>
        <v/>
      </c>
      <c r="M3388" s="61">
        <f t="shared" si="317"/>
        <v>15.399999999999636</v>
      </c>
      <c r="N3388" s="59" t="str">
        <f t="shared" si="315"/>
        <v/>
      </c>
      <c r="O3388" s="59" t="str">
        <f t="shared" si="316"/>
        <v/>
      </c>
    </row>
    <row r="3389" spans="1:15" ht="12.5" customHeight="1" x14ac:dyDescent="0.35">
      <c r="A3389" s="2">
        <v>67</v>
      </c>
      <c r="B3389" s="2" t="s">
        <v>54</v>
      </c>
      <c r="C3389" s="69">
        <v>144.17500000000001</v>
      </c>
      <c r="D3389" t="s">
        <v>50</v>
      </c>
      <c r="E3389" s="2" t="s">
        <v>42</v>
      </c>
      <c r="F3389" s="2" t="s">
        <v>55</v>
      </c>
      <c r="G3389" s="2"/>
      <c r="H3389" s="2" t="str">
        <f>IF(OR(G3389="",G3390="",G3391="",G3392=""),"",(SUMIF(A3389:A$7000,A3389,G3389:G$7000)))</f>
        <v/>
      </c>
      <c r="I3389" s="55" t="str">
        <f t="shared" si="318"/>
        <v/>
      </c>
      <c r="J3389" s="61" t="str">
        <f t="shared" si="314"/>
        <v/>
      </c>
      <c r="K3389" s="55">
        <f t="array" ref="K3389">(MAX(IF($A3389=InsertVoiceSwitchActivateLOG!A$1:A$7000,InsertVoiceSwitchActivateLOG!H$1:H$7000,0)))</f>
        <v>2.2800000000000001E-2</v>
      </c>
      <c r="L3389" s="55" t="str">
        <f t="shared" si="319"/>
        <v/>
      </c>
      <c r="M3389" s="55">
        <f t="shared" si="317"/>
        <v>16.900000000021009</v>
      </c>
      <c r="N3389" s="59" t="str">
        <f t="shared" si="315"/>
        <v/>
      </c>
      <c r="O3389" s="59" t="str">
        <f t="shared" si="316"/>
        <v/>
      </c>
    </row>
    <row r="3390" spans="1:15" ht="12.5" customHeight="1" x14ac:dyDescent="0.35">
      <c r="A3390" s="61">
        <v>68</v>
      </c>
      <c r="B3390" s="61" t="s">
        <v>54</v>
      </c>
      <c r="C3390" s="70">
        <v>145.19800000000001</v>
      </c>
      <c r="D3390" s="59" t="s">
        <v>50</v>
      </c>
      <c r="E3390" s="61" t="s">
        <v>43</v>
      </c>
      <c r="F3390" s="61" t="s">
        <v>55</v>
      </c>
      <c r="G3390" s="61"/>
      <c r="H3390" s="61" t="str">
        <f>IF(OR(G3390="",G3391="",G3392="",G3393=""),"",(SUMIF(A3390:A$7000,A3390,G3390:G$7000)))</f>
        <v/>
      </c>
      <c r="I3390" s="61" t="str">
        <f t="shared" si="318"/>
        <v/>
      </c>
      <c r="J3390" s="61" t="str">
        <f t="shared" si="314"/>
        <v/>
      </c>
      <c r="K3390" s="61">
        <f t="array" ref="K3390">(MAX(IF($A3390=InsertVoiceSwitchActivateLOG!A$1:A$7000,InsertVoiceSwitchActivateLOG!H$1:H$7000,0)))</f>
        <v>8.7800000000000003E-2</v>
      </c>
      <c r="L3390" s="61" t="str">
        <f t="shared" si="319"/>
        <v/>
      </c>
      <c r="M3390" s="61">
        <f t="shared" si="317"/>
        <v>0</v>
      </c>
      <c r="N3390" s="59" t="str">
        <f t="shared" si="315"/>
        <v/>
      </c>
      <c r="O3390" s="59" t="str">
        <f t="shared" si="316"/>
        <v/>
      </c>
    </row>
    <row r="3391" spans="1:15" ht="12.5" customHeight="1" x14ac:dyDescent="0.35">
      <c r="A3391" s="2">
        <v>68</v>
      </c>
      <c r="B3391" s="2" t="s">
        <v>54</v>
      </c>
      <c r="C3391" s="69">
        <v>145.22110000000001</v>
      </c>
      <c r="D3391" t="s">
        <v>50</v>
      </c>
      <c r="E3391" s="2" t="s">
        <v>43</v>
      </c>
      <c r="F3391" s="2" t="s">
        <v>55</v>
      </c>
      <c r="G3391" s="2"/>
      <c r="H3391" s="2" t="str">
        <f>IF(OR(G3391="",G3392="",G3393="",G3394=""),"",(SUMIF(A3391:A$7000,A3391,G3391:G$7000)))</f>
        <v/>
      </c>
      <c r="I3391" s="55" t="str">
        <f t="shared" si="318"/>
        <v/>
      </c>
      <c r="J3391" s="61" t="str">
        <f t="shared" si="314"/>
        <v/>
      </c>
      <c r="K3391" s="55">
        <f t="array" ref="K3391">(MAX(IF($A3391=InsertVoiceSwitchActivateLOG!A$1:A$7000,InsertVoiceSwitchActivateLOG!H$1:H$7000,0)))</f>
        <v>8.7800000000000003E-2</v>
      </c>
      <c r="L3391" s="55" t="str">
        <f t="shared" si="319"/>
        <v/>
      </c>
      <c r="M3391" s="55">
        <f t="shared" si="317"/>
        <v>23.099999999999454</v>
      </c>
      <c r="N3391" s="59" t="str">
        <f t="shared" si="315"/>
        <v/>
      </c>
      <c r="O3391" s="59" t="str">
        <f t="shared" si="316"/>
        <v/>
      </c>
    </row>
    <row r="3392" spans="1:15" ht="12.5" customHeight="1" x14ac:dyDescent="0.35">
      <c r="A3392" s="61">
        <v>68</v>
      </c>
      <c r="B3392" s="61" t="s">
        <v>54</v>
      </c>
      <c r="C3392" s="70">
        <v>145.24260000000001</v>
      </c>
      <c r="D3392" s="59" t="s">
        <v>50</v>
      </c>
      <c r="E3392" s="61" t="s">
        <v>43</v>
      </c>
      <c r="F3392" s="61" t="s">
        <v>55</v>
      </c>
      <c r="G3392" s="61"/>
      <c r="H3392" s="61" t="str">
        <f>IF(OR(G3392="",G3393="",G3394="",G3395=""),"",(SUMIF(A3392:A$7000,A3392,G3392:G$7000)))</f>
        <v/>
      </c>
      <c r="I3392" s="61" t="str">
        <f t="shared" si="318"/>
        <v/>
      </c>
      <c r="J3392" s="61" t="str">
        <f t="shared" si="314"/>
        <v/>
      </c>
      <c r="K3392" s="61">
        <f t="array" ref="K3392">(MAX(IF($A3392=InsertVoiceSwitchActivateLOG!A$1:A$7000,InsertVoiceSwitchActivateLOG!H$1:H$7000,0)))</f>
        <v>8.7800000000000003E-2</v>
      </c>
      <c r="L3392" s="61" t="str">
        <f t="shared" si="319"/>
        <v/>
      </c>
      <c r="M3392" s="61">
        <f t="shared" si="317"/>
        <v>21.500000000003183</v>
      </c>
      <c r="N3392" s="59" t="str">
        <f t="shared" si="315"/>
        <v/>
      </c>
      <c r="O3392" s="59" t="str">
        <f t="shared" si="316"/>
        <v/>
      </c>
    </row>
    <row r="3393" spans="1:15" ht="12.5" customHeight="1" x14ac:dyDescent="0.35">
      <c r="A3393" s="2">
        <v>68</v>
      </c>
      <c r="B3393" s="2" t="s">
        <v>54</v>
      </c>
      <c r="C3393" s="69">
        <v>145.26089999999999</v>
      </c>
      <c r="D3393" t="s">
        <v>50</v>
      </c>
      <c r="E3393" s="2" t="s">
        <v>43</v>
      </c>
      <c r="F3393" s="2" t="s">
        <v>55</v>
      </c>
      <c r="G3393" s="2"/>
      <c r="H3393" s="2" t="str">
        <f>IF(OR(G3393="",G3394="",G3395="",G3396=""),"",(SUMIF(A3393:A$7000,A3393,G3393:G$7000)))</f>
        <v/>
      </c>
      <c r="I3393" s="55" t="str">
        <f t="shared" si="318"/>
        <v/>
      </c>
      <c r="J3393" s="61" t="str">
        <f t="shared" si="314"/>
        <v/>
      </c>
      <c r="K3393" s="55">
        <f t="array" ref="K3393">(MAX(IF($A3393=InsertVoiceSwitchActivateLOG!A$1:A$7000,InsertVoiceSwitchActivateLOG!H$1:H$7000,0)))</f>
        <v>8.7800000000000003E-2</v>
      </c>
      <c r="L3393" s="55" t="str">
        <f t="shared" si="319"/>
        <v/>
      </c>
      <c r="M3393" s="55">
        <f t="shared" si="317"/>
        <v>18.299999999982219</v>
      </c>
      <c r="N3393" s="59" t="str">
        <f t="shared" si="315"/>
        <v/>
      </c>
      <c r="O3393" s="59" t="str">
        <f t="shared" si="316"/>
        <v/>
      </c>
    </row>
    <row r="3394" spans="1:15" ht="12.5" customHeight="1" x14ac:dyDescent="0.35">
      <c r="A3394" s="61">
        <v>68</v>
      </c>
      <c r="B3394" s="61" t="s">
        <v>54</v>
      </c>
      <c r="C3394" s="70">
        <v>145.28280000000001</v>
      </c>
      <c r="D3394" s="59" t="s">
        <v>50</v>
      </c>
      <c r="E3394" s="61" t="s">
        <v>43</v>
      </c>
      <c r="F3394" s="61" t="s">
        <v>55</v>
      </c>
      <c r="G3394" s="61"/>
      <c r="H3394" s="61" t="str">
        <f>IF(OR(G3394="",G3395="",G3396="",G3397=""),"",(SUMIF(A3394:A$7000,A3394,G3394:G$7000)))</f>
        <v/>
      </c>
      <c r="I3394" s="61" t="str">
        <f t="shared" si="318"/>
        <v/>
      </c>
      <c r="J3394" s="61" t="str">
        <f t="shared" si="314"/>
        <v/>
      </c>
      <c r="K3394" s="61">
        <f t="array" ref="K3394">(MAX(IF($A3394=InsertVoiceSwitchActivateLOG!A$1:A$7000,InsertVoiceSwitchActivateLOG!H$1:H$7000,0)))</f>
        <v>8.7800000000000003E-2</v>
      </c>
      <c r="L3394" s="61" t="str">
        <f t="shared" si="319"/>
        <v/>
      </c>
      <c r="M3394" s="61">
        <f t="shared" si="317"/>
        <v>21.900000000016462</v>
      </c>
      <c r="N3394" s="59" t="str">
        <f t="shared" si="315"/>
        <v/>
      </c>
      <c r="O3394" s="59" t="str">
        <f t="shared" si="316"/>
        <v/>
      </c>
    </row>
    <row r="3395" spans="1:15" ht="12.5" customHeight="1" x14ac:dyDescent="0.35">
      <c r="A3395" s="2">
        <v>68</v>
      </c>
      <c r="B3395" s="2" t="s">
        <v>54</v>
      </c>
      <c r="C3395" s="69">
        <v>145.31729999999999</v>
      </c>
      <c r="D3395" t="s">
        <v>50</v>
      </c>
      <c r="E3395" s="2" t="s">
        <v>43</v>
      </c>
      <c r="F3395" s="2" t="s">
        <v>55</v>
      </c>
      <c r="G3395" s="2"/>
      <c r="H3395" s="2" t="str">
        <f>IF(OR(G3395="",G3396="",G3397="",G3398=""),"",(SUMIF(A3395:A$7000,A3395,G3395:G$7000)))</f>
        <v/>
      </c>
      <c r="I3395" s="55" t="str">
        <f t="shared" si="318"/>
        <v/>
      </c>
      <c r="J3395" s="61" t="str">
        <f t="shared" si="314"/>
        <v/>
      </c>
      <c r="K3395" s="55">
        <f t="array" ref="K3395">(MAX(IF($A3395=InsertVoiceSwitchActivateLOG!A$1:A$7000,InsertVoiceSwitchActivateLOG!H$1:H$7000,0)))</f>
        <v>8.7800000000000003E-2</v>
      </c>
      <c r="L3395" s="55" t="str">
        <f t="shared" si="319"/>
        <v/>
      </c>
      <c r="M3395" s="55">
        <f t="shared" si="317"/>
        <v>34.499999999979991</v>
      </c>
      <c r="N3395" s="59" t="str">
        <f t="shared" si="315"/>
        <v/>
      </c>
      <c r="O3395" s="59" t="str">
        <f t="shared" si="316"/>
        <v/>
      </c>
    </row>
    <row r="3396" spans="1:15" ht="12.5" customHeight="1" x14ac:dyDescent="0.35">
      <c r="A3396" s="61">
        <v>68</v>
      </c>
      <c r="B3396" s="61" t="s">
        <v>54</v>
      </c>
      <c r="C3396" s="70">
        <v>145.35769999999999</v>
      </c>
      <c r="D3396" s="59" t="s">
        <v>50</v>
      </c>
      <c r="E3396" s="61" t="s">
        <v>43</v>
      </c>
      <c r="F3396" s="61" t="s">
        <v>55</v>
      </c>
      <c r="G3396" s="61"/>
      <c r="H3396" s="61" t="str">
        <f>IF(OR(G3396="",G3397="",G3398="",G3399=""),"",(SUMIF(A3396:A$7000,A3396,G3396:G$7000)))</f>
        <v/>
      </c>
      <c r="I3396" s="61" t="str">
        <f t="shared" si="318"/>
        <v/>
      </c>
      <c r="J3396" s="61" t="str">
        <f t="shared" si="314"/>
        <v/>
      </c>
      <c r="K3396" s="61">
        <f t="array" ref="K3396">(MAX(IF($A3396=InsertVoiceSwitchActivateLOG!A$1:A$7000,InsertVoiceSwitchActivateLOG!H$1:H$7000,0)))</f>
        <v>8.7800000000000003E-2</v>
      </c>
      <c r="L3396" s="61" t="str">
        <f t="shared" si="319"/>
        <v/>
      </c>
      <c r="M3396" s="61">
        <f t="shared" si="317"/>
        <v>40.400000000005321</v>
      </c>
      <c r="N3396" s="59" t="str">
        <f t="shared" si="315"/>
        <v/>
      </c>
      <c r="O3396" s="59" t="str">
        <f t="shared" si="316"/>
        <v/>
      </c>
    </row>
    <row r="3397" spans="1:15" ht="12.5" customHeight="1" x14ac:dyDescent="0.35">
      <c r="A3397" s="2">
        <v>68</v>
      </c>
      <c r="B3397" s="2" t="s">
        <v>54</v>
      </c>
      <c r="C3397" s="69">
        <v>145.3843</v>
      </c>
      <c r="D3397" t="s">
        <v>50</v>
      </c>
      <c r="E3397" s="2" t="s">
        <v>43</v>
      </c>
      <c r="F3397" s="2" t="s">
        <v>55</v>
      </c>
      <c r="G3397" s="2"/>
      <c r="H3397" s="2" t="str">
        <f>IF(OR(G3397="",G3398="",G3399="",G3400=""),"",(SUMIF(A3397:A$7000,A3397,G3397:G$7000)))</f>
        <v/>
      </c>
      <c r="I3397" s="55" t="str">
        <f t="shared" si="318"/>
        <v/>
      </c>
      <c r="J3397" s="61" t="str">
        <f t="shared" si="314"/>
        <v/>
      </c>
      <c r="K3397" s="55">
        <f t="array" ref="K3397">(MAX(IF($A3397=InsertVoiceSwitchActivateLOG!A$1:A$7000,InsertVoiceSwitchActivateLOG!H$1:H$7000,0)))</f>
        <v>8.7800000000000003E-2</v>
      </c>
      <c r="L3397" s="55" t="str">
        <f t="shared" si="319"/>
        <v/>
      </c>
      <c r="M3397" s="55">
        <f t="shared" si="317"/>
        <v>26.600000000001955</v>
      </c>
      <c r="N3397" s="59" t="str">
        <f t="shared" si="315"/>
        <v/>
      </c>
      <c r="O3397" s="59" t="str">
        <f t="shared" si="316"/>
        <v/>
      </c>
    </row>
    <row r="3398" spans="1:15" ht="12.5" customHeight="1" x14ac:dyDescent="0.35">
      <c r="A3398" s="61">
        <v>68</v>
      </c>
      <c r="B3398" s="61" t="s">
        <v>54</v>
      </c>
      <c r="C3398" s="70">
        <v>145.40629999999999</v>
      </c>
      <c r="D3398" s="59" t="s">
        <v>50</v>
      </c>
      <c r="E3398" s="61" t="s">
        <v>43</v>
      </c>
      <c r="F3398" s="61" t="s">
        <v>55</v>
      </c>
      <c r="G3398" s="61"/>
      <c r="H3398" s="61" t="str">
        <f>IF(OR(G3398="",G3399="",G3400="",G3401=""),"",(SUMIF(A3398:A$7000,A3398,G3398:G$7000)))</f>
        <v/>
      </c>
      <c r="I3398" s="61" t="str">
        <f t="shared" si="318"/>
        <v/>
      </c>
      <c r="J3398" s="61" t="str">
        <f t="shared" si="314"/>
        <v/>
      </c>
      <c r="K3398" s="61">
        <f t="array" ref="K3398">(MAX(IF($A3398=InsertVoiceSwitchActivateLOG!A$1:A$7000,InsertVoiceSwitchActivateLOG!H$1:H$7000,0)))</f>
        <v>8.7800000000000003E-2</v>
      </c>
      <c r="L3398" s="61" t="str">
        <f t="shared" si="319"/>
        <v/>
      </c>
      <c r="M3398" s="61">
        <f t="shared" si="317"/>
        <v>21.99999999999136</v>
      </c>
      <c r="N3398" s="59" t="str">
        <f t="shared" si="315"/>
        <v/>
      </c>
      <c r="O3398" s="59" t="str">
        <f t="shared" si="316"/>
        <v/>
      </c>
    </row>
    <row r="3399" spans="1:15" ht="12.5" customHeight="1" x14ac:dyDescent="0.35">
      <c r="A3399" s="2">
        <v>68</v>
      </c>
      <c r="B3399" s="2" t="s">
        <v>54</v>
      </c>
      <c r="C3399" s="69">
        <v>145.42679999999999</v>
      </c>
      <c r="D3399" t="s">
        <v>50</v>
      </c>
      <c r="E3399" s="2" t="s">
        <v>43</v>
      </c>
      <c r="F3399" s="2" t="s">
        <v>55</v>
      </c>
      <c r="G3399" s="2"/>
      <c r="H3399" s="2" t="str">
        <f>IF(OR(G3399="",G3400="",G3401="",G3402=""),"",(SUMIF(A3399:A$7000,A3399,G3399:G$7000)))</f>
        <v/>
      </c>
      <c r="I3399" s="55" t="str">
        <f t="shared" si="318"/>
        <v/>
      </c>
      <c r="J3399" s="61" t="str">
        <f t="shared" si="314"/>
        <v/>
      </c>
      <c r="K3399" s="55">
        <f t="array" ref="K3399">(MAX(IF($A3399=InsertVoiceSwitchActivateLOG!A$1:A$7000,InsertVoiceSwitchActivateLOG!H$1:H$7000,0)))</f>
        <v>8.7800000000000003E-2</v>
      </c>
      <c r="L3399" s="55" t="str">
        <f t="shared" si="319"/>
        <v/>
      </c>
      <c r="M3399" s="55">
        <f t="shared" si="317"/>
        <v>20.499999999998408</v>
      </c>
      <c r="N3399" s="59" t="str">
        <f t="shared" si="315"/>
        <v/>
      </c>
      <c r="O3399" s="59" t="str">
        <f t="shared" si="316"/>
        <v/>
      </c>
    </row>
    <row r="3400" spans="1:15" ht="12.5" customHeight="1" x14ac:dyDescent="0.35">
      <c r="A3400" s="61">
        <v>68</v>
      </c>
      <c r="B3400" s="61" t="s">
        <v>54</v>
      </c>
      <c r="C3400" s="70">
        <v>145.4462</v>
      </c>
      <c r="D3400" s="59" t="s">
        <v>50</v>
      </c>
      <c r="E3400" s="61" t="s">
        <v>43</v>
      </c>
      <c r="F3400" s="61" t="s">
        <v>55</v>
      </c>
      <c r="G3400" s="61"/>
      <c r="H3400" s="61" t="str">
        <f>IF(OR(G3400="",G3401="",G3402="",G3403=""),"",(SUMIF(A3400:A$7000,A3400,G3400:G$7000)))</f>
        <v/>
      </c>
      <c r="I3400" s="61" t="str">
        <f t="shared" si="318"/>
        <v/>
      </c>
      <c r="J3400" s="61" t="str">
        <f t="shared" si="314"/>
        <v/>
      </c>
      <c r="K3400" s="61">
        <f t="array" ref="K3400">(MAX(IF($A3400=InsertVoiceSwitchActivateLOG!A$1:A$7000,InsertVoiceSwitchActivateLOG!H$1:H$7000,0)))</f>
        <v>8.7800000000000003E-2</v>
      </c>
      <c r="L3400" s="61" t="str">
        <f t="shared" si="319"/>
        <v/>
      </c>
      <c r="M3400" s="61">
        <f t="shared" si="317"/>
        <v>19.400000000018736</v>
      </c>
      <c r="N3400" s="59" t="str">
        <f t="shared" si="315"/>
        <v/>
      </c>
      <c r="O3400" s="59" t="str">
        <f t="shared" si="316"/>
        <v/>
      </c>
    </row>
    <row r="3401" spans="1:15" ht="12.5" customHeight="1" x14ac:dyDescent="0.35">
      <c r="A3401" s="2">
        <v>68</v>
      </c>
      <c r="B3401" s="2" t="s">
        <v>54</v>
      </c>
      <c r="C3401" s="69">
        <v>145.46379999999999</v>
      </c>
      <c r="D3401" t="s">
        <v>50</v>
      </c>
      <c r="E3401" s="2" t="s">
        <v>43</v>
      </c>
      <c r="F3401" s="2" t="s">
        <v>55</v>
      </c>
      <c r="G3401" s="2">
        <v>1E-4</v>
      </c>
      <c r="H3401" s="2" t="str">
        <f>IF(OR(G3401="",G3402="",G3403="",G3404=""),"",(SUMIF(A3401:A$7000,A3401,G3401:G$7000)))</f>
        <v/>
      </c>
      <c r="I3401" s="55" t="str">
        <f t="shared" si="318"/>
        <v/>
      </c>
      <c r="J3401" s="61" t="str">
        <f t="shared" si="314"/>
        <v/>
      </c>
      <c r="K3401" s="55">
        <f t="array" ref="K3401">(MAX(IF($A3401=InsertVoiceSwitchActivateLOG!A$1:A$7000,InsertVoiceSwitchActivateLOG!H$1:H$7000,0)))</f>
        <v>8.7800000000000003E-2</v>
      </c>
      <c r="L3401" s="55" t="str">
        <f t="shared" si="319"/>
        <v/>
      </c>
      <c r="M3401" s="55">
        <f t="shared" si="317"/>
        <v>17.599999999987403</v>
      </c>
      <c r="N3401" s="59" t="str">
        <f t="shared" si="315"/>
        <v/>
      </c>
      <c r="O3401" s="59" t="str">
        <f t="shared" si="316"/>
        <v/>
      </c>
    </row>
    <row r="3402" spans="1:15" ht="12.5" customHeight="1" x14ac:dyDescent="0.35">
      <c r="A3402" s="61">
        <v>68</v>
      </c>
      <c r="B3402" s="61" t="s">
        <v>54</v>
      </c>
      <c r="C3402" s="70">
        <v>145.4813</v>
      </c>
      <c r="D3402" s="59" t="s">
        <v>50</v>
      </c>
      <c r="E3402" s="61" t="s">
        <v>43</v>
      </c>
      <c r="F3402" s="61" t="s">
        <v>55</v>
      </c>
      <c r="G3402" s="61"/>
      <c r="H3402" s="61" t="str">
        <f>IF(OR(G3402="",G3403="",G3404="",G3405=""),"",(SUMIF(A3402:A$7000,A3402,G3402:G$7000)))</f>
        <v/>
      </c>
      <c r="I3402" s="61" t="str">
        <f t="shared" si="318"/>
        <v/>
      </c>
      <c r="J3402" s="61" t="str">
        <f t="shared" si="314"/>
        <v/>
      </c>
      <c r="K3402" s="61">
        <f t="array" ref="K3402">(MAX(IF($A3402=InsertVoiceSwitchActivateLOG!A$1:A$7000,InsertVoiceSwitchActivateLOG!H$1:H$7000,0)))</f>
        <v>8.7800000000000003E-2</v>
      </c>
      <c r="L3402" s="61" t="str">
        <f t="shared" si="319"/>
        <v/>
      </c>
      <c r="M3402" s="61">
        <f t="shared" si="317"/>
        <v>17.500000000012506</v>
      </c>
      <c r="N3402" s="59" t="str">
        <f t="shared" si="315"/>
        <v/>
      </c>
      <c r="O3402" s="59" t="str">
        <f t="shared" si="316"/>
        <v/>
      </c>
    </row>
    <row r="3403" spans="1:15" ht="12.5" customHeight="1" x14ac:dyDescent="0.35">
      <c r="A3403" s="2">
        <v>68</v>
      </c>
      <c r="B3403" s="2" t="s">
        <v>54</v>
      </c>
      <c r="C3403" s="69">
        <v>145.49930000000001</v>
      </c>
      <c r="D3403" t="s">
        <v>50</v>
      </c>
      <c r="E3403" s="2" t="s">
        <v>43</v>
      </c>
      <c r="F3403" s="2" t="s">
        <v>55</v>
      </c>
      <c r="G3403" s="2"/>
      <c r="H3403" s="2" t="str">
        <f>IF(OR(G3403="",G3404="",G3405="",G3406=""),"",(SUMIF(A3403:A$7000,A3403,G3403:G$7000)))</f>
        <v/>
      </c>
      <c r="I3403" s="55" t="str">
        <f t="shared" si="318"/>
        <v/>
      </c>
      <c r="J3403" s="61" t="str">
        <f t="shared" si="314"/>
        <v/>
      </c>
      <c r="K3403" s="55">
        <f t="array" ref="K3403">(MAX(IF($A3403=InsertVoiceSwitchActivateLOG!A$1:A$7000,InsertVoiceSwitchActivateLOG!H$1:H$7000,0)))</f>
        <v>8.7800000000000003E-2</v>
      </c>
      <c r="L3403" s="55" t="str">
        <f t="shared" si="319"/>
        <v/>
      </c>
      <c r="M3403" s="55">
        <f t="shared" si="317"/>
        <v>18.000000000000682</v>
      </c>
      <c r="N3403" s="59" t="str">
        <f t="shared" si="315"/>
        <v/>
      </c>
      <c r="O3403" s="59" t="str">
        <f t="shared" si="316"/>
        <v/>
      </c>
    </row>
    <row r="3404" spans="1:15" ht="12.5" customHeight="1" x14ac:dyDescent="0.35">
      <c r="A3404" s="61">
        <v>68</v>
      </c>
      <c r="B3404" s="61" t="s">
        <v>54</v>
      </c>
      <c r="C3404" s="70">
        <v>145.51900000000001</v>
      </c>
      <c r="D3404" s="59" t="s">
        <v>50</v>
      </c>
      <c r="E3404" s="61" t="s">
        <v>43</v>
      </c>
      <c r="F3404" s="61" t="s">
        <v>55</v>
      </c>
      <c r="G3404" s="61"/>
      <c r="H3404" s="61" t="str">
        <f>IF(OR(G3404="",G3405="",G3406="",G3407=""),"",(SUMIF(A3404:A$7000,A3404,G3404:G$7000)))</f>
        <v/>
      </c>
      <c r="I3404" s="61" t="str">
        <f t="shared" si="318"/>
        <v/>
      </c>
      <c r="J3404" s="61" t="str">
        <f t="shared" si="314"/>
        <v/>
      </c>
      <c r="K3404" s="61">
        <f t="array" ref="K3404">(MAX(IF($A3404=InsertVoiceSwitchActivateLOG!A$1:A$7000,InsertVoiceSwitchActivateLOG!H$1:H$7000,0)))</f>
        <v>8.7800000000000003E-2</v>
      </c>
      <c r="L3404" s="61" t="str">
        <f t="shared" si="319"/>
        <v/>
      </c>
      <c r="M3404" s="61">
        <f t="shared" si="317"/>
        <v>19.700000000000273</v>
      </c>
      <c r="N3404" s="59" t="str">
        <f t="shared" si="315"/>
        <v/>
      </c>
      <c r="O3404" s="59" t="str">
        <f t="shared" si="316"/>
        <v/>
      </c>
    </row>
    <row r="3405" spans="1:15" ht="12.5" customHeight="1" x14ac:dyDescent="0.35">
      <c r="A3405" s="2">
        <v>68</v>
      </c>
      <c r="B3405" s="2" t="s">
        <v>54</v>
      </c>
      <c r="C3405" s="69">
        <v>145.53450000000001</v>
      </c>
      <c r="D3405" t="s">
        <v>50</v>
      </c>
      <c r="E3405" s="2" t="s">
        <v>43</v>
      </c>
      <c r="F3405" s="2" t="s">
        <v>55</v>
      </c>
      <c r="G3405" s="2"/>
      <c r="H3405" s="2" t="str">
        <f>IF(OR(G3405="",G3406="",G3407="",G3408=""),"",(SUMIF(A3405:A$7000,A3405,G3405:G$7000)))</f>
        <v/>
      </c>
      <c r="I3405" s="55" t="str">
        <f t="shared" si="318"/>
        <v/>
      </c>
      <c r="J3405" s="61" t="str">
        <f t="shared" si="314"/>
        <v/>
      </c>
      <c r="K3405" s="55">
        <f t="array" ref="K3405">(MAX(IF($A3405=InsertVoiceSwitchActivateLOG!A$1:A$7000,InsertVoiceSwitchActivateLOG!H$1:H$7000,0)))</f>
        <v>8.7800000000000003E-2</v>
      </c>
      <c r="L3405" s="55" t="str">
        <f t="shared" si="319"/>
        <v/>
      </c>
      <c r="M3405" s="55">
        <f t="shared" si="317"/>
        <v>15.500000000002956</v>
      </c>
      <c r="N3405" s="59" t="str">
        <f t="shared" si="315"/>
        <v/>
      </c>
      <c r="O3405" s="59" t="str">
        <f t="shared" si="316"/>
        <v/>
      </c>
    </row>
    <row r="3406" spans="1:15" ht="12.5" customHeight="1" x14ac:dyDescent="0.35">
      <c r="A3406" s="61">
        <v>68</v>
      </c>
      <c r="B3406" s="61" t="s">
        <v>54</v>
      </c>
      <c r="C3406" s="70">
        <v>145.5521</v>
      </c>
      <c r="D3406" s="59" t="s">
        <v>50</v>
      </c>
      <c r="E3406" s="61" t="s">
        <v>43</v>
      </c>
      <c r="F3406" s="61" t="s">
        <v>55</v>
      </c>
      <c r="G3406" s="61"/>
      <c r="H3406" s="61" t="str">
        <f>IF(OR(G3406="",G3407="",G3408="",G3409=""),"",(SUMIF(A3406:A$7000,A3406,G3406:G$7000)))</f>
        <v/>
      </c>
      <c r="I3406" s="61" t="str">
        <f t="shared" si="318"/>
        <v/>
      </c>
      <c r="J3406" s="61" t="str">
        <f t="shared" si="314"/>
        <v/>
      </c>
      <c r="K3406" s="61">
        <f t="array" ref="K3406">(MAX(IF($A3406=InsertVoiceSwitchActivateLOG!A$1:A$7000,InsertVoiceSwitchActivateLOG!H$1:H$7000,0)))</f>
        <v>8.7800000000000003E-2</v>
      </c>
      <c r="L3406" s="61" t="str">
        <f t="shared" si="319"/>
        <v/>
      </c>
      <c r="M3406" s="61">
        <f t="shared" si="317"/>
        <v>17.599999999987403</v>
      </c>
      <c r="N3406" s="59" t="str">
        <f t="shared" si="315"/>
        <v/>
      </c>
      <c r="O3406" s="59" t="str">
        <f t="shared" si="316"/>
        <v/>
      </c>
    </row>
    <row r="3407" spans="1:15" ht="12.5" customHeight="1" x14ac:dyDescent="0.35">
      <c r="A3407" s="2">
        <v>68</v>
      </c>
      <c r="B3407" s="2" t="s">
        <v>54</v>
      </c>
      <c r="C3407" s="69">
        <v>145.56909999999999</v>
      </c>
      <c r="D3407" t="s">
        <v>50</v>
      </c>
      <c r="E3407" s="2" t="s">
        <v>43</v>
      </c>
      <c r="F3407" s="2" t="s">
        <v>55</v>
      </c>
      <c r="G3407" s="2"/>
      <c r="H3407" s="2" t="str">
        <f>IF(OR(G3407="",G3408="",G3409="",G3410=""),"",(SUMIF(A3407:A$7000,A3407,G3407:G$7000)))</f>
        <v/>
      </c>
      <c r="I3407" s="55" t="str">
        <f t="shared" si="318"/>
        <v/>
      </c>
      <c r="J3407" s="61" t="str">
        <f t="shared" si="314"/>
        <v/>
      </c>
      <c r="K3407" s="55">
        <f t="array" ref="K3407">(MAX(IF($A3407=InsertVoiceSwitchActivateLOG!A$1:A$7000,InsertVoiceSwitchActivateLOG!H$1:H$7000,0)))</f>
        <v>8.7800000000000003E-2</v>
      </c>
      <c r="L3407" s="55" t="str">
        <f t="shared" si="319"/>
        <v/>
      </c>
      <c r="M3407" s="55">
        <f t="shared" si="317"/>
        <v>16.999999999995907</v>
      </c>
      <c r="N3407" s="59" t="str">
        <f t="shared" si="315"/>
        <v/>
      </c>
      <c r="O3407" s="59" t="str">
        <f t="shared" si="316"/>
        <v/>
      </c>
    </row>
    <row r="3408" spans="1:15" ht="12.5" customHeight="1" x14ac:dyDescent="0.35">
      <c r="A3408" s="61">
        <v>68</v>
      </c>
      <c r="B3408" s="61" t="s">
        <v>54</v>
      </c>
      <c r="C3408" s="70">
        <v>145.58449999999999</v>
      </c>
      <c r="D3408" s="59" t="s">
        <v>50</v>
      </c>
      <c r="E3408" s="61" t="s">
        <v>43</v>
      </c>
      <c r="F3408" s="61" t="s">
        <v>55</v>
      </c>
      <c r="G3408" s="61">
        <v>2.9999999999999997E-4</v>
      </c>
      <c r="H3408" s="61">
        <f>IF(OR(G3408="",G3409="",G3410="",G3411=""),"",(SUMIF(A3408:A$7000,A3408,G3408:G$7000)))</f>
        <v>8.7800000000000003E-2</v>
      </c>
      <c r="I3408" s="61">
        <f t="shared" si="318"/>
        <v>68</v>
      </c>
      <c r="J3408" s="61" t="str">
        <f t="shared" si="314"/>
        <v>TaskB</v>
      </c>
      <c r="K3408" s="61">
        <f t="array" ref="K3408">(MAX(IF($A3408=InsertVoiceSwitchActivateLOG!A$1:A$7000,InsertVoiceSwitchActivateLOG!H$1:H$7000,0)))</f>
        <v>8.7800000000000003E-2</v>
      </c>
      <c r="L3408" s="61">
        <f t="shared" si="319"/>
        <v>145.58449999999999</v>
      </c>
      <c r="M3408" s="61">
        <f t="shared" si="317"/>
        <v>15.399999999999636</v>
      </c>
      <c r="N3408" s="59" t="str">
        <f t="shared" si="315"/>
        <v/>
      </c>
      <c r="O3408" s="59" t="str">
        <f t="shared" si="316"/>
        <v/>
      </c>
    </row>
    <row r="3409" spans="1:15" ht="12.5" customHeight="1" x14ac:dyDescent="0.35">
      <c r="A3409" s="2">
        <v>68</v>
      </c>
      <c r="B3409" s="2" t="s">
        <v>54</v>
      </c>
      <c r="C3409" s="69">
        <v>145.60069999999999</v>
      </c>
      <c r="D3409" t="s">
        <v>50</v>
      </c>
      <c r="E3409" s="2" t="s">
        <v>43</v>
      </c>
      <c r="F3409" s="2" t="s">
        <v>55</v>
      </c>
      <c r="G3409" s="2">
        <v>1E-3</v>
      </c>
      <c r="H3409" s="2">
        <f>IF(OR(G3409="",G3410="",G3411="",G3412=""),"",(SUMIF(A3409:A$7000,A3409,G3409:G$7000)))</f>
        <v>8.7499999999999994E-2</v>
      </c>
      <c r="I3409" s="55" t="str">
        <f t="shared" si="318"/>
        <v/>
      </c>
      <c r="J3409" s="61" t="str">
        <f t="shared" ref="J3409:J3472" si="320">IF(L3409="","",(VLOOKUP(A3409,A3409:E10393,5,FALSE)))</f>
        <v/>
      </c>
      <c r="K3409" s="55">
        <f t="array" ref="K3409">(MAX(IF($A3409=InsertVoiceSwitchActivateLOG!A$1:A$7000,InsertVoiceSwitchActivateLOG!H$1:H$7000,0)))</f>
        <v>8.7800000000000003E-2</v>
      </c>
      <c r="L3409" s="55" t="str">
        <f t="shared" si="319"/>
        <v/>
      </c>
      <c r="M3409" s="55">
        <f t="shared" si="317"/>
        <v>16.199999999997772</v>
      </c>
      <c r="N3409" s="59">
        <f t="shared" ref="N3409:N3472" si="321">IF(AND(G3409&gt;0,G3410&gt;0,G3408&gt;0),A3409,"")</f>
        <v>68</v>
      </c>
      <c r="O3409" s="59">
        <f t="shared" ref="O3409:O3472" si="322">IF(N3409="","",(IF(G3409&gt;G3410,-1,1)))</f>
        <v>1</v>
      </c>
    </row>
    <row r="3410" spans="1:15" ht="12.5" customHeight="1" x14ac:dyDescent="0.35">
      <c r="A3410" s="61">
        <v>68</v>
      </c>
      <c r="B3410" s="61" t="s">
        <v>56</v>
      </c>
      <c r="C3410" s="70">
        <v>145.61699999999999</v>
      </c>
      <c r="D3410" s="59" t="s">
        <v>50</v>
      </c>
      <c r="E3410" s="61" t="s">
        <v>43</v>
      </c>
      <c r="F3410" s="61" t="s">
        <v>55</v>
      </c>
      <c r="G3410" s="61">
        <v>2.0999999999999999E-3</v>
      </c>
      <c r="H3410" s="61">
        <f>IF(OR(G3410="",G3411="",G3412="",G3413=""),"",(SUMIF(A3410:A$7000,A3410,G3410:G$7000)))</f>
        <v>8.6499999999999994E-2</v>
      </c>
      <c r="I3410" s="61" t="str">
        <f t="shared" si="318"/>
        <v/>
      </c>
      <c r="J3410" s="61" t="str">
        <f t="shared" si="320"/>
        <v/>
      </c>
      <c r="K3410" s="61">
        <f t="array" ref="K3410">(MAX(IF($A3410=InsertVoiceSwitchActivateLOG!A$1:A$7000,InsertVoiceSwitchActivateLOG!H$1:H$7000,0)))</f>
        <v>8.7800000000000003E-2</v>
      </c>
      <c r="L3410" s="61" t="str">
        <f t="shared" si="319"/>
        <v/>
      </c>
      <c r="M3410" s="61">
        <f t="shared" ref="M3410:M3473" si="323">IF(A3410=A3409,ABS(C3410-C3409),0)*1000</f>
        <v>16.300000000001091</v>
      </c>
      <c r="N3410" s="59">
        <f t="shared" si="321"/>
        <v>68</v>
      </c>
      <c r="O3410" s="59">
        <f t="shared" si="322"/>
        <v>1</v>
      </c>
    </row>
    <row r="3411" spans="1:15" ht="12.5" customHeight="1" x14ac:dyDescent="0.35">
      <c r="A3411" s="2">
        <v>68</v>
      </c>
      <c r="B3411" s="2" t="s">
        <v>56</v>
      </c>
      <c r="C3411" s="69">
        <v>145.63300000000001</v>
      </c>
      <c r="D3411" t="s">
        <v>50</v>
      </c>
      <c r="E3411" s="2" t="s">
        <v>43</v>
      </c>
      <c r="F3411" s="2" t="s">
        <v>55</v>
      </c>
      <c r="G3411" s="2">
        <v>2.0999999999999999E-3</v>
      </c>
      <c r="H3411" s="2">
        <f>IF(OR(G3411="",G3412="",G3413="",G3414=""),"",(SUMIF(A3411:A$7000,A3411,G3411:G$7000)))</f>
        <v>8.4399999999999989E-2</v>
      </c>
      <c r="I3411" s="55" t="str">
        <f t="shared" si="318"/>
        <v/>
      </c>
      <c r="J3411" s="61" t="str">
        <f t="shared" si="320"/>
        <v/>
      </c>
      <c r="K3411" s="55">
        <f t="array" ref="K3411">(MAX(IF($A3411=InsertVoiceSwitchActivateLOG!A$1:A$7000,InsertVoiceSwitchActivateLOG!H$1:H$7000,0)))</f>
        <v>8.7800000000000003E-2</v>
      </c>
      <c r="L3411" s="55" t="str">
        <f t="shared" si="319"/>
        <v/>
      </c>
      <c r="M3411" s="55">
        <f t="shared" si="323"/>
        <v>16.000000000019554</v>
      </c>
      <c r="N3411" s="59">
        <f t="shared" si="321"/>
        <v>68</v>
      </c>
      <c r="O3411" s="59">
        <f t="shared" si="322"/>
        <v>1</v>
      </c>
    </row>
    <row r="3412" spans="1:15" ht="12.5" customHeight="1" x14ac:dyDescent="0.35">
      <c r="A3412" s="61">
        <v>68</v>
      </c>
      <c r="B3412" s="61" t="s">
        <v>56</v>
      </c>
      <c r="C3412" s="70">
        <v>145.65440000000001</v>
      </c>
      <c r="D3412" s="59" t="s">
        <v>50</v>
      </c>
      <c r="E3412" s="61" t="s">
        <v>43</v>
      </c>
      <c r="F3412" s="61" t="s">
        <v>55</v>
      </c>
      <c r="G3412" s="61">
        <v>4.7000000000000002E-3</v>
      </c>
      <c r="H3412" s="61">
        <f>IF(OR(G3412="",G3413="",G3414="",G3415=""),"",(SUMIF(A3412:A$7000,A3412,G3412:G$7000)))</f>
        <v>8.2299999999999998E-2</v>
      </c>
      <c r="I3412" s="61" t="str">
        <f t="shared" si="318"/>
        <v/>
      </c>
      <c r="J3412" s="61" t="str">
        <f t="shared" si="320"/>
        <v/>
      </c>
      <c r="K3412" s="61">
        <f t="array" ref="K3412">(MAX(IF($A3412=InsertVoiceSwitchActivateLOG!A$1:A$7000,InsertVoiceSwitchActivateLOG!H$1:H$7000,0)))</f>
        <v>8.7800000000000003E-2</v>
      </c>
      <c r="L3412" s="61" t="str">
        <f t="shared" si="319"/>
        <v/>
      </c>
      <c r="M3412" s="61">
        <f t="shared" si="323"/>
        <v>21.399999999999864</v>
      </c>
      <c r="N3412" s="59">
        <f t="shared" si="321"/>
        <v>68</v>
      </c>
      <c r="O3412" s="59">
        <f t="shared" si="322"/>
        <v>1</v>
      </c>
    </row>
    <row r="3413" spans="1:15" ht="12.5" customHeight="1" x14ac:dyDescent="0.35">
      <c r="A3413" s="2">
        <v>68</v>
      </c>
      <c r="B3413" s="2" t="s">
        <v>56</v>
      </c>
      <c r="C3413" s="69">
        <v>145.68369999999999</v>
      </c>
      <c r="D3413" t="s">
        <v>50</v>
      </c>
      <c r="E3413" s="2" t="s">
        <v>43</v>
      </c>
      <c r="F3413" s="2" t="s">
        <v>55</v>
      </c>
      <c r="G3413" s="2">
        <v>6.7999999999999996E-3</v>
      </c>
      <c r="H3413" s="2">
        <f>IF(OR(G3413="",G3414="",G3415="",G3416=""),"",(SUMIF(A3413:A$7000,A3413,G3413:G$7000)))</f>
        <v>7.7600000000000002E-2</v>
      </c>
      <c r="I3413" s="55" t="str">
        <f t="shared" si="318"/>
        <v/>
      </c>
      <c r="J3413" s="61" t="str">
        <f t="shared" si="320"/>
        <v/>
      </c>
      <c r="K3413" s="55">
        <f t="array" ref="K3413">(MAX(IF($A3413=InsertVoiceSwitchActivateLOG!A$1:A$7000,InsertVoiceSwitchActivateLOG!H$1:H$7000,0)))</f>
        <v>8.7800000000000003E-2</v>
      </c>
      <c r="L3413" s="55" t="str">
        <f t="shared" si="319"/>
        <v/>
      </c>
      <c r="M3413" s="55">
        <f t="shared" si="323"/>
        <v>29.299999999977899</v>
      </c>
      <c r="N3413" s="59">
        <f t="shared" si="321"/>
        <v>68</v>
      </c>
      <c r="O3413" s="59">
        <f t="shared" si="322"/>
        <v>-1</v>
      </c>
    </row>
    <row r="3414" spans="1:15" ht="12.5" customHeight="1" x14ac:dyDescent="0.35">
      <c r="A3414" s="61">
        <v>68</v>
      </c>
      <c r="B3414" s="61" t="s">
        <v>56</v>
      </c>
      <c r="C3414" s="70">
        <v>145.70349999999999</v>
      </c>
      <c r="D3414" s="59" t="s">
        <v>50</v>
      </c>
      <c r="E3414" s="61" t="s">
        <v>43</v>
      </c>
      <c r="F3414" s="61" t="s">
        <v>55</v>
      </c>
      <c r="G3414" s="61">
        <v>3.5000000000000001E-3</v>
      </c>
      <c r="H3414" s="61">
        <f>IF(OR(G3414="",G3415="",G3416="",G3417=""),"",(SUMIF(A3414:A$7000,A3414,G3414:G$7000)))</f>
        <v>7.0799999999999988E-2</v>
      </c>
      <c r="I3414" s="61" t="str">
        <f t="shared" si="318"/>
        <v/>
      </c>
      <c r="J3414" s="61" t="str">
        <f t="shared" si="320"/>
        <v/>
      </c>
      <c r="K3414" s="61">
        <f t="array" ref="K3414">(MAX(IF($A3414=InsertVoiceSwitchActivateLOG!A$1:A$7000,InsertVoiceSwitchActivateLOG!H$1:H$7000,0)))</f>
        <v>8.7800000000000003E-2</v>
      </c>
      <c r="L3414" s="61" t="str">
        <f t="shared" si="319"/>
        <v/>
      </c>
      <c r="M3414" s="61">
        <f t="shared" si="323"/>
        <v>19.800000000003593</v>
      </c>
      <c r="N3414" s="59">
        <f t="shared" si="321"/>
        <v>68</v>
      </c>
      <c r="O3414" s="59">
        <f t="shared" si="322"/>
        <v>-1</v>
      </c>
    </row>
    <row r="3415" spans="1:15" ht="12.5" customHeight="1" x14ac:dyDescent="0.35">
      <c r="A3415" s="2">
        <v>68</v>
      </c>
      <c r="B3415" s="2" t="s">
        <v>56</v>
      </c>
      <c r="C3415" s="69">
        <v>145.7253</v>
      </c>
      <c r="D3415" t="s">
        <v>50</v>
      </c>
      <c r="E3415" s="2" t="s">
        <v>43</v>
      </c>
      <c r="F3415" s="2" t="s">
        <v>55</v>
      </c>
      <c r="G3415" s="2">
        <v>3.0999999999999999E-3</v>
      </c>
      <c r="H3415" s="2">
        <f>IF(OR(G3415="",G3416="",G3417="",G3418=""),"",(SUMIF(A3415:A$7000,A3415,G3415:G$7000)))</f>
        <v>6.7299999999999985E-2</v>
      </c>
      <c r="I3415" s="55" t="str">
        <f t="shared" si="318"/>
        <v/>
      </c>
      <c r="J3415" s="61" t="str">
        <f t="shared" si="320"/>
        <v/>
      </c>
      <c r="K3415" s="55">
        <f t="array" ref="K3415">(MAX(IF($A3415=InsertVoiceSwitchActivateLOG!A$1:A$7000,InsertVoiceSwitchActivateLOG!H$1:H$7000,0)))</f>
        <v>8.7800000000000003E-2</v>
      </c>
      <c r="L3415" s="55" t="str">
        <f t="shared" si="319"/>
        <v/>
      </c>
      <c r="M3415" s="55">
        <f t="shared" si="323"/>
        <v>21.800000000013142</v>
      </c>
      <c r="N3415" s="59">
        <f t="shared" si="321"/>
        <v>68</v>
      </c>
      <c r="O3415" s="59">
        <f t="shared" si="322"/>
        <v>-1</v>
      </c>
    </row>
    <row r="3416" spans="1:15" ht="12.5" customHeight="1" x14ac:dyDescent="0.35">
      <c r="A3416" s="61">
        <v>68</v>
      </c>
      <c r="B3416" s="61" t="s">
        <v>56</v>
      </c>
      <c r="C3416" s="70">
        <v>145.74449999999999</v>
      </c>
      <c r="D3416" s="59" t="s">
        <v>50</v>
      </c>
      <c r="E3416" s="61" t="s">
        <v>43</v>
      </c>
      <c r="F3416" s="61" t="s">
        <v>55</v>
      </c>
      <c r="G3416" s="61">
        <v>1.4E-3</v>
      </c>
      <c r="H3416" s="61">
        <f>IF(OR(G3416="",G3417="",G3418="",G3419=""),"",(SUMIF(A3416:A$7000,A3416,G3416:G$7000)))</f>
        <v>6.4199999999999993E-2</v>
      </c>
      <c r="I3416" s="61" t="str">
        <f t="shared" si="318"/>
        <v/>
      </c>
      <c r="J3416" s="61" t="str">
        <f t="shared" si="320"/>
        <v/>
      </c>
      <c r="K3416" s="61">
        <f t="array" ref="K3416">(MAX(IF($A3416=InsertVoiceSwitchActivateLOG!A$1:A$7000,InsertVoiceSwitchActivateLOG!H$1:H$7000,0)))</f>
        <v>8.7800000000000003E-2</v>
      </c>
      <c r="L3416" s="61" t="str">
        <f t="shared" si="319"/>
        <v/>
      </c>
      <c r="M3416" s="61">
        <f t="shared" si="323"/>
        <v>19.199999999983675</v>
      </c>
      <c r="N3416" s="59">
        <f t="shared" si="321"/>
        <v>68</v>
      </c>
      <c r="O3416" s="59">
        <f t="shared" si="322"/>
        <v>1</v>
      </c>
    </row>
    <row r="3417" spans="1:15" ht="12.5" customHeight="1" x14ac:dyDescent="0.35">
      <c r="A3417" s="2">
        <v>68</v>
      </c>
      <c r="B3417" s="2" t="s">
        <v>56</v>
      </c>
      <c r="C3417" s="69">
        <v>145.76339999999999</v>
      </c>
      <c r="D3417" t="s">
        <v>50</v>
      </c>
      <c r="E3417" s="2" t="s">
        <v>43</v>
      </c>
      <c r="F3417" s="2" t="s">
        <v>55</v>
      </c>
      <c r="G3417" s="2">
        <v>2.3E-3</v>
      </c>
      <c r="H3417" s="2">
        <f>IF(OR(G3417="",G3418="",G3419="",G3420=""),"",(SUMIF(A3417:A$7000,A3417,G3417:G$7000)))</f>
        <v>6.2799999999999995E-2</v>
      </c>
      <c r="I3417" s="55" t="str">
        <f t="shared" si="318"/>
        <v/>
      </c>
      <c r="J3417" s="61" t="str">
        <f t="shared" si="320"/>
        <v/>
      </c>
      <c r="K3417" s="55">
        <f t="array" ref="K3417">(MAX(IF($A3417=InsertVoiceSwitchActivateLOG!A$1:A$7000,InsertVoiceSwitchActivateLOG!H$1:H$7000,0)))</f>
        <v>8.7800000000000003E-2</v>
      </c>
      <c r="L3417" s="55" t="str">
        <f t="shared" si="319"/>
        <v/>
      </c>
      <c r="M3417" s="55">
        <f t="shared" si="323"/>
        <v>18.900000000002137</v>
      </c>
      <c r="N3417" s="59">
        <f t="shared" si="321"/>
        <v>68</v>
      </c>
      <c r="O3417" s="59">
        <f t="shared" si="322"/>
        <v>-1</v>
      </c>
    </row>
    <row r="3418" spans="1:15" ht="12.5" customHeight="1" x14ac:dyDescent="0.35">
      <c r="A3418" s="61">
        <v>68</v>
      </c>
      <c r="B3418" s="61" t="s">
        <v>54</v>
      </c>
      <c r="C3418" s="70">
        <v>145.7843</v>
      </c>
      <c r="D3418" s="59" t="s">
        <v>50</v>
      </c>
      <c r="E3418" s="61" t="s">
        <v>43</v>
      </c>
      <c r="F3418" s="61" t="s">
        <v>55</v>
      </c>
      <c r="G3418" s="61">
        <v>2.9999999999999997E-4</v>
      </c>
      <c r="H3418" s="61">
        <f>IF(OR(G3418="",G3419="",G3420="",G3421=""),"",(SUMIF(A3418:A$7000,A3418,G3418:G$7000)))</f>
        <v>6.0500000000000005E-2</v>
      </c>
      <c r="I3418" s="61" t="str">
        <f t="shared" ref="I3418:I3481" si="324">IF(L3418="","",A3418)</f>
        <v/>
      </c>
      <c r="J3418" s="61" t="str">
        <f t="shared" si="320"/>
        <v/>
      </c>
      <c r="K3418" s="61">
        <f t="array" ref="K3418">(MAX(IF($A3418=InsertVoiceSwitchActivateLOG!A$1:A$7000,InsertVoiceSwitchActivateLOG!H$1:H$7000,0)))</f>
        <v>8.7800000000000003E-2</v>
      </c>
      <c r="L3418" s="61" t="str">
        <f t="shared" ref="L3418:L3481" si="325">IF(H3418="","",IF(AND(H3417="",H3416="",H3415=""),C3418,""))</f>
        <v/>
      </c>
      <c r="M3418" s="61">
        <f t="shared" si="323"/>
        <v>20.900000000011687</v>
      </c>
      <c r="N3418" s="59">
        <f t="shared" si="321"/>
        <v>68</v>
      </c>
      <c r="O3418" s="59">
        <f t="shared" si="322"/>
        <v>1</v>
      </c>
    </row>
    <row r="3419" spans="1:15" ht="12.5" customHeight="1" x14ac:dyDescent="0.35">
      <c r="A3419" s="2">
        <v>68</v>
      </c>
      <c r="B3419" s="2" t="s">
        <v>54</v>
      </c>
      <c r="C3419" s="69">
        <v>145.80289999999999</v>
      </c>
      <c r="D3419" t="s">
        <v>50</v>
      </c>
      <c r="E3419" s="2" t="s">
        <v>43</v>
      </c>
      <c r="F3419" s="2" t="s">
        <v>55</v>
      </c>
      <c r="G3419" s="2">
        <v>6.9999999999999999E-4</v>
      </c>
      <c r="H3419" s="2">
        <f>IF(OR(G3419="",G3420="",G3421="",G3422=""),"",(SUMIF(A3419:A$7000,A3419,G3419:G$7000)))</f>
        <v>6.020000000000001E-2</v>
      </c>
      <c r="I3419" s="55" t="str">
        <f t="shared" si="324"/>
        <v/>
      </c>
      <c r="J3419" s="61" t="str">
        <f t="shared" si="320"/>
        <v/>
      </c>
      <c r="K3419" s="55">
        <f t="array" ref="K3419">(MAX(IF($A3419=InsertVoiceSwitchActivateLOG!A$1:A$7000,InsertVoiceSwitchActivateLOG!H$1:H$7000,0)))</f>
        <v>8.7800000000000003E-2</v>
      </c>
      <c r="L3419" s="55" t="str">
        <f t="shared" si="325"/>
        <v/>
      </c>
      <c r="M3419" s="55">
        <f t="shared" si="323"/>
        <v>18.599999999992178</v>
      </c>
      <c r="N3419" s="59">
        <f t="shared" si="321"/>
        <v>68</v>
      </c>
      <c r="O3419" s="59">
        <f t="shared" si="322"/>
        <v>1</v>
      </c>
    </row>
    <row r="3420" spans="1:15" ht="12.5" customHeight="1" x14ac:dyDescent="0.35">
      <c r="A3420" s="61">
        <v>68</v>
      </c>
      <c r="B3420" s="61" t="s">
        <v>56</v>
      </c>
      <c r="C3420" s="70">
        <v>145.82069999999999</v>
      </c>
      <c r="D3420" s="59" t="s">
        <v>50</v>
      </c>
      <c r="E3420" s="61" t="s">
        <v>43</v>
      </c>
      <c r="F3420" s="61" t="s">
        <v>55</v>
      </c>
      <c r="G3420" s="61">
        <v>1.1999999999999999E-3</v>
      </c>
      <c r="H3420" s="61">
        <f>IF(OR(G3420="",G3421="",G3422="",G3423=""),"",(SUMIF(A3420:A$7000,A3420,G3420:G$7000)))</f>
        <v>5.9500000000000011E-2</v>
      </c>
      <c r="I3420" s="61" t="str">
        <f t="shared" si="324"/>
        <v/>
      </c>
      <c r="J3420" s="61" t="str">
        <f t="shared" si="320"/>
        <v/>
      </c>
      <c r="K3420" s="61">
        <f t="array" ref="K3420">(MAX(IF($A3420=InsertVoiceSwitchActivateLOG!A$1:A$7000,InsertVoiceSwitchActivateLOG!H$1:H$7000,0)))</f>
        <v>8.7800000000000003E-2</v>
      </c>
      <c r="L3420" s="61" t="str">
        <f t="shared" si="325"/>
        <v/>
      </c>
      <c r="M3420" s="61">
        <f t="shared" si="323"/>
        <v>17.799999999994043</v>
      </c>
      <c r="N3420" s="59">
        <f t="shared" si="321"/>
        <v>68</v>
      </c>
      <c r="O3420" s="59">
        <f t="shared" si="322"/>
        <v>1</v>
      </c>
    </row>
    <row r="3421" spans="1:15" ht="12.5" customHeight="1" x14ac:dyDescent="0.35">
      <c r="A3421" s="2">
        <v>68</v>
      </c>
      <c r="B3421" s="2" t="s">
        <v>56</v>
      </c>
      <c r="C3421" s="69">
        <v>145.84010000000001</v>
      </c>
      <c r="D3421" t="s">
        <v>50</v>
      </c>
      <c r="E3421" s="2" t="s">
        <v>43</v>
      </c>
      <c r="F3421" s="2" t="s">
        <v>55</v>
      </c>
      <c r="G3421" s="2">
        <v>1.6000000000000001E-3</v>
      </c>
      <c r="H3421" s="2">
        <f>IF(OR(G3421="",G3422="",G3423="",G3424=""),"",(SUMIF(A3421:A$7000,A3421,G3421:G$7000)))</f>
        <v>5.8300000000000012E-2</v>
      </c>
      <c r="I3421" s="55" t="str">
        <f t="shared" si="324"/>
        <v/>
      </c>
      <c r="J3421" s="61" t="str">
        <f t="shared" si="320"/>
        <v/>
      </c>
      <c r="K3421" s="55">
        <f t="array" ref="K3421">(MAX(IF($A3421=InsertVoiceSwitchActivateLOG!A$1:A$7000,InsertVoiceSwitchActivateLOG!H$1:H$7000,0)))</f>
        <v>8.7800000000000003E-2</v>
      </c>
      <c r="L3421" s="55" t="str">
        <f t="shared" si="325"/>
        <v/>
      </c>
      <c r="M3421" s="55">
        <f t="shared" si="323"/>
        <v>19.400000000018736</v>
      </c>
      <c r="N3421" s="59">
        <f t="shared" si="321"/>
        <v>68</v>
      </c>
      <c r="O3421" s="59">
        <f t="shared" si="322"/>
        <v>1</v>
      </c>
    </row>
    <row r="3422" spans="1:15" ht="12.5" customHeight="1" x14ac:dyDescent="0.35">
      <c r="A3422" s="61">
        <v>68</v>
      </c>
      <c r="B3422" s="61" t="s">
        <v>56</v>
      </c>
      <c r="C3422" s="70">
        <v>145.8569</v>
      </c>
      <c r="D3422" s="59" t="s">
        <v>50</v>
      </c>
      <c r="E3422" s="61" t="s">
        <v>43</v>
      </c>
      <c r="F3422" s="61" t="s">
        <v>55</v>
      </c>
      <c r="G3422" s="61">
        <v>3.7000000000000002E-3</v>
      </c>
      <c r="H3422" s="61">
        <f>IF(OR(G3422="",G3423="",G3424="",G3425=""),"",(SUMIF(A3422:A$7000,A3422,G3422:G$7000)))</f>
        <v>5.6700000000000007E-2</v>
      </c>
      <c r="I3422" s="61" t="str">
        <f t="shared" si="324"/>
        <v/>
      </c>
      <c r="J3422" s="61" t="str">
        <f t="shared" si="320"/>
        <v/>
      </c>
      <c r="K3422" s="61">
        <f t="array" ref="K3422">(MAX(IF($A3422=InsertVoiceSwitchActivateLOG!A$1:A$7000,InsertVoiceSwitchActivateLOG!H$1:H$7000,0)))</f>
        <v>8.7800000000000003E-2</v>
      </c>
      <c r="L3422" s="61" t="str">
        <f t="shared" si="325"/>
        <v/>
      </c>
      <c r="M3422" s="61">
        <f t="shared" si="323"/>
        <v>16.799999999989268</v>
      </c>
      <c r="N3422" s="59">
        <f t="shared" si="321"/>
        <v>68</v>
      </c>
      <c r="O3422" s="59">
        <f t="shared" si="322"/>
        <v>1</v>
      </c>
    </row>
    <row r="3423" spans="1:15" ht="12.5" customHeight="1" x14ac:dyDescent="0.35">
      <c r="A3423" s="2">
        <v>68</v>
      </c>
      <c r="B3423" s="2" t="s">
        <v>56</v>
      </c>
      <c r="C3423" s="69">
        <v>145.87119999999999</v>
      </c>
      <c r="D3423" t="s">
        <v>50</v>
      </c>
      <c r="E3423" s="2" t="s">
        <v>43</v>
      </c>
      <c r="F3423" s="2" t="s">
        <v>55</v>
      </c>
      <c r="G3423" s="2">
        <v>3.7000000000000002E-3</v>
      </c>
      <c r="H3423" s="2">
        <f>IF(OR(G3423="",G3424="",G3425="",G3426=""),"",(SUMIF(A3423:A$7000,A3423,G3423:G$7000)))</f>
        <v>5.3000000000000005E-2</v>
      </c>
      <c r="I3423" s="55" t="str">
        <f t="shared" si="324"/>
        <v/>
      </c>
      <c r="J3423" s="61" t="str">
        <f t="shared" si="320"/>
        <v/>
      </c>
      <c r="K3423" s="55">
        <f t="array" ref="K3423">(MAX(IF($A3423=InsertVoiceSwitchActivateLOG!A$1:A$7000,InsertVoiceSwitchActivateLOG!H$1:H$7000,0)))</f>
        <v>8.7800000000000003E-2</v>
      </c>
      <c r="L3423" s="55" t="str">
        <f t="shared" si="325"/>
        <v/>
      </c>
      <c r="M3423" s="55">
        <f t="shared" si="323"/>
        <v>14.299999999991542</v>
      </c>
      <c r="N3423" s="59">
        <f t="shared" si="321"/>
        <v>68</v>
      </c>
      <c r="O3423" s="59">
        <f t="shared" si="322"/>
        <v>-1</v>
      </c>
    </row>
    <row r="3424" spans="1:15" ht="12.5" customHeight="1" x14ac:dyDescent="0.35">
      <c r="A3424" s="61">
        <v>68</v>
      </c>
      <c r="B3424" s="61" t="s">
        <v>56</v>
      </c>
      <c r="C3424" s="70">
        <v>145.8888</v>
      </c>
      <c r="D3424" s="59" t="s">
        <v>50</v>
      </c>
      <c r="E3424" s="61" t="s">
        <v>43</v>
      </c>
      <c r="F3424" s="61" t="s">
        <v>55</v>
      </c>
      <c r="G3424" s="61">
        <v>3.0999999999999999E-3</v>
      </c>
      <c r="H3424" s="61">
        <f>IF(OR(G3424="",G3425="",G3426="",G3427=""),"",(SUMIF(A3424:A$7000,A3424,G3424:G$7000)))</f>
        <v>4.930000000000001E-2</v>
      </c>
      <c r="I3424" s="61" t="str">
        <f t="shared" si="324"/>
        <v/>
      </c>
      <c r="J3424" s="61" t="str">
        <f t="shared" si="320"/>
        <v/>
      </c>
      <c r="K3424" s="61">
        <f t="array" ref="K3424">(MAX(IF($A3424=InsertVoiceSwitchActivateLOG!A$1:A$7000,InsertVoiceSwitchActivateLOG!H$1:H$7000,0)))</f>
        <v>8.7800000000000003E-2</v>
      </c>
      <c r="L3424" s="61" t="str">
        <f t="shared" si="325"/>
        <v/>
      </c>
      <c r="M3424" s="61">
        <f t="shared" si="323"/>
        <v>17.600000000015825</v>
      </c>
      <c r="N3424" s="59">
        <f t="shared" si="321"/>
        <v>68</v>
      </c>
      <c r="O3424" s="59">
        <f t="shared" si="322"/>
        <v>1</v>
      </c>
    </row>
    <row r="3425" spans="1:15" ht="12.5" customHeight="1" x14ac:dyDescent="0.35">
      <c r="A3425" s="2">
        <v>68</v>
      </c>
      <c r="B3425" s="2" t="s">
        <v>56</v>
      </c>
      <c r="C3425" s="69">
        <v>145.916</v>
      </c>
      <c r="D3425" t="s">
        <v>50</v>
      </c>
      <c r="E3425" s="2" t="s">
        <v>43</v>
      </c>
      <c r="F3425" s="2" t="s">
        <v>55</v>
      </c>
      <c r="G3425" s="2">
        <v>7.6E-3</v>
      </c>
      <c r="H3425" s="2">
        <f>IF(OR(G3425="",G3426="",G3427="",G3428=""),"",(SUMIF(A3425:A$7000,A3425,G3425:G$7000)))</f>
        <v>4.6200000000000005E-2</v>
      </c>
      <c r="I3425" s="55" t="str">
        <f t="shared" si="324"/>
        <v/>
      </c>
      <c r="J3425" s="61" t="str">
        <f t="shared" si="320"/>
        <v/>
      </c>
      <c r="K3425" s="55">
        <f t="array" ref="K3425">(MAX(IF($A3425=InsertVoiceSwitchActivateLOG!A$1:A$7000,InsertVoiceSwitchActivateLOG!H$1:H$7000,0)))</f>
        <v>8.7800000000000003E-2</v>
      </c>
      <c r="L3425" s="55" t="str">
        <f t="shared" si="325"/>
        <v/>
      </c>
      <c r="M3425" s="55">
        <f t="shared" si="323"/>
        <v>27.199999999993452</v>
      </c>
      <c r="N3425" s="59">
        <f t="shared" si="321"/>
        <v>68</v>
      </c>
      <c r="O3425" s="59">
        <f t="shared" si="322"/>
        <v>1</v>
      </c>
    </row>
    <row r="3426" spans="1:15" ht="12.5" customHeight="1" x14ac:dyDescent="0.35">
      <c r="A3426" s="61">
        <v>68</v>
      </c>
      <c r="B3426" s="61" t="s">
        <v>56</v>
      </c>
      <c r="C3426" s="70">
        <v>145.9435</v>
      </c>
      <c r="D3426" s="59" t="s">
        <v>50</v>
      </c>
      <c r="E3426" s="61" t="s">
        <v>43</v>
      </c>
      <c r="F3426" s="61" t="s">
        <v>55</v>
      </c>
      <c r="G3426" s="61">
        <v>7.7999999999999996E-3</v>
      </c>
      <c r="H3426" s="61">
        <f>IF(OR(G3426="",G3427="",G3428="",G3429=""),"",(SUMIF(A3426:A$7000,A3426,G3426:G$7000)))</f>
        <v>3.8600000000000002E-2</v>
      </c>
      <c r="I3426" s="61" t="str">
        <f t="shared" si="324"/>
        <v/>
      </c>
      <c r="J3426" s="61" t="str">
        <f t="shared" si="320"/>
        <v/>
      </c>
      <c r="K3426" s="61">
        <f t="array" ref="K3426">(MAX(IF($A3426=InsertVoiceSwitchActivateLOG!A$1:A$7000,InsertVoiceSwitchActivateLOG!H$1:H$7000,0)))</f>
        <v>8.7800000000000003E-2</v>
      </c>
      <c r="L3426" s="61" t="str">
        <f t="shared" si="325"/>
        <v/>
      </c>
      <c r="M3426" s="61">
        <f t="shared" si="323"/>
        <v>27.500000000003411</v>
      </c>
      <c r="N3426" s="59">
        <f t="shared" si="321"/>
        <v>68</v>
      </c>
      <c r="O3426" s="59">
        <f t="shared" si="322"/>
        <v>-1</v>
      </c>
    </row>
    <row r="3427" spans="1:15" ht="12.5" customHeight="1" x14ac:dyDescent="0.35">
      <c r="A3427" s="2">
        <v>68</v>
      </c>
      <c r="B3427" s="2" t="s">
        <v>56</v>
      </c>
      <c r="C3427" s="69">
        <v>145.9614</v>
      </c>
      <c r="D3427" t="s">
        <v>50</v>
      </c>
      <c r="E3427" s="2" t="s">
        <v>43</v>
      </c>
      <c r="F3427" s="2" t="s">
        <v>55</v>
      </c>
      <c r="G3427" s="2">
        <v>5.1000000000000004E-3</v>
      </c>
      <c r="H3427" s="2">
        <f>IF(OR(G3427="",G3428="",G3429="",G3430=""),"",(SUMIF(A3427:A$7000,A3427,G3427:G$7000)))</f>
        <v>3.0799999999999998E-2</v>
      </c>
      <c r="I3427" s="55" t="str">
        <f t="shared" si="324"/>
        <v/>
      </c>
      <c r="J3427" s="61" t="str">
        <f t="shared" si="320"/>
        <v/>
      </c>
      <c r="K3427" s="55">
        <f t="array" ref="K3427">(MAX(IF($A3427=InsertVoiceSwitchActivateLOG!A$1:A$7000,InsertVoiceSwitchActivateLOG!H$1:H$7000,0)))</f>
        <v>8.7800000000000003E-2</v>
      </c>
      <c r="L3427" s="55" t="str">
        <f t="shared" si="325"/>
        <v/>
      </c>
      <c r="M3427" s="55">
        <f t="shared" si="323"/>
        <v>17.899999999997362</v>
      </c>
      <c r="N3427" s="59">
        <f t="shared" si="321"/>
        <v>68</v>
      </c>
      <c r="O3427" s="59">
        <f t="shared" si="322"/>
        <v>1</v>
      </c>
    </row>
    <row r="3428" spans="1:15" ht="12.5" customHeight="1" x14ac:dyDescent="0.35">
      <c r="A3428" s="61">
        <v>68</v>
      </c>
      <c r="B3428" s="61" t="s">
        <v>56</v>
      </c>
      <c r="C3428" s="70">
        <v>145.9819</v>
      </c>
      <c r="D3428" s="59" t="s">
        <v>50</v>
      </c>
      <c r="E3428" s="61" t="s">
        <v>43</v>
      </c>
      <c r="F3428" s="61" t="s">
        <v>55</v>
      </c>
      <c r="G3428" s="61">
        <v>5.1000000000000004E-3</v>
      </c>
      <c r="H3428" s="61">
        <f>IF(OR(G3428="",G3429="",G3430="",G3431=""),"",(SUMIF(A3428:A$7000,A3428,G3428:G$7000)))</f>
        <v>2.5699999999999997E-2</v>
      </c>
      <c r="I3428" s="61" t="str">
        <f t="shared" si="324"/>
        <v/>
      </c>
      <c r="J3428" s="61" t="str">
        <f t="shared" si="320"/>
        <v/>
      </c>
      <c r="K3428" s="61">
        <f t="array" ref="K3428">(MAX(IF($A3428=InsertVoiceSwitchActivateLOG!A$1:A$7000,InsertVoiceSwitchActivateLOG!H$1:H$7000,0)))</f>
        <v>8.7800000000000003E-2</v>
      </c>
      <c r="L3428" s="61" t="str">
        <f t="shared" si="325"/>
        <v/>
      </c>
      <c r="M3428" s="61">
        <f t="shared" si="323"/>
        <v>20.499999999998408</v>
      </c>
      <c r="N3428" s="59">
        <f t="shared" si="321"/>
        <v>68</v>
      </c>
      <c r="O3428" s="59">
        <f t="shared" si="322"/>
        <v>1</v>
      </c>
    </row>
    <row r="3429" spans="1:15" ht="12.5" customHeight="1" x14ac:dyDescent="0.35">
      <c r="A3429" s="2">
        <v>68</v>
      </c>
      <c r="B3429" s="2" t="s">
        <v>56</v>
      </c>
      <c r="C3429" s="69">
        <v>146.00229999999999</v>
      </c>
      <c r="D3429" t="s">
        <v>50</v>
      </c>
      <c r="E3429" s="2" t="s">
        <v>43</v>
      </c>
      <c r="F3429" s="2" t="s">
        <v>55</v>
      </c>
      <c r="G3429" s="2">
        <v>8.6999999999999994E-3</v>
      </c>
      <c r="H3429" s="2">
        <f>IF(OR(G3429="",G3430="",G3431="",G3432=""),"",(SUMIF(A3429:A$7000,A3429,G3429:G$7000)))</f>
        <v>2.06E-2</v>
      </c>
      <c r="I3429" s="55" t="str">
        <f t="shared" si="324"/>
        <v/>
      </c>
      <c r="J3429" s="61" t="str">
        <f t="shared" si="320"/>
        <v/>
      </c>
      <c r="K3429" s="55">
        <f t="array" ref="K3429">(MAX(IF($A3429=InsertVoiceSwitchActivateLOG!A$1:A$7000,InsertVoiceSwitchActivateLOG!H$1:H$7000,0)))</f>
        <v>8.7800000000000003E-2</v>
      </c>
      <c r="L3429" s="55" t="str">
        <f t="shared" si="325"/>
        <v/>
      </c>
      <c r="M3429" s="55">
        <f t="shared" si="323"/>
        <v>20.399999999995089</v>
      </c>
      <c r="N3429" s="59">
        <f t="shared" si="321"/>
        <v>68</v>
      </c>
      <c r="O3429" s="59">
        <f t="shared" si="322"/>
        <v>-1</v>
      </c>
    </row>
    <row r="3430" spans="1:15" ht="12.5" customHeight="1" x14ac:dyDescent="0.35">
      <c r="A3430" s="61">
        <v>68</v>
      </c>
      <c r="B3430" s="61" t="s">
        <v>56</v>
      </c>
      <c r="C3430" s="70">
        <v>146.02269999999999</v>
      </c>
      <c r="D3430" s="59" t="s">
        <v>50</v>
      </c>
      <c r="E3430" s="61" t="s">
        <v>43</v>
      </c>
      <c r="F3430" s="61" t="s">
        <v>55</v>
      </c>
      <c r="G3430" s="61">
        <v>2.5999999999999999E-3</v>
      </c>
      <c r="H3430" s="61">
        <f>IF(OR(G3430="",G3431="",G3432="",G3433=""),"",(SUMIF(A3430:A$7000,A3430,G3430:G$7000)))</f>
        <v>1.1900000000000001E-2</v>
      </c>
      <c r="I3430" s="61" t="str">
        <f t="shared" si="324"/>
        <v/>
      </c>
      <c r="J3430" s="61" t="str">
        <f t="shared" si="320"/>
        <v/>
      </c>
      <c r="K3430" s="61">
        <f t="array" ref="K3430">(MAX(IF($A3430=InsertVoiceSwitchActivateLOG!A$1:A$7000,InsertVoiceSwitchActivateLOG!H$1:H$7000,0)))</f>
        <v>8.7800000000000003E-2</v>
      </c>
      <c r="L3430" s="61" t="str">
        <f t="shared" si="325"/>
        <v/>
      </c>
      <c r="M3430" s="61">
        <f t="shared" si="323"/>
        <v>20.399999999995089</v>
      </c>
      <c r="N3430" s="59">
        <f t="shared" si="321"/>
        <v>68</v>
      </c>
      <c r="O3430" s="59">
        <f t="shared" si="322"/>
        <v>-1</v>
      </c>
    </row>
    <row r="3431" spans="1:15" ht="12.5" customHeight="1" x14ac:dyDescent="0.35">
      <c r="A3431" s="2">
        <v>68</v>
      </c>
      <c r="B3431" s="2" t="s">
        <v>56</v>
      </c>
      <c r="C3431" s="69">
        <v>146.04169999999999</v>
      </c>
      <c r="D3431" t="s">
        <v>50</v>
      </c>
      <c r="E3431" s="2" t="s">
        <v>43</v>
      </c>
      <c r="F3431" s="2" t="s">
        <v>55</v>
      </c>
      <c r="G3431" s="2">
        <v>1.8E-3</v>
      </c>
      <c r="H3431" s="2">
        <f>IF(OR(G3431="",G3432="",G3433="",G3434=""),"",(SUMIF(A3431:A$7000,A3431,G3431:G$7000)))</f>
        <v>9.300000000000001E-3</v>
      </c>
      <c r="I3431" s="55" t="str">
        <f t="shared" si="324"/>
        <v/>
      </c>
      <c r="J3431" s="61" t="str">
        <f t="shared" si="320"/>
        <v/>
      </c>
      <c r="K3431" s="55">
        <f t="array" ref="K3431">(MAX(IF($A3431=InsertVoiceSwitchActivateLOG!A$1:A$7000,InsertVoiceSwitchActivateLOG!H$1:H$7000,0)))</f>
        <v>8.7800000000000003E-2</v>
      </c>
      <c r="L3431" s="55" t="str">
        <f t="shared" si="325"/>
        <v/>
      </c>
      <c r="M3431" s="55">
        <f t="shared" si="323"/>
        <v>19.000000000005457</v>
      </c>
      <c r="N3431" s="59">
        <f t="shared" si="321"/>
        <v>68</v>
      </c>
      <c r="O3431" s="59">
        <f t="shared" si="322"/>
        <v>1</v>
      </c>
    </row>
    <row r="3432" spans="1:15" ht="12.5" customHeight="1" x14ac:dyDescent="0.35">
      <c r="A3432" s="61">
        <v>68</v>
      </c>
      <c r="B3432" s="61" t="s">
        <v>56</v>
      </c>
      <c r="C3432" s="70">
        <v>146.05840000000001</v>
      </c>
      <c r="D3432" s="59" t="s">
        <v>50</v>
      </c>
      <c r="E3432" s="61" t="s">
        <v>43</v>
      </c>
      <c r="F3432" s="61" t="s">
        <v>55</v>
      </c>
      <c r="G3432" s="61">
        <v>5.4000000000000003E-3</v>
      </c>
      <c r="H3432" s="61">
        <f>IF(OR(G3432="",G3433="",G3434="",G3435=""),"",(SUMIF(A3432:A$7000,A3432,G3432:G$7000)))</f>
        <v>7.5000000000000015E-3</v>
      </c>
      <c r="I3432" s="61" t="str">
        <f t="shared" si="324"/>
        <v/>
      </c>
      <c r="J3432" s="61" t="str">
        <f t="shared" si="320"/>
        <v/>
      </c>
      <c r="K3432" s="61">
        <f t="array" ref="K3432">(MAX(IF($A3432=InsertVoiceSwitchActivateLOG!A$1:A$7000,InsertVoiceSwitchActivateLOG!H$1:H$7000,0)))</f>
        <v>8.7800000000000003E-2</v>
      </c>
      <c r="L3432" s="61" t="str">
        <f t="shared" si="325"/>
        <v/>
      </c>
      <c r="M3432" s="61">
        <f t="shared" si="323"/>
        <v>16.70000000001437</v>
      </c>
      <c r="N3432" s="59">
        <f t="shared" si="321"/>
        <v>68</v>
      </c>
      <c r="O3432" s="59">
        <f t="shared" si="322"/>
        <v>-1</v>
      </c>
    </row>
    <row r="3433" spans="1:15" ht="12.5" customHeight="1" x14ac:dyDescent="0.35">
      <c r="A3433" s="2">
        <v>68</v>
      </c>
      <c r="B3433" s="2" t="s">
        <v>54</v>
      </c>
      <c r="C3433" s="69">
        <v>146.07339999999999</v>
      </c>
      <c r="D3433" t="s">
        <v>50</v>
      </c>
      <c r="E3433" s="2" t="s">
        <v>43</v>
      </c>
      <c r="F3433" s="2" t="s">
        <v>55</v>
      </c>
      <c r="G3433" s="2">
        <v>5.0000000000000001E-4</v>
      </c>
      <c r="H3433" s="2">
        <f>IF(OR(G3433="",G3434="",G3435="",G3436=""),"",(SUMIF(A3433:A$7000,A3433,G3433:G$7000)))</f>
        <v>2.0999999999999999E-3</v>
      </c>
      <c r="I3433" s="55" t="str">
        <f t="shared" si="324"/>
        <v/>
      </c>
      <c r="J3433" s="61" t="str">
        <f t="shared" si="320"/>
        <v/>
      </c>
      <c r="K3433" s="55">
        <f t="array" ref="K3433">(MAX(IF($A3433=InsertVoiceSwitchActivateLOG!A$1:A$7000,InsertVoiceSwitchActivateLOG!H$1:H$7000,0)))</f>
        <v>8.7800000000000003E-2</v>
      </c>
      <c r="L3433" s="55" t="str">
        <f t="shared" si="325"/>
        <v/>
      </c>
      <c r="M3433" s="55">
        <f t="shared" si="323"/>
        <v>14.999999999986358</v>
      </c>
      <c r="N3433" s="59">
        <f t="shared" si="321"/>
        <v>68</v>
      </c>
      <c r="O3433" s="59">
        <f t="shared" si="322"/>
        <v>1</v>
      </c>
    </row>
    <row r="3434" spans="1:15" ht="12.5" customHeight="1" x14ac:dyDescent="0.35">
      <c r="A3434" s="61">
        <v>68</v>
      </c>
      <c r="B3434" s="61" t="s">
        <v>54</v>
      </c>
      <c r="C3434" s="70">
        <v>146.0898</v>
      </c>
      <c r="D3434" s="59" t="s">
        <v>50</v>
      </c>
      <c r="E3434" s="61" t="s">
        <v>43</v>
      </c>
      <c r="F3434" s="61" t="s">
        <v>55</v>
      </c>
      <c r="G3434" s="61">
        <v>5.0000000000000001E-4</v>
      </c>
      <c r="H3434" s="61" t="str">
        <f>IF(OR(G3434="",G3435="",G3436="",G3437=""),"",(SUMIF(A3434:A$7000,A3434,G3434:G$7000)))</f>
        <v/>
      </c>
      <c r="I3434" s="61" t="str">
        <f t="shared" si="324"/>
        <v/>
      </c>
      <c r="J3434" s="61" t="str">
        <f t="shared" si="320"/>
        <v/>
      </c>
      <c r="K3434" s="61">
        <f t="array" ref="K3434">(MAX(IF($A3434=InsertVoiceSwitchActivateLOG!A$1:A$7000,InsertVoiceSwitchActivateLOG!H$1:H$7000,0)))</f>
        <v>8.7800000000000003E-2</v>
      </c>
      <c r="L3434" s="61" t="str">
        <f t="shared" si="325"/>
        <v/>
      </c>
      <c r="M3434" s="61">
        <f t="shared" si="323"/>
        <v>16.400000000004411</v>
      </c>
      <c r="N3434" s="59">
        <f t="shared" si="321"/>
        <v>68</v>
      </c>
      <c r="O3434" s="59">
        <f t="shared" si="322"/>
        <v>1</v>
      </c>
    </row>
    <row r="3435" spans="1:15" ht="12.5" customHeight="1" x14ac:dyDescent="0.35">
      <c r="A3435" s="2">
        <v>68</v>
      </c>
      <c r="B3435" s="2" t="s">
        <v>54</v>
      </c>
      <c r="C3435" s="69">
        <v>146.10720000000001</v>
      </c>
      <c r="D3435" t="s">
        <v>50</v>
      </c>
      <c r="E3435" s="2" t="s">
        <v>43</v>
      </c>
      <c r="F3435" s="2" t="s">
        <v>55</v>
      </c>
      <c r="G3435" s="2">
        <v>8.0000000000000004E-4</v>
      </c>
      <c r="H3435" s="2" t="str">
        <f>IF(OR(G3435="",G3436="",G3437="",G3438=""),"",(SUMIF(A3435:A$7000,A3435,G3435:G$7000)))</f>
        <v/>
      </c>
      <c r="I3435" s="55" t="str">
        <f t="shared" si="324"/>
        <v/>
      </c>
      <c r="J3435" s="61" t="str">
        <f t="shared" si="320"/>
        <v/>
      </c>
      <c r="K3435" s="55">
        <f t="array" ref="K3435">(MAX(IF($A3435=InsertVoiceSwitchActivateLOG!A$1:A$7000,InsertVoiceSwitchActivateLOG!H$1:H$7000,0)))</f>
        <v>8.7800000000000003E-2</v>
      </c>
      <c r="L3435" s="55" t="str">
        <f t="shared" si="325"/>
        <v/>
      </c>
      <c r="M3435" s="55">
        <f t="shared" si="323"/>
        <v>17.400000000009186</v>
      </c>
      <c r="N3435" s="59">
        <f t="shared" si="321"/>
        <v>68</v>
      </c>
      <c r="O3435" s="59">
        <f t="shared" si="322"/>
        <v>-1</v>
      </c>
    </row>
    <row r="3436" spans="1:15" ht="12.5" customHeight="1" x14ac:dyDescent="0.35">
      <c r="A3436" s="61">
        <v>68</v>
      </c>
      <c r="B3436" s="61" t="s">
        <v>54</v>
      </c>
      <c r="C3436" s="70">
        <v>146.12309999999999</v>
      </c>
      <c r="D3436" s="59" t="s">
        <v>50</v>
      </c>
      <c r="E3436" s="61" t="s">
        <v>43</v>
      </c>
      <c r="F3436" s="61" t="s">
        <v>55</v>
      </c>
      <c r="G3436" s="61">
        <v>2.9999999999999997E-4</v>
      </c>
      <c r="H3436" s="61" t="str">
        <f>IF(OR(G3436="",G3437="",G3438="",G3439=""),"",(SUMIF(A3436:A$7000,A3436,G3436:G$7000)))</f>
        <v/>
      </c>
      <c r="I3436" s="61" t="str">
        <f t="shared" si="324"/>
        <v/>
      </c>
      <c r="J3436" s="61" t="str">
        <f t="shared" si="320"/>
        <v/>
      </c>
      <c r="K3436" s="61">
        <f t="array" ref="K3436">(MAX(IF($A3436=InsertVoiceSwitchActivateLOG!A$1:A$7000,InsertVoiceSwitchActivateLOG!H$1:H$7000,0)))</f>
        <v>8.7800000000000003E-2</v>
      </c>
      <c r="L3436" s="61" t="str">
        <f t="shared" si="325"/>
        <v/>
      </c>
      <c r="M3436" s="61">
        <f t="shared" si="323"/>
        <v>15.899999999987813</v>
      </c>
      <c r="N3436" s="59" t="str">
        <f t="shared" si="321"/>
        <v/>
      </c>
      <c r="O3436" s="59" t="str">
        <f t="shared" si="322"/>
        <v/>
      </c>
    </row>
    <row r="3437" spans="1:15" ht="12.5" customHeight="1" x14ac:dyDescent="0.35">
      <c r="A3437" s="2">
        <v>68</v>
      </c>
      <c r="B3437" s="2" t="s">
        <v>54</v>
      </c>
      <c r="C3437" s="69">
        <v>146.14080000000001</v>
      </c>
      <c r="D3437" t="s">
        <v>50</v>
      </c>
      <c r="E3437" s="2" t="s">
        <v>43</v>
      </c>
      <c r="F3437" s="2" t="s">
        <v>55</v>
      </c>
      <c r="G3437" s="2"/>
      <c r="H3437" s="2" t="str">
        <f>IF(OR(G3437="",G3438="",G3439="",G3440=""),"",(SUMIF(A3437:A$7000,A3437,G3437:G$7000)))</f>
        <v/>
      </c>
      <c r="I3437" s="55" t="str">
        <f t="shared" si="324"/>
        <v/>
      </c>
      <c r="J3437" s="61" t="str">
        <f t="shared" si="320"/>
        <v/>
      </c>
      <c r="K3437" s="55">
        <f t="array" ref="K3437">(MAX(IF($A3437=InsertVoiceSwitchActivateLOG!A$1:A$7000,InsertVoiceSwitchActivateLOG!H$1:H$7000,0)))</f>
        <v>8.7800000000000003E-2</v>
      </c>
      <c r="L3437" s="55" t="str">
        <f t="shared" si="325"/>
        <v/>
      </c>
      <c r="M3437" s="55">
        <f t="shared" si="323"/>
        <v>17.700000000019145</v>
      </c>
      <c r="N3437" s="59" t="str">
        <f t="shared" si="321"/>
        <v/>
      </c>
      <c r="O3437" s="59" t="str">
        <f t="shared" si="322"/>
        <v/>
      </c>
    </row>
    <row r="3438" spans="1:15" ht="12.5" customHeight="1" x14ac:dyDescent="0.35">
      <c r="A3438" s="61">
        <v>68</v>
      </c>
      <c r="B3438" s="61" t="s">
        <v>54</v>
      </c>
      <c r="C3438" s="70">
        <v>146.15719999999999</v>
      </c>
      <c r="D3438" s="59" t="s">
        <v>50</v>
      </c>
      <c r="E3438" s="61" t="s">
        <v>43</v>
      </c>
      <c r="F3438" s="61" t="s">
        <v>55</v>
      </c>
      <c r="G3438" s="61"/>
      <c r="H3438" s="61" t="str">
        <f>IF(OR(G3438="",G3439="",G3440="",G3441=""),"",(SUMIF(A3438:A$7000,A3438,G3438:G$7000)))</f>
        <v/>
      </c>
      <c r="I3438" s="61" t="str">
        <f t="shared" si="324"/>
        <v/>
      </c>
      <c r="J3438" s="61" t="str">
        <f t="shared" si="320"/>
        <v/>
      </c>
      <c r="K3438" s="61">
        <f t="array" ref="K3438">(MAX(IF($A3438=InsertVoiceSwitchActivateLOG!A$1:A$7000,InsertVoiceSwitchActivateLOG!H$1:H$7000,0)))</f>
        <v>8.7800000000000003E-2</v>
      </c>
      <c r="L3438" s="61" t="str">
        <f t="shared" si="325"/>
        <v/>
      </c>
      <c r="M3438" s="61">
        <f t="shared" si="323"/>
        <v>16.399999999975989</v>
      </c>
      <c r="N3438" s="59" t="str">
        <f t="shared" si="321"/>
        <v/>
      </c>
      <c r="O3438" s="59" t="str">
        <f t="shared" si="322"/>
        <v/>
      </c>
    </row>
    <row r="3439" spans="1:15" ht="12.5" customHeight="1" x14ac:dyDescent="0.35">
      <c r="A3439" s="2">
        <v>68</v>
      </c>
      <c r="B3439" s="2" t="s">
        <v>54</v>
      </c>
      <c r="C3439" s="69">
        <v>146.1728</v>
      </c>
      <c r="D3439" t="s">
        <v>50</v>
      </c>
      <c r="E3439" s="2" t="s">
        <v>43</v>
      </c>
      <c r="F3439" s="2" t="s">
        <v>55</v>
      </c>
      <c r="G3439" s="2"/>
      <c r="H3439" s="2" t="str">
        <f>IF(OR(G3439="",G3440="",G3441="",G3442=""),"",(SUMIF(A3439:A$7000,A3439,G3439:G$7000)))</f>
        <v/>
      </c>
      <c r="I3439" s="55" t="str">
        <f t="shared" si="324"/>
        <v/>
      </c>
      <c r="J3439" s="61" t="str">
        <f t="shared" si="320"/>
        <v/>
      </c>
      <c r="K3439" s="55">
        <f t="array" ref="K3439">(MAX(IF($A3439=InsertVoiceSwitchActivateLOG!A$1:A$7000,InsertVoiceSwitchActivateLOG!H$1:H$7000,0)))</f>
        <v>8.7800000000000003E-2</v>
      </c>
      <c r="L3439" s="55" t="str">
        <f t="shared" si="325"/>
        <v/>
      </c>
      <c r="M3439" s="55">
        <f t="shared" si="323"/>
        <v>15.600000000006276</v>
      </c>
      <c r="N3439" s="59" t="str">
        <f t="shared" si="321"/>
        <v/>
      </c>
      <c r="O3439" s="59" t="str">
        <f t="shared" si="322"/>
        <v/>
      </c>
    </row>
    <row r="3440" spans="1:15" ht="12.5" customHeight="1" x14ac:dyDescent="0.35">
      <c r="A3440" s="61">
        <v>68</v>
      </c>
      <c r="B3440" s="61" t="s">
        <v>54</v>
      </c>
      <c r="C3440" s="70">
        <v>146.19120000000001</v>
      </c>
      <c r="D3440" s="59" t="s">
        <v>50</v>
      </c>
      <c r="E3440" s="61" t="s">
        <v>43</v>
      </c>
      <c r="F3440" s="61" t="s">
        <v>55</v>
      </c>
      <c r="G3440" s="61"/>
      <c r="H3440" s="61" t="str">
        <f>IF(OR(G3440="",G3441="",G3442="",G3443=""),"",(SUMIF(A3440:A$7000,A3440,G3440:G$7000)))</f>
        <v/>
      </c>
      <c r="I3440" s="61" t="str">
        <f t="shared" si="324"/>
        <v/>
      </c>
      <c r="J3440" s="61" t="str">
        <f t="shared" si="320"/>
        <v/>
      </c>
      <c r="K3440" s="61">
        <f t="array" ref="K3440">(MAX(IF($A3440=InsertVoiceSwitchActivateLOG!A$1:A$7000,InsertVoiceSwitchActivateLOG!H$1:H$7000,0)))</f>
        <v>8.7800000000000003E-2</v>
      </c>
      <c r="L3440" s="61" t="str">
        <f t="shared" si="325"/>
        <v/>
      </c>
      <c r="M3440" s="61">
        <f t="shared" si="323"/>
        <v>18.400000000013961</v>
      </c>
      <c r="N3440" s="59" t="str">
        <f t="shared" si="321"/>
        <v/>
      </c>
      <c r="O3440" s="59" t="str">
        <f t="shared" si="322"/>
        <v/>
      </c>
    </row>
    <row r="3441" spans="1:15" ht="12.5" customHeight="1" x14ac:dyDescent="0.35">
      <c r="A3441" s="2">
        <v>69</v>
      </c>
      <c r="B3441" s="2" t="s">
        <v>54</v>
      </c>
      <c r="C3441" s="69">
        <v>147.21899999999999</v>
      </c>
      <c r="D3441" t="s">
        <v>50</v>
      </c>
      <c r="E3441" s="2" t="s">
        <v>42</v>
      </c>
      <c r="F3441" s="2" t="s">
        <v>55</v>
      </c>
      <c r="G3441" s="2"/>
      <c r="H3441" s="2" t="str">
        <f>IF(OR(G3441="",G3442="",G3443="",G3444=""),"",(SUMIF(A3441:A$7000,A3441,G3441:G$7000)))</f>
        <v/>
      </c>
      <c r="I3441" s="55" t="str">
        <f t="shared" si="324"/>
        <v/>
      </c>
      <c r="J3441" s="61" t="str">
        <f t="shared" si="320"/>
        <v/>
      </c>
      <c r="K3441" s="55">
        <f t="array" ref="K3441">(MAX(IF($A3441=InsertVoiceSwitchActivateLOG!A$1:A$7000,InsertVoiceSwitchActivateLOG!H$1:H$7000,0)))</f>
        <v>1.4399999999999998E-2</v>
      </c>
      <c r="L3441" s="55" t="str">
        <f t="shared" si="325"/>
        <v/>
      </c>
      <c r="M3441" s="55">
        <f t="shared" si="323"/>
        <v>0</v>
      </c>
      <c r="N3441" s="59" t="str">
        <f t="shared" si="321"/>
        <v/>
      </c>
      <c r="O3441" s="59" t="str">
        <f t="shared" si="322"/>
        <v/>
      </c>
    </row>
    <row r="3442" spans="1:15" ht="12.5" customHeight="1" x14ac:dyDescent="0.35">
      <c r="A3442" s="61">
        <v>69</v>
      </c>
      <c r="B3442" s="61" t="s">
        <v>54</v>
      </c>
      <c r="C3442" s="70">
        <v>147.23830000000001</v>
      </c>
      <c r="D3442" s="59" t="s">
        <v>50</v>
      </c>
      <c r="E3442" s="61" t="s">
        <v>42</v>
      </c>
      <c r="F3442" s="61" t="s">
        <v>55</v>
      </c>
      <c r="G3442" s="61"/>
      <c r="H3442" s="61" t="str">
        <f>IF(OR(G3442="",G3443="",G3444="",G3445=""),"",(SUMIF(A3442:A$7000,A3442,G3442:G$7000)))</f>
        <v/>
      </c>
      <c r="I3442" s="61" t="str">
        <f t="shared" si="324"/>
        <v/>
      </c>
      <c r="J3442" s="61" t="str">
        <f t="shared" si="320"/>
        <v/>
      </c>
      <c r="K3442" s="61">
        <f t="array" ref="K3442">(MAX(IF($A3442=InsertVoiceSwitchActivateLOG!A$1:A$7000,InsertVoiceSwitchActivateLOG!H$1:H$7000,0)))</f>
        <v>1.4399999999999998E-2</v>
      </c>
      <c r="L3442" s="61" t="str">
        <f t="shared" si="325"/>
        <v/>
      </c>
      <c r="M3442" s="61">
        <f t="shared" si="323"/>
        <v>19.300000000015416</v>
      </c>
      <c r="N3442" s="59" t="str">
        <f t="shared" si="321"/>
        <v/>
      </c>
      <c r="O3442" s="59" t="str">
        <f t="shared" si="322"/>
        <v/>
      </c>
    </row>
    <row r="3443" spans="1:15" ht="12.5" customHeight="1" x14ac:dyDescent="0.35">
      <c r="A3443" s="2">
        <v>69</v>
      </c>
      <c r="B3443" s="2" t="s">
        <v>54</v>
      </c>
      <c r="C3443" s="69">
        <v>147.2664</v>
      </c>
      <c r="D3443" t="s">
        <v>50</v>
      </c>
      <c r="E3443" s="2" t="s">
        <v>42</v>
      </c>
      <c r="F3443" s="2" t="s">
        <v>55</v>
      </c>
      <c r="G3443" s="2"/>
      <c r="H3443" s="2" t="str">
        <f>IF(OR(G3443="",G3444="",G3445="",G3446=""),"",(SUMIF(A3443:A$7000,A3443,G3443:G$7000)))</f>
        <v/>
      </c>
      <c r="I3443" s="55" t="str">
        <f t="shared" si="324"/>
        <v/>
      </c>
      <c r="J3443" s="61" t="str">
        <f t="shared" si="320"/>
        <v/>
      </c>
      <c r="K3443" s="55">
        <f t="array" ref="K3443">(MAX(IF($A3443=InsertVoiceSwitchActivateLOG!A$1:A$7000,InsertVoiceSwitchActivateLOG!H$1:H$7000,0)))</f>
        <v>1.4399999999999998E-2</v>
      </c>
      <c r="L3443" s="55" t="str">
        <f t="shared" si="325"/>
        <v/>
      </c>
      <c r="M3443" s="55">
        <f t="shared" si="323"/>
        <v>28.099999999994907</v>
      </c>
      <c r="N3443" s="59" t="str">
        <f t="shared" si="321"/>
        <v/>
      </c>
      <c r="O3443" s="59" t="str">
        <f t="shared" si="322"/>
        <v/>
      </c>
    </row>
    <row r="3444" spans="1:15" ht="12.5" customHeight="1" x14ac:dyDescent="0.35">
      <c r="A3444" s="61">
        <v>69</v>
      </c>
      <c r="B3444" s="61" t="s">
        <v>54</v>
      </c>
      <c r="C3444" s="70">
        <v>147.2989</v>
      </c>
      <c r="D3444" s="59" t="s">
        <v>50</v>
      </c>
      <c r="E3444" s="61" t="s">
        <v>42</v>
      </c>
      <c r="F3444" s="61" t="s">
        <v>55</v>
      </c>
      <c r="G3444" s="61"/>
      <c r="H3444" s="61" t="str">
        <f>IF(OR(G3444="",G3445="",G3446="",G3447=""),"",(SUMIF(A3444:A$7000,A3444,G3444:G$7000)))</f>
        <v/>
      </c>
      <c r="I3444" s="61" t="str">
        <f t="shared" si="324"/>
        <v/>
      </c>
      <c r="J3444" s="61" t="str">
        <f t="shared" si="320"/>
        <v/>
      </c>
      <c r="K3444" s="61">
        <f t="array" ref="K3444">(MAX(IF($A3444=InsertVoiceSwitchActivateLOG!A$1:A$7000,InsertVoiceSwitchActivateLOG!H$1:H$7000,0)))</f>
        <v>1.4399999999999998E-2</v>
      </c>
      <c r="L3444" s="61" t="str">
        <f t="shared" si="325"/>
        <v/>
      </c>
      <c r="M3444" s="61">
        <f t="shared" si="323"/>
        <v>32.499999999998863</v>
      </c>
      <c r="N3444" s="59" t="str">
        <f t="shared" si="321"/>
        <v/>
      </c>
      <c r="O3444" s="59" t="str">
        <f t="shared" si="322"/>
        <v/>
      </c>
    </row>
    <row r="3445" spans="1:15" ht="12.5" customHeight="1" x14ac:dyDescent="0.35">
      <c r="A3445" s="2">
        <v>69</v>
      </c>
      <c r="B3445" s="2" t="s">
        <v>54</v>
      </c>
      <c r="C3445" s="69">
        <v>147.31899999999999</v>
      </c>
      <c r="D3445" t="s">
        <v>50</v>
      </c>
      <c r="E3445" s="2" t="s">
        <v>42</v>
      </c>
      <c r="F3445" s="2" t="s">
        <v>55</v>
      </c>
      <c r="G3445" s="2"/>
      <c r="H3445" s="2" t="str">
        <f>IF(OR(G3445="",G3446="",G3447="",G3448=""),"",(SUMIF(A3445:A$7000,A3445,G3445:G$7000)))</f>
        <v/>
      </c>
      <c r="I3445" s="55" t="str">
        <f t="shared" si="324"/>
        <v/>
      </c>
      <c r="J3445" s="61" t="str">
        <f t="shared" si="320"/>
        <v/>
      </c>
      <c r="K3445" s="55">
        <f t="array" ref="K3445">(MAX(IF($A3445=InsertVoiceSwitchActivateLOG!A$1:A$7000,InsertVoiceSwitchActivateLOG!H$1:H$7000,0)))</f>
        <v>1.4399999999999998E-2</v>
      </c>
      <c r="L3445" s="55" t="str">
        <f t="shared" si="325"/>
        <v/>
      </c>
      <c r="M3445" s="55">
        <f t="shared" si="323"/>
        <v>20.09999999998513</v>
      </c>
      <c r="N3445" s="59" t="str">
        <f t="shared" si="321"/>
        <v/>
      </c>
      <c r="O3445" s="59" t="str">
        <f t="shared" si="322"/>
        <v/>
      </c>
    </row>
    <row r="3446" spans="1:15" ht="12.5" customHeight="1" x14ac:dyDescent="0.35">
      <c r="A3446" s="61">
        <v>69</v>
      </c>
      <c r="B3446" s="61" t="s">
        <v>54</v>
      </c>
      <c r="C3446" s="70">
        <v>147.33779999999999</v>
      </c>
      <c r="D3446" s="59" t="s">
        <v>50</v>
      </c>
      <c r="E3446" s="61" t="s">
        <v>42</v>
      </c>
      <c r="F3446" s="61" t="s">
        <v>55</v>
      </c>
      <c r="G3446" s="61"/>
      <c r="H3446" s="61" t="str">
        <f>IF(OR(G3446="",G3447="",G3448="",G3449=""),"",(SUMIF(A3446:A$7000,A3446,G3446:G$7000)))</f>
        <v/>
      </c>
      <c r="I3446" s="61" t="str">
        <f t="shared" si="324"/>
        <v/>
      </c>
      <c r="J3446" s="61" t="str">
        <f t="shared" si="320"/>
        <v/>
      </c>
      <c r="K3446" s="61">
        <f t="array" ref="K3446">(MAX(IF($A3446=InsertVoiceSwitchActivateLOG!A$1:A$7000,InsertVoiceSwitchActivateLOG!H$1:H$7000,0)))</f>
        <v>1.4399999999999998E-2</v>
      </c>
      <c r="L3446" s="61" t="str">
        <f t="shared" si="325"/>
        <v/>
      </c>
      <c r="M3446" s="61">
        <f t="shared" si="323"/>
        <v>18.799999999998818</v>
      </c>
      <c r="N3446" s="59" t="str">
        <f t="shared" si="321"/>
        <v/>
      </c>
      <c r="O3446" s="59" t="str">
        <f t="shared" si="322"/>
        <v/>
      </c>
    </row>
    <row r="3447" spans="1:15" ht="12.5" customHeight="1" x14ac:dyDescent="0.35">
      <c r="A3447" s="2">
        <v>69</v>
      </c>
      <c r="B3447" s="2" t="s">
        <v>54</v>
      </c>
      <c r="C3447" s="69">
        <v>147.358</v>
      </c>
      <c r="D3447" t="s">
        <v>50</v>
      </c>
      <c r="E3447" s="2" t="s">
        <v>42</v>
      </c>
      <c r="F3447" s="2" t="s">
        <v>55</v>
      </c>
      <c r="G3447" s="2"/>
      <c r="H3447" s="2" t="str">
        <f>IF(OR(G3447="",G3448="",G3449="",G3450=""),"",(SUMIF(A3447:A$7000,A3447,G3447:G$7000)))</f>
        <v/>
      </c>
      <c r="I3447" s="55" t="str">
        <f t="shared" si="324"/>
        <v/>
      </c>
      <c r="J3447" s="61" t="str">
        <f t="shared" si="320"/>
        <v/>
      </c>
      <c r="K3447" s="55">
        <f t="array" ref="K3447">(MAX(IF($A3447=InsertVoiceSwitchActivateLOG!A$1:A$7000,InsertVoiceSwitchActivateLOG!H$1:H$7000,0)))</f>
        <v>1.4399999999999998E-2</v>
      </c>
      <c r="L3447" s="55" t="str">
        <f t="shared" si="325"/>
        <v/>
      </c>
      <c r="M3447" s="55">
        <f t="shared" si="323"/>
        <v>20.200000000016871</v>
      </c>
      <c r="N3447" s="59" t="str">
        <f t="shared" si="321"/>
        <v/>
      </c>
      <c r="O3447" s="59" t="str">
        <f t="shared" si="322"/>
        <v/>
      </c>
    </row>
    <row r="3448" spans="1:15" ht="12.5" customHeight="1" x14ac:dyDescent="0.35">
      <c r="A3448" s="61">
        <v>69</v>
      </c>
      <c r="B3448" s="61" t="s">
        <v>54</v>
      </c>
      <c r="C3448" s="70">
        <v>147.37780000000001</v>
      </c>
      <c r="D3448" s="59" t="s">
        <v>50</v>
      </c>
      <c r="E3448" s="61" t="s">
        <v>42</v>
      </c>
      <c r="F3448" s="61" t="s">
        <v>55</v>
      </c>
      <c r="G3448" s="61"/>
      <c r="H3448" s="61" t="str">
        <f>IF(OR(G3448="",G3449="",G3450="",G3451=""),"",(SUMIF(A3448:A$7000,A3448,G3448:G$7000)))</f>
        <v/>
      </c>
      <c r="I3448" s="61" t="str">
        <f t="shared" si="324"/>
        <v/>
      </c>
      <c r="J3448" s="61" t="str">
        <f t="shared" si="320"/>
        <v/>
      </c>
      <c r="K3448" s="61">
        <f t="array" ref="K3448">(MAX(IF($A3448=InsertVoiceSwitchActivateLOG!A$1:A$7000,InsertVoiceSwitchActivateLOG!H$1:H$7000,0)))</f>
        <v>1.4399999999999998E-2</v>
      </c>
      <c r="L3448" s="61" t="str">
        <f t="shared" si="325"/>
        <v/>
      </c>
      <c r="M3448" s="61">
        <f t="shared" si="323"/>
        <v>19.800000000003593</v>
      </c>
      <c r="N3448" s="59" t="str">
        <f t="shared" si="321"/>
        <v/>
      </c>
      <c r="O3448" s="59" t="str">
        <f t="shared" si="322"/>
        <v/>
      </c>
    </row>
    <row r="3449" spans="1:15" ht="12.5" customHeight="1" x14ac:dyDescent="0.35">
      <c r="A3449" s="2">
        <v>69</v>
      </c>
      <c r="B3449" s="2" t="s">
        <v>54</v>
      </c>
      <c r="C3449" s="69">
        <v>147.39709999999999</v>
      </c>
      <c r="D3449" t="s">
        <v>50</v>
      </c>
      <c r="E3449" s="2" t="s">
        <v>42</v>
      </c>
      <c r="F3449" s="2" t="s">
        <v>55</v>
      </c>
      <c r="G3449" s="2"/>
      <c r="H3449" s="2" t="str">
        <f>IF(OR(G3449="",G3450="",G3451="",G3452=""),"",(SUMIF(A3449:A$7000,A3449,G3449:G$7000)))</f>
        <v/>
      </c>
      <c r="I3449" s="55" t="str">
        <f t="shared" si="324"/>
        <v/>
      </c>
      <c r="J3449" s="61" t="str">
        <f t="shared" si="320"/>
        <v/>
      </c>
      <c r="K3449" s="55">
        <f t="array" ref="K3449">(MAX(IF($A3449=InsertVoiceSwitchActivateLOG!A$1:A$7000,InsertVoiceSwitchActivateLOG!H$1:H$7000,0)))</f>
        <v>1.4399999999999998E-2</v>
      </c>
      <c r="L3449" s="55" t="str">
        <f t="shared" si="325"/>
        <v/>
      </c>
      <c r="M3449" s="55">
        <f t="shared" si="323"/>
        <v>19.299999999986994</v>
      </c>
      <c r="N3449" s="59" t="str">
        <f t="shared" si="321"/>
        <v/>
      </c>
      <c r="O3449" s="59" t="str">
        <f t="shared" si="322"/>
        <v/>
      </c>
    </row>
    <row r="3450" spans="1:15" ht="12.5" customHeight="1" x14ac:dyDescent="0.35">
      <c r="A3450" s="61">
        <v>69</v>
      </c>
      <c r="B3450" s="61" t="s">
        <v>54</v>
      </c>
      <c r="C3450" s="70">
        <v>147.41149999999999</v>
      </c>
      <c r="D3450" s="59" t="s">
        <v>50</v>
      </c>
      <c r="E3450" s="61" t="s">
        <v>42</v>
      </c>
      <c r="F3450" s="61" t="s">
        <v>55</v>
      </c>
      <c r="G3450" s="61"/>
      <c r="H3450" s="61" t="str">
        <f>IF(OR(G3450="",G3451="",G3452="",G3453=""),"",(SUMIF(A3450:A$7000,A3450,G3450:G$7000)))</f>
        <v/>
      </c>
      <c r="I3450" s="61" t="str">
        <f t="shared" si="324"/>
        <v/>
      </c>
      <c r="J3450" s="61" t="str">
        <f t="shared" si="320"/>
        <v/>
      </c>
      <c r="K3450" s="61">
        <f t="array" ref="K3450">(MAX(IF($A3450=InsertVoiceSwitchActivateLOG!A$1:A$7000,InsertVoiceSwitchActivateLOG!H$1:H$7000,0)))</f>
        <v>1.4399999999999998E-2</v>
      </c>
      <c r="L3450" s="61" t="str">
        <f t="shared" si="325"/>
        <v/>
      </c>
      <c r="M3450" s="61">
        <f t="shared" si="323"/>
        <v>14.399999999994861</v>
      </c>
      <c r="N3450" s="59" t="str">
        <f t="shared" si="321"/>
        <v/>
      </c>
      <c r="O3450" s="59" t="str">
        <f t="shared" si="322"/>
        <v/>
      </c>
    </row>
    <row r="3451" spans="1:15" ht="12.5" customHeight="1" x14ac:dyDescent="0.35">
      <c r="A3451" s="2">
        <v>69</v>
      </c>
      <c r="B3451" s="2" t="s">
        <v>54</v>
      </c>
      <c r="C3451" s="69">
        <v>147.42789999999999</v>
      </c>
      <c r="D3451" t="s">
        <v>50</v>
      </c>
      <c r="E3451" s="2" t="s">
        <v>42</v>
      </c>
      <c r="F3451" s="2" t="s">
        <v>55</v>
      </c>
      <c r="G3451" s="2"/>
      <c r="H3451" s="2" t="str">
        <f>IF(OR(G3451="",G3452="",G3453="",G3454=""),"",(SUMIF(A3451:A$7000,A3451,G3451:G$7000)))</f>
        <v/>
      </c>
      <c r="I3451" s="55" t="str">
        <f t="shared" si="324"/>
        <v/>
      </c>
      <c r="J3451" s="61" t="str">
        <f t="shared" si="320"/>
        <v/>
      </c>
      <c r="K3451" s="55">
        <f t="array" ref="K3451">(MAX(IF($A3451=InsertVoiceSwitchActivateLOG!A$1:A$7000,InsertVoiceSwitchActivateLOG!H$1:H$7000,0)))</f>
        <v>1.4399999999999998E-2</v>
      </c>
      <c r="L3451" s="55" t="str">
        <f t="shared" si="325"/>
        <v/>
      </c>
      <c r="M3451" s="55">
        <f t="shared" si="323"/>
        <v>16.400000000004411</v>
      </c>
      <c r="N3451" s="59" t="str">
        <f t="shared" si="321"/>
        <v/>
      </c>
      <c r="O3451" s="59" t="str">
        <f t="shared" si="322"/>
        <v/>
      </c>
    </row>
    <row r="3452" spans="1:15" ht="12.5" customHeight="1" x14ac:dyDescent="0.35">
      <c r="A3452" s="61">
        <v>69</v>
      </c>
      <c r="B3452" s="61" t="s">
        <v>54</v>
      </c>
      <c r="C3452" s="70">
        <v>147.44470000000001</v>
      </c>
      <c r="D3452" s="59" t="s">
        <v>50</v>
      </c>
      <c r="E3452" s="61" t="s">
        <v>42</v>
      </c>
      <c r="F3452" s="61" t="s">
        <v>55</v>
      </c>
      <c r="G3452" s="61"/>
      <c r="H3452" s="61" t="str">
        <f>IF(OR(G3452="",G3453="",G3454="",G3455=""),"",(SUMIF(A3452:A$7000,A3452,G3452:G$7000)))</f>
        <v/>
      </c>
      <c r="I3452" s="61" t="str">
        <f t="shared" si="324"/>
        <v/>
      </c>
      <c r="J3452" s="61" t="str">
        <f t="shared" si="320"/>
        <v/>
      </c>
      <c r="K3452" s="61">
        <f t="array" ref="K3452">(MAX(IF($A3452=InsertVoiceSwitchActivateLOG!A$1:A$7000,InsertVoiceSwitchActivateLOG!H$1:H$7000,0)))</f>
        <v>1.4399999999999998E-2</v>
      </c>
      <c r="L3452" s="61" t="str">
        <f t="shared" si="325"/>
        <v/>
      </c>
      <c r="M3452" s="61">
        <f t="shared" si="323"/>
        <v>16.80000000001769</v>
      </c>
      <c r="N3452" s="59" t="str">
        <f t="shared" si="321"/>
        <v/>
      </c>
      <c r="O3452" s="59" t="str">
        <f t="shared" si="322"/>
        <v/>
      </c>
    </row>
    <row r="3453" spans="1:15" ht="12.5" customHeight="1" x14ac:dyDescent="0.35">
      <c r="A3453" s="2">
        <v>69</v>
      </c>
      <c r="B3453" s="2" t="s">
        <v>54</v>
      </c>
      <c r="C3453" s="69">
        <v>147.46109999999999</v>
      </c>
      <c r="D3453" t="s">
        <v>50</v>
      </c>
      <c r="E3453" s="2" t="s">
        <v>42</v>
      </c>
      <c r="F3453" s="2" t="s">
        <v>55</v>
      </c>
      <c r="G3453" s="2"/>
      <c r="H3453" s="2" t="str">
        <f>IF(OR(G3453="",G3454="",G3455="",G3456=""),"",(SUMIF(A3453:A$7000,A3453,G3453:G$7000)))</f>
        <v/>
      </c>
      <c r="I3453" s="55" t="str">
        <f t="shared" si="324"/>
        <v/>
      </c>
      <c r="J3453" s="61" t="str">
        <f t="shared" si="320"/>
        <v/>
      </c>
      <c r="K3453" s="55">
        <f t="array" ref="K3453">(MAX(IF($A3453=InsertVoiceSwitchActivateLOG!A$1:A$7000,InsertVoiceSwitchActivateLOG!H$1:H$7000,0)))</f>
        <v>1.4399999999999998E-2</v>
      </c>
      <c r="L3453" s="55" t="str">
        <f t="shared" si="325"/>
        <v/>
      </c>
      <c r="M3453" s="55">
        <f t="shared" si="323"/>
        <v>16.399999999975989</v>
      </c>
      <c r="N3453" s="59" t="str">
        <f t="shared" si="321"/>
        <v/>
      </c>
      <c r="O3453" s="59" t="str">
        <f t="shared" si="322"/>
        <v/>
      </c>
    </row>
    <row r="3454" spans="1:15" ht="12.5" customHeight="1" x14ac:dyDescent="0.35">
      <c r="A3454" s="61">
        <v>69</v>
      </c>
      <c r="B3454" s="61" t="s">
        <v>54</v>
      </c>
      <c r="C3454" s="70">
        <v>147.47710000000001</v>
      </c>
      <c r="D3454" s="59" t="s">
        <v>50</v>
      </c>
      <c r="E3454" s="61" t="s">
        <v>42</v>
      </c>
      <c r="F3454" s="61" t="s">
        <v>55</v>
      </c>
      <c r="G3454" s="61"/>
      <c r="H3454" s="61" t="str">
        <f>IF(OR(G3454="",G3455="",G3456="",G3457=""),"",(SUMIF(A3454:A$7000,A3454,G3454:G$7000)))</f>
        <v/>
      </c>
      <c r="I3454" s="61" t="str">
        <f t="shared" si="324"/>
        <v/>
      </c>
      <c r="J3454" s="61" t="str">
        <f t="shared" si="320"/>
        <v/>
      </c>
      <c r="K3454" s="61">
        <f t="array" ref="K3454">(MAX(IF($A3454=InsertVoiceSwitchActivateLOG!A$1:A$7000,InsertVoiceSwitchActivateLOG!H$1:H$7000,0)))</f>
        <v>1.4399999999999998E-2</v>
      </c>
      <c r="L3454" s="61" t="str">
        <f t="shared" si="325"/>
        <v/>
      </c>
      <c r="M3454" s="61">
        <f t="shared" si="323"/>
        <v>16.000000000019554</v>
      </c>
      <c r="N3454" s="59" t="str">
        <f t="shared" si="321"/>
        <v/>
      </c>
      <c r="O3454" s="59" t="str">
        <f t="shared" si="322"/>
        <v/>
      </c>
    </row>
    <row r="3455" spans="1:15" ht="12.5" customHeight="1" x14ac:dyDescent="0.35">
      <c r="A3455" s="2">
        <v>69</v>
      </c>
      <c r="B3455" s="2" t="s">
        <v>54</v>
      </c>
      <c r="C3455" s="69">
        <v>147.49359999999999</v>
      </c>
      <c r="D3455" t="s">
        <v>50</v>
      </c>
      <c r="E3455" s="2" t="s">
        <v>42</v>
      </c>
      <c r="F3455" s="2" t="s">
        <v>55</v>
      </c>
      <c r="G3455" s="2"/>
      <c r="H3455" s="2" t="str">
        <f>IF(OR(G3455="",G3456="",G3457="",G3458=""),"",(SUMIF(A3455:A$7000,A3455,G3455:G$7000)))</f>
        <v/>
      </c>
      <c r="I3455" s="55" t="str">
        <f t="shared" si="324"/>
        <v/>
      </c>
      <c r="J3455" s="61" t="str">
        <f t="shared" si="320"/>
        <v/>
      </c>
      <c r="K3455" s="55">
        <f t="array" ref="K3455">(MAX(IF($A3455=InsertVoiceSwitchActivateLOG!A$1:A$7000,InsertVoiceSwitchActivateLOG!H$1:H$7000,0)))</f>
        <v>1.4399999999999998E-2</v>
      </c>
      <c r="L3455" s="55" t="str">
        <f t="shared" si="325"/>
        <v/>
      </c>
      <c r="M3455" s="55">
        <f t="shared" si="323"/>
        <v>16.499999999979309</v>
      </c>
      <c r="N3455" s="59" t="str">
        <f t="shared" si="321"/>
        <v/>
      </c>
      <c r="O3455" s="59" t="str">
        <f t="shared" si="322"/>
        <v/>
      </c>
    </row>
    <row r="3456" spans="1:15" ht="12.5" customHeight="1" x14ac:dyDescent="0.35">
      <c r="A3456" s="61">
        <v>69</v>
      </c>
      <c r="B3456" s="61" t="s">
        <v>54</v>
      </c>
      <c r="C3456" s="70">
        <v>147.51589999999999</v>
      </c>
      <c r="D3456" s="59" t="s">
        <v>50</v>
      </c>
      <c r="E3456" s="61" t="s">
        <v>42</v>
      </c>
      <c r="F3456" s="61" t="s">
        <v>55</v>
      </c>
      <c r="G3456" s="61">
        <v>2.0000000000000001E-4</v>
      </c>
      <c r="H3456" s="61">
        <f>IF(OR(G3456="",G3457="",G3458="",G3459=""),"",(SUMIF(A3456:A$7000,A3456,G3456:G$7000)))</f>
        <v>1.4399999999999998E-2</v>
      </c>
      <c r="I3456" s="61">
        <f t="shared" si="324"/>
        <v>69</v>
      </c>
      <c r="J3456" s="61" t="str">
        <f t="shared" si="320"/>
        <v>TaskA</v>
      </c>
      <c r="K3456" s="61">
        <f t="array" ref="K3456">(MAX(IF($A3456=InsertVoiceSwitchActivateLOG!A$1:A$7000,InsertVoiceSwitchActivateLOG!H$1:H$7000,0)))</f>
        <v>1.4399999999999998E-2</v>
      </c>
      <c r="L3456" s="61">
        <f t="shared" si="325"/>
        <v>147.51589999999999</v>
      </c>
      <c r="M3456" s="61">
        <f t="shared" si="323"/>
        <v>22.300000000001319</v>
      </c>
      <c r="N3456" s="59" t="str">
        <f t="shared" si="321"/>
        <v/>
      </c>
      <c r="O3456" s="59" t="str">
        <f t="shared" si="322"/>
        <v/>
      </c>
    </row>
    <row r="3457" spans="1:15" ht="12.5" customHeight="1" x14ac:dyDescent="0.35">
      <c r="A3457" s="2">
        <v>69</v>
      </c>
      <c r="B3457" s="2" t="s">
        <v>54</v>
      </c>
      <c r="C3457" s="69">
        <v>147.53309999999999</v>
      </c>
      <c r="D3457" t="s">
        <v>50</v>
      </c>
      <c r="E3457" s="2" t="s">
        <v>42</v>
      </c>
      <c r="F3457" s="2" t="s">
        <v>55</v>
      </c>
      <c r="G3457" s="2">
        <v>1E-3</v>
      </c>
      <c r="H3457" s="2">
        <f>IF(OR(G3457="",G3458="",G3459="",G3460=""),"",(SUMIF(A3457:A$7000,A3457,G3457:G$7000)))</f>
        <v>1.4199999999999999E-2</v>
      </c>
      <c r="I3457" s="55" t="str">
        <f t="shared" si="324"/>
        <v/>
      </c>
      <c r="J3457" s="61" t="str">
        <f t="shared" si="320"/>
        <v/>
      </c>
      <c r="K3457" s="55">
        <f t="array" ref="K3457">(MAX(IF($A3457=InsertVoiceSwitchActivateLOG!A$1:A$7000,InsertVoiceSwitchActivateLOG!H$1:H$7000,0)))</f>
        <v>1.4399999999999998E-2</v>
      </c>
      <c r="L3457" s="55" t="str">
        <f t="shared" si="325"/>
        <v/>
      </c>
      <c r="M3457" s="55">
        <f t="shared" si="323"/>
        <v>17.200000000002547</v>
      </c>
      <c r="N3457" s="59">
        <f t="shared" si="321"/>
        <v>69</v>
      </c>
      <c r="O3457" s="59">
        <f t="shared" si="322"/>
        <v>1</v>
      </c>
    </row>
    <row r="3458" spans="1:15" ht="12.5" customHeight="1" x14ac:dyDescent="0.35">
      <c r="A3458" s="61">
        <v>69</v>
      </c>
      <c r="B3458" s="61" t="s">
        <v>56</v>
      </c>
      <c r="C3458" s="70">
        <v>147.54990000000001</v>
      </c>
      <c r="D3458" s="59" t="s">
        <v>50</v>
      </c>
      <c r="E3458" s="61" t="s">
        <v>42</v>
      </c>
      <c r="F3458" s="61" t="s">
        <v>55</v>
      </c>
      <c r="G3458" s="61">
        <v>1E-3</v>
      </c>
      <c r="H3458" s="61">
        <f>IF(OR(G3458="",G3459="",G3460="",G3461=""),"",(SUMIF(A3458:A$7000,A3458,G3458:G$7000)))</f>
        <v>1.3199999999999998E-2</v>
      </c>
      <c r="I3458" s="61" t="str">
        <f t="shared" si="324"/>
        <v/>
      </c>
      <c r="J3458" s="61" t="str">
        <f t="shared" si="320"/>
        <v/>
      </c>
      <c r="K3458" s="61">
        <f t="array" ref="K3458">(MAX(IF($A3458=InsertVoiceSwitchActivateLOG!A$1:A$7000,InsertVoiceSwitchActivateLOG!H$1:H$7000,0)))</f>
        <v>1.4399999999999998E-2</v>
      </c>
      <c r="L3458" s="61" t="str">
        <f t="shared" si="325"/>
        <v/>
      </c>
      <c r="M3458" s="61">
        <f t="shared" si="323"/>
        <v>16.80000000001769</v>
      </c>
      <c r="N3458" s="59">
        <f t="shared" si="321"/>
        <v>69</v>
      </c>
      <c r="O3458" s="59">
        <f t="shared" si="322"/>
        <v>1</v>
      </c>
    </row>
    <row r="3459" spans="1:15" ht="12.5" customHeight="1" x14ac:dyDescent="0.35">
      <c r="A3459" s="2">
        <v>69</v>
      </c>
      <c r="B3459" s="2" t="s">
        <v>54</v>
      </c>
      <c r="C3459" s="69">
        <v>147.5745</v>
      </c>
      <c r="D3459" t="s">
        <v>50</v>
      </c>
      <c r="E3459" s="2" t="s">
        <v>42</v>
      </c>
      <c r="F3459" s="2" t="s">
        <v>55</v>
      </c>
      <c r="G3459" s="2">
        <v>1E-3</v>
      </c>
      <c r="H3459" s="2">
        <f>IF(OR(G3459="",G3460="",G3461="",G3462=""),"",(SUMIF(A3459:A$7000,A3459,G3459:G$7000)))</f>
        <v>1.2200000000000001E-2</v>
      </c>
      <c r="I3459" s="55" t="str">
        <f t="shared" si="324"/>
        <v/>
      </c>
      <c r="J3459" s="61" t="str">
        <f t="shared" si="320"/>
        <v/>
      </c>
      <c r="K3459" s="55">
        <f t="array" ref="K3459">(MAX(IF($A3459=InsertVoiceSwitchActivateLOG!A$1:A$7000,InsertVoiceSwitchActivateLOG!H$1:H$7000,0)))</f>
        <v>1.4399999999999998E-2</v>
      </c>
      <c r="L3459" s="55" t="str">
        <f t="shared" si="325"/>
        <v/>
      </c>
      <c r="M3459" s="55">
        <f t="shared" si="323"/>
        <v>24.599999999992406</v>
      </c>
      <c r="N3459" s="59">
        <f t="shared" si="321"/>
        <v>69</v>
      </c>
      <c r="O3459" s="59">
        <f t="shared" si="322"/>
        <v>1</v>
      </c>
    </row>
    <row r="3460" spans="1:15" ht="12.5" customHeight="1" x14ac:dyDescent="0.35">
      <c r="A3460" s="61">
        <v>69</v>
      </c>
      <c r="B3460" s="61" t="s">
        <v>56</v>
      </c>
      <c r="C3460" s="70">
        <v>147.59880000000001</v>
      </c>
      <c r="D3460" s="59" t="s">
        <v>50</v>
      </c>
      <c r="E3460" s="61" t="s">
        <v>42</v>
      </c>
      <c r="F3460" s="61" t="s">
        <v>55</v>
      </c>
      <c r="G3460" s="61">
        <v>2.3E-3</v>
      </c>
      <c r="H3460" s="61">
        <f>IF(OR(G3460="",G3461="",G3462="",G3463=""),"",(SUMIF(A3460:A$7000,A3460,G3460:G$7000)))</f>
        <v>1.12E-2</v>
      </c>
      <c r="I3460" s="61" t="str">
        <f t="shared" si="324"/>
        <v/>
      </c>
      <c r="J3460" s="61" t="str">
        <f t="shared" si="320"/>
        <v/>
      </c>
      <c r="K3460" s="61">
        <f t="array" ref="K3460">(MAX(IF($A3460=InsertVoiceSwitchActivateLOG!A$1:A$7000,InsertVoiceSwitchActivateLOG!H$1:H$7000,0)))</f>
        <v>1.4399999999999998E-2</v>
      </c>
      <c r="L3460" s="61" t="str">
        <f t="shared" si="325"/>
        <v/>
      </c>
      <c r="M3460" s="61">
        <f t="shared" si="323"/>
        <v>24.300000000010868</v>
      </c>
      <c r="N3460" s="59">
        <f t="shared" si="321"/>
        <v>69</v>
      </c>
      <c r="O3460" s="59">
        <f t="shared" si="322"/>
        <v>-1</v>
      </c>
    </row>
    <row r="3461" spans="1:15" ht="12.5" customHeight="1" x14ac:dyDescent="0.35">
      <c r="A3461" s="2">
        <v>69</v>
      </c>
      <c r="B3461" s="2" t="s">
        <v>56</v>
      </c>
      <c r="C3461" s="69">
        <v>147.61680000000001</v>
      </c>
      <c r="D3461" t="s">
        <v>50</v>
      </c>
      <c r="E3461" s="2" t="s">
        <v>42</v>
      </c>
      <c r="F3461" s="2" t="s">
        <v>55</v>
      </c>
      <c r="G3461" s="2">
        <v>1.1999999999999999E-3</v>
      </c>
      <c r="H3461" s="2">
        <f>IF(OR(G3461="",G3462="",G3463="",G3464=""),"",(SUMIF(A3461:A$7000,A3461,G3461:G$7000)))</f>
        <v>8.8999999999999999E-3</v>
      </c>
      <c r="I3461" s="55" t="str">
        <f t="shared" si="324"/>
        <v/>
      </c>
      <c r="J3461" s="61" t="str">
        <f t="shared" si="320"/>
        <v/>
      </c>
      <c r="K3461" s="55">
        <f t="array" ref="K3461">(MAX(IF($A3461=InsertVoiceSwitchActivateLOG!A$1:A$7000,InsertVoiceSwitchActivateLOG!H$1:H$7000,0)))</f>
        <v>1.4399999999999998E-2</v>
      </c>
      <c r="L3461" s="55" t="str">
        <f t="shared" si="325"/>
        <v/>
      </c>
      <c r="M3461" s="55">
        <f t="shared" si="323"/>
        <v>18.000000000000682</v>
      </c>
      <c r="N3461" s="59">
        <f t="shared" si="321"/>
        <v>69</v>
      </c>
      <c r="O3461" s="59">
        <f t="shared" si="322"/>
        <v>1</v>
      </c>
    </row>
    <row r="3462" spans="1:15" ht="12.5" customHeight="1" x14ac:dyDescent="0.35">
      <c r="A3462" s="61">
        <v>69</v>
      </c>
      <c r="B3462" s="61" t="s">
        <v>56</v>
      </c>
      <c r="C3462" s="70">
        <v>147.63550000000001</v>
      </c>
      <c r="D3462" s="59" t="s">
        <v>50</v>
      </c>
      <c r="E3462" s="61" t="s">
        <v>42</v>
      </c>
      <c r="F3462" s="61" t="s">
        <v>55</v>
      </c>
      <c r="G3462" s="61">
        <v>2.2000000000000001E-3</v>
      </c>
      <c r="H3462" s="61">
        <f>IF(OR(G3462="",G3463="",G3464="",G3465=""),"",(SUMIF(A3462:A$7000,A3462,G3462:G$7000)))</f>
        <v>7.7000000000000011E-3</v>
      </c>
      <c r="I3462" s="61" t="str">
        <f t="shared" si="324"/>
        <v/>
      </c>
      <c r="J3462" s="61" t="str">
        <f t="shared" si="320"/>
        <v/>
      </c>
      <c r="K3462" s="61">
        <f t="array" ref="K3462">(MAX(IF($A3462=InsertVoiceSwitchActivateLOG!A$1:A$7000,InsertVoiceSwitchActivateLOG!H$1:H$7000,0)))</f>
        <v>1.4399999999999998E-2</v>
      </c>
      <c r="L3462" s="61" t="str">
        <f t="shared" si="325"/>
        <v/>
      </c>
      <c r="M3462" s="61">
        <f t="shared" si="323"/>
        <v>18.699999999995498</v>
      </c>
      <c r="N3462" s="59">
        <f t="shared" si="321"/>
        <v>69</v>
      </c>
      <c r="O3462" s="59">
        <f t="shared" si="322"/>
        <v>-1</v>
      </c>
    </row>
    <row r="3463" spans="1:15" ht="12.5" customHeight="1" x14ac:dyDescent="0.35">
      <c r="A3463" s="2">
        <v>69</v>
      </c>
      <c r="B3463" s="2" t="s">
        <v>54</v>
      </c>
      <c r="C3463" s="69">
        <v>147.65600000000001</v>
      </c>
      <c r="D3463" t="s">
        <v>50</v>
      </c>
      <c r="E3463" s="2" t="s">
        <v>42</v>
      </c>
      <c r="F3463" s="2" t="s">
        <v>55</v>
      </c>
      <c r="G3463" s="2">
        <v>6.9999999999999999E-4</v>
      </c>
      <c r="H3463" s="2">
        <f>IF(OR(G3463="",G3464="",G3465="",G3466=""),"",(SUMIF(A3463:A$7000,A3463,G3463:G$7000)))</f>
        <v>5.5000000000000005E-3</v>
      </c>
      <c r="I3463" s="55" t="str">
        <f t="shared" si="324"/>
        <v/>
      </c>
      <c r="J3463" s="61" t="str">
        <f t="shared" si="320"/>
        <v/>
      </c>
      <c r="K3463" s="55">
        <f t="array" ref="K3463">(MAX(IF($A3463=InsertVoiceSwitchActivateLOG!A$1:A$7000,InsertVoiceSwitchActivateLOG!H$1:H$7000,0)))</f>
        <v>1.4399999999999998E-2</v>
      </c>
      <c r="L3463" s="55" t="str">
        <f t="shared" si="325"/>
        <v/>
      </c>
      <c r="M3463" s="55">
        <f t="shared" si="323"/>
        <v>20.499999999998408</v>
      </c>
      <c r="N3463" s="59">
        <f t="shared" si="321"/>
        <v>69</v>
      </c>
      <c r="O3463" s="59">
        <f t="shared" si="322"/>
        <v>1</v>
      </c>
    </row>
    <row r="3464" spans="1:15" ht="12.5" customHeight="1" x14ac:dyDescent="0.35">
      <c r="A3464" s="61">
        <v>69</v>
      </c>
      <c r="B3464" s="61" t="s">
        <v>54</v>
      </c>
      <c r="C3464" s="70">
        <v>147.6756</v>
      </c>
      <c r="D3464" s="59" t="s">
        <v>50</v>
      </c>
      <c r="E3464" s="61" t="s">
        <v>42</v>
      </c>
      <c r="F3464" s="61" t="s">
        <v>55</v>
      </c>
      <c r="G3464" s="61">
        <v>6.9999999999999999E-4</v>
      </c>
      <c r="H3464" s="61">
        <f>IF(OR(G3464="",G3465="",G3466="",G3467=""),"",(SUMIF(A3464:A$7000,A3464,G3464:G$7000)))</f>
        <v>4.8000000000000013E-3</v>
      </c>
      <c r="I3464" s="61" t="str">
        <f t="shared" si="324"/>
        <v/>
      </c>
      <c r="J3464" s="61" t="str">
        <f t="shared" si="320"/>
        <v/>
      </c>
      <c r="K3464" s="61">
        <f t="array" ref="K3464">(MAX(IF($A3464=InsertVoiceSwitchActivateLOG!A$1:A$7000,InsertVoiceSwitchActivateLOG!H$1:H$7000,0)))</f>
        <v>1.4399999999999998E-2</v>
      </c>
      <c r="L3464" s="61" t="str">
        <f t="shared" si="325"/>
        <v/>
      </c>
      <c r="M3464" s="61">
        <f t="shared" si="323"/>
        <v>19.599999999996953</v>
      </c>
      <c r="N3464" s="59">
        <f t="shared" si="321"/>
        <v>69</v>
      </c>
      <c r="O3464" s="59">
        <f t="shared" si="322"/>
        <v>1</v>
      </c>
    </row>
    <row r="3465" spans="1:15" ht="12.5" customHeight="1" x14ac:dyDescent="0.35">
      <c r="A3465" s="2">
        <v>69</v>
      </c>
      <c r="B3465" s="2" t="s">
        <v>56</v>
      </c>
      <c r="C3465" s="69">
        <v>147.6969</v>
      </c>
      <c r="D3465" t="s">
        <v>50</v>
      </c>
      <c r="E3465" s="2" t="s">
        <v>42</v>
      </c>
      <c r="F3465" s="2" t="s">
        <v>55</v>
      </c>
      <c r="G3465" s="2">
        <v>1E-3</v>
      </c>
      <c r="H3465" s="2">
        <f>IF(OR(G3465="",G3466="",G3467="",G3468=""),"",(SUMIF(A3465:A$7000,A3465,G3465:G$7000)))</f>
        <v>4.1000000000000003E-3</v>
      </c>
      <c r="I3465" s="55" t="str">
        <f t="shared" si="324"/>
        <v/>
      </c>
      <c r="J3465" s="61" t="str">
        <f t="shared" si="320"/>
        <v/>
      </c>
      <c r="K3465" s="55">
        <f t="array" ref="K3465">(MAX(IF($A3465=InsertVoiceSwitchActivateLOG!A$1:A$7000,InsertVoiceSwitchActivateLOG!H$1:H$7000,0)))</f>
        <v>1.4399999999999998E-2</v>
      </c>
      <c r="L3465" s="55" t="str">
        <f t="shared" si="325"/>
        <v/>
      </c>
      <c r="M3465" s="55">
        <f t="shared" si="323"/>
        <v>21.299999999996544</v>
      </c>
      <c r="N3465" s="59">
        <f t="shared" si="321"/>
        <v>69</v>
      </c>
      <c r="O3465" s="59">
        <f t="shared" si="322"/>
        <v>1</v>
      </c>
    </row>
    <row r="3466" spans="1:15" ht="12.5" customHeight="1" x14ac:dyDescent="0.35">
      <c r="A3466" s="61">
        <v>69</v>
      </c>
      <c r="B3466" s="61" t="s">
        <v>56</v>
      </c>
      <c r="C3466" s="70">
        <v>147.71799999999999</v>
      </c>
      <c r="D3466" s="59" t="s">
        <v>50</v>
      </c>
      <c r="E3466" s="61" t="s">
        <v>42</v>
      </c>
      <c r="F3466" s="61" t="s">
        <v>55</v>
      </c>
      <c r="G3466" s="61">
        <v>1.4E-3</v>
      </c>
      <c r="H3466" s="61">
        <f>IF(OR(G3466="",G3467="",G3468="",G3469=""),"",(SUMIF(A3466:A$7000,A3466,G3466:G$7000)))</f>
        <v>3.0999999999999999E-3</v>
      </c>
      <c r="I3466" s="61" t="str">
        <f t="shared" si="324"/>
        <v/>
      </c>
      <c r="J3466" s="61" t="str">
        <f t="shared" si="320"/>
        <v/>
      </c>
      <c r="K3466" s="61">
        <f t="array" ref="K3466">(MAX(IF($A3466=InsertVoiceSwitchActivateLOG!A$1:A$7000,InsertVoiceSwitchActivateLOG!H$1:H$7000,0)))</f>
        <v>1.4399999999999998E-2</v>
      </c>
      <c r="L3466" s="61" t="str">
        <f t="shared" si="325"/>
        <v/>
      </c>
      <c r="M3466" s="61">
        <f t="shared" si="323"/>
        <v>21.099999999989905</v>
      </c>
      <c r="N3466" s="59">
        <f t="shared" si="321"/>
        <v>69</v>
      </c>
      <c r="O3466" s="59">
        <f t="shared" si="322"/>
        <v>-1</v>
      </c>
    </row>
    <row r="3467" spans="1:15" ht="12.5" customHeight="1" x14ac:dyDescent="0.35">
      <c r="A3467" s="2">
        <v>69</v>
      </c>
      <c r="B3467" s="2" t="s">
        <v>56</v>
      </c>
      <c r="C3467" s="69">
        <v>147.73660000000001</v>
      </c>
      <c r="D3467" t="s">
        <v>50</v>
      </c>
      <c r="E3467" s="2" t="s">
        <v>42</v>
      </c>
      <c r="F3467" s="2" t="s">
        <v>55</v>
      </c>
      <c r="G3467" s="2">
        <v>1.1000000000000001E-3</v>
      </c>
      <c r="H3467" s="2" t="str">
        <f>IF(OR(G3467="",G3468="",G3469="",G3470=""),"",(SUMIF(A3467:A$7000,A3467,G3467:G$7000)))</f>
        <v/>
      </c>
      <c r="I3467" s="55" t="str">
        <f t="shared" si="324"/>
        <v/>
      </c>
      <c r="J3467" s="61" t="str">
        <f t="shared" si="320"/>
        <v/>
      </c>
      <c r="K3467" s="55">
        <f t="array" ref="K3467">(MAX(IF($A3467=InsertVoiceSwitchActivateLOG!A$1:A$7000,InsertVoiceSwitchActivateLOG!H$1:H$7000,0)))</f>
        <v>1.4399999999999998E-2</v>
      </c>
      <c r="L3467" s="55" t="str">
        <f t="shared" si="325"/>
        <v/>
      </c>
      <c r="M3467" s="55">
        <f t="shared" si="323"/>
        <v>18.6000000000206</v>
      </c>
      <c r="N3467" s="59">
        <f t="shared" si="321"/>
        <v>69</v>
      </c>
      <c r="O3467" s="59">
        <f t="shared" si="322"/>
        <v>-1</v>
      </c>
    </row>
    <row r="3468" spans="1:15" ht="12.5" customHeight="1" x14ac:dyDescent="0.35">
      <c r="A3468" s="61">
        <v>69</v>
      </c>
      <c r="B3468" s="61" t="s">
        <v>54</v>
      </c>
      <c r="C3468" s="70">
        <v>147.7594</v>
      </c>
      <c r="D3468" s="59" t="s">
        <v>50</v>
      </c>
      <c r="E3468" s="61" t="s">
        <v>42</v>
      </c>
      <c r="F3468" s="61" t="s">
        <v>55</v>
      </c>
      <c r="G3468" s="61">
        <v>5.0000000000000001E-4</v>
      </c>
      <c r="H3468" s="61" t="str">
        <f>IF(OR(G3468="",G3469="",G3470="",G3471=""),"",(SUMIF(A3468:A$7000,A3468,G3468:G$7000)))</f>
        <v/>
      </c>
      <c r="I3468" s="61" t="str">
        <f t="shared" si="324"/>
        <v/>
      </c>
      <c r="J3468" s="61" t="str">
        <f t="shared" si="320"/>
        <v/>
      </c>
      <c r="K3468" s="61">
        <f t="array" ref="K3468">(MAX(IF($A3468=InsertVoiceSwitchActivateLOG!A$1:A$7000,InsertVoiceSwitchActivateLOG!H$1:H$7000,0)))</f>
        <v>1.4399999999999998E-2</v>
      </c>
      <c r="L3468" s="61" t="str">
        <f t="shared" si="325"/>
        <v/>
      </c>
      <c r="M3468" s="61">
        <f t="shared" si="323"/>
        <v>22.799999999989495</v>
      </c>
      <c r="N3468" s="59">
        <f t="shared" si="321"/>
        <v>69</v>
      </c>
      <c r="O3468" s="59">
        <f t="shared" si="322"/>
        <v>-1</v>
      </c>
    </row>
    <row r="3469" spans="1:15" ht="12.5" customHeight="1" x14ac:dyDescent="0.35">
      <c r="A3469" s="2">
        <v>69</v>
      </c>
      <c r="B3469" s="2" t="s">
        <v>54</v>
      </c>
      <c r="C3469" s="69">
        <v>147.78909999999999</v>
      </c>
      <c r="D3469" t="s">
        <v>50</v>
      </c>
      <c r="E3469" s="2" t="s">
        <v>42</v>
      </c>
      <c r="F3469" s="2" t="s">
        <v>55</v>
      </c>
      <c r="G3469" s="2">
        <v>1E-4</v>
      </c>
      <c r="H3469" s="2" t="str">
        <f>IF(OR(G3469="",G3470="",G3471="",G3472=""),"",(SUMIF(A3469:A$7000,A3469,G3469:G$7000)))</f>
        <v/>
      </c>
      <c r="I3469" s="55" t="str">
        <f t="shared" si="324"/>
        <v/>
      </c>
      <c r="J3469" s="61" t="str">
        <f t="shared" si="320"/>
        <v/>
      </c>
      <c r="K3469" s="55">
        <f t="array" ref="K3469">(MAX(IF($A3469=InsertVoiceSwitchActivateLOG!A$1:A$7000,InsertVoiceSwitchActivateLOG!H$1:H$7000,0)))</f>
        <v>1.4399999999999998E-2</v>
      </c>
      <c r="L3469" s="55" t="str">
        <f t="shared" si="325"/>
        <v/>
      </c>
      <c r="M3469" s="55">
        <f t="shared" si="323"/>
        <v>29.699999999991178</v>
      </c>
      <c r="N3469" s="59" t="str">
        <f t="shared" si="321"/>
        <v/>
      </c>
      <c r="O3469" s="59" t="str">
        <f t="shared" si="322"/>
        <v/>
      </c>
    </row>
    <row r="3470" spans="1:15" ht="12.5" customHeight="1" x14ac:dyDescent="0.35">
      <c r="A3470" s="61">
        <v>69</v>
      </c>
      <c r="B3470" s="61" t="s">
        <v>54</v>
      </c>
      <c r="C3470" s="70">
        <v>147.80789999999999</v>
      </c>
      <c r="D3470" s="59" t="s">
        <v>50</v>
      </c>
      <c r="E3470" s="61" t="s">
        <v>42</v>
      </c>
      <c r="F3470" s="61" t="s">
        <v>55</v>
      </c>
      <c r="G3470" s="61"/>
      <c r="H3470" s="61" t="str">
        <f>IF(OR(G3470="",G3471="",G3472="",G3473=""),"",(SUMIF(A3470:A$7000,A3470,G3470:G$7000)))</f>
        <v/>
      </c>
      <c r="I3470" s="61" t="str">
        <f t="shared" si="324"/>
        <v/>
      </c>
      <c r="J3470" s="61" t="str">
        <f t="shared" si="320"/>
        <v/>
      </c>
      <c r="K3470" s="61">
        <f t="array" ref="K3470">(MAX(IF($A3470=InsertVoiceSwitchActivateLOG!A$1:A$7000,InsertVoiceSwitchActivateLOG!H$1:H$7000,0)))</f>
        <v>1.4399999999999998E-2</v>
      </c>
      <c r="L3470" s="61" t="str">
        <f t="shared" si="325"/>
        <v/>
      </c>
      <c r="M3470" s="61">
        <f t="shared" si="323"/>
        <v>18.799999999998818</v>
      </c>
      <c r="N3470" s="59" t="str">
        <f t="shared" si="321"/>
        <v/>
      </c>
      <c r="O3470" s="59" t="str">
        <f t="shared" si="322"/>
        <v/>
      </c>
    </row>
    <row r="3471" spans="1:15" ht="12.5" customHeight="1" x14ac:dyDescent="0.35">
      <c r="A3471" s="2">
        <v>69</v>
      </c>
      <c r="B3471" s="2" t="s">
        <v>54</v>
      </c>
      <c r="C3471" s="69">
        <v>147.83099999999999</v>
      </c>
      <c r="D3471" t="s">
        <v>50</v>
      </c>
      <c r="E3471" s="2" t="s">
        <v>42</v>
      </c>
      <c r="F3471" s="2" t="s">
        <v>55</v>
      </c>
      <c r="G3471" s="2"/>
      <c r="H3471" s="2" t="str">
        <f>IF(OR(G3471="",G3472="",G3473="",G3474=""),"",(SUMIF(A3471:A$7000,A3471,G3471:G$7000)))</f>
        <v/>
      </c>
      <c r="I3471" s="55" t="str">
        <f t="shared" si="324"/>
        <v/>
      </c>
      <c r="J3471" s="61" t="str">
        <f t="shared" si="320"/>
        <v/>
      </c>
      <c r="K3471" s="55">
        <f t="array" ref="K3471">(MAX(IF($A3471=InsertVoiceSwitchActivateLOG!A$1:A$7000,InsertVoiceSwitchActivateLOG!H$1:H$7000,0)))</f>
        <v>1.4399999999999998E-2</v>
      </c>
      <c r="L3471" s="55" t="str">
        <f t="shared" si="325"/>
        <v/>
      </c>
      <c r="M3471" s="55">
        <f t="shared" si="323"/>
        <v>23.099999999999454</v>
      </c>
      <c r="N3471" s="59" t="str">
        <f t="shared" si="321"/>
        <v/>
      </c>
      <c r="O3471" s="59" t="str">
        <f t="shared" si="322"/>
        <v/>
      </c>
    </row>
    <row r="3472" spans="1:15" ht="12.5" customHeight="1" x14ac:dyDescent="0.35">
      <c r="A3472" s="61">
        <v>69</v>
      </c>
      <c r="B3472" s="61" t="s">
        <v>54</v>
      </c>
      <c r="C3472" s="70">
        <v>147.84639999999999</v>
      </c>
      <c r="D3472" s="59" t="s">
        <v>50</v>
      </c>
      <c r="E3472" s="61" t="s">
        <v>42</v>
      </c>
      <c r="F3472" s="61" t="s">
        <v>55</v>
      </c>
      <c r="G3472" s="61"/>
      <c r="H3472" s="61" t="str">
        <f>IF(OR(G3472="",G3473="",G3474="",G3475=""),"",(SUMIF(A3472:A$7000,A3472,G3472:G$7000)))</f>
        <v/>
      </c>
      <c r="I3472" s="61" t="str">
        <f t="shared" si="324"/>
        <v/>
      </c>
      <c r="J3472" s="61" t="str">
        <f t="shared" si="320"/>
        <v/>
      </c>
      <c r="K3472" s="61">
        <f t="array" ref="K3472">(MAX(IF($A3472=InsertVoiceSwitchActivateLOG!A$1:A$7000,InsertVoiceSwitchActivateLOG!H$1:H$7000,0)))</f>
        <v>1.4399999999999998E-2</v>
      </c>
      <c r="L3472" s="61" t="str">
        <f t="shared" si="325"/>
        <v/>
      </c>
      <c r="M3472" s="61">
        <f t="shared" si="323"/>
        <v>15.399999999999636</v>
      </c>
      <c r="N3472" s="59" t="str">
        <f t="shared" si="321"/>
        <v/>
      </c>
      <c r="O3472" s="59" t="str">
        <f t="shared" si="322"/>
        <v/>
      </c>
    </row>
    <row r="3473" spans="1:15" ht="12.5" customHeight="1" x14ac:dyDescent="0.35">
      <c r="A3473" s="2">
        <v>69</v>
      </c>
      <c r="B3473" s="2" t="s">
        <v>54</v>
      </c>
      <c r="C3473" s="69">
        <v>147.86179999999999</v>
      </c>
      <c r="D3473" t="s">
        <v>50</v>
      </c>
      <c r="E3473" s="2" t="s">
        <v>42</v>
      </c>
      <c r="F3473" s="2" t="s">
        <v>55</v>
      </c>
      <c r="G3473" s="2"/>
      <c r="H3473" s="2" t="str">
        <f>IF(OR(G3473="",G3474="",G3475="",G3476=""),"",(SUMIF(A3473:A$7000,A3473,G3473:G$7000)))</f>
        <v/>
      </c>
      <c r="I3473" s="55" t="str">
        <f t="shared" si="324"/>
        <v/>
      </c>
      <c r="J3473" s="61" t="str">
        <f t="shared" ref="J3473:J3536" si="326">IF(L3473="","",(VLOOKUP(A3473,A3473:E10457,5,FALSE)))</f>
        <v/>
      </c>
      <c r="K3473" s="55">
        <f t="array" ref="K3473">(MAX(IF($A3473=InsertVoiceSwitchActivateLOG!A$1:A$7000,InsertVoiceSwitchActivateLOG!H$1:H$7000,0)))</f>
        <v>1.4399999999999998E-2</v>
      </c>
      <c r="L3473" s="55" t="str">
        <f t="shared" si="325"/>
        <v/>
      </c>
      <c r="M3473" s="55">
        <f t="shared" si="323"/>
        <v>15.399999999999636</v>
      </c>
      <c r="N3473" s="59" t="str">
        <f t="shared" ref="N3473:N3536" si="327">IF(AND(G3473&gt;0,G3474&gt;0,G3472&gt;0),A3473,"")</f>
        <v/>
      </c>
      <c r="O3473" s="59" t="str">
        <f t="shared" ref="O3473:O3536" si="328">IF(N3473="","",(IF(G3473&gt;G3474,-1,1)))</f>
        <v/>
      </c>
    </row>
    <row r="3474" spans="1:15" ht="12.5" customHeight="1" x14ac:dyDescent="0.35">
      <c r="A3474" s="61">
        <v>69</v>
      </c>
      <c r="B3474" s="61" t="s">
        <v>54</v>
      </c>
      <c r="C3474" s="70">
        <v>147.8843</v>
      </c>
      <c r="D3474" s="59" t="s">
        <v>50</v>
      </c>
      <c r="E3474" s="61" t="s">
        <v>42</v>
      </c>
      <c r="F3474" s="61" t="s">
        <v>55</v>
      </c>
      <c r="G3474" s="61"/>
      <c r="H3474" s="61" t="str">
        <f>IF(OR(G3474="",G3475="",G3476="",G3477=""),"",(SUMIF(A3474:A$7000,A3474,G3474:G$7000)))</f>
        <v/>
      </c>
      <c r="I3474" s="61" t="str">
        <f t="shared" si="324"/>
        <v/>
      </c>
      <c r="J3474" s="61" t="str">
        <f t="shared" si="326"/>
        <v/>
      </c>
      <c r="K3474" s="61">
        <f t="array" ref="K3474">(MAX(IF($A3474=InsertVoiceSwitchActivateLOG!A$1:A$7000,InsertVoiceSwitchActivateLOG!H$1:H$7000,0)))</f>
        <v>1.4399999999999998E-2</v>
      </c>
      <c r="L3474" s="61" t="str">
        <f t="shared" si="325"/>
        <v/>
      </c>
      <c r="M3474" s="61">
        <f t="shared" ref="M3474:M3537" si="329">IF(A3474=A3473,ABS(C3474-C3473),0)*1000</f>
        <v>22.500000000007958</v>
      </c>
      <c r="N3474" s="59" t="str">
        <f t="shared" si="327"/>
        <v/>
      </c>
      <c r="O3474" s="59" t="str">
        <f t="shared" si="328"/>
        <v/>
      </c>
    </row>
    <row r="3475" spans="1:15" ht="12.5" customHeight="1" x14ac:dyDescent="0.35">
      <c r="A3475" s="2">
        <v>69</v>
      </c>
      <c r="B3475" s="2" t="s">
        <v>54</v>
      </c>
      <c r="C3475" s="69">
        <v>147.91069999999999</v>
      </c>
      <c r="D3475" t="s">
        <v>50</v>
      </c>
      <c r="E3475" s="2" t="s">
        <v>42</v>
      </c>
      <c r="F3475" s="2" t="s">
        <v>55</v>
      </c>
      <c r="G3475" s="2"/>
      <c r="H3475" s="2" t="str">
        <f>IF(OR(G3475="",G3476="",G3477="",G3478=""),"",(SUMIF(A3475:A$7000,A3475,G3475:G$7000)))</f>
        <v/>
      </c>
      <c r="I3475" s="55" t="str">
        <f t="shared" si="324"/>
        <v/>
      </c>
      <c r="J3475" s="61" t="str">
        <f t="shared" si="326"/>
        <v/>
      </c>
      <c r="K3475" s="55">
        <f t="array" ref="K3475">(MAX(IF($A3475=InsertVoiceSwitchActivateLOG!A$1:A$7000,InsertVoiceSwitchActivateLOG!H$1:H$7000,0)))</f>
        <v>1.4399999999999998E-2</v>
      </c>
      <c r="L3475" s="55" t="str">
        <f t="shared" si="325"/>
        <v/>
      </c>
      <c r="M3475" s="55">
        <f t="shared" si="329"/>
        <v>26.399999999995316</v>
      </c>
      <c r="N3475" s="59" t="str">
        <f t="shared" si="327"/>
        <v/>
      </c>
      <c r="O3475" s="59" t="str">
        <f t="shared" si="328"/>
        <v/>
      </c>
    </row>
    <row r="3476" spans="1:15" ht="12.5" customHeight="1" x14ac:dyDescent="0.35">
      <c r="A3476" s="61">
        <v>69</v>
      </c>
      <c r="B3476" s="61" t="s">
        <v>54</v>
      </c>
      <c r="C3476" s="70">
        <v>147.9298</v>
      </c>
      <c r="D3476" s="59" t="s">
        <v>50</v>
      </c>
      <c r="E3476" s="61" t="s">
        <v>42</v>
      </c>
      <c r="F3476" s="61" t="s">
        <v>55</v>
      </c>
      <c r="G3476" s="61"/>
      <c r="H3476" s="61" t="str">
        <f>IF(OR(G3476="",G3477="",G3478="",G3479=""),"",(SUMIF(A3476:A$7000,A3476,G3476:G$7000)))</f>
        <v/>
      </c>
      <c r="I3476" s="61" t="str">
        <f t="shared" si="324"/>
        <v/>
      </c>
      <c r="J3476" s="61" t="str">
        <f t="shared" si="326"/>
        <v/>
      </c>
      <c r="K3476" s="61">
        <f t="array" ref="K3476">(MAX(IF($A3476=InsertVoiceSwitchActivateLOG!A$1:A$7000,InsertVoiceSwitchActivateLOG!H$1:H$7000,0)))</f>
        <v>1.4399999999999998E-2</v>
      </c>
      <c r="L3476" s="61" t="str">
        <f t="shared" si="325"/>
        <v/>
      </c>
      <c r="M3476" s="61">
        <f t="shared" si="329"/>
        <v>19.100000000008777</v>
      </c>
      <c r="N3476" s="59" t="str">
        <f t="shared" si="327"/>
        <v/>
      </c>
      <c r="O3476" s="59" t="str">
        <f t="shared" si="328"/>
        <v/>
      </c>
    </row>
    <row r="3477" spans="1:15" ht="12.5" customHeight="1" x14ac:dyDescent="0.35">
      <c r="A3477" s="2">
        <v>69</v>
      </c>
      <c r="B3477" s="2" t="s">
        <v>54</v>
      </c>
      <c r="C3477" s="69">
        <v>147.94880000000001</v>
      </c>
      <c r="D3477" t="s">
        <v>50</v>
      </c>
      <c r="E3477" s="2" t="s">
        <v>42</v>
      </c>
      <c r="F3477" s="2" t="s">
        <v>55</v>
      </c>
      <c r="G3477" s="2"/>
      <c r="H3477" s="2" t="str">
        <f>IF(OR(G3477="",G3478="",G3479="",G3480=""),"",(SUMIF(A3477:A$7000,A3477,G3477:G$7000)))</f>
        <v/>
      </c>
      <c r="I3477" s="55" t="str">
        <f t="shared" si="324"/>
        <v/>
      </c>
      <c r="J3477" s="61" t="str">
        <f t="shared" si="326"/>
        <v/>
      </c>
      <c r="K3477" s="55">
        <f t="array" ref="K3477">(MAX(IF($A3477=InsertVoiceSwitchActivateLOG!A$1:A$7000,InsertVoiceSwitchActivateLOG!H$1:H$7000,0)))</f>
        <v>1.4399999999999998E-2</v>
      </c>
      <c r="L3477" s="55" t="str">
        <f t="shared" si="325"/>
        <v/>
      </c>
      <c r="M3477" s="55">
        <f t="shared" si="329"/>
        <v>19.000000000005457</v>
      </c>
      <c r="N3477" s="59" t="str">
        <f t="shared" si="327"/>
        <v/>
      </c>
      <c r="O3477" s="59" t="str">
        <f t="shared" si="328"/>
        <v/>
      </c>
    </row>
    <row r="3478" spans="1:15" ht="12.5" customHeight="1" x14ac:dyDescent="0.35">
      <c r="A3478" s="61">
        <v>69</v>
      </c>
      <c r="B3478" s="61" t="s">
        <v>54</v>
      </c>
      <c r="C3478" s="70">
        <v>147.9691</v>
      </c>
      <c r="D3478" s="59" t="s">
        <v>50</v>
      </c>
      <c r="E3478" s="61" t="s">
        <v>42</v>
      </c>
      <c r="F3478" s="61" t="s">
        <v>55</v>
      </c>
      <c r="G3478" s="61"/>
      <c r="H3478" s="61" t="str">
        <f>IF(OR(G3478="",G3479="",G3480="",G3481=""),"",(SUMIF(A3478:A$7000,A3478,G3478:G$7000)))</f>
        <v/>
      </c>
      <c r="I3478" s="61" t="str">
        <f t="shared" si="324"/>
        <v/>
      </c>
      <c r="J3478" s="61" t="str">
        <f t="shared" si="326"/>
        <v/>
      </c>
      <c r="K3478" s="61">
        <f t="array" ref="K3478">(MAX(IF($A3478=InsertVoiceSwitchActivateLOG!A$1:A$7000,InsertVoiceSwitchActivateLOG!H$1:H$7000,0)))</f>
        <v>1.4399999999999998E-2</v>
      </c>
      <c r="L3478" s="61" t="str">
        <f t="shared" si="325"/>
        <v/>
      </c>
      <c r="M3478" s="61">
        <f t="shared" si="329"/>
        <v>20.299999999991769</v>
      </c>
      <c r="N3478" s="59" t="str">
        <f t="shared" si="327"/>
        <v/>
      </c>
      <c r="O3478" s="59" t="str">
        <f t="shared" si="328"/>
        <v/>
      </c>
    </row>
    <row r="3479" spans="1:15" ht="12.5" customHeight="1" x14ac:dyDescent="0.35">
      <c r="A3479" s="2">
        <v>69</v>
      </c>
      <c r="B3479" s="2" t="s">
        <v>54</v>
      </c>
      <c r="C3479" s="69">
        <v>147.99</v>
      </c>
      <c r="D3479" t="s">
        <v>50</v>
      </c>
      <c r="E3479" s="2" t="s">
        <v>42</v>
      </c>
      <c r="F3479" s="2" t="s">
        <v>55</v>
      </c>
      <c r="G3479" s="2"/>
      <c r="H3479" s="2" t="str">
        <f>IF(OR(G3479="",G3480="",G3481="",G3482=""),"",(SUMIF(A3479:A$7000,A3479,G3479:G$7000)))</f>
        <v/>
      </c>
      <c r="I3479" s="55" t="str">
        <f t="shared" si="324"/>
        <v/>
      </c>
      <c r="J3479" s="61" t="str">
        <f t="shared" si="326"/>
        <v/>
      </c>
      <c r="K3479" s="55">
        <f t="array" ref="K3479">(MAX(IF($A3479=InsertVoiceSwitchActivateLOG!A$1:A$7000,InsertVoiceSwitchActivateLOG!H$1:H$7000,0)))</f>
        <v>1.4399999999999998E-2</v>
      </c>
      <c r="L3479" s="55" t="str">
        <f t="shared" si="325"/>
        <v/>
      </c>
      <c r="M3479" s="55">
        <f t="shared" si="329"/>
        <v>20.900000000011687</v>
      </c>
      <c r="N3479" s="59" t="str">
        <f t="shared" si="327"/>
        <v/>
      </c>
      <c r="O3479" s="59" t="str">
        <f t="shared" si="328"/>
        <v/>
      </c>
    </row>
    <row r="3480" spans="1:15" ht="12.5" customHeight="1" x14ac:dyDescent="0.35">
      <c r="A3480" s="61">
        <v>69</v>
      </c>
      <c r="B3480" s="61" t="s">
        <v>54</v>
      </c>
      <c r="C3480" s="70">
        <v>148.0094</v>
      </c>
      <c r="D3480" s="59" t="s">
        <v>50</v>
      </c>
      <c r="E3480" s="61" t="s">
        <v>42</v>
      </c>
      <c r="F3480" s="61" t="s">
        <v>55</v>
      </c>
      <c r="G3480" s="61"/>
      <c r="H3480" s="61" t="str">
        <f>IF(OR(G3480="",G3481="",G3482="",G3483=""),"",(SUMIF(A3480:A$7000,A3480,G3480:G$7000)))</f>
        <v/>
      </c>
      <c r="I3480" s="61" t="str">
        <f t="shared" si="324"/>
        <v/>
      </c>
      <c r="J3480" s="61" t="str">
        <f t="shared" si="326"/>
        <v/>
      </c>
      <c r="K3480" s="61">
        <f t="array" ref="K3480">(MAX(IF($A3480=InsertVoiceSwitchActivateLOG!A$1:A$7000,InsertVoiceSwitchActivateLOG!H$1:H$7000,0)))</f>
        <v>1.4399999999999998E-2</v>
      </c>
      <c r="L3480" s="61" t="str">
        <f t="shared" si="325"/>
        <v/>
      </c>
      <c r="M3480" s="61">
        <f t="shared" si="329"/>
        <v>19.399999999990314</v>
      </c>
      <c r="N3480" s="59" t="str">
        <f t="shared" si="327"/>
        <v/>
      </c>
      <c r="O3480" s="59" t="str">
        <f t="shared" si="328"/>
        <v/>
      </c>
    </row>
    <row r="3481" spans="1:15" ht="12.5" customHeight="1" x14ac:dyDescent="0.35">
      <c r="A3481" s="2">
        <v>69</v>
      </c>
      <c r="B3481" s="2" t="s">
        <v>54</v>
      </c>
      <c r="C3481" s="69">
        <v>148.0316</v>
      </c>
      <c r="D3481" t="s">
        <v>50</v>
      </c>
      <c r="E3481" s="2" t="s">
        <v>42</v>
      </c>
      <c r="F3481" s="2" t="s">
        <v>55</v>
      </c>
      <c r="G3481" s="2"/>
      <c r="H3481" s="2" t="str">
        <f>IF(OR(G3481="",G3482="",G3483="",G3484=""),"",(SUMIF(A3481:A$7000,A3481,G3481:G$7000)))</f>
        <v/>
      </c>
      <c r="I3481" s="55" t="str">
        <f t="shared" si="324"/>
        <v/>
      </c>
      <c r="J3481" s="61" t="str">
        <f t="shared" si="326"/>
        <v/>
      </c>
      <c r="K3481" s="55">
        <f t="array" ref="K3481">(MAX(IF($A3481=InsertVoiceSwitchActivateLOG!A$1:A$7000,InsertVoiceSwitchActivateLOG!H$1:H$7000,0)))</f>
        <v>1.4399999999999998E-2</v>
      </c>
      <c r="L3481" s="55" t="str">
        <f t="shared" si="325"/>
        <v/>
      </c>
      <c r="M3481" s="55">
        <f t="shared" si="329"/>
        <v>22.199999999997999</v>
      </c>
      <c r="N3481" s="59" t="str">
        <f t="shared" si="327"/>
        <v/>
      </c>
      <c r="O3481" s="59" t="str">
        <f t="shared" si="328"/>
        <v/>
      </c>
    </row>
    <row r="3482" spans="1:15" ht="12.5" customHeight="1" x14ac:dyDescent="0.35">
      <c r="A3482" s="61">
        <v>69</v>
      </c>
      <c r="B3482" s="61" t="s">
        <v>54</v>
      </c>
      <c r="C3482" s="70">
        <v>148.04900000000001</v>
      </c>
      <c r="D3482" s="59" t="s">
        <v>50</v>
      </c>
      <c r="E3482" s="61" t="s">
        <v>42</v>
      </c>
      <c r="F3482" s="61" t="s">
        <v>55</v>
      </c>
      <c r="G3482" s="61"/>
      <c r="H3482" s="61" t="str">
        <f>IF(OR(G3482="",G3483="",G3484="",G3485=""),"",(SUMIF(A3482:A$7000,A3482,G3482:G$7000)))</f>
        <v/>
      </c>
      <c r="I3482" s="61" t="str">
        <f t="shared" ref="I3482:I3545" si="330">IF(L3482="","",A3482)</f>
        <v/>
      </c>
      <c r="J3482" s="61" t="str">
        <f t="shared" si="326"/>
        <v/>
      </c>
      <c r="K3482" s="61">
        <f t="array" ref="K3482">(MAX(IF($A3482=InsertVoiceSwitchActivateLOG!A$1:A$7000,InsertVoiceSwitchActivateLOG!H$1:H$7000,0)))</f>
        <v>1.4399999999999998E-2</v>
      </c>
      <c r="L3482" s="61" t="str">
        <f t="shared" ref="L3482:L3545" si="331">IF(H3482="","",IF(AND(H3481="",H3480="",H3479=""),C3482,""))</f>
        <v/>
      </c>
      <c r="M3482" s="61">
        <f t="shared" si="329"/>
        <v>17.400000000009186</v>
      </c>
      <c r="N3482" s="59" t="str">
        <f t="shared" si="327"/>
        <v/>
      </c>
      <c r="O3482" s="59" t="str">
        <f t="shared" si="328"/>
        <v/>
      </c>
    </row>
    <row r="3483" spans="1:15" ht="12.5" customHeight="1" x14ac:dyDescent="0.35">
      <c r="A3483" s="2">
        <v>69</v>
      </c>
      <c r="B3483" s="2" t="s">
        <v>54</v>
      </c>
      <c r="C3483" s="69">
        <v>148.0652</v>
      </c>
      <c r="D3483" t="s">
        <v>50</v>
      </c>
      <c r="E3483" s="2" t="s">
        <v>42</v>
      </c>
      <c r="F3483" s="2" t="s">
        <v>55</v>
      </c>
      <c r="G3483" s="2"/>
      <c r="H3483" s="2" t="str">
        <f>IF(OR(G3483="",G3484="",G3485="",G3486=""),"",(SUMIF(A3483:A$7000,A3483,G3483:G$7000)))</f>
        <v/>
      </c>
      <c r="I3483" s="55" t="str">
        <f t="shared" si="330"/>
        <v/>
      </c>
      <c r="J3483" s="61" t="str">
        <f t="shared" si="326"/>
        <v/>
      </c>
      <c r="K3483" s="55">
        <f t="array" ref="K3483">(MAX(IF($A3483=InsertVoiceSwitchActivateLOG!A$1:A$7000,InsertVoiceSwitchActivateLOG!H$1:H$7000,0)))</f>
        <v>1.4399999999999998E-2</v>
      </c>
      <c r="L3483" s="55" t="str">
        <f t="shared" si="331"/>
        <v/>
      </c>
      <c r="M3483" s="55">
        <f t="shared" si="329"/>
        <v>16.199999999997772</v>
      </c>
      <c r="N3483" s="59" t="str">
        <f t="shared" si="327"/>
        <v/>
      </c>
      <c r="O3483" s="59" t="str">
        <f t="shared" si="328"/>
        <v/>
      </c>
    </row>
    <row r="3484" spans="1:15" ht="12.5" customHeight="1" x14ac:dyDescent="0.35">
      <c r="A3484" s="61">
        <v>69</v>
      </c>
      <c r="B3484" s="61" t="s">
        <v>54</v>
      </c>
      <c r="C3484" s="70">
        <v>148.08099999999999</v>
      </c>
      <c r="D3484" s="59" t="s">
        <v>50</v>
      </c>
      <c r="E3484" s="61" t="s">
        <v>42</v>
      </c>
      <c r="F3484" s="61" t="s">
        <v>55</v>
      </c>
      <c r="G3484" s="61"/>
      <c r="H3484" s="61" t="str">
        <f>IF(OR(G3484="",G3485="",G3486="",G3487=""),"",(SUMIF(A3484:A$7000,A3484,G3484:G$7000)))</f>
        <v/>
      </c>
      <c r="I3484" s="61" t="str">
        <f t="shared" si="330"/>
        <v/>
      </c>
      <c r="J3484" s="61" t="str">
        <f t="shared" si="326"/>
        <v/>
      </c>
      <c r="K3484" s="61">
        <f t="array" ref="K3484">(MAX(IF($A3484=InsertVoiceSwitchActivateLOG!A$1:A$7000,InsertVoiceSwitchActivateLOG!H$1:H$7000,0)))</f>
        <v>1.4399999999999998E-2</v>
      </c>
      <c r="L3484" s="61" t="str">
        <f t="shared" si="331"/>
        <v/>
      </c>
      <c r="M3484" s="61">
        <f t="shared" si="329"/>
        <v>15.799999999984493</v>
      </c>
      <c r="N3484" s="59" t="str">
        <f t="shared" si="327"/>
        <v/>
      </c>
      <c r="O3484" s="59" t="str">
        <f t="shared" si="328"/>
        <v/>
      </c>
    </row>
    <row r="3485" spans="1:15" ht="12.5" customHeight="1" x14ac:dyDescent="0.35">
      <c r="A3485" s="2">
        <v>69</v>
      </c>
      <c r="B3485" s="2" t="s">
        <v>54</v>
      </c>
      <c r="C3485" s="69">
        <v>148.09700000000001</v>
      </c>
      <c r="D3485" t="s">
        <v>50</v>
      </c>
      <c r="E3485" s="2" t="s">
        <v>42</v>
      </c>
      <c r="F3485" s="2" t="s">
        <v>55</v>
      </c>
      <c r="G3485" s="2"/>
      <c r="H3485" s="2" t="str">
        <f>IF(OR(G3485="",G3486="",G3487="",G3488=""),"",(SUMIF(A3485:A$7000,A3485,G3485:G$7000)))</f>
        <v/>
      </c>
      <c r="I3485" s="55" t="str">
        <f t="shared" si="330"/>
        <v/>
      </c>
      <c r="J3485" s="61" t="str">
        <f t="shared" si="326"/>
        <v/>
      </c>
      <c r="K3485" s="55">
        <f t="array" ref="K3485">(MAX(IF($A3485=InsertVoiceSwitchActivateLOG!A$1:A$7000,InsertVoiceSwitchActivateLOG!H$1:H$7000,0)))</f>
        <v>1.4399999999999998E-2</v>
      </c>
      <c r="L3485" s="55" t="str">
        <f t="shared" si="331"/>
        <v/>
      </c>
      <c r="M3485" s="55">
        <f t="shared" si="329"/>
        <v>16.000000000019554</v>
      </c>
      <c r="N3485" s="59" t="str">
        <f t="shared" si="327"/>
        <v/>
      </c>
      <c r="O3485" s="59" t="str">
        <f t="shared" si="328"/>
        <v/>
      </c>
    </row>
    <row r="3486" spans="1:15" ht="12.5" customHeight="1" x14ac:dyDescent="0.35">
      <c r="A3486" s="61">
        <v>69</v>
      </c>
      <c r="B3486" s="61" t="s">
        <v>54</v>
      </c>
      <c r="C3486" s="70">
        <v>148.11189999999999</v>
      </c>
      <c r="D3486" s="59" t="s">
        <v>50</v>
      </c>
      <c r="E3486" s="61" t="s">
        <v>42</v>
      </c>
      <c r="F3486" s="61" t="s">
        <v>55</v>
      </c>
      <c r="G3486" s="61"/>
      <c r="H3486" s="61" t="str">
        <f>IF(OR(G3486="",G3487="",G3488="",G3489=""),"",(SUMIF(A3486:A$7000,A3486,G3486:G$7000)))</f>
        <v/>
      </c>
      <c r="I3486" s="61" t="str">
        <f t="shared" si="330"/>
        <v/>
      </c>
      <c r="J3486" s="61" t="str">
        <f t="shared" si="326"/>
        <v/>
      </c>
      <c r="K3486" s="61">
        <f t="array" ref="K3486">(MAX(IF($A3486=InsertVoiceSwitchActivateLOG!A$1:A$7000,InsertVoiceSwitchActivateLOG!H$1:H$7000,0)))</f>
        <v>1.4399999999999998E-2</v>
      </c>
      <c r="L3486" s="61" t="str">
        <f t="shared" si="331"/>
        <v/>
      </c>
      <c r="M3486" s="61">
        <f t="shared" si="329"/>
        <v>14.899999999983038</v>
      </c>
      <c r="N3486" s="59" t="str">
        <f t="shared" si="327"/>
        <v/>
      </c>
      <c r="O3486" s="59" t="str">
        <f t="shared" si="328"/>
        <v/>
      </c>
    </row>
    <row r="3487" spans="1:15" ht="12.5" customHeight="1" x14ac:dyDescent="0.35">
      <c r="A3487" s="2">
        <v>69</v>
      </c>
      <c r="B3487" s="2" t="s">
        <v>54</v>
      </c>
      <c r="C3487" s="69">
        <v>148.12799999999999</v>
      </c>
      <c r="D3487" t="s">
        <v>50</v>
      </c>
      <c r="E3487" s="2" t="s">
        <v>42</v>
      </c>
      <c r="F3487" s="2" t="s">
        <v>55</v>
      </c>
      <c r="G3487" s="2"/>
      <c r="H3487" s="2" t="str">
        <f>IF(OR(G3487="",G3488="",G3489="",G3490=""),"",(SUMIF(A3487:A$7000,A3487,G3487:G$7000)))</f>
        <v/>
      </c>
      <c r="I3487" s="55" t="str">
        <f t="shared" si="330"/>
        <v/>
      </c>
      <c r="J3487" s="61" t="str">
        <f t="shared" si="326"/>
        <v/>
      </c>
      <c r="K3487" s="55">
        <f t="array" ref="K3487">(MAX(IF($A3487=InsertVoiceSwitchActivateLOG!A$1:A$7000,InsertVoiceSwitchActivateLOG!H$1:H$7000,0)))</f>
        <v>1.4399999999999998E-2</v>
      </c>
      <c r="L3487" s="55" t="str">
        <f t="shared" si="331"/>
        <v/>
      </c>
      <c r="M3487" s="55">
        <f t="shared" si="329"/>
        <v>16.099999999994452</v>
      </c>
      <c r="N3487" s="59" t="str">
        <f t="shared" si="327"/>
        <v/>
      </c>
      <c r="O3487" s="59" t="str">
        <f t="shared" si="328"/>
        <v/>
      </c>
    </row>
    <row r="3488" spans="1:15" ht="12.5" customHeight="1" x14ac:dyDescent="0.35">
      <c r="A3488" s="61">
        <v>69</v>
      </c>
      <c r="B3488" s="61" t="s">
        <v>54</v>
      </c>
      <c r="C3488" s="70">
        <v>148.1446</v>
      </c>
      <c r="D3488" s="59" t="s">
        <v>50</v>
      </c>
      <c r="E3488" s="61" t="s">
        <v>42</v>
      </c>
      <c r="F3488" s="61" t="s">
        <v>55</v>
      </c>
      <c r="G3488" s="61"/>
      <c r="H3488" s="61" t="str">
        <f>IF(OR(G3488="",G3489="",G3490="",G3491=""),"",(SUMIF(A3488:A$7000,A3488,G3488:G$7000)))</f>
        <v/>
      </c>
      <c r="I3488" s="61" t="str">
        <f t="shared" si="330"/>
        <v/>
      </c>
      <c r="J3488" s="61" t="str">
        <f t="shared" si="326"/>
        <v/>
      </c>
      <c r="K3488" s="61">
        <f t="array" ref="K3488">(MAX(IF($A3488=InsertVoiceSwitchActivateLOG!A$1:A$7000,InsertVoiceSwitchActivateLOG!H$1:H$7000,0)))</f>
        <v>1.4399999999999998E-2</v>
      </c>
      <c r="L3488" s="61" t="str">
        <f t="shared" si="331"/>
        <v/>
      </c>
      <c r="M3488" s="61">
        <f t="shared" si="329"/>
        <v>16.60000000001105</v>
      </c>
      <c r="N3488" s="59" t="str">
        <f t="shared" si="327"/>
        <v/>
      </c>
      <c r="O3488" s="59" t="str">
        <f t="shared" si="328"/>
        <v/>
      </c>
    </row>
    <row r="3489" spans="1:15" ht="12.5" customHeight="1" x14ac:dyDescent="0.35">
      <c r="A3489" s="2">
        <v>69</v>
      </c>
      <c r="B3489" s="2" t="s">
        <v>54</v>
      </c>
      <c r="C3489" s="69">
        <v>148.16329999999999</v>
      </c>
      <c r="D3489" t="s">
        <v>50</v>
      </c>
      <c r="E3489" s="2" t="s">
        <v>42</v>
      </c>
      <c r="F3489" s="2" t="s">
        <v>55</v>
      </c>
      <c r="G3489" s="2"/>
      <c r="H3489" s="2" t="str">
        <f>IF(OR(G3489="",G3490="",G3491="",G3492=""),"",(SUMIF(A3489:A$7000,A3489,G3489:G$7000)))</f>
        <v/>
      </c>
      <c r="I3489" s="55" t="str">
        <f t="shared" si="330"/>
        <v/>
      </c>
      <c r="J3489" s="61" t="str">
        <f t="shared" si="326"/>
        <v/>
      </c>
      <c r="K3489" s="55">
        <f t="array" ref="K3489">(MAX(IF($A3489=InsertVoiceSwitchActivateLOG!A$1:A$7000,InsertVoiceSwitchActivateLOG!H$1:H$7000,0)))</f>
        <v>1.4399999999999998E-2</v>
      </c>
      <c r="L3489" s="55" t="str">
        <f t="shared" si="331"/>
        <v/>
      </c>
      <c r="M3489" s="55">
        <f t="shared" si="329"/>
        <v>18.699999999995498</v>
      </c>
      <c r="N3489" s="59" t="str">
        <f t="shared" si="327"/>
        <v/>
      </c>
      <c r="O3489" s="59" t="str">
        <f t="shared" si="328"/>
        <v/>
      </c>
    </row>
    <row r="3490" spans="1:15" ht="12.5" customHeight="1" x14ac:dyDescent="0.35">
      <c r="A3490" s="61">
        <v>69</v>
      </c>
      <c r="B3490" s="61" t="s">
        <v>54</v>
      </c>
      <c r="C3490" s="70">
        <v>148.18199999999999</v>
      </c>
      <c r="D3490" s="59" t="s">
        <v>50</v>
      </c>
      <c r="E3490" s="61" t="s">
        <v>42</v>
      </c>
      <c r="F3490" s="61" t="s">
        <v>55</v>
      </c>
      <c r="G3490" s="61"/>
      <c r="H3490" s="61" t="str">
        <f>IF(OR(G3490="",G3491="",G3492="",G3493=""),"",(SUMIF(A3490:A$7000,A3490,G3490:G$7000)))</f>
        <v/>
      </c>
      <c r="I3490" s="61" t="str">
        <f t="shared" si="330"/>
        <v/>
      </c>
      <c r="J3490" s="61" t="str">
        <f t="shared" si="326"/>
        <v/>
      </c>
      <c r="K3490" s="61">
        <f t="array" ref="K3490">(MAX(IF($A3490=InsertVoiceSwitchActivateLOG!A$1:A$7000,InsertVoiceSwitchActivateLOG!H$1:H$7000,0)))</f>
        <v>1.4399999999999998E-2</v>
      </c>
      <c r="L3490" s="61" t="str">
        <f t="shared" si="331"/>
        <v/>
      </c>
      <c r="M3490" s="61">
        <f t="shared" si="329"/>
        <v>18.699999999995498</v>
      </c>
      <c r="N3490" s="59" t="str">
        <f t="shared" si="327"/>
        <v/>
      </c>
      <c r="O3490" s="59" t="str">
        <f t="shared" si="328"/>
        <v/>
      </c>
    </row>
    <row r="3491" spans="1:15" ht="12.5" customHeight="1" x14ac:dyDescent="0.35">
      <c r="A3491" s="2">
        <v>69</v>
      </c>
      <c r="B3491" s="2" t="s">
        <v>54</v>
      </c>
      <c r="C3491" s="69">
        <v>148.20189999999999</v>
      </c>
      <c r="D3491" t="s">
        <v>50</v>
      </c>
      <c r="E3491" s="2" t="s">
        <v>42</v>
      </c>
      <c r="F3491" s="2" t="s">
        <v>55</v>
      </c>
      <c r="G3491" s="2"/>
      <c r="H3491" s="2" t="str">
        <f>IF(OR(G3491="",G3492="",G3493="",G3494=""),"",(SUMIF(A3491:A$7000,A3491,G3491:G$7000)))</f>
        <v/>
      </c>
      <c r="I3491" s="55" t="str">
        <f t="shared" si="330"/>
        <v/>
      </c>
      <c r="J3491" s="61" t="str">
        <f t="shared" si="326"/>
        <v/>
      </c>
      <c r="K3491" s="55">
        <f t="array" ref="K3491">(MAX(IF($A3491=InsertVoiceSwitchActivateLOG!A$1:A$7000,InsertVoiceSwitchActivateLOG!H$1:H$7000,0)))</f>
        <v>1.4399999999999998E-2</v>
      </c>
      <c r="L3491" s="55" t="str">
        <f t="shared" si="331"/>
        <v/>
      </c>
      <c r="M3491" s="55">
        <f t="shared" si="329"/>
        <v>19.900000000006912</v>
      </c>
      <c r="N3491" s="59" t="str">
        <f t="shared" si="327"/>
        <v/>
      </c>
      <c r="O3491" s="59" t="str">
        <f t="shared" si="328"/>
        <v/>
      </c>
    </row>
    <row r="3492" spans="1:15" ht="12.5" customHeight="1" x14ac:dyDescent="0.35">
      <c r="A3492" s="61">
        <v>70</v>
      </c>
      <c r="B3492" s="61" t="s">
        <v>54</v>
      </c>
      <c r="C3492" s="70">
        <v>149.22890000000001</v>
      </c>
      <c r="D3492" s="59" t="s">
        <v>50</v>
      </c>
      <c r="E3492" s="61" t="s">
        <v>44</v>
      </c>
      <c r="F3492" s="61" t="s">
        <v>55</v>
      </c>
      <c r="G3492" s="61"/>
      <c r="H3492" s="61" t="str">
        <f>IF(OR(G3492="",G3493="",G3494="",G3495=""),"",(SUMIF(A3492:A$7000,A3492,G3492:G$7000)))</f>
        <v/>
      </c>
      <c r="I3492" s="61" t="str">
        <f t="shared" si="330"/>
        <v/>
      </c>
      <c r="J3492" s="61" t="str">
        <f t="shared" si="326"/>
        <v/>
      </c>
      <c r="K3492" s="61">
        <f t="array" ref="K3492">(MAX(IF($A3492=InsertVoiceSwitchActivateLOG!A$1:A$7000,InsertVoiceSwitchActivateLOG!H$1:H$7000,0)))</f>
        <v>5.6399999999999999E-2</v>
      </c>
      <c r="L3492" s="61" t="str">
        <f t="shared" si="331"/>
        <v/>
      </c>
      <c r="M3492" s="61">
        <f t="shared" si="329"/>
        <v>0</v>
      </c>
      <c r="N3492" s="59" t="str">
        <f t="shared" si="327"/>
        <v/>
      </c>
      <c r="O3492" s="59" t="str">
        <f t="shared" si="328"/>
        <v/>
      </c>
    </row>
    <row r="3493" spans="1:15" ht="12.5" customHeight="1" x14ac:dyDescent="0.35">
      <c r="A3493" s="2">
        <v>70</v>
      </c>
      <c r="B3493" s="2" t="s">
        <v>54</v>
      </c>
      <c r="C3493" s="69">
        <v>149.2551</v>
      </c>
      <c r="D3493" t="s">
        <v>50</v>
      </c>
      <c r="E3493" s="2" t="s">
        <v>44</v>
      </c>
      <c r="F3493" s="2" t="s">
        <v>55</v>
      </c>
      <c r="G3493" s="2"/>
      <c r="H3493" s="2" t="str">
        <f>IF(OR(G3493="",G3494="",G3495="",G3496=""),"",(SUMIF(A3493:A$7000,A3493,G3493:G$7000)))</f>
        <v/>
      </c>
      <c r="I3493" s="55" t="str">
        <f t="shared" si="330"/>
        <v/>
      </c>
      <c r="J3493" s="61" t="str">
        <f t="shared" si="326"/>
        <v/>
      </c>
      <c r="K3493" s="55">
        <f t="array" ref="K3493">(MAX(IF($A3493=InsertVoiceSwitchActivateLOG!A$1:A$7000,InsertVoiceSwitchActivateLOG!H$1:H$7000,0)))</f>
        <v>5.6399999999999999E-2</v>
      </c>
      <c r="L3493" s="55" t="str">
        <f t="shared" si="331"/>
        <v/>
      </c>
      <c r="M3493" s="55">
        <f t="shared" si="329"/>
        <v>26.199999999988677</v>
      </c>
      <c r="N3493" s="59" t="str">
        <f t="shared" si="327"/>
        <v/>
      </c>
      <c r="O3493" s="59" t="str">
        <f t="shared" si="328"/>
        <v/>
      </c>
    </row>
    <row r="3494" spans="1:15" ht="12.5" customHeight="1" x14ac:dyDescent="0.35">
      <c r="A3494" s="61">
        <v>70</v>
      </c>
      <c r="B3494" s="61" t="s">
        <v>54</v>
      </c>
      <c r="C3494" s="70">
        <v>149.2774</v>
      </c>
      <c r="D3494" s="59" t="s">
        <v>50</v>
      </c>
      <c r="E3494" s="61" t="s">
        <v>44</v>
      </c>
      <c r="F3494" s="61" t="s">
        <v>55</v>
      </c>
      <c r="G3494" s="61"/>
      <c r="H3494" s="61" t="str">
        <f>IF(OR(G3494="",G3495="",G3496="",G3497=""),"",(SUMIF(A3494:A$7000,A3494,G3494:G$7000)))</f>
        <v/>
      </c>
      <c r="I3494" s="61" t="str">
        <f t="shared" si="330"/>
        <v/>
      </c>
      <c r="J3494" s="61" t="str">
        <f t="shared" si="326"/>
        <v/>
      </c>
      <c r="K3494" s="61">
        <f t="array" ref="K3494">(MAX(IF($A3494=InsertVoiceSwitchActivateLOG!A$1:A$7000,InsertVoiceSwitchActivateLOG!H$1:H$7000,0)))</f>
        <v>5.6399999999999999E-2</v>
      </c>
      <c r="L3494" s="61" t="str">
        <f t="shared" si="331"/>
        <v/>
      </c>
      <c r="M3494" s="61">
        <f t="shared" si="329"/>
        <v>22.300000000001319</v>
      </c>
      <c r="N3494" s="59" t="str">
        <f t="shared" si="327"/>
        <v/>
      </c>
      <c r="O3494" s="59" t="str">
        <f t="shared" si="328"/>
        <v/>
      </c>
    </row>
    <row r="3495" spans="1:15" ht="12.5" customHeight="1" x14ac:dyDescent="0.35">
      <c r="A3495" s="2">
        <v>70</v>
      </c>
      <c r="B3495" s="2" t="s">
        <v>54</v>
      </c>
      <c r="C3495" s="69">
        <v>149.30109999999999</v>
      </c>
      <c r="D3495" t="s">
        <v>50</v>
      </c>
      <c r="E3495" s="2" t="s">
        <v>44</v>
      </c>
      <c r="F3495" s="2" t="s">
        <v>55</v>
      </c>
      <c r="G3495" s="2"/>
      <c r="H3495" s="2" t="str">
        <f>IF(OR(G3495="",G3496="",G3497="",G3498=""),"",(SUMIF(A3495:A$7000,A3495,G3495:G$7000)))</f>
        <v/>
      </c>
      <c r="I3495" s="55" t="str">
        <f t="shared" si="330"/>
        <v/>
      </c>
      <c r="J3495" s="61" t="str">
        <f t="shared" si="326"/>
        <v/>
      </c>
      <c r="K3495" s="55">
        <f t="array" ref="K3495">(MAX(IF($A3495=InsertVoiceSwitchActivateLOG!A$1:A$7000,InsertVoiceSwitchActivateLOG!H$1:H$7000,0)))</f>
        <v>5.6399999999999999E-2</v>
      </c>
      <c r="L3495" s="55" t="str">
        <f t="shared" si="331"/>
        <v/>
      </c>
      <c r="M3495" s="55">
        <f t="shared" si="329"/>
        <v>23.699999999990951</v>
      </c>
      <c r="N3495" s="59" t="str">
        <f t="shared" si="327"/>
        <v/>
      </c>
      <c r="O3495" s="59" t="str">
        <f t="shared" si="328"/>
        <v/>
      </c>
    </row>
    <row r="3496" spans="1:15" ht="12.5" customHeight="1" x14ac:dyDescent="0.35">
      <c r="A3496" s="61">
        <v>70</v>
      </c>
      <c r="B3496" s="61" t="s">
        <v>54</v>
      </c>
      <c r="C3496" s="70">
        <v>149.3278</v>
      </c>
      <c r="D3496" s="59" t="s">
        <v>50</v>
      </c>
      <c r="E3496" s="61" t="s">
        <v>44</v>
      </c>
      <c r="F3496" s="61" t="s">
        <v>55</v>
      </c>
      <c r="G3496" s="61"/>
      <c r="H3496" s="61" t="str">
        <f>IF(OR(G3496="",G3497="",G3498="",G3499=""),"",(SUMIF(A3496:A$7000,A3496,G3496:G$7000)))</f>
        <v/>
      </c>
      <c r="I3496" s="61" t="str">
        <f t="shared" si="330"/>
        <v/>
      </c>
      <c r="J3496" s="61" t="str">
        <f t="shared" si="326"/>
        <v/>
      </c>
      <c r="K3496" s="61">
        <f t="array" ref="K3496">(MAX(IF($A3496=InsertVoiceSwitchActivateLOG!A$1:A$7000,InsertVoiceSwitchActivateLOG!H$1:H$7000,0)))</f>
        <v>5.6399999999999999E-2</v>
      </c>
      <c r="L3496" s="61" t="str">
        <f t="shared" si="331"/>
        <v/>
      </c>
      <c r="M3496" s="61">
        <f t="shared" si="329"/>
        <v>26.700000000005275</v>
      </c>
      <c r="N3496" s="59" t="str">
        <f t="shared" si="327"/>
        <v/>
      </c>
      <c r="O3496" s="59" t="str">
        <f t="shared" si="328"/>
        <v/>
      </c>
    </row>
    <row r="3497" spans="1:15" ht="12.5" customHeight="1" x14ac:dyDescent="0.35">
      <c r="A3497" s="2">
        <v>70</v>
      </c>
      <c r="B3497" s="2" t="s">
        <v>54</v>
      </c>
      <c r="C3497" s="69">
        <v>149.35749999999999</v>
      </c>
      <c r="D3497" t="s">
        <v>50</v>
      </c>
      <c r="E3497" s="2" t="s">
        <v>44</v>
      </c>
      <c r="F3497" s="2" t="s">
        <v>55</v>
      </c>
      <c r="G3497" s="2"/>
      <c r="H3497" s="2" t="str">
        <f>IF(OR(G3497="",G3498="",G3499="",G3500=""),"",(SUMIF(A3497:A$7000,A3497,G3497:G$7000)))</f>
        <v/>
      </c>
      <c r="I3497" s="55" t="str">
        <f t="shared" si="330"/>
        <v/>
      </c>
      <c r="J3497" s="61" t="str">
        <f t="shared" si="326"/>
        <v/>
      </c>
      <c r="K3497" s="55">
        <f t="array" ref="K3497">(MAX(IF($A3497=InsertVoiceSwitchActivateLOG!A$1:A$7000,InsertVoiceSwitchActivateLOG!H$1:H$7000,0)))</f>
        <v>5.6399999999999999E-2</v>
      </c>
      <c r="L3497" s="55" t="str">
        <f t="shared" si="331"/>
        <v/>
      </c>
      <c r="M3497" s="55">
        <f t="shared" si="329"/>
        <v>29.699999999991178</v>
      </c>
      <c r="N3497" s="59" t="str">
        <f t="shared" si="327"/>
        <v/>
      </c>
      <c r="O3497" s="59" t="str">
        <f t="shared" si="328"/>
        <v/>
      </c>
    </row>
    <row r="3498" spans="1:15" ht="12.5" customHeight="1" x14ac:dyDescent="0.35">
      <c r="A3498" s="61">
        <v>70</v>
      </c>
      <c r="B3498" s="61" t="s">
        <v>54</v>
      </c>
      <c r="C3498" s="70">
        <v>149.39080000000001</v>
      </c>
      <c r="D3498" s="59" t="s">
        <v>50</v>
      </c>
      <c r="E3498" s="61" t="s">
        <v>44</v>
      </c>
      <c r="F3498" s="61" t="s">
        <v>55</v>
      </c>
      <c r="G3498" s="61"/>
      <c r="H3498" s="61" t="str">
        <f>IF(OR(G3498="",G3499="",G3500="",G3501=""),"",(SUMIF(A3498:A$7000,A3498,G3498:G$7000)))</f>
        <v/>
      </c>
      <c r="I3498" s="61" t="str">
        <f t="shared" si="330"/>
        <v/>
      </c>
      <c r="J3498" s="61" t="str">
        <f t="shared" si="326"/>
        <v/>
      </c>
      <c r="K3498" s="61">
        <f t="array" ref="K3498">(MAX(IF($A3498=InsertVoiceSwitchActivateLOG!A$1:A$7000,InsertVoiceSwitchActivateLOG!H$1:H$7000,0)))</f>
        <v>5.6399999999999999E-2</v>
      </c>
      <c r="L3498" s="61" t="str">
        <f t="shared" si="331"/>
        <v/>
      </c>
      <c r="M3498" s="61">
        <f t="shared" si="329"/>
        <v>33.30000000002542</v>
      </c>
      <c r="N3498" s="59" t="str">
        <f t="shared" si="327"/>
        <v/>
      </c>
      <c r="O3498" s="59" t="str">
        <f t="shared" si="328"/>
        <v/>
      </c>
    </row>
    <row r="3499" spans="1:15" ht="12.5" customHeight="1" x14ac:dyDescent="0.35">
      <c r="A3499" s="2">
        <v>70</v>
      </c>
      <c r="B3499" s="2" t="s">
        <v>54</v>
      </c>
      <c r="C3499" s="69">
        <v>149.41309999999999</v>
      </c>
      <c r="D3499" t="s">
        <v>50</v>
      </c>
      <c r="E3499" s="2" t="s">
        <v>44</v>
      </c>
      <c r="F3499" s="2" t="s">
        <v>55</v>
      </c>
      <c r="G3499" s="2"/>
      <c r="H3499" s="2" t="str">
        <f>IF(OR(G3499="",G3500="",G3501="",G3502=""),"",(SUMIF(A3499:A$7000,A3499,G3499:G$7000)))</f>
        <v/>
      </c>
      <c r="I3499" s="55" t="str">
        <f t="shared" si="330"/>
        <v/>
      </c>
      <c r="J3499" s="61" t="str">
        <f t="shared" si="326"/>
        <v/>
      </c>
      <c r="K3499" s="55">
        <f t="array" ref="K3499">(MAX(IF($A3499=InsertVoiceSwitchActivateLOG!A$1:A$7000,InsertVoiceSwitchActivateLOG!H$1:H$7000,0)))</f>
        <v>5.6399999999999999E-2</v>
      </c>
      <c r="L3499" s="55" t="str">
        <f t="shared" si="331"/>
        <v/>
      </c>
      <c r="M3499" s="55">
        <f t="shared" si="329"/>
        <v>22.299999999972897</v>
      </c>
      <c r="N3499" s="59" t="str">
        <f t="shared" si="327"/>
        <v/>
      </c>
      <c r="O3499" s="59" t="str">
        <f t="shared" si="328"/>
        <v/>
      </c>
    </row>
    <row r="3500" spans="1:15" ht="12.5" customHeight="1" x14ac:dyDescent="0.35">
      <c r="A3500" s="61">
        <v>70</v>
      </c>
      <c r="B3500" s="61" t="s">
        <v>54</v>
      </c>
      <c r="C3500" s="70">
        <v>149.43379999999999</v>
      </c>
      <c r="D3500" s="59" t="s">
        <v>50</v>
      </c>
      <c r="E3500" s="61" t="s">
        <v>44</v>
      </c>
      <c r="F3500" s="61" t="s">
        <v>55</v>
      </c>
      <c r="G3500" s="61"/>
      <c r="H3500" s="61" t="str">
        <f>IF(OR(G3500="",G3501="",G3502="",G3503=""),"",(SUMIF(A3500:A$7000,A3500,G3500:G$7000)))</f>
        <v/>
      </c>
      <c r="I3500" s="61" t="str">
        <f t="shared" si="330"/>
        <v/>
      </c>
      <c r="J3500" s="61" t="str">
        <f t="shared" si="326"/>
        <v/>
      </c>
      <c r="K3500" s="61">
        <f t="array" ref="K3500">(MAX(IF($A3500=InsertVoiceSwitchActivateLOG!A$1:A$7000,InsertVoiceSwitchActivateLOG!H$1:H$7000,0)))</f>
        <v>5.6399999999999999E-2</v>
      </c>
      <c r="L3500" s="61" t="str">
        <f t="shared" si="331"/>
        <v/>
      </c>
      <c r="M3500" s="61">
        <f t="shared" si="329"/>
        <v>20.700000000005048</v>
      </c>
      <c r="N3500" s="59" t="str">
        <f t="shared" si="327"/>
        <v/>
      </c>
      <c r="O3500" s="59" t="str">
        <f t="shared" si="328"/>
        <v/>
      </c>
    </row>
    <row r="3501" spans="1:15" ht="12.5" customHeight="1" x14ac:dyDescent="0.35">
      <c r="A3501" s="2">
        <v>70</v>
      </c>
      <c r="B3501" s="2" t="s">
        <v>54</v>
      </c>
      <c r="C3501" s="69">
        <v>149.45410000000001</v>
      </c>
      <c r="D3501" t="s">
        <v>50</v>
      </c>
      <c r="E3501" s="2" t="s">
        <v>44</v>
      </c>
      <c r="F3501" s="2" t="s">
        <v>55</v>
      </c>
      <c r="G3501" s="2"/>
      <c r="H3501" s="2" t="str">
        <f>IF(OR(G3501="",G3502="",G3503="",G3504=""),"",(SUMIF(A3501:A$7000,A3501,G3501:G$7000)))</f>
        <v/>
      </c>
      <c r="I3501" s="55" t="str">
        <f t="shared" si="330"/>
        <v/>
      </c>
      <c r="J3501" s="61" t="str">
        <f t="shared" si="326"/>
        <v/>
      </c>
      <c r="K3501" s="55">
        <f t="array" ref="K3501">(MAX(IF($A3501=InsertVoiceSwitchActivateLOG!A$1:A$7000,InsertVoiceSwitchActivateLOG!H$1:H$7000,0)))</f>
        <v>5.6399999999999999E-2</v>
      </c>
      <c r="L3501" s="55" t="str">
        <f t="shared" si="331"/>
        <v/>
      </c>
      <c r="M3501" s="55">
        <f t="shared" si="329"/>
        <v>20.300000000020191</v>
      </c>
      <c r="N3501" s="59" t="str">
        <f t="shared" si="327"/>
        <v/>
      </c>
      <c r="O3501" s="59" t="str">
        <f t="shared" si="328"/>
        <v/>
      </c>
    </row>
    <row r="3502" spans="1:15" ht="12.5" customHeight="1" x14ac:dyDescent="0.35">
      <c r="A3502" s="61">
        <v>70</v>
      </c>
      <c r="B3502" s="61" t="s">
        <v>54</v>
      </c>
      <c r="C3502" s="70">
        <v>149.48169999999999</v>
      </c>
      <c r="D3502" s="59" t="s">
        <v>50</v>
      </c>
      <c r="E3502" s="61" t="s">
        <v>44</v>
      </c>
      <c r="F3502" s="61" t="s">
        <v>55</v>
      </c>
      <c r="G3502" s="61"/>
      <c r="H3502" s="61" t="str">
        <f>IF(OR(G3502="",G3503="",G3504="",G3505=""),"",(SUMIF(A3502:A$7000,A3502,G3502:G$7000)))</f>
        <v/>
      </c>
      <c r="I3502" s="61" t="str">
        <f t="shared" si="330"/>
        <v/>
      </c>
      <c r="J3502" s="61" t="str">
        <f t="shared" si="326"/>
        <v/>
      </c>
      <c r="K3502" s="61">
        <f t="array" ref="K3502">(MAX(IF($A3502=InsertVoiceSwitchActivateLOG!A$1:A$7000,InsertVoiceSwitchActivateLOG!H$1:H$7000,0)))</f>
        <v>5.6399999999999999E-2</v>
      </c>
      <c r="L3502" s="61" t="str">
        <f t="shared" si="331"/>
        <v/>
      </c>
      <c r="M3502" s="61">
        <f t="shared" si="329"/>
        <v>27.599999999978309</v>
      </c>
      <c r="N3502" s="59" t="str">
        <f t="shared" si="327"/>
        <v/>
      </c>
      <c r="O3502" s="59" t="str">
        <f t="shared" si="328"/>
        <v/>
      </c>
    </row>
    <row r="3503" spans="1:15" ht="12.5" customHeight="1" x14ac:dyDescent="0.35">
      <c r="A3503" s="2">
        <v>70</v>
      </c>
      <c r="B3503" s="2" t="s">
        <v>54</v>
      </c>
      <c r="C3503" s="69">
        <v>149.51050000000001</v>
      </c>
      <c r="D3503" t="s">
        <v>50</v>
      </c>
      <c r="E3503" s="2" t="s">
        <v>44</v>
      </c>
      <c r="F3503" s="2" t="s">
        <v>55</v>
      </c>
      <c r="G3503" s="2"/>
      <c r="H3503" s="2" t="str">
        <f>IF(OR(G3503="",G3504="",G3505="",G3506=""),"",(SUMIF(A3503:A$7000,A3503,G3503:G$7000)))</f>
        <v/>
      </c>
      <c r="I3503" s="55" t="str">
        <f t="shared" si="330"/>
        <v/>
      </c>
      <c r="J3503" s="61" t="str">
        <f t="shared" si="326"/>
        <v/>
      </c>
      <c r="K3503" s="55">
        <f t="array" ref="K3503">(MAX(IF($A3503=InsertVoiceSwitchActivateLOG!A$1:A$7000,InsertVoiceSwitchActivateLOG!H$1:H$7000,0)))</f>
        <v>5.6399999999999999E-2</v>
      </c>
      <c r="L3503" s="55" t="str">
        <f t="shared" si="331"/>
        <v/>
      </c>
      <c r="M3503" s="55">
        <f t="shared" si="329"/>
        <v>28.800000000018144</v>
      </c>
      <c r="N3503" s="59" t="str">
        <f t="shared" si="327"/>
        <v/>
      </c>
      <c r="O3503" s="59" t="str">
        <f t="shared" si="328"/>
        <v/>
      </c>
    </row>
    <row r="3504" spans="1:15" ht="12.5" customHeight="1" x14ac:dyDescent="0.35">
      <c r="A3504" s="61">
        <v>70</v>
      </c>
      <c r="B3504" s="61" t="s">
        <v>54</v>
      </c>
      <c r="C3504" s="70">
        <v>149.52950000000001</v>
      </c>
      <c r="D3504" s="59" t="s">
        <v>50</v>
      </c>
      <c r="E3504" s="61" t="s">
        <v>44</v>
      </c>
      <c r="F3504" s="61" t="s">
        <v>55</v>
      </c>
      <c r="G3504" s="61"/>
      <c r="H3504" s="61" t="str">
        <f>IF(OR(G3504="",G3505="",G3506="",G3507=""),"",(SUMIF(A3504:A$7000,A3504,G3504:G$7000)))</f>
        <v/>
      </c>
      <c r="I3504" s="61" t="str">
        <f t="shared" si="330"/>
        <v/>
      </c>
      <c r="J3504" s="61" t="str">
        <f t="shared" si="326"/>
        <v/>
      </c>
      <c r="K3504" s="61">
        <f t="array" ref="K3504">(MAX(IF($A3504=InsertVoiceSwitchActivateLOG!A$1:A$7000,InsertVoiceSwitchActivateLOG!H$1:H$7000,0)))</f>
        <v>5.6399999999999999E-2</v>
      </c>
      <c r="L3504" s="61" t="str">
        <f t="shared" si="331"/>
        <v/>
      </c>
      <c r="M3504" s="61">
        <f t="shared" si="329"/>
        <v>19.000000000005457</v>
      </c>
      <c r="N3504" s="59" t="str">
        <f t="shared" si="327"/>
        <v/>
      </c>
      <c r="O3504" s="59" t="str">
        <f t="shared" si="328"/>
        <v/>
      </c>
    </row>
    <row r="3505" spans="1:15" ht="12.5" customHeight="1" x14ac:dyDescent="0.35">
      <c r="A3505" s="2">
        <v>70</v>
      </c>
      <c r="B3505" s="2" t="s">
        <v>54</v>
      </c>
      <c r="C3505" s="69">
        <v>149.5496</v>
      </c>
      <c r="D3505" t="s">
        <v>50</v>
      </c>
      <c r="E3505" s="2" t="s">
        <v>44</v>
      </c>
      <c r="F3505" s="2" t="s">
        <v>55</v>
      </c>
      <c r="G3505" s="2">
        <v>1E-3</v>
      </c>
      <c r="H3505" s="2">
        <f>IF(OR(G3505="",G3506="",G3507="",G3508=""),"",(SUMIF(A3505:A$7000,A3505,G3505:G$7000)))</f>
        <v>5.6399999999999999E-2</v>
      </c>
      <c r="I3505" s="55">
        <f t="shared" si="330"/>
        <v>70</v>
      </c>
      <c r="J3505" s="61" t="str">
        <f t="shared" si="326"/>
        <v>TaskC</v>
      </c>
      <c r="K3505" s="55">
        <f t="array" ref="K3505">(MAX(IF($A3505=InsertVoiceSwitchActivateLOG!A$1:A$7000,InsertVoiceSwitchActivateLOG!H$1:H$7000,0)))</f>
        <v>5.6399999999999999E-2</v>
      </c>
      <c r="L3505" s="55">
        <f t="shared" si="331"/>
        <v>149.5496</v>
      </c>
      <c r="M3505" s="55">
        <f t="shared" si="329"/>
        <v>20.09999999998513</v>
      </c>
      <c r="N3505" s="59" t="str">
        <f t="shared" si="327"/>
        <v/>
      </c>
      <c r="O3505" s="59" t="str">
        <f t="shared" si="328"/>
        <v/>
      </c>
    </row>
    <row r="3506" spans="1:15" ht="12.5" customHeight="1" x14ac:dyDescent="0.35">
      <c r="A3506" s="61">
        <v>70</v>
      </c>
      <c r="B3506" s="61" t="s">
        <v>54</v>
      </c>
      <c r="C3506" s="70">
        <v>149.57149999999999</v>
      </c>
      <c r="D3506" s="59" t="s">
        <v>50</v>
      </c>
      <c r="E3506" s="61" t="s">
        <v>44</v>
      </c>
      <c r="F3506" s="61" t="s">
        <v>55</v>
      </c>
      <c r="G3506" s="61">
        <v>1E-3</v>
      </c>
      <c r="H3506" s="61">
        <f>IF(OR(G3506="",G3507="",G3508="",G3509=""),"",(SUMIF(A3506:A$7000,A3506,G3506:G$7000)))</f>
        <v>5.5399999999999998E-2</v>
      </c>
      <c r="I3506" s="61" t="str">
        <f t="shared" si="330"/>
        <v/>
      </c>
      <c r="J3506" s="61" t="str">
        <f t="shared" si="326"/>
        <v/>
      </c>
      <c r="K3506" s="61">
        <f t="array" ref="K3506">(MAX(IF($A3506=InsertVoiceSwitchActivateLOG!A$1:A$7000,InsertVoiceSwitchActivateLOG!H$1:H$7000,0)))</f>
        <v>5.6399999999999999E-2</v>
      </c>
      <c r="L3506" s="61" t="str">
        <f t="shared" si="331"/>
        <v/>
      </c>
      <c r="M3506" s="61">
        <f t="shared" si="329"/>
        <v>21.89999999998804</v>
      </c>
      <c r="N3506" s="59">
        <f t="shared" si="327"/>
        <v>70</v>
      </c>
      <c r="O3506" s="59">
        <f t="shared" si="328"/>
        <v>-1</v>
      </c>
    </row>
    <row r="3507" spans="1:15" ht="12.5" customHeight="1" x14ac:dyDescent="0.35">
      <c r="A3507" s="2">
        <v>70</v>
      </c>
      <c r="B3507" s="2" t="s">
        <v>54</v>
      </c>
      <c r="C3507" s="69">
        <v>149.59719999999999</v>
      </c>
      <c r="D3507" t="s">
        <v>50</v>
      </c>
      <c r="E3507" s="2" t="s">
        <v>44</v>
      </c>
      <c r="F3507" s="2" t="s">
        <v>55</v>
      </c>
      <c r="G3507" s="2">
        <v>5.9999999999999995E-4</v>
      </c>
      <c r="H3507" s="2">
        <f>IF(OR(G3507="",G3508="",G3509="",G3510=""),"",(SUMIF(A3507:A$7000,A3507,G3507:G$7000)))</f>
        <v>5.4400000000000004E-2</v>
      </c>
      <c r="I3507" s="55" t="str">
        <f t="shared" si="330"/>
        <v/>
      </c>
      <c r="J3507" s="61" t="str">
        <f t="shared" si="326"/>
        <v/>
      </c>
      <c r="K3507" s="55">
        <f t="array" ref="K3507">(MAX(IF($A3507=InsertVoiceSwitchActivateLOG!A$1:A$7000,InsertVoiceSwitchActivateLOG!H$1:H$7000,0)))</f>
        <v>5.6399999999999999E-2</v>
      </c>
      <c r="L3507" s="55" t="str">
        <f t="shared" si="331"/>
        <v/>
      </c>
      <c r="M3507" s="55">
        <f t="shared" si="329"/>
        <v>25.7000000000005</v>
      </c>
      <c r="N3507" s="59">
        <f t="shared" si="327"/>
        <v>70</v>
      </c>
      <c r="O3507" s="59">
        <f t="shared" si="328"/>
        <v>1</v>
      </c>
    </row>
    <row r="3508" spans="1:15" ht="12.5" customHeight="1" x14ac:dyDescent="0.35">
      <c r="A3508" s="61">
        <v>70</v>
      </c>
      <c r="B3508" s="61" t="s">
        <v>56</v>
      </c>
      <c r="C3508" s="70">
        <v>149.6207</v>
      </c>
      <c r="D3508" s="59" t="s">
        <v>50</v>
      </c>
      <c r="E3508" s="61" t="s">
        <v>44</v>
      </c>
      <c r="F3508" s="61" t="s">
        <v>55</v>
      </c>
      <c r="G3508" s="61">
        <v>3.2000000000000002E-3</v>
      </c>
      <c r="H3508" s="61">
        <f>IF(OR(G3508="",G3509="",G3510="",G3511=""),"",(SUMIF(A3508:A$7000,A3508,G3508:G$7000)))</f>
        <v>5.3800000000000001E-2</v>
      </c>
      <c r="I3508" s="61" t="str">
        <f t="shared" si="330"/>
        <v/>
      </c>
      <c r="J3508" s="61" t="str">
        <f t="shared" si="326"/>
        <v/>
      </c>
      <c r="K3508" s="61">
        <f t="array" ref="K3508">(MAX(IF($A3508=InsertVoiceSwitchActivateLOG!A$1:A$7000,InsertVoiceSwitchActivateLOG!H$1:H$7000,0)))</f>
        <v>5.6399999999999999E-2</v>
      </c>
      <c r="L3508" s="61" t="str">
        <f t="shared" si="331"/>
        <v/>
      </c>
      <c r="M3508" s="61">
        <f t="shared" si="329"/>
        <v>23.500000000012733</v>
      </c>
      <c r="N3508" s="59">
        <f t="shared" si="327"/>
        <v>70</v>
      </c>
      <c r="O3508" s="59">
        <f t="shared" si="328"/>
        <v>-1</v>
      </c>
    </row>
    <row r="3509" spans="1:15" ht="12.5" customHeight="1" x14ac:dyDescent="0.35">
      <c r="A3509" s="2">
        <v>70</v>
      </c>
      <c r="B3509" s="2" t="s">
        <v>56</v>
      </c>
      <c r="C3509" s="69">
        <v>149.64570000000001</v>
      </c>
      <c r="D3509" t="s">
        <v>50</v>
      </c>
      <c r="E3509" s="2" t="s">
        <v>44</v>
      </c>
      <c r="F3509" s="2" t="s">
        <v>55</v>
      </c>
      <c r="G3509" s="2">
        <v>3.0000000000000001E-3</v>
      </c>
      <c r="H3509" s="2">
        <f>IF(OR(G3509="",G3510="",G3511="",G3512=""),"",(SUMIF(A3509:A$7000,A3509,G3509:G$7000)))</f>
        <v>5.0599999999999999E-2</v>
      </c>
      <c r="I3509" s="55" t="str">
        <f t="shared" si="330"/>
        <v/>
      </c>
      <c r="J3509" s="61" t="str">
        <f t="shared" si="326"/>
        <v/>
      </c>
      <c r="K3509" s="55">
        <f t="array" ref="K3509">(MAX(IF($A3509=InsertVoiceSwitchActivateLOG!A$1:A$7000,InsertVoiceSwitchActivateLOG!H$1:H$7000,0)))</f>
        <v>5.6399999999999999E-2</v>
      </c>
      <c r="L3509" s="55" t="str">
        <f t="shared" si="331"/>
        <v/>
      </c>
      <c r="M3509" s="55">
        <f t="shared" si="329"/>
        <v>25.000000000005684</v>
      </c>
      <c r="N3509" s="59">
        <f t="shared" si="327"/>
        <v>70</v>
      </c>
      <c r="O3509" s="59">
        <f t="shared" si="328"/>
        <v>-1</v>
      </c>
    </row>
    <row r="3510" spans="1:15" ht="12.5" customHeight="1" x14ac:dyDescent="0.35">
      <c r="A3510" s="61">
        <v>70</v>
      </c>
      <c r="B3510" s="61" t="s">
        <v>56</v>
      </c>
      <c r="C3510" s="70">
        <v>149.6729</v>
      </c>
      <c r="D3510" s="59" t="s">
        <v>50</v>
      </c>
      <c r="E3510" s="61" t="s">
        <v>44</v>
      </c>
      <c r="F3510" s="61" t="s">
        <v>55</v>
      </c>
      <c r="G3510" s="61">
        <v>1.6000000000000001E-3</v>
      </c>
      <c r="H3510" s="61">
        <f>IF(OR(G3510="",G3511="",G3512="",G3513=""),"",(SUMIF(A3510:A$7000,A3510,G3510:G$7000)))</f>
        <v>4.7599999999999996E-2</v>
      </c>
      <c r="I3510" s="61" t="str">
        <f t="shared" si="330"/>
        <v/>
      </c>
      <c r="J3510" s="61" t="str">
        <f t="shared" si="326"/>
        <v/>
      </c>
      <c r="K3510" s="61">
        <f t="array" ref="K3510">(MAX(IF($A3510=InsertVoiceSwitchActivateLOG!A$1:A$7000,InsertVoiceSwitchActivateLOG!H$1:H$7000,0)))</f>
        <v>5.6399999999999999E-2</v>
      </c>
      <c r="L3510" s="61" t="str">
        <f t="shared" si="331"/>
        <v/>
      </c>
      <c r="M3510" s="61">
        <f t="shared" si="329"/>
        <v>27.199999999993452</v>
      </c>
      <c r="N3510" s="59">
        <f t="shared" si="327"/>
        <v>70</v>
      </c>
      <c r="O3510" s="59">
        <f t="shared" si="328"/>
        <v>1</v>
      </c>
    </row>
    <row r="3511" spans="1:15" ht="12.5" customHeight="1" x14ac:dyDescent="0.35">
      <c r="A3511" s="2">
        <v>70</v>
      </c>
      <c r="B3511" s="2" t="s">
        <v>56</v>
      </c>
      <c r="C3511" s="69">
        <v>149.70760000000001</v>
      </c>
      <c r="D3511" t="s">
        <v>50</v>
      </c>
      <c r="E3511" s="2" t="s">
        <v>44</v>
      </c>
      <c r="F3511" s="2" t="s">
        <v>55</v>
      </c>
      <c r="G3511" s="2">
        <v>2E-3</v>
      </c>
      <c r="H3511" s="2">
        <f>IF(OR(G3511="",G3512="",G3513="",G3514=""),"",(SUMIF(A3511:A$7000,A3511,G3511:G$7000)))</f>
        <v>4.5999999999999999E-2</v>
      </c>
      <c r="I3511" s="55" t="str">
        <f t="shared" si="330"/>
        <v/>
      </c>
      <c r="J3511" s="61" t="str">
        <f t="shared" si="326"/>
        <v/>
      </c>
      <c r="K3511" s="55">
        <f t="array" ref="K3511">(MAX(IF($A3511=InsertVoiceSwitchActivateLOG!A$1:A$7000,InsertVoiceSwitchActivateLOG!H$1:H$7000,0)))</f>
        <v>5.6399999999999999E-2</v>
      </c>
      <c r="L3511" s="55" t="str">
        <f t="shared" si="331"/>
        <v/>
      </c>
      <c r="M3511" s="55">
        <f t="shared" si="329"/>
        <v>34.700000000015052</v>
      </c>
      <c r="N3511" s="59">
        <f t="shared" si="327"/>
        <v>70</v>
      </c>
      <c r="O3511" s="59">
        <f t="shared" si="328"/>
        <v>-1</v>
      </c>
    </row>
    <row r="3512" spans="1:15" ht="12.5" customHeight="1" x14ac:dyDescent="0.35">
      <c r="A3512" s="61">
        <v>70</v>
      </c>
      <c r="B3512" s="61" t="s">
        <v>54</v>
      </c>
      <c r="C3512" s="70">
        <v>149.7346</v>
      </c>
      <c r="D3512" s="59" t="s">
        <v>50</v>
      </c>
      <c r="E3512" s="61" t="s">
        <v>44</v>
      </c>
      <c r="F3512" s="61" t="s">
        <v>55</v>
      </c>
      <c r="G3512" s="61">
        <v>8.0000000000000004E-4</v>
      </c>
      <c r="H3512" s="61">
        <f>IF(OR(G3512="",G3513="",G3514="",G3515=""),"",(SUMIF(A3512:A$7000,A3512,G3512:G$7000)))</f>
        <v>4.3999999999999997E-2</v>
      </c>
      <c r="I3512" s="61" t="str">
        <f t="shared" si="330"/>
        <v/>
      </c>
      <c r="J3512" s="61" t="str">
        <f t="shared" si="326"/>
        <v/>
      </c>
      <c r="K3512" s="61">
        <f t="array" ref="K3512">(MAX(IF($A3512=InsertVoiceSwitchActivateLOG!A$1:A$7000,InsertVoiceSwitchActivateLOG!H$1:H$7000,0)))</f>
        <v>5.6399999999999999E-2</v>
      </c>
      <c r="L3512" s="61" t="str">
        <f t="shared" si="331"/>
        <v/>
      </c>
      <c r="M3512" s="61">
        <f t="shared" si="329"/>
        <v>26.999999999986812</v>
      </c>
      <c r="N3512" s="59">
        <f t="shared" si="327"/>
        <v>70</v>
      </c>
      <c r="O3512" s="59">
        <f t="shared" si="328"/>
        <v>-1</v>
      </c>
    </row>
    <row r="3513" spans="1:15" ht="12.5" customHeight="1" x14ac:dyDescent="0.35">
      <c r="A3513" s="2">
        <v>70</v>
      </c>
      <c r="B3513" s="2" t="s">
        <v>54</v>
      </c>
      <c r="C3513" s="69">
        <v>149.7544</v>
      </c>
      <c r="D3513" t="s">
        <v>50</v>
      </c>
      <c r="E3513" s="2" t="s">
        <v>44</v>
      </c>
      <c r="F3513" s="2" t="s">
        <v>55</v>
      </c>
      <c r="G3513" s="2">
        <v>2.0000000000000001E-4</v>
      </c>
      <c r="H3513" s="2">
        <f>IF(OR(G3513="",G3514="",G3515="",G3516=""),"",(SUMIF(A3513:A$7000,A3513,G3513:G$7000)))</f>
        <v>4.3199999999999995E-2</v>
      </c>
      <c r="I3513" s="55" t="str">
        <f t="shared" si="330"/>
        <v/>
      </c>
      <c r="J3513" s="61" t="str">
        <f t="shared" si="326"/>
        <v/>
      </c>
      <c r="K3513" s="55">
        <f t="array" ref="K3513">(MAX(IF($A3513=InsertVoiceSwitchActivateLOG!A$1:A$7000,InsertVoiceSwitchActivateLOG!H$1:H$7000,0)))</f>
        <v>5.6399999999999999E-2</v>
      </c>
      <c r="L3513" s="55" t="str">
        <f t="shared" si="331"/>
        <v/>
      </c>
      <c r="M3513" s="55">
        <f t="shared" si="329"/>
        <v>19.800000000003593</v>
      </c>
      <c r="N3513" s="59">
        <f t="shared" si="327"/>
        <v>70</v>
      </c>
      <c r="O3513" s="59">
        <f t="shared" si="328"/>
        <v>1</v>
      </c>
    </row>
    <row r="3514" spans="1:15" ht="12.5" customHeight="1" x14ac:dyDescent="0.35">
      <c r="A3514" s="61">
        <v>70</v>
      </c>
      <c r="B3514" s="61" t="s">
        <v>56</v>
      </c>
      <c r="C3514" s="70">
        <v>149.7775</v>
      </c>
      <c r="D3514" s="59" t="s">
        <v>50</v>
      </c>
      <c r="E3514" s="61" t="s">
        <v>44</v>
      </c>
      <c r="F3514" s="61" t="s">
        <v>55</v>
      </c>
      <c r="G3514" s="61">
        <v>1.1999999999999999E-3</v>
      </c>
      <c r="H3514" s="61">
        <f>IF(OR(G3514="",G3515="",G3516="",G3517=""),"",(SUMIF(A3514:A$7000,A3514,G3514:G$7000)))</f>
        <v>4.2999999999999997E-2</v>
      </c>
      <c r="I3514" s="61" t="str">
        <f t="shared" si="330"/>
        <v/>
      </c>
      <c r="J3514" s="61" t="str">
        <f t="shared" si="326"/>
        <v/>
      </c>
      <c r="K3514" s="61">
        <f t="array" ref="K3514">(MAX(IF($A3514=InsertVoiceSwitchActivateLOG!A$1:A$7000,InsertVoiceSwitchActivateLOG!H$1:H$7000,0)))</f>
        <v>5.6399999999999999E-2</v>
      </c>
      <c r="L3514" s="61" t="str">
        <f t="shared" si="331"/>
        <v/>
      </c>
      <c r="M3514" s="61">
        <f t="shared" si="329"/>
        <v>23.099999999999454</v>
      </c>
      <c r="N3514" s="59">
        <f t="shared" si="327"/>
        <v>70</v>
      </c>
      <c r="O3514" s="59">
        <f t="shared" si="328"/>
        <v>1</v>
      </c>
    </row>
    <row r="3515" spans="1:15" ht="12.5" customHeight="1" x14ac:dyDescent="0.35">
      <c r="A3515" s="2">
        <v>70</v>
      </c>
      <c r="B3515" s="2" t="s">
        <v>56</v>
      </c>
      <c r="C3515" s="69">
        <v>149.80099999999999</v>
      </c>
      <c r="D3515" t="s">
        <v>50</v>
      </c>
      <c r="E3515" s="2" t="s">
        <v>44</v>
      </c>
      <c r="F3515" s="2" t="s">
        <v>55</v>
      </c>
      <c r="G3515" s="2">
        <v>2.5999999999999999E-3</v>
      </c>
      <c r="H3515" s="2">
        <f>IF(OR(G3515="",G3516="",G3517="",G3518=""),"",(SUMIF(A3515:A$7000,A3515,G3515:G$7000)))</f>
        <v>4.1799999999999997E-2</v>
      </c>
      <c r="I3515" s="55" t="str">
        <f t="shared" si="330"/>
        <v/>
      </c>
      <c r="J3515" s="61" t="str">
        <f t="shared" si="326"/>
        <v/>
      </c>
      <c r="K3515" s="55">
        <f t="array" ref="K3515">(MAX(IF($A3515=InsertVoiceSwitchActivateLOG!A$1:A$7000,InsertVoiceSwitchActivateLOG!H$1:H$7000,0)))</f>
        <v>5.6399999999999999E-2</v>
      </c>
      <c r="L3515" s="55" t="str">
        <f t="shared" si="331"/>
        <v/>
      </c>
      <c r="M3515" s="55">
        <f t="shared" si="329"/>
        <v>23.499999999984311</v>
      </c>
      <c r="N3515" s="59">
        <f t="shared" si="327"/>
        <v>70</v>
      </c>
      <c r="O3515" s="59">
        <f t="shared" si="328"/>
        <v>1</v>
      </c>
    </row>
    <row r="3516" spans="1:15" ht="12.5" customHeight="1" x14ac:dyDescent="0.35">
      <c r="A3516" s="61">
        <v>70</v>
      </c>
      <c r="B3516" s="61" t="s">
        <v>56</v>
      </c>
      <c r="C3516" s="70">
        <v>149.82249999999999</v>
      </c>
      <c r="D3516" s="59" t="s">
        <v>50</v>
      </c>
      <c r="E3516" s="61" t="s">
        <v>44</v>
      </c>
      <c r="F3516" s="61" t="s">
        <v>55</v>
      </c>
      <c r="G3516" s="61">
        <v>2.5999999999999999E-3</v>
      </c>
      <c r="H3516" s="61">
        <f>IF(OR(G3516="",G3517="",G3518="",G3519=""),"",(SUMIF(A3516:A$7000,A3516,G3516:G$7000)))</f>
        <v>3.9199999999999999E-2</v>
      </c>
      <c r="I3516" s="61" t="str">
        <f t="shared" si="330"/>
        <v/>
      </c>
      <c r="J3516" s="61" t="str">
        <f t="shared" si="326"/>
        <v/>
      </c>
      <c r="K3516" s="61">
        <f t="array" ref="K3516">(MAX(IF($A3516=InsertVoiceSwitchActivateLOG!A$1:A$7000,InsertVoiceSwitchActivateLOG!H$1:H$7000,0)))</f>
        <v>5.6399999999999999E-2</v>
      </c>
      <c r="L3516" s="61" t="str">
        <f t="shared" si="331"/>
        <v/>
      </c>
      <c r="M3516" s="61">
        <f t="shared" si="329"/>
        <v>21.500000000003183</v>
      </c>
      <c r="N3516" s="59">
        <f t="shared" si="327"/>
        <v>70</v>
      </c>
      <c r="O3516" s="59">
        <f t="shared" si="328"/>
        <v>1</v>
      </c>
    </row>
    <row r="3517" spans="1:15" ht="12.5" customHeight="1" x14ac:dyDescent="0.35">
      <c r="A3517" s="2">
        <v>70</v>
      </c>
      <c r="B3517" s="2" t="s">
        <v>56</v>
      </c>
      <c r="C3517" s="69">
        <v>149.84549999999999</v>
      </c>
      <c r="D3517" t="s">
        <v>50</v>
      </c>
      <c r="E3517" s="2" t="s">
        <v>44</v>
      </c>
      <c r="F3517" s="2" t="s">
        <v>55</v>
      </c>
      <c r="G3517" s="2">
        <v>6.1999999999999998E-3</v>
      </c>
      <c r="H3517" s="2">
        <f>IF(OR(G3517="",G3518="",G3519="",G3520=""),"",(SUMIF(A3517:A$7000,A3517,G3517:G$7000)))</f>
        <v>3.6600000000000001E-2</v>
      </c>
      <c r="I3517" s="55" t="str">
        <f t="shared" si="330"/>
        <v/>
      </c>
      <c r="J3517" s="61" t="str">
        <f t="shared" si="326"/>
        <v/>
      </c>
      <c r="K3517" s="55">
        <f t="array" ref="K3517">(MAX(IF($A3517=InsertVoiceSwitchActivateLOG!A$1:A$7000,InsertVoiceSwitchActivateLOG!H$1:H$7000,0)))</f>
        <v>5.6399999999999999E-2</v>
      </c>
      <c r="L3517" s="55" t="str">
        <f t="shared" si="331"/>
        <v/>
      </c>
      <c r="M3517" s="55">
        <f t="shared" si="329"/>
        <v>22.999999999996135</v>
      </c>
      <c r="N3517" s="59">
        <f t="shared" si="327"/>
        <v>70</v>
      </c>
      <c r="O3517" s="59">
        <f t="shared" si="328"/>
        <v>1</v>
      </c>
    </row>
    <row r="3518" spans="1:15" ht="12.5" customHeight="1" x14ac:dyDescent="0.35">
      <c r="A3518" s="61">
        <v>70</v>
      </c>
      <c r="B3518" s="61" t="s">
        <v>56</v>
      </c>
      <c r="C3518" s="70">
        <v>149.8665</v>
      </c>
      <c r="D3518" s="59" t="s">
        <v>50</v>
      </c>
      <c r="E3518" s="61" t="s">
        <v>44</v>
      </c>
      <c r="F3518" s="61" t="s">
        <v>55</v>
      </c>
      <c r="G3518" s="61">
        <v>6.1999999999999998E-3</v>
      </c>
      <c r="H3518" s="61">
        <f>IF(OR(G3518="",G3519="",G3520="",G3521=""),"",(SUMIF(A3518:A$7000,A3518,G3518:G$7000)))</f>
        <v>3.04E-2</v>
      </c>
      <c r="I3518" s="61" t="str">
        <f t="shared" si="330"/>
        <v/>
      </c>
      <c r="J3518" s="61" t="str">
        <f t="shared" si="326"/>
        <v/>
      </c>
      <c r="K3518" s="61">
        <f t="array" ref="K3518">(MAX(IF($A3518=InsertVoiceSwitchActivateLOG!A$1:A$7000,InsertVoiceSwitchActivateLOG!H$1:H$7000,0)))</f>
        <v>5.6399999999999999E-2</v>
      </c>
      <c r="L3518" s="61" t="str">
        <f t="shared" si="331"/>
        <v/>
      </c>
      <c r="M3518" s="61">
        <f t="shared" si="329"/>
        <v>21.000000000015007</v>
      </c>
      <c r="N3518" s="59">
        <f t="shared" si="327"/>
        <v>70</v>
      </c>
      <c r="O3518" s="59">
        <f t="shared" si="328"/>
        <v>1</v>
      </c>
    </row>
    <row r="3519" spans="1:15" ht="12.5" customHeight="1" x14ac:dyDescent="0.35">
      <c r="A3519" s="2">
        <v>70</v>
      </c>
      <c r="B3519" s="2" t="s">
        <v>56</v>
      </c>
      <c r="C3519" s="69">
        <v>149.89750000000001</v>
      </c>
      <c r="D3519" t="s">
        <v>50</v>
      </c>
      <c r="E3519" s="2" t="s">
        <v>44</v>
      </c>
      <c r="F3519" s="2" t="s">
        <v>55</v>
      </c>
      <c r="G3519" s="2">
        <v>8.8000000000000005E-3</v>
      </c>
      <c r="H3519" s="2">
        <f>IF(OR(G3519="",G3520="",G3521="",G3522=""),"",(SUMIF(A3519:A$7000,A3519,G3519:G$7000)))</f>
        <v>2.4200000000000003E-2</v>
      </c>
      <c r="I3519" s="55" t="str">
        <f t="shared" si="330"/>
        <v/>
      </c>
      <c r="J3519" s="61" t="str">
        <f t="shared" si="326"/>
        <v/>
      </c>
      <c r="K3519" s="55">
        <f t="array" ref="K3519">(MAX(IF($A3519=InsertVoiceSwitchActivateLOG!A$1:A$7000,InsertVoiceSwitchActivateLOG!H$1:H$7000,0)))</f>
        <v>5.6399999999999999E-2</v>
      </c>
      <c r="L3519" s="55" t="str">
        <f t="shared" si="331"/>
        <v/>
      </c>
      <c r="M3519" s="55">
        <f t="shared" si="329"/>
        <v>31.000000000005912</v>
      </c>
      <c r="N3519" s="59">
        <f t="shared" si="327"/>
        <v>70</v>
      </c>
      <c r="O3519" s="59">
        <f t="shared" si="328"/>
        <v>-1</v>
      </c>
    </row>
    <row r="3520" spans="1:15" ht="12.5" customHeight="1" x14ac:dyDescent="0.35">
      <c r="A3520" s="61">
        <v>70</v>
      </c>
      <c r="B3520" s="61" t="s">
        <v>56</v>
      </c>
      <c r="C3520" s="70">
        <v>149.91849999999999</v>
      </c>
      <c r="D3520" s="59" t="s">
        <v>50</v>
      </c>
      <c r="E3520" s="61" t="s">
        <v>44</v>
      </c>
      <c r="F3520" s="61" t="s">
        <v>55</v>
      </c>
      <c r="G3520" s="61">
        <v>6.0000000000000001E-3</v>
      </c>
      <c r="H3520" s="61">
        <f>IF(OR(G3520="",G3521="",G3522="",G3523=""),"",(SUMIF(A3520:A$7000,A3520,G3520:G$7000)))</f>
        <v>1.54E-2</v>
      </c>
      <c r="I3520" s="61" t="str">
        <f t="shared" si="330"/>
        <v/>
      </c>
      <c r="J3520" s="61" t="str">
        <f t="shared" si="326"/>
        <v/>
      </c>
      <c r="K3520" s="61">
        <f t="array" ref="K3520">(MAX(IF($A3520=InsertVoiceSwitchActivateLOG!A$1:A$7000,InsertVoiceSwitchActivateLOG!H$1:H$7000,0)))</f>
        <v>5.6399999999999999E-2</v>
      </c>
      <c r="L3520" s="61" t="str">
        <f t="shared" si="331"/>
        <v/>
      </c>
      <c r="M3520" s="61">
        <f t="shared" si="329"/>
        <v>20.999999999986585</v>
      </c>
      <c r="N3520" s="59">
        <f t="shared" si="327"/>
        <v>70</v>
      </c>
      <c r="O3520" s="59">
        <f t="shared" si="328"/>
        <v>-1</v>
      </c>
    </row>
    <row r="3521" spans="1:15" ht="12.5" customHeight="1" x14ac:dyDescent="0.35">
      <c r="A3521" s="2">
        <v>70</v>
      </c>
      <c r="B3521" s="2" t="s">
        <v>56</v>
      </c>
      <c r="C3521" s="69">
        <v>149.95349999999999</v>
      </c>
      <c r="D3521" t="s">
        <v>50</v>
      </c>
      <c r="E3521" s="2" t="s">
        <v>44</v>
      </c>
      <c r="F3521" s="2" t="s">
        <v>55</v>
      </c>
      <c r="G3521" s="2">
        <v>1.8E-3</v>
      </c>
      <c r="H3521" s="2">
        <f>IF(OR(G3521="",G3522="",G3523="",G3524=""),"",(SUMIF(A3521:A$7000,A3521,G3521:G$7000)))</f>
        <v>9.4000000000000021E-3</v>
      </c>
      <c r="I3521" s="55" t="str">
        <f t="shared" si="330"/>
        <v/>
      </c>
      <c r="J3521" s="61" t="str">
        <f t="shared" si="326"/>
        <v/>
      </c>
      <c r="K3521" s="55">
        <f t="array" ref="K3521">(MAX(IF($A3521=InsertVoiceSwitchActivateLOG!A$1:A$7000,InsertVoiceSwitchActivateLOG!H$1:H$7000,0)))</f>
        <v>5.6399999999999999E-2</v>
      </c>
      <c r="L3521" s="55" t="str">
        <f t="shared" si="331"/>
        <v/>
      </c>
      <c r="M3521" s="55">
        <f t="shared" si="329"/>
        <v>34.999999999996589</v>
      </c>
      <c r="N3521" s="59">
        <f t="shared" si="327"/>
        <v>70</v>
      </c>
      <c r="O3521" s="59">
        <f t="shared" si="328"/>
        <v>-1</v>
      </c>
    </row>
    <row r="3522" spans="1:15" ht="12.5" customHeight="1" x14ac:dyDescent="0.35">
      <c r="A3522" s="61">
        <v>70</v>
      </c>
      <c r="B3522" s="61" t="s">
        <v>56</v>
      </c>
      <c r="C3522" s="70">
        <v>149.97460000000001</v>
      </c>
      <c r="D3522" s="59" t="s">
        <v>50</v>
      </c>
      <c r="E3522" s="61" t="s">
        <v>44</v>
      </c>
      <c r="F3522" s="61" t="s">
        <v>55</v>
      </c>
      <c r="G3522" s="61">
        <v>1.1000000000000001E-3</v>
      </c>
      <c r="H3522" s="61">
        <f>IF(OR(G3522="",G3523="",G3524="",G3525=""),"",(SUMIF(A3522:A$7000,A3522,G3522:G$7000)))</f>
        <v>7.6E-3</v>
      </c>
      <c r="I3522" s="61" t="str">
        <f t="shared" si="330"/>
        <v/>
      </c>
      <c r="J3522" s="61" t="str">
        <f t="shared" si="326"/>
        <v/>
      </c>
      <c r="K3522" s="61">
        <f t="array" ref="K3522">(MAX(IF($A3522=InsertVoiceSwitchActivateLOG!A$1:A$7000,InsertVoiceSwitchActivateLOG!H$1:H$7000,0)))</f>
        <v>5.6399999999999999E-2</v>
      </c>
      <c r="L3522" s="61" t="str">
        <f t="shared" si="331"/>
        <v/>
      </c>
      <c r="M3522" s="61">
        <f t="shared" si="329"/>
        <v>21.100000000018326</v>
      </c>
      <c r="N3522" s="59">
        <f t="shared" si="327"/>
        <v>70</v>
      </c>
      <c r="O3522" s="59">
        <f t="shared" si="328"/>
        <v>1</v>
      </c>
    </row>
    <row r="3523" spans="1:15" ht="12.5" customHeight="1" x14ac:dyDescent="0.35">
      <c r="A3523" s="2">
        <v>70</v>
      </c>
      <c r="B3523" s="2" t="s">
        <v>56</v>
      </c>
      <c r="C3523" s="69">
        <v>149.9965</v>
      </c>
      <c r="D3523" t="s">
        <v>50</v>
      </c>
      <c r="E3523" s="2" t="s">
        <v>44</v>
      </c>
      <c r="F3523" s="2" t="s">
        <v>55</v>
      </c>
      <c r="G3523" s="2">
        <v>2.2000000000000001E-3</v>
      </c>
      <c r="H3523" s="2">
        <f>IF(OR(G3523="",G3524="",G3525="",G3526=""),"",(SUMIF(A3523:A$7000,A3523,G3523:G$7000)))</f>
        <v>6.5000000000000006E-3</v>
      </c>
      <c r="I3523" s="55" t="str">
        <f t="shared" si="330"/>
        <v/>
      </c>
      <c r="J3523" s="61" t="str">
        <f t="shared" si="326"/>
        <v/>
      </c>
      <c r="K3523" s="55">
        <f t="array" ref="K3523">(MAX(IF($A3523=InsertVoiceSwitchActivateLOG!A$1:A$7000,InsertVoiceSwitchActivateLOG!H$1:H$7000,0)))</f>
        <v>5.6399999999999999E-2</v>
      </c>
      <c r="L3523" s="55" t="str">
        <f t="shared" si="331"/>
        <v/>
      </c>
      <c r="M3523" s="55">
        <f t="shared" si="329"/>
        <v>21.89999999998804</v>
      </c>
      <c r="N3523" s="59">
        <f t="shared" si="327"/>
        <v>70</v>
      </c>
      <c r="O3523" s="59">
        <f t="shared" si="328"/>
        <v>1</v>
      </c>
    </row>
    <row r="3524" spans="1:15" ht="12.5" customHeight="1" x14ac:dyDescent="0.35">
      <c r="A3524" s="61">
        <v>70</v>
      </c>
      <c r="B3524" s="61" t="s">
        <v>56</v>
      </c>
      <c r="C3524" s="70">
        <v>150.02070000000001</v>
      </c>
      <c r="D3524" s="59" t="s">
        <v>50</v>
      </c>
      <c r="E3524" s="61" t="s">
        <v>44</v>
      </c>
      <c r="F3524" s="61" t="s">
        <v>55</v>
      </c>
      <c r="G3524" s="61">
        <v>2.2000000000000001E-3</v>
      </c>
      <c r="H3524" s="61" t="str">
        <f>IF(OR(G3524="",G3525="",G3526="",G3527=""),"",(SUMIF(A3524:A$7000,A3524,G3524:G$7000)))</f>
        <v/>
      </c>
      <c r="I3524" s="61" t="str">
        <f t="shared" si="330"/>
        <v/>
      </c>
      <c r="J3524" s="61" t="str">
        <f t="shared" si="326"/>
        <v/>
      </c>
      <c r="K3524" s="61">
        <f t="array" ref="K3524">(MAX(IF($A3524=InsertVoiceSwitchActivateLOG!A$1:A$7000,InsertVoiceSwitchActivateLOG!H$1:H$7000,0)))</f>
        <v>5.6399999999999999E-2</v>
      </c>
      <c r="L3524" s="61" t="str">
        <f t="shared" si="331"/>
        <v/>
      </c>
      <c r="M3524" s="61">
        <f t="shared" si="329"/>
        <v>24.200000000007549</v>
      </c>
      <c r="N3524" s="59">
        <f t="shared" si="327"/>
        <v>70</v>
      </c>
      <c r="O3524" s="59">
        <f t="shared" si="328"/>
        <v>-1</v>
      </c>
    </row>
    <row r="3525" spans="1:15" ht="12.5" customHeight="1" x14ac:dyDescent="0.35">
      <c r="A3525" s="2">
        <v>70</v>
      </c>
      <c r="B3525" s="2" t="s">
        <v>56</v>
      </c>
      <c r="C3525" s="69">
        <v>150.04220000000001</v>
      </c>
      <c r="D3525" t="s">
        <v>50</v>
      </c>
      <c r="E3525" s="2" t="s">
        <v>44</v>
      </c>
      <c r="F3525" s="2" t="s">
        <v>55</v>
      </c>
      <c r="G3525" s="2">
        <v>1.1000000000000001E-3</v>
      </c>
      <c r="H3525" s="2" t="str">
        <f>IF(OR(G3525="",G3526="",G3527="",G3528=""),"",(SUMIF(A3525:A$7000,A3525,G3525:G$7000)))</f>
        <v/>
      </c>
      <c r="I3525" s="55" t="str">
        <f t="shared" si="330"/>
        <v/>
      </c>
      <c r="J3525" s="61" t="str">
        <f t="shared" si="326"/>
        <v/>
      </c>
      <c r="K3525" s="55">
        <f t="array" ref="K3525">(MAX(IF($A3525=InsertVoiceSwitchActivateLOG!A$1:A$7000,InsertVoiceSwitchActivateLOG!H$1:H$7000,0)))</f>
        <v>5.6399999999999999E-2</v>
      </c>
      <c r="L3525" s="55" t="str">
        <f t="shared" si="331"/>
        <v/>
      </c>
      <c r="M3525" s="55">
        <f t="shared" si="329"/>
        <v>21.500000000003183</v>
      </c>
      <c r="N3525" s="59">
        <f t="shared" si="327"/>
        <v>70</v>
      </c>
      <c r="O3525" s="59">
        <f t="shared" si="328"/>
        <v>-1</v>
      </c>
    </row>
    <row r="3526" spans="1:15" ht="12.5" customHeight="1" x14ac:dyDescent="0.35">
      <c r="A3526" s="61">
        <v>70</v>
      </c>
      <c r="B3526" s="61" t="s">
        <v>56</v>
      </c>
      <c r="C3526" s="70">
        <v>150.06569999999999</v>
      </c>
      <c r="D3526" s="59" t="s">
        <v>50</v>
      </c>
      <c r="E3526" s="61" t="s">
        <v>44</v>
      </c>
      <c r="F3526" s="61" t="s">
        <v>55</v>
      </c>
      <c r="G3526" s="61">
        <v>1E-3</v>
      </c>
      <c r="H3526" s="61" t="str">
        <f>IF(OR(G3526="",G3527="",G3528="",G3529=""),"",(SUMIF(A3526:A$7000,A3526,G3526:G$7000)))</f>
        <v/>
      </c>
      <c r="I3526" s="61" t="str">
        <f t="shared" si="330"/>
        <v/>
      </c>
      <c r="J3526" s="61" t="str">
        <f t="shared" si="326"/>
        <v/>
      </c>
      <c r="K3526" s="61">
        <f t="array" ref="K3526">(MAX(IF($A3526=InsertVoiceSwitchActivateLOG!A$1:A$7000,InsertVoiceSwitchActivateLOG!H$1:H$7000,0)))</f>
        <v>5.6399999999999999E-2</v>
      </c>
      <c r="L3526" s="61" t="str">
        <f t="shared" si="331"/>
        <v/>
      </c>
      <c r="M3526" s="61">
        <f t="shared" si="329"/>
        <v>23.499999999984311</v>
      </c>
      <c r="N3526" s="59" t="str">
        <f t="shared" si="327"/>
        <v/>
      </c>
      <c r="O3526" s="59" t="str">
        <f t="shared" si="328"/>
        <v/>
      </c>
    </row>
    <row r="3527" spans="1:15" ht="12.5" customHeight="1" x14ac:dyDescent="0.35">
      <c r="A3527" s="2">
        <v>70</v>
      </c>
      <c r="B3527" s="2" t="s">
        <v>54</v>
      </c>
      <c r="C3527" s="69">
        <v>150.0883</v>
      </c>
      <c r="D3527" t="s">
        <v>50</v>
      </c>
      <c r="E3527" s="2" t="s">
        <v>44</v>
      </c>
      <c r="F3527" s="2" t="s">
        <v>55</v>
      </c>
      <c r="G3527" s="2"/>
      <c r="H3527" s="2" t="str">
        <f>IF(OR(G3527="",G3528="",G3529="",G3530=""),"",(SUMIF(A3527:A$7000,A3527,G3527:G$7000)))</f>
        <v/>
      </c>
      <c r="I3527" s="55" t="str">
        <f t="shared" si="330"/>
        <v/>
      </c>
      <c r="J3527" s="61" t="str">
        <f t="shared" si="326"/>
        <v/>
      </c>
      <c r="K3527" s="55">
        <f t="array" ref="K3527">(MAX(IF($A3527=InsertVoiceSwitchActivateLOG!A$1:A$7000,InsertVoiceSwitchActivateLOG!H$1:H$7000,0)))</f>
        <v>5.6399999999999999E-2</v>
      </c>
      <c r="L3527" s="55" t="str">
        <f t="shared" si="331"/>
        <v/>
      </c>
      <c r="M3527" s="55">
        <f t="shared" si="329"/>
        <v>22.600000000011278</v>
      </c>
      <c r="N3527" s="59" t="str">
        <f t="shared" si="327"/>
        <v/>
      </c>
      <c r="O3527" s="59" t="str">
        <f t="shared" si="328"/>
        <v/>
      </c>
    </row>
    <row r="3528" spans="1:15" ht="12.5" customHeight="1" x14ac:dyDescent="0.35">
      <c r="A3528" s="61">
        <v>70</v>
      </c>
      <c r="B3528" s="61" t="s">
        <v>54</v>
      </c>
      <c r="C3528" s="70">
        <v>150.1114</v>
      </c>
      <c r="D3528" s="59" t="s">
        <v>50</v>
      </c>
      <c r="E3528" s="61" t="s">
        <v>44</v>
      </c>
      <c r="F3528" s="61" t="s">
        <v>55</v>
      </c>
      <c r="G3528" s="61"/>
      <c r="H3528" s="61" t="str">
        <f>IF(OR(G3528="",G3529="",G3530="",G3531=""),"",(SUMIF(A3528:A$7000,A3528,G3528:G$7000)))</f>
        <v/>
      </c>
      <c r="I3528" s="61" t="str">
        <f t="shared" si="330"/>
        <v/>
      </c>
      <c r="J3528" s="61" t="str">
        <f t="shared" si="326"/>
        <v/>
      </c>
      <c r="K3528" s="61">
        <f t="array" ref="K3528">(MAX(IF($A3528=InsertVoiceSwitchActivateLOG!A$1:A$7000,InsertVoiceSwitchActivateLOG!H$1:H$7000,0)))</f>
        <v>5.6399999999999999E-2</v>
      </c>
      <c r="L3528" s="61" t="str">
        <f t="shared" si="331"/>
        <v/>
      </c>
      <c r="M3528" s="61">
        <f t="shared" si="329"/>
        <v>23.099999999999454</v>
      </c>
      <c r="N3528" s="59" t="str">
        <f t="shared" si="327"/>
        <v/>
      </c>
      <c r="O3528" s="59" t="str">
        <f t="shared" si="328"/>
        <v/>
      </c>
    </row>
    <row r="3529" spans="1:15" ht="12.5" customHeight="1" x14ac:dyDescent="0.35">
      <c r="A3529" s="2">
        <v>70</v>
      </c>
      <c r="B3529" s="2" t="s">
        <v>54</v>
      </c>
      <c r="C3529" s="69">
        <v>150.1317</v>
      </c>
      <c r="D3529" t="s">
        <v>50</v>
      </c>
      <c r="E3529" s="2" t="s">
        <v>44</v>
      </c>
      <c r="F3529" s="2" t="s">
        <v>55</v>
      </c>
      <c r="G3529" s="2"/>
      <c r="H3529" s="2" t="str">
        <f>IF(OR(G3529="",G3530="",G3531="",G3532=""),"",(SUMIF(A3529:A$7000,A3529,G3529:G$7000)))</f>
        <v/>
      </c>
      <c r="I3529" s="55" t="str">
        <f t="shared" si="330"/>
        <v/>
      </c>
      <c r="J3529" s="61" t="str">
        <f t="shared" si="326"/>
        <v/>
      </c>
      <c r="K3529" s="55">
        <f t="array" ref="K3529">(MAX(IF($A3529=InsertVoiceSwitchActivateLOG!A$1:A$7000,InsertVoiceSwitchActivateLOG!H$1:H$7000,0)))</f>
        <v>5.6399999999999999E-2</v>
      </c>
      <c r="L3529" s="55" t="str">
        <f t="shared" si="331"/>
        <v/>
      </c>
      <c r="M3529" s="55">
        <f t="shared" si="329"/>
        <v>20.299999999991769</v>
      </c>
      <c r="N3529" s="59" t="str">
        <f t="shared" si="327"/>
        <v/>
      </c>
      <c r="O3529" s="59" t="str">
        <f t="shared" si="328"/>
        <v/>
      </c>
    </row>
    <row r="3530" spans="1:15" ht="12.5" customHeight="1" x14ac:dyDescent="0.35">
      <c r="A3530" s="61">
        <v>70</v>
      </c>
      <c r="B3530" s="61" t="s">
        <v>54</v>
      </c>
      <c r="C3530" s="70">
        <v>150.15610000000001</v>
      </c>
      <c r="D3530" s="59" t="s">
        <v>50</v>
      </c>
      <c r="E3530" s="61" t="s">
        <v>44</v>
      </c>
      <c r="F3530" s="61" t="s">
        <v>55</v>
      </c>
      <c r="G3530" s="61"/>
      <c r="H3530" s="61" t="str">
        <f>IF(OR(G3530="",G3531="",G3532="",G3533=""),"",(SUMIF(A3530:A$7000,A3530,G3530:G$7000)))</f>
        <v/>
      </c>
      <c r="I3530" s="61" t="str">
        <f t="shared" si="330"/>
        <v/>
      </c>
      <c r="J3530" s="61" t="str">
        <f t="shared" si="326"/>
        <v/>
      </c>
      <c r="K3530" s="61">
        <f t="array" ref="K3530">(MAX(IF($A3530=InsertVoiceSwitchActivateLOG!A$1:A$7000,InsertVoiceSwitchActivateLOG!H$1:H$7000,0)))</f>
        <v>5.6399999999999999E-2</v>
      </c>
      <c r="L3530" s="61" t="str">
        <f t="shared" si="331"/>
        <v/>
      </c>
      <c r="M3530" s="61">
        <f t="shared" si="329"/>
        <v>24.400000000014188</v>
      </c>
      <c r="N3530" s="59" t="str">
        <f t="shared" si="327"/>
        <v/>
      </c>
      <c r="O3530" s="59" t="str">
        <f t="shared" si="328"/>
        <v/>
      </c>
    </row>
    <row r="3531" spans="1:15" ht="12.5" customHeight="1" x14ac:dyDescent="0.35">
      <c r="A3531" s="2">
        <v>70</v>
      </c>
      <c r="B3531" s="2" t="s">
        <v>54</v>
      </c>
      <c r="C3531" s="69">
        <v>150.17570000000001</v>
      </c>
      <c r="D3531" t="s">
        <v>50</v>
      </c>
      <c r="E3531" s="2" t="s">
        <v>44</v>
      </c>
      <c r="F3531" s="2" t="s">
        <v>55</v>
      </c>
      <c r="G3531" s="2"/>
      <c r="H3531" s="2" t="str">
        <f>IF(OR(G3531="",G3532="",G3533="",G3534=""),"",(SUMIF(A3531:A$7000,A3531,G3531:G$7000)))</f>
        <v/>
      </c>
      <c r="I3531" s="55" t="str">
        <f t="shared" si="330"/>
        <v/>
      </c>
      <c r="J3531" s="61" t="str">
        <f t="shared" si="326"/>
        <v/>
      </c>
      <c r="K3531" s="55">
        <f t="array" ref="K3531">(MAX(IF($A3531=InsertVoiceSwitchActivateLOG!A$1:A$7000,InsertVoiceSwitchActivateLOG!H$1:H$7000,0)))</f>
        <v>5.6399999999999999E-2</v>
      </c>
      <c r="L3531" s="55" t="str">
        <f t="shared" si="331"/>
        <v/>
      </c>
      <c r="M3531" s="55">
        <f t="shared" si="329"/>
        <v>19.599999999996953</v>
      </c>
      <c r="N3531" s="59" t="str">
        <f t="shared" si="327"/>
        <v/>
      </c>
      <c r="O3531" s="59" t="str">
        <f t="shared" si="328"/>
        <v/>
      </c>
    </row>
    <row r="3532" spans="1:15" ht="12.5" customHeight="1" x14ac:dyDescent="0.35">
      <c r="A3532" s="61">
        <v>70</v>
      </c>
      <c r="B3532" s="61" t="s">
        <v>54</v>
      </c>
      <c r="C3532" s="70">
        <v>150.196</v>
      </c>
      <c r="D3532" s="59" t="s">
        <v>50</v>
      </c>
      <c r="E3532" s="61" t="s">
        <v>44</v>
      </c>
      <c r="F3532" s="61" t="s">
        <v>55</v>
      </c>
      <c r="G3532" s="61"/>
      <c r="H3532" s="61" t="str">
        <f>IF(OR(G3532="",G3533="",G3534="",G3535=""),"",(SUMIF(A3532:A$7000,A3532,G3532:G$7000)))</f>
        <v/>
      </c>
      <c r="I3532" s="61" t="str">
        <f t="shared" si="330"/>
        <v/>
      </c>
      <c r="J3532" s="61" t="str">
        <f t="shared" si="326"/>
        <v/>
      </c>
      <c r="K3532" s="61">
        <f t="array" ref="K3532">(MAX(IF($A3532=InsertVoiceSwitchActivateLOG!A$1:A$7000,InsertVoiceSwitchActivateLOG!H$1:H$7000,0)))</f>
        <v>5.6399999999999999E-2</v>
      </c>
      <c r="L3532" s="61" t="str">
        <f t="shared" si="331"/>
        <v/>
      </c>
      <c r="M3532" s="61">
        <f t="shared" si="329"/>
        <v>20.299999999991769</v>
      </c>
      <c r="N3532" s="59" t="str">
        <f t="shared" si="327"/>
        <v/>
      </c>
      <c r="O3532" s="59" t="str">
        <f t="shared" si="328"/>
        <v/>
      </c>
    </row>
    <row r="3533" spans="1:15" ht="12.5" customHeight="1" x14ac:dyDescent="0.35">
      <c r="A3533" s="2">
        <v>70</v>
      </c>
      <c r="B3533" s="2" t="s">
        <v>54</v>
      </c>
      <c r="C3533" s="69">
        <v>150.21610000000001</v>
      </c>
      <c r="D3533" t="s">
        <v>50</v>
      </c>
      <c r="E3533" s="2" t="s">
        <v>44</v>
      </c>
      <c r="F3533" s="2" t="s">
        <v>55</v>
      </c>
      <c r="G3533" s="2"/>
      <c r="H3533" s="2" t="str">
        <f>IF(OR(G3533="",G3534="",G3535="",G3536=""),"",(SUMIF(A3533:A$7000,A3533,G3533:G$7000)))</f>
        <v/>
      </c>
      <c r="I3533" s="55" t="str">
        <f t="shared" si="330"/>
        <v/>
      </c>
      <c r="J3533" s="61" t="str">
        <f t="shared" si="326"/>
        <v/>
      </c>
      <c r="K3533" s="55">
        <f t="array" ref="K3533">(MAX(IF($A3533=InsertVoiceSwitchActivateLOG!A$1:A$7000,InsertVoiceSwitchActivateLOG!H$1:H$7000,0)))</f>
        <v>5.6399999999999999E-2</v>
      </c>
      <c r="L3533" s="55" t="str">
        <f t="shared" si="331"/>
        <v/>
      </c>
      <c r="M3533" s="55">
        <f t="shared" si="329"/>
        <v>20.100000000013551</v>
      </c>
      <c r="N3533" s="59" t="str">
        <f t="shared" si="327"/>
        <v/>
      </c>
      <c r="O3533" s="59" t="str">
        <f t="shared" si="328"/>
        <v/>
      </c>
    </row>
    <row r="3534" spans="1:15" ht="12.5" customHeight="1" x14ac:dyDescent="0.35">
      <c r="A3534" s="61">
        <v>71</v>
      </c>
      <c r="B3534" s="61" t="s">
        <v>54</v>
      </c>
      <c r="C3534" s="70">
        <v>151.25409999999999</v>
      </c>
      <c r="D3534" s="59" t="s">
        <v>50</v>
      </c>
      <c r="E3534" s="61" t="s">
        <v>42</v>
      </c>
      <c r="F3534" s="61" t="s">
        <v>55</v>
      </c>
      <c r="G3534" s="61"/>
      <c r="H3534" s="61" t="str">
        <f>IF(OR(G3534="",G3535="",G3536="",G3537=""),"",(SUMIF(A3534:A$7000,A3534,G3534:G$7000)))</f>
        <v/>
      </c>
      <c r="I3534" s="61" t="str">
        <f t="shared" si="330"/>
        <v/>
      </c>
      <c r="J3534" s="61" t="str">
        <f t="shared" si="326"/>
        <v/>
      </c>
      <c r="K3534" s="61">
        <f t="array" ref="K3534">(MAX(IF($A3534=InsertVoiceSwitchActivateLOG!A$1:A$7000,InsertVoiceSwitchActivateLOG!H$1:H$7000,0)))</f>
        <v>1.9500000000000003E-2</v>
      </c>
      <c r="L3534" s="61" t="str">
        <f t="shared" si="331"/>
        <v/>
      </c>
      <c r="M3534" s="61">
        <f t="shared" si="329"/>
        <v>0</v>
      </c>
      <c r="N3534" s="59" t="str">
        <f t="shared" si="327"/>
        <v/>
      </c>
      <c r="O3534" s="59" t="str">
        <f t="shared" si="328"/>
        <v/>
      </c>
    </row>
    <row r="3535" spans="1:15" ht="12.5" customHeight="1" x14ac:dyDescent="0.35">
      <c r="A3535" s="2">
        <v>71</v>
      </c>
      <c r="B3535" s="2" t="s">
        <v>54</v>
      </c>
      <c r="C3535" s="69">
        <v>151.28819999999999</v>
      </c>
      <c r="D3535" t="s">
        <v>50</v>
      </c>
      <c r="E3535" s="2" t="s">
        <v>42</v>
      </c>
      <c r="F3535" s="2" t="s">
        <v>55</v>
      </c>
      <c r="G3535" s="2"/>
      <c r="H3535" s="2" t="str">
        <f>IF(OR(G3535="",G3536="",G3537="",G3538=""),"",(SUMIF(A3535:A$7000,A3535,G3535:G$7000)))</f>
        <v/>
      </c>
      <c r="I3535" s="55" t="str">
        <f t="shared" si="330"/>
        <v/>
      </c>
      <c r="J3535" s="61" t="str">
        <f t="shared" si="326"/>
        <v/>
      </c>
      <c r="K3535" s="55">
        <f t="array" ref="K3535">(MAX(IF($A3535=InsertVoiceSwitchActivateLOG!A$1:A$7000,InsertVoiceSwitchActivateLOG!H$1:H$7000,0)))</f>
        <v>1.9500000000000003E-2</v>
      </c>
      <c r="L3535" s="55" t="str">
        <f t="shared" si="331"/>
        <v/>
      </c>
      <c r="M3535" s="55">
        <f t="shared" si="329"/>
        <v>34.099999999995134</v>
      </c>
      <c r="N3535" s="59" t="str">
        <f t="shared" si="327"/>
        <v/>
      </c>
      <c r="O3535" s="59" t="str">
        <f t="shared" si="328"/>
        <v/>
      </c>
    </row>
    <row r="3536" spans="1:15" ht="12.5" customHeight="1" x14ac:dyDescent="0.35">
      <c r="A3536" s="61">
        <v>71</v>
      </c>
      <c r="B3536" s="61" t="s">
        <v>54</v>
      </c>
      <c r="C3536" s="70">
        <v>151.32310000000001</v>
      </c>
      <c r="D3536" s="59" t="s">
        <v>50</v>
      </c>
      <c r="E3536" s="61" t="s">
        <v>42</v>
      </c>
      <c r="F3536" s="61" t="s">
        <v>55</v>
      </c>
      <c r="G3536" s="61"/>
      <c r="H3536" s="61" t="str">
        <f>IF(OR(G3536="",G3537="",G3538="",G3539=""),"",(SUMIF(A3536:A$7000,A3536,G3536:G$7000)))</f>
        <v/>
      </c>
      <c r="I3536" s="61" t="str">
        <f t="shared" si="330"/>
        <v/>
      </c>
      <c r="J3536" s="61" t="str">
        <f t="shared" si="326"/>
        <v/>
      </c>
      <c r="K3536" s="61">
        <f t="array" ref="K3536">(MAX(IF($A3536=InsertVoiceSwitchActivateLOG!A$1:A$7000,InsertVoiceSwitchActivateLOG!H$1:H$7000,0)))</f>
        <v>1.9500000000000003E-2</v>
      </c>
      <c r="L3536" s="61" t="str">
        <f t="shared" si="331"/>
        <v/>
      </c>
      <c r="M3536" s="61">
        <f t="shared" si="329"/>
        <v>34.900000000021691</v>
      </c>
      <c r="N3536" s="59" t="str">
        <f t="shared" si="327"/>
        <v/>
      </c>
      <c r="O3536" s="59" t="str">
        <f t="shared" si="328"/>
        <v/>
      </c>
    </row>
    <row r="3537" spans="1:15" ht="12.5" customHeight="1" x14ac:dyDescent="0.35">
      <c r="A3537" s="2">
        <v>71</v>
      </c>
      <c r="B3537" s="2" t="s">
        <v>54</v>
      </c>
      <c r="C3537" s="69">
        <v>151.3451</v>
      </c>
      <c r="D3537" t="s">
        <v>50</v>
      </c>
      <c r="E3537" s="2" t="s">
        <v>42</v>
      </c>
      <c r="F3537" s="2" t="s">
        <v>55</v>
      </c>
      <c r="G3537" s="2"/>
      <c r="H3537" s="2" t="str">
        <f>IF(OR(G3537="",G3538="",G3539="",G3540=""),"",(SUMIF(A3537:A$7000,A3537,G3537:G$7000)))</f>
        <v/>
      </c>
      <c r="I3537" s="55" t="str">
        <f t="shared" si="330"/>
        <v/>
      </c>
      <c r="J3537" s="61" t="str">
        <f t="shared" ref="J3537:J3600" si="332">IF(L3537="","",(VLOOKUP(A3537,A3537:E10521,5,FALSE)))</f>
        <v/>
      </c>
      <c r="K3537" s="55">
        <f t="array" ref="K3537">(MAX(IF($A3537=InsertVoiceSwitchActivateLOG!A$1:A$7000,InsertVoiceSwitchActivateLOG!H$1:H$7000,0)))</f>
        <v>1.9500000000000003E-2</v>
      </c>
      <c r="L3537" s="55" t="str">
        <f t="shared" si="331"/>
        <v/>
      </c>
      <c r="M3537" s="55">
        <f t="shared" si="329"/>
        <v>21.99999999999136</v>
      </c>
      <c r="N3537" s="59" t="str">
        <f t="shared" ref="N3537:N3600" si="333">IF(AND(G3537&gt;0,G3538&gt;0,G3536&gt;0),A3537,"")</f>
        <v/>
      </c>
      <c r="O3537" s="59" t="str">
        <f t="shared" ref="O3537:O3600" si="334">IF(N3537="","",(IF(G3537&gt;G3538,-1,1)))</f>
        <v/>
      </c>
    </row>
    <row r="3538" spans="1:15" ht="12.5" customHeight="1" x14ac:dyDescent="0.35">
      <c r="A3538" s="61">
        <v>71</v>
      </c>
      <c r="B3538" s="61" t="s">
        <v>54</v>
      </c>
      <c r="C3538" s="70">
        <v>151.36449999999999</v>
      </c>
      <c r="D3538" s="59" t="s">
        <v>50</v>
      </c>
      <c r="E3538" s="61" t="s">
        <v>42</v>
      </c>
      <c r="F3538" s="61" t="s">
        <v>55</v>
      </c>
      <c r="G3538" s="61"/>
      <c r="H3538" s="61" t="str">
        <f>IF(OR(G3538="",G3539="",G3540="",G3541=""),"",(SUMIF(A3538:A$7000,A3538,G3538:G$7000)))</f>
        <v/>
      </c>
      <c r="I3538" s="61" t="str">
        <f t="shared" si="330"/>
        <v/>
      </c>
      <c r="J3538" s="61" t="str">
        <f t="shared" si="332"/>
        <v/>
      </c>
      <c r="K3538" s="61">
        <f t="array" ref="K3538">(MAX(IF($A3538=InsertVoiceSwitchActivateLOG!A$1:A$7000,InsertVoiceSwitchActivateLOG!H$1:H$7000,0)))</f>
        <v>1.9500000000000003E-2</v>
      </c>
      <c r="L3538" s="61" t="str">
        <f t="shared" si="331"/>
        <v/>
      </c>
      <c r="M3538" s="61">
        <f t="shared" ref="M3538:M3601" si="335">IF(A3538=A3537,ABS(C3538-C3537),0)*1000</f>
        <v>19.399999999990314</v>
      </c>
      <c r="N3538" s="59" t="str">
        <f t="shared" si="333"/>
        <v/>
      </c>
      <c r="O3538" s="59" t="str">
        <f t="shared" si="334"/>
        <v/>
      </c>
    </row>
    <row r="3539" spans="1:15" ht="12.5" customHeight="1" x14ac:dyDescent="0.35">
      <c r="A3539" s="2">
        <v>71</v>
      </c>
      <c r="B3539" s="2" t="s">
        <v>54</v>
      </c>
      <c r="C3539" s="69">
        <v>151.3905</v>
      </c>
      <c r="D3539" t="s">
        <v>50</v>
      </c>
      <c r="E3539" s="2" t="s">
        <v>42</v>
      </c>
      <c r="F3539" s="2" t="s">
        <v>55</v>
      </c>
      <c r="G3539" s="2"/>
      <c r="H3539" s="2" t="str">
        <f>IF(OR(G3539="",G3540="",G3541="",G3542=""),"",(SUMIF(A3539:A$7000,A3539,G3539:G$7000)))</f>
        <v/>
      </c>
      <c r="I3539" s="55" t="str">
        <f t="shared" si="330"/>
        <v/>
      </c>
      <c r="J3539" s="61" t="str">
        <f t="shared" si="332"/>
        <v/>
      </c>
      <c r="K3539" s="55">
        <f t="array" ref="K3539">(MAX(IF($A3539=InsertVoiceSwitchActivateLOG!A$1:A$7000,InsertVoiceSwitchActivateLOG!H$1:H$7000,0)))</f>
        <v>1.9500000000000003E-2</v>
      </c>
      <c r="L3539" s="55" t="str">
        <f t="shared" si="331"/>
        <v/>
      </c>
      <c r="M3539" s="55">
        <f t="shared" si="335"/>
        <v>26.000000000010459</v>
      </c>
      <c r="N3539" s="59" t="str">
        <f t="shared" si="333"/>
        <v/>
      </c>
      <c r="O3539" s="59" t="str">
        <f t="shared" si="334"/>
        <v/>
      </c>
    </row>
    <row r="3540" spans="1:15" ht="12.5" customHeight="1" x14ac:dyDescent="0.35">
      <c r="A3540" s="61">
        <v>71</v>
      </c>
      <c r="B3540" s="61" t="s">
        <v>54</v>
      </c>
      <c r="C3540" s="70">
        <v>151.4109</v>
      </c>
      <c r="D3540" s="59" t="s">
        <v>50</v>
      </c>
      <c r="E3540" s="61" t="s">
        <v>42</v>
      </c>
      <c r="F3540" s="61" t="s">
        <v>55</v>
      </c>
      <c r="G3540" s="61"/>
      <c r="H3540" s="61" t="str">
        <f>IF(OR(G3540="",G3541="",G3542="",G3543=""),"",(SUMIF(A3540:A$7000,A3540,G3540:G$7000)))</f>
        <v/>
      </c>
      <c r="I3540" s="61" t="str">
        <f t="shared" si="330"/>
        <v/>
      </c>
      <c r="J3540" s="61" t="str">
        <f t="shared" si="332"/>
        <v/>
      </c>
      <c r="K3540" s="61">
        <f t="array" ref="K3540">(MAX(IF($A3540=InsertVoiceSwitchActivateLOG!A$1:A$7000,InsertVoiceSwitchActivateLOG!H$1:H$7000,0)))</f>
        <v>1.9500000000000003E-2</v>
      </c>
      <c r="L3540" s="61" t="str">
        <f t="shared" si="331"/>
        <v/>
      </c>
      <c r="M3540" s="61">
        <f t="shared" si="335"/>
        <v>20.399999999995089</v>
      </c>
      <c r="N3540" s="59" t="str">
        <f t="shared" si="333"/>
        <v/>
      </c>
      <c r="O3540" s="59" t="str">
        <f t="shared" si="334"/>
        <v/>
      </c>
    </row>
    <row r="3541" spans="1:15" ht="12.5" customHeight="1" x14ac:dyDescent="0.35">
      <c r="A3541" s="2">
        <v>71</v>
      </c>
      <c r="B3541" s="2" t="s">
        <v>54</v>
      </c>
      <c r="C3541" s="69">
        <v>151.4281</v>
      </c>
      <c r="D3541" t="s">
        <v>50</v>
      </c>
      <c r="E3541" s="2" t="s">
        <v>42</v>
      </c>
      <c r="F3541" s="2" t="s">
        <v>55</v>
      </c>
      <c r="G3541" s="2"/>
      <c r="H3541" s="2" t="str">
        <f>IF(OR(G3541="",G3542="",G3543="",G3544=""),"",(SUMIF(A3541:A$7000,A3541,G3541:G$7000)))</f>
        <v/>
      </c>
      <c r="I3541" s="55" t="str">
        <f t="shared" si="330"/>
        <v/>
      </c>
      <c r="J3541" s="61" t="str">
        <f t="shared" si="332"/>
        <v/>
      </c>
      <c r="K3541" s="55">
        <f t="array" ref="K3541">(MAX(IF($A3541=InsertVoiceSwitchActivateLOG!A$1:A$7000,InsertVoiceSwitchActivateLOG!H$1:H$7000,0)))</f>
        <v>1.9500000000000003E-2</v>
      </c>
      <c r="L3541" s="55" t="str">
        <f t="shared" si="331"/>
        <v/>
      </c>
      <c r="M3541" s="55">
        <f t="shared" si="335"/>
        <v>17.200000000002547</v>
      </c>
      <c r="N3541" s="59" t="str">
        <f t="shared" si="333"/>
        <v/>
      </c>
      <c r="O3541" s="59" t="str">
        <f t="shared" si="334"/>
        <v/>
      </c>
    </row>
    <row r="3542" spans="1:15" ht="12.5" customHeight="1" x14ac:dyDescent="0.35">
      <c r="A3542" s="61">
        <v>71</v>
      </c>
      <c r="B3542" s="61" t="s">
        <v>54</v>
      </c>
      <c r="C3542" s="70">
        <v>151.4435</v>
      </c>
      <c r="D3542" s="59" t="s">
        <v>50</v>
      </c>
      <c r="E3542" s="61" t="s">
        <v>42</v>
      </c>
      <c r="F3542" s="61" t="s">
        <v>55</v>
      </c>
      <c r="G3542" s="61"/>
      <c r="H3542" s="61" t="str">
        <f>IF(OR(G3542="",G3543="",G3544="",G3545=""),"",(SUMIF(A3542:A$7000,A3542,G3542:G$7000)))</f>
        <v/>
      </c>
      <c r="I3542" s="61" t="str">
        <f t="shared" si="330"/>
        <v/>
      </c>
      <c r="J3542" s="61" t="str">
        <f t="shared" si="332"/>
        <v/>
      </c>
      <c r="K3542" s="61">
        <f t="array" ref="K3542">(MAX(IF($A3542=InsertVoiceSwitchActivateLOG!A$1:A$7000,InsertVoiceSwitchActivateLOG!H$1:H$7000,0)))</f>
        <v>1.9500000000000003E-2</v>
      </c>
      <c r="L3542" s="61" t="str">
        <f t="shared" si="331"/>
        <v/>
      </c>
      <c r="M3542" s="61">
        <f t="shared" si="335"/>
        <v>15.399999999999636</v>
      </c>
      <c r="N3542" s="59" t="str">
        <f t="shared" si="333"/>
        <v/>
      </c>
      <c r="O3542" s="59" t="str">
        <f t="shared" si="334"/>
        <v/>
      </c>
    </row>
    <row r="3543" spans="1:15" ht="12.5" customHeight="1" x14ac:dyDescent="0.35">
      <c r="A3543" s="2">
        <v>71</v>
      </c>
      <c r="B3543" s="2" t="s">
        <v>54</v>
      </c>
      <c r="C3543" s="69">
        <v>151.45949999999999</v>
      </c>
      <c r="D3543" t="s">
        <v>50</v>
      </c>
      <c r="E3543" s="2" t="s">
        <v>42</v>
      </c>
      <c r="F3543" s="2" t="s">
        <v>55</v>
      </c>
      <c r="G3543" s="2"/>
      <c r="H3543" s="2" t="str">
        <f>IF(OR(G3543="",G3544="",G3545="",G3546=""),"",(SUMIF(A3543:A$7000,A3543,G3543:G$7000)))</f>
        <v/>
      </c>
      <c r="I3543" s="55" t="str">
        <f t="shared" si="330"/>
        <v/>
      </c>
      <c r="J3543" s="61" t="str">
        <f t="shared" si="332"/>
        <v/>
      </c>
      <c r="K3543" s="55">
        <f t="array" ref="K3543">(MAX(IF($A3543=InsertVoiceSwitchActivateLOG!A$1:A$7000,InsertVoiceSwitchActivateLOG!H$1:H$7000,0)))</f>
        <v>1.9500000000000003E-2</v>
      </c>
      <c r="L3543" s="55" t="str">
        <f t="shared" si="331"/>
        <v/>
      </c>
      <c r="M3543" s="55">
        <f t="shared" si="335"/>
        <v>15.999999999991132</v>
      </c>
      <c r="N3543" s="59" t="str">
        <f t="shared" si="333"/>
        <v/>
      </c>
      <c r="O3543" s="59" t="str">
        <f t="shared" si="334"/>
        <v/>
      </c>
    </row>
    <row r="3544" spans="1:15" ht="12.5" customHeight="1" x14ac:dyDescent="0.35">
      <c r="A3544" s="61">
        <v>71</v>
      </c>
      <c r="B3544" s="61" t="s">
        <v>54</v>
      </c>
      <c r="C3544" s="70">
        <v>151.4819</v>
      </c>
      <c r="D3544" s="59" t="s">
        <v>50</v>
      </c>
      <c r="E3544" s="61" t="s">
        <v>42</v>
      </c>
      <c r="F3544" s="61" t="s">
        <v>55</v>
      </c>
      <c r="G3544" s="61"/>
      <c r="H3544" s="61" t="str">
        <f>IF(OR(G3544="",G3545="",G3546="",G3547=""),"",(SUMIF(A3544:A$7000,A3544,G3544:G$7000)))</f>
        <v/>
      </c>
      <c r="I3544" s="61" t="str">
        <f t="shared" si="330"/>
        <v/>
      </c>
      <c r="J3544" s="61" t="str">
        <f t="shared" si="332"/>
        <v/>
      </c>
      <c r="K3544" s="61">
        <f t="array" ref="K3544">(MAX(IF($A3544=InsertVoiceSwitchActivateLOG!A$1:A$7000,InsertVoiceSwitchActivateLOG!H$1:H$7000,0)))</f>
        <v>1.9500000000000003E-2</v>
      </c>
      <c r="L3544" s="61" t="str">
        <f t="shared" si="331"/>
        <v/>
      </c>
      <c r="M3544" s="61">
        <f t="shared" si="335"/>
        <v>22.400000000004638</v>
      </c>
      <c r="N3544" s="59" t="str">
        <f t="shared" si="333"/>
        <v/>
      </c>
      <c r="O3544" s="59" t="str">
        <f t="shared" si="334"/>
        <v/>
      </c>
    </row>
    <row r="3545" spans="1:15" ht="12.5" customHeight="1" x14ac:dyDescent="0.35">
      <c r="A3545" s="2">
        <v>71</v>
      </c>
      <c r="B3545" s="2" t="s">
        <v>54</v>
      </c>
      <c r="C3545" s="69">
        <v>151.49979999999999</v>
      </c>
      <c r="D3545" t="s">
        <v>50</v>
      </c>
      <c r="E3545" s="2" t="s">
        <v>42</v>
      </c>
      <c r="F3545" s="2" t="s">
        <v>55</v>
      </c>
      <c r="G3545" s="2"/>
      <c r="H3545" s="2" t="str">
        <f>IF(OR(G3545="",G3546="",G3547="",G3548=""),"",(SUMIF(A3545:A$7000,A3545,G3545:G$7000)))</f>
        <v/>
      </c>
      <c r="I3545" s="55" t="str">
        <f t="shared" si="330"/>
        <v/>
      </c>
      <c r="J3545" s="61" t="str">
        <f t="shared" si="332"/>
        <v/>
      </c>
      <c r="K3545" s="55">
        <f t="array" ref="K3545">(MAX(IF($A3545=InsertVoiceSwitchActivateLOG!A$1:A$7000,InsertVoiceSwitchActivateLOG!H$1:H$7000,0)))</f>
        <v>1.9500000000000003E-2</v>
      </c>
      <c r="L3545" s="55" t="str">
        <f t="shared" si="331"/>
        <v/>
      </c>
      <c r="M3545" s="55">
        <f t="shared" si="335"/>
        <v>17.899999999997362</v>
      </c>
      <c r="N3545" s="59" t="str">
        <f t="shared" si="333"/>
        <v/>
      </c>
      <c r="O3545" s="59" t="str">
        <f t="shared" si="334"/>
        <v/>
      </c>
    </row>
    <row r="3546" spans="1:15" ht="12.5" customHeight="1" x14ac:dyDescent="0.35">
      <c r="A3546" s="61">
        <v>71</v>
      </c>
      <c r="B3546" s="61" t="s">
        <v>54</v>
      </c>
      <c r="C3546" s="70">
        <v>151.517</v>
      </c>
      <c r="D3546" s="59" t="s">
        <v>50</v>
      </c>
      <c r="E3546" s="61" t="s">
        <v>42</v>
      </c>
      <c r="F3546" s="61" t="s">
        <v>55</v>
      </c>
      <c r="G3546" s="61"/>
      <c r="H3546" s="61" t="str">
        <f>IF(OR(G3546="",G3547="",G3548="",G3549=""),"",(SUMIF(A3546:A$7000,A3546,G3546:G$7000)))</f>
        <v/>
      </c>
      <c r="I3546" s="61" t="str">
        <f t="shared" ref="I3546:I3609" si="336">IF(L3546="","",A3546)</f>
        <v/>
      </c>
      <c r="J3546" s="61" t="str">
        <f t="shared" si="332"/>
        <v/>
      </c>
      <c r="K3546" s="61">
        <f t="array" ref="K3546">(MAX(IF($A3546=InsertVoiceSwitchActivateLOG!A$1:A$7000,InsertVoiceSwitchActivateLOG!H$1:H$7000,0)))</f>
        <v>1.9500000000000003E-2</v>
      </c>
      <c r="L3546" s="61" t="str">
        <f t="shared" ref="L3546:L3609" si="337">IF(H3546="","",IF(AND(H3545="",H3544="",H3543=""),C3546,""))</f>
        <v/>
      </c>
      <c r="M3546" s="61">
        <f t="shared" si="335"/>
        <v>17.200000000002547</v>
      </c>
      <c r="N3546" s="59" t="str">
        <f t="shared" si="333"/>
        <v/>
      </c>
      <c r="O3546" s="59" t="str">
        <f t="shared" si="334"/>
        <v/>
      </c>
    </row>
    <row r="3547" spans="1:15" ht="12.5" customHeight="1" x14ac:dyDescent="0.35">
      <c r="A3547" s="2">
        <v>71</v>
      </c>
      <c r="B3547" s="2" t="s">
        <v>54</v>
      </c>
      <c r="C3547" s="69">
        <v>151.53540000000001</v>
      </c>
      <c r="D3547" t="s">
        <v>50</v>
      </c>
      <c r="E3547" s="2" t="s">
        <v>42</v>
      </c>
      <c r="F3547" s="2" t="s">
        <v>55</v>
      </c>
      <c r="G3547" s="2"/>
      <c r="H3547" s="2" t="str">
        <f>IF(OR(G3547="",G3548="",G3549="",G3550=""),"",(SUMIF(A3547:A$7000,A3547,G3547:G$7000)))</f>
        <v/>
      </c>
      <c r="I3547" s="55" t="str">
        <f t="shared" si="336"/>
        <v/>
      </c>
      <c r="J3547" s="61" t="str">
        <f t="shared" si="332"/>
        <v/>
      </c>
      <c r="K3547" s="55">
        <f t="array" ref="K3547">(MAX(IF($A3547=InsertVoiceSwitchActivateLOG!A$1:A$7000,InsertVoiceSwitchActivateLOG!H$1:H$7000,0)))</f>
        <v>1.9500000000000003E-2</v>
      </c>
      <c r="L3547" s="55" t="str">
        <f t="shared" si="337"/>
        <v/>
      </c>
      <c r="M3547" s="55">
        <f t="shared" si="335"/>
        <v>18.400000000013961</v>
      </c>
      <c r="N3547" s="59" t="str">
        <f t="shared" si="333"/>
        <v/>
      </c>
      <c r="O3547" s="59" t="str">
        <f t="shared" si="334"/>
        <v/>
      </c>
    </row>
    <row r="3548" spans="1:15" ht="12.5" customHeight="1" x14ac:dyDescent="0.35">
      <c r="A3548" s="61">
        <v>71</v>
      </c>
      <c r="B3548" s="61" t="s">
        <v>54</v>
      </c>
      <c r="C3548" s="70">
        <v>151.5547</v>
      </c>
      <c r="D3548" s="59" t="s">
        <v>50</v>
      </c>
      <c r="E3548" s="61" t="s">
        <v>42</v>
      </c>
      <c r="F3548" s="61" t="s">
        <v>55</v>
      </c>
      <c r="G3548" s="61"/>
      <c r="H3548" s="61" t="str">
        <f>IF(OR(G3548="",G3549="",G3550="",G3551=""),"",(SUMIF(A3548:A$7000,A3548,G3548:G$7000)))</f>
        <v/>
      </c>
      <c r="I3548" s="61" t="str">
        <f t="shared" si="336"/>
        <v/>
      </c>
      <c r="J3548" s="61" t="str">
        <f t="shared" si="332"/>
        <v/>
      </c>
      <c r="K3548" s="61">
        <f t="array" ref="K3548">(MAX(IF($A3548=InsertVoiceSwitchActivateLOG!A$1:A$7000,InsertVoiceSwitchActivateLOG!H$1:H$7000,0)))</f>
        <v>1.9500000000000003E-2</v>
      </c>
      <c r="L3548" s="61" t="str">
        <f t="shared" si="337"/>
        <v/>
      </c>
      <c r="M3548" s="61">
        <f t="shared" si="335"/>
        <v>19.299999999986994</v>
      </c>
      <c r="N3548" s="59" t="str">
        <f t="shared" si="333"/>
        <v/>
      </c>
      <c r="O3548" s="59" t="str">
        <f t="shared" si="334"/>
        <v/>
      </c>
    </row>
    <row r="3549" spans="1:15" ht="12.5" customHeight="1" x14ac:dyDescent="0.35">
      <c r="A3549" s="2">
        <v>71</v>
      </c>
      <c r="B3549" s="2" t="s">
        <v>54</v>
      </c>
      <c r="C3549" s="69">
        <v>151.57140000000001</v>
      </c>
      <c r="D3549" t="s">
        <v>50</v>
      </c>
      <c r="E3549" s="2" t="s">
        <v>42</v>
      </c>
      <c r="F3549" s="2" t="s">
        <v>55</v>
      </c>
      <c r="G3549" s="2"/>
      <c r="H3549" s="2" t="str">
        <f>IF(OR(G3549="",G3550="",G3551="",G3552=""),"",(SUMIF(A3549:A$7000,A3549,G3549:G$7000)))</f>
        <v/>
      </c>
      <c r="I3549" s="55" t="str">
        <f t="shared" si="336"/>
        <v/>
      </c>
      <c r="J3549" s="61" t="str">
        <f t="shared" si="332"/>
        <v/>
      </c>
      <c r="K3549" s="55">
        <f t="array" ref="K3549">(MAX(IF($A3549=InsertVoiceSwitchActivateLOG!A$1:A$7000,InsertVoiceSwitchActivateLOG!H$1:H$7000,0)))</f>
        <v>1.9500000000000003E-2</v>
      </c>
      <c r="L3549" s="55" t="str">
        <f t="shared" si="337"/>
        <v/>
      </c>
      <c r="M3549" s="55">
        <f t="shared" si="335"/>
        <v>16.70000000001437</v>
      </c>
      <c r="N3549" s="59" t="str">
        <f t="shared" si="333"/>
        <v/>
      </c>
      <c r="O3549" s="59" t="str">
        <f t="shared" si="334"/>
        <v/>
      </c>
    </row>
    <row r="3550" spans="1:15" ht="12.5" customHeight="1" x14ac:dyDescent="0.35">
      <c r="A3550" s="61">
        <v>71</v>
      </c>
      <c r="B3550" s="61" t="s">
        <v>54</v>
      </c>
      <c r="C3550" s="70">
        <v>151.5934</v>
      </c>
      <c r="D3550" s="59" t="s">
        <v>50</v>
      </c>
      <c r="E3550" s="61" t="s">
        <v>42</v>
      </c>
      <c r="F3550" s="61" t="s">
        <v>55</v>
      </c>
      <c r="G3550" s="61"/>
      <c r="H3550" s="61" t="str">
        <f>IF(OR(G3550="",G3551="",G3552="",G3553=""),"",(SUMIF(A3550:A$7000,A3550,G3550:G$7000)))</f>
        <v/>
      </c>
      <c r="I3550" s="61" t="str">
        <f t="shared" si="336"/>
        <v/>
      </c>
      <c r="J3550" s="61" t="str">
        <f t="shared" si="332"/>
        <v/>
      </c>
      <c r="K3550" s="61">
        <f t="array" ref="K3550">(MAX(IF($A3550=InsertVoiceSwitchActivateLOG!A$1:A$7000,InsertVoiceSwitchActivateLOG!H$1:H$7000,0)))</f>
        <v>1.9500000000000003E-2</v>
      </c>
      <c r="L3550" s="61" t="str">
        <f t="shared" si="337"/>
        <v/>
      </c>
      <c r="M3550" s="61">
        <f t="shared" si="335"/>
        <v>21.99999999999136</v>
      </c>
      <c r="N3550" s="59" t="str">
        <f t="shared" si="333"/>
        <v/>
      </c>
      <c r="O3550" s="59" t="str">
        <f t="shared" si="334"/>
        <v/>
      </c>
    </row>
    <row r="3551" spans="1:15" ht="12.5" customHeight="1" x14ac:dyDescent="0.35">
      <c r="A3551" s="2">
        <v>71</v>
      </c>
      <c r="B3551" s="2" t="s">
        <v>54</v>
      </c>
      <c r="C3551" s="69">
        <v>151.625</v>
      </c>
      <c r="D3551" t="s">
        <v>50</v>
      </c>
      <c r="E3551" s="2" t="s">
        <v>42</v>
      </c>
      <c r="F3551" s="2" t="s">
        <v>55</v>
      </c>
      <c r="G3551" s="2"/>
      <c r="H3551" s="2" t="str">
        <f>IF(OR(G3551="",G3552="",G3553="",G3554=""),"",(SUMIF(A3551:A$7000,A3551,G3551:G$7000)))</f>
        <v/>
      </c>
      <c r="I3551" s="55" t="str">
        <f t="shared" si="336"/>
        <v/>
      </c>
      <c r="J3551" s="61" t="str">
        <f t="shared" si="332"/>
        <v/>
      </c>
      <c r="K3551" s="55">
        <f t="array" ref="K3551">(MAX(IF($A3551=InsertVoiceSwitchActivateLOG!A$1:A$7000,InsertVoiceSwitchActivateLOG!H$1:H$7000,0)))</f>
        <v>1.9500000000000003E-2</v>
      </c>
      <c r="L3551" s="55" t="str">
        <f t="shared" si="337"/>
        <v/>
      </c>
      <c r="M3551" s="55">
        <f t="shared" si="335"/>
        <v>31.599999999997408</v>
      </c>
      <c r="N3551" s="59" t="str">
        <f t="shared" si="333"/>
        <v/>
      </c>
      <c r="O3551" s="59" t="str">
        <f t="shared" si="334"/>
        <v/>
      </c>
    </row>
    <row r="3552" spans="1:15" ht="12.5" customHeight="1" x14ac:dyDescent="0.35">
      <c r="A3552" s="61">
        <v>71</v>
      </c>
      <c r="B3552" s="61" t="s">
        <v>54</v>
      </c>
      <c r="C3552" s="70">
        <v>151.64349999999999</v>
      </c>
      <c r="D3552" s="59" t="s">
        <v>50</v>
      </c>
      <c r="E3552" s="61" t="s">
        <v>42</v>
      </c>
      <c r="F3552" s="61" t="s">
        <v>55</v>
      </c>
      <c r="G3552" s="61">
        <v>8.9999999999999998E-4</v>
      </c>
      <c r="H3552" s="61">
        <f>IF(OR(G3552="",G3553="",G3554="",G3555=""),"",(SUMIF(A3552:A$7000,A3552,G3552:G$7000)))</f>
        <v>1.9500000000000003E-2</v>
      </c>
      <c r="I3552" s="61">
        <f t="shared" si="336"/>
        <v>71</v>
      </c>
      <c r="J3552" s="61" t="str">
        <f t="shared" si="332"/>
        <v>TaskA</v>
      </c>
      <c r="K3552" s="61">
        <f t="array" ref="K3552">(MAX(IF($A3552=InsertVoiceSwitchActivateLOG!A$1:A$7000,InsertVoiceSwitchActivateLOG!H$1:H$7000,0)))</f>
        <v>1.9500000000000003E-2</v>
      </c>
      <c r="L3552" s="61">
        <f t="shared" si="337"/>
        <v>151.64349999999999</v>
      </c>
      <c r="M3552" s="61">
        <f t="shared" si="335"/>
        <v>18.499999999988859</v>
      </c>
      <c r="N3552" s="59" t="str">
        <f t="shared" si="333"/>
        <v/>
      </c>
      <c r="O3552" s="59" t="str">
        <f t="shared" si="334"/>
        <v/>
      </c>
    </row>
    <row r="3553" spans="1:15" ht="12.5" customHeight="1" x14ac:dyDescent="0.35">
      <c r="A3553" s="2">
        <v>71</v>
      </c>
      <c r="B3553" s="2" t="s">
        <v>56</v>
      </c>
      <c r="C3553" s="69">
        <v>151.65989999999999</v>
      </c>
      <c r="D3553" t="s">
        <v>50</v>
      </c>
      <c r="E3553" s="2" t="s">
        <v>42</v>
      </c>
      <c r="F3553" s="2" t="s">
        <v>55</v>
      </c>
      <c r="G3553" s="2">
        <v>1.8E-3</v>
      </c>
      <c r="H3553" s="2">
        <f>IF(OR(G3553="",G3554="",G3555="",G3556=""),"",(SUMIF(A3553:A$7000,A3553,G3553:G$7000)))</f>
        <v>1.8600000000000002E-2</v>
      </c>
      <c r="I3553" s="55" t="str">
        <f t="shared" si="336"/>
        <v/>
      </c>
      <c r="J3553" s="61" t="str">
        <f t="shared" si="332"/>
        <v/>
      </c>
      <c r="K3553" s="55">
        <f t="array" ref="K3553">(MAX(IF($A3553=InsertVoiceSwitchActivateLOG!A$1:A$7000,InsertVoiceSwitchActivateLOG!H$1:H$7000,0)))</f>
        <v>1.9500000000000003E-2</v>
      </c>
      <c r="L3553" s="55" t="str">
        <f t="shared" si="337"/>
        <v/>
      </c>
      <c r="M3553" s="55">
        <f t="shared" si="335"/>
        <v>16.400000000004411</v>
      </c>
      <c r="N3553" s="59">
        <f t="shared" si="333"/>
        <v>71</v>
      </c>
      <c r="O3553" s="59">
        <f t="shared" si="334"/>
        <v>-1</v>
      </c>
    </row>
    <row r="3554" spans="1:15" ht="12.5" customHeight="1" x14ac:dyDescent="0.35">
      <c r="A3554" s="61">
        <v>71</v>
      </c>
      <c r="B3554" s="61" t="s">
        <v>54</v>
      </c>
      <c r="C3554" s="70">
        <v>151.67660000000001</v>
      </c>
      <c r="D3554" s="59" t="s">
        <v>50</v>
      </c>
      <c r="E3554" s="61" t="s">
        <v>42</v>
      </c>
      <c r="F3554" s="61" t="s">
        <v>55</v>
      </c>
      <c r="G3554" s="61">
        <v>8.9999999999999998E-4</v>
      </c>
      <c r="H3554" s="61">
        <f>IF(OR(G3554="",G3555="",G3556="",G3557=""),"",(SUMIF(A3554:A$7000,A3554,G3554:G$7000)))</f>
        <v>1.6800000000000002E-2</v>
      </c>
      <c r="I3554" s="61" t="str">
        <f t="shared" si="336"/>
        <v/>
      </c>
      <c r="J3554" s="61" t="str">
        <f t="shared" si="332"/>
        <v/>
      </c>
      <c r="K3554" s="61">
        <f t="array" ref="K3554">(MAX(IF($A3554=InsertVoiceSwitchActivateLOG!A$1:A$7000,InsertVoiceSwitchActivateLOG!H$1:H$7000,0)))</f>
        <v>1.9500000000000003E-2</v>
      </c>
      <c r="L3554" s="61" t="str">
        <f t="shared" si="337"/>
        <v/>
      </c>
      <c r="M3554" s="61">
        <f t="shared" si="335"/>
        <v>16.70000000001437</v>
      </c>
      <c r="N3554" s="59">
        <f t="shared" si="333"/>
        <v>71</v>
      </c>
      <c r="O3554" s="59">
        <f t="shared" si="334"/>
        <v>1</v>
      </c>
    </row>
    <row r="3555" spans="1:15" ht="12.5" customHeight="1" x14ac:dyDescent="0.35">
      <c r="A3555" s="2">
        <v>71</v>
      </c>
      <c r="B3555" s="2" t="s">
        <v>56</v>
      </c>
      <c r="C3555" s="69">
        <v>151.6919</v>
      </c>
      <c r="D3555" t="s">
        <v>50</v>
      </c>
      <c r="E3555" s="2" t="s">
        <v>42</v>
      </c>
      <c r="F3555" s="2" t="s">
        <v>55</v>
      </c>
      <c r="G3555" s="2">
        <v>1.1999999999999999E-3</v>
      </c>
      <c r="H3555" s="2">
        <f>IF(OR(G3555="",G3556="",G3557="",G3558=""),"",(SUMIF(A3555:A$7000,A3555,G3555:G$7000)))</f>
        <v>1.5899999999999997E-2</v>
      </c>
      <c r="I3555" s="55" t="str">
        <f t="shared" si="336"/>
        <v/>
      </c>
      <c r="J3555" s="61" t="str">
        <f t="shared" si="332"/>
        <v/>
      </c>
      <c r="K3555" s="55">
        <f t="array" ref="K3555">(MAX(IF($A3555=InsertVoiceSwitchActivateLOG!A$1:A$7000,InsertVoiceSwitchActivateLOG!H$1:H$7000,0)))</f>
        <v>1.9500000000000003E-2</v>
      </c>
      <c r="L3555" s="55" t="str">
        <f t="shared" si="337"/>
        <v/>
      </c>
      <c r="M3555" s="55">
        <f t="shared" si="335"/>
        <v>15.299999999996317</v>
      </c>
      <c r="N3555" s="59">
        <f t="shared" si="333"/>
        <v>71</v>
      </c>
      <c r="O3555" s="59">
        <f t="shared" si="334"/>
        <v>1</v>
      </c>
    </row>
    <row r="3556" spans="1:15" ht="12.5" customHeight="1" x14ac:dyDescent="0.35">
      <c r="A3556" s="61">
        <v>71</v>
      </c>
      <c r="B3556" s="61" t="s">
        <v>56</v>
      </c>
      <c r="C3556" s="70">
        <v>151.71109999999999</v>
      </c>
      <c r="D3556" s="59" t="s">
        <v>50</v>
      </c>
      <c r="E3556" s="61" t="s">
        <v>42</v>
      </c>
      <c r="F3556" s="61" t="s">
        <v>55</v>
      </c>
      <c r="G3556" s="61">
        <v>1.5E-3</v>
      </c>
      <c r="H3556" s="61">
        <f>IF(OR(G3556="",G3557="",G3558="",G3559=""),"",(SUMIF(A3556:A$7000,A3556,G3556:G$7000)))</f>
        <v>1.4699999999999998E-2</v>
      </c>
      <c r="I3556" s="61" t="str">
        <f t="shared" si="336"/>
        <v/>
      </c>
      <c r="J3556" s="61" t="str">
        <f t="shared" si="332"/>
        <v/>
      </c>
      <c r="K3556" s="61">
        <f t="array" ref="K3556">(MAX(IF($A3556=InsertVoiceSwitchActivateLOG!A$1:A$7000,InsertVoiceSwitchActivateLOG!H$1:H$7000,0)))</f>
        <v>1.9500000000000003E-2</v>
      </c>
      <c r="L3556" s="61" t="str">
        <f t="shared" si="337"/>
        <v/>
      </c>
      <c r="M3556" s="61">
        <f t="shared" si="335"/>
        <v>19.199999999983675</v>
      </c>
      <c r="N3556" s="59">
        <f t="shared" si="333"/>
        <v>71</v>
      </c>
      <c r="O3556" s="59">
        <f t="shared" si="334"/>
        <v>-1</v>
      </c>
    </row>
    <row r="3557" spans="1:15" ht="12.5" customHeight="1" x14ac:dyDescent="0.35">
      <c r="A3557" s="2">
        <v>71</v>
      </c>
      <c r="B3557" s="2" t="s">
        <v>56</v>
      </c>
      <c r="C3557" s="69">
        <v>151.7328</v>
      </c>
      <c r="D3557" t="s">
        <v>50</v>
      </c>
      <c r="E3557" s="2" t="s">
        <v>42</v>
      </c>
      <c r="F3557" s="2" t="s">
        <v>55</v>
      </c>
      <c r="G3557" s="2">
        <v>1.4E-3</v>
      </c>
      <c r="H3557" s="2">
        <f>IF(OR(G3557="",G3558="",G3559="",G3560=""),"",(SUMIF(A3557:A$7000,A3557,G3557:G$7000)))</f>
        <v>1.3199999999999996E-2</v>
      </c>
      <c r="I3557" s="55" t="str">
        <f t="shared" si="336"/>
        <v/>
      </c>
      <c r="J3557" s="61" t="str">
        <f t="shared" si="332"/>
        <v/>
      </c>
      <c r="K3557" s="55">
        <f t="array" ref="K3557">(MAX(IF($A3557=InsertVoiceSwitchActivateLOG!A$1:A$7000,InsertVoiceSwitchActivateLOG!H$1:H$7000,0)))</f>
        <v>1.9500000000000003E-2</v>
      </c>
      <c r="L3557" s="55" t="str">
        <f t="shared" si="337"/>
        <v/>
      </c>
      <c r="M3557" s="55">
        <f t="shared" si="335"/>
        <v>21.700000000009823</v>
      </c>
      <c r="N3557" s="59">
        <f t="shared" si="333"/>
        <v>71</v>
      </c>
      <c r="O3557" s="59">
        <f t="shared" si="334"/>
        <v>1</v>
      </c>
    </row>
    <row r="3558" spans="1:15" ht="12.5" customHeight="1" x14ac:dyDescent="0.35">
      <c r="A3558" s="61">
        <v>71</v>
      </c>
      <c r="B3558" s="61" t="s">
        <v>56</v>
      </c>
      <c r="C3558" s="70">
        <v>151.75049999999999</v>
      </c>
      <c r="D3558" s="59" t="s">
        <v>50</v>
      </c>
      <c r="E3558" s="61" t="s">
        <v>42</v>
      </c>
      <c r="F3558" s="61" t="s">
        <v>55</v>
      </c>
      <c r="G3558" s="61">
        <v>3.5000000000000001E-3</v>
      </c>
      <c r="H3558" s="61">
        <f>IF(OR(G3558="",G3559="",G3560="",G3561=""),"",(SUMIF(A3558:A$7000,A3558,G3558:G$7000)))</f>
        <v>1.1799999999999998E-2</v>
      </c>
      <c r="I3558" s="61" t="str">
        <f t="shared" si="336"/>
        <v/>
      </c>
      <c r="J3558" s="61" t="str">
        <f t="shared" si="332"/>
        <v/>
      </c>
      <c r="K3558" s="61">
        <f t="array" ref="K3558">(MAX(IF($A3558=InsertVoiceSwitchActivateLOG!A$1:A$7000,InsertVoiceSwitchActivateLOG!H$1:H$7000,0)))</f>
        <v>1.9500000000000003E-2</v>
      </c>
      <c r="L3558" s="61" t="str">
        <f t="shared" si="337"/>
        <v/>
      </c>
      <c r="M3558" s="61">
        <f t="shared" si="335"/>
        <v>17.699999999990723</v>
      </c>
      <c r="N3558" s="59">
        <f t="shared" si="333"/>
        <v>71</v>
      </c>
      <c r="O3558" s="59">
        <f t="shared" si="334"/>
        <v>-1</v>
      </c>
    </row>
    <row r="3559" spans="1:15" ht="12.5" customHeight="1" x14ac:dyDescent="0.35">
      <c r="A3559" s="2">
        <v>71</v>
      </c>
      <c r="B3559" s="2" t="s">
        <v>56</v>
      </c>
      <c r="C3559" s="69">
        <v>151.76990000000001</v>
      </c>
      <c r="D3559" t="s">
        <v>50</v>
      </c>
      <c r="E3559" s="2" t="s">
        <v>42</v>
      </c>
      <c r="F3559" s="2" t="s">
        <v>55</v>
      </c>
      <c r="G3559" s="2">
        <v>2E-3</v>
      </c>
      <c r="H3559" s="2">
        <f>IF(OR(G3559="",G3560="",G3561="",G3562=""),"",(SUMIF(A3559:A$7000,A3559,G3559:G$7000)))</f>
        <v>8.2999999999999984E-3</v>
      </c>
      <c r="I3559" s="55" t="str">
        <f t="shared" si="336"/>
        <v/>
      </c>
      <c r="J3559" s="61" t="str">
        <f t="shared" si="332"/>
        <v/>
      </c>
      <c r="K3559" s="55">
        <f t="array" ref="K3559">(MAX(IF($A3559=InsertVoiceSwitchActivateLOG!A$1:A$7000,InsertVoiceSwitchActivateLOG!H$1:H$7000,0)))</f>
        <v>1.9500000000000003E-2</v>
      </c>
      <c r="L3559" s="55" t="str">
        <f t="shared" si="337"/>
        <v/>
      </c>
      <c r="M3559" s="55">
        <f t="shared" si="335"/>
        <v>19.400000000018736</v>
      </c>
      <c r="N3559" s="59">
        <f t="shared" si="333"/>
        <v>71</v>
      </c>
      <c r="O3559" s="59">
        <f t="shared" si="334"/>
        <v>-1</v>
      </c>
    </row>
    <row r="3560" spans="1:15" ht="12.5" customHeight="1" x14ac:dyDescent="0.35">
      <c r="A3560" s="61">
        <v>71</v>
      </c>
      <c r="B3560" s="61" t="s">
        <v>56</v>
      </c>
      <c r="C3560" s="70">
        <v>151.7886</v>
      </c>
      <c r="D3560" s="59" t="s">
        <v>50</v>
      </c>
      <c r="E3560" s="61" t="s">
        <v>42</v>
      </c>
      <c r="F3560" s="61" t="s">
        <v>55</v>
      </c>
      <c r="G3560" s="61">
        <v>1.8E-3</v>
      </c>
      <c r="H3560" s="61">
        <f>IF(OR(G3560="",G3561="",G3562="",G3563=""),"",(SUMIF(A3560:A$7000,A3560,G3560:G$7000)))</f>
        <v>6.3000000000000009E-3</v>
      </c>
      <c r="I3560" s="61" t="str">
        <f t="shared" si="336"/>
        <v/>
      </c>
      <c r="J3560" s="61" t="str">
        <f t="shared" si="332"/>
        <v/>
      </c>
      <c r="K3560" s="61">
        <f t="array" ref="K3560">(MAX(IF($A3560=InsertVoiceSwitchActivateLOG!A$1:A$7000,InsertVoiceSwitchActivateLOG!H$1:H$7000,0)))</f>
        <v>1.9500000000000003E-2</v>
      </c>
      <c r="L3560" s="61" t="str">
        <f t="shared" si="337"/>
        <v/>
      </c>
      <c r="M3560" s="61">
        <f t="shared" si="335"/>
        <v>18.699999999995498</v>
      </c>
      <c r="N3560" s="59">
        <f t="shared" si="333"/>
        <v>71</v>
      </c>
      <c r="O3560" s="59">
        <f t="shared" si="334"/>
        <v>-1</v>
      </c>
    </row>
    <row r="3561" spans="1:15" ht="12.5" customHeight="1" x14ac:dyDescent="0.35">
      <c r="A3561" s="2">
        <v>71</v>
      </c>
      <c r="B3561" s="2" t="s">
        <v>56</v>
      </c>
      <c r="C3561" s="69">
        <v>151.80879999999999</v>
      </c>
      <c r="D3561" t="s">
        <v>50</v>
      </c>
      <c r="E3561" s="2" t="s">
        <v>42</v>
      </c>
      <c r="F3561" s="2" t="s">
        <v>55</v>
      </c>
      <c r="G3561" s="2">
        <v>1.5E-3</v>
      </c>
      <c r="H3561" s="2">
        <f>IF(OR(G3561="",G3562="",G3563="",G3564=""),"",(SUMIF(A3561:A$7000,A3561,G3561:G$7000)))</f>
        <v>4.5000000000000005E-3</v>
      </c>
      <c r="I3561" s="55" t="str">
        <f t="shared" si="336"/>
        <v/>
      </c>
      <c r="J3561" s="61" t="str">
        <f t="shared" si="332"/>
        <v/>
      </c>
      <c r="K3561" s="55">
        <f t="array" ref="K3561">(MAX(IF($A3561=InsertVoiceSwitchActivateLOG!A$1:A$7000,InsertVoiceSwitchActivateLOG!H$1:H$7000,0)))</f>
        <v>1.9500000000000003E-2</v>
      </c>
      <c r="L3561" s="55" t="str">
        <f t="shared" si="337"/>
        <v/>
      </c>
      <c r="M3561" s="55">
        <f t="shared" si="335"/>
        <v>20.199999999988449</v>
      </c>
      <c r="N3561" s="59">
        <f t="shared" si="333"/>
        <v>71</v>
      </c>
      <c r="O3561" s="59">
        <f t="shared" si="334"/>
        <v>-1</v>
      </c>
    </row>
    <row r="3562" spans="1:15" ht="12.5" customHeight="1" x14ac:dyDescent="0.35">
      <c r="A3562" s="61">
        <v>71</v>
      </c>
      <c r="B3562" s="61" t="s">
        <v>54</v>
      </c>
      <c r="C3562" s="70">
        <v>151.8297</v>
      </c>
      <c r="D3562" s="59" t="s">
        <v>50</v>
      </c>
      <c r="E3562" s="61" t="s">
        <v>42</v>
      </c>
      <c r="F3562" s="61" t="s">
        <v>55</v>
      </c>
      <c r="G3562" s="61">
        <v>1E-3</v>
      </c>
      <c r="H3562" s="61">
        <f>IF(OR(G3562="",G3563="",G3564="",G3565=""),"",(SUMIF(A3562:A$7000,A3562,G3562:G$7000)))</f>
        <v>3.0000000000000001E-3</v>
      </c>
      <c r="I3562" s="61" t="str">
        <f t="shared" si="336"/>
        <v/>
      </c>
      <c r="J3562" s="61" t="str">
        <f t="shared" si="332"/>
        <v/>
      </c>
      <c r="K3562" s="61">
        <f t="array" ref="K3562">(MAX(IF($A3562=InsertVoiceSwitchActivateLOG!A$1:A$7000,InsertVoiceSwitchActivateLOG!H$1:H$7000,0)))</f>
        <v>1.9500000000000003E-2</v>
      </c>
      <c r="L3562" s="61" t="str">
        <f t="shared" si="337"/>
        <v/>
      </c>
      <c r="M3562" s="61">
        <f t="shared" si="335"/>
        <v>20.900000000011687</v>
      </c>
      <c r="N3562" s="59">
        <f t="shared" si="333"/>
        <v>71</v>
      </c>
      <c r="O3562" s="59">
        <f t="shared" si="334"/>
        <v>-1</v>
      </c>
    </row>
    <row r="3563" spans="1:15" ht="12.5" customHeight="1" x14ac:dyDescent="0.35">
      <c r="A3563" s="2">
        <v>71</v>
      </c>
      <c r="B3563" s="2" t="s">
        <v>54</v>
      </c>
      <c r="C3563" s="69">
        <v>151.84870000000001</v>
      </c>
      <c r="D3563" t="s">
        <v>50</v>
      </c>
      <c r="E3563" s="2" t="s">
        <v>42</v>
      </c>
      <c r="F3563" s="2" t="s">
        <v>55</v>
      </c>
      <c r="G3563" s="2">
        <v>8.9999999999999998E-4</v>
      </c>
      <c r="H3563" s="2">
        <f>IF(OR(G3563="",G3564="",G3565="",G3566=""),"",(SUMIF(A3563:A$7000,A3563,G3563:G$7000)))</f>
        <v>2E-3</v>
      </c>
      <c r="I3563" s="55" t="str">
        <f t="shared" si="336"/>
        <v/>
      </c>
      <c r="J3563" s="61" t="str">
        <f t="shared" si="332"/>
        <v/>
      </c>
      <c r="K3563" s="55">
        <f t="array" ref="K3563">(MAX(IF($A3563=InsertVoiceSwitchActivateLOG!A$1:A$7000,InsertVoiceSwitchActivateLOG!H$1:H$7000,0)))</f>
        <v>1.9500000000000003E-2</v>
      </c>
      <c r="L3563" s="55" t="str">
        <f t="shared" si="337"/>
        <v/>
      </c>
      <c r="M3563" s="55">
        <f t="shared" si="335"/>
        <v>19.000000000005457</v>
      </c>
      <c r="N3563" s="59">
        <f t="shared" si="333"/>
        <v>71</v>
      </c>
      <c r="O3563" s="59">
        <f t="shared" si="334"/>
        <v>-1</v>
      </c>
    </row>
    <row r="3564" spans="1:15" ht="12.5" customHeight="1" x14ac:dyDescent="0.35">
      <c r="A3564" s="61">
        <v>71</v>
      </c>
      <c r="B3564" s="61" t="s">
        <v>54</v>
      </c>
      <c r="C3564" s="70">
        <v>151.8682</v>
      </c>
      <c r="D3564" s="59" t="s">
        <v>50</v>
      </c>
      <c r="E3564" s="61" t="s">
        <v>42</v>
      </c>
      <c r="F3564" s="61" t="s">
        <v>55</v>
      </c>
      <c r="G3564" s="61">
        <v>5.0000000000000001E-4</v>
      </c>
      <c r="H3564" s="61">
        <f>IF(OR(G3564="",G3565="",G3566="",G3567=""),"",(SUMIF(A3564:A$7000,A3564,G3564:G$7000)))</f>
        <v>1.1000000000000001E-3</v>
      </c>
      <c r="I3564" s="61" t="str">
        <f t="shared" si="336"/>
        <v/>
      </c>
      <c r="J3564" s="61" t="str">
        <f t="shared" si="332"/>
        <v/>
      </c>
      <c r="K3564" s="61">
        <f t="array" ref="K3564">(MAX(IF($A3564=InsertVoiceSwitchActivateLOG!A$1:A$7000,InsertVoiceSwitchActivateLOG!H$1:H$7000,0)))</f>
        <v>1.9500000000000003E-2</v>
      </c>
      <c r="L3564" s="61" t="str">
        <f t="shared" si="337"/>
        <v/>
      </c>
      <c r="M3564" s="61">
        <f t="shared" si="335"/>
        <v>19.499999999993634</v>
      </c>
      <c r="N3564" s="59">
        <f t="shared" si="333"/>
        <v>71</v>
      </c>
      <c r="O3564" s="59">
        <f t="shared" si="334"/>
        <v>-1</v>
      </c>
    </row>
    <row r="3565" spans="1:15" ht="12.5" customHeight="1" x14ac:dyDescent="0.35">
      <c r="A3565" s="2">
        <v>71</v>
      </c>
      <c r="B3565" s="2" t="s">
        <v>54</v>
      </c>
      <c r="C3565" s="69">
        <v>151.8913</v>
      </c>
      <c r="D3565" t="s">
        <v>50</v>
      </c>
      <c r="E3565" s="2" t="s">
        <v>42</v>
      </c>
      <c r="F3565" s="2" t="s">
        <v>55</v>
      </c>
      <c r="G3565" s="2">
        <v>4.0000000000000002E-4</v>
      </c>
      <c r="H3565" s="2" t="str">
        <f>IF(OR(G3565="",G3566="",G3567="",G3568=""),"",(SUMIF(A3565:A$7000,A3565,G3565:G$7000)))</f>
        <v/>
      </c>
      <c r="I3565" s="55" t="str">
        <f t="shared" si="336"/>
        <v/>
      </c>
      <c r="J3565" s="61" t="str">
        <f t="shared" si="332"/>
        <v/>
      </c>
      <c r="K3565" s="55">
        <f t="array" ref="K3565">(MAX(IF($A3565=InsertVoiceSwitchActivateLOG!A$1:A$7000,InsertVoiceSwitchActivateLOG!H$1:H$7000,0)))</f>
        <v>1.9500000000000003E-2</v>
      </c>
      <c r="L3565" s="55" t="str">
        <f t="shared" si="337"/>
        <v/>
      </c>
      <c r="M3565" s="55">
        <f t="shared" si="335"/>
        <v>23.099999999999454</v>
      </c>
      <c r="N3565" s="59">
        <f t="shared" si="333"/>
        <v>71</v>
      </c>
      <c r="O3565" s="59">
        <f t="shared" si="334"/>
        <v>-1</v>
      </c>
    </row>
    <row r="3566" spans="1:15" ht="12.5" customHeight="1" x14ac:dyDescent="0.35">
      <c r="A3566" s="61">
        <v>71</v>
      </c>
      <c r="B3566" s="61" t="s">
        <v>54</v>
      </c>
      <c r="C3566" s="70">
        <v>151.91220000000001</v>
      </c>
      <c r="D3566" s="59" t="s">
        <v>50</v>
      </c>
      <c r="E3566" s="61" t="s">
        <v>42</v>
      </c>
      <c r="F3566" s="61" t="s">
        <v>55</v>
      </c>
      <c r="G3566" s="61">
        <v>1E-4</v>
      </c>
      <c r="H3566" s="61" t="str">
        <f>IF(OR(G3566="",G3567="",G3568="",G3569=""),"",(SUMIF(A3566:A$7000,A3566,G3566:G$7000)))</f>
        <v/>
      </c>
      <c r="I3566" s="61" t="str">
        <f t="shared" si="336"/>
        <v/>
      </c>
      <c r="J3566" s="61" t="str">
        <f t="shared" si="332"/>
        <v/>
      </c>
      <c r="K3566" s="61">
        <f t="array" ref="K3566">(MAX(IF($A3566=InsertVoiceSwitchActivateLOG!A$1:A$7000,InsertVoiceSwitchActivateLOG!H$1:H$7000,0)))</f>
        <v>1.9500000000000003E-2</v>
      </c>
      <c r="L3566" s="61" t="str">
        <f t="shared" si="337"/>
        <v/>
      </c>
      <c r="M3566" s="61">
        <f t="shared" si="335"/>
        <v>20.900000000011687</v>
      </c>
      <c r="N3566" s="59">
        <f t="shared" si="333"/>
        <v>71</v>
      </c>
      <c r="O3566" s="59">
        <f t="shared" si="334"/>
        <v>1</v>
      </c>
    </row>
    <row r="3567" spans="1:15" ht="12.5" customHeight="1" x14ac:dyDescent="0.35">
      <c r="A3567" s="2">
        <v>71</v>
      </c>
      <c r="B3567" s="2" t="s">
        <v>54</v>
      </c>
      <c r="C3567" s="69">
        <v>151.93889999999999</v>
      </c>
      <c r="D3567" t="s">
        <v>50</v>
      </c>
      <c r="E3567" s="2" t="s">
        <v>42</v>
      </c>
      <c r="F3567" s="2" t="s">
        <v>55</v>
      </c>
      <c r="G3567" s="2">
        <v>1E-4</v>
      </c>
      <c r="H3567" s="2" t="str">
        <f>IF(OR(G3567="",G3568="",G3569="",G3570=""),"",(SUMIF(A3567:A$7000,A3567,G3567:G$7000)))</f>
        <v/>
      </c>
      <c r="I3567" s="55" t="str">
        <f t="shared" si="336"/>
        <v/>
      </c>
      <c r="J3567" s="61" t="str">
        <f t="shared" si="332"/>
        <v/>
      </c>
      <c r="K3567" s="55">
        <f t="array" ref="K3567">(MAX(IF($A3567=InsertVoiceSwitchActivateLOG!A$1:A$7000,InsertVoiceSwitchActivateLOG!H$1:H$7000,0)))</f>
        <v>1.9500000000000003E-2</v>
      </c>
      <c r="L3567" s="55" t="str">
        <f t="shared" si="337"/>
        <v/>
      </c>
      <c r="M3567" s="55">
        <f t="shared" si="335"/>
        <v>26.699999999976853</v>
      </c>
      <c r="N3567" s="59" t="str">
        <f t="shared" si="333"/>
        <v/>
      </c>
      <c r="O3567" s="59" t="str">
        <f t="shared" si="334"/>
        <v/>
      </c>
    </row>
    <row r="3568" spans="1:15" ht="12.5" customHeight="1" x14ac:dyDescent="0.35">
      <c r="A3568" s="61">
        <v>71</v>
      </c>
      <c r="B3568" s="61" t="s">
        <v>54</v>
      </c>
      <c r="C3568" s="70">
        <v>151.958</v>
      </c>
      <c r="D3568" s="59" t="s">
        <v>50</v>
      </c>
      <c r="E3568" s="61" t="s">
        <v>42</v>
      </c>
      <c r="F3568" s="61" t="s">
        <v>55</v>
      </c>
      <c r="G3568" s="61"/>
      <c r="H3568" s="61" t="str">
        <f>IF(OR(G3568="",G3569="",G3570="",G3571=""),"",(SUMIF(A3568:A$7000,A3568,G3568:G$7000)))</f>
        <v/>
      </c>
      <c r="I3568" s="61" t="str">
        <f t="shared" si="336"/>
        <v/>
      </c>
      <c r="J3568" s="61" t="str">
        <f t="shared" si="332"/>
        <v/>
      </c>
      <c r="K3568" s="61">
        <f t="array" ref="K3568">(MAX(IF($A3568=InsertVoiceSwitchActivateLOG!A$1:A$7000,InsertVoiceSwitchActivateLOG!H$1:H$7000,0)))</f>
        <v>1.9500000000000003E-2</v>
      </c>
      <c r="L3568" s="61" t="str">
        <f t="shared" si="337"/>
        <v/>
      </c>
      <c r="M3568" s="61">
        <f t="shared" si="335"/>
        <v>19.100000000008777</v>
      </c>
      <c r="N3568" s="59" t="str">
        <f t="shared" si="333"/>
        <v/>
      </c>
      <c r="O3568" s="59" t="str">
        <f t="shared" si="334"/>
        <v/>
      </c>
    </row>
    <row r="3569" spans="1:15" ht="12.5" customHeight="1" x14ac:dyDescent="0.35">
      <c r="A3569" s="2">
        <v>71</v>
      </c>
      <c r="B3569" s="2" t="s">
        <v>54</v>
      </c>
      <c r="C3569" s="69">
        <v>151.9845</v>
      </c>
      <c r="D3569" t="s">
        <v>50</v>
      </c>
      <c r="E3569" s="2" t="s">
        <v>42</v>
      </c>
      <c r="F3569" s="2" t="s">
        <v>55</v>
      </c>
      <c r="G3569" s="2"/>
      <c r="H3569" s="2" t="str">
        <f>IF(OR(G3569="",G3570="",G3571="",G3572=""),"",(SUMIF(A3569:A$7000,A3569,G3569:G$7000)))</f>
        <v/>
      </c>
      <c r="I3569" s="55" t="str">
        <f t="shared" si="336"/>
        <v/>
      </c>
      <c r="J3569" s="61" t="str">
        <f t="shared" si="332"/>
        <v/>
      </c>
      <c r="K3569" s="55">
        <f t="array" ref="K3569">(MAX(IF($A3569=InsertVoiceSwitchActivateLOG!A$1:A$7000,InsertVoiceSwitchActivateLOG!H$1:H$7000,0)))</f>
        <v>1.9500000000000003E-2</v>
      </c>
      <c r="L3569" s="55" t="str">
        <f t="shared" si="337"/>
        <v/>
      </c>
      <c r="M3569" s="55">
        <f t="shared" si="335"/>
        <v>26.499999999998636</v>
      </c>
      <c r="N3569" s="59" t="str">
        <f t="shared" si="333"/>
        <v/>
      </c>
      <c r="O3569" s="59" t="str">
        <f t="shared" si="334"/>
        <v/>
      </c>
    </row>
    <row r="3570" spans="1:15" ht="12.5" customHeight="1" x14ac:dyDescent="0.35">
      <c r="A3570" s="61">
        <v>71</v>
      </c>
      <c r="B3570" s="61" t="s">
        <v>54</v>
      </c>
      <c r="C3570" s="70">
        <v>152.00550000000001</v>
      </c>
      <c r="D3570" s="59" t="s">
        <v>50</v>
      </c>
      <c r="E3570" s="61" t="s">
        <v>42</v>
      </c>
      <c r="F3570" s="61" t="s">
        <v>55</v>
      </c>
      <c r="G3570" s="61"/>
      <c r="H3570" s="61" t="str">
        <f>IF(OR(G3570="",G3571="",G3572="",G3573=""),"",(SUMIF(A3570:A$7000,A3570,G3570:G$7000)))</f>
        <v/>
      </c>
      <c r="I3570" s="61" t="str">
        <f t="shared" si="336"/>
        <v/>
      </c>
      <c r="J3570" s="61" t="str">
        <f t="shared" si="332"/>
        <v/>
      </c>
      <c r="K3570" s="61">
        <f t="array" ref="K3570">(MAX(IF($A3570=InsertVoiceSwitchActivateLOG!A$1:A$7000,InsertVoiceSwitchActivateLOG!H$1:H$7000,0)))</f>
        <v>1.9500000000000003E-2</v>
      </c>
      <c r="L3570" s="61" t="str">
        <f t="shared" si="337"/>
        <v/>
      </c>
      <c r="M3570" s="61">
        <f t="shared" si="335"/>
        <v>21.000000000015007</v>
      </c>
      <c r="N3570" s="59" t="str">
        <f t="shared" si="333"/>
        <v/>
      </c>
      <c r="O3570" s="59" t="str">
        <f t="shared" si="334"/>
        <v/>
      </c>
    </row>
    <row r="3571" spans="1:15" ht="12.5" customHeight="1" x14ac:dyDescent="0.35">
      <c r="A3571" s="2">
        <v>71</v>
      </c>
      <c r="B3571" s="2" t="s">
        <v>54</v>
      </c>
      <c r="C3571" s="69">
        <v>152.0273</v>
      </c>
      <c r="D3571" t="s">
        <v>50</v>
      </c>
      <c r="E3571" s="2" t="s">
        <v>42</v>
      </c>
      <c r="F3571" s="2" t="s">
        <v>55</v>
      </c>
      <c r="G3571" s="2"/>
      <c r="H3571" s="2" t="str">
        <f>IF(OR(G3571="",G3572="",G3573="",G3574=""),"",(SUMIF(A3571:A$7000,A3571,G3571:G$7000)))</f>
        <v/>
      </c>
      <c r="I3571" s="55" t="str">
        <f t="shared" si="336"/>
        <v/>
      </c>
      <c r="J3571" s="61" t="str">
        <f t="shared" si="332"/>
        <v/>
      </c>
      <c r="K3571" s="55">
        <f t="array" ref="K3571">(MAX(IF($A3571=InsertVoiceSwitchActivateLOG!A$1:A$7000,InsertVoiceSwitchActivateLOG!H$1:H$7000,0)))</f>
        <v>1.9500000000000003E-2</v>
      </c>
      <c r="L3571" s="55" t="str">
        <f t="shared" si="337"/>
        <v/>
      </c>
      <c r="M3571" s="55">
        <f t="shared" si="335"/>
        <v>21.79999999998472</v>
      </c>
      <c r="N3571" s="59" t="str">
        <f t="shared" si="333"/>
        <v/>
      </c>
      <c r="O3571" s="59" t="str">
        <f t="shared" si="334"/>
        <v/>
      </c>
    </row>
    <row r="3572" spans="1:15" ht="12.5" customHeight="1" x14ac:dyDescent="0.35">
      <c r="A3572" s="61">
        <v>71</v>
      </c>
      <c r="B3572" s="61" t="s">
        <v>54</v>
      </c>
      <c r="C3572" s="70">
        <v>152.05109999999999</v>
      </c>
      <c r="D3572" s="59" t="s">
        <v>50</v>
      </c>
      <c r="E3572" s="61" t="s">
        <v>42</v>
      </c>
      <c r="F3572" s="61" t="s">
        <v>55</v>
      </c>
      <c r="G3572" s="61"/>
      <c r="H3572" s="61" t="str">
        <f>IF(OR(G3572="",G3573="",G3574="",G3575=""),"",(SUMIF(A3572:A$7000,A3572,G3572:G$7000)))</f>
        <v/>
      </c>
      <c r="I3572" s="61" t="str">
        <f t="shared" si="336"/>
        <v/>
      </c>
      <c r="J3572" s="61" t="str">
        <f t="shared" si="332"/>
        <v/>
      </c>
      <c r="K3572" s="61">
        <f t="array" ref="K3572">(MAX(IF($A3572=InsertVoiceSwitchActivateLOG!A$1:A$7000,InsertVoiceSwitchActivateLOG!H$1:H$7000,0)))</f>
        <v>1.9500000000000003E-2</v>
      </c>
      <c r="L3572" s="61" t="str">
        <f t="shared" si="337"/>
        <v/>
      </c>
      <c r="M3572" s="61">
        <f t="shared" si="335"/>
        <v>23.79999999999427</v>
      </c>
      <c r="N3572" s="59" t="str">
        <f t="shared" si="333"/>
        <v/>
      </c>
      <c r="O3572" s="59" t="str">
        <f t="shared" si="334"/>
        <v/>
      </c>
    </row>
    <row r="3573" spans="1:15" ht="12.5" customHeight="1" x14ac:dyDescent="0.35">
      <c r="A3573" s="2">
        <v>71</v>
      </c>
      <c r="B3573" s="2" t="s">
        <v>54</v>
      </c>
      <c r="C3573" s="69">
        <v>152.06739999999999</v>
      </c>
      <c r="D3573" t="s">
        <v>50</v>
      </c>
      <c r="E3573" s="2" t="s">
        <v>42</v>
      </c>
      <c r="F3573" s="2" t="s">
        <v>55</v>
      </c>
      <c r="G3573" s="2"/>
      <c r="H3573" s="2" t="str">
        <f>IF(OR(G3573="",G3574="",G3575="",G3576=""),"",(SUMIF(A3573:A$7000,A3573,G3573:G$7000)))</f>
        <v/>
      </c>
      <c r="I3573" s="55" t="str">
        <f t="shared" si="336"/>
        <v/>
      </c>
      <c r="J3573" s="61" t="str">
        <f t="shared" si="332"/>
        <v/>
      </c>
      <c r="K3573" s="55">
        <f t="array" ref="K3573">(MAX(IF($A3573=InsertVoiceSwitchActivateLOG!A$1:A$7000,InsertVoiceSwitchActivateLOG!H$1:H$7000,0)))</f>
        <v>1.9500000000000003E-2</v>
      </c>
      <c r="L3573" s="55" t="str">
        <f t="shared" si="337"/>
        <v/>
      </c>
      <c r="M3573" s="55">
        <f t="shared" si="335"/>
        <v>16.300000000001091</v>
      </c>
      <c r="N3573" s="59" t="str">
        <f t="shared" si="333"/>
        <v/>
      </c>
      <c r="O3573" s="59" t="str">
        <f t="shared" si="334"/>
        <v/>
      </c>
    </row>
    <row r="3574" spans="1:15" ht="12.5" customHeight="1" x14ac:dyDescent="0.35">
      <c r="A3574" s="61">
        <v>71</v>
      </c>
      <c r="B3574" s="61" t="s">
        <v>54</v>
      </c>
      <c r="C3574" s="70">
        <v>152.0839</v>
      </c>
      <c r="D3574" s="59" t="s">
        <v>50</v>
      </c>
      <c r="E3574" s="61" t="s">
        <v>42</v>
      </c>
      <c r="F3574" s="61" t="s">
        <v>55</v>
      </c>
      <c r="G3574" s="61"/>
      <c r="H3574" s="61" t="str">
        <f>IF(OR(G3574="",G3575="",G3576="",G3577=""),"",(SUMIF(A3574:A$7000,A3574,G3574:G$7000)))</f>
        <v/>
      </c>
      <c r="I3574" s="61" t="str">
        <f t="shared" si="336"/>
        <v/>
      </c>
      <c r="J3574" s="61" t="str">
        <f t="shared" si="332"/>
        <v/>
      </c>
      <c r="K3574" s="61">
        <f t="array" ref="K3574">(MAX(IF($A3574=InsertVoiceSwitchActivateLOG!A$1:A$7000,InsertVoiceSwitchActivateLOG!H$1:H$7000,0)))</f>
        <v>1.9500000000000003E-2</v>
      </c>
      <c r="L3574" s="61" t="str">
        <f t="shared" si="337"/>
        <v/>
      </c>
      <c r="M3574" s="61">
        <f t="shared" si="335"/>
        <v>16.500000000007731</v>
      </c>
      <c r="N3574" s="59" t="str">
        <f t="shared" si="333"/>
        <v/>
      </c>
      <c r="O3574" s="59" t="str">
        <f t="shared" si="334"/>
        <v/>
      </c>
    </row>
    <row r="3575" spans="1:15" ht="12.5" customHeight="1" x14ac:dyDescent="0.35">
      <c r="A3575" s="2">
        <v>71</v>
      </c>
      <c r="B3575" s="2" t="s">
        <v>54</v>
      </c>
      <c r="C3575" s="69">
        <v>152.09950000000001</v>
      </c>
      <c r="D3575" t="s">
        <v>50</v>
      </c>
      <c r="E3575" s="2" t="s">
        <v>42</v>
      </c>
      <c r="F3575" s="2" t="s">
        <v>55</v>
      </c>
      <c r="G3575" s="2"/>
      <c r="H3575" s="2" t="str">
        <f>IF(OR(G3575="",G3576="",G3577="",G3578=""),"",(SUMIF(A3575:A$7000,A3575,G3575:G$7000)))</f>
        <v/>
      </c>
      <c r="I3575" s="55" t="str">
        <f t="shared" si="336"/>
        <v/>
      </c>
      <c r="J3575" s="61" t="str">
        <f t="shared" si="332"/>
        <v/>
      </c>
      <c r="K3575" s="55">
        <f t="array" ref="K3575">(MAX(IF($A3575=InsertVoiceSwitchActivateLOG!A$1:A$7000,InsertVoiceSwitchActivateLOG!H$1:H$7000,0)))</f>
        <v>1.9500000000000003E-2</v>
      </c>
      <c r="L3575" s="55" t="str">
        <f t="shared" si="337"/>
        <v/>
      </c>
      <c r="M3575" s="55">
        <f t="shared" si="335"/>
        <v>15.600000000006276</v>
      </c>
      <c r="N3575" s="59" t="str">
        <f t="shared" si="333"/>
        <v/>
      </c>
      <c r="O3575" s="59" t="str">
        <f t="shared" si="334"/>
        <v/>
      </c>
    </row>
    <row r="3576" spans="1:15" ht="12.5" customHeight="1" x14ac:dyDescent="0.35">
      <c r="A3576" s="61">
        <v>71</v>
      </c>
      <c r="B3576" s="61" t="s">
        <v>54</v>
      </c>
      <c r="C3576" s="70">
        <v>152.1156</v>
      </c>
      <c r="D3576" s="59" t="s">
        <v>50</v>
      </c>
      <c r="E3576" s="61" t="s">
        <v>42</v>
      </c>
      <c r="F3576" s="61" t="s">
        <v>55</v>
      </c>
      <c r="G3576" s="61"/>
      <c r="H3576" s="61" t="str">
        <f>IF(OR(G3576="",G3577="",G3578="",G3579=""),"",(SUMIF(A3576:A$7000,A3576,G3576:G$7000)))</f>
        <v/>
      </c>
      <c r="I3576" s="61" t="str">
        <f t="shared" si="336"/>
        <v/>
      </c>
      <c r="J3576" s="61" t="str">
        <f t="shared" si="332"/>
        <v/>
      </c>
      <c r="K3576" s="61">
        <f t="array" ref="K3576">(MAX(IF($A3576=InsertVoiceSwitchActivateLOG!A$1:A$7000,InsertVoiceSwitchActivateLOG!H$1:H$7000,0)))</f>
        <v>1.9500000000000003E-2</v>
      </c>
      <c r="L3576" s="61" t="str">
        <f t="shared" si="337"/>
        <v/>
      </c>
      <c r="M3576" s="61">
        <f t="shared" si="335"/>
        <v>16.099999999994452</v>
      </c>
      <c r="N3576" s="59" t="str">
        <f t="shared" si="333"/>
        <v/>
      </c>
      <c r="O3576" s="59" t="str">
        <f t="shared" si="334"/>
        <v/>
      </c>
    </row>
    <row r="3577" spans="1:15" ht="12.5" customHeight="1" x14ac:dyDescent="0.35">
      <c r="A3577" s="2">
        <v>71</v>
      </c>
      <c r="B3577" s="2" t="s">
        <v>54</v>
      </c>
      <c r="C3577" s="69">
        <v>152.1311</v>
      </c>
      <c r="D3577" t="s">
        <v>50</v>
      </c>
      <c r="E3577" s="2" t="s">
        <v>42</v>
      </c>
      <c r="F3577" s="2" t="s">
        <v>55</v>
      </c>
      <c r="G3577" s="2"/>
      <c r="H3577" s="2" t="str">
        <f>IF(OR(G3577="",G3578="",G3579="",G3580=""),"",(SUMIF(A3577:A$7000,A3577,G3577:G$7000)))</f>
        <v/>
      </c>
      <c r="I3577" s="55" t="str">
        <f t="shared" si="336"/>
        <v/>
      </c>
      <c r="J3577" s="61" t="str">
        <f t="shared" si="332"/>
        <v/>
      </c>
      <c r="K3577" s="55">
        <f t="array" ref="K3577">(MAX(IF($A3577=InsertVoiceSwitchActivateLOG!A$1:A$7000,InsertVoiceSwitchActivateLOG!H$1:H$7000,0)))</f>
        <v>1.9500000000000003E-2</v>
      </c>
      <c r="L3577" s="55" t="str">
        <f t="shared" si="337"/>
        <v/>
      </c>
      <c r="M3577" s="55">
        <f t="shared" si="335"/>
        <v>15.500000000002956</v>
      </c>
      <c r="N3577" s="59" t="str">
        <f t="shared" si="333"/>
        <v/>
      </c>
      <c r="O3577" s="59" t="str">
        <f t="shared" si="334"/>
        <v/>
      </c>
    </row>
    <row r="3578" spans="1:15" ht="12.5" customHeight="1" x14ac:dyDescent="0.35">
      <c r="A3578" s="61">
        <v>71</v>
      </c>
      <c r="B3578" s="61" t="s">
        <v>54</v>
      </c>
      <c r="C3578" s="70">
        <v>152.14689999999999</v>
      </c>
      <c r="D3578" s="59" t="s">
        <v>50</v>
      </c>
      <c r="E3578" s="61" t="s">
        <v>42</v>
      </c>
      <c r="F3578" s="61" t="s">
        <v>55</v>
      </c>
      <c r="G3578" s="61"/>
      <c r="H3578" s="61" t="str">
        <f>IF(OR(G3578="",G3579="",G3580="",G3581=""),"",(SUMIF(A3578:A$7000,A3578,G3578:G$7000)))</f>
        <v/>
      </c>
      <c r="I3578" s="61" t="str">
        <f t="shared" si="336"/>
        <v/>
      </c>
      <c r="J3578" s="61" t="str">
        <f t="shared" si="332"/>
        <v/>
      </c>
      <c r="K3578" s="61">
        <f t="array" ref="K3578">(MAX(IF($A3578=InsertVoiceSwitchActivateLOG!A$1:A$7000,InsertVoiceSwitchActivateLOG!H$1:H$7000,0)))</f>
        <v>1.9500000000000003E-2</v>
      </c>
      <c r="L3578" s="61" t="str">
        <f t="shared" si="337"/>
        <v/>
      </c>
      <c r="M3578" s="61">
        <f t="shared" si="335"/>
        <v>15.799999999984493</v>
      </c>
      <c r="N3578" s="59" t="str">
        <f t="shared" si="333"/>
        <v/>
      </c>
      <c r="O3578" s="59" t="str">
        <f t="shared" si="334"/>
        <v/>
      </c>
    </row>
    <row r="3579" spans="1:15" ht="12.5" customHeight="1" x14ac:dyDescent="0.35">
      <c r="A3579" s="2">
        <v>71</v>
      </c>
      <c r="B3579" s="2" t="s">
        <v>54</v>
      </c>
      <c r="C3579" s="69">
        <v>152.16290000000001</v>
      </c>
      <c r="D3579" t="s">
        <v>50</v>
      </c>
      <c r="E3579" s="2" t="s">
        <v>42</v>
      </c>
      <c r="F3579" s="2" t="s">
        <v>55</v>
      </c>
      <c r="G3579" s="2"/>
      <c r="H3579" s="2" t="str">
        <f>IF(OR(G3579="",G3580="",G3581="",G3582=""),"",(SUMIF(A3579:A$7000,A3579,G3579:G$7000)))</f>
        <v/>
      </c>
      <c r="I3579" s="55" t="str">
        <f t="shared" si="336"/>
        <v/>
      </c>
      <c r="J3579" s="61" t="str">
        <f t="shared" si="332"/>
        <v/>
      </c>
      <c r="K3579" s="55">
        <f t="array" ref="K3579">(MAX(IF($A3579=InsertVoiceSwitchActivateLOG!A$1:A$7000,InsertVoiceSwitchActivateLOG!H$1:H$7000,0)))</f>
        <v>1.9500000000000003E-2</v>
      </c>
      <c r="L3579" s="55" t="str">
        <f t="shared" si="337"/>
        <v/>
      </c>
      <c r="M3579" s="55">
        <f t="shared" si="335"/>
        <v>16.000000000019554</v>
      </c>
      <c r="N3579" s="59" t="str">
        <f t="shared" si="333"/>
        <v/>
      </c>
      <c r="O3579" s="59" t="str">
        <f t="shared" si="334"/>
        <v/>
      </c>
    </row>
    <row r="3580" spans="1:15" ht="12.5" customHeight="1" x14ac:dyDescent="0.35">
      <c r="A3580" s="61">
        <v>71</v>
      </c>
      <c r="B3580" s="61" t="s">
        <v>54</v>
      </c>
      <c r="C3580" s="70">
        <v>152.18020000000001</v>
      </c>
      <c r="D3580" s="59" t="s">
        <v>50</v>
      </c>
      <c r="E3580" s="61" t="s">
        <v>42</v>
      </c>
      <c r="F3580" s="61" t="s">
        <v>55</v>
      </c>
      <c r="G3580" s="61"/>
      <c r="H3580" s="61" t="str">
        <f>IF(OR(G3580="",G3581="",G3582="",G3583=""),"",(SUMIF(A3580:A$7000,A3580,G3580:G$7000)))</f>
        <v/>
      </c>
      <c r="I3580" s="61" t="str">
        <f t="shared" si="336"/>
        <v/>
      </c>
      <c r="J3580" s="61" t="str">
        <f t="shared" si="332"/>
        <v/>
      </c>
      <c r="K3580" s="61">
        <f t="array" ref="K3580">(MAX(IF($A3580=InsertVoiceSwitchActivateLOG!A$1:A$7000,InsertVoiceSwitchActivateLOG!H$1:H$7000,0)))</f>
        <v>1.9500000000000003E-2</v>
      </c>
      <c r="L3580" s="61" t="str">
        <f t="shared" si="337"/>
        <v/>
      </c>
      <c r="M3580" s="61">
        <f t="shared" si="335"/>
        <v>17.300000000005866</v>
      </c>
      <c r="N3580" s="59" t="str">
        <f t="shared" si="333"/>
        <v/>
      </c>
      <c r="O3580" s="59" t="str">
        <f t="shared" si="334"/>
        <v/>
      </c>
    </row>
    <row r="3581" spans="1:15" ht="12.5" customHeight="1" x14ac:dyDescent="0.35">
      <c r="A3581" s="2">
        <v>71</v>
      </c>
      <c r="B3581" s="2" t="s">
        <v>54</v>
      </c>
      <c r="C3581" s="69">
        <v>152.1962</v>
      </c>
      <c r="D3581" t="s">
        <v>50</v>
      </c>
      <c r="E3581" s="2" t="s">
        <v>42</v>
      </c>
      <c r="F3581" s="2" t="s">
        <v>55</v>
      </c>
      <c r="G3581" s="2"/>
      <c r="H3581" s="2" t="str">
        <f>IF(OR(G3581="",G3582="",G3583="",G3584=""),"",(SUMIF(A3581:A$7000,A3581,G3581:G$7000)))</f>
        <v/>
      </c>
      <c r="I3581" s="55" t="str">
        <f t="shared" si="336"/>
        <v/>
      </c>
      <c r="J3581" s="61" t="str">
        <f t="shared" si="332"/>
        <v/>
      </c>
      <c r="K3581" s="55">
        <f t="array" ref="K3581">(MAX(IF($A3581=InsertVoiceSwitchActivateLOG!A$1:A$7000,InsertVoiceSwitchActivateLOG!H$1:H$7000,0)))</f>
        <v>1.9500000000000003E-2</v>
      </c>
      <c r="L3581" s="55" t="str">
        <f t="shared" si="337"/>
        <v/>
      </c>
      <c r="M3581" s="55">
        <f t="shared" si="335"/>
        <v>15.999999999991132</v>
      </c>
      <c r="N3581" s="59" t="str">
        <f t="shared" si="333"/>
        <v/>
      </c>
      <c r="O3581" s="59" t="str">
        <f t="shared" si="334"/>
        <v/>
      </c>
    </row>
    <row r="3582" spans="1:15" ht="12.5" customHeight="1" x14ac:dyDescent="0.35">
      <c r="A3582" s="61">
        <v>71</v>
      </c>
      <c r="B3582" s="61" t="s">
        <v>54</v>
      </c>
      <c r="C3582" s="70">
        <v>152.21180000000001</v>
      </c>
      <c r="D3582" s="59" t="s">
        <v>50</v>
      </c>
      <c r="E3582" s="61" t="s">
        <v>42</v>
      </c>
      <c r="F3582" s="61" t="s">
        <v>55</v>
      </c>
      <c r="G3582" s="61"/>
      <c r="H3582" s="61" t="str">
        <f>IF(OR(G3582="",G3583="",G3584="",G3585=""),"",(SUMIF(A3582:A$7000,A3582,G3582:G$7000)))</f>
        <v/>
      </c>
      <c r="I3582" s="61" t="str">
        <f t="shared" si="336"/>
        <v/>
      </c>
      <c r="J3582" s="61" t="str">
        <f t="shared" si="332"/>
        <v/>
      </c>
      <c r="K3582" s="61">
        <f t="array" ref="K3582">(MAX(IF($A3582=InsertVoiceSwitchActivateLOG!A$1:A$7000,InsertVoiceSwitchActivateLOG!H$1:H$7000,0)))</f>
        <v>1.9500000000000003E-2</v>
      </c>
      <c r="L3582" s="61" t="str">
        <f t="shared" si="337"/>
        <v/>
      </c>
      <c r="M3582" s="61">
        <f t="shared" si="335"/>
        <v>15.600000000006276</v>
      </c>
      <c r="N3582" s="59" t="str">
        <f t="shared" si="333"/>
        <v/>
      </c>
      <c r="O3582" s="59" t="str">
        <f t="shared" si="334"/>
        <v/>
      </c>
    </row>
    <row r="3583" spans="1:15" ht="12.5" customHeight="1" x14ac:dyDescent="0.35">
      <c r="A3583" s="2">
        <v>71</v>
      </c>
      <c r="B3583" s="2" t="s">
        <v>54</v>
      </c>
      <c r="C3583" s="69">
        <v>152.22829999999999</v>
      </c>
      <c r="D3583" t="s">
        <v>50</v>
      </c>
      <c r="E3583" s="2" t="s">
        <v>42</v>
      </c>
      <c r="F3583" s="2" t="s">
        <v>55</v>
      </c>
      <c r="G3583" s="2"/>
      <c r="H3583" s="2" t="str">
        <f>IF(OR(G3583="",G3584="",G3585="",G3586=""),"",(SUMIF(A3583:A$7000,A3583,G3583:G$7000)))</f>
        <v/>
      </c>
      <c r="I3583" s="55" t="str">
        <f t="shared" si="336"/>
        <v/>
      </c>
      <c r="J3583" s="61" t="str">
        <f t="shared" si="332"/>
        <v/>
      </c>
      <c r="K3583" s="55">
        <f t="array" ref="K3583">(MAX(IF($A3583=InsertVoiceSwitchActivateLOG!A$1:A$7000,InsertVoiceSwitchActivateLOG!H$1:H$7000,0)))</f>
        <v>1.9500000000000003E-2</v>
      </c>
      <c r="L3583" s="55" t="str">
        <f t="shared" si="337"/>
        <v/>
      </c>
      <c r="M3583" s="55">
        <f t="shared" si="335"/>
        <v>16.499999999979309</v>
      </c>
      <c r="N3583" s="59" t="str">
        <f t="shared" si="333"/>
        <v/>
      </c>
      <c r="O3583" s="59" t="str">
        <f t="shared" si="334"/>
        <v/>
      </c>
    </row>
    <row r="3584" spans="1:15" ht="12.5" customHeight="1" x14ac:dyDescent="0.35">
      <c r="A3584" s="61">
        <v>72</v>
      </c>
      <c r="B3584" s="61" t="s">
        <v>54</v>
      </c>
      <c r="C3584" s="70">
        <v>153.25</v>
      </c>
      <c r="D3584" s="59" t="s">
        <v>50</v>
      </c>
      <c r="E3584" s="61" t="s">
        <v>41</v>
      </c>
      <c r="F3584" s="61" t="s">
        <v>55</v>
      </c>
      <c r="G3584" s="61"/>
      <c r="H3584" s="61" t="str">
        <f>IF(OR(G3584="",G3585="",G3586="",G3587=""),"",(SUMIF(A3584:A$7000,A3584,G3584:G$7000)))</f>
        <v/>
      </c>
      <c r="I3584" s="61" t="str">
        <f t="shared" si="336"/>
        <v/>
      </c>
      <c r="J3584" s="61" t="str">
        <f t="shared" si="332"/>
        <v/>
      </c>
      <c r="K3584" s="61">
        <f t="array" ref="K3584">(MAX(IF($A3584=InsertVoiceSwitchActivateLOG!A$1:A$7000,InsertVoiceSwitchActivateLOG!H$1:H$7000,0)))</f>
        <v>8.8499999999999995E-2</v>
      </c>
      <c r="L3584" s="61" t="str">
        <f t="shared" si="337"/>
        <v/>
      </c>
      <c r="M3584" s="61">
        <f t="shared" si="335"/>
        <v>0</v>
      </c>
      <c r="N3584" s="59" t="str">
        <f t="shared" si="333"/>
        <v/>
      </c>
      <c r="O3584" s="59" t="str">
        <f t="shared" si="334"/>
        <v/>
      </c>
    </row>
    <row r="3585" spans="1:15" ht="12.5" customHeight="1" x14ac:dyDescent="0.35">
      <c r="A3585" s="2">
        <v>72</v>
      </c>
      <c r="B3585" s="2" t="s">
        <v>54</v>
      </c>
      <c r="C3585" s="69">
        <v>153.27119999999999</v>
      </c>
      <c r="D3585" t="s">
        <v>50</v>
      </c>
      <c r="E3585" s="2" t="s">
        <v>41</v>
      </c>
      <c r="F3585" s="2" t="s">
        <v>55</v>
      </c>
      <c r="G3585" s="2"/>
      <c r="H3585" s="2" t="str">
        <f>IF(OR(G3585="",G3586="",G3587="",G3588=""),"",(SUMIF(A3585:A$7000,A3585,G3585:G$7000)))</f>
        <v/>
      </c>
      <c r="I3585" s="55" t="str">
        <f t="shared" si="336"/>
        <v/>
      </c>
      <c r="J3585" s="61" t="str">
        <f t="shared" si="332"/>
        <v/>
      </c>
      <c r="K3585" s="55">
        <f t="array" ref="K3585">(MAX(IF($A3585=InsertVoiceSwitchActivateLOG!A$1:A$7000,InsertVoiceSwitchActivateLOG!H$1:H$7000,0)))</f>
        <v>8.8499999999999995E-2</v>
      </c>
      <c r="L3585" s="55" t="str">
        <f t="shared" si="337"/>
        <v/>
      </c>
      <c r="M3585" s="55">
        <f t="shared" si="335"/>
        <v>21.199999999993224</v>
      </c>
      <c r="N3585" s="59" t="str">
        <f t="shared" si="333"/>
        <v/>
      </c>
      <c r="O3585" s="59" t="str">
        <f t="shared" si="334"/>
        <v/>
      </c>
    </row>
    <row r="3586" spans="1:15" ht="12.5" customHeight="1" x14ac:dyDescent="0.35">
      <c r="A3586" s="61">
        <v>72</v>
      </c>
      <c r="B3586" s="61" t="s">
        <v>54</v>
      </c>
      <c r="C3586" s="70">
        <v>153.29810000000001</v>
      </c>
      <c r="D3586" s="59" t="s">
        <v>50</v>
      </c>
      <c r="E3586" s="61" t="s">
        <v>41</v>
      </c>
      <c r="F3586" s="61" t="s">
        <v>55</v>
      </c>
      <c r="G3586" s="61"/>
      <c r="H3586" s="61" t="str">
        <f>IF(OR(G3586="",G3587="",G3588="",G3589=""),"",(SUMIF(A3586:A$7000,A3586,G3586:G$7000)))</f>
        <v/>
      </c>
      <c r="I3586" s="61" t="str">
        <f t="shared" si="336"/>
        <v/>
      </c>
      <c r="J3586" s="61" t="str">
        <f t="shared" si="332"/>
        <v/>
      </c>
      <c r="K3586" s="61">
        <f t="array" ref="K3586">(MAX(IF($A3586=InsertVoiceSwitchActivateLOG!A$1:A$7000,InsertVoiceSwitchActivateLOG!H$1:H$7000,0)))</f>
        <v>8.8499999999999995E-2</v>
      </c>
      <c r="L3586" s="61" t="str">
        <f t="shared" si="337"/>
        <v/>
      </c>
      <c r="M3586" s="61">
        <f t="shared" si="335"/>
        <v>26.900000000011914</v>
      </c>
      <c r="N3586" s="59" t="str">
        <f t="shared" si="333"/>
        <v/>
      </c>
      <c r="O3586" s="59" t="str">
        <f t="shared" si="334"/>
        <v/>
      </c>
    </row>
    <row r="3587" spans="1:15" ht="12.5" customHeight="1" x14ac:dyDescent="0.35">
      <c r="A3587" s="2">
        <v>72</v>
      </c>
      <c r="B3587" s="2" t="s">
        <v>54</v>
      </c>
      <c r="C3587" s="69">
        <v>153.31960000000001</v>
      </c>
      <c r="D3587" t="s">
        <v>50</v>
      </c>
      <c r="E3587" s="2" t="s">
        <v>41</v>
      </c>
      <c r="F3587" s="2" t="s">
        <v>55</v>
      </c>
      <c r="G3587" s="2"/>
      <c r="H3587" s="2" t="str">
        <f>IF(OR(G3587="",G3588="",G3589="",G3590=""),"",(SUMIF(A3587:A$7000,A3587,G3587:G$7000)))</f>
        <v/>
      </c>
      <c r="I3587" s="55" t="str">
        <f t="shared" si="336"/>
        <v/>
      </c>
      <c r="J3587" s="61" t="str">
        <f t="shared" si="332"/>
        <v/>
      </c>
      <c r="K3587" s="55">
        <f t="array" ref="K3587">(MAX(IF($A3587=InsertVoiceSwitchActivateLOG!A$1:A$7000,InsertVoiceSwitchActivateLOG!H$1:H$7000,0)))</f>
        <v>8.8499999999999995E-2</v>
      </c>
      <c r="L3587" s="55" t="str">
        <f t="shared" si="337"/>
        <v/>
      </c>
      <c r="M3587" s="55">
        <f t="shared" si="335"/>
        <v>21.500000000003183</v>
      </c>
      <c r="N3587" s="59" t="str">
        <f t="shared" si="333"/>
        <v/>
      </c>
      <c r="O3587" s="59" t="str">
        <f t="shared" si="334"/>
        <v/>
      </c>
    </row>
    <row r="3588" spans="1:15" ht="12.5" customHeight="1" x14ac:dyDescent="0.35">
      <c r="A3588" s="61">
        <v>72</v>
      </c>
      <c r="B3588" s="61" t="s">
        <v>54</v>
      </c>
      <c r="C3588" s="70">
        <v>153.34700000000001</v>
      </c>
      <c r="D3588" s="59" t="s">
        <v>50</v>
      </c>
      <c r="E3588" s="61" t="s">
        <v>41</v>
      </c>
      <c r="F3588" s="61" t="s">
        <v>55</v>
      </c>
      <c r="G3588" s="61"/>
      <c r="H3588" s="61" t="str">
        <f>IF(OR(G3588="",G3589="",G3590="",G3591=""),"",(SUMIF(A3588:A$7000,A3588,G3588:G$7000)))</f>
        <v/>
      </c>
      <c r="I3588" s="61" t="str">
        <f t="shared" si="336"/>
        <v/>
      </c>
      <c r="J3588" s="61" t="str">
        <f t="shared" si="332"/>
        <v/>
      </c>
      <c r="K3588" s="61">
        <f t="array" ref="K3588">(MAX(IF($A3588=InsertVoiceSwitchActivateLOG!A$1:A$7000,InsertVoiceSwitchActivateLOG!H$1:H$7000,0)))</f>
        <v>8.8499999999999995E-2</v>
      </c>
      <c r="L3588" s="61" t="str">
        <f t="shared" si="337"/>
        <v/>
      </c>
      <c r="M3588" s="61">
        <f t="shared" si="335"/>
        <v>27.400000000000091</v>
      </c>
      <c r="N3588" s="59" t="str">
        <f t="shared" si="333"/>
        <v/>
      </c>
      <c r="O3588" s="59" t="str">
        <f t="shared" si="334"/>
        <v/>
      </c>
    </row>
    <row r="3589" spans="1:15" ht="12.5" customHeight="1" x14ac:dyDescent="0.35">
      <c r="A3589" s="2">
        <v>72</v>
      </c>
      <c r="B3589" s="2" t="s">
        <v>54</v>
      </c>
      <c r="C3589" s="69">
        <v>153.3777</v>
      </c>
      <c r="D3589" t="s">
        <v>50</v>
      </c>
      <c r="E3589" s="2" t="s">
        <v>41</v>
      </c>
      <c r="F3589" s="2" t="s">
        <v>55</v>
      </c>
      <c r="G3589" s="2"/>
      <c r="H3589" s="2" t="str">
        <f>IF(OR(G3589="",G3590="",G3591="",G3592=""),"",(SUMIF(A3589:A$7000,A3589,G3589:G$7000)))</f>
        <v/>
      </c>
      <c r="I3589" s="55" t="str">
        <f t="shared" si="336"/>
        <v/>
      </c>
      <c r="J3589" s="61" t="str">
        <f t="shared" si="332"/>
        <v/>
      </c>
      <c r="K3589" s="55">
        <f t="array" ref="K3589">(MAX(IF($A3589=InsertVoiceSwitchActivateLOG!A$1:A$7000,InsertVoiceSwitchActivateLOG!H$1:H$7000,0)))</f>
        <v>8.8499999999999995E-2</v>
      </c>
      <c r="L3589" s="55" t="str">
        <f t="shared" si="337"/>
        <v/>
      </c>
      <c r="M3589" s="55">
        <f t="shared" si="335"/>
        <v>30.699999999995953</v>
      </c>
      <c r="N3589" s="59" t="str">
        <f t="shared" si="333"/>
        <v/>
      </c>
      <c r="O3589" s="59" t="str">
        <f t="shared" si="334"/>
        <v/>
      </c>
    </row>
    <row r="3590" spans="1:15" ht="12.5" customHeight="1" x14ac:dyDescent="0.35">
      <c r="A3590" s="61">
        <v>72</v>
      </c>
      <c r="B3590" s="61" t="s">
        <v>54</v>
      </c>
      <c r="C3590" s="70">
        <v>153.39920000000001</v>
      </c>
      <c r="D3590" s="59" t="s">
        <v>50</v>
      </c>
      <c r="E3590" s="61" t="s">
        <v>41</v>
      </c>
      <c r="F3590" s="61" t="s">
        <v>55</v>
      </c>
      <c r="G3590" s="61"/>
      <c r="H3590" s="61" t="str">
        <f>IF(OR(G3590="",G3591="",G3592="",G3593=""),"",(SUMIF(A3590:A$7000,A3590,G3590:G$7000)))</f>
        <v/>
      </c>
      <c r="I3590" s="61" t="str">
        <f t="shared" si="336"/>
        <v/>
      </c>
      <c r="J3590" s="61" t="str">
        <f t="shared" si="332"/>
        <v/>
      </c>
      <c r="K3590" s="61">
        <f t="array" ref="K3590">(MAX(IF($A3590=InsertVoiceSwitchActivateLOG!A$1:A$7000,InsertVoiceSwitchActivateLOG!H$1:H$7000,0)))</f>
        <v>8.8499999999999995E-2</v>
      </c>
      <c r="L3590" s="61" t="str">
        <f t="shared" si="337"/>
        <v/>
      </c>
      <c r="M3590" s="61">
        <f t="shared" si="335"/>
        <v>21.500000000003183</v>
      </c>
      <c r="N3590" s="59" t="str">
        <f t="shared" si="333"/>
        <v/>
      </c>
      <c r="O3590" s="59" t="str">
        <f t="shared" si="334"/>
        <v/>
      </c>
    </row>
    <row r="3591" spans="1:15" ht="12.5" customHeight="1" x14ac:dyDescent="0.35">
      <c r="A3591" s="2">
        <v>72</v>
      </c>
      <c r="B3591" s="2" t="s">
        <v>54</v>
      </c>
      <c r="C3591" s="69">
        <v>153.41739999999999</v>
      </c>
      <c r="D3591" t="s">
        <v>50</v>
      </c>
      <c r="E3591" s="2" t="s">
        <v>41</v>
      </c>
      <c r="F3591" s="2" t="s">
        <v>55</v>
      </c>
      <c r="G3591" s="2"/>
      <c r="H3591" s="2" t="str">
        <f>IF(OR(G3591="",G3592="",G3593="",G3594=""),"",(SUMIF(A3591:A$7000,A3591,G3591:G$7000)))</f>
        <v/>
      </c>
      <c r="I3591" s="55" t="str">
        <f t="shared" si="336"/>
        <v/>
      </c>
      <c r="J3591" s="61" t="str">
        <f t="shared" si="332"/>
        <v/>
      </c>
      <c r="K3591" s="55">
        <f t="array" ref="K3591">(MAX(IF($A3591=InsertVoiceSwitchActivateLOG!A$1:A$7000,InsertVoiceSwitchActivateLOG!H$1:H$7000,0)))</f>
        <v>8.8499999999999995E-2</v>
      </c>
      <c r="L3591" s="55" t="str">
        <f t="shared" si="337"/>
        <v/>
      </c>
      <c r="M3591" s="55">
        <f t="shared" si="335"/>
        <v>18.1999999999789</v>
      </c>
      <c r="N3591" s="59" t="str">
        <f t="shared" si="333"/>
        <v/>
      </c>
      <c r="O3591" s="59" t="str">
        <f t="shared" si="334"/>
        <v/>
      </c>
    </row>
    <row r="3592" spans="1:15" ht="12.5" customHeight="1" x14ac:dyDescent="0.35">
      <c r="A3592" s="61">
        <v>72</v>
      </c>
      <c r="B3592" s="61" t="s">
        <v>54</v>
      </c>
      <c r="C3592" s="70">
        <v>153.434</v>
      </c>
      <c r="D3592" s="59" t="s">
        <v>50</v>
      </c>
      <c r="E3592" s="61" t="s">
        <v>41</v>
      </c>
      <c r="F3592" s="61" t="s">
        <v>55</v>
      </c>
      <c r="G3592" s="61"/>
      <c r="H3592" s="61" t="str">
        <f>IF(OR(G3592="",G3593="",G3594="",G3595=""),"",(SUMIF(A3592:A$7000,A3592,G3592:G$7000)))</f>
        <v/>
      </c>
      <c r="I3592" s="61" t="str">
        <f t="shared" si="336"/>
        <v/>
      </c>
      <c r="J3592" s="61" t="str">
        <f t="shared" si="332"/>
        <v/>
      </c>
      <c r="K3592" s="61">
        <f t="array" ref="K3592">(MAX(IF($A3592=InsertVoiceSwitchActivateLOG!A$1:A$7000,InsertVoiceSwitchActivateLOG!H$1:H$7000,0)))</f>
        <v>8.8499999999999995E-2</v>
      </c>
      <c r="L3592" s="61" t="str">
        <f t="shared" si="337"/>
        <v/>
      </c>
      <c r="M3592" s="61">
        <f t="shared" si="335"/>
        <v>16.60000000001105</v>
      </c>
      <c r="N3592" s="59" t="str">
        <f t="shared" si="333"/>
        <v/>
      </c>
      <c r="O3592" s="59" t="str">
        <f t="shared" si="334"/>
        <v/>
      </c>
    </row>
    <row r="3593" spans="1:15" ht="12.5" customHeight="1" x14ac:dyDescent="0.35">
      <c r="A3593" s="2">
        <v>72</v>
      </c>
      <c r="B3593" s="2" t="s">
        <v>54</v>
      </c>
      <c r="C3593" s="69">
        <v>153.4547</v>
      </c>
      <c r="D3593" t="s">
        <v>50</v>
      </c>
      <c r="E3593" s="2" t="s">
        <v>41</v>
      </c>
      <c r="F3593" s="2" t="s">
        <v>55</v>
      </c>
      <c r="G3593" s="2"/>
      <c r="H3593" s="2" t="str">
        <f>IF(OR(G3593="",G3594="",G3595="",G3596=""),"",(SUMIF(A3593:A$7000,A3593,G3593:G$7000)))</f>
        <v/>
      </c>
      <c r="I3593" s="55" t="str">
        <f t="shared" si="336"/>
        <v/>
      </c>
      <c r="J3593" s="61" t="str">
        <f t="shared" si="332"/>
        <v/>
      </c>
      <c r="K3593" s="55">
        <f t="array" ref="K3593">(MAX(IF($A3593=InsertVoiceSwitchActivateLOG!A$1:A$7000,InsertVoiceSwitchActivateLOG!H$1:H$7000,0)))</f>
        <v>8.8499999999999995E-2</v>
      </c>
      <c r="L3593" s="55" t="str">
        <f t="shared" si="337"/>
        <v/>
      </c>
      <c r="M3593" s="55">
        <f t="shared" si="335"/>
        <v>20.700000000005048</v>
      </c>
      <c r="N3593" s="59" t="str">
        <f t="shared" si="333"/>
        <v/>
      </c>
      <c r="O3593" s="59" t="str">
        <f t="shared" si="334"/>
        <v/>
      </c>
    </row>
    <row r="3594" spans="1:15" ht="12.5" customHeight="1" x14ac:dyDescent="0.35">
      <c r="A3594" s="61">
        <v>72</v>
      </c>
      <c r="B3594" s="61" t="s">
        <v>54</v>
      </c>
      <c r="C3594" s="70">
        <v>153.47620000000001</v>
      </c>
      <c r="D3594" s="59" t="s">
        <v>50</v>
      </c>
      <c r="E3594" s="61" t="s">
        <v>41</v>
      </c>
      <c r="F3594" s="61" t="s">
        <v>55</v>
      </c>
      <c r="G3594" s="61"/>
      <c r="H3594" s="61" t="str">
        <f>IF(OR(G3594="",G3595="",G3596="",G3597=""),"",(SUMIF(A3594:A$7000,A3594,G3594:G$7000)))</f>
        <v/>
      </c>
      <c r="I3594" s="61" t="str">
        <f t="shared" si="336"/>
        <v/>
      </c>
      <c r="J3594" s="61" t="str">
        <f t="shared" si="332"/>
        <v/>
      </c>
      <c r="K3594" s="61">
        <f t="array" ref="K3594">(MAX(IF($A3594=InsertVoiceSwitchActivateLOG!A$1:A$7000,InsertVoiceSwitchActivateLOG!H$1:H$7000,0)))</f>
        <v>8.8499999999999995E-2</v>
      </c>
      <c r="L3594" s="61" t="str">
        <f t="shared" si="337"/>
        <v/>
      </c>
      <c r="M3594" s="61">
        <f t="shared" si="335"/>
        <v>21.500000000003183</v>
      </c>
      <c r="N3594" s="59" t="str">
        <f t="shared" si="333"/>
        <v/>
      </c>
      <c r="O3594" s="59" t="str">
        <f t="shared" si="334"/>
        <v/>
      </c>
    </row>
    <row r="3595" spans="1:15" ht="12.5" customHeight="1" x14ac:dyDescent="0.35">
      <c r="A3595" s="2">
        <v>72</v>
      </c>
      <c r="B3595" s="2" t="s">
        <v>54</v>
      </c>
      <c r="C3595" s="69">
        <v>153.49199999999999</v>
      </c>
      <c r="D3595" t="s">
        <v>50</v>
      </c>
      <c r="E3595" s="2" t="s">
        <v>41</v>
      </c>
      <c r="F3595" s="2" t="s">
        <v>55</v>
      </c>
      <c r="G3595" s="2"/>
      <c r="H3595" s="2" t="str">
        <f>IF(OR(G3595="",G3596="",G3597="",G3598=""),"",(SUMIF(A3595:A$7000,A3595,G3595:G$7000)))</f>
        <v/>
      </c>
      <c r="I3595" s="55" t="str">
        <f t="shared" si="336"/>
        <v/>
      </c>
      <c r="J3595" s="61" t="str">
        <f t="shared" si="332"/>
        <v/>
      </c>
      <c r="K3595" s="55">
        <f t="array" ref="K3595">(MAX(IF($A3595=InsertVoiceSwitchActivateLOG!A$1:A$7000,InsertVoiceSwitchActivateLOG!H$1:H$7000,0)))</f>
        <v>8.8499999999999995E-2</v>
      </c>
      <c r="L3595" s="55" t="str">
        <f t="shared" si="337"/>
        <v/>
      </c>
      <c r="M3595" s="55">
        <f t="shared" si="335"/>
        <v>15.799999999984493</v>
      </c>
      <c r="N3595" s="59" t="str">
        <f t="shared" si="333"/>
        <v/>
      </c>
      <c r="O3595" s="59" t="str">
        <f t="shared" si="334"/>
        <v/>
      </c>
    </row>
    <row r="3596" spans="1:15" ht="12.5" customHeight="1" x14ac:dyDescent="0.35">
      <c r="A3596" s="61">
        <v>72</v>
      </c>
      <c r="B3596" s="61" t="s">
        <v>54</v>
      </c>
      <c r="C3596" s="70">
        <v>153.50829999999999</v>
      </c>
      <c r="D3596" s="59" t="s">
        <v>50</v>
      </c>
      <c r="E3596" s="61" t="s">
        <v>41</v>
      </c>
      <c r="F3596" s="61" t="s">
        <v>55</v>
      </c>
      <c r="G3596" s="61"/>
      <c r="H3596" s="61" t="str">
        <f>IF(OR(G3596="",G3597="",G3598="",G3599=""),"",(SUMIF(A3596:A$7000,A3596,G3596:G$7000)))</f>
        <v/>
      </c>
      <c r="I3596" s="61" t="str">
        <f t="shared" si="336"/>
        <v/>
      </c>
      <c r="J3596" s="61" t="str">
        <f t="shared" si="332"/>
        <v/>
      </c>
      <c r="K3596" s="61">
        <f t="array" ref="K3596">(MAX(IF($A3596=InsertVoiceSwitchActivateLOG!A$1:A$7000,InsertVoiceSwitchActivateLOG!H$1:H$7000,0)))</f>
        <v>8.8499999999999995E-2</v>
      </c>
      <c r="L3596" s="61" t="str">
        <f t="shared" si="337"/>
        <v/>
      </c>
      <c r="M3596" s="61">
        <f t="shared" si="335"/>
        <v>16.300000000001091</v>
      </c>
      <c r="N3596" s="59" t="str">
        <f t="shared" si="333"/>
        <v/>
      </c>
      <c r="O3596" s="59" t="str">
        <f t="shared" si="334"/>
        <v/>
      </c>
    </row>
    <row r="3597" spans="1:15" ht="12.5" customHeight="1" x14ac:dyDescent="0.35">
      <c r="A3597" s="2">
        <v>72</v>
      </c>
      <c r="B3597" s="2" t="s">
        <v>54</v>
      </c>
      <c r="C3597" s="69">
        <v>153.52699999999999</v>
      </c>
      <c r="D3597" t="s">
        <v>50</v>
      </c>
      <c r="E3597" s="2" t="s">
        <v>41</v>
      </c>
      <c r="F3597" s="2" t="s">
        <v>55</v>
      </c>
      <c r="G3597" s="2"/>
      <c r="H3597" s="2" t="str">
        <f>IF(OR(G3597="",G3598="",G3599="",G3600=""),"",(SUMIF(A3597:A$7000,A3597,G3597:G$7000)))</f>
        <v/>
      </c>
      <c r="I3597" s="55" t="str">
        <f t="shared" si="336"/>
        <v/>
      </c>
      <c r="J3597" s="61" t="str">
        <f t="shared" si="332"/>
        <v/>
      </c>
      <c r="K3597" s="55">
        <f t="array" ref="K3597">(MAX(IF($A3597=InsertVoiceSwitchActivateLOG!A$1:A$7000,InsertVoiceSwitchActivateLOG!H$1:H$7000,0)))</f>
        <v>8.8499999999999995E-2</v>
      </c>
      <c r="L3597" s="55" t="str">
        <f t="shared" si="337"/>
        <v/>
      </c>
      <c r="M3597" s="55">
        <f t="shared" si="335"/>
        <v>18.699999999995498</v>
      </c>
      <c r="N3597" s="59" t="str">
        <f t="shared" si="333"/>
        <v/>
      </c>
      <c r="O3597" s="59" t="str">
        <f t="shared" si="334"/>
        <v/>
      </c>
    </row>
    <row r="3598" spans="1:15" ht="12.5" customHeight="1" x14ac:dyDescent="0.35">
      <c r="A3598" s="61">
        <v>72</v>
      </c>
      <c r="B3598" s="61" t="s">
        <v>54</v>
      </c>
      <c r="C3598" s="70">
        <v>153.5419</v>
      </c>
      <c r="D3598" s="59" t="s">
        <v>50</v>
      </c>
      <c r="E3598" s="61" t="s">
        <v>41</v>
      </c>
      <c r="F3598" s="61" t="s">
        <v>55</v>
      </c>
      <c r="G3598" s="61"/>
      <c r="H3598" s="61" t="str">
        <f>IF(OR(G3598="",G3599="",G3600="",G3601=""),"",(SUMIF(A3598:A$7000,A3598,G3598:G$7000)))</f>
        <v/>
      </c>
      <c r="I3598" s="61" t="str">
        <f t="shared" si="336"/>
        <v/>
      </c>
      <c r="J3598" s="61" t="str">
        <f t="shared" si="332"/>
        <v/>
      </c>
      <c r="K3598" s="61">
        <f t="array" ref="K3598">(MAX(IF($A3598=InsertVoiceSwitchActivateLOG!A$1:A$7000,InsertVoiceSwitchActivateLOG!H$1:H$7000,0)))</f>
        <v>8.8499999999999995E-2</v>
      </c>
      <c r="L3598" s="61" t="str">
        <f t="shared" si="337"/>
        <v/>
      </c>
      <c r="M3598" s="61">
        <f t="shared" si="335"/>
        <v>14.90000000001146</v>
      </c>
      <c r="N3598" s="59" t="str">
        <f t="shared" si="333"/>
        <v/>
      </c>
      <c r="O3598" s="59" t="str">
        <f t="shared" si="334"/>
        <v/>
      </c>
    </row>
    <row r="3599" spans="1:15" ht="12.5" customHeight="1" x14ac:dyDescent="0.35">
      <c r="A3599" s="2">
        <v>72</v>
      </c>
      <c r="B3599" s="2" t="s">
        <v>54</v>
      </c>
      <c r="C3599" s="69">
        <v>153.55969999999999</v>
      </c>
      <c r="D3599" t="s">
        <v>50</v>
      </c>
      <c r="E3599" s="2" t="s">
        <v>41</v>
      </c>
      <c r="F3599" s="2" t="s">
        <v>55</v>
      </c>
      <c r="G3599" s="2"/>
      <c r="H3599" s="2" t="str">
        <f>IF(OR(G3599="",G3600="",G3601="",G3602=""),"",(SUMIF(A3599:A$7000,A3599,G3599:G$7000)))</f>
        <v/>
      </c>
      <c r="I3599" s="55" t="str">
        <f t="shared" si="336"/>
        <v/>
      </c>
      <c r="J3599" s="61" t="str">
        <f t="shared" si="332"/>
        <v/>
      </c>
      <c r="K3599" s="55">
        <f t="array" ref="K3599">(MAX(IF($A3599=InsertVoiceSwitchActivateLOG!A$1:A$7000,InsertVoiceSwitchActivateLOG!H$1:H$7000,0)))</f>
        <v>8.8499999999999995E-2</v>
      </c>
      <c r="L3599" s="55" t="str">
        <f t="shared" si="337"/>
        <v/>
      </c>
      <c r="M3599" s="55">
        <f t="shared" si="335"/>
        <v>17.799999999994043</v>
      </c>
      <c r="N3599" s="59" t="str">
        <f t="shared" si="333"/>
        <v/>
      </c>
      <c r="O3599" s="59" t="str">
        <f t="shared" si="334"/>
        <v/>
      </c>
    </row>
    <row r="3600" spans="1:15" ht="12.5" customHeight="1" x14ac:dyDescent="0.35">
      <c r="A3600" s="61">
        <v>72</v>
      </c>
      <c r="B3600" s="61" t="s">
        <v>54</v>
      </c>
      <c r="C3600" s="70">
        <v>153.57730000000001</v>
      </c>
      <c r="D3600" s="59" t="s">
        <v>50</v>
      </c>
      <c r="E3600" s="61" t="s">
        <v>41</v>
      </c>
      <c r="F3600" s="61" t="s">
        <v>55</v>
      </c>
      <c r="G3600" s="61"/>
      <c r="H3600" s="61" t="str">
        <f>IF(OR(G3600="",G3601="",G3602="",G3603=""),"",(SUMIF(A3600:A$7000,A3600,G3600:G$7000)))</f>
        <v/>
      </c>
      <c r="I3600" s="61" t="str">
        <f t="shared" si="336"/>
        <v/>
      </c>
      <c r="J3600" s="61" t="str">
        <f t="shared" si="332"/>
        <v/>
      </c>
      <c r="K3600" s="61">
        <f t="array" ref="K3600">(MAX(IF($A3600=InsertVoiceSwitchActivateLOG!A$1:A$7000,InsertVoiceSwitchActivateLOG!H$1:H$7000,0)))</f>
        <v>8.8499999999999995E-2</v>
      </c>
      <c r="L3600" s="61" t="str">
        <f t="shared" si="337"/>
        <v/>
      </c>
      <c r="M3600" s="61">
        <f t="shared" si="335"/>
        <v>17.600000000015825</v>
      </c>
      <c r="N3600" s="59" t="str">
        <f t="shared" si="333"/>
        <v/>
      </c>
      <c r="O3600" s="59" t="str">
        <f t="shared" si="334"/>
        <v/>
      </c>
    </row>
    <row r="3601" spans="1:15" ht="12.5" customHeight="1" x14ac:dyDescent="0.35">
      <c r="A3601" s="2">
        <v>72</v>
      </c>
      <c r="B3601" s="2" t="s">
        <v>54</v>
      </c>
      <c r="C3601" s="69">
        <v>153.5976</v>
      </c>
      <c r="D3601" t="s">
        <v>50</v>
      </c>
      <c r="E3601" s="2" t="s">
        <v>41</v>
      </c>
      <c r="F3601" s="2" t="s">
        <v>55</v>
      </c>
      <c r="G3601" s="2"/>
      <c r="H3601" s="2" t="str">
        <f>IF(OR(G3601="",G3602="",G3603="",G3604=""),"",(SUMIF(A3601:A$7000,A3601,G3601:G$7000)))</f>
        <v/>
      </c>
      <c r="I3601" s="55" t="str">
        <f t="shared" si="336"/>
        <v/>
      </c>
      <c r="J3601" s="61" t="str">
        <f t="shared" ref="J3601:J3664" si="338">IF(L3601="","",(VLOOKUP(A3601,A3601:E10585,5,FALSE)))</f>
        <v/>
      </c>
      <c r="K3601" s="55">
        <f t="array" ref="K3601">(MAX(IF($A3601=InsertVoiceSwitchActivateLOG!A$1:A$7000,InsertVoiceSwitchActivateLOG!H$1:H$7000,0)))</f>
        <v>8.8499999999999995E-2</v>
      </c>
      <c r="L3601" s="55" t="str">
        <f t="shared" si="337"/>
        <v/>
      </c>
      <c r="M3601" s="55">
        <f t="shared" si="335"/>
        <v>20.299999999991769</v>
      </c>
      <c r="N3601" s="59" t="str">
        <f t="shared" ref="N3601:N3664" si="339">IF(AND(G3601&gt;0,G3602&gt;0,G3600&gt;0),A3601,"")</f>
        <v/>
      </c>
      <c r="O3601" s="59" t="str">
        <f t="shared" ref="O3601:O3664" si="340">IF(N3601="","",(IF(G3601&gt;G3602,-1,1)))</f>
        <v/>
      </c>
    </row>
    <row r="3602" spans="1:15" ht="12.5" customHeight="1" x14ac:dyDescent="0.35">
      <c r="A3602" s="61">
        <v>72</v>
      </c>
      <c r="B3602" s="61" t="s">
        <v>54</v>
      </c>
      <c r="C3602" s="70">
        <v>153.61529999999999</v>
      </c>
      <c r="D3602" s="59" t="s">
        <v>50</v>
      </c>
      <c r="E3602" s="61" t="s">
        <v>41</v>
      </c>
      <c r="F3602" s="61" t="s">
        <v>55</v>
      </c>
      <c r="G3602" s="61">
        <v>1E-4</v>
      </c>
      <c r="H3602" s="61">
        <f>IF(OR(G3602="",G3603="",G3604="",G3605=""),"",(SUMIF(A3602:A$7000,A3602,G3602:G$7000)))</f>
        <v>8.8499999999999995E-2</v>
      </c>
      <c r="I3602" s="61">
        <f t="shared" si="336"/>
        <v>72</v>
      </c>
      <c r="J3602" s="61" t="str">
        <f t="shared" si="338"/>
        <v>TaskD</v>
      </c>
      <c r="K3602" s="61">
        <f t="array" ref="K3602">(MAX(IF($A3602=InsertVoiceSwitchActivateLOG!A$1:A$7000,InsertVoiceSwitchActivateLOG!H$1:H$7000,0)))</f>
        <v>8.8499999999999995E-2</v>
      </c>
      <c r="L3602" s="61">
        <f t="shared" si="337"/>
        <v>153.61529999999999</v>
      </c>
      <c r="M3602" s="61">
        <f t="shared" ref="M3602:M3665" si="341">IF(A3602=A3601,ABS(C3602-C3601),0)*1000</f>
        <v>17.699999999990723</v>
      </c>
      <c r="N3602" s="59" t="str">
        <f t="shared" si="339"/>
        <v/>
      </c>
      <c r="O3602" s="59" t="str">
        <f t="shared" si="340"/>
        <v/>
      </c>
    </row>
    <row r="3603" spans="1:15" ht="12.5" customHeight="1" x14ac:dyDescent="0.35">
      <c r="A3603" s="2">
        <v>72</v>
      </c>
      <c r="B3603" s="2" t="s">
        <v>54</v>
      </c>
      <c r="C3603" s="69">
        <v>153.6317</v>
      </c>
      <c r="D3603" t="s">
        <v>50</v>
      </c>
      <c r="E3603" s="2" t="s">
        <v>41</v>
      </c>
      <c r="F3603" s="2" t="s">
        <v>55</v>
      </c>
      <c r="G3603" s="2">
        <v>4.0000000000000002E-4</v>
      </c>
      <c r="H3603" s="2">
        <f>IF(OR(G3603="",G3604="",G3605="",G3606=""),"",(SUMIF(A3603:A$7000,A3603,G3603:G$7000)))</f>
        <v>8.8400000000000006E-2</v>
      </c>
      <c r="I3603" s="55" t="str">
        <f t="shared" si="336"/>
        <v/>
      </c>
      <c r="J3603" s="61" t="str">
        <f t="shared" si="338"/>
        <v/>
      </c>
      <c r="K3603" s="55">
        <f t="array" ref="K3603">(MAX(IF($A3603=InsertVoiceSwitchActivateLOG!A$1:A$7000,InsertVoiceSwitchActivateLOG!H$1:H$7000,0)))</f>
        <v>8.8499999999999995E-2</v>
      </c>
      <c r="L3603" s="55" t="str">
        <f t="shared" si="337"/>
        <v/>
      </c>
      <c r="M3603" s="55">
        <f t="shared" si="341"/>
        <v>16.400000000004411</v>
      </c>
      <c r="N3603" s="59">
        <f t="shared" si="339"/>
        <v>72</v>
      </c>
      <c r="O3603" s="59">
        <f t="shared" si="340"/>
        <v>1</v>
      </c>
    </row>
    <row r="3604" spans="1:15" ht="12.5" customHeight="1" x14ac:dyDescent="0.35">
      <c r="A3604" s="61">
        <v>72</v>
      </c>
      <c r="B3604" s="61" t="s">
        <v>56</v>
      </c>
      <c r="C3604" s="70">
        <v>153.6534</v>
      </c>
      <c r="D3604" s="59" t="s">
        <v>50</v>
      </c>
      <c r="E3604" s="61" t="s">
        <v>41</v>
      </c>
      <c r="F3604" s="61" t="s">
        <v>55</v>
      </c>
      <c r="G3604" s="61">
        <v>2.0999999999999999E-3</v>
      </c>
      <c r="H3604" s="61">
        <f>IF(OR(G3604="",G3605="",G3606="",G3607=""),"",(SUMIF(A3604:A$7000,A3604,G3604:G$7000)))</f>
        <v>8.8000000000000009E-2</v>
      </c>
      <c r="I3604" s="61" t="str">
        <f t="shared" si="336"/>
        <v/>
      </c>
      <c r="J3604" s="61" t="str">
        <f t="shared" si="338"/>
        <v/>
      </c>
      <c r="K3604" s="61">
        <f t="array" ref="K3604">(MAX(IF($A3604=InsertVoiceSwitchActivateLOG!A$1:A$7000,InsertVoiceSwitchActivateLOG!H$1:H$7000,0)))</f>
        <v>8.8499999999999995E-2</v>
      </c>
      <c r="L3604" s="61" t="str">
        <f t="shared" si="337"/>
        <v/>
      </c>
      <c r="M3604" s="61">
        <f t="shared" si="341"/>
        <v>21.700000000009823</v>
      </c>
      <c r="N3604" s="59">
        <f t="shared" si="339"/>
        <v>72</v>
      </c>
      <c r="O3604" s="59">
        <f t="shared" si="340"/>
        <v>-1</v>
      </c>
    </row>
    <row r="3605" spans="1:15" ht="12.5" customHeight="1" x14ac:dyDescent="0.35">
      <c r="A3605" s="2">
        <v>72</v>
      </c>
      <c r="B3605" s="2" t="s">
        <v>56</v>
      </c>
      <c r="C3605" s="69">
        <v>153.67850000000001</v>
      </c>
      <c r="D3605" t="s">
        <v>50</v>
      </c>
      <c r="E3605" s="2" t="s">
        <v>41</v>
      </c>
      <c r="F3605" s="2" t="s">
        <v>55</v>
      </c>
      <c r="G3605" s="2">
        <v>1.6000000000000001E-3</v>
      </c>
      <c r="H3605" s="2">
        <f>IF(OR(G3605="",G3606="",G3607="",G3608=""),"",(SUMIF(A3605:A$7000,A3605,G3605:G$7000)))</f>
        <v>8.5900000000000004E-2</v>
      </c>
      <c r="I3605" s="55" t="str">
        <f t="shared" si="336"/>
        <v/>
      </c>
      <c r="J3605" s="61" t="str">
        <f t="shared" si="338"/>
        <v/>
      </c>
      <c r="K3605" s="55">
        <f t="array" ref="K3605">(MAX(IF($A3605=InsertVoiceSwitchActivateLOG!A$1:A$7000,InsertVoiceSwitchActivateLOG!H$1:H$7000,0)))</f>
        <v>8.8499999999999995E-2</v>
      </c>
      <c r="L3605" s="55" t="str">
        <f t="shared" si="337"/>
        <v/>
      </c>
      <c r="M3605" s="55">
        <f t="shared" si="341"/>
        <v>25.100000000009004</v>
      </c>
      <c r="N3605" s="59">
        <f t="shared" si="339"/>
        <v>72</v>
      </c>
      <c r="O3605" s="59">
        <f t="shared" si="340"/>
        <v>1</v>
      </c>
    </row>
    <row r="3606" spans="1:15" ht="12.5" customHeight="1" x14ac:dyDescent="0.35">
      <c r="A3606" s="61">
        <v>72</v>
      </c>
      <c r="B3606" s="61" t="s">
        <v>56</v>
      </c>
      <c r="C3606" s="70">
        <v>153.69659999999999</v>
      </c>
      <c r="D3606" s="59" t="s">
        <v>50</v>
      </c>
      <c r="E3606" s="61" t="s">
        <v>41</v>
      </c>
      <c r="F3606" s="61" t="s">
        <v>55</v>
      </c>
      <c r="G3606" s="61">
        <v>5.7000000000000002E-3</v>
      </c>
      <c r="H3606" s="61">
        <f>IF(OR(G3606="",G3607="",G3608="",G3609=""),"",(SUMIF(A3606:A$7000,A3606,G3606:G$7000)))</f>
        <v>8.43E-2</v>
      </c>
      <c r="I3606" s="61" t="str">
        <f t="shared" si="336"/>
        <v/>
      </c>
      <c r="J3606" s="61" t="str">
        <f t="shared" si="338"/>
        <v/>
      </c>
      <c r="K3606" s="61">
        <f t="array" ref="K3606">(MAX(IF($A3606=InsertVoiceSwitchActivateLOG!A$1:A$7000,InsertVoiceSwitchActivateLOG!H$1:H$7000,0)))</f>
        <v>8.8499999999999995E-2</v>
      </c>
      <c r="L3606" s="61" t="str">
        <f t="shared" si="337"/>
        <v/>
      </c>
      <c r="M3606" s="61">
        <f t="shared" si="341"/>
        <v>18.09999999997558</v>
      </c>
      <c r="N3606" s="59">
        <f t="shared" si="339"/>
        <v>72</v>
      </c>
      <c r="O3606" s="59">
        <f t="shared" si="340"/>
        <v>-1</v>
      </c>
    </row>
    <row r="3607" spans="1:15" ht="12.5" customHeight="1" x14ac:dyDescent="0.35">
      <c r="A3607" s="2">
        <v>72</v>
      </c>
      <c r="B3607" s="2" t="s">
        <v>56</v>
      </c>
      <c r="C3607" s="69">
        <v>153.71549999999999</v>
      </c>
      <c r="D3607" t="s">
        <v>50</v>
      </c>
      <c r="E3607" s="2" t="s">
        <v>41</v>
      </c>
      <c r="F3607" s="2" t="s">
        <v>55</v>
      </c>
      <c r="G3607" s="2">
        <v>5.3E-3</v>
      </c>
      <c r="H3607" s="2">
        <f>IF(OR(G3607="",G3608="",G3609="",G3610=""),"",(SUMIF(A3607:A$7000,A3607,G3607:G$7000)))</f>
        <v>7.8600000000000003E-2</v>
      </c>
      <c r="I3607" s="55" t="str">
        <f t="shared" si="336"/>
        <v/>
      </c>
      <c r="J3607" s="61" t="str">
        <f t="shared" si="338"/>
        <v/>
      </c>
      <c r="K3607" s="55">
        <f t="array" ref="K3607">(MAX(IF($A3607=InsertVoiceSwitchActivateLOG!A$1:A$7000,InsertVoiceSwitchActivateLOG!H$1:H$7000,0)))</f>
        <v>8.8499999999999995E-2</v>
      </c>
      <c r="L3607" s="55" t="str">
        <f t="shared" si="337"/>
        <v/>
      </c>
      <c r="M3607" s="55">
        <f t="shared" si="341"/>
        <v>18.900000000002137</v>
      </c>
      <c r="N3607" s="59">
        <f t="shared" si="339"/>
        <v>72</v>
      </c>
      <c r="O3607" s="59">
        <f t="shared" si="340"/>
        <v>1</v>
      </c>
    </row>
    <row r="3608" spans="1:15" ht="12.5" customHeight="1" x14ac:dyDescent="0.35">
      <c r="A3608" s="61">
        <v>72</v>
      </c>
      <c r="B3608" s="61" t="s">
        <v>56</v>
      </c>
      <c r="C3608" s="70">
        <v>153.73820000000001</v>
      </c>
      <c r="D3608" s="59" t="s">
        <v>50</v>
      </c>
      <c r="E3608" s="61" t="s">
        <v>41</v>
      </c>
      <c r="F3608" s="61" t="s">
        <v>55</v>
      </c>
      <c r="G3608" s="61">
        <v>5.3E-3</v>
      </c>
      <c r="H3608" s="61">
        <f>IF(OR(G3608="",G3609="",G3610="",G3611=""),"",(SUMIF(A3608:A$7000,A3608,G3608:G$7000)))</f>
        <v>7.329999999999999E-2</v>
      </c>
      <c r="I3608" s="61" t="str">
        <f t="shared" si="336"/>
        <v/>
      </c>
      <c r="J3608" s="61" t="str">
        <f t="shared" si="338"/>
        <v/>
      </c>
      <c r="K3608" s="61">
        <f t="array" ref="K3608">(MAX(IF($A3608=InsertVoiceSwitchActivateLOG!A$1:A$7000,InsertVoiceSwitchActivateLOG!H$1:H$7000,0)))</f>
        <v>8.8499999999999995E-2</v>
      </c>
      <c r="L3608" s="61" t="str">
        <f t="shared" si="337"/>
        <v/>
      </c>
      <c r="M3608" s="61">
        <f t="shared" si="341"/>
        <v>22.700000000014597</v>
      </c>
      <c r="N3608" s="59">
        <f t="shared" si="339"/>
        <v>72</v>
      </c>
      <c r="O3608" s="59">
        <f t="shared" si="340"/>
        <v>-1</v>
      </c>
    </row>
    <row r="3609" spans="1:15" ht="12.5" customHeight="1" x14ac:dyDescent="0.35">
      <c r="A3609" s="2">
        <v>72</v>
      </c>
      <c r="B3609" s="2" t="s">
        <v>56</v>
      </c>
      <c r="C3609" s="69">
        <v>153.75569999999999</v>
      </c>
      <c r="D3609" t="s">
        <v>50</v>
      </c>
      <c r="E3609" s="2" t="s">
        <v>41</v>
      </c>
      <c r="F3609" s="2" t="s">
        <v>55</v>
      </c>
      <c r="G3609" s="2">
        <v>2.5999999999999999E-3</v>
      </c>
      <c r="H3609" s="2">
        <f>IF(OR(G3609="",G3610="",G3611="",G3612=""),"",(SUMIF(A3609:A$7000,A3609,G3609:G$7000)))</f>
        <v>6.8000000000000005E-2</v>
      </c>
      <c r="I3609" s="55" t="str">
        <f t="shared" si="336"/>
        <v/>
      </c>
      <c r="J3609" s="61" t="str">
        <f t="shared" si="338"/>
        <v/>
      </c>
      <c r="K3609" s="55">
        <f t="array" ref="K3609">(MAX(IF($A3609=InsertVoiceSwitchActivateLOG!A$1:A$7000,InsertVoiceSwitchActivateLOG!H$1:H$7000,0)))</f>
        <v>8.8499999999999995E-2</v>
      </c>
      <c r="L3609" s="55" t="str">
        <f t="shared" si="337"/>
        <v/>
      </c>
      <c r="M3609" s="55">
        <f t="shared" si="341"/>
        <v>17.499999999984084</v>
      </c>
      <c r="N3609" s="59">
        <f t="shared" si="339"/>
        <v>72</v>
      </c>
      <c r="O3609" s="59">
        <f t="shared" si="340"/>
        <v>-1</v>
      </c>
    </row>
    <row r="3610" spans="1:15" ht="12.5" customHeight="1" x14ac:dyDescent="0.35">
      <c r="A3610" s="61">
        <v>72</v>
      </c>
      <c r="B3610" s="61" t="s">
        <v>54</v>
      </c>
      <c r="C3610" s="70">
        <v>153.7748</v>
      </c>
      <c r="D3610" s="59" t="s">
        <v>50</v>
      </c>
      <c r="E3610" s="61" t="s">
        <v>41</v>
      </c>
      <c r="F3610" s="61" t="s">
        <v>55</v>
      </c>
      <c r="G3610" s="61">
        <v>6.9999999999999999E-4</v>
      </c>
      <c r="H3610" s="61">
        <f>IF(OR(G3610="",G3611="",G3612="",G3613=""),"",(SUMIF(A3610:A$7000,A3610,G3610:G$7000)))</f>
        <v>6.54E-2</v>
      </c>
      <c r="I3610" s="61" t="str">
        <f t="shared" ref="I3610:I3673" si="342">IF(L3610="","",A3610)</f>
        <v/>
      </c>
      <c r="J3610" s="61" t="str">
        <f t="shared" si="338"/>
        <v/>
      </c>
      <c r="K3610" s="61">
        <f t="array" ref="K3610">(MAX(IF($A3610=InsertVoiceSwitchActivateLOG!A$1:A$7000,InsertVoiceSwitchActivateLOG!H$1:H$7000,0)))</f>
        <v>8.8499999999999995E-2</v>
      </c>
      <c r="L3610" s="61" t="str">
        <f t="shared" ref="L3610:L3673" si="343">IF(H3610="","",IF(AND(H3609="",H3608="",H3607=""),C3610,""))</f>
        <v/>
      </c>
      <c r="M3610" s="61">
        <f t="shared" si="341"/>
        <v>19.100000000008777</v>
      </c>
      <c r="N3610" s="59">
        <f t="shared" si="339"/>
        <v>72</v>
      </c>
      <c r="O3610" s="59">
        <f t="shared" si="340"/>
        <v>-1</v>
      </c>
    </row>
    <row r="3611" spans="1:15" ht="12.5" customHeight="1" x14ac:dyDescent="0.35">
      <c r="A3611" s="2">
        <v>72</v>
      </c>
      <c r="B3611" s="2" t="s">
        <v>54</v>
      </c>
      <c r="C3611" s="69">
        <v>153.79669999999999</v>
      </c>
      <c r="D3611" t="s">
        <v>50</v>
      </c>
      <c r="E3611" s="2" t="s">
        <v>41</v>
      </c>
      <c r="F3611" s="2" t="s">
        <v>55</v>
      </c>
      <c r="G3611" s="2">
        <v>4.0000000000000002E-4</v>
      </c>
      <c r="H3611" s="2">
        <f>IF(OR(G3611="",G3612="",G3613="",G3614=""),"",(SUMIF(A3611:A$7000,A3611,G3611:G$7000)))</f>
        <v>6.4700000000000008E-2</v>
      </c>
      <c r="I3611" s="55" t="str">
        <f t="shared" si="342"/>
        <v/>
      </c>
      <c r="J3611" s="61" t="str">
        <f t="shared" si="338"/>
        <v/>
      </c>
      <c r="K3611" s="55">
        <f t="array" ref="K3611">(MAX(IF($A3611=InsertVoiceSwitchActivateLOG!A$1:A$7000,InsertVoiceSwitchActivateLOG!H$1:H$7000,0)))</f>
        <v>8.8499999999999995E-2</v>
      </c>
      <c r="L3611" s="55" t="str">
        <f t="shared" si="343"/>
        <v/>
      </c>
      <c r="M3611" s="55">
        <f t="shared" si="341"/>
        <v>21.89999999998804</v>
      </c>
      <c r="N3611" s="59">
        <f t="shared" si="339"/>
        <v>72</v>
      </c>
      <c r="O3611" s="59">
        <f t="shared" si="340"/>
        <v>-1</v>
      </c>
    </row>
    <row r="3612" spans="1:15" ht="12.5" customHeight="1" x14ac:dyDescent="0.35">
      <c r="A3612" s="61">
        <v>72</v>
      </c>
      <c r="B3612" s="61" t="s">
        <v>54</v>
      </c>
      <c r="C3612" s="70">
        <v>153.82400000000001</v>
      </c>
      <c r="D3612" s="59" t="s">
        <v>50</v>
      </c>
      <c r="E3612" s="61" t="s">
        <v>41</v>
      </c>
      <c r="F3612" s="61" t="s">
        <v>55</v>
      </c>
      <c r="G3612" s="61">
        <v>2.0000000000000001E-4</v>
      </c>
      <c r="H3612" s="61">
        <f>IF(OR(G3612="",G3613="",G3614="",G3615=""),"",(SUMIF(A3612:A$7000,A3612,G3612:G$7000)))</f>
        <v>6.430000000000001E-2</v>
      </c>
      <c r="I3612" s="61" t="str">
        <f t="shared" si="342"/>
        <v/>
      </c>
      <c r="J3612" s="61" t="str">
        <f t="shared" si="338"/>
        <v/>
      </c>
      <c r="K3612" s="61">
        <f t="array" ref="K3612">(MAX(IF($A3612=InsertVoiceSwitchActivateLOG!A$1:A$7000,InsertVoiceSwitchActivateLOG!H$1:H$7000,0)))</f>
        <v>8.8499999999999995E-2</v>
      </c>
      <c r="L3612" s="61" t="str">
        <f t="shared" si="343"/>
        <v/>
      </c>
      <c r="M3612" s="61">
        <f t="shared" si="341"/>
        <v>27.300000000025193</v>
      </c>
      <c r="N3612" s="59">
        <f t="shared" si="339"/>
        <v>72</v>
      </c>
      <c r="O3612" s="59">
        <f t="shared" si="340"/>
        <v>-1</v>
      </c>
    </row>
    <row r="3613" spans="1:15" ht="12.5" customHeight="1" x14ac:dyDescent="0.35">
      <c r="A3613" s="2">
        <v>72</v>
      </c>
      <c r="B3613" s="2" t="s">
        <v>54</v>
      </c>
      <c r="C3613" s="69">
        <v>153.8417</v>
      </c>
      <c r="D3613" t="s">
        <v>50</v>
      </c>
      <c r="E3613" s="2" t="s">
        <v>41</v>
      </c>
      <c r="F3613" s="2" t="s">
        <v>55</v>
      </c>
      <c r="G3613" s="2">
        <v>1E-4</v>
      </c>
      <c r="H3613" s="2">
        <f>IF(OR(G3613="",G3614="",G3615="",G3616=""),"",(SUMIF(A3613:A$7000,A3613,G3613:G$7000)))</f>
        <v>6.409999999999999E-2</v>
      </c>
      <c r="I3613" s="55" t="str">
        <f t="shared" si="342"/>
        <v/>
      </c>
      <c r="J3613" s="61" t="str">
        <f t="shared" si="338"/>
        <v/>
      </c>
      <c r="K3613" s="55">
        <f t="array" ref="K3613">(MAX(IF($A3613=InsertVoiceSwitchActivateLOG!A$1:A$7000,InsertVoiceSwitchActivateLOG!H$1:H$7000,0)))</f>
        <v>8.8499999999999995E-2</v>
      </c>
      <c r="L3613" s="55" t="str">
        <f t="shared" si="343"/>
        <v/>
      </c>
      <c r="M3613" s="55">
        <f t="shared" si="341"/>
        <v>17.699999999990723</v>
      </c>
      <c r="N3613" s="59">
        <f t="shared" si="339"/>
        <v>72</v>
      </c>
      <c r="O3613" s="59">
        <f t="shared" si="340"/>
        <v>1</v>
      </c>
    </row>
    <row r="3614" spans="1:15" ht="12.5" customHeight="1" x14ac:dyDescent="0.35">
      <c r="A3614" s="61">
        <v>72</v>
      </c>
      <c r="B3614" s="61" t="s">
        <v>54</v>
      </c>
      <c r="C3614" s="70">
        <v>153.85980000000001</v>
      </c>
      <c r="D3614" s="59" t="s">
        <v>50</v>
      </c>
      <c r="E3614" s="61" t="s">
        <v>41</v>
      </c>
      <c r="F3614" s="61" t="s">
        <v>55</v>
      </c>
      <c r="G3614" s="61">
        <v>1E-4</v>
      </c>
      <c r="H3614" s="61">
        <f>IF(OR(G3614="",G3615="",G3616="",G3617=""),"",(SUMIF(A3614:A$7000,A3614,G3614:G$7000)))</f>
        <v>6.4000000000000001E-2</v>
      </c>
      <c r="I3614" s="61" t="str">
        <f t="shared" si="342"/>
        <v/>
      </c>
      <c r="J3614" s="61" t="str">
        <f t="shared" si="338"/>
        <v/>
      </c>
      <c r="K3614" s="61">
        <f t="array" ref="K3614">(MAX(IF($A3614=InsertVoiceSwitchActivateLOG!A$1:A$7000,InsertVoiceSwitchActivateLOG!H$1:H$7000,0)))</f>
        <v>8.8499999999999995E-2</v>
      </c>
      <c r="L3614" s="61" t="str">
        <f t="shared" si="343"/>
        <v/>
      </c>
      <c r="M3614" s="61">
        <f t="shared" si="341"/>
        <v>18.100000000004002</v>
      </c>
      <c r="N3614" s="59">
        <f t="shared" si="339"/>
        <v>72</v>
      </c>
      <c r="O3614" s="59">
        <f t="shared" si="340"/>
        <v>1</v>
      </c>
    </row>
    <row r="3615" spans="1:15" ht="12.5" customHeight="1" x14ac:dyDescent="0.35">
      <c r="A3615" s="2">
        <v>72</v>
      </c>
      <c r="B3615" s="2" t="s">
        <v>56</v>
      </c>
      <c r="C3615" s="69">
        <v>153.8784</v>
      </c>
      <c r="D3615" t="s">
        <v>50</v>
      </c>
      <c r="E3615" s="2" t="s">
        <v>41</v>
      </c>
      <c r="F3615" s="2" t="s">
        <v>55</v>
      </c>
      <c r="G3615" s="2">
        <v>2.5000000000000001E-3</v>
      </c>
      <c r="H3615" s="2">
        <f>IF(OR(G3615="",G3616="",G3617="",G3618=""),"",(SUMIF(A3615:A$7000,A3615,G3615:G$7000)))</f>
        <v>6.3899999999999998E-2</v>
      </c>
      <c r="I3615" s="55" t="str">
        <f t="shared" si="342"/>
        <v/>
      </c>
      <c r="J3615" s="61" t="str">
        <f t="shared" si="338"/>
        <v/>
      </c>
      <c r="K3615" s="55">
        <f t="array" ref="K3615">(MAX(IF($A3615=InsertVoiceSwitchActivateLOG!A$1:A$7000,InsertVoiceSwitchActivateLOG!H$1:H$7000,0)))</f>
        <v>8.8499999999999995E-2</v>
      </c>
      <c r="L3615" s="55" t="str">
        <f t="shared" si="343"/>
        <v/>
      </c>
      <c r="M3615" s="55">
        <f t="shared" si="341"/>
        <v>18.599999999992178</v>
      </c>
      <c r="N3615" s="59">
        <f t="shared" si="339"/>
        <v>72</v>
      </c>
      <c r="O3615" s="59">
        <f t="shared" si="340"/>
        <v>1</v>
      </c>
    </row>
    <row r="3616" spans="1:15" ht="12.5" customHeight="1" x14ac:dyDescent="0.35">
      <c r="A3616" s="61">
        <v>72</v>
      </c>
      <c r="B3616" s="61" t="s">
        <v>56</v>
      </c>
      <c r="C3616" s="70">
        <v>153.89760000000001</v>
      </c>
      <c r="D3616" s="59" t="s">
        <v>50</v>
      </c>
      <c r="E3616" s="61" t="s">
        <v>41</v>
      </c>
      <c r="F3616" s="61" t="s">
        <v>55</v>
      </c>
      <c r="G3616" s="61">
        <v>5.0000000000000001E-3</v>
      </c>
      <c r="H3616" s="61">
        <f>IF(OR(G3616="",G3617="",G3618="",G3619=""),"",(SUMIF(A3616:A$7000,A3616,G3616:G$7000)))</f>
        <v>6.1399999999999996E-2</v>
      </c>
      <c r="I3616" s="61" t="str">
        <f t="shared" si="342"/>
        <v/>
      </c>
      <c r="J3616" s="61" t="str">
        <f t="shared" si="338"/>
        <v/>
      </c>
      <c r="K3616" s="61">
        <f t="array" ref="K3616">(MAX(IF($A3616=InsertVoiceSwitchActivateLOG!A$1:A$7000,InsertVoiceSwitchActivateLOG!H$1:H$7000,0)))</f>
        <v>8.8499999999999995E-2</v>
      </c>
      <c r="L3616" s="61" t="str">
        <f t="shared" si="343"/>
        <v/>
      </c>
      <c r="M3616" s="61">
        <f t="shared" si="341"/>
        <v>19.200000000012096</v>
      </c>
      <c r="N3616" s="59">
        <f t="shared" si="339"/>
        <v>72</v>
      </c>
      <c r="O3616" s="59">
        <f t="shared" si="340"/>
        <v>1</v>
      </c>
    </row>
    <row r="3617" spans="1:15" ht="12.5" customHeight="1" x14ac:dyDescent="0.35">
      <c r="A3617" s="2">
        <v>72</v>
      </c>
      <c r="B3617" s="2" t="s">
        <v>56</v>
      </c>
      <c r="C3617" s="69">
        <v>153.91390000000001</v>
      </c>
      <c r="D3617" t="s">
        <v>50</v>
      </c>
      <c r="E3617" s="2" t="s">
        <v>41</v>
      </c>
      <c r="F3617" s="2" t="s">
        <v>55</v>
      </c>
      <c r="G3617" s="2">
        <v>5.0000000000000001E-3</v>
      </c>
      <c r="H3617" s="2">
        <f>IF(OR(G3617="",G3618="",G3619="",G3620=""),"",(SUMIF(A3617:A$7000,A3617,G3617:G$7000)))</f>
        <v>5.6399999999999992E-2</v>
      </c>
      <c r="I3617" s="55" t="str">
        <f t="shared" si="342"/>
        <v/>
      </c>
      <c r="J3617" s="61" t="str">
        <f t="shared" si="338"/>
        <v/>
      </c>
      <c r="K3617" s="55">
        <f t="array" ref="K3617">(MAX(IF($A3617=InsertVoiceSwitchActivateLOG!A$1:A$7000,InsertVoiceSwitchActivateLOG!H$1:H$7000,0)))</f>
        <v>8.8499999999999995E-2</v>
      </c>
      <c r="L3617" s="55" t="str">
        <f t="shared" si="343"/>
        <v/>
      </c>
      <c r="M3617" s="55">
        <f t="shared" si="341"/>
        <v>16.300000000001091</v>
      </c>
      <c r="N3617" s="59">
        <f t="shared" si="339"/>
        <v>72</v>
      </c>
      <c r="O3617" s="59">
        <f t="shared" si="340"/>
        <v>-1</v>
      </c>
    </row>
    <row r="3618" spans="1:15" ht="12.5" customHeight="1" x14ac:dyDescent="0.35">
      <c r="A3618" s="61">
        <v>72</v>
      </c>
      <c r="B3618" s="61" t="s">
        <v>56</v>
      </c>
      <c r="C3618" s="70">
        <v>153.93029999999999</v>
      </c>
      <c r="D3618" s="59" t="s">
        <v>50</v>
      </c>
      <c r="E3618" s="61" t="s">
        <v>41</v>
      </c>
      <c r="F3618" s="61" t="s">
        <v>55</v>
      </c>
      <c r="G3618" s="61">
        <v>2.8E-3</v>
      </c>
      <c r="H3618" s="61">
        <f>IF(OR(G3618="",G3619="",G3620="",G3621=""),"",(SUMIF(A3618:A$7000,A3618,G3618:G$7000)))</f>
        <v>5.1399999999999994E-2</v>
      </c>
      <c r="I3618" s="61" t="str">
        <f t="shared" si="342"/>
        <v/>
      </c>
      <c r="J3618" s="61" t="str">
        <f t="shared" si="338"/>
        <v/>
      </c>
      <c r="K3618" s="61">
        <f t="array" ref="K3618">(MAX(IF($A3618=InsertVoiceSwitchActivateLOG!A$1:A$7000,InsertVoiceSwitchActivateLOG!H$1:H$7000,0)))</f>
        <v>8.8499999999999995E-2</v>
      </c>
      <c r="L3618" s="61" t="str">
        <f t="shared" si="343"/>
        <v/>
      </c>
      <c r="M3618" s="61">
        <f t="shared" si="341"/>
        <v>16.399999999975989</v>
      </c>
      <c r="N3618" s="59">
        <f t="shared" si="339"/>
        <v>72</v>
      </c>
      <c r="O3618" s="59">
        <f t="shared" si="340"/>
        <v>1</v>
      </c>
    </row>
    <row r="3619" spans="1:15" ht="12.5" customHeight="1" x14ac:dyDescent="0.35">
      <c r="A3619" s="2">
        <v>72</v>
      </c>
      <c r="B3619" s="2" t="s">
        <v>56</v>
      </c>
      <c r="C3619" s="69">
        <v>153.95400000000001</v>
      </c>
      <c r="D3619" t="s">
        <v>50</v>
      </c>
      <c r="E3619" s="2" t="s">
        <v>41</v>
      </c>
      <c r="F3619" s="2" t="s">
        <v>55</v>
      </c>
      <c r="G3619" s="2">
        <v>6.4000000000000003E-3</v>
      </c>
      <c r="H3619" s="2">
        <f>IF(OR(G3619="",G3620="",G3621="",G3622=""),"",(SUMIF(A3619:A$7000,A3619,G3619:G$7000)))</f>
        <v>4.8599999999999997E-2</v>
      </c>
      <c r="I3619" s="55" t="str">
        <f t="shared" si="342"/>
        <v/>
      </c>
      <c r="J3619" s="61" t="str">
        <f t="shared" si="338"/>
        <v/>
      </c>
      <c r="K3619" s="55">
        <f t="array" ref="K3619">(MAX(IF($A3619=InsertVoiceSwitchActivateLOG!A$1:A$7000,InsertVoiceSwitchActivateLOG!H$1:H$7000,0)))</f>
        <v>8.8499999999999995E-2</v>
      </c>
      <c r="L3619" s="55" t="str">
        <f t="shared" si="343"/>
        <v/>
      </c>
      <c r="M3619" s="55">
        <f t="shared" si="341"/>
        <v>23.700000000019372</v>
      </c>
      <c r="N3619" s="59">
        <f t="shared" si="339"/>
        <v>72</v>
      </c>
      <c r="O3619" s="59">
        <f t="shared" si="340"/>
        <v>1</v>
      </c>
    </row>
    <row r="3620" spans="1:15" ht="12.5" customHeight="1" x14ac:dyDescent="0.35">
      <c r="A3620" s="61">
        <v>72</v>
      </c>
      <c r="B3620" s="61" t="s">
        <v>56</v>
      </c>
      <c r="C3620" s="70">
        <v>153.97730000000001</v>
      </c>
      <c r="D3620" s="59" t="s">
        <v>50</v>
      </c>
      <c r="E3620" s="61" t="s">
        <v>41</v>
      </c>
      <c r="F3620" s="61" t="s">
        <v>55</v>
      </c>
      <c r="G3620" s="61">
        <v>6.4000000000000003E-3</v>
      </c>
      <c r="H3620" s="61">
        <f>IF(OR(G3620="",G3621="",G3622="",G3623=""),"",(SUMIF(A3620:A$7000,A3620,G3620:G$7000)))</f>
        <v>4.2199999999999994E-2</v>
      </c>
      <c r="I3620" s="61" t="str">
        <f t="shared" si="342"/>
        <v/>
      </c>
      <c r="J3620" s="61" t="str">
        <f t="shared" si="338"/>
        <v/>
      </c>
      <c r="K3620" s="61">
        <f t="array" ref="K3620">(MAX(IF($A3620=InsertVoiceSwitchActivateLOG!A$1:A$7000,InsertVoiceSwitchActivateLOG!H$1:H$7000,0)))</f>
        <v>8.8499999999999995E-2</v>
      </c>
      <c r="L3620" s="61" t="str">
        <f t="shared" si="343"/>
        <v/>
      </c>
      <c r="M3620" s="61">
        <f t="shared" si="341"/>
        <v>23.300000000006094</v>
      </c>
      <c r="N3620" s="59">
        <f t="shared" si="339"/>
        <v>72</v>
      </c>
      <c r="O3620" s="59">
        <f t="shared" si="340"/>
        <v>-1</v>
      </c>
    </row>
    <row r="3621" spans="1:15" ht="12.5" customHeight="1" x14ac:dyDescent="0.35">
      <c r="A3621" s="2">
        <v>72</v>
      </c>
      <c r="B3621" s="2" t="s">
        <v>56</v>
      </c>
      <c r="C3621" s="69">
        <v>153.9982</v>
      </c>
      <c r="D3621" t="s">
        <v>50</v>
      </c>
      <c r="E3621" s="2" t="s">
        <v>41</v>
      </c>
      <c r="F3621" s="2" t="s">
        <v>55</v>
      </c>
      <c r="G3621" s="2">
        <v>4.7999999999999996E-3</v>
      </c>
      <c r="H3621" s="2">
        <f>IF(OR(G3621="",G3622="",G3623="",G3624=""),"",(SUMIF(A3621:A$7000,A3621,G3621:G$7000)))</f>
        <v>3.5799999999999998E-2</v>
      </c>
      <c r="I3621" s="55" t="str">
        <f t="shared" si="342"/>
        <v/>
      </c>
      <c r="J3621" s="61" t="str">
        <f t="shared" si="338"/>
        <v/>
      </c>
      <c r="K3621" s="55">
        <f t="array" ref="K3621">(MAX(IF($A3621=InsertVoiceSwitchActivateLOG!A$1:A$7000,InsertVoiceSwitchActivateLOG!H$1:H$7000,0)))</f>
        <v>8.8499999999999995E-2</v>
      </c>
      <c r="L3621" s="55" t="str">
        <f t="shared" si="343"/>
        <v/>
      </c>
      <c r="M3621" s="55">
        <f t="shared" si="341"/>
        <v>20.899999999983265</v>
      </c>
      <c r="N3621" s="59">
        <f t="shared" si="339"/>
        <v>72</v>
      </c>
      <c r="O3621" s="59">
        <f t="shared" si="340"/>
        <v>1</v>
      </c>
    </row>
    <row r="3622" spans="1:15" ht="12.5" customHeight="1" x14ac:dyDescent="0.35">
      <c r="A3622" s="61">
        <v>72</v>
      </c>
      <c r="B3622" s="61" t="s">
        <v>56</v>
      </c>
      <c r="C3622" s="70">
        <v>154.018</v>
      </c>
      <c r="D3622" s="59" t="s">
        <v>50</v>
      </c>
      <c r="E3622" s="61" t="s">
        <v>41</v>
      </c>
      <c r="F3622" s="61" t="s">
        <v>55</v>
      </c>
      <c r="G3622" s="61">
        <v>6.0000000000000001E-3</v>
      </c>
      <c r="H3622" s="61">
        <f>IF(OR(G3622="",G3623="",G3624="",G3625=""),"",(SUMIF(A3622:A$7000,A3622,G3622:G$7000)))</f>
        <v>3.1000000000000003E-2</v>
      </c>
      <c r="I3622" s="61" t="str">
        <f t="shared" si="342"/>
        <v/>
      </c>
      <c r="J3622" s="61" t="str">
        <f t="shared" si="338"/>
        <v/>
      </c>
      <c r="K3622" s="61">
        <f t="array" ref="K3622">(MAX(IF($A3622=InsertVoiceSwitchActivateLOG!A$1:A$7000,InsertVoiceSwitchActivateLOG!H$1:H$7000,0)))</f>
        <v>8.8499999999999995E-2</v>
      </c>
      <c r="L3622" s="61" t="str">
        <f t="shared" si="343"/>
        <v/>
      </c>
      <c r="M3622" s="61">
        <f t="shared" si="341"/>
        <v>19.800000000003593</v>
      </c>
      <c r="N3622" s="59">
        <f t="shared" si="339"/>
        <v>72</v>
      </c>
      <c r="O3622" s="59">
        <f t="shared" si="340"/>
        <v>-1</v>
      </c>
    </row>
    <row r="3623" spans="1:15" ht="12.5" customHeight="1" x14ac:dyDescent="0.35">
      <c r="A3623" s="2">
        <v>72</v>
      </c>
      <c r="B3623" s="2" t="s">
        <v>56</v>
      </c>
      <c r="C3623" s="69">
        <v>154.03800000000001</v>
      </c>
      <c r="D3623" t="s">
        <v>50</v>
      </c>
      <c r="E3623" s="2" t="s">
        <v>41</v>
      </c>
      <c r="F3623" s="2" t="s">
        <v>55</v>
      </c>
      <c r="G3623" s="2">
        <v>5.4999999999999997E-3</v>
      </c>
      <c r="H3623" s="2">
        <f>IF(OR(G3623="",G3624="",G3625="",G3626=""),"",(SUMIF(A3623:A$7000,A3623,G3623:G$7000)))</f>
        <v>2.4999999999999998E-2</v>
      </c>
      <c r="I3623" s="55" t="str">
        <f t="shared" si="342"/>
        <v/>
      </c>
      <c r="J3623" s="61" t="str">
        <f t="shared" si="338"/>
        <v/>
      </c>
      <c r="K3623" s="55">
        <f t="array" ref="K3623">(MAX(IF($A3623=InsertVoiceSwitchActivateLOG!A$1:A$7000,InsertVoiceSwitchActivateLOG!H$1:H$7000,0)))</f>
        <v>8.8499999999999995E-2</v>
      </c>
      <c r="L3623" s="55" t="str">
        <f t="shared" si="343"/>
        <v/>
      </c>
      <c r="M3623" s="55">
        <f t="shared" si="341"/>
        <v>20.000000000010232</v>
      </c>
      <c r="N3623" s="59">
        <f t="shared" si="339"/>
        <v>72</v>
      </c>
      <c r="O3623" s="59">
        <f t="shared" si="340"/>
        <v>-1</v>
      </c>
    </row>
    <row r="3624" spans="1:15" ht="12.5" customHeight="1" x14ac:dyDescent="0.35">
      <c r="A3624" s="61">
        <v>72</v>
      </c>
      <c r="B3624" s="61" t="s">
        <v>56</v>
      </c>
      <c r="C3624" s="70">
        <v>154.06100000000001</v>
      </c>
      <c r="D3624" s="59" t="s">
        <v>50</v>
      </c>
      <c r="E3624" s="61" t="s">
        <v>41</v>
      </c>
      <c r="F3624" s="61" t="s">
        <v>55</v>
      </c>
      <c r="G3624" s="61">
        <v>4.3E-3</v>
      </c>
      <c r="H3624" s="61">
        <f>IF(OR(G3624="",G3625="",G3626="",G3627=""),"",(SUMIF(A3624:A$7000,A3624,G3624:G$7000)))</f>
        <v>1.95E-2</v>
      </c>
      <c r="I3624" s="61" t="str">
        <f t="shared" si="342"/>
        <v/>
      </c>
      <c r="J3624" s="61" t="str">
        <f t="shared" si="338"/>
        <v/>
      </c>
      <c r="K3624" s="61">
        <f t="array" ref="K3624">(MAX(IF($A3624=InsertVoiceSwitchActivateLOG!A$1:A$7000,InsertVoiceSwitchActivateLOG!H$1:H$7000,0)))</f>
        <v>8.8499999999999995E-2</v>
      </c>
      <c r="L3624" s="61" t="str">
        <f t="shared" si="343"/>
        <v/>
      </c>
      <c r="M3624" s="61">
        <f t="shared" si="341"/>
        <v>22.999999999996135</v>
      </c>
      <c r="N3624" s="59">
        <f t="shared" si="339"/>
        <v>72</v>
      </c>
      <c r="O3624" s="59">
        <f t="shared" si="340"/>
        <v>1</v>
      </c>
    </row>
    <row r="3625" spans="1:15" ht="12.5" customHeight="1" x14ac:dyDescent="0.35">
      <c r="A3625" s="2">
        <v>72</v>
      </c>
      <c r="B3625" s="2" t="s">
        <v>56</v>
      </c>
      <c r="C3625" s="69">
        <v>154.08320000000001</v>
      </c>
      <c r="D3625" t="s">
        <v>50</v>
      </c>
      <c r="E3625" s="2" t="s">
        <v>41</v>
      </c>
      <c r="F3625" s="2" t="s">
        <v>55</v>
      </c>
      <c r="G3625" s="2">
        <v>4.8999999999999998E-3</v>
      </c>
      <c r="H3625" s="2">
        <f>IF(OR(G3625="",G3626="",G3627="",G3628=""),"",(SUMIF(A3625:A$7000,A3625,G3625:G$7000)))</f>
        <v>1.5199999999999998E-2</v>
      </c>
      <c r="I3625" s="55" t="str">
        <f t="shared" si="342"/>
        <v/>
      </c>
      <c r="J3625" s="61" t="str">
        <f t="shared" si="338"/>
        <v/>
      </c>
      <c r="K3625" s="55">
        <f t="array" ref="K3625">(MAX(IF($A3625=InsertVoiceSwitchActivateLOG!A$1:A$7000,InsertVoiceSwitchActivateLOG!H$1:H$7000,0)))</f>
        <v>8.8499999999999995E-2</v>
      </c>
      <c r="L3625" s="55" t="str">
        <f t="shared" si="343"/>
        <v/>
      </c>
      <c r="M3625" s="55">
        <f t="shared" si="341"/>
        <v>22.199999999997999</v>
      </c>
      <c r="N3625" s="59">
        <f t="shared" si="339"/>
        <v>72</v>
      </c>
      <c r="O3625" s="59">
        <f t="shared" si="340"/>
        <v>1</v>
      </c>
    </row>
    <row r="3626" spans="1:15" ht="12.5" customHeight="1" x14ac:dyDescent="0.35">
      <c r="A3626" s="61">
        <v>72</v>
      </c>
      <c r="B3626" s="61" t="s">
        <v>56</v>
      </c>
      <c r="C3626" s="70">
        <v>154.10839999999999</v>
      </c>
      <c r="D3626" s="59" t="s">
        <v>50</v>
      </c>
      <c r="E3626" s="61" t="s">
        <v>41</v>
      </c>
      <c r="F3626" s="61" t="s">
        <v>55</v>
      </c>
      <c r="G3626" s="61">
        <v>6.1999999999999998E-3</v>
      </c>
      <c r="H3626" s="61">
        <f>IF(OR(G3626="",G3627="",G3628="",G3629=""),"",(SUMIF(A3626:A$7000,A3626,G3626:G$7000)))</f>
        <v>1.03E-2</v>
      </c>
      <c r="I3626" s="61" t="str">
        <f t="shared" si="342"/>
        <v/>
      </c>
      <c r="J3626" s="61" t="str">
        <f t="shared" si="338"/>
        <v/>
      </c>
      <c r="K3626" s="61">
        <f t="array" ref="K3626">(MAX(IF($A3626=InsertVoiceSwitchActivateLOG!A$1:A$7000,InsertVoiceSwitchActivateLOG!H$1:H$7000,0)))</f>
        <v>8.8499999999999995E-2</v>
      </c>
      <c r="L3626" s="61" t="str">
        <f t="shared" si="343"/>
        <v/>
      </c>
      <c r="M3626" s="61">
        <f t="shared" si="341"/>
        <v>25.199999999983902</v>
      </c>
      <c r="N3626" s="59">
        <f t="shared" si="339"/>
        <v>72</v>
      </c>
      <c r="O3626" s="59">
        <f t="shared" si="340"/>
        <v>-1</v>
      </c>
    </row>
    <row r="3627" spans="1:15" ht="12.5" customHeight="1" x14ac:dyDescent="0.35">
      <c r="A3627" s="2">
        <v>72</v>
      </c>
      <c r="B3627" s="2" t="s">
        <v>56</v>
      </c>
      <c r="C3627" s="69">
        <v>154.13149999999999</v>
      </c>
      <c r="D3627" t="s">
        <v>50</v>
      </c>
      <c r="E3627" s="2" t="s">
        <v>41</v>
      </c>
      <c r="F3627" s="2" t="s">
        <v>55</v>
      </c>
      <c r="G3627" s="2">
        <v>2.3999999999999998E-3</v>
      </c>
      <c r="H3627" s="2" t="str">
        <f>IF(OR(G3627="",G3628="",G3629="",G3630=""),"",(SUMIF(A3627:A$7000,A3627,G3627:G$7000)))</f>
        <v/>
      </c>
      <c r="I3627" s="55" t="str">
        <f t="shared" si="342"/>
        <v/>
      </c>
      <c r="J3627" s="61" t="str">
        <f t="shared" si="338"/>
        <v/>
      </c>
      <c r="K3627" s="55">
        <f t="array" ref="K3627">(MAX(IF($A3627=InsertVoiceSwitchActivateLOG!A$1:A$7000,InsertVoiceSwitchActivateLOG!H$1:H$7000,0)))</f>
        <v>8.8499999999999995E-2</v>
      </c>
      <c r="L3627" s="55" t="str">
        <f t="shared" si="343"/>
        <v/>
      </c>
      <c r="M3627" s="55">
        <f t="shared" si="341"/>
        <v>23.099999999999454</v>
      </c>
      <c r="N3627" s="59">
        <f t="shared" si="339"/>
        <v>72</v>
      </c>
      <c r="O3627" s="59">
        <f t="shared" si="340"/>
        <v>-1</v>
      </c>
    </row>
    <row r="3628" spans="1:15" ht="12.5" customHeight="1" x14ac:dyDescent="0.35">
      <c r="A3628" s="61">
        <v>72</v>
      </c>
      <c r="B3628" s="61" t="s">
        <v>56</v>
      </c>
      <c r="C3628" s="70">
        <v>154.15180000000001</v>
      </c>
      <c r="D3628" s="59" t="s">
        <v>50</v>
      </c>
      <c r="E3628" s="61" t="s">
        <v>41</v>
      </c>
      <c r="F3628" s="61" t="s">
        <v>55</v>
      </c>
      <c r="G3628" s="61">
        <v>1.1999999999999999E-3</v>
      </c>
      <c r="H3628" s="61" t="str">
        <f>IF(OR(G3628="",G3629="",G3630="",G3631=""),"",(SUMIF(A3628:A$7000,A3628,G3628:G$7000)))</f>
        <v/>
      </c>
      <c r="I3628" s="61" t="str">
        <f t="shared" si="342"/>
        <v/>
      </c>
      <c r="J3628" s="61" t="str">
        <f t="shared" si="338"/>
        <v/>
      </c>
      <c r="K3628" s="61">
        <f t="array" ref="K3628">(MAX(IF($A3628=InsertVoiceSwitchActivateLOG!A$1:A$7000,InsertVoiceSwitchActivateLOG!H$1:H$7000,0)))</f>
        <v>8.8499999999999995E-2</v>
      </c>
      <c r="L3628" s="61" t="str">
        <f t="shared" si="343"/>
        <v/>
      </c>
      <c r="M3628" s="61">
        <f t="shared" si="341"/>
        <v>20.300000000020191</v>
      </c>
      <c r="N3628" s="59">
        <f t="shared" si="339"/>
        <v>72</v>
      </c>
      <c r="O3628" s="59">
        <f t="shared" si="340"/>
        <v>-1</v>
      </c>
    </row>
    <row r="3629" spans="1:15" ht="12.5" customHeight="1" x14ac:dyDescent="0.35">
      <c r="A3629" s="2">
        <v>72</v>
      </c>
      <c r="B3629" s="2" t="s">
        <v>54</v>
      </c>
      <c r="C3629" s="69">
        <v>154.1671</v>
      </c>
      <c r="D3629" t="s">
        <v>50</v>
      </c>
      <c r="E3629" s="2" t="s">
        <v>41</v>
      </c>
      <c r="F3629" s="2" t="s">
        <v>55</v>
      </c>
      <c r="G3629" s="2">
        <v>5.0000000000000001E-4</v>
      </c>
      <c r="H3629" s="2" t="str">
        <f>IF(OR(G3629="",G3630="",G3631="",G3632=""),"",(SUMIF(A3629:A$7000,A3629,G3629:G$7000)))</f>
        <v/>
      </c>
      <c r="I3629" s="55" t="str">
        <f t="shared" si="342"/>
        <v/>
      </c>
      <c r="J3629" s="61" t="str">
        <f t="shared" si="338"/>
        <v/>
      </c>
      <c r="K3629" s="55">
        <f t="array" ref="K3629">(MAX(IF($A3629=InsertVoiceSwitchActivateLOG!A$1:A$7000,InsertVoiceSwitchActivateLOG!H$1:H$7000,0)))</f>
        <v>8.8499999999999995E-2</v>
      </c>
      <c r="L3629" s="55" t="str">
        <f t="shared" si="343"/>
        <v/>
      </c>
      <c r="M3629" s="55">
        <f t="shared" si="341"/>
        <v>15.299999999996317</v>
      </c>
      <c r="N3629" s="59" t="str">
        <f t="shared" si="339"/>
        <v/>
      </c>
      <c r="O3629" s="59" t="str">
        <f t="shared" si="340"/>
        <v/>
      </c>
    </row>
    <row r="3630" spans="1:15" ht="12.5" customHeight="1" x14ac:dyDescent="0.35">
      <c r="A3630" s="61">
        <v>72</v>
      </c>
      <c r="B3630" s="61" t="s">
        <v>54</v>
      </c>
      <c r="C3630" s="70">
        <v>154.1875</v>
      </c>
      <c r="D3630" s="59" t="s">
        <v>50</v>
      </c>
      <c r="E3630" s="61" t="s">
        <v>41</v>
      </c>
      <c r="F3630" s="61" t="s">
        <v>55</v>
      </c>
      <c r="G3630" s="61"/>
      <c r="H3630" s="61" t="str">
        <f>IF(OR(G3630="",G3631="",G3632="",G3633=""),"",(SUMIF(A3630:A$7000,A3630,G3630:G$7000)))</f>
        <v/>
      </c>
      <c r="I3630" s="61" t="str">
        <f t="shared" si="342"/>
        <v/>
      </c>
      <c r="J3630" s="61" t="str">
        <f t="shared" si="338"/>
        <v/>
      </c>
      <c r="K3630" s="61">
        <f t="array" ref="K3630">(MAX(IF($A3630=InsertVoiceSwitchActivateLOG!A$1:A$7000,InsertVoiceSwitchActivateLOG!H$1:H$7000,0)))</f>
        <v>8.8499999999999995E-2</v>
      </c>
      <c r="L3630" s="61" t="str">
        <f t="shared" si="343"/>
        <v/>
      </c>
      <c r="M3630" s="61">
        <f t="shared" si="341"/>
        <v>20.399999999995089</v>
      </c>
      <c r="N3630" s="59" t="str">
        <f t="shared" si="339"/>
        <v/>
      </c>
      <c r="O3630" s="59" t="str">
        <f t="shared" si="340"/>
        <v/>
      </c>
    </row>
    <row r="3631" spans="1:15" ht="12.5" customHeight="1" x14ac:dyDescent="0.35">
      <c r="A3631" s="2">
        <v>72</v>
      </c>
      <c r="B3631" s="2" t="s">
        <v>54</v>
      </c>
      <c r="C3631" s="69">
        <v>154.2055</v>
      </c>
      <c r="D3631" t="s">
        <v>50</v>
      </c>
      <c r="E3631" s="2" t="s">
        <v>41</v>
      </c>
      <c r="F3631" s="2" t="s">
        <v>55</v>
      </c>
      <c r="G3631" s="2"/>
      <c r="H3631" s="2" t="str">
        <f>IF(OR(G3631="",G3632="",G3633="",G3634=""),"",(SUMIF(A3631:A$7000,A3631,G3631:G$7000)))</f>
        <v/>
      </c>
      <c r="I3631" s="55" t="str">
        <f t="shared" si="342"/>
        <v/>
      </c>
      <c r="J3631" s="61" t="str">
        <f t="shared" si="338"/>
        <v/>
      </c>
      <c r="K3631" s="55">
        <f t="array" ref="K3631">(MAX(IF($A3631=InsertVoiceSwitchActivateLOG!A$1:A$7000,InsertVoiceSwitchActivateLOG!H$1:H$7000,0)))</f>
        <v>8.8499999999999995E-2</v>
      </c>
      <c r="L3631" s="55" t="str">
        <f t="shared" si="343"/>
        <v/>
      </c>
      <c r="M3631" s="55">
        <f t="shared" si="341"/>
        <v>18.000000000000682</v>
      </c>
      <c r="N3631" s="59" t="str">
        <f t="shared" si="339"/>
        <v/>
      </c>
      <c r="O3631" s="59" t="str">
        <f t="shared" si="340"/>
        <v/>
      </c>
    </row>
    <row r="3632" spans="1:15" ht="12.5" customHeight="1" x14ac:dyDescent="0.35">
      <c r="A3632" s="61">
        <v>72</v>
      </c>
      <c r="B3632" s="61" t="s">
        <v>54</v>
      </c>
      <c r="C3632" s="70">
        <v>154.22059999999999</v>
      </c>
      <c r="D3632" s="59" t="s">
        <v>50</v>
      </c>
      <c r="E3632" s="61" t="s">
        <v>41</v>
      </c>
      <c r="F3632" s="61" t="s">
        <v>55</v>
      </c>
      <c r="G3632" s="61"/>
      <c r="H3632" s="61" t="str">
        <f>IF(OR(G3632="",G3633="",G3634="",G3635=""),"",(SUMIF(A3632:A$7000,A3632,G3632:G$7000)))</f>
        <v/>
      </c>
      <c r="I3632" s="61" t="str">
        <f t="shared" si="342"/>
        <v/>
      </c>
      <c r="J3632" s="61" t="str">
        <f t="shared" si="338"/>
        <v/>
      </c>
      <c r="K3632" s="61">
        <f t="array" ref="K3632">(MAX(IF($A3632=InsertVoiceSwitchActivateLOG!A$1:A$7000,InsertVoiceSwitchActivateLOG!H$1:H$7000,0)))</f>
        <v>8.8499999999999995E-2</v>
      </c>
      <c r="L3632" s="61" t="str">
        <f t="shared" si="343"/>
        <v/>
      </c>
      <c r="M3632" s="61">
        <f t="shared" si="341"/>
        <v>15.099999999989677</v>
      </c>
      <c r="N3632" s="59" t="str">
        <f t="shared" si="339"/>
        <v/>
      </c>
      <c r="O3632" s="59" t="str">
        <f t="shared" si="340"/>
        <v/>
      </c>
    </row>
    <row r="3633" spans="1:15" ht="12.5" customHeight="1" x14ac:dyDescent="0.35">
      <c r="A3633" s="2">
        <v>72</v>
      </c>
      <c r="B3633" s="2" t="s">
        <v>54</v>
      </c>
      <c r="C3633" s="69">
        <v>154.23689999999999</v>
      </c>
      <c r="D3633" t="s">
        <v>50</v>
      </c>
      <c r="E3633" s="2" t="s">
        <v>41</v>
      </c>
      <c r="F3633" s="2" t="s">
        <v>55</v>
      </c>
      <c r="G3633" s="2"/>
      <c r="H3633" s="2" t="str">
        <f>IF(OR(G3633="",G3634="",G3635="",G3636=""),"",(SUMIF(A3633:A$7000,A3633,G3633:G$7000)))</f>
        <v/>
      </c>
      <c r="I3633" s="55" t="str">
        <f t="shared" si="342"/>
        <v/>
      </c>
      <c r="J3633" s="61" t="str">
        <f t="shared" si="338"/>
        <v/>
      </c>
      <c r="K3633" s="55">
        <f t="array" ref="K3633">(MAX(IF($A3633=InsertVoiceSwitchActivateLOG!A$1:A$7000,InsertVoiceSwitchActivateLOG!H$1:H$7000,0)))</f>
        <v>8.8499999999999995E-2</v>
      </c>
      <c r="L3633" s="55" t="str">
        <f t="shared" si="343"/>
        <v/>
      </c>
      <c r="M3633" s="55">
        <f t="shared" si="341"/>
        <v>16.300000000001091</v>
      </c>
      <c r="N3633" s="59" t="str">
        <f t="shared" si="339"/>
        <v/>
      </c>
      <c r="O3633" s="59" t="str">
        <f t="shared" si="340"/>
        <v/>
      </c>
    </row>
    <row r="3634" spans="1:15" ht="12.5" customHeight="1" x14ac:dyDescent="0.35">
      <c r="A3634" s="61">
        <v>73</v>
      </c>
      <c r="B3634" s="61" t="s">
        <v>54</v>
      </c>
      <c r="C3634" s="70">
        <v>155.26669999999999</v>
      </c>
      <c r="D3634" s="59" t="s">
        <v>50</v>
      </c>
      <c r="E3634" s="61" t="s">
        <v>44</v>
      </c>
      <c r="F3634" s="61" t="s">
        <v>55</v>
      </c>
      <c r="G3634" s="61"/>
      <c r="H3634" s="61" t="str">
        <f>IF(OR(G3634="",G3635="",G3636="",G3637=""),"",(SUMIF(A3634:A$7000,A3634,G3634:G$7000)))</f>
        <v/>
      </c>
      <c r="I3634" s="61" t="str">
        <f t="shared" si="342"/>
        <v/>
      </c>
      <c r="J3634" s="61" t="str">
        <f t="shared" si="338"/>
        <v/>
      </c>
      <c r="K3634" s="61">
        <f t="array" ref="K3634">(MAX(IF($A3634=InsertVoiceSwitchActivateLOG!A$1:A$7000,InsertVoiceSwitchActivateLOG!H$1:H$7000,0)))</f>
        <v>1.3099999999999997E-2</v>
      </c>
      <c r="L3634" s="61" t="str">
        <f t="shared" si="343"/>
        <v/>
      </c>
      <c r="M3634" s="61">
        <f t="shared" si="341"/>
        <v>0</v>
      </c>
      <c r="N3634" s="59" t="str">
        <f t="shared" si="339"/>
        <v/>
      </c>
      <c r="O3634" s="59" t="str">
        <f t="shared" si="340"/>
        <v/>
      </c>
    </row>
    <row r="3635" spans="1:15" ht="12.5" customHeight="1" x14ac:dyDescent="0.35">
      <c r="A3635" s="2">
        <v>73</v>
      </c>
      <c r="B3635" s="2" t="s">
        <v>54</v>
      </c>
      <c r="C3635" s="69">
        <v>155.28550000000001</v>
      </c>
      <c r="D3635" t="s">
        <v>50</v>
      </c>
      <c r="E3635" s="2" t="s">
        <v>44</v>
      </c>
      <c r="F3635" s="2" t="s">
        <v>55</v>
      </c>
      <c r="G3635" s="2"/>
      <c r="H3635" s="2" t="str">
        <f>IF(OR(G3635="",G3636="",G3637="",G3638=""),"",(SUMIF(A3635:A$7000,A3635,G3635:G$7000)))</f>
        <v/>
      </c>
      <c r="I3635" s="55" t="str">
        <f t="shared" si="342"/>
        <v/>
      </c>
      <c r="J3635" s="61" t="str">
        <f t="shared" si="338"/>
        <v/>
      </c>
      <c r="K3635" s="55">
        <f t="array" ref="K3635">(MAX(IF($A3635=InsertVoiceSwitchActivateLOG!A$1:A$7000,InsertVoiceSwitchActivateLOG!H$1:H$7000,0)))</f>
        <v>1.3099999999999997E-2</v>
      </c>
      <c r="L3635" s="55" t="str">
        <f t="shared" si="343"/>
        <v/>
      </c>
      <c r="M3635" s="55">
        <f t="shared" si="341"/>
        <v>18.800000000027239</v>
      </c>
      <c r="N3635" s="59" t="str">
        <f t="shared" si="339"/>
        <v/>
      </c>
      <c r="O3635" s="59" t="str">
        <f t="shared" si="340"/>
        <v/>
      </c>
    </row>
    <row r="3636" spans="1:15" ht="12.5" customHeight="1" x14ac:dyDescent="0.35">
      <c r="A3636" s="61">
        <v>73</v>
      </c>
      <c r="B3636" s="61" t="s">
        <v>54</v>
      </c>
      <c r="C3636" s="70">
        <v>155.3065</v>
      </c>
      <c r="D3636" s="59" t="s">
        <v>50</v>
      </c>
      <c r="E3636" s="61" t="s">
        <v>44</v>
      </c>
      <c r="F3636" s="61" t="s">
        <v>55</v>
      </c>
      <c r="G3636" s="61"/>
      <c r="H3636" s="61" t="str">
        <f>IF(OR(G3636="",G3637="",G3638="",G3639=""),"",(SUMIF(A3636:A$7000,A3636,G3636:G$7000)))</f>
        <v/>
      </c>
      <c r="I3636" s="61" t="str">
        <f t="shared" si="342"/>
        <v/>
      </c>
      <c r="J3636" s="61" t="str">
        <f t="shared" si="338"/>
        <v/>
      </c>
      <c r="K3636" s="61">
        <f t="array" ref="K3636">(MAX(IF($A3636=InsertVoiceSwitchActivateLOG!A$1:A$7000,InsertVoiceSwitchActivateLOG!H$1:H$7000,0)))</f>
        <v>1.3099999999999997E-2</v>
      </c>
      <c r="L3636" s="61" t="str">
        <f t="shared" si="343"/>
        <v/>
      </c>
      <c r="M3636" s="61">
        <f t="shared" si="341"/>
        <v>20.999999999986585</v>
      </c>
      <c r="N3636" s="59" t="str">
        <f t="shared" si="339"/>
        <v/>
      </c>
      <c r="O3636" s="59" t="str">
        <f t="shared" si="340"/>
        <v/>
      </c>
    </row>
    <row r="3637" spans="1:15" ht="12.5" customHeight="1" x14ac:dyDescent="0.35">
      <c r="A3637" s="2">
        <v>73</v>
      </c>
      <c r="B3637" s="2" t="s">
        <v>54</v>
      </c>
      <c r="C3637" s="69">
        <v>155.3261</v>
      </c>
      <c r="D3637" t="s">
        <v>50</v>
      </c>
      <c r="E3637" s="2" t="s">
        <v>44</v>
      </c>
      <c r="F3637" s="2" t="s">
        <v>55</v>
      </c>
      <c r="G3637" s="2"/>
      <c r="H3637" s="2" t="str">
        <f>IF(OR(G3637="",G3638="",G3639="",G3640=""),"",(SUMIF(A3637:A$7000,A3637,G3637:G$7000)))</f>
        <v/>
      </c>
      <c r="I3637" s="55" t="str">
        <f t="shared" si="342"/>
        <v/>
      </c>
      <c r="J3637" s="61" t="str">
        <f t="shared" si="338"/>
        <v/>
      </c>
      <c r="K3637" s="55">
        <f t="array" ref="K3637">(MAX(IF($A3637=InsertVoiceSwitchActivateLOG!A$1:A$7000,InsertVoiceSwitchActivateLOG!H$1:H$7000,0)))</f>
        <v>1.3099999999999997E-2</v>
      </c>
      <c r="L3637" s="55" t="str">
        <f t="shared" si="343"/>
        <v/>
      </c>
      <c r="M3637" s="55">
        <f t="shared" si="341"/>
        <v>19.599999999996953</v>
      </c>
      <c r="N3637" s="59" t="str">
        <f t="shared" si="339"/>
        <v/>
      </c>
      <c r="O3637" s="59" t="str">
        <f t="shared" si="340"/>
        <v/>
      </c>
    </row>
    <row r="3638" spans="1:15" ht="12.5" customHeight="1" x14ac:dyDescent="0.35">
      <c r="A3638" s="61">
        <v>73</v>
      </c>
      <c r="B3638" s="61" t="s">
        <v>54</v>
      </c>
      <c r="C3638" s="70">
        <v>155.34700000000001</v>
      </c>
      <c r="D3638" s="59" t="s">
        <v>50</v>
      </c>
      <c r="E3638" s="61" t="s">
        <v>44</v>
      </c>
      <c r="F3638" s="61" t="s">
        <v>55</v>
      </c>
      <c r="G3638" s="61"/>
      <c r="H3638" s="61" t="str">
        <f>IF(OR(G3638="",G3639="",G3640="",G3641=""),"",(SUMIF(A3638:A$7000,A3638,G3638:G$7000)))</f>
        <v/>
      </c>
      <c r="I3638" s="61" t="str">
        <f t="shared" si="342"/>
        <v/>
      </c>
      <c r="J3638" s="61" t="str">
        <f t="shared" si="338"/>
        <v/>
      </c>
      <c r="K3638" s="61">
        <f t="array" ref="K3638">(MAX(IF($A3638=InsertVoiceSwitchActivateLOG!A$1:A$7000,InsertVoiceSwitchActivateLOG!H$1:H$7000,0)))</f>
        <v>1.3099999999999997E-2</v>
      </c>
      <c r="L3638" s="61" t="str">
        <f t="shared" si="343"/>
        <v/>
      </c>
      <c r="M3638" s="61">
        <f t="shared" si="341"/>
        <v>20.900000000011687</v>
      </c>
      <c r="N3638" s="59" t="str">
        <f t="shared" si="339"/>
        <v/>
      </c>
      <c r="O3638" s="59" t="str">
        <f t="shared" si="340"/>
        <v/>
      </c>
    </row>
    <row r="3639" spans="1:15" ht="12.5" customHeight="1" x14ac:dyDescent="0.35">
      <c r="A3639" s="2">
        <v>73</v>
      </c>
      <c r="B3639" s="2" t="s">
        <v>54</v>
      </c>
      <c r="C3639" s="69">
        <v>155.36789999999999</v>
      </c>
      <c r="D3639" t="s">
        <v>50</v>
      </c>
      <c r="E3639" s="2" t="s">
        <v>44</v>
      </c>
      <c r="F3639" s="2" t="s">
        <v>55</v>
      </c>
      <c r="G3639" s="2"/>
      <c r="H3639" s="2" t="str">
        <f>IF(OR(G3639="",G3640="",G3641="",G3642=""),"",(SUMIF(A3639:A$7000,A3639,G3639:G$7000)))</f>
        <v/>
      </c>
      <c r="I3639" s="55" t="str">
        <f t="shared" si="342"/>
        <v/>
      </c>
      <c r="J3639" s="61" t="str">
        <f t="shared" si="338"/>
        <v/>
      </c>
      <c r="K3639" s="55">
        <f t="array" ref="K3639">(MAX(IF($A3639=InsertVoiceSwitchActivateLOG!A$1:A$7000,InsertVoiceSwitchActivateLOG!H$1:H$7000,0)))</f>
        <v>1.3099999999999997E-2</v>
      </c>
      <c r="L3639" s="55" t="str">
        <f t="shared" si="343"/>
        <v/>
      </c>
      <c r="M3639" s="55">
        <f t="shared" si="341"/>
        <v>20.899999999983265</v>
      </c>
      <c r="N3639" s="59" t="str">
        <f t="shared" si="339"/>
        <v/>
      </c>
      <c r="O3639" s="59" t="str">
        <f t="shared" si="340"/>
        <v/>
      </c>
    </row>
    <row r="3640" spans="1:15" ht="12.5" customHeight="1" x14ac:dyDescent="0.35">
      <c r="A3640" s="61">
        <v>73</v>
      </c>
      <c r="B3640" s="61" t="s">
        <v>54</v>
      </c>
      <c r="C3640" s="70">
        <v>155.38480000000001</v>
      </c>
      <c r="D3640" s="59" t="s">
        <v>50</v>
      </c>
      <c r="E3640" s="61" t="s">
        <v>44</v>
      </c>
      <c r="F3640" s="61" t="s">
        <v>55</v>
      </c>
      <c r="G3640" s="61"/>
      <c r="H3640" s="61" t="str">
        <f>IF(OR(G3640="",G3641="",G3642="",G3643=""),"",(SUMIF(A3640:A$7000,A3640,G3640:G$7000)))</f>
        <v/>
      </c>
      <c r="I3640" s="61" t="str">
        <f t="shared" si="342"/>
        <v/>
      </c>
      <c r="J3640" s="61" t="str">
        <f t="shared" si="338"/>
        <v/>
      </c>
      <c r="K3640" s="61">
        <f t="array" ref="K3640">(MAX(IF($A3640=InsertVoiceSwitchActivateLOG!A$1:A$7000,InsertVoiceSwitchActivateLOG!H$1:H$7000,0)))</f>
        <v>1.3099999999999997E-2</v>
      </c>
      <c r="L3640" s="61" t="str">
        <f t="shared" si="343"/>
        <v/>
      </c>
      <c r="M3640" s="61">
        <f t="shared" si="341"/>
        <v>16.900000000021009</v>
      </c>
      <c r="N3640" s="59" t="str">
        <f t="shared" si="339"/>
        <v/>
      </c>
      <c r="O3640" s="59" t="str">
        <f t="shared" si="340"/>
        <v/>
      </c>
    </row>
    <row r="3641" spans="1:15" ht="12.5" customHeight="1" x14ac:dyDescent="0.35">
      <c r="A3641" s="2">
        <v>73</v>
      </c>
      <c r="B3641" s="2" t="s">
        <v>54</v>
      </c>
      <c r="C3641" s="69">
        <v>155.40700000000001</v>
      </c>
      <c r="D3641" t="s">
        <v>50</v>
      </c>
      <c r="E3641" s="2" t="s">
        <v>44</v>
      </c>
      <c r="F3641" s="2" t="s">
        <v>55</v>
      </c>
      <c r="G3641" s="2"/>
      <c r="H3641" s="2" t="str">
        <f>IF(OR(G3641="",G3642="",G3643="",G3644=""),"",(SUMIF(A3641:A$7000,A3641,G3641:G$7000)))</f>
        <v/>
      </c>
      <c r="I3641" s="55" t="str">
        <f t="shared" si="342"/>
        <v/>
      </c>
      <c r="J3641" s="61" t="str">
        <f t="shared" si="338"/>
        <v/>
      </c>
      <c r="K3641" s="55">
        <f t="array" ref="K3641">(MAX(IF($A3641=InsertVoiceSwitchActivateLOG!A$1:A$7000,InsertVoiceSwitchActivateLOG!H$1:H$7000,0)))</f>
        <v>1.3099999999999997E-2</v>
      </c>
      <c r="L3641" s="55" t="str">
        <f t="shared" si="343"/>
        <v/>
      </c>
      <c r="M3641" s="55">
        <f t="shared" si="341"/>
        <v>22.199999999997999</v>
      </c>
      <c r="N3641" s="59" t="str">
        <f t="shared" si="339"/>
        <v/>
      </c>
      <c r="O3641" s="59" t="str">
        <f t="shared" si="340"/>
        <v/>
      </c>
    </row>
    <row r="3642" spans="1:15" ht="12.5" customHeight="1" x14ac:dyDescent="0.35">
      <c r="A3642" s="61">
        <v>73</v>
      </c>
      <c r="B3642" s="61" t="s">
        <v>54</v>
      </c>
      <c r="C3642" s="70">
        <v>155.4314</v>
      </c>
      <c r="D3642" s="59" t="s">
        <v>50</v>
      </c>
      <c r="E3642" s="61" t="s">
        <v>44</v>
      </c>
      <c r="F3642" s="61" t="s">
        <v>55</v>
      </c>
      <c r="G3642" s="61"/>
      <c r="H3642" s="61" t="str">
        <f>IF(OR(G3642="",G3643="",G3644="",G3645=""),"",(SUMIF(A3642:A$7000,A3642,G3642:G$7000)))</f>
        <v/>
      </c>
      <c r="I3642" s="61" t="str">
        <f t="shared" si="342"/>
        <v/>
      </c>
      <c r="J3642" s="61" t="str">
        <f t="shared" si="338"/>
        <v/>
      </c>
      <c r="K3642" s="61">
        <f t="array" ref="K3642">(MAX(IF($A3642=InsertVoiceSwitchActivateLOG!A$1:A$7000,InsertVoiceSwitchActivateLOG!H$1:H$7000,0)))</f>
        <v>1.3099999999999997E-2</v>
      </c>
      <c r="L3642" s="61" t="str">
        <f t="shared" si="343"/>
        <v/>
      </c>
      <c r="M3642" s="61">
        <f t="shared" si="341"/>
        <v>24.399999999985766</v>
      </c>
      <c r="N3642" s="59" t="str">
        <f t="shared" si="339"/>
        <v/>
      </c>
      <c r="O3642" s="59" t="str">
        <f t="shared" si="340"/>
        <v/>
      </c>
    </row>
    <row r="3643" spans="1:15" ht="12.5" customHeight="1" x14ac:dyDescent="0.35">
      <c r="A3643" s="2">
        <v>73</v>
      </c>
      <c r="B3643" s="2" t="s">
        <v>54</v>
      </c>
      <c r="C3643" s="69">
        <v>155.4485</v>
      </c>
      <c r="D3643" t="s">
        <v>50</v>
      </c>
      <c r="E3643" s="2" t="s">
        <v>44</v>
      </c>
      <c r="F3643" s="2" t="s">
        <v>55</v>
      </c>
      <c r="G3643" s="2"/>
      <c r="H3643" s="2" t="str">
        <f>IF(OR(G3643="",G3644="",G3645="",G3646=""),"",(SUMIF(A3643:A$7000,A3643,G3643:G$7000)))</f>
        <v/>
      </c>
      <c r="I3643" s="55" t="str">
        <f t="shared" si="342"/>
        <v/>
      </c>
      <c r="J3643" s="61" t="str">
        <f t="shared" si="338"/>
        <v/>
      </c>
      <c r="K3643" s="55">
        <f t="array" ref="K3643">(MAX(IF($A3643=InsertVoiceSwitchActivateLOG!A$1:A$7000,InsertVoiceSwitchActivateLOG!H$1:H$7000,0)))</f>
        <v>1.3099999999999997E-2</v>
      </c>
      <c r="L3643" s="55" t="str">
        <f t="shared" si="343"/>
        <v/>
      </c>
      <c r="M3643" s="55">
        <f t="shared" si="341"/>
        <v>17.099999999999227</v>
      </c>
      <c r="N3643" s="59" t="str">
        <f t="shared" si="339"/>
        <v/>
      </c>
      <c r="O3643" s="59" t="str">
        <f t="shared" si="340"/>
        <v/>
      </c>
    </row>
    <row r="3644" spans="1:15" ht="12.5" customHeight="1" x14ac:dyDescent="0.35">
      <c r="A3644" s="61">
        <v>73</v>
      </c>
      <c r="B3644" s="61" t="s">
        <v>54</v>
      </c>
      <c r="C3644" s="70">
        <v>155.46449999999999</v>
      </c>
      <c r="D3644" s="59" t="s">
        <v>50</v>
      </c>
      <c r="E3644" s="61" t="s">
        <v>44</v>
      </c>
      <c r="F3644" s="61" t="s">
        <v>55</v>
      </c>
      <c r="G3644" s="61"/>
      <c r="H3644" s="61" t="str">
        <f>IF(OR(G3644="",G3645="",G3646="",G3647=""),"",(SUMIF(A3644:A$7000,A3644,G3644:G$7000)))</f>
        <v/>
      </c>
      <c r="I3644" s="61" t="str">
        <f t="shared" si="342"/>
        <v/>
      </c>
      <c r="J3644" s="61" t="str">
        <f t="shared" si="338"/>
        <v/>
      </c>
      <c r="K3644" s="61">
        <f t="array" ref="K3644">(MAX(IF($A3644=InsertVoiceSwitchActivateLOG!A$1:A$7000,InsertVoiceSwitchActivateLOG!H$1:H$7000,0)))</f>
        <v>1.3099999999999997E-2</v>
      </c>
      <c r="L3644" s="61" t="str">
        <f t="shared" si="343"/>
        <v/>
      </c>
      <c r="M3644" s="61">
        <f t="shared" si="341"/>
        <v>15.999999999991132</v>
      </c>
      <c r="N3644" s="59" t="str">
        <f t="shared" si="339"/>
        <v/>
      </c>
      <c r="O3644" s="59" t="str">
        <f t="shared" si="340"/>
        <v/>
      </c>
    </row>
    <row r="3645" spans="1:15" ht="12.5" customHeight="1" x14ac:dyDescent="0.35">
      <c r="A3645" s="2">
        <v>73</v>
      </c>
      <c r="B3645" s="2" t="s">
        <v>54</v>
      </c>
      <c r="C3645" s="69">
        <v>155.48179999999999</v>
      </c>
      <c r="D3645" t="s">
        <v>50</v>
      </c>
      <c r="E3645" s="2" t="s">
        <v>44</v>
      </c>
      <c r="F3645" s="2" t="s">
        <v>55</v>
      </c>
      <c r="G3645" s="2"/>
      <c r="H3645" s="2" t="str">
        <f>IF(OR(G3645="",G3646="",G3647="",G3648=""),"",(SUMIF(A3645:A$7000,A3645,G3645:G$7000)))</f>
        <v/>
      </c>
      <c r="I3645" s="55" t="str">
        <f t="shared" si="342"/>
        <v/>
      </c>
      <c r="J3645" s="61" t="str">
        <f t="shared" si="338"/>
        <v/>
      </c>
      <c r="K3645" s="55">
        <f t="array" ref="K3645">(MAX(IF($A3645=InsertVoiceSwitchActivateLOG!A$1:A$7000,InsertVoiceSwitchActivateLOG!H$1:H$7000,0)))</f>
        <v>1.3099999999999997E-2</v>
      </c>
      <c r="L3645" s="55" t="str">
        <f t="shared" si="343"/>
        <v/>
      </c>
      <c r="M3645" s="55">
        <f t="shared" si="341"/>
        <v>17.300000000005866</v>
      </c>
      <c r="N3645" s="59" t="str">
        <f t="shared" si="339"/>
        <v/>
      </c>
      <c r="O3645" s="59" t="str">
        <f t="shared" si="340"/>
        <v/>
      </c>
    </row>
    <row r="3646" spans="1:15" ht="12.5" customHeight="1" x14ac:dyDescent="0.35">
      <c r="A3646" s="61">
        <v>73</v>
      </c>
      <c r="B3646" s="61" t="s">
        <v>54</v>
      </c>
      <c r="C3646" s="70">
        <v>155.49870000000001</v>
      </c>
      <c r="D3646" s="59" t="s">
        <v>50</v>
      </c>
      <c r="E3646" s="61" t="s">
        <v>44</v>
      </c>
      <c r="F3646" s="61" t="s">
        <v>55</v>
      </c>
      <c r="G3646" s="61"/>
      <c r="H3646" s="61" t="str">
        <f>IF(OR(G3646="",G3647="",G3648="",G3649=""),"",(SUMIF(A3646:A$7000,A3646,G3646:G$7000)))</f>
        <v/>
      </c>
      <c r="I3646" s="61" t="str">
        <f t="shared" si="342"/>
        <v/>
      </c>
      <c r="J3646" s="61" t="str">
        <f t="shared" si="338"/>
        <v/>
      </c>
      <c r="K3646" s="61">
        <f t="array" ref="K3646">(MAX(IF($A3646=InsertVoiceSwitchActivateLOG!A$1:A$7000,InsertVoiceSwitchActivateLOG!H$1:H$7000,0)))</f>
        <v>1.3099999999999997E-2</v>
      </c>
      <c r="L3646" s="61" t="str">
        <f t="shared" si="343"/>
        <v/>
      </c>
      <c r="M3646" s="61">
        <f t="shared" si="341"/>
        <v>16.900000000021009</v>
      </c>
      <c r="N3646" s="59" t="str">
        <f t="shared" si="339"/>
        <v/>
      </c>
      <c r="O3646" s="59" t="str">
        <f t="shared" si="340"/>
        <v/>
      </c>
    </row>
    <row r="3647" spans="1:15" ht="12.5" customHeight="1" x14ac:dyDescent="0.35">
      <c r="A3647" s="2">
        <v>73</v>
      </c>
      <c r="B3647" s="2" t="s">
        <v>54</v>
      </c>
      <c r="C3647" s="69">
        <v>155.52199999999999</v>
      </c>
      <c r="D3647" t="s">
        <v>50</v>
      </c>
      <c r="E3647" s="2" t="s">
        <v>44</v>
      </c>
      <c r="F3647" s="2" t="s">
        <v>55</v>
      </c>
      <c r="G3647" s="2"/>
      <c r="H3647" s="2" t="str">
        <f>IF(OR(G3647="",G3648="",G3649="",G3650=""),"",(SUMIF(A3647:A$7000,A3647,G3647:G$7000)))</f>
        <v/>
      </c>
      <c r="I3647" s="55" t="str">
        <f t="shared" si="342"/>
        <v/>
      </c>
      <c r="J3647" s="61" t="str">
        <f t="shared" si="338"/>
        <v/>
      </c>
      <c r="K3647" s="55">
        <f t="array" ref="K3647">(MAX(IF($A3647=InsertVoiceSwitchActivateLOG!A$1:A$7000,InsertVoiceSwitchActivateLOG!H$1:H$7000,0)))</f>
        <v>1.3099999999999997E-2</v>
      </c>
      <c r="L3647" s="55" t="str">
        <f t="shared" si="343"/>
        <v/>
      </c>
      <c r="M3647" s="55">
        <f t="shared" si="341"/>
        <v>23.299999999977672</v>
      </c>
      <c r="N3647" s="59" t="str">
        <f t="shared" si="339"/>
        <v/>
      </c>
      <c r="O3647" s="59" t="str">
        <f t="shared" si="340"/>
        <v/>
      </c>
    </row>
    <row r="3648" spans="1:15" ht="12.5" customHeight="1" x14ac:dyDescent="0.35">
      <c r="A3648" s="61">
        <v>73</v>
      </c>
      <c r="B3648" s="61" t="s">
        <v>54</v>
      </c>
      <c r="C3648" s="70">
        <v>155.54</v>
      </c>
      <c r="D3648" s="59" t="s">
        <v>50</v>
      </c>
      <c r="E3648" s="61" t="s">
        <v>44</v>
      </c>
      <c r="F3648" s="61" t="s">
        <v>55</v>
      </c>
      <c r="G3648" s="61"/>
      <c r="H3648" s="61" t="str">
        <f>IF(OR(G3648="",G3649="",G3650="",G3651=""),"",(SUMIF(A3648:A$7000,A3648,G3648:G$7000)))</f>
        <v/>
      </c>
      <c r="I3648" s="61" t="str">
        <f t="shared" si="342"/>
        <v/>
      </c>
      <c r="J3648" s="61" t="str">
        <f t="shared" si="338"/>
        <v/>
      </c>
      <c r="K3648" s="61">
        <f t="array" ref="K3648">(MAX(IF($A3648=InsertVoiceSwitchActivateLOG!A$1:A$7000,InsertVoiceSwitchActivateLOG!H$1:H$7000,0)))</f>
        <v>1.3099999999999997E-2</v>
      </c>
      <c r="L3648" s="61" t="str">
        <f t="shared" si="343"/>
        <v/>
      </c>
      <c r="M3648" s="61">
        <f t="shared" si="341"/>
        <v>18.000000000000682</v>
      </c>
      <c r="N3648" s="59" t="str">
        <f t="shared" si="339"/>
        <v/>
      </c>
      <c r="O3648" s="59" t="str">
        <f t="shared" si="340"/>
        <v/>
      </c>
    </row>
    <row r="3649" spans="1:15" ht="12.5" customHeight="1" x14ac:dyDescent="0.35">
      <c r="A3649" s="2">
        <v>73</v>
      </c>
      <c r="B3649" s="2" t="s">
        <v>54</v>
      </c>
      <c r="C3649" s="69">
        <v>155.55609999999999</v>
      </c>
      <c r="D3649" t="s">
        <v>50</v>
      </c>
      <c r="E3649" s="2" t="s">
        <v>44</v>
      </c>
      <c r="F3649" s="2" t="s">
        <v>55</v>
      </c>
      <c r="G3649" s="2"/>
      <c r="H3649" s="2" t="str">
        <f>IF(OR(G3649="",G3650="",G3651="",G3652=""),"",(SUMIF(A3649:A$7000,A3649,G3649:G$7000)))</f>
        <v/>
      </c>
      <c r="I3649" s="55" t="str">
        <f t="shared" si="342"/>
        <v/>
      </c>
      <c r="J3649" s="61" t="str">
        <f t="shared" si="338"/>
        <v/>
      </c>
      <c r="K3649" s="55">
        <f t="array" ref="K3649">(MAX(IF($A3649=InsertVoiceSwitchActivateLOG!A$1:A$7000,InsertVoiceSwitchActivateLOG!H$1:H$7000,0)))</f>
        <v>1.3099999999999997E-2</v>
      </c>
      <c r="L3649" s="55" t="str">
        <f t="shared" si="343"/>
        <v/>
      </c>
      <c r="M3649" s="55">
        <f t="shared" si="341"/>
        <v>16.099999999994452</v>
      </c>
      <c r="N3649" s="59" t="str">
        <f t="shared" si="339"/>
        <v/>
      </c>
      <c r="O3649" s="59" t="str">
        <f t="shared" si="340"/>
        <v/>
      </c>
    </row>
    <row r="3650" spans="1:15" ht="12.5" customHeight="1" x14ac:dyDescent="0.35">
      <c r="A3650" s="61">
        <v>73</v>
      </c>
      <c r="B3650" s="61" t="s">
        <v>54</v>
      </c>
      <c r="C3650" s="70">
        <v>155.57130000000001</v>
      </c>
      <c r="D3650" s="59" t="s">
        <v>50</v>
      </c>
      <c r="E3650" s="61" t="s">
        <v>44</v>
      </c>
      <c r="F3650" s="61" t="s">
        <v>55</v>
      </c>
      <c r="G3650" s="61"/>
      <c r="H3650" s="61" t="str">
        <f>IF(OR(G3650="",G3651="",G3652="",G3653=""),"",(SUMIF(A3650:A$7000,A3650,G3650:G$7000)))</f>
        <v/>
      </c>
      <c r="I3650" s="61" t="str">
        <f t="shared" si="342"/>
        <v/>
      </c>
      <c r="J3650" s="61" t="str">
        <f t="shared" si="338"/>
        <v/>
      </c>
      <c r="K3650" s="61">
        <f t="array" ref="K3650">(MAX(IF($A3650=InsertVoiceSwitchActivateLOG!A$1:A$7000,InsertVoiceSwitchActivateLOG!H$1:H$7000,0)))</f>
        <v>1.3099999999999997E-2</v>
      </c>
      <c r="L3650" s="61" t="str">
        <f t="shared" si="343"/>
        <v/>
      </c>
      <c r="M3650" s="61">
        <f t="shared" si="341"/>
        <v>15.200000000021419</v>
      </c>
      <c r="N3650" s="59" t="str">
        <f t="shared" si="339"/>
        <v/>
      </c>
      <c r="O3650" s="59" t="str">
        <f t="shared" si="340"/>
        <v/>
      </c>
    </row>
    <row r="3651" spans="1:15" ht="12.5" customHeight="1" x14ac:dyDescent="0.35">
      <c r="A3651" s="2">
        <v>73</v>
      </c>
      <c r="B3651" s="2" t="s">
        <v>54</v>
      </c>
      <c r="C3651" s="69">
        <v>155.58789999999999</v>
      </c>
      <c r="D3651" t="s">
        <v>50</v>
      </c>
      <c r="E3651" s="2" t="s">
        <v>44</v>
      </c>
      <c r="F3651" s="2" t="s">
        <v>55</v>
      </c>
      <c r="G3651" s="2"/>
      <c r="H3651" s="2" t="str">
        <f>IF(OR(G3651="",G3652="",G3653="",G3654=""),"",(SUMIF(A3651:A$7000,A3651,G3651:G$7000)))</f>
        <v/>
      </c>
      <c r="I3651" s="55" t="str">
        <f t="shared" si="342"/>
        <v/>
      </c>
      <c r="J3651" s="61" t="str">
        <f t="shared" si="338"/>
        <v/>
      </c>
      <c r="K3651" s="55">
        <f t="array" ref="K3651">(MAX(IF($A3651=InsertVoiceSwitchActivateLOG!A$1:A$7000,InsertVoiceSwitchActivateLOG!H$1:H$7000,0)))</f>
        <v>1.3099999999999997E-2</v>
      </c>
      <c r="L3651" s="55" t="str">
        <f t="shared" si="343"/>
        <v/>
      </c>
      <c r="M3651" s="55">
        <f t="shared" si="341"/>
        <v>16.599999999982629</v>
      </c>
      <c r="N3651" s="59" t="str">
        <f t="shared" si="339"/>
        <v/>
      </c>
      <c r="O3651" s="59" t="str">
        <f t="shared" si="340"/>
        <v/>
      </c>
    </row>
    <row r="3652" spans="1:15" ht="12.5" customHeight="1" x14ac:dyDescent="0.35">
      <c r="A3652" s="61">
        <v>73</v>
      </c>
      <c r="B3652" s="61" t="s">
        <v>54</v>
      </c>
      <c r="C3652" s="70">
        <v>155.60419999999999</v>
      </c>
      <c r="D3652" s="59" t="s">
        <v>50</v>
      </c>
      <c r="E3652" s="61" t="s">
        <v>44</v>
      </c>
      <c r="F3652" s="61" t="s">
        <v>55</v>
      </c>
      <c r="G3652" s="61"/>
      <c r="H3652" s="61" t="str">
        <f>IF(OR(G3652="",G3653="",G3654="",G3655=""),"",(SUMIF(A3652:A$7000,A3652,G3652:G$7000)))</f>
        <v/>
      </c>
      <c r="I3652" s="61" t="str">
        <f t="shared" si="342"/>
        <v/>
      </c>
      <c r="J3652" s="61" t="str">
        <f t="shared" si="338"/>
        <v/>
      </c>
      <c r="K3652" s="61">
        <f t="array" ref="K3652">(MAX(IF($A3652=InsertVoiceSwitchActivateLOG!A$1:A$7000,InsertVoiceSwitchActivateLOG!H$1:H$7000,0)))</f>
        <v>1.3099999999999997E-2</v>
      </c>
      <c r="L3652" s="61" t="str">
        <f t="shared" si="343"/>
        <v/>
      </c>
      <c r="M3652" s="61">
        <f t="shared" si="341"/>
        <v>16.300000000001091</v>
      </c>
      <c r="N3652" s="59" t="str">
        <f t="shared" si="339"/>
        <v/>
      </c>
      <c r="O3652" s="59" t="str">
        <f t="shared" si="340"/>
        <v/>
      </c>
    </row>
    <row r="3653" spans="1:15" ht="12.5" customHeight="1" x14ac:dyDescent="0.35">
      <c r="A3653" s="2">
        <v>73</v>
      </c>
      <c r="B3653" s="2" t="s">
        <v>54</v>
      </c>
      <c r="C3653" s="69">
        <v>155.62</v>
      </c>
      <c r="D3653" t="s">
        <v>50</v>
      </c>
      <c r="E3653" s="2" t="s">
        <v>44</v>
      </c>
      <c r="F3653" s="2" t="s">
        <v>55</v>
      </c>
      <c r="G3653" s="2"/>
      <c r="H3653" s="2" t="str">
        <f>IF(OR(G3653="",G3654="",G3655="",G3656=""),"",(SUMIF(A3653:A$7000,A3653,G3653:G$7000)))</f>
        <v/>
      </c>
      <c r="I3653" s="55" t="str">
        <f t="shared" si="342"/>
        <v/>
      </c>
      <c r="J3653" s="61" t="str">
        <f t="shared" si="338"/>
        <v/>
      </c>
      <c r="K3653" s="55">
        <f t="array" ref="K3653">(MAX(IF($A3653=InsertVoiceSwitchActivateLOG!A$1:A$7000,InsertVoiceSwitchActivateLOG!H$1:H$7000,0)))</f>
        <v>1.3099999999999997E-2</v>
      </c>
      <c r="L3653" s="55" t="str">
        <f t="shared" si="343"/>
        <v/>
      </c>
      <c r="M3653" s="55">
        <f t="shared" si="341"/>
        <v>15.800000000012915</v>
      </c>
      <c r="N3653" s="59" t="str">
        <f t="shared" si="339"/>
        <v/>
      </c>
      <c r="O3653" s="59" t="str">
        <f t="shared" si="340"/>
        <v/>
      </c>
    </row>
    <row r="3654" spans="1:15" ht="12.5" customHeight="1" x14ac:dyDescent="0.35">
      <c r="A3654" s="61">
        <v>73</v>
      </c>
      <c r="B3654" s="61" t="s">
        <v>56</v>
      </c>
      <c r="C3654" s="70">
        <v>155.63900000000001</v>
      </c>
      <c r="D3654" s="59" t="s">
        <v>50</v>
      </c>
      <c r="E3654" s="61" t="s">
        <v>44</v>
      </c>
      <c r="F3654" s="61" t="s">
        <v>55</v>
      </c>
      <c r="G3654" s="61">
        <v>1E-3</v>
      </c>
      <c r="H3654" s="61">
        <f>IF(OR(G3654="",G3655="",G3656="",G3657=""),"",(SUMIF(A3654:A$7000,A3654,G3654:G$7000)))</f>
        <v>1.3099999999999997E-2</v>
      </c>
      <c r="I3654" s="61">
        <f t="shared" si="342"/>
        <v>73</v>
      </c>
      <c r="J3654" s="61" t="str">
        <f t="shared" si="338"/>
        <v>TaskC</v>
      </c>
      <c r="K3654" s="61">
        <f t="array" ref="K3654">(MAX(IF($A3654=InsertVoiceSwitchActivateLOG!A$1:A$7000,InsertVoiceSwitchActivateLOG!H$1:H$7000,0)))</f>
        <v>1.3099999999999997E-2</v>
      </c>
      <c r="L3654" s="61">
        <f t="shared" si="343"/>
        <v>155.63900000000001</v>
      </c>
      <c r="M3654" s="61">
        <f t="shared" si="341"/>
        <v>19.000000000005457</v>
      </c>
      <c r="N3654" s="59" t="str">
        <f t="shared" si="339"/>
        <v/>
      </c>
      <c r="O3654" s="59" t="str">
        <f t="shared" si="340"/>
        <v/>
      </c>
    </row>
    <row r="3655" spans="1:15" ht="12.5" customHeight="1" x14ac:dyDescent="0.35">
      <c r="A3655" s="2">
        <v>73</v>
      </c>
      <c r="B3655" s="2" t="s">
        <v>56</v>
      </c>
      <c r="C3655" s="69">
        <v>155.65629999999999</v>
      </c>
      <c r="D3655" t="s">
        <v>50</v>
      </c>
      <c r="E3655" s="2" t="s">
        <v>44</v>
      </c>
      <c r="F3655" s="2" t="s">
        <v>55</v>
      </c>
      <c r="G3655" s="2">
        <v>1.5E-3</v>
      </c>
      <c r="H3655" s="2">
        <f>IF(OR(G3655="",G3656="",G3657="",G3658=""),"",(SUMIF(A3655:A$7000,A3655,G3655:G$7000)))</f>
        <v>1.21E-2</v>
      </c>
      <c r="I3655" s="55" t="str">
        <f t="shared" si="342"/>
        <v/>
      </c>
      <c r="J3655" s="61" t="str">
        <f t="shared" si="338"/>
        <v/>
      </c>
      <c r="K3655" s="55">
        <f t="array" ref="K3655">(MAX(IF($A3655=InsertVoiceSwitchActivateLOG!A$1:A$7000,InsertVoiceSwitchActivateLOG!H$1:H$7000,0)))</f>
        <v>1.3099999999999997E-2</v>
      </c>
      <c r="L3655" s="55" t="str">
        <f t="shared" si="343"/>
        <v/>
      </c>
      <c r="M3655" s="55">
        <f t="shared" si="341"/>
        <v>17.299999999977445</v>
      </c>
      <c r="N3655" s="59">
        <f t="shared" si="339"/>
        <v>73</v>
      </c>
      <c r="O3655" s="59">
        <f t="shared" si="340"/>
        <v>-1</v>
      </c>
    </row>
    <row r="3656" spans="1:15" ht="12.5" customHeight="1" x14ac:dyDescent="0.35">
      <c r="A3656" s="61">
        <v>73</v>
      </c>
      <c r="B3656" s="61" t="s">
        <v>54</v>
      </c>
      <c r="C3656" s="70">
        <v>155.68279999999999</v>
      </c>
      <c r="D3656" s="59" t="s">
        <v>50</v>
      </c>
      <c r="E3656" s="61" t="s">
        <v>44</v>
      </c>
      <c r="F3656" s="61" t="s">
        <v>55</v>
      </c>
      <c r="G3656" s="61">
        <v>8.9999999999999998E-4</v>
      </c>
      <c r="H3656" s="61">
        <f>IF(OR(G3656="",G3657="",G3658="",G3659=""),"",(SUMIF(A3656:A$7000,A3656,G3656:G$7000)))</f>
        <v>1.0599999999999998E-2</v>
      </c>
      <c r="I3656" s="61" t="str">
        <f t="shared" si="342"/>
        <v/>
      </c>
      <c r="J3656" s="61" t="str">
        <f t="shared" si="338"/>
        <v/>
      </c>
      <c r="K3656" s="61">
        <f t="array" ref="K3656">(MAX(IF($A3656=InsertVoiceSwitchActivateLOG!A$1:A$7000,InsertVoiceSwitchActivateLOG!H$1:H$7000,0)))</f>
        <v>1.3099999999999997E-2</v>
      </c>
      <c r="L3656" s="61" t="str">
        <f t="shared" si="343"/>
        <v/>
      </c>
      <c r="M3656" s="61">
        <f t="shared" si="341"/>
        <v>26.499999999998636</v>
      </c>
      <c r="N3656" s="59">
        <f t="shared" si="339"/>
        <v>73</v>
      </c>
      <c r="O3656" s="59">
        <f t="shared" si="340"/>
        <v>1</v>
      </c>
    </row>
    <row r="3657" spans="1:15" ht="12.5" customHeight="1" x14ac:dyDescent="0.35">
      <c r="A3657" s="2">
        <v>73</v>
      </c>
      <c r="B3657" s="2" t="s">
        <v>56</v>
      </c>
      <c r="C3657" s="69">
        <v>155.7029</v>
      </c>
      <c r="D3657" t="s">
        <v>50</v>
      </c>
      <c r="E3657" s="2" t="s">
        <v>44</v>
      </c>
      <c r="F3657" s="2" t="s">
        <v>55</v>
      </c>
      <c r="G3657" s="2">
        <v>2.3999999999999998E-3</v>
      </c>
      <c r="H3657" s="2">
        <f>IF(OR(G3657="",G3658="",G3659="",G3660=""),"",(SUMIF(A3657:A$7000,A3657,G3657:G$7000)))</f>
        <v>9.7000000000000003E-3</v>
      </c>
      <c r="I3657" s="55" t="str">
        <f t="shared" si="342"/>
        <v/>
      </c>
      <c r="J3657" s="61" t="str">
        <f t="shared" si="338"/>
        <v/>
      </c>
      <c r="K3657" s="55">
        <f t="array" ref="K3657">(MAX(IF($A3657=InsertVoiceSwitchActivateLOG!A$1:A$7000,InsertVoiceSwitchActivateLOG!H$1:H$7000,0)))</f>
        <v>1.3099999999999997E-2</v>
      </c>
      <c r="L3657" s="55" t="str">
        <f t="shared" si="343"/>
        <v/>
      </c>
      <c r="M3657" s="55">
        <f t="shared" si="341"/>
        <v>20.100000000013551</v>
      </c>
      <c r="N3657" s="59">
        <f t="shared" si="339"/>
        <v>73</v>
      </c>
      <c r="O3657" s="59">
        <f t="shared" si="340"/>
        <v>-1</v>
      </c>
    </row>
    <row r="3658" spans="1:15" ht="12.5" customHeight="1" x14ac:dyDescent="0.35">
      <c r="A3658" s="61">
        <v>73</v>
      </c>
      <c r="B3658" s="61" t="s">
        <v>56</v>
      </c>
      <c r="C3658" s="70">
        <v>155.72900000000001</v>
      </c>
      <c r="D3658" s="59" t="s">
        <v>50</v>
      </c>
      <c r="E3658" s="61" t="s">
        <v>44</v>
      </c>
      <c r="F3658" s="61" t="s">
        <v>55</v>
      </c>
      <c r="G3658" s="61">
        <v>2.2000000000000001E-3</v>
      </c>
      <c r="H3658" s="61">
        <f>IF(OR(G3658="",G3659="",G3660="",G3661=""),"",(SUMIF(A3658:A$7000,A3658,G3658:G$7000)))</f>
        <v>7.3000000000000001E-3</v>
      </c>
      <c r="I3658" s="61" t="str">
        <f t="shared" si="342"/>
        <v/>
      </c>
      <c r="J3658" s="61" t="str">
        <f t="shared" si="338"/>
        <v/>
      </c>
      <c r="K3658" s="61">
        <f t="array" ref="K3658">(MAX(IF($A3658=InsertVoiceSwitchActivateLOG!A$1:A$7000,InsertVoiceSwitchActivateLOG!H$1:H$7000,0)))</f>
        <v>1.3099999999999997E-2</v>
      </c>
      <c r="L3658" s="61" t="str">
        <f t="shared" si="343"/>
        <v/>
      </c>
      <c r="M3658" s="61">
        <f t="shared" si="341"/>
        <v>26.100000000013779</v>
      </c>
      <c r="N3658" s="59">
        <f t="shared" si="339"/>
        <v>73</v>
      </c>
      <c r="O3658" s="59">
        <f t="shared" si="340"/>
        <v>-1</v>
      </c>
    </row>
    <row r="3659" spans="1:15" ht="12.5" customHeight="1" x14ac:dyDescent="0.35">
      <c r="A3659" s="2">
        <v>73</v>
      </c>
      <c r="B3659" s="2" t="s">
        <v>56</v>
      </c>
      <c r="C3659" s="69">
        <v>155.79589999999999</v>
      </c>
      <c r="D3659" t="s">
        <v>50</v>
      </c>
      <c r="E3659" s="2" t="s">
        <v>44</v>
      </c>
      <c r="F3659" s="2" t="s">
        <v>55</v>
      </c>
      <c r="G3659" s="2">
        <v>1.4E-3</v>
      </c>
      <c r="H3659" s="2">
        <f>IF(OR(G3659="",G3660="",G3661="",G3662=""),"",(SUMIF(A3659:A$7000,A3659,G3659:G$7000)))</f>
        <v>5.1000000000000004E-3</v>
      </c>
      <c r="I3659" s="55" t="str">
        <f t="shared" si="342"/>
        <v/>
      </c>
      <c r="J3659" s="61" t="str">
        <f t="shared" si="338"/>
        <v/>
      </c>
      <c r="K3659" s="55">
        <f t="array" ref="K3659">(MAX(IF($A3659=InsertVoiceSwitchActivateLOG!A$1:A$7000,InsertVoiceSwitchActivateLOG!H$1:H$7000,0)))</f>
        <v>1.3099999999999997E-2</v>
      </c>
      <c r="L3659" s="55" t="str">
        <f t="shared" si="343"/>
        <v/>
      </c>
      <c r="M3659" s="55">
        <f t="shared" si="341"/>
        <v>66.899999999975535</v>
      </c>
      <c r="N3659" s="59">
        <f t="shared" si="339"/>
        <v>73</v>
      </c>
      <c r="O3659" s="59">
        <f t="shared" si="340"/>
        <v>-1</v>
      </c>
    </row>
    <row r="3660" spans="1:15" ht="12.5" customHeight="1" x14ac:dyDescent="0.35">
      <c r="A3660" s="61">
        <v>73</v>
      </c>
      <c r="B3660" s="61" t="s">
        <v>54</v>
      </c>
      <c r="C3660" s="70">
        <v>155.82400000000001</v>
      </c>
      <c r="D3660" s="59" t="s">
        <v>50</v>
      </c>
      <c r="E3660" s="61" t="s">
        <v>44</v>
      </c>
      <c r="F3660" s="61" t="s">
        <v>55</v>
      </c>
      <c r="G3660" s="61">
        <v>1E-3</v>
      </c>
      <c r="H3660" s="61">
        <f>IF(OR(G3660="",G3661="",G3662="",G3663=""),"",(SUMIF(A3660:A$7000,A3660,G3660:G$7000)))</f>
        <v>3.7000000000000002E-3</v>
      </c>
      <c r="I3660" s="61" t="str">
        <f t="shared" si="342"/>
        <v/>
      </c>
      <c r="J3660" s="61" t="str">
        <f t="shared" si="338"/>
        <v/>
      </c>
      <c r="K3660" s="61">
        <f t="array" ref="K3660">(MAX(IF($A3660=InsertVoiceSwitchActivateLOG!A$1:A$7000,InsertVoiceSwitchActivateLOG!H$1:H$7000,0)))</f>
        <v>1.3099999999999997E-2</v>
      </c>
      <c r="L3660" s="61" t="str">
        <f t="shared" si="343"/>
        <v/>
      </c>
      <c r="M3660" s="61">
        <f t="shared" si="341"/>
        <v>28.100000000023329</v>
      </c>
      <c r="N3660" s="59">
        <f t="shared" si="339"/>
        <v>73</v>
      </c>
      <c r="O3660" s="59">
        <f t="shared" si="340"/>
        <v>-1</v>
      </c>
    </row>
    <row r="3661" spans="1:15" ht="12.5" customHeight="1" x14ac:dyDescent="0.35">
      <c r="A3661" s="2">
        <v>73</v>
      </c>
      <c r="B3661" s="2" t="s">
        <v>54</v>
      </c>
      <c r="C3661" s="69">
        <v>155.8484</v>
      </c>
      <c r="D3661" t="s">
        <v>50</v>
      </c>
      <c r="E3661" s="2" t="s">
        <v>44</v>
      </c>
      <c r="F3661" s="2" t="s">
        <v>55</v>
      </c>
      <c r="G3661" s="2">
        <v>6.9999999999999999E-4</v>
      </c>
      <c r="H3661" s="2" t="str">
        <f>IF(OR(G3661="",G3662="",G3663="",G3664=""),"",(SUMIF(A3661:A$7000,A3661,G3661:G$7000)))</f>
        <v/>
      </c>
      <c r="I3661" s="55" t="str">
        <f t="shared" si="342"/>
        <v/>
      </c>
      <c r="J3661" s="61" t="str">
        <f t="shared" si="338"/>
        <v/>
      </c>
      <c r="K3661" s="55">
        <f t="array" ref="K3661">(MAX(IF($A3661=InsertVoiceSwitchActivateLOG!A$1:A$7000,InsertVoiceSwitchActivateLOG!H$1:H$7000,0)))</f>
        <v>1.3099999999999997E-2</v>
      </c>
      <c r="L3661" s="55" t="str">
        <f t="shared" si="343"/>
        <v/>
      </c>
      <c r="M3661" s="55">
        <f t="shared" si="341"/>
        <v>24.399999999985766</v>
      </c>
      <c r="N3661" s="59">
        <f t="shared" si="339"/>
        <v>73</v>
      </c>
      <c r="O3661" s="59">
        <f t="shared" si="340"/>
        <v>1</v>
      </c>
    </row>
    <row r="3662" spans="1:15" ht="12.5" customHeight="1" x14ac:dyDescent="0.35">
      <c r="A3662" s="61">
        <v>73</v>
      </c>
      <c r="B3662" s="61" t="s">
        <v>56</v>
      </c>
      <c r="C3662" s="70">
        <v>155.8683</v>
      </c>
      <c r="D3662" s="59" t="s">
        <v>50</v>
      </c>
      <c r="E3662" s="61" t="s">
        <v>44</v>
      </c>
      <c r="F3662" s="61" t="s">
        <v>55</v>
      </c>
      <c r="G3662" s="61">
        <v>1.2999999999999999E-3</v>
      </c>
      <c r="H3662" s="61" t="str">
        <f>IF(OR(G3662="",G3663="",G3664="",G3665=""),"",(SUMIF(A3662:A$7000,A3662,G3662:G$7000)))</f>
        <v/>
      </c>
      <c r="I3662" s="61" t="str">
        <f t="shared" si="342"/>
        <v/>
      </c>
      <c r="J3662" s="61" t="str">
        <f t="shared" si="338"/>
        <v/>
      </c>
      <c r="K3662" s="61">
        <f t="array" ref="K3662">(MAX(IF($A3662=InsertVoiceSwitchActivateLOG!A$1:A$7000,InsertVoiceSwitchActivateLOG!H$1:H$7000,0)))</f>
        <v>1.3099999999999997E-2</v>
      </c>
      <c r="L3662" s="61" t="str">
        <f t="shared" si="343"/>
        <v/>
      </c>
      <c r="M3662" s="61">
        <f t="shared" si="341"/>
        <v>19.900000000006912</v>
      </c>
      <c r="N3662" s="59">
        <f t="shared" si="339"/>
        <v>73</v>
      </c>
      <c r="O3662" s="59">
        <f t="shared" si="340"/>
        <v>-1</v>
      </c>
    </row>
    <row r="3663" spans="1:15" ht="12.5" customHeight="1" x14ac:dyDescent="0.35">
      <c r="A3663" s="2">
        <v>73</v>
      </c>
      <c r="B3663" s="2" t="s">
        <v>54</v>
      </c>
      <c r="C3663" s="69">
        <v>155.9111</v>
      </c>
      <c r="D3663" t="s">
        <v>50</v>
      </c>
      <c r="E3663" s="2" t="s">
        <v>44</v>
      </c>
      <c r="F3663" s="2" t="s">
        <v>55</v>
      </c>
      <c r="G3663" s="2">
        <v>6.9999999999999999E-4</v>
      </c>
      <c r="H3663" s="2" t="str">
        <f>IF(OR(G3663="",G3664="",G3665="",G3666=""),"",(SUMIF(A3663:A$7000,A3663,G3663:G$7000)))</f>
        <v/>
      </c>
      <c r="I3663" s="55" t="str">
        <f t="shared" si="342"/>
        <v/>
      </c>
      <c r="J3663" s="61" t="str">
        <f t="shared" si="338"/>
        <v/>
      </c>
      <c r="K3663" s="55">
        <f t="array" ref="K3663">(MAX(IF($A3663=InsertVoiceSwitchActivateLOG!A$1:A$7000,InsertVoiceSwitchActivateLOG!H$1:H$7000,0)))</f>
        <v>1.3099999999999997E-2</v>
      </c>
      <c r="L3663" s="55" t="str">
        <f t="shared" si="343"/>
        <v/>
      </c>
      <c r="M3663" s="55">
        <f t="shared" si="341"/>
        <v>42.799999999999727</v>
      </c>
      <c r="N3663" s="59" t="str">
        <f t="shared" si="339"/>
        <v/>
      </c>
      <c r="O3663" s="59" t="str">
        <f t="shared" si="340"/>
        <v/>
      </c>
    </row>
    <row r="3664" spans="1:15" ht="12.5" customHeight="1" x14ac:dyDescent="0.35">
      <c r="A3664" s="61">
        <v>73</v>
      </c>
      <c r="B3664" s="61" t="s">
        <v>54</v>
      </c>
      <c r="C3664" s="70">
        <v>155.9384</v>
      </c>
      <c r="D3664" s="59" t="s">
        <v>50</v>
      </c>
      <c r="E3664" s="61" t="s">
        <v>44</v>
      </c>
      <c r="F3664" s="61" t="s">
        <v>55</v>
      </c>
      <c r="G3664" s="61"/>
      <c r="H3664" s="61" t="str">
        <f>IF(OR(G3664="",G3665="",G3666="",G3667=""),"",(SUMIF(A3664:A$7000,A3664,G3664:G$7000)))</f>
        <v/>
      </c>
      <c r="I3664" s="61" t="str">
        <f t="shared" si="342"/>
        <v/>
      </c>
      <c r="J3664" s="61" t="str">
        <f t="shared" si="338"/>
        <v/>
      </c>
      <c r="K3664" s="61">
        <f t="array" ref="K3664">(MAX(IF($A3664=InsertVoiceSwitchActivateLOG!A$1:A$7000,InsertVoiceSwitchActivateLOG!H$1:H$7000,0)))</f>
        <v>1.3099999999999997E-2</v>
      </c>
      <c r="L3664" s="61" t="str">
        <f t="shared" si="343"/>
        <v/>
      </c>
      <c r="M3664" s="61">
        <f t="shared" si="341"/>
        <v>27.299999999996771</v>
      </c>
      <c r="N3664" s="59" t="str">
        <f t="shared" si="339"/>
        <v/>
      </c>
      <c r="O3664" s="59" t="str">
        <f t="shared" si="340"/>
        <v/>
      </c>
    </row>
    <row r="3665" spans="1:15" ht="12.5" customHeight="1" x14ac:dyDescent="0.35">
      <c r="A3665" s="2">
        <v>73</v>
      </c>
      <c r="B3665" s="2" t="s">
        <v>54</v>
      </c>
      <c r="C3665" s="69">
        <v>155.9606</v>
      </c>
      <c r="D3665" t="s">
        <v>50</v>
      </c>
      <c r="E3665" s="2" t="s">
        <v>44</v>
      </c>
      <c r="F3665" s="2" t="s">
        <v>55</v>
      </c>
      <c r="G3665" s="2"/>
      <c r="H3665" s="2" t="str">
        <f>IF(OR(G3665="",G3666="",G3667="",G3668=""),"",(SUMIF(A3665:A$7000,A3665,G3665:G$7000)))</f>
        <v/>
      </c>
      <c r="I3665" s="55" t="str">
        <f t="shared" si="342"/>
        <v/>
      </c>
      <c r="J3665" s="61" t="str">
        <f t="shared" ref="J3665:J3728" si="344">IF(L3665="","",(VLOOKUP(A3665,A3665:E10649,5,FALSE)))</f>
        <v/>
      </c>
      <c r="K3665" s="55">
        <f t="array" ref="K3665">(MAX(IF($A3665=InsertVoiceSwitchActivateLOG!A$1:A$7000,InsertVoiceSwitchActivateLOG!H$1:H$7000,0)))</f>
        <v>1.3099999999999997E-2</v>
      </c>
      <c r="L3665" s="55" t="str">
        <f t="shared" si="343"/>
        <v/>
      </c>
      <c r="M3665" s="55">
        <f t="shared" si="341"/>
        <v>22.199999999997999</v>
      </c>
      <c r="N3665" s="59" t="str">
        <f t="shared" ref="N3665:N3728" si="345">IF(AND(G3665&gt;0,G3666&gt;0,G3664&gt;0),A3665,"")</f>
        <v/>
      </c>
      <c r="O3665" s="59" t="str">
        <f t="shared" ref="O3665:O3728" si="346">IF(N3665="","",(IF(G3665&gt;G3666,-1,1)))</f>
        <v/>
      </c>
    </row>
    <row r="3666" spans="1:15" ht="12.5" customHeight="1" x14ac:dyDescent="0.35">
      <c r="A3666" s="61">
        <v>73</v>
      </c>
      <c r="B3666" s="61" t="s">
        <v>54</v>
      </c>
      <c r="C3666" s="70">
        <v>155.98949999999999</v>
      </c>
      <c r="D3666" s="59" t="s">
        <v>50</v>
      </c>
      <c r="E3666" s="61" t="s">
        <v>44</v>
      </c>
      <c r="F3666" s="61" t="s">
        <v>55</v>
      </c>
      <c r="G3666" s="61"/>
      <c r="H3666" s="61" t="str">
        <f>IF(OR(G3666="",G3667="",G3668="",G3669=""),"",(SUMIF(A3666:A$7000,A3666,G3666:G$7000)))</f>
        <v/>
      </c>
      <c r="I3666" s="61" t="str">
        <f t="shared" si="342"/>
        <v/>
      </c>
      <c r="J3666" s="61" t="str">
        <f t="shared" si="344"/>
        <v/>
      </c>
      <c r="K3666" s="61">
        <f t="array" ref="K3666">(MAX(IF($A3666=InsertVoiceSwitchActivateLOG!A$1:A$7000,InsertVoiceSwitchActivateLOG!H$1:H$7000,0)))</f>
        <v>1.3099999999999997E-2</v>
      </c>
      <c r="L3666" s="61" t="str">
        <f t="shared" si="343"/>
        <v/>
      </c>
      <c r="M3666" s="61">
        <f t="shared" ref="M3666:M3729" si="347">IF(A3666=A3665,ABS(C3666-C3665),0)*1000</f>
        <v>28.899999999993042</v>
      </c>
      <c r="N3666" s="59" t="str">
        <f t="shared" si="345"/>
        <v/>
      </c>
      <c r="O3666" s="59" t="str">
        <f t="shared" si="346"/>
        <v/>
      </c>
    </row>
    <row r="3667" spans="1:15" ht="12.5" customHeight="1" x14ac:dyDescent="0.35">
      <c r="A3667" s="2">
        <v>73</v>
      </c>
      <c r="B3667" s="2" t="s">
        <v>54</v>
      </c>
      <c r="C3667" s="69">
        <v>156.00989999999999</v>
      </c>
      <c r="D3667" t="s">
        <v>50</v>
      </c>
      <c r="E3667" s="2" t="s">
        <v>44</v>
      </c>
      <c r="F3667" s="2" t="s">
        <v>55</v>
      </c>
      <c r="G3667" s="2"/>
      <c r="H3667" s="2" t="str">
        <f>IF(OR(G3667="",G3668="",G3669="",G3670=""),"",(SUMIF(A3667:A$7000,A3667,G3667:G$7000)))</f>
        <v/>
      </c>
      <c r="I3667" s="55" t="str">
        <f t="shared" si="342"/>
        <v/>
      </c>
      <c r="J3667" s="61" t="str">
        <f t="shared" si="344"/>
        <v/>
      </c>
      <c r="K3667" s="55">
        <f t="array" ref="K3667">(MAX(IF($A3667=InsertVoiceSwitchActivateLOG!A$1:A$7000,InsertVoiceSwitchActivateLOG!H$1:H$7000,0)))</f>
        <v>1.3099999999999997E-2</v>
      </c>
      <c r="L3667" s="55" t="str">
        <f t="shared" si="343"/>
        <v/>
      </c>
      <c r="M3667" s="55">
        <f t="shared" si="347"/>
        <v>20.399999999995089</v>
      </c>
      <c r="N3667" s="59" t="str">
        <f t="shared" si="345"/>
        <v/>
      </c>
      <c r="O3667" s="59" t="str">
        <f t="shared" si="346"/>
        <v/>
      </c>
    </row>
    <row r="3668" spans="1:15" ht="12.5" customHeight="1" x14ac:dyDescent="0.35">
      <c r="A3668" s="61">
        <v>73</v>
      </c>
      <c r="B3668" s="61" t="s">
        <v>54</v>
      </c>
      <c r="C3668" s="70">
        <v>156.03540000000001</v>
      </c>
      <c r="D3668" s="59" t="s">
        <v>50</v>
      </c>
      <c r="E3668" s="61" t="s">
        <v>44</v>
      </c>
      <c r="F3668" s="61" t="s">
        <v>55</v>
      </c>
      <c r="G3668" s="61"/>
      <c r="H3668" s="61" t="str">
        <f>IF(OR(G3668="",G3669="",G3670="",G3671=""),"",(SUMIF(A3668:A$7000,A3668,G3668:G$7000)))</f>
        <v/>
      </c>
      <c r="I3668" s="61" t="str">
        <f t="shared" si="342"/>
        <v/>
      </c>
      <c r="J3668" s="61" t="str">
        <f t="shared" si="344"/>
        <v/>
      </c>
      <c r="K3668" s="61">
        <f t="array" ref="K3668">(MAX(IF($A3668=InsertVoiceSwitchActivateLOG!A$1:A$7000,InsertVoiceSwitchActivateLOG!H$1:H$7000,0)))</f>
        <v>1.3099999999999997E-2</v>
      </c>
      <c r="L3668" s="61" t="str">
        <f t="shared" si="343"/>
        <v/>
      </c>
      <c r="M3668" s="61">
        <f t="shared" si="347"/>
        <v>25.500000000022283</v>
      </c>
      <c r="N3668" s="59" t="str">
        <f t="shared" si="345"/>
        <v/>
      </c>
      <c r="O3668" s="59" t="str">
        <f t="shared" si="346"/>
        <v/>
      </c>
    </row>
    <row r="3669" spans="1:15" ht="12.5" customHeight="1" x14ac:dyDescent="0.35">
      <c r="A3669" s="2">
        <v>73</v>
      </c>
      <c r="B3669" s="2" t="s">
        <v>54</v>
      </c>
      <c r="C3669" s="69">
        <v>156.04939999999999</v>
      </c>
      <c r="D3669" t="s">
        <v>50</v>
      </c>
      <c r="E3669" s="2" t="s">
        <v>44</v>
      </c>
      <c r="F3669" s="2" t="s">
        <v>55</v>
      </c>
      <c r="G3669" s="2"/>
      <c r="H3669" s="2" t="str">
        <f>IF(OR(G3669="",G3670="",G3671="",G3672=""),"",(SUMIF(A3669:A$7000,A3669,G3669:G$7000)))</f>
        <v/>
      </c>
      <c r="I3669" s="55" t="str">
        <f t="shared" si="342"/>
        <v/>
      </c>
      <c r="J3669" s="61" t="str">
        <f t="shared" si="344"/>
        <v/>
      </c>
      <c r="K3669" s="55">
        <f t="array" ref="K3669">(MAX(IF($A3669=InsertVoiceSwitchActivateLOG!A$1:A$7000,InsertVoiceSwitchActivateLOG!H$1:H$7000,0)))</f>
        <v>1.3099999999999997E-2</v>
      </c>
      <c r="L3669" s="55" t="str">
        <f t="shared" si="343"/>
        <v/>
      </c>
      <c r="M3669" s="55">
        <f t="shared" si="347"/>
        <v>13.999999999981583</v>
      </c>
      <c r="N3669" s="59" t="str">
        <f t="shared" si="345"/>
        <v/>
      </c>
      <c r="O3669" s="59" t="str">
        <f t="shared" si="346"/>
        <v/>
      </c>
    </row>
    <row r="3670" spans="1:15" ht="12.5" customHeight="1" x14ac:dyDescent="0.35">
      <c r="A3670" s="61">
        <v>73</v>
      </c>
      <c r="B3670" s="61" t="s">
        <v>54</v>
      </c>
      <c r="C3670" s="70">
        <v>156.0667</v>
      </c>
      <c r="D3670" s="59" t="s">
        <v>50</v>
      </c>
      <c r="E3670" s="61" t="s">
        <v>44</v>
      </c>
      <c r="F3670" s="61" t="s">
        <v>55</v>
      </c>
      <c r="G3670" s="61"/>
      <c r="H3670" s="61" t="str">
        <f>IF(OR(G3670="",G3671="",G3672="",G3673=""),"",(SUMIF(A3670:A$7000,A3670,G3670:G$7000)))</f>
        <v/>
      </c>
      <c r="I3670" s="61" t="str">
        <f t="shared" si="342"/>
        <v/>
      </c>
      <c r="J3670" s="61" t="str">
        <f t="shared" si="344"/>
        <v/>
      </c>
      <c r="K3670" s="61">
        <f t="array" ref="K3670">(MAX(IF($A3670=InsertVoiceSwitchActivateLOG!A$1:A$7000,InsertVoiceSwitchActivateLOG!H$1:H$7000,0)))</f>
        <v>1.3099999999999997E-2</v>
      </c>
      <c r="L3670" s="61" t="str">
        <f t="shared" si="343"/>
        <v/>
      </c>
      <c r="M3670" s="61">
        <f t="shared" si="347"/>
        <v>17.300000000005866</v>
      </c>
      <c r="N3670" s="59" t="str">
        <f t="shared" si="345"/>
        <v/>
      </c>
      <c r="O3670" s="59" t="str">
        <f t="shared" si="346"/>
        <v/>
      </c>
    </row>
    <row r="3671" spans="1:15" ht="12.5" customHeight="1" x14ac:dyDescent="0.35">
      <c r="A3671" s="2">
        <v>73</v>
      </c>
      <c r="B3671" s="2" t="s">
        <v>54</v>
      </c>
      <c r="C3671" s="69">
        <v>156.08340000000001</v>
      </c>
      <c r="D3671" t="s">
        <v>50</v>
      </c>
      <c r="E3671" s="2" t="s">
        <v>44</v>
      </c>
      <c r="F3671" s="2" t="s">
        <v>55</v>
      </c>
      <c r="G3671" s="2"/>
      <c r="H3671" s="2" t="str">
        <f>IF(OR(G3671="",G3672="",G3673="",G3674=""),"",(SUMIF(A3671:A$7000,A3671,G3671:G$7000)))</f>
        <v/>
      </c>
      <c r="I3671" s="55" t="str">
        <f t="shared" si="342"/>
        <v/>
      </c>
      <c r="J3671" s="61" t="str">
        <f t="shared" si="344"/>
        <v/>
      </c>
      <c r="K3671" s="55">
        <f t="array" ref="K3671">(MAX(IF($A3671=InsertVoiceSwitchActivateLOG!A$1:A$7000,InsertVoiceSwitchActivateLOG!H$1:H$7000,0)))</f>
        <v>1.3099999999999997E-2</v>
      </c>
      <c r="L3671" s="55" t="str">
        <f t="shared" si="343"/>
        <v/>
      </c>
      <c r="M3671" s="55">
        <f t="shared" si="347"/>
        <v>16.70000000001437</v>
      </c>
      <c r="N3671" s="59" t="str">
        <f t="shared" si="345"/>
        <v/>
      </c>
      <c r="O3671" s="59" t="str">
        <f t="shared" si="346"/>
        <v/>
      </c>
    </row>
    <row r="3672" spans="1:15" ht="12.5" customHeight="1" x14ac:dyDescent="0.35">
      <c r="A3672" s="61">
        <v>73</v>
      </c>
      <c r="B3672" s="61" t="s">
        <v>54</v>
      </c>
      <c r="C3672" s="70">
        <v>156.09880000000001</v>
      </c>
      <c r="D3672" s="59" t="s">
        <v>50</v>
      </c>
      <c r="E3672" s="61" t="s">
        <v>44</v>
      </c>
      <c r="F3672" s="61" t="s">
        <v>55</v>
      </c>
      <c r="G3672" s="61"/>
      <c r="H3672" s="61" t="str">
        <f>IF(OR(G3672="",G3673="",G3674="",G3675=""),"",(SUMIF(A3672:A$7000,A3672,G3672:G$7000)))</f>
        <v/>
      </c>
      <c r="I3672" s="61" t="str">
        <f t="shared" si="342"/>
        <v/>
      </c>
      <c r="J3672" s="61" t="str">
        <f t="shared" si="344"/>
        <v/>
      </c>
      <c r="K3672" s="61">
        <f t="array" ref="K3672">(MAX(IF($A3672=InsertVoiceSwitchActivateLOG!A$1:A$7000,InsertVoiceSwitchActivateLOG!H$1:H$7000,0)))</f>
        <v>1.3099999999999997E-2</v>
      </c>
      <c r="L3672" s="61" t="str">
        <f t="shared" si="343"/>
        <v/>
      </c>
      <c r="M3672" s="61">
        <f t="shared" si="347"/>
        <v>15.399999999999636</v>
      </c>
      <c r="N3672" s="59" t="str">
        <f t="shared" si="345"/>
        <v/>
      </c>
      <c r="O3672" s="59" t="str">
        <f t="shared" si="346"/>
        <v/>
      </c>
    </row>
    <row r="3673" spans="1:15" ht="12.5" customHeight="1" x14ac:dyDescent="0.35">
      <c r="A3673" s="2">
        <v>73</v>
      </c>
      <c r="B3673" s="2" t="s">
        <v>54</v>
      </c>
      <c r="C3673" s="69">
        <v>156.1147</v>
      </c>
      <c r="D3673" t="s">
        <v>50</v>
      </c>
      <c r="E3673" s="2" t="s">
        <v>44</v>
      </c>
      <c r="F3673" s="2" t="s">
        <v>55</v>
      </c>
      <c r="G3673" s="2"/>
      <c r="H3673" s="2" t="str">
        <f>IF(OR(G3673="",G3674="",G3675="",G3676=""),"",(SUMIF(A3673:A$7000,A3673,G3673:G$7000)))</f>
        <v/>
      </c>
      <c r="I3673" s="55" t="str">
        <f t="shared" si="342"/>
        <v/>
      </c>
      <c r="J3673" s="61" t="str">
        <f t="shared" si="344"/>
        <v/>
      </c>
      <c r="K3673" s="55">
        <f t="array" ref="K3673">(MAX(IF($A3673=InsertVoiceSwitchActivateLOG!A$1:A$7000,InsertVoiceSwitchActivateLOG!H$1:H$7000,0)))</f>
        <v>1.3099999999999997E-2</v>
      </c>
      <c r="L3673" s="55" t="str">
        <f t="shared" si="343"/>
        <v/>
      </c>
      <c r="M3673" s="55">
        <f t="shared" si="347"/>
        <v>15.899999999987813</v>
      </c>
      <c r="N3673" s="59" t="str">
        <f t="shared" si="345"/>
        <v/>
      </c>
      <c r="O3673" s="59" t="str">
        <f t="shared" si="346"/>
        <v/>
      </c>
    </row>
    <row r="3674" spans="1:15" ht="12.5" customHeight="1" x14ac:dyDescent="0.35">
      <c r="A3674" s="61">
        <v>73</v>
      </c>
      <c r="B3674" s="61" t="s">
        <v>54</v>
      </c>
      <c r="C3674" s="70">
        <v>156.13069999999999</v>
      </c>
      <c r="D3674" s="59" t="s">
        <v>50</v>
      </c>
      <c r="E3674" s="61" t="s">
        <v>44</v>
      </c>
      <c r="F3674" s="61" t="s">
        <v>55</v>
      </c>
      <c r="G3674" s="61"/>
      <c r="H3674" s="61" t="str">
        <f>IF(OR(G3674="",G3675="",G3676="",G3677=""),"",(SUMIF(A3674:A$7000,A3674,G3674:G$7000)))</f>
        <v/>
      </c>
      <c r="I3674" s="61" t="str">
        <f t="shared" ref="I3674:I3737" si="348">IF(L3674="","",A3674)</f>
        <v/>
      </c>
      <c r="J3674" s="61" t="str">
        <f t="shared" si="344"/>
        <v/>
      </c>
      <c r="K3674" s="61">
        <f t="array" ref="K3674">(MAX(IF($A3674=InsertVoiceSwitchActivateLOG!A$1:A$7000,InsertVoiceSwitchActivateLOG!H$1:H$7000,0)))</f>
        <v>1.3099999999999997E-2</v>
      </c>
      <c r="L3674" s="61" t="str">
        <f t="shared" ref="L3674:L3737" si="349">IF(H3674="","",IF(AND(H3673="",H3672="",H3671=""),C3674,""))</f>
        <v/>
      </c>
      <c r="M3674" s="61">
        <f t="shared" si="347"/>
        <v>15.999999999991132</v>
      </c>
      <c r="N3674" s="59" t="str">
        <f t="shared" si="345"/>
        <v/>
      </c>
      <c r="O3674" s="59" t="str">
        <f t="shared" si="346"/>
        <v/>
      </c>
    </row>
    <row r="3675" spans="1:15" ht="12.5" customHeight="1" x14ac:dyDescent="0.35">
      <c r="A3675" s="2">
        <v>73</v>
      </c>
      <c r="B3675" s="2" t="s">
        <v>54</v>
      </c>
      <c r="C3675" s="69">
        <v>156.14699999999999</v>
      </c>
      <c r="D3675" t="s">
        <v>50</v>
      </c>
      <c r="E3675" s="2" t="s">
        <v>44</v>
      </c>
      <c r="F3675" s="2" t="s">
        <v>55</v>
      </c>
      <c r="G3675" s="2"/>
      <c r="H3675" s="2" t="str">
        <f>IF(OR(G3675="",G3676="",G3677="",G3678=""),"",(SUMIF(A3675:A$7000,A3675,G3675:G$7000)))</f>
        <v/>
      </c>
      <c r="I3675" s="55" t="str">
        <f t="shared" si="348"/>
        <v/>
      </c>
      <c r="J3675" s="61" t="str">
        <f t="shared" si="344"/>
        <v/>
      </c>
      <c r="K3675" s="55">
        <f t="array" ref="K3675">(MAX(IF($A3675=InsertVoiceSwitchActivateLOG!A$1:A$7000,InsertVoiceSwitchActivateLOG!H$1:H$7000,0)))</f>
        <v>1.3099999999999997E-2</v>
      </c>
      <c r="L3675" s="55" t="str">
        <f t="shared" si="349"/>
        <v/>
      </c>
      <c r="M3675" s="55">
        <f t="shared" si="347"/>
        <v>16.300000000001091</v>
      </c>
      <c r="N3675" s="59" t="str">
        <f t="shared" si="345"/>
        <v/>
      </c>
      <c r="O3675" s="59" t="str">
        <f t="shared" si="346"/>
        <v/>
      </c>
    </row>
    <row r="3676" spans="1:15" ht="12.5" customHeight="1" x14ac:dyDescent="0.35">
      <c r="A3676" s="61">
        <v>73</v>
      </c>
      <c r="B3676" s="61" t="s">
        <v>54</v>
      </c>
      <c r="C3676" s="70">
        <v>156.1628</v>
      </c>
      <c r="D3676" s="59" t="s">
        <v>50</v>
      </c>
      <c r="E3676" s="61" t="s">
        <v>44</v>
      </c>
      <c r="F3676" s="61" t="s">
        <v>55</v>
      </c>
      <c r="G3676" s="61"/>
      <c r="H3676" s="61" t="str">
        <f>IF(OR(G3676="",G3677="",G3678="",G3679=""),"",(SUMIF(A3676:A$7000,A3676,G3676:G$7000)))</f>
        <v/>
      </c>
      <c r="I3676" s="61" t="str">
        <f t="shared" si="348"/>
        <v/>
      </c>
      <c r="J3676" s="61" t="str">
        <f t="shared" si="344"/>
        <v/>
      </c>
      <c r="K3676" s="61">
        <f t="array" ref="K3676">(MAX(IF($A3676=InsertVoiceSwitchActivateLOG!A$1:A$7000,InsertVoiceSwitchActivateLOG!H$1:H$7000,0)))</f>
        <v>1.3099999999999997E-2</v>
      </c>
      <c r="L3676" s="61" t="str">
        <f t="shared" si="349"/>
        <v/>
      </c>
      <c r="M3676" s="61">
        <f t="shared" si="347"/>
        <v>15.800000000012915</v>
      </c>
      <c r="N3676" s="59" t="str">
        <f t="shared" si="345"/>
        <v/>
      </c>
      <c r="O3676" s="59" t="str">
        <f t="shared" si="346"/>
        <v/>
      </c>
    </row>
    <row r="3677" spans="1:15" ht="12.5" customHeight="1" x14ac:dyDescent="0.35">
      <c r="A3677" s="2">
        <v>73</v>
      </c>
      <c r="B3677" s="2" t="s">
        <v>54</v>
      </c>
      <c r="C3677" s="69">
        <v>156.1789</v>
      </c>
      <c r="D3677" t="s">
        <v>50</v>
      </c>
      <c r="E3677" s="2" t="s">
        <v>44</v>
      </c>
      <c r="F3677" s="2" t="s">
        <v>55</v>
      </c>
      <c r="G3677" s="2"/>
      <c r="H3677" s="2" t="str">
        <f>IF(OR(G3677="",G3678="",G3679="",G3680=""),"",(SUMIF(A3677:A$7000,A3677,G3677:G$7000)))</f>
        <v/>
      </c>
      <c r="I3677" s="55" t="str">
        <f t="shared" si="348"/>
        <v/>
      </c>
      <c r="J3677" s="61" t="str">
        <f t="shared" si="344"/>
        <v/>
      </c>
      <c r="K3677" s="55">
        <f t="array" ref="K3677">(MAX(IF($A3677=InsertVoiceSwitchActivateLOG!A$1:A$7000,InsertVoiceSwitchActivateLOG!H$1:H$7000,0)))</f>
        <v>1.3099999999999997E-2</v>
      </c>
      <c r="L3677" s="55" t="str">
        <f t="shared" si="349"/>
        <v/>
      </c>
      <c r="M3677" s="55">
        <f t="shared" si="347"/>
        <v>16.099999999994452</v>
      </c>
      <c r="N3677" s="59" t="str">
        <f t="shared" si="345"/>
        <v/>
      </c>
      <c r="O3677" s="59" t="str">
        <f t="shared" si="346"/>
        <v/>
      </c>
    </row>
    <row r="3678" spans="1:15" ht="12.5" customHeight="1" x14ac:dyDescent="0.35">
      <c r="A3678" s="61">
        <v>73</v>
      </c>
      <c r="B3678" s="61" t="s">
        <v>54</v>
      </c>
      <c r="C3678" s="70">
        <v>156.19579999999999</v>
      </c>
      <c r="D3678" s="59" t="s">
        <v>50</v>
      </c>
      <c r="E3678" s="61" t="s">
        <v>44</v>
      </c>
      <c r="F3678" s="61" t="s">
        <v>55</v>
      </c>
      <c r="G3678" s="61"/>
      <c r="H3678" s="61" t="str">
        <f>IF(OR(G3678="",G3679="",G3680="",G3681=""),"",(SUMIF(A3678:A$7000,A3678,G3678:G$7000)))</f>
        <v/>
      </c>
      <c r="I3678" s="61" t="str">
        <f t="shared" si="348"/>
        <v/>
      </c>
      <c r="J3678" s="61" t="str">
        <f t="shared" si="344"/>
        <v/>
      </c>
      <c r="K3678" s="61">
        <f t="array" ref="K3678">(MAX(IF($A3678=InsertVoiceSwitchActivateLOG!A$1:A$7000,InsertVoiceSwitchActivateLOG!H$1:H$7000,0)))</f>
        <v>1.3099999999999997E-2</v>
      </c>
      <c r="L3678" s="61" t="str">
        <f t="shared" si="349"/>
        <v/>
      </c>
      <c r="M3678" s="61">
        <f t="shared" si="347"/>
        <v>16.899999999992588</v>
      </c>
      <c r="N3678" s="59" t="str">
        <f t="shared" si="345"/>
        <v/>
      </c>
      <c r="O3678" s="59" t="str">
        <f t="shared" si="346"/>
        <v/>
      </c>
    </row>
    <row r="3679" spans="1:15" ht="12.5" customHeight="1" x14ac:dyDescent="0.35">
      <c r="A3679" s="2">
        <v>73</v>
      </c>
      <c r="B3679" s="2" t="s">
        <v>54</v>
      </c>
      <c r="C3679" s="69">
        <v>156.21170000000001</v>
      </c>
      <c r="D3679" t="s">
        <v>50</v>
      </c>
      <c r="E3679" s="2" t="s">
        <v>44</v>
      </c>
      <c r="F3679" s="2" t="s">
        <v>55</v>
      </c>
      <c r="G3679" s="2"/>
      <c r="H3679" s="2" t="str">
        <f>IF(OR(G3679="",G3680="",G3681="",G3682=""),"",(SUMIF(A3679:A$7000,A3679,G3679:G$7000)))</f>
        <v/>
      </c>
      <c r="I3679" s="55" t="str">
        <f t="shared" si="348"/>
        <v/>
      </c>
      <c r="J3679" s="61" t="str">
        <f t="shared" si="344"/>
        <v/>
      </c>
      <c r="K3679" s="55">
        <f t="array" ref="K3679">(MAX(IF($A3679=InsertVoiceSwitchActivateLOG!A$1:A$7000,InsertVoiceSwitchActivateLOG!H$1:H$7000,0)))</f>
        <v>1.3099999999999997E-2</v>
      </c>
      <c r="L3679" s="55" t="str">
        <f t="shared" si="349"/>
        <v/>
      </c>
      <c r="M3679" s="55">
        <f t="shared" si="347"/>
        <v>15.900000000016234</v>
      </c>
      <c r="N3679" s="59" t="str">
        <f t="shared" si="345"/>
        <v/>
      </c>
      <c r="O3679" s="59" t="str">
        <f t="shared" si="346"/>
        <v/>
      </c>
    </row>
    <row r="3680" spans="1:15" ht="12.5" customHeight="1" x14ac:dyDescent="0.35">
      <c r="A3680" s="61">
        <v>73</v>
      </c>
      <c r="B3680" s="61" t="s">
        <v>54</v>
      </c>
      <c r="C3680" s="70">
        <v>156.2278</v>
      </c>
      <c r="D3680" s="59" t="s">
        <v>50</v>
      </c>
      <c r="E3680" s="61" t="s">
        <v>44</v>
      </c>
      <c r="F3680" s="61" t="s">
        <v>55</v>
      </c>
      <c r="G3680" s="61"/>
      <c r="H3680" s="61" t="str">
        <f>IF(OR(G3680="",G3681="",G3682="",G3683=""),"",(SUMIF(A3680:A$7000,A3680,G3680:G$7000)))</f>
        <v/>
      </c>
      <c r="I3680" s="61" t="str">
        <f t="shared" si="348"/>
        <v/>
      </c>
      <c r="J3680" s="61" t="str">
        <f t="shared" si="344"/>
        <v/>
      </c>
      <c r="K3680" s="61">
        <f t="array" ref="K3680">(MAX(IF($A3680=InsertVoiceSwitchActivateLOG!A$1:A$7000,InsertVoiceSwitchActivateLOG!H$1:H$7000,0)))</f>
        <v>1.3099999999999997E-2</v>
      </c>
      <c r="L3680" s="61" t="str">
        <f t="shared" si="349"/>
        <v/>
      </c>
      <c r="M3680" s="61">
        <f t="shared" si="347"/>
        <v>16.099999999994452</v>
      </c>
      <c r="N3680" s="59" t="str">
        <f t="shared" si="345"/>
        <v/>
      </c>
      <c r="O3680" s="59" t="str">
        <f t="shared" si="346"/>
        <v/>
      </c>
    </row>
    <row r="3681" spans="1:15" ht="12.5" customHeight="1" x14ac:dyDescent="0.35">
      <c r="A3681" s="2">
        <v>73</v>
      </c>
      <c r="B3681" s="2" t="s">
        <v>54</v>
      </c>
      <c r="C3681" s="69">
        <v>156.24350000000001</v>
      </c>
      <c r="D3681" t="s">
        <v>50</v>
      </c>
      <c r="E3681" s="2" t="s">
        <v>44</v>
      </c>
      <c r="F3681" s="2" t="s">
        <v>55</v>
      </c>
      <c r="G3681" s="2"/>
      <c r="H3681" s="2" t="str">
        <f>IF(OR(G3681="",G3682="",G3683="",G3684=""),"",(SUMIF(A3681:A$7000,A3681,G3681:G$7000)))</f>
        <v/>
      </c>
      <c r="I3681" s="55" t="str">
        <f t="shared" si="348"/>
        <v/>
      </c>
      <c r="J3681" s="61" t="str">
        <f t="shared" si="344"/>
        <v/>
      </c>
      <c r="K3681" s="55">
        <f t="array" ref="K3681">(MAX(IF($A3681=InsertVoiceSwitchActivateLOG!A$1:A$7000,InsertVoiceSwitchActivateLOG!H$1:H$7000,0)))</f>
        <v>1.3099999999999997E-2</v>
      </c>
      <c r="L3681" s="55" t="str">
        <f t="shared" si="349"/>
        <v/>
      </c>
      <c r="M3681" s="55">
        <f t="shared" si="347"/>
        <v>15.700000000009595</v>
      </c>
      <c r="N3681" s="59" t="str">
        <f t="shared" si="345"/>
        <v/>
      </c>
      <c r="O3681" s="59" t="str">
        <f t="shared" si="346"/>
        <v/>
      </c>
    </row>
    <row r="3682" spans="1:15" ht="12.5" customHeight="1" x14ac:dyDescent="0.35">
      <c r="A3682" s="61">
        <v>74</v>
      </c>
      <c r="B3682" s="61" t="s">
        <v>54</v>
      </c>
      <c r="C3682" s="70">
        <v>157.28020000000001</v>
      </c>
      <c r="D3682" s="59" t="s">
        <v>50</v>
      </c>
      <c r="E3682" s="61" t="s">
        <v>44</v>
      </c>
      <c r="F3682" s="61" t="s">
        <v>55</v>
      </c>
      <c r="G3682" s="61"/>
      <c r="H3682" s="61" t="str">
        <f>IF(OR(G3682="",G3683="",G3684="",G3685=""),"",(SUMIF(A3682:A$7000,A3682,G3682:G$7000)))</f>
        <v/>
      </c>
      <c r="I3682" s="61" t="str">
        <f t="shared" si="348"/>
        <v/>
      </c>
      <c r="J3682" s="61" t="str">
        <f t="shared" si="344"/>
        <v/>
      </c>
      <c r="K3682" s="61">
        <f t="array" ref="K3682">(MAX(IF($A3682=InsertVoiceSwitchActivateLOG!A$1:A$7000,InsertVoiceSwitchActivateLOG!H$1:H$7000,0)))</f>
        <v>0.12829999999999997</v>
      </c>
      <c r="L3682" s="61" t="str">
        <f t="shared" si="349"/>
        <v/>
      </c>
      <c r="M3682" s="61">
        <f t="shared" si="347"/>
        <v>0</v>
      </c>
      <c r="N3682" s="59" t="str">
        <f t="shared" si="345"/>
        <v/>
      </c>
      <c r="O3682" s="59" t="str">
        <f t="shared" si="346"/>
        <v/>
      </c>
    </row>
    <row r="3683" spans="1:15" ht="12.5" customHeight="1" x14ac:dyDescent="0.35">
      <c r="A3683" s="2">
        <v>74</v>
      </c>
      <c r="B3683" s="2" t="s">
        <v>54</v>
      </c>
      <c r="C3683" s="69">
        <v>157.3116</v>
      </c>
      <c r="D3683" t="s">
        <v>50</v>
      </c>
      <c r="E3683" s="2" t="s">
        <v>44</v>
      </c>
      <c r="F3683" s="2" t="s">
        <v>55</v>
      </c>
      <c r="G3683" s="2"/>
      <c r="H3683" s="2" t="str">
        <f>IF(OR(G3683="",G3684="",G3685="",G3686=""),"",(SUMIF(A3683:A$7000,A3683,G3683:G$7000)))</f>
        <v/>
      </c>
      <c r="I3683" s="55" t="str">
        <f t="shared" si="348"/>
        <v/>
      </c>
      <c r="J3683" s="61" t="str">
        <f t="shared" si="344"/>
        <v/>
      </c>
      <c r="K3683" s="55">
        <f t="array" ref="K3683">(MAX(IF($A3683=InsertVoiceSwitchActivateLOG!A$1:A$7000,InsertVoiceSwitchActivateLOG!H$1:H$7000,0)))</f>
        <v>0.12829999999999997</v>
      </c>
      <c r="L3683" s="55" t="str">
        <f t="shared" si="349"/>
        <v/>
      </c>
      <c r="M3683" s="55">
        <f t="shared" si="347"/>
        <v>31.399999999990769</v>
      </c>
      <c r="N3683" s="59" t="str">
        <f t="shared" si="345"/>
        <v/>
      </c>
      <c r="O3683" s="59" t="str">
        <f t="shared" si="346"/>
        <v/>
      </c>
    </row>
    <row r="3684" spans="1:15" ht="12.5" customHeight="1" x14ac:dyDescent="0.35">
      <c r="A3684" s="61">
        <v>74</v>
      </c>
      <c r="B3684" s="61" t="s">
        <v>54</v>
      </c>
      <c r="C3684" s="70">
        <v>157.33860000000001</v>
      </c>
      <c r="D3684" s="59" t="s">
        <v>50</v>
      </c>
      <c r="E3684" s="61" t="s">
        <v>44</v>
      </c>
      <c r="F3684" s="61" t="s">
        <v>55</v>
      </c>
      <c r="G3684" s="61"/>
      <c r="H3684" s="61" t="str">
        <f>IF(OR(G3684="",G3685="",G3686="",G3687=""),"",(SUMIF(A3684:A$7000,A3684,G3684:G$7000)))</f>
        <v/>
      </c>
      <c r="I3684" s="61" t="str">
        <f t="shared" si="348"/>
        <v/>
      </c>
      <c r="J3684" s="61" t="str">
        <f t="shared" si="344"/>
        <v/>
      </c>
      <c r="K3684" s="61">
        <f t="array" ref="K3684">(MAX(IF($A3684=InsertVoiceSwitchActivateLOG!A$1:A$7000,InsertVoiceSwitchActivateLOG!H$1:H$7000,0)))</f>
        <v>0.12829999999999997</v>
      </c>
      <c r="L3684" s="61" t="str">
        <f t="shared" si="349"/>
        <v/>
      </c>
      <c r="M3684" s="61">
        <f t="shared" si="347"/>
        <v>27.000000000015234</v>
      </c>
      <c r="N3684" s="59" t="str">
        <f t="shared" si="345"/>
        <v/>
      </c>
      <c r="O3684" s="59" t="str">
        <f t="shared" si="346"/>
        <v/>
      </c>
    </row>
    <row r="3685" spans="1:15" ht="12.5" customHeight="1" x14ac:dyDescent="0.35">
      <c r="A3685" s="2">
        <v>74</v>
      </c>
      <c r="B3685" s="2" t="s">
        <v>54</v>
      </c>
      <c r="C3685" s="69">
        <v>157.35470000000001</v>
      </c>
      <c r="D3685" t="s">
        <v>50</v>
      </c>
      <c r="E3685" s="2" t="s">
        <v>44</v>
      </c>
      <c r="F3685" s="2" t="s">
        <v>55</v>
      </c>
      <c r="G3685" s="2"/>
      <c r="H3685" s="2" t="str">
        <f>IF(OR(G3685="",G3686="",G3687="",G3688=""),"",(SUMIF(A3685:A$7000,A3685,G3685:G$7000)))</f>
        <v/>
      </c>
      <c r="I3685" s="55" t="str">
        <f t="shared" si="348"/>
        <v/>
      </c>
      <c r="J3685" s="61" t="str">
        <f t="shared" si="344"/>
        <v/>
      </c>
      <c r="K3685" s="55">
        <f t="array" ref="K3685">(MAX(IF($A3685=InsertVoiceSwitchActivateLOG!A$1:A$7000,InsertVoiceSwitchActivateLOG!H$1:H$7000,0)))</f>
        <v>0.12829999999999997</v>
      </c>
      <c r="L3685" s="55" t="str">
        <f t="shared" si="349"/>
        <v/>
      </c>
      <c r="M3685" s="55">
        <f t="shared" si="347"/>
        <v>16.099999999994452</v>
      </c>
      <c r="N3685" s="59" t="str">
        <f t="shared" si="345"/>
        <v/>
      </c>
      <c r="O3685" s="59" t="str">
        <f t="shared" si="346"/>
        <v/>
      </c>
    </row>
    <row r="3686" spans="1:15" ht="12.5" customHeight="1" x14ac:dyDescent="0.35">
      <c r="A3686" s="61">
        <v>74</v>
      </c>
      <c r="B3686" s="61" t="s">
        <v>54</v>
      </c>
      <c r="C3686" s="70">
        <v>157.3715</v>
      </c>
      <c r="D3686" s="59" t="s">
        <v>50</v>
      </c>
      <c r="E3686" s="61" t="s">
        <v>44</v>
      </c>
      <c r="F3686" s="61" t="s">
        <v>55</v>
      </c>
      <c r="G3686" s="61"/>
      <c r="H3686" s="61" t="str">
        <f>IF(OR(G3686="",G3687="",G3688="",G3689=""),"",(SUMIF(A3686:A$7000,A3686,G3686:G$7000)))</f>
        <v/>
      </c>
      <c r="I3686" s="61" t="str">
        <f t="shared" si="348"/>
        <v/>
      </c>
      <c r="J3686" s="61" t="str">
        <f t="shared" si="344"/>
        <v/>
      </c>
      <c r="K3686" s="61">
        <f t="array" ref="K3686">(MAX(IF($A3686=InsertVoiceSwitchActivateLOG!A$1:A$7000,InsertVoiceSwitchActivateLOG!H$1:H$7000,0)))</f>
        <v>0.12829999999999997</v>
      </c>
      <c r="L3686" s="61" t="str">
        <f t="shared" si="349"/>
        <v/>
      </c>
      <c r="M3686" s="61">
        <f t="shared" si="347"/>
        <v>16.799999999989268</v>
      </c>
      <c r="N3686" s="59" t="str">
        <f t="shared" si="345"/>
        <v/>
      </c>
      <c r="O3686" s="59" t="str">
        <f t="shared" si="346"/>
        <v/>
      </c>
    </row>
    <row r="3687" spans="1:15" ht="12.5" customHeight="1" x14ac:dyDescent="0.35">
      <c r="A3687" s="2">
        <v>74</v>
      </c>
      <c r="B3687" s="2" t="s">
        <v>54</v>
      </c>
      <c r="C3687" s="69">
        <v>157.39359999999999</v>
      </c>
      <c r="D3687" t="s">
        <v>50</v>
      </c>
      <c r="E3687" s="2" t="s">
        <v>44</v>
      </c>
      <c r="F3687" s="2" t="s">
        <v>55</v>
      </c>
      <c r="G3687" s="2"/>
      <c r="H3687" s="2" t="str">
        <f>IF(OR(G3687="",G3688="",G3689="",G3690=""),"",(SUMIF(A3687:A$7000,A3687,G3687:G$7000)))</f>
        <v/>
      </c>
      <c r="I3687" s="55" t="str">
        <f t="shared" si="348"/>
        <v/>
      </c>
      <c r="J3687" s="61" t="str">
        <f t="shared" si="344"/>
        <v/>
      </c>
      <c r="K3687" s="55">
        <f t="array" ref="K3687">(MAX(IF($A3687=InsertVoiceSwitchActivateLOG!A$1:A$7000,InsertVoiceSwitchActivateLOG!H$1:H$7000,0)))</f>
        <v>0.12829999999999997</v>
      </c>
      <c r="L3687" s="55" t="str">
        <f t="shared" si="349"/>
        <v/>
      </c>
      <c r="M3687" s="55">
        <f t="shared" si="347"/>
        <v>22.099999999994679</v>
      </c>
      <c r="N3687" s="59" t="str">
        <f t="shared" si="345"/>
        <v/>
      </c>
      <c r="O3687" s="59" t="str">
        <f t="shared" si="346"/>
        <v/>
      </c>
    </row>
    <row r="3688" spans="1:15" ht="12.5" customHeight="1" x14ac:dyDescent="0.35">
      <c r="A3688" s="61">
        <v>74</v>
      </c>
      <c r="B3688" s="61" t="s">
        <v>54</v>
      </c>
      <c r="C3688" s="70">
        <v>157.41329999999999</v>
      </c>
      <c r="D3688" s="59" t="s">
        <v>50</v>
      </c>
      <c r="E3688" s="61" t="s">
        <v>44</v>
      </c>
      <c r="F3688" s="61" t="s">
        <v>55</v>
      </c>
      <c r="G3688" s="61"/>
      <c r="H3688" s="61" t="str">
        <f>IF(OR(G3688="",G3689="",G3690="",G3691=""),"",(SUMIF(A3688:A$7000,A3688,G3688:G$7000)))</f>
        <v/>
      </c>
      <c r="I3688" s="61" t="str">
        <f t="shared" si="348"/>
        <v/>
      </c>
      <c r="J3688" s="61" t="str">
        <f t="shared" si="344"/>
        <v/>
      </c>
      <c r="K3688" s="61">
        <f t="array" ref="K3688">(MAX(IF($A3688=InsertVoiceSwitchActivateLOG!A$1:A$7000,InsertVoiceSwitchActivateLOG!H$1:H$7000,0)))</f>
        <v>0.12829999999999997</v>
      </c>
      <c r="L3688" s="61" t="str">
        <f t="shared" si="349"/>
        <v/>
      </c>
      <c r="M3688" s="61">
        <f t="shared" si="347"/>
        <v>19.700000000000273</v>
      </c>
      <c r="N3688" s="59" t="str">
        <f t="shared" si="345"/>
        <v/>
      </c>
      <c r="O3688" s="59" t="str">
        <f t="shared" si="346"/>
        <v/>
      </c>
    </row>
    <row r="3689" spans="1:15" ht="12.5" customHeight="1" x14ac:dyDescent="0.35">
      <c r="A3689" s="2">
        <v>74</v>
      </c>
      <c r="B3689" s="2" t="s">
        <v>54</v>
      </c>
      <c r="C3689" s="69">
        <v>157.4297</v>
      </c>
      <c r="D3689" t="s">
        <v>50</v>
      </c>
      <c r="E3689" s="2" t="s">
        <v>44</v>
      </c>
      <c r="F3689" s="2" t="s">
        <v>55</v>
      </c>
      <c r="G3689" s="2"/>
      <c r="H3689" s="2" t="str">
        <f>IF(OR(G3689="",G3690="",G3691="",G3692=""),"",(SUMIF(A3689:A$7000,A3689,G3689:G$7000)))</f>
        <v/>
      </c>
      <c r="I3689" s="55" t="str">
        <f t="shared" si="348"/>
        <v/>
      </c>
      <c r="J3689" s="61" t="str">
        <f t="shared" si="344"/>
        <v/>
      </c>
      <c r="K3689" s="55">
        <f t="array" ref="K3689">(MAX(IF($A3689=InsertVoiceSwitchActivateLOG!A$1:A$7000,InsertVoiceSwitchActivateLOG!H$1:H$7000,0)))</f>
        <v>0.12829999999999997</v>
      </c>
      <c r="L3689" s="55" t="str">
        <f t="shared" si="349"/>
        <v/>
      </c>
      <c r="M3689" s="55">
        <f t="shared" si="347"/>
        <v>16.400000000004411</v>
      </c>
      <c r="N3689" s="59" t="str">
        <f t="shared" si="345"/>
        <v/>
      </c>
      <c r="O3689" s="59" t="str">
        <f t="shared" si="346"/>
        <v/>
      </c>
    </row>
    <row r="3690" spans="1:15" ht="12.5" customHeight="1" x14ac:dyDescent="0.35">
      <c r="A3690" s="61">
        <v>74</v>
      </c>
      <c r="B3690" s="61" t="s">
        <v>54</v>
      </c>
      <c r="C3690" s="70">
        <v>157.446</v>
      </c>
      <c r="D3690" s="59" t="s">
        <v>50</v>
      </c>
      <c r="E3690" s="61" t="s">
        <v>44</v>
      </c>
      <c r="F3690" s="61" t="s">
        <v>55</v>
      </c>
      <c r="G3690" s="61"/>
      <c r="H3690" s="61" t="str">
        <f>IF(OR(G3690="",G3691="",G3692="",G3693=""),"",(SUMIF(A3690:A$7000,A3690,G3690:G$7000)))</f>
        <v/>
      </c>
      <c r="I3690" s="61" t="str">
        <f t="shared" si="348"/>
        <v/>
      </c>
      <c r="J3690" s="61" t="str">
        <f t="shared" si="344"/>
        <v/>
      </c>
      <c r="K3690" s="61">
        <f t="array" ref="K3690">(MAX(IF($A3690=InsertVoiceSwitchActivateLOG!A$1:A$7000,InsertVoiceSwitchActivateLOG!H$1:H$7000,0)))</f>
        <v>0.12829999999999997</v>
      </c>
      <c r="L3690" s="61" t="str">
        <f t="shared" si="349"/>
        <v/>
      </c>
      <c r="M3690" s="61">
        <f t="shared" si="347"/>
        <v>16.300000000001091</v>
      </c>
      <c r="N3690" s="59" t="str">
        <f t="shared" si="345"/>
        <v/>
      </c>
      <c r="O3690" s="59" t="str">
        <f t="shared" si="346"/>
        <v/>
      </c>
    </row>
    <row r="3691" spans="1:15" ht="12.5" customHeight="1" x14ac:dyDescent="0.35">
      <c r="A3691" s="2">
        <v>74</v>
      </c>
      <c r="B3691" s="2" t="s">
        <v>54</v>
      </c>
      <c r="C3691" s="69">
        <v>157.46350000000001</v>
      </c>
      <c r="D3691" t="s">
        <v>50</v>
      </c>
      <c r="E3691" s="2" t="s">
        <v>44</v>
      </c>
      <c r="F3691" s="2" t="s">
        <v>55</v>
      </c>
      <c r="G3691" s="2"/>
      <c r="H3691" s="2" t="str">
        <f>IF(OR(G3691="",G3692="",G3693="",G3694=""),"",(SUMIF(A3691:A$7000,A3691,G3691:G$7000)))</f>
        <v/>
      </c>
      <c r="I3691" s="55" t="str">
        <f t="shared" si="348"/>
        <v/>
      </c>
      <c r="J3691" s="61" t="str">
        <f t="shared" si="344"/>
        <v/>
      </c>
      <c r="K3691" s="55">
        <f t="array" ref="K3691">(MAX(IF($A3691=InsertVoiceSwitchActivateLOG!A$1:A$7000,InsertVoiceSwitchActivateLOG!H$1:H$7000,0)))</f>
        <v>0.12829999999999997</v>
      </c>
      <c r="L3691" s="55" t="str">
        <f t="shared" si="349"/>
        <v/>
      </c>
      <c r="M3691" s="55">
        <f t="shared" si="347"/>
        <v>17.500000000012506</v>
      </c>
      <c r="N3691" s="59" t="str">
        <f t="shared" si="345"/>
        <v/>
      </c>
      <c r="O3691" s="59" t="str">
        <f t="shared" si="346"/>
        <v/>
      </c>
    </row>
    <row r="3692" spans="1:15" ht="12.5" customHeight="1" x14ac:dyDescent="0.35">
      <c r="A3692" s="61">
        <v>74</v>
      </c>
      <c r="B3692" s="61" t="s">
        <v>54</v>
      </c>
      <c r="C3692" s="70">
        <v>157.48009999999999</v>
      </c>
      <c r="D3692" s="59" t="s">
        <v>50</v>
      </c>
      <c r="E3692" s="61" t="s">
        <v>44</v>
      </c>
      <c r="F3692" s="61" t="s">
        <v>55</v>
      </c>
      <c r="G3692" s="61"/>
      <c r="H3692" s="61" t="str">
        <f>IF(OR(G3692="",G3693="",G3694="",G3695=""),"",(SUMIF(A3692:A$7000,A3692,G3692:G$7000)))</f>
        <v/>
      </c>
      <c r="I3692" s="61" t="str">
        <f t="shared" si="348"/>
        <v/>
      </c>
      <c r="J3692" s="61" t="str">
        <f t="shared" si="344"/>
        <v/>
      </c>
      <c r="K3692" s="61">
        <f t="array" ref="K3692">(MAX(IF($A3692=InsertVoiceSwitchActivateLOG!A$1:A$7000,InsertVoiceSwitchActivateLOG!H$1:H$7000,0)))</f>
        <v>0.12829999999999997</v>
      </c>
      <c r="L3692" s="61" t="str">
        <f t="shared" si="349"/>
        <v/>
      </c>
      <c r="M3692" s="61">
        <f t="shared" si="347"/>
        <v>16.599999999982629</v>
      </c>
      <c r="N3692" s="59" t="str">
        <f t="shared" si="345"/>
        <v/>
      </c>
      <c r="O3692" s="59" t="str">
        <f t="shared" si="346"/>
        <v/>
      </c>
    </row>
    <row r="3693" spans="1:15" ht="12.5" customHeight="1" x14ac:dyDescent="0.35">
      <c r="A3693" s="2">
        <v>74</v>
      </c>
      <c r="B3693" s="2" t="s">
        <v>54</v>
      </c>
      <c r="C3693" s="69">
        <v>157.4974</v>
      </c>
      <c r="D3693" t="s">
        <v>50</v>
      </c>
      <c r="E3693" s="2" t="s">
        <v>44</v>
      </c>
      <c r="F3693" s="2" t="s">
        <v>55</v>
      </c>
      <c r="G3693" s="2"/>
      <c r="H3693" s="2" t="str">
        <f>IF(OR(G3693="",G3694="",G3695="",G3696=""),"",(SUMIF(A3693:A$7000,A3693,G3693:G$7000)))</f>
        <v/>
      </c>
      <c r="I3693" s="55" t="str">
        <f t="shared" si="348"/>
        <v/>
      </c>
      <c r="J3693" s="61" t="str">
        <f t="shared" si="344"/>
        <v/>
      </c>
      <c r="K3693" s="55">
        <f t="array" ref="K3693">(MAX(IF($A3693=InsertVoiceSwitchActivateLOG!A$1:A$7000,InsertVoiceSwitchActivateLOG!H$1:H$7000,0)))</f>
        <v>0.12829999999999997</v>
      </c>
      <c r="L3693" s="55" t="str">
        <f t="shared" si="349"/>
        <v/>
      </c>
      <c r="M3693" s="55">
        <f t="shared" si="347"/>
        <v>17.300000000005866</v>
      </c>
      <c r="N3693" s="59" t="str">
        <f t="shared" si="345"/>
        <v/>
      </c>
      <c r="O3693" s="59" t="str">
        <f t="shared" si="346"/>
        <v/>
      </c>
    </row>
    <row r="3694" spans="1:15" ht="12.5" customHeight="1" x14ac:dyDescent="0.35">
      <c r="A3694" s="61">
        <v>74</v>
      </c>
      <c r="B3694" s="61" t="s">
        <v>54</v>
      </c>
      <c r="C3694" s="70">
        <v>157.51410000000001</v>
      </c>
      <c r="D3694" s="59" t="s">
        <v>50</v>
      </c>
      <c r="E3694" s="61" t="s">
        <v>44</v>
      </c>
      <c r="F3694" s="61" t="s">
        <v>55</v>
      </c>
      <c r="G3694" s="61"/>
      <c r="H3694" s="61" t="str">
        <f>IF(OR(G3694="",G3695="",G3696="",G3697=""),"",(SUMIF(A3694:A$7000,A3694,G3694:G$7000)))</f>
        <v/>
      </c>
      <c r="I3694" s="61" t="str">
        <f t="shared" si="348"/>
        <v/>
      </c>
      <c r="J3694" s="61" t="str">
        <f t="shared" si="344"/>
        <v/>
      </c>
      <c r="K3694" s="61">
        <f t="array" ref="K3694">(MAX(IF($A3694=InsertVoiceSwitchActivateLOG!A$1:A$7000,InsertVoiceSwitchActivateLOG!H$1:H$7000,0)))</f>
        <v>0.12829999999999997</v>
      </c>
      <c r="L3694" s="61" t="str">
        <f t="shared" si="349"/>
        <v/>
      </c>
      <c r="M3694" s="61">
        <f t="shared" si="347"/>
        <v>16.70000000001437</v>
      </c>
      <c r="N3694" s="59" t="str">
        <f t="shared" si="345"/>
        <v/>
      </c>
      <c r="O3694" s="59" t="str">
        <f t="shared" si="346"/>
        <v/>
      </c>
    </row>
    <row r="3695" spans="1:15" ht="12.5" customHeight="1" x14ac:dyDescent="0.35">
      <c r="A3695" s="2">
        <v>74</v>
      </c>
      <c r="B3695" s="2" t="s">
        <v>54</v>
      </c>
      <c r="C3695" s="69">
        <v>157.5301</v>
      </c>
      <c r="D3695" t="s">
        <v>50</v>
      </c>
      <c r="E3695" s="2" t="s">
        <v>44</v>
      </c>
      <c r="F3695" s="2" t="s">
        <v>55</v>
      </c>
      <c r="G3695" s="2"/>
      <c r="H3695" s="2" t="str">
        <f>IF(OR(G3695="",G3696="",G3697="",G3698=""),"",(SUMIF(A3695:A$7000,A3695,G3695:G$7000)))</f>
        <v/>
      </c>
      <c r="I3695" s="55" t="str">
        <f t="shared" si="348"/>
        <v/>
      </c>
      <c r="J3695" s="61" t="str">
        <f t="shared" si="344"/>
        <v/>
      </c>
      <c r="K3695" s="55">
        <f t="array" ref="K3695">(MAX(IF($A3695=InsertVoiceSwitchActivateLOG!A$1:A$7000,InsertVoiceSwitchActivateLOG!H$1:H$7000,0)))</f>
        <v>0.12829999999999997</v>
      </c>
      <c r="L3695" s="55" t="str">
        <f t="shared" si="349"/>
        <v/>
      </c>
      <c r="M3695" s="55">
        <f t="shared" si="347"/>
        <v>15.999999999991132</v>
      </c>
      <c r="N3695" s="59" t="str">
        <f t="shared" si="345"/>
        <v/>
      </c>
      <c r="O3695" s="59" t="str">
        <f t="shared" si="346"/>
        <v/>
      </c>
    </row>
    <row r="3696" spans="1:15" ht="12.5" customHeight="1" x14ac:dyDescent="0.35">
      <c r="A3696" s="61">
        <v>74</v>
      </c>
      <c r="B3696" s="61" t="s">
        <v>56</v>
      </c>
      <c r="C3696" s="70">
        <v>157.5461</v>
      </c>
      <c r="D3696" s="59" t="s">
        <v>50</v>
      </c>
      <c r="E3696" s="61" t="s">
        <v>44</v>
      </c>
      <c r="F3696" s="61" t="s">
        <v>55</v>
      </c>
      <c r="G3696" s="61">
        <v>1.2999999999999999E-3</v>
      </c>
      <c r="H3696" s="61">
        <f>IF(OR(G3696="",G3697="",G3698="",G3699=""),"",(SUMIF(A3696:A$7000,A3696,G3696:G$7000)))</f>
        <v>0.12829999999999997</v>
      </c>
      <c r="I3696" s="61">
        <f t="shared" si="348"/>
        <v>74</v>
      </c>
      <c r="J3696" s="61" t="str">
        <f t="shared" si="344"/>
        <v>TaskC</v>
      </c>
      <c r="K3696" s="61">
        <f t="array" ref="K3696">(MAX(IF($A3696=InsertVoiceSwitchActivateLOG!A$1:A$7000,InsertVoiceSwitchActivateLOG!H$1:H$7000,0)))</f>
        <v>0.12829999999999997</v>
      </c>
      <c r="L3696" s="61">
        <f t="shared" si="349"/>
        <v>157.5461</v>
      </c>
      <c r="M3696" s="61">
        <f t="shared" si="347"/>
        <v>15.999999999991132</v>
      </c>
      <c r="N3696" s="59" t="str">
        <f t="shared" si="345"/>
        <v/>
      </c>
      <c r="O3696" s="59" t="str">
        <f t="shared" si="346"/>
        <v/>
      </c>
    </row>
    <row r="3697" spans="1:15" ht="12.5" customHeight="1" x14ac:dyDescent="0.35">
      <c r="A3697" s="2">
        <v>74</v>
      </c>
      <c r="B3697" s="2" t="s">
        <v>56</v>
      </c>
      <c r="C3697" s="69">
        <v>157.56720000000001</v>
      </c>
      <c r="D3697" t="s">
        <v>50</v>
      </c>
      <c r="E3697" s="2" t="s">
        <v>44</v>
      </c>
      <c r="F3697" s="2" t="s">
        <v>55</v>
      </c>
      <c r="G3697" s="2">
        <v>1.2999999999999999E-3</v>
      </c>
      <c r="H3697" s="2">
        <f>IF(OR(G3697="",G3698="",G3699="",G3700=""),"",(SUMIF(A3697:A$7000,A3697,G3697:G$7000)))</f>
        <v>0.12699999999999997</v>
      </c>
      <c r="I3697" s="55" t="str">
        <f t="shared" si="348"/>
        <v/>
      </c>
      <c r="J3697" s="61" t="str">
        <f t="shared" si="344"/>
        <v/>
      </c>
      <c r="K3697" s="55">
        <f t="array" ref="K3697">(MAX(IF($A3697=InsertVoiceSwitchActivateLOG!A$1:A$7000,InsertVoiceSwitchActivateLOG!H$1:H$7000,0)))</f>
        <v>0.12829999999999997</v>
      </c>
      <c r="L3697" s="55" t="str">
        <f t="shared" si="349"/>
        <v/>
      </c>
      <c r="M3697" s="55">
        <f t="shared" si="347"/>
        <v>21.100000000018326</v>
      </c>
      <c r="N3697" s="59">
        <f t="shared" si="345"/>
        <v>74</v>
      </c>
      <c r="O3697" s="59">
        <f t="shared" si="346"/>
        <v>1</v>
      </c>
    </row>
    <row r="3698" spans="1:15" ht="12.5" customHeight="1" x14ac:dyDescent="0.35">
      <c r="A3698" s="61">
        <v>74</v>
      </c>
      <c r="B3698" s="61" t="s">
        <v>56</v>
      </c>
      <c r="C3698" s="70">
        <v>157.5847</v>
      </c>
      <c r="D3698" s="59" t="s">
        <v>50</v>
      </c>
      <c r="E3698" s="61" t="s">
        <v>44</v>
      </c>
      <c r="F3698" s="61" t="s">
        <v>55</v>
      </c>
      <c r="G3698" s="61">
        <v>2E-3</v>
      </c>
      <c r="H3698" s="61">
        <f>IF(OR(G3698="",G3699="",G3700="",G3701=""),"",(SUMIF(A3698:A$7000,A3698,G3698:G$7000)))</f>
        <v>0.12569999999999998</v>
      </c>
      <c r="I3698" s="61" t="str">
        <f t="shared" si="348"/>
        <v/>
      </c>
      <c r="J3698" s="61" t="str">
        <f t="shared" si="344"/>
        <v/>
      </c>
      <c r="K3698" s="61">
        <f t="array" ref="K3698">(MAX(IF($A3698=InsertVoiceSwitchActivateLOG!A$1:A$7000,InsertVoiceSwitchActivateLOG!H$1:H$7000,0)))</f>
        <v>0.12829999999999997</v>
      </c>
      <c r="L3698" s="61" t="str">
        <f t="shared" si="349"/>
        <v/>
      </c>
      <c r="M3698" s="61">
        <f t="shared" si="347"/>
        <v>17.499999999984084</v>
      </c>
      <c r="N3698" s="59">
        <f t="shared" si="345"/>
        <v>74</v>
      </c>
      <c r="O3698" s="59">
        <f t="shared" si="346"/>
        <v>1</v>
      </c>
    </row>
    <row r="3699" spans="1:15" ht="12.5" customHeight="1" x14ac:dyDescent="0.35">
      <c r="A3699" s="2">
        <v>74</v>
      </c>
      <c r="B3699" s="2" t="s">
        <v>56</v>
      </c>
      <c r="C3699" s="69">
        <v>157.6063</v>
      </c>
      <c r="D3699" t="s">
        <v>50</v>
      </c>
      <c r="E3699" s="2" t="s">
        <v>44</v>
      </c>
      <c r="F3699" s="2" t="s">
        <v>55</v>
      </c>
      <c r="G3699" s="2">
        <v>3.3999999999999998E-3</v>
      </c>
      <c r="H3699" s="2">
        <f>IF(OR(G3699="",G3700="",G3701="",G3702=""),"",(SUMIF(A3699:A$7000,A3699,G3699:G$7000)))</f>
        <v>0.12369999999999999</v>
      </c>
      <c r="I3699" s="55" t="str">
        <f t="shared" si="348"/>
        <v/>
      </c>
      <c r="J3699" s="61" t="str">
        <f t="shared" si="344"/>
        <v/>
      </c>
      <c r="K3699" s="55">
        <f t="array" ref="K3699">(MAX(IF($A3699=InsertVoiceSwitchActivateLOG!A$1:A$7000,InsertVoiceSwitchActivateLOG!H$1:H$7000,0)))</f>
        <v>0.12829999999999997</v>
      </c>
      <c r="L3699" s="55" t="str">
        <f t="shared" si="349"/>
        <v/>
      </c>
      <c r="M3699" s="55">
        <f t="shared" si="347"/>
        <v>21.600000000006503</v>
      </c>
      <c r="N3699" s="59">
        <f t="shared" si="345"/>
        <v>74</v>
      </c>
      <c r="O3699" s="59">
        <f t="shared" si="346"/>
        <v>1</v>
      </c>
    </row>
    <row r="3700" spans="1:15" ht="12.5" customHeight="1" x14ac:dyDescent="0.35">
      <c r="A3700" s="61">
        <v>74</v>
      </c>
      <c r="B3700" s="61" t="s">
        <v>56</v>
      </c>
      <c r="C3700" s="70">
        <v>157.62360000000001</v>
      </c>
      <c r="D3700" s="59" t="s">
        <v>50</v>
      </c>
      <c r="E3700" s="61" t="s">
        <v>44</v>
      </c>
      <c r="F3700" s="61" t="s">
        <v>55</v>
      </c>
      <c r="G3700" s="61">
        <v>3.3999999999999998E-3</v>
      </c>
      <c r="H3700" s="61">
        <f>IF(OR(G3700="",G3701="",G3702="",G3703=""),"",(SUMIF(A3700:A$7000,A3700,G3700:G$7000)))</f>
        <v>0.12029999999999998</v>
      </c>
      <c r="I3700" s="61" t="str">
        <f t="shared" si="348"/>
        <v/>
      </c>
      <c r="J3700" s="61" t="str">
        <f t="shared" si="344"/>
        <v/>
      </c>
      <c r="K3700" s="61">
        <f t="array" ref="K3700">(MAX(IF($A3700=InsertVoiceSwitchActivateLOG!A$1:A$7000,InsertVoiceSwitchActivateLOG!H$1:H$7000,0)))</f>
        <v>0.12829999999999997</v>
      </c>
      <c r="L3700" s="61" t="str">
        <f t="shared" si="349"/>
        <v/>
      </c>
      <c r="M3700" s="61">
        <f t="shared" si="347"/>
        <v>17.300000000005866</v>
      </c>
      <c r="N3700" s="59">
        <f t="shared" si="345"/>
        <v>74</v>
      </c>
      <c r="O3700" s="59">
        <f t="shared" si="346"/>
        <v>1</v>
      </c>
    </row>
    <row r="3701" spans="1:15" ht="12.5" customHeight="1" x14ac:dyDescent="0.35">
      <c r="A3701" s="2">
        <v>74</v>
      </c>
      <c r="B3701" s="2" t="s">
        <v>56</v>
      </c>
      <c r="C3701" s="69">
        <v>157.6464</v>
      </c>
      <c r="D3701" t="s">
        <v>50</v>
      </c>
      <c r="E3701" s="2" t="s">
        <v>44</v>
      </c>
      <c r="F3701" s="2" t="s">
        <v>55</v>
      </c>
      <c r="G3701" s="2">
        <v>4.3E-3</v>
      </c>
      <c r="H3701" s="2">
        <f>IF(OR(G3701="",G3702="",G3703="",G3704=""),"",(SUMIF(A3701:A$7000,A3701,G3701:G$7000)))</f>
        <v>0.11689999999999999</v>
      </c>
      <c r="I3701" s="55" t="str">
        <f t="shared" si="348"/>
        <v/>
      </c>
      <c r="J3701" s="61" t="str">
        <f t="shared" si="344"/>
        <v/>
      </c>
      <c r="K3701" s="55">
        <f t="array" ref="K3701">(MAX(IF($A3701=InsertVoiceSwitchActivateLOG!A$1:A$7000,InsertVoiceSwitchActivateLOG!H$1:H$7000,0)))</f>
        <v>0.12829999999999997</v>
      </c>
      <c r="L3701" s="55" t="str">
        <f t="shared" si="349"/>
        <v/>
      </c>
      <c r="M3701" s="55">
        <f t="shared" si="347"/>
        <v>22.799999999989495</v>
      </c>
      <c r="N3701" s="59">
        <f t="shared" si="345"/>
        <v>74</v>
      </c>
      <c r="O3701" s="59">
        <f t="shared" si="346"/>
        <v>-1</v>
      </c>
    </row>
    <row r="3702" spans="1:15" ht="12.5" customHeight="1" x14ac:dyDescent="0.35">
      <c r="A3702" s="61">
        <v>74</v>
      </c>
      <c r="B3702" s="61" t="s">
        <v>56</v>
      </c>
      <c r="C3702" s="70">
        <v>157.6711</v>
      </c>
      <c r="D3702" s="59" t="s">
        <v>50</v>
      </c>
      <c r="E3702" s="61" t="s">
        <v>44</v>
      </c>
      <c r="F3702" s="61" t="s">
        <v>55</v>
      </c>
      <c r="G3702" s="61">
        <v>2.3E-3</v>
      </c>
      <c r="H3702" s="61">
        <f>IF(OR(G3702="",G3703="",G3704="",G3705=""),"",(SUMIF(A3702:A$7000,A3702,G3702:G$7000)))</f>
        <v>0.11259999999999999</v>
      </c>
      <c r="I3702" s="61" t="str">
        <f t="shared" si="348"/>
        <v/>
      </c>
      <c r="J3702" s="61" t="str">
        <f t="shared" si="344"/>
        <v/>
      </c>
      <c r="K3702" s="61">
        <f t="array" ref="K3702">(MAX(IF($A3702=InsertVoiceSwitchActivateLOG!A$1:A$7000,InsertVoiceSwitchActivateLOG!H$1:H$7000,0)))</f>
        <v>0.12829999999999997</v>
      </c>
      <c r="L3702" s="61" t="str">
        <f t="shared" si="349"/>
        <v/>
      </c>
      <c r="M3702" s="61">
        <f t="shared" si="347"/>
        <v>24.699999999995725</v>
      </c>
      <c r="N3702" s="59">
        <f t="shared" si="345"/>
        <v>74</v>
      </c>
      <c r="O3702" s="59">
        <f t="shared" si="346"/>
        <v>1</v>
      </c>
    </row>
    <row r="3703" spans="1:15" ht="12.5" customHeight="1" x14ac:dyDescent="0.35">
      <c r="A3703" s="2">
        <v>74</v>
      </c>
      <c r="B3703" s="2" t="s">
        <v>56</v>
      </c>
      <c r="C3703" s="69">
        <v>157.69900000000001</v>
      </c>
      <c r="D3703" t="s">
        <v>50</v>
      </c>
      <c r="E3703" s="2" t="s">
        <v>44</v>
      </c>
      <c r="F3703" s="2" t="s">
        <v>55</v>
      </c>
      <c r="G3703" s="2">
        <v>2.3E-3</v>
      </c>
      <c r="H3703" s="2">
        <f>IF(OR(G3703="",G3704="",G3705="",G3706=""),"",(SUMIF(A3703:A$7000,A3703,G3703:G$7000)))</f>
        <v>0.1103</v>
      </c>
      <c r="I3703" s="55" t="str">
        <f t="shared" si="348"/>
        <v/>
      </c>
      <c r="J3703" s="61" t="str">
        <f t="shared" si="344"/>
        <v/>
      </c>
      <c r="K3703" s="55">
        <f t="array" ref="K3703">(MAX(IF($A3703=InsertVoiceSwitchActivateLOG!A$1:A$7000,InsertVoiceSwitchActivateLOG!H$1:H$7000,0)))</f>
        <v>0.12829999999999997</v>
      </c>
      <c r="L3703" s="55" t="str">
        <f t="shared" si="349"/>
        <v/>
      </c>
      <c r="M3703" s="55">
        <f t="shared" si="347"/>
        <v>27.900000000016689</v>
      </c>
      <c r="N3703" s="59">
        <f t="shared" si="345"/>
        <v>74</v>
      </c>
      <c r="O3703" s="59">
        <f t="shared" si="346"/>
        <v>-1</v>
      </c>
    </row>
    <row r="3704" spans="1:15" ht="12.5" customHeight="1" x14ac:dyDescent="0.35">
      <c r="A3704" s="61">
        <v>74</v>
      </c>
      <c r="B3704" s="61" t="s">
        <v>56</v>
      </c>
      <c r="C3704" s="70">
        <v>157.71809999999999</v>
      </c>
      <c r="D3704" s="59" t="s">
        <v>50</v>
      </c>
      <c r="E3704" s="61" t="s">
        <v>44</v>
      </c>
      <c r="F3704" s="61" t="s">
        <v>55</v>
      </c>
      <c r="G3704" s="61">
        <v>1.6000000000000001E-3</v>
      </c>
      <c r="H3704" s="61">
        <f>IF(OR(G3704="",G3705="",G3706="",G3707=""),"",(SUMIF(A3704:A$7000,A3704,G3704:G$7000)))</f>
        <v>0.108</v>
      </c>
      <c r="I3704" s="61" t="str">
        <f t="shared" si="348"/>
        <v/>
      </c>
      <c r="J3704" s="61" t="str">
        <f t="shared" si="344"/>
        <v/>
      </c>
      <c r="K3704" s="61">
        <f t="array" ref="K3704">(MAX(IF($A3704=InsertVoiceSwitchActivateLOG!A$1:A$7000,InsertVoiceSwitchActivateLOG!H$1:H$7000,0)))</f>
        <v>0.12829999999999997</v>
      </c>
      <c r="L3704" s="61" t="str">
        <f t="shared" si="349"/>
        <v/>
      </c>
      <c r="M3704" s="61">
        <f t="shared" si="347"/>
        <v>19.099999999980355</v>
      </c>
      <c r="N3704" s="59">
        <f t="shared" si="345"/>
        <v>74</v>
      </c>
      <c r="O3704" s="59">
        <f t="shared" si="346"/>
        <v>1</v>
      </c>
    </row>
    <row r="3705" spans="1:15" ht="12.5" customHeight="1" x14ac:dyDescent="0.35">
      <c r="A3705" s="2">
        <v>74</v>
      </c>
      <c r="B3705" s="2" t="s">
        <v>56</v>
      </c>
      <c r="C3705" s="69">
        <v>157.739</v>
      </c>
      <c r="D3705" t="s">
        <v>50</v>
      </c>
      <c r="E3705" s="2" t="s">
        <v>44</v>
      </c>
      <c r="F3705" s="2" t="s">
        <v>55</v>
      </c>
      <c r="G3705" s="2">
        <v>1.6999999999999999E-3</v>
      </c>
      <c r="H3705" s="2">
        <f>IF(OR(G3705="",G3706="",G3707="",G3708=""),"",(SUMIF(A3705:A$7000,A3705,G3705:G$7000)))</f>
        <v>0.10639999999999998</v>
      </c>
      <c r="I3705" s="55" t="str">
        <f t="shared" si="348"/>
        <v/>
      </c>
      <c r="J3705" s="61" t="str">
        <f t="shared" si="344"/>
        <v/>
      </c>
      <c r="K3705" s="55">
        <f t="array" ref="K3705">(MAX(IF($A3705=InsertVoiceSwitchActivateLOG!A$1:A$7000,InsertVoiceSwitchActivateLOG!H$1:H$7000,0)))</f>
        <v>0.12829999999999997</v>
      </c>
      <c r="L3705" s="55" t="str">
        <f t="shared" si="349"/>
        <v/>
      </c>
      <c r="M3705" s="55">
        <f t="shared" si="347"/>
        <v>20.900000000011687</v>
      </c>
      <c r="N3705" s="59">
        <f t="shared" si="345"/>
        <v>74</v>
      </c>
      <c r="O3705" s="59">
        <f t="shared" si="346"/>
        <v>-1</v>
      </c>
    </row>
    <row r="3706" spans="1:15" ht="12.5" customHeight="1" x14ac:dyDescent="0.35">
      <c r="A3706" s="61">
        <v>74</v>
      </c>
      <c r="B3706" s="61" t="s">
        <v>56</v>
      </c>
      <c r="C3706" s="70">
        <v>157.7697</v>
      </c>
      <c r="D3706" s="59" t="s">
        <v>50</v>
      </c>
      <c r="E3706" s="61" t="s">
        <v>44</v>
      </c>
      <c r="F3706" s="61" t="s">
        <v>55</v>
      </c>
      <c r="G3706" s="61">
        <v>1.1000000000000001E-3</v>
      </c>
      <c r="H3706" s="61">
        <f>IF(OR(G3706="",G3707="",G3708="",G3709=""),"",(SUMIF(A3706:A$7000,A3706,G3706:G$7000)))</f>
        <v>0.1047</v>
      </c>
      <c r="I3706" s="61" t="str">
        <f t="shared" si="348"/>
        <v/>
      </c>
      <c r="J3706" s="61" t="str">
        <f t="shared" si="344"/>
        <v/>
      </c>
      <c r="K3706" s="61">
        <f t="array" ref="K3706">(MAX(IF($A3706=InsertVoiceSwitchActivateLOG!A$1:A$7000,InsertVoiceSwitchActivateLOG!H$1:H$7000,0)))</f>
        <v>0.12829999999999997</v>
      </c>
      <c r="L3706" s="61" t="str">
        <f t="shared" si="349"/>
        <v/>
      </c>
      <c r="M3706" s="61">
        <f t="shared" si="347"/>
        <v>30.699999999995953</v>
      </c>
      <c r="N3706" s="59">
        <f t="shared" si="345"/>
        <v>74</v>
      </c>
      <c r="O3706" s="59">
        <f t="shared" si="346"/>
        <v>-1</v>
      </c>
    </row>
    <row r="3707" spans="1:15" ht="12.5" customHeight="1" x14ac:dyDescent="0.35">
      <c r="A3707" s="2">
        <v>74</v>
      </c>
      <c r="B3707" s="2" t="s">
        <v>54</v>
      </c>
      <c r="C3707" s="69">
        <v>157.798</v>
      </c>
      <c r="D3707" t="s">
        <v>50</v>
      </c>
      <c r="E3707" s="2" t="s">
        <v>44</v>
      </c>
      <c r="F3707" s="2" t="s">
        <v>55</v>
      </c>
      <c r="G3707" s="2">
        <v>2.0000000000000001E-4</v>
      </c>
      <c r="H3707" s="2">
        <f>IF(OR(G3707="",G3708="",G3709="",G3710=""),"",(SUMIF(A3707:A$7000,A3707,G3707:G$7000)))</f>
        <v>0.10359999999999998</v>
      </c>
      <c r="I3707" s="55" t="str">
        <f t="shared" si="348"/>
        <v/>
      </c>
      <c r="J3707" s="61" t="str">
        <f t="shared" si="344"/>
        <v/>
      </c>
      <c r="K3707" s="55">
        <f t="array" ref="K3707">(MAX(IF($A3707=InsertVoiceSwitchActivateLOG!A$1:A$7000,InsertVoiceSwitchActivateLOG!H$1:H$7000,0)))</f>
        <v>0.12829999999999997</v>
      </c>
      <c r="L3707" s="55" t="str">
        <f t="shared" si="349"/>
        <v/>
      </c>
      <c r="M3707" s="55">
        <f t="shared" si="347"/>
        <v>28.300000000001546</v>
      </c>
      <c r="N3707" s="59">
        <f t="shared" si="345"/>
        <v>74</v>
      </c>
      <c r="O3707" s="59">
        <f t="shared" si="346"/>
        <v>1</v>
      </c>
    </row>
    <row r="3708" spans="1:15" ht="12.5" customHeight="1" x14ac:dyDescent="0.35">
      <c r="A3708" s="61">
        <v>74</v>
      </c>
      <c r="B3708" s="61" t="s">
        <v>54</v>
      </c>
      <c r="C3708" s="70">
        <v>157.81540000000001</v>
      </c>
      <c r="D3708" s="59" t="s">
        <v>50</v>
      </c>
      <c r="E3708" s="61" t="s">
        <v>44</v>
      </c>
      <c r="F3708" s="61" t="s">
        <v>55</v>
      </c>
      <c r="G3708" s="61">
        <v>8.0000000000000004E-4</v>
      </c>
      <c r="H3708" s="61">
        <f>IF(OR(G3708="",G3709="",G3710="",G3711=""),"",(SUMIF(A3708:A$7000,A3708,G3708:G$7000)))</f>
        <v>0.10339999999999999</v>
      </c>
      <c r="I3708" s="61" t="str">
        <f t="shared" si="348"/>
        <v/>
      </c>
      <c r="J3708" s="61" t="str">
        <f t="shared" si="344"/>
        <v/>
      </c>
      <c r="K3708" s="61">
        <f t="array" ref="K3708">(MAX(IF($A3708=InsertVoiceSwitchActivateLOG!A$1:A$7000,InsertVoiceSwitchActivateLOG!H$1:H$7000,0)))</f>
        <v>0.12829999999999997</v>
      </c>
      <c r="L3708" s="61" t="str">
        <f t="shared" si="349"/>
        <v/>
      </c>
      <c r="M3708" s="61">
        <f t="shared" si="347"/>
        <v>17.400000000009186</v>
      </c>
      <c r="N3708" s="59">
        <f t="shared" si="345"/>
        <v>74</v>
      </c>
      <c r="O3708" s="59">
        <f t="shared" si="346"/>
        <v>1</v>
      </c>
    </row>
    <row r="3709" spans="1:15" ht="12.5" customHeight="1" x14ac:dyDescent="0.35">
      <c r="A3709" s="2">
        <v>74</v>
      </c>
      <c r="B3709" s="2" t="s">
        <v>56</v>
      </c>
      <c r="C3709" s="69">
        <v>157.83609999999999</v>
      </c>
      <c r="D3709" t="s">
        <v>50</v>
      </c>
      <c r="E3709" s="2" t="s">
        <v>44</v>
      </c>
      <c r="F3709" s="2" t="s">
        <v>55</v>
      </c>
      <c r="G3709" s="2">
        <v>3.3E-3</v>
      </c>
      <c r="H3709" s="2">
        <f>IF(OR(G3709="",G3710="",G3711="",G3712=""),"",(SUMIF(A3709:A$7000,A3709,G3709:G$7000)))</f>
        <v>0.10259999999999998</v>
      </c>
      <c r="I3709" s="55" t="str">
        <f t="shared" si="348"/>
        <v/>
      </c>
      <c r="J3709" s="61" t="str">
        <f t="shared" si="344"/>
        <v/>
      </c>
      <c r="K3709" s="55">
        <f t="array" ref="K3709">(MAX(IF($A3709=InsertVoiceSwitchActivateLOG!A$1:A$7000,InsertVoiceSwitchActivateLOG!H$1:H$7000,0)))</f>
        <v>0.12829999999999997</v>
      </c>
      <c r="L3709" s="55" t="str">
        <f t="shared" si="349"/>
        <v/>
      </c>
      <c r="M3709" s="55">
        <f t="shared" si="347"/>
        <v>20.699999999976626</v>
      </c>
      <c r="N3709" s="59">
        <f t="shared" si="345"/>
        <v>74</v>
      </c>
      <c r="O3709" s="59">
        <f t="shared" si="346"/>
        <v>1</v>
      </c>
    </row>
    <row r="3710" spans="1:15" ht="12.5" customHeight="1" x14ac:dyDescent="0.35">
      <c r="A3710" s="61">
        <v>74</v>
      </c>
      <c r="B3710" s="61" t="s">
        <v>56</v>
      </c>
      <c r="C3710" s="70">
        <v>157.86490000000001</v>
      </c>
      <c r="D3710" s="59" t="s">
        <v>50</v>
      </c>
      <c r="E3710" s="61" t="s">
        <v>44</v>
      </c>
      <c r="F3710" s="61" t="s">
        <v>55</v>
      </c>
      <c r="G3710" s="61">
        <v>5.1999999999999998E-3</v>
      </c>
      <c r="H3710" s="61">
        <f>IF(OR(G3710="",G3711="",G3712="",G3713=""),"",(SUMIF(A3710:A$7000,A3710,G3710:G$7000)))</f>
        <v>9.9299999999999986E-2</v>
      </c>
      <c r="I3710" s="61" t="str">
        <f t="shared" si="348"/>
        <v/>
      </c>
      <c r="J3710" s="61" t="str">
        <f t="shared" si="344"/>
        <v/>
      </c>
      <c r="K3710" s="61">
        <f t="array" ref="K3710">(MAX(IF($A3710=InsertVoiceSwitchActivateLOG!A$1:A$7000,InsertVoiceSwitchActivateLOG!H$1:H$7000,0)))</f>
        <v>0.12829999999999997</v>
      </c>
      <c r="L3710" s="61" t="str">
        <f t="shared" si="349"/>
        <v/>
      </c>
      <c r="M3710" s="61">
        <f t="shared" si="347"/>
        <v>28.800000000018144</v>
      </c>
      <c r="N3710" s="59">
        <f t="shared" si="345"/>
        <v>74</v>
      </c>
      <c r="O3710" s="59">
        <f t="shared" si="346"/>
        <v>1</v>
      </c>
    </row>
    <row r="3711" spans="1:15" ht="12.5" customHeight="1" x14ac:dyDescent="0.35">
      <c r="A3711" s="2">
        <v>74</v>
      </c>
      <c r="B3711" s="2" t="s">
        <v>56</v>
      </c>
      <c r="C3711" s="69">
        <v>157.88499999999999</v>
      </c>
      <c r="D3711" t="s">
        <v>50</v>
      </c>
      <c r="E3711" s="2" t="s">
        <v>44</v>
      </c>
      <c r="F3711" s="2" t="s">
        <v>55</v>
      </c>
      <c r="G3711" s="2">
        <v>6.7000000000000002E-3</v>
      </c>
      <c r="H3711" s="2">
        <f>IF(OR(G3711="",G3712="",G3713="",G3714=""),"",(SUMIF(A3711:A$7000,A3711,G3711:G$7000)))</f>
        <v>9.4099999999999989E-2</v>
      </c>
      <c r="I3711" s="55" t="str">
        <f t="shared" si="348"/>
        <v/>
      </c>
      <c r="J3711" s="61" t="str">
        <f t="shared" si="344"/>
        <v/>
      </c>
      <c r="K3711" s="55">
        <f t="array" ref="K3711">(MAX(IF($A3711=InsertVoiceSwitchActivateLOG!A$1:A$7000,InsertVoiceSwitchActivateLOG!H$1:H$7000,0)))</f>
        <v>0.12829999999999997</v>
      </c>
      <c r="L3711" s="55" t="str">
        <f t="shared" si="349"/>
        <v/>
      </c>
      <c r="M3711" s="55">
        <f t="shared" si="347"/>
        <v>20.09999999998513</v>
      </c>
      <c r="N3711" s="59">
        <f t="shared" si="345"/>
        <v>74</v>
      </c>
      <c r="O3711" s="59">
        <f t="shared" si="346"/>
        <v>1</v>
      </c>
    </row>
    <row r="3712" spans="1:15" ht="12.5" customHeight="1" x14ac:dyDescent="0.35">
      <c r="A3712" s="61">
        <v>74</v>
      </c>
      <c r="B3712" s="61" t="s">
        <v>56</v>
      </c>
      <c r="C3712" s="70">
        <v>157.911</v>
      </c>
      <c r="D3712" s="59" t="s">
        <v>50</v>
      </c>
      <c r="E3712" s="61" t="s">
        <v>44</v>
      </c>
      <c r="F3712" s="61" t="s">
        <v>55</v>
      </c>
      <c r="G3712" s="61">
        <v>8.0999999999999996E-3</v>
      </c>
      <c r="H3712" s="61">
        <f>IF(OR(G3712="",G3713="",G3714="",G3715=""),"",(SUMIF(A3712:A$7000,A3712,G3712:G$7000)))</f>
        <v>8.7399999999999992E-2</v>
      </c>
      <c r="I3712" s="61" t="str">
        <f t="shared" si="348"/>
        <v/>
      </c>
      <c r="J3712" s="61" t="str">
        <f t="shared" si="344"/>
        <v/>
      </c>
      <c r="K3712" s="61">
        <f t="array" ref="K3712">(MAX(IF($A3712=InsertVoiceSwitchActivateLOG!A$1:A$7000,InsertVoiceSwitchActivateLOG!H$1:H$7000,0)))</f>
        <v>0.12829999999999997</v>
      </c>
      <c r="L3712" s="61" t="str">
        <f t="shared" si="349"/>
        <v/>
      </c>
      <c r="M3712" s="61">
        <f t="shared" si="347"/>
        <v>26.000000000010459</v>
      </c>
      <c r="N3712" s="59">
        <f t="shared" si="345"/>
        <v>74</v>
      </c>
      <c r="O3712" s="59">
        <f t="shared" si="346"/>
        <v>1</v>
      </c>
    </row>
    <row r="3713" spans="1:15" ht="12.5" customHeight="1" x14ac:dyDescent="0.35">
      <c r="A3713" s="2">
        <v>74</v>
      </c>
      <c r="B3713" s="2" t="s">
        <v>56</v>
      </c>
      <c r="C3713" s="69">
        <v>157.93049999999999</v>
      </c>
      <c r="D3713" t="s">
        <v>50</v>
      </c>
      <c r="E3713" s="2" t="s">
        <v>44</v>
      </c>
      <c r="F3713" s="2" t="s">
        <v>55</v>
      </c>
      <c r="G3713" s="2">
        <v>1.6299999999999999E-2</v>
      </c>
      <c r="H3713" s="2">
        <f>IF(OR(G3713="",G3714="",G3715="",G3716=""),"",(SUMIF(A3713:A$7000,A3713,G3713:G$7000)))</f>
        <v>7.9300000000000009E-2</v>
      </c>
      <c r="I3713" s="55" t="str">
        <f t="shared" si="348"/>
        <v/>
      </c>
      <c r="J3713" s="61" t="str">
        <f t="shared" si="344"/>
        <v/>
      </c>
      <c r="K3713" s="55">
        <f t="array" ref="K3713">(MAX(IF($A3713=InsertVoiceSwitchActivateLOG!A$1:A$7000,InsertVoiceSwitchActivateLOG!H$1:H$7000,0)))</f>
        <v>0.12829999999999997</v>
      </c>
      <c r="L3713" s="55" t="str">
        <f t="shared" si="349"/>
        <v/>
      </c>
      <c r="M3713" s="55">
        <f t="shared" si="347"/>
        <v>19.499999999993634</v>
      </c>
      <c r="N3713" s="59">
        <f t="shared" si="345"/>
        <v>74</v>
      </c>
      <c r="O3713" s="59">
        <f t="shared" si="346"/>
        <v>1</v>
      </c>
    </row>
    <row r="3714" spans="1:15" ht="12.5" customHeight="1" x14ac:dyDescent="0.35">
      <c r="A3714" s="61">
        <v>74</v>
      </c>
      <c r="B3714" s="61" t="s">
        <v>56</v>
      </c>
      <c r="C3714" s="70">
        <v>157.95160000000001</v>
      </c>
      <c r="D3714" s="59" t="s">
        <v>50</v>
      </c>
      <c r="E3714" s="61" t="s">
        <v>44</v>
      </c>
      <c r="F3714" s="61" t="s">
        <v>55</v>
      </c>
      <c r="G3714" s="61">
        <v>2.98E-2</v>
      </c>
      <c r="H3714" s="61">
        <f>IF(OR(G3714="",G3715="",G3716="",G3717=""),"",(SUMIF(A3714:A$7000,A3714,G3714:G$7000)))</f>
        <v>6.3E-2</v>
      </c>
      <c r="I3714" s="61" t="str">
        <f t="shared" si="348"/>
        <v/>
      </c>
      <c r="J3714" s="61" t="str">
        <f t="shared" si="344"/>
        <v/>
      </c>
      <c r="K3714" s="61">
        <f t="array" ref="K3714">(MAX(IF($A3714=InsertVoiceSwitchActivateLOG!A$1:A$7000,InsertVoiceSwitchActivateLOG!H$1:H$7000,0)))</f>
        <v>0.12829999999999997</v>
      </c>
      <c r="L3714" s="61" t="str">
        <f t="shared" si="349"/>
        <v/>
      </c>
      <c r="M3714" s="61">
        <f t="shared" si="347"/>
        <v>21.100000000018326</v>
      </c>
      <c r="N3714" s="59">
        <f t="shared" si="345"/>
        <v>74</v>
      </c>
      <c r="O3714" s="59">
        <f t="shared" si="346"/>
        <v>-1</v>
      </c>
    </row>
    <row r="3715" spans="1:15" ht="12.5" customHeight="1" x14ac:dyDescent="0.35">
      <c r="A3715" s="2">
        <v>74</v>
      </c>
      <c r="B3715" s="2" t="s">
        <v>56</v>
      </c>
      <c r="C3715" s="69">
        <v>157.97059999999999</v>
      </c>
      <c r="D3715" t="s">
        <v>50</v>
      </c>
      <c r="E3715" s="2" t="s">
        <v>44</v>
      </c>
      <c r="F3715" s="2" t="s">
        <v>55</v>
      </c>
      <c r="G3715" s="2">
        <v>9.7000000000000003E-3</v>
      </c>
      <c r="H3715" s="2">
        <f>IF(OR(G3715="",G3716="",G3717="",G3718=""),"",(SUMIF(A3715:A$7000,A3715,G3715:G$7000)))</f>
        <v>3.32E-2</v>
      </c>
      <c r="I3715" s="55" t="str">
        <f t="shared" si="348"/>
        <v/>
      </c>
      <c r="J3715" s="61" t="str">
        <f t="shared" si="344"/>
        <v/>
      </c>
      <c r="K3715" s="55">
        <f t="array" ref="K3715">(MAX(IF($A3715=InsertVoiceSwitchActivateLOG!A$1:A$7000,InsertVoiceSwitchActivateLOG!H$1:H$7000,0)))</f>
        <v>0.12829999999999997</v>
      </c>
      <c r="L3715" s="55" t="str">
        <f t="shared" si="349"/>
        <v/>
      </c>
      <c r="M3715" s="55">
        <f t="shared" si="347"/>
        <v>18.999999999977035</v>
      </c>
      <c r="N3715" s="59">
        <f t="shared" si="345"/>
        <v>74</v>
      </c>
      <c r="O3715" s="59">
        <f t="shared" si="346"/>
        <v>-1</v>
      </c>
    </row>
    <row r="3716" spans="1:15" ht="12.5" customHeight="1" x14ac:dyDescent="0.35">
      <c r="A3716" s="61">
        <v>74</v>
      </c>
      <c r="B3716" s="61" t="s">
        <v>56</v>
      </c>
      <c r="C3716" s="70">
        <v>157.98759999999999</v>
      </c>
      <c r="D3716" s="59" t="s">
        <v>50</v>
      </c>
      <c r="E3716" s="61" t="s">
        <v>44</v>
      </c>
      <c r="F3716" s="61" t="s">
        <v>55</v>
      </c>
      <c r="G3716" s="61">
        <v>4.1999999999999997E-3</v>
      </c>
      <c r="H3716" s="61">
        <f>IF(OR(G3716="",G3717="",G3718="",G3719=""),"",(SUMIF(A3716:A$7000,A3716,G3716:G$7000)))</f>
        <v>2.35E-2</v>
      </c>
      <c r="I3716" s="61" t="str">
        <f t="shared" si="348"/>
        <v/>
      </c>
      <c r="J3716" s="61" t="str">
        <f t="shared" si="344"/>
        <v/>
      </c>
      <c r="K3716" s="61">
        <f t="array" ref="K3716">(MAX(IF($A3716=InsertVoiceSwitchActivateLOG!A$1:A$7000,InsertVoiceSwitchActivateLOG!H$1:H$7000,0)))</f>
        <v>0.12829999999999997</v>
      </c>
      <c r="L3716" s="61" t="str">
        <f t="shared" si="349"/>
        <v/>
      </c>
      <c r="M3716" s="61">
        <f t="shared" si="347"/>
        <v>16.999999999995907</v>
      </c>
      <c r="N3716" s="59">
        <f t="shared" si="345"/>
        <v>74</v>
      </c>
      <c r="O3716" s="59">
        <f t="shared" si="346"/>
        <v>1</v>
      </c>
    </row>
    <row r="3717" spans="1:15" ht="12.5" customHeight="1" x14ac:dyDescent="0.35">
      <c r="A3717" s="2">
        <v>74</v>
      </c>
      <c r="B3717" s="2" t="s">
        <v>56</v>
      </c>
      <c r="C3717" s="69">
        <v>158.00309999999999</v>
      </c>
      <c r="D3717" t="s">
        <v>50</v>
      </c>
      <c r="E3717" s="2" t="s">
        <v>44</v>
      </c>
      <c r="F3717" s="2" t="s">
        <v>55</v>
      </c>
      <c r="G3717" s="2">
        <v>8.0999999999999996E-3</v>
      </c>
      <c r="H3717" s="2">
        <f>IF(OR(G3717="",G3718="",G3719="",G3720=""),"",(SUMIF(A3717:A$7000,A3717,G3717:G$7000)))</f>
        <v>1.9300000000000001E-2</v>
      </c>
      <c r="I3717" s="55" t="str">
        <f t="shared" si="348"/>
        <v/>
      </c>
      <c r="J3717" s="61" t="str">
        <f t="shared" si="344"/>
        <v/>
      </c>
      <c r="K3717" s="55">
        <f t="array" ref="K3717">(MAX(IF($A3717=InsertVoiceSwitchActivateLOG!A$1:A$7000,InsertVoiceSwitchActivateLOG!H$1:H$7000,0)))</f>
        <v>0.12829999999999997</v>
      </c>
      <c r="L3717" s="55" t="str">
        <f t="shared" si="349"/>
        <v/>
      </c>
      <c r="M3717" s="55">
        <f t="shared" si="347"/>
        <v>15.500000000002956</v>
      </c>
      <c r="N3717" s="59">
        <f t="shared" si="345"/>
        <v>74</v>
      </c>
      <c r="O3717" s="59">
        <f t="shared" si="346"/>
        <v>1</v>
      </c>
    </row>
    <row r="3718" spans="1:15" ht="12.5" customHeight="1" x14ac:dyDescent="0.35">
      <c r="A3718" s="61">
        <v>74</v>
      </c>
      <c r="B3718" s="61" t="s">
        <v>56</v>
      </c>
      <c r="C3718" s="70">
        <v>158.0187</v>
      </c>
      <c r="D3718" s="59" t="s">
        <v>50</v>
      </c>
      <c r="E3718" s="61" t="s">
        <v>44</v>
      </c>
      <c r="F3718" s="61" t="s">
        <v>55</v>
      </c>
      <c r="G3718" s="61">
        <v>8.0999999999999996E-3</v>
      </c>
      <c r="H3718" s="61">
        <f>IF(OR(G3718="",G3719="",G3720="",G3721=""),"",(SUMIF(A3718:A$7000,A3718,G3718:G$7000)))</f>
        <v>1.1199999999999998E-2</v>
      </c>
      <c r="I3718" s="61" t="str">
        <f t="shared" si="348"/>
        <v/>
      </c>
      <c r="J3718" s="61" t="str">
        <f t="shared" si="344"/>
        <v/>
      </c>
      <c r="K3718" s="61">
        <f t="array" ref="K3718">(MAX(IF($A3718=InsertVoiceSwitchActivateLOG!A$1:A$7000,InsertVoiceSwitchActivateLOG!H$1:H$7000,0)))</f>
        <v>0.12829999999999997</v>
      </c>
      <c r="L3718" s="61" t="str">
        <f t="shared" si="349"/>
        <v/>
      </c>
      <c r="M3718" s="61">
        <f t="shared" si="347"/>
        <v>15.600000000006276</v>
      </c>
      <c r="N3718" s="59">
        <f t="shared" si="345"/>
        <v>74</v>
      </c>
      <c r="O3718" s="59">
        <f t="shared" si="346"/>
        <v>-1</v>
      </c>
    </row>
    <row r="3719" spans="1:15" ht="12.5" customHeight="1" x14ac:dyDescent="0.35">
      <c r="A3719" s="2">
        <v>74</v>
      </c>
      <c r="B3719" s="2" t="s">
        <v>56</v>
      </c>
      <c r="C3719" s="69">
        <v>158.03380000000001</v>
      </c>
      <c r="D3719" t="s">
        <v>50</v>
      </c>
      <c r="E3719" s="2" t="s">
        <v>44</v>
      </c>
      <c r="F3719" s="2" t="s">
        <v>55</v>
      </c>
      <c r="G3719" s="2">
        <v>2.0999999999999999E-3</v>
      </c>
      <c r="H3719" s="2" t="str">
        <f>IF(OR(G3719="",G3720="",G3721="",G3722=""),"",(SUMIF(A3719:A$7000,A3719,G3719:G$7000)))</f>
        <v/>
      </c>
      <c r="I3719" s="55" t="str">
        <f t="shared" si="348"/>
        <v/>
      </c>
      <c r="J3719" s="61" t="str">
        <f t="shared" si="344"/>
        <v/>
      </c>
      <c r="K3719" s="55">
        <f t="array" ref="K3719">(MAX(IF($A3719=InsertVoiceSwitchActivateLOG!A$1:A$7000,InsertVoiceSwitchActivateLOG!H$1:H$7000,0)))</f>
        <v>0.12829999999999997</v>
      </c>
      <c r="L3719" s="55" t="str">
        <f t="shared" si="349"/>
        <v/>
      </c>
      <c r="M3719" s="55">
        <f t="shared" si="347"/>
        <v>15.100000000018099</v>
      </c>
      <c r="N3719" s="59">
        <f t="shared" si="345"/>
        <v>74</v>
      </c>
      <c r="O3719" s="59">
        <f t="shared" si="346"/>
        <v>-1</v>
      </c>
    </row>
    <row r="3720" spans="1:15" ht="12.5" customHeight="1" x14ac:dyDescent="0.35">
      <c r="A3720" s="61">
        <v>74</v>
      </c>
      <c r="B3720" s="61" t="s">
        <v>54</v>
      </c>
      <c r="C3720" s="70">
        <v>158.0505</v>
      </c>
      <c r="D3720" s="59" t="s">
        <v>50</v>
      </c>
      <c r="E3720" s="61" t="s">
        <v>44</v>
      </c>
      <c r="F3720" s="61" t="s">
        <v>55</v>
      </c>
      <c r="G3720" s="61">
        <v>8.9999999999999998E-4</v>
      </c>
      <c r="H3720" s="61" t="str">
        <f>IF(OR(G3720="",G3721="",G3722="",G3723=""),"",(SUMIF(A3720:A$7000,A3720,G3720:G$7000)))</f>
        <v/>
      </c>
      <c r="I3720" s="61" t="str">
        <f t="shared" si="348"/>
        <v/>
      </c>
      <c r="J3720" s="61" t="str">
        <f t="shared" si="344"/>
        <v/>
      </c>
      <c r="K3720" s="61">
        <f t="array" ref="K3720">(MAX(IF($A3720=InsertVoiceSwitchActivateLOG!A$1:A$7000,InsertVoiceSwitchActivateLOG!H$1:H$7000,0)))</f>
        <v>0.12829999999999997</v>
      </c>
      <c r="L3720" s="61" t="str">
        <f t="shared" si="349"/>
        <v/>
      </c>
      <c r="M3720" s="61">
        <f t="shared" si="347"/>
        <v>16.699999999985948</v>
      </c>
      <c r="N3720" s="59">
        <f t="shared" si="345"/>
        <v>74</v>
      </c>
      <c r="O3720" s="59">
        <f t="shared" si="346"/>
        <v>-1</v>
      </c>
    </row>
    <row r="3721" spans="1:15" ht="12.5" customHeight="1" x14ac:dyDescent="0.35">
      <c r="A3721" s="2">
        <v>74</v>
      </c>
      <c r="B3721" s="2" t="s">
        <v>54</v>
      </c>
      <c r="C3721" s="69">
        <v>158.06710000000001</v>
      </c>
      <c r="D3721" t="s">
        <v>50</v>
      </c>
      <c r="E3721" s="2" t="s">
        <v>44</v>
      </c>
      <c r="F3721" s="2" t="s">
        <v>55</v>
      </c>
      <c r="G3721" s="2">
        <v>1E-4</v>
      </c>
      <c r="H3721" s="2" t="str">
        <f>IF(OR(G3721="",G3722="",G3723="",G3724=""),"",(SUMIF(A3721:A$7000,A3721,G3721:G$7000)))</f>
        <v/>
      </c>
      <c r="I3721" s="55" t="str">
        <f t="shared" si="348"/>
        <v/>
      </c>
      <c r="J3721" s="61" t="str">
        <f t="shared" si="344"/>
        <v/>
      </c>
      <c r="K3721" s="55">
        <f t="array" ref="K3721">(MAX(IF($A3721=InsertVoiceSwitchActivateLOG!A$1:A$7000,InsertVoiceSwitchActivateLOG!H$1:H$7000,0)))</f>
        <v>0.12829999999999997</v>
      </c>
      <c r="L3721" s="55" t="str">
        <f t="shared" si="349"/>
        <v/>
      </c>
      <c r="M3721" s="55">
        <f t="shared" si="347"/>
        <v>16.60000000001105</v>
      </c>
      <c r="N3721" s="59" t="str">
        <f t="shared" si="345"/>
        <v/>
      </c>
      <c r="O3721" s="59" t="str">
        <f t="shared" si="346"/>
        <v/>
      </c>
    </row>
    <row r="3722" spans="1:15" ht="12.5" customHeight="1" x14ac:dyDescent="0.35">
      <c r="A3722" s="61">
        <v>74</v>
      </c>
      <c r="B3722" s="61" t="s">
        <v>54</v>
      </c>
      <c r="C3722" s="70">
        <v>158.084</v>
      </c>
      <c r="D3722" s="59" t="s">
        <v>50</v>
      </c>
      <c r="E3722" s="61" t="s">
        <v>44</v>
      </c>
      <c r="F3722" s="61" t="s">
        <v>55</v>
      </c>
      <c r="G3722" s="61"/>
      <c r="H3722" s="61" t="str">
        <f>IF(OR(G3722="",G3723="",G3724="",G3725=""),"",(SUMIF(A3722:A$7000,A3722,G3722:G$7000)))</f>
        <v/>
      </c>
      <c r="I3722" s="61" t="str">
        <f t="shared" si="348"/>
        <v/>
      </c>
      <c r="J3722" s="61" t="str">
        <f t="shared" si="344"/>
        <v/>
      </c>
      <c r="K3722" s="61">
        <f t="array" ref="K3722">(MAX(IF($A3722=InsertVoiceSwitchActivateLOG!A$1:A$7000,InsertVoiceSwitchActivateLOG!H$1:H$7000,0)))</f>
        <v>0.12829999999999997</v>
      </c>
      <c r="L3722" s="61" t="str">
        <f t="shared" si="349"/>
        <v/>
      </c>
      <c r="M3722" s="61">
        <f t="shared" si="347"/>
        <v>16.899999999992588</v>
      </c>
      <c r="N3722" s="59" t="str">
        <f t="shared" si="345"/>
        <v/>
      </c>
      <c r="O3722" s="59" t="str">
        <f t="shared" si="346"/>
        <v/>
      </c>
    </row>
    <row r="3723" spans="1:15" ht="12.5" customHeight="1" x14ac:dyDescent="0.35">
      <c r="A3723" s="2">
        <v>74</v>
      </c>
      <c r="B3723" s="2" t="s">
        <v>54</v>
      </c>
      <c r="C3723" s="69">
        <v>158.1002</v>
      </c>
      <c r="D3723" t="s">
        <v>50</v>
      </c>
      <c r="E3723" s="2" t="s">
        <v>44</v>
      </c>
      <c r="F3723" s="2" t="s">
        <v>55</v>
      </c>
      <c r="G3723" s="2"/>
      <c r="H3723" s="2" t="str">
        <f>IF(OR(G3723="",G3724="",G3725="",G3726=""),"",(SUMIF(A3723:A$7000,A3723,G3723:G$7000)))</f>
        <v/>
      </c>
      <c r="I3723" s="55" t="str">
        <f t="shared" si="348"/>
        <v/>
      </c>
      <c r="J3723" s="61" t="str">
        <f t="shared" si="344"/>
        <v/>
      </c>
      <c r="K3723" s="55">
        <f t="array" ref="K3723">(MAX(IF($A3723=InsertVoiceSwitchActivateLOG!A$1:A$7000,InsertVoiceSwitchActivateLOG!H$1:H$7000,0)))</f>
        <v>0.12829999999999997</v>
      </c>
      <c r="L3723" s="55" t="str">
        <f t="shared" si="349"/>
        <v/>
      </c>
      <c r="M3723" s="55">
        <f t="shared" si="347"/>
        <v>16.199999999997772</v>
      </c>
      <c r="N3723" s="59" t="str">
        <f t="shared" si="345"/>
        <v/>
      </c>
      <c r="O3723" s="59" t="str">
        <f t="shared" si="346"/>
        <v/>
      </c>
    </row>
    <row r="3724" spans="1:15" ht="12.5" customHeight="1" x14ac:dyDescent="0.35">
      <c r="A3724" s="61">
        <v>74</v>
      </c>
      <c r="B3724" s="61" t="s">
        <v>54</v>
      </c>
      <c r="C3724" s="70">
        <v>158.11859999999999</v>
      </c>
      <c r="D3724" s="59" t="s">
        <v>50</v>
      </c>
      <c r="E3724" s="61" t="s">
        <v>44</v>
      </c>
      <c r="F3724" s="61" t="s">
        <v>55</v>
      </c>
      <c r="G3724" s="61"/>
      <c r="H3724" s="61" t="str">
        <f>IF(OR(G3724="",G3725="",G3726="",G3727=""),"",(SUMIF(A3724:A$7000,A3724,G3724:G$7000)))</f>
        <v/>
      </c>
      <c r="I3724" s="61" t="str">
        <f t="shared" si="348"/>
        <v/>
      </c>
      <c r="J3724" s="61" t="str">
        <f t="shared" si="344"/>
        <v/>
      </c>
      <c r="K3724" s="61">
        <f t="array" ref="K3724">(MAX(IF($A3724=InsertVoiceSwitchActivateLOG!A$1:A$7000,InsertVoiceSwitchActivateLOG!H$1:H$7000,0)))</f>
        <v>0.12829999999999997</v>
      </c>
      <c r="L3724" s="61" t="str">
        <f t="shared" si="349"/>
        <v/>
      </c>
      <c r="M3724" s="61">
        <f t="shared" si="347"/>
        <v>18.399999999985539</v>
      </c>
      <c r="N3724" s="59" t="str">
        <f t="shared" si="345"/>
        <v/>
      </c>
      <c r="O3724" s="59" t="str">
        <f t="shared" si="346"/>
        <v/>
      </c>
    </row>
    <row r="3725" spans="1:15" ht="12.5" customHeight="1" x14ac:dyDescent="0.35">
      <c r="A3725" s="2">
        <v>74</v>
      </c>
      <c r="B3725" s="2" t="s">
        <v>54</v>
      </c>
      <c r="C3725" s="69">
        <v>158.13390000000001</v>
      </c>
      <c r="D3725" t="s">
        <v>50</v>
      </c>
      <c r="E3725" s="2" t="s">
        <v>44</v>
      </c>
      <c r="F3725" s="2" t="s">
        <v>55</v>
      </c>
      <c r="G3725" s="2"/>
      <c r="H3725" s="2" t="str">
        <f>IF(OR(G3725="",G3726="",G3727="",G3728=""),"",(SUMIF(A3725:A$7000,A3725,G3725:G$7000)))</f>
        <v/>
      </c>
      <c r="I3725" s="55" t="str">
        <f t="shared" si="348"/>
        <v/>
      </c>
      <c r="J3725" s="61" t="str">
        <f t="shared" si="344"/>
        <v/>
      </c>
      <c r="K3725" s="55">
        <f t="array" ref="K3725">(MAX(IF($A3725=InsertVoiceSwitchActivateLOG!A$1:A$7000,InsertVoiceSwitchActivateLOG!H$1:H$7000,0)))</f>
        <v>0.12829999999999997</v>
      </c>
      <c r="L3725" s="55" t="str">
        <f t="shared" si="349"/>
        <v/>
      </c>
      <c r="M3725" s="55">
        <f t="shared" si="347"/>
        <v>15.300000000024738</v>
      </c>
      <c r="N3725" s="59" t="str">
        <f t="shared" si="345"/>
        <v/>
      </c>
      <c r="O3725" s="59" t="str">
        <f t="shared" si="346"/>
        <v/>
      </c>
    </row>
    <row r="3726" spans="1:15" ht="12.5" customHeight="1" x14ac:dyDescent="0.35">
      <c r="A3726" s="61">
        <v>74</v>
      </c>
      <c r="B3726" s="61" t="s">
        <v>54</v>
      </c>
      <c r="C3726" s="70">
        <v>158.15039999999999</v>
      </c>
      <c r="D3726" s="59" t="s">
        <v>50</v>
      </c>
      <c r="E3726" s="61" t="s">
        <v>44</v>
      </c>
      <c r="F3726" s="61" t="s">
        <v>55</v>
      </c>
      <c r="G3726" s="61"/>
      <c r="H3726" s="61" t="str">
        <f>IF(OR(G3726="",G3727="",G3728="",G3729=""),"",(SUMIF(A3726:A$7000,A3726,G3726:G$7000)))</f>
        <v/>
      </c>
      <c r="I3726" s="61" t="str">
        <f t="shared" si="348"/>
        <v/>
      </c>
      <c r="J3726" s="61" t="str">
        <f t="shared" si="344"/>
        <v/>
      </c>
      <c r="K3726" s="61">
        <f t="array" ref="K3726">(MAX(IF($A3726=InsertVoiceSwitchActivateLOG!A$1:A$7000,InsertVoiceSwitchActivateLOG!H$1:H$7000,0)))</f>
        <v>0.12829999999999997</v>
      </c>
      <c r="L3726" s="61" t="str">
        <f t="shared" si="349"/>
        <v/>
      </c>
      <c r="M3726" s="61">
        <f t="shared" si="347"/>
        <v>16.499999999979309</v>
      </c>
      <c r="N3726" s="59" t="str">
        <f t="shared" si="345"/>
        <v/>
      </c>
      <c r="O3726" s="59" t="str">
        <f t="shared" si="346"/>
        <v/>
      </c>
    </row>
    <row r="3727" spans="1:15" ht="12.5" customHeight="1" x14ac:dyDescent="0.35">
      <c r="A3727" s="2">
        <v>74</v>
      </c>
      <c r="B3727" s="2" t="s">
        <v>54</v>
      </c>
      <c r="C3727" s="69">
        <v>158.16739999999999</v>
      </c>
      <c r="D3727" t="s">
        <v>50</v>
      </c>
      <c r="E3727" s="2" t="s">
        <v>44</v>
      </c>
      <c r="F3727" s="2" t="s">
        <v>55</v>
      </c>
      <c r="G3727" s="2"/>
      <c r="H3727" s="2" t="str">
        <f>IF(OR(G3727="",G3728="",G3729="",G3730=""),"",(SUMIF(A3727:A$7000,A3727,G3727:G$7000)))</f>
        <v/>
      </c>
      <c r="I3727" s="55" t="str">
        <f t="shared" si="348"/>
        <v/>
      </c>
      <c r="J3727" s="61" t="str">
        <f t="shared" si="344"/>
        <v/>
      </c>
      <c r="K3727" s="55">
        <f t="array" ref="K3727">(MAX(IF($A3727=InsertVoiceSwitchActivateLOG!A$1:A$7000,InsertVoiceSwitchActivateLOG!H$1:H$7000,0)))</f>
        <v>0.12829999999999997</v>
      </c>
      <c r="L3727" s="55" t="str">
        <f t="shared" si="349"/>
        <v/>
      </c>
      <c r="M3727" s="55">
        <f t="shared" si="347"/>
        <v>16.999999999995907</v>
      </c>
      <c r="N3727" s="59" t="str">
        <f t="shared" si="345"/>
        <v/>
      </c>
      <c r="O3727" s="59" t="str">
        <f t="shared" si="346"/>
        <v/>
      </c>
    </row>
    <row r="3728" spans="1:15" ht="12.5" customHeight="1" x14ac:dyDescent="0.35">
      <c r="A3728" s="61">
        <v>74</v>
      </c>
      <c r="B3728" s="61" t="s">
        <v>54</v>
      </c>
      <c r="C3728" s="70">
        <v>158.18379999999999</v>
      </c>
      <c r="D3728" s="59" t="s">
        <v>50</v>
      </c>
      <c r="E3728" s="61" t="s">
        <v>44</v>
      </c>
      <c r="F3728" s="61" t="s">
        <v>55</v>
      </c>
      <c r="G3728" s="61"/>
      <c r="H3728" s="61" t="str">
        <f>IF(OR(G3728="",G3729="",G3730="",G3731=""),"",(SUMIF(A3728:A$7000,A3728,G3728:G$7000)))</f>
        <v/>
      </c>
      <c r="I3728" s="61" t="str">
        <f t="shared" si="348"/>
        <v/>
      </c>
      <c r="J3728" s="61" t="str">
        <f t="shared" si="344"/>
        <v/>
      </c>
      <c r="K3728" s="61">
        <f t="array" ref="K3728">(MAX(IF($A3728=InsertVoiceSwitchActivateLOG!A$1:A$7000,InsertVoiceSwitchActivateLOG!H$1:H$7000,0)))</f>
        <v>0.12829999999999997</v>
      </c>
      <c r="L3728" s="61" t="str">
        <f t="shared" si="349"/>
        <v/>
      </c>
      <c r="M3728" s="61">
        <f t="shared" si="347"/>
        <v>16.400000000004411</v>
      </c>
      <c r="N3728" s="59" t="str">
        <f t="shared" si="345"/>
        <v/>
      </c>
      <c r="O3728" s="59" t="str">
        <f t="shared" si="346"/>
        <v/>
      </c>
    </row>
    <row r="3729" spans="1:15" ht="12.5" customHeight="1" x14ac:dyDescent="0.35">
      <c r="A3729" s="2">
        <v>74</v>
      </c>
      <c r="B3729" s="2" t="s">
        <v>54</v>
      </c>
      <c r="C3729" s="69">
        <v>158.2002</v>
      </c>
      <c r="D3729" t="s">
        <v>50</v>
      </c>
      <c r="E3729" s="2" t="s">
        <v>44</v>
      </c>
      <c r="F3729" s="2" t="s">
        <v>55</v>
      </c>
      <c r="G3729" s="2"/>
      <c r="H3729" s="2" t="str">
        <f>IF(OR(G3729="",G3730="",G3731="",G3732=""),"",(SUMIF(A3729:A$7000,A3729,G3729:G$7000)))</f>
        <v/>
      </c>
      <c r="I3729" s="55" t="str">
        <f t="shared" si="348"/>
        <v/>
      </c>
      <c r="J3729" s="61" t="str">
        <f t="shared" ref="J3729:J3792" si="350">IF(L3729="","",(VLOOKUP(A3729,A3729:E10713,5,FALSE)))</f>
        <v/>
      </c>
      <c r="K3729" s="55">
        <f t="array" ref="K3729">(MAX(IF($A3729=InsertVoiceSwitchActivateLOG!A$1:A$7000,InsertVoiceSwitchActivateLOG!H$1:H$7000,0)))</f>
        <v>0.12829999999999997</v>
      </c>
      <c r="L3729" s="55" t="str">
        <f t="shared" si="349"/>
        <v/>
      </c>
      <c r="M3729" s="55">
        <f t="shared" si="347"/>
        <v>16.400000000004411</v>
      </c>
      <c r="N3729" s="59" t="str">
        <f t="shared" ref="N3729:N3792" si="351">IF(AND(G3729&gt;0,G3730&gt;0,G3728&gt;0),A3729,"")</f>
        <v/>
      </c>
      <c r="O3729" s="59" t="str">
        <f t="shared" ref="O3729:O3792" si="352">IF(N3729="","",(IF(G3729&gt;G3730,-1,1)))</f>
        <v/>
      </c>
    </row>
    <row r="3730" spans="1:15" ht="12.5" customHeight="1" x14ac:dyDescent="0.35">
      <c r="A3730" s="61">
        <v>74</v>
      </c>
      <c r="B3730" s="61" t="s">
        <v>54</v>
      </c>
      <c r="C3730" s="70">
        <v>158.22239999999999</v>
      </c>
      <c r="D3730" s="59" t="s">
        <v>50</v>
      </c>
      <c r="E3730" s="61" t="s">
        <v>44</v>
      </c>
      <c r="F3730" s="61" t="s">
        <v>55</v>
      </c>
      <c r="G3730" s="61"/>
      <c r="H3730" s="61" t="str">
        <f>IF(OR(G3730="",G3731="",G3732="",G3733=""),"",(SUMIF(A3730:A$7000,A3730,G3730:G$7000)))</f>
        <v/>
      </c>
      <c r="I3730" s="61" t="str">
        <f t="shared" si="348"/>
        <v/>
      </c>
      <c r="J3730" s="61" t="str">
        <f t="shared" si="350"/>
        <v/>
      </c>
      <c r="K3730" s="61">
        <f t="array" ref="K3730">(MAX(IF($A3730=InsertVoiceSwitchActivateLOG!A$1:A$7000,InsertVoiceSwitchActivateLOG!H$1:H$7000,0)))</f>
        <v>0.12829999999999997</v>
      </c>
      <c r="L3730" s="61" t="str">
        <f t="shared" si="349"/>
        <v/>
      </c>
      <c r="M3730" s="61">
        <f t="shared" ref="M3730:M3793" si="353">IF(A3730=A3729,ABS(C3730-C3729),0)*1000</f>
        <v>22.199999999997999</v>
      </c>
      <c r="N3730" s="59" t="str">
        <f t="shared" si="351"/>
        <v/>
      </c>
      <c r="O3730" s="59" t="str">
        <f t="shared" si="352"/>
        <v/>
      </c>
    </row>
    <row r="3731" spans="1:15" ht="12.5" customHeight="1" x14ac:dyDescent="0.35">
      <c r="A3731" s="2">
        <v>74</v>
      </c>
      <c r="B3731" s="2" t="s">
        <v>54</v>
      </c>
      <c r="C3731" s="69">
        <v>158.2372</v>
      </c>
      <c r="D3731" t="s">
        <v>50</v>
      </c>
      <c r="E3731" s="2" t="s">
        <v>44</v>
      </c>
      <c r="F3731" s="2" t="s">
        <v>55</v>
      </c>
      <c r="G3731" s="2"/>
      <c r="H3731" s="2" t="str">
        <f>IF(OR(G3731="",G3732="",G3733="",G3734=""),"",(SUMIF(A3731:A$7000,A3731,G3731:G$7000)))</f>
        <v/>
      </c>
      <c r="I3731" s="55" t="str">
        <f t="shared" si="348"/>
        <v/>
      </c>
      <c r="J3731" s="61" t="str">
        <f t="shared" si="350"/>
        <v/>
      </c>
      <c r="K3731" s="55">
        <f t="array" ref="K3731">(MAX(IF($A3731=InsertVoiceSwitchActivateLOG!A$1:A$7000,InsertVoiceSwitchActivateLOG!H$1:H$7000,0)))</f>
        <v>0.12829999999999997</v>
      </c>
      <c r="L3731" s="55" t="str">
        <f t="shared" si="349"/>
        <v/>
      </c>
      <c r="M3731" s="55">
        <f t="shared" si="353"/>
        <v>14.80000000000814</v>
      </c>
      <c r="N3731" s="59" t="str">
        <f t="shared" si="351"/>
        <v/>
      </c>
      <c r="O3731" s="59" t="str">
        <f t="shared" si="352"/>
        <v/>
      </c>
    </row>
    <row r="3732" spans="1:15" ht="12.5" customHeight="1" x14ac:dyDescent="0.35">
      <c r="A3732" s="61">
        <v>74</v>
      </c>
      <c r="B3732" s="61" t="s">
        <v>54</v>
      </c>
      <c r="C3732" s="70">
        <v>158.25389999999999</v>
      </c>
      <c r="D3732" s="59" t="s">
        <v>50</v>
      </c>
      <c r="E3732" s="61" t="s">
        <v>44</v>
      </c>
      <c r="F3732" s="61" t="s">
        <v>55</v>
      </c>
      <c r="G3732" s="61"/>
      <c r="H3732" s="61" t="str">
        <f>IF(OR(G3732="",G3733="",G3734="",G3735=""),"",(SUMIF(A3732:A$7000,A3732,G3732:G$7000)))</f>
        <v/>
      </c>
      <c r="I3732" s="61" t="str">
        <f t="shared" si="348"/>
        <v/>
      </c>
      <c r="J3732" s="61" t="str">
        <f t="shared" si="350"/>
        <v/>
      </c>
      <c r="K3732" s="61">
        <f t="array" ref="K3732">(MAX(IF($A3732=InsertVoiceSwitchActivateLOG!A$1:A$7000,InsertVoiceSwitchActivateLOG!H$1:H$7000,0)))</f>
        <v>0.12829999999999997</v>
      </c>
      <c r="L3732" s="61" t="str">
        <f t="shared" si="349"/>
        <v/>
      </c>
      <c r="M3732" s="61">
        <f t="shared" si="353"/>
        <v>16.699999999985948</v>
      </c>
      <c r="N3732" s="59" t="str">
        <f t="shared" si="351"/>
        <v/>
      </c>
      <c r="O3732" s="59" t="str">
        <f t="shared" si="352"/>
        <v/>
      </c>
    </row>
    <row r="3733" spans="1:15" ht="12.5" customHeight="1" x14ac:dyDescent="0.35">
      <c r="A3733" s="2">
        <v>74</v>
      </c>
      <c r="B3733" s="2" t="s">
        <v>54</v>
      </c>
      <c r="C3733" s="69">
        <v>158.2704</v>
      </c>
      <c r="D3733" t="s">
        <v>50</v>
      </c>
      <c r="E3733" s="2" t="s">
        <v>44</v>
      </c>
      <c r="F3733" s="2" t="s">
        <v>55</v>
      </c>
      <c r="G3733" s="2"/>
      <c r="H3733" s="2" t="str">
        <f>IF(OR(G3733="",G3734="",G3735="",G3736=""),"",(SUMIF(A3733:A$7000,A3733,G3733:G$7000)))</f>
        <v/>
      </c>
      <c r="I3733" s="55" t="str">
        <f t="shared" si="348"/>
        <v/>
      </c>
      <c r="J3733" s="61" t="str">
        <f t="shared" si="350"/>
        <v/>
      </c>
      <c r="K3733" s="55">
        <f t="array" ref="K3733">(MAX(IF($A3733=InsertVoiceSwitchActivateLOG!A$1:A$7000,InsertVoiceSwitchActivateLOG!H$1:H$7000,0)))</f>
        <v>0.12829999999999997</v>
      </c>
      <c r="L3733" s="55" t="str">
        <f t="shared" si="349"/>
        <v/>
      </c>
      <c r="M3733" s="55">
        <f t="shared" si="353"/>
        <v>16.500000000007731</v>
      </c>
      <c r="N3733" s="59" t="str">
        <f t="shared" si="351"/>
        <v/>
      </c>
      <c r="O3733" s="59" t="str">
        <f t="shared" si="352"/>
        <v/>
      </c>
    </row>
    <row r="3734" spans="1:15" ht="12.5" customHeight="1" x14ac:dyDescent="0.35">
      <c r="A3734" s="61">
        <v>75</v>
      </c>
      <c r="B3734" s="61" t="s">
        <v>54</v>
      </c>
      <c r="C3734" s="70">
        <v>159.2989</v>
      </c>
      <c r="D3734" s="59" t="s">
        <v>50</v>
      </c>
      <c r="E3734" s="61" t="s">
        <v>41</v>
      </c>
      <c r="F3734" s="61" t="s">
        <v>55</v>
      </c>
      <c r="G3734" s="61"/>
      <c r="H3734" s="61" t="str">
        <f>IF(OR(G3734="",G3735="",G3736="",G3737=""),"",(SUMIF(A3734:A$7000,A3734,G3734:G$7000)))</f>
        <v/>
      </c>
      <c r="I3734" s="61" t="str">
        <f t="shared" si="348"/>
        <v/>
      </c>
      <c r="J3734" s="61" t="str">
        <f t="shared" si="350"/>
        <v/>
      </c>
      <c r="K3734" s="61">
        <f t="array" ref="K3734">(MAX(IF($A3734=InsertVoiceSwitchActivateLOG!A$1:A$7000,InsertVoiceSwitchActivateLOG!H$1:H$7000,0)))</f>
        <v>0.02</v>
      </c>
      <c r="L3734" s="61" t="str">
        <f t="shared" si="349"/>
        <v/>
      </c>
      <c r="M3734" s="61">
        <f t="shared" si="353"/>
        <v>0</v>
      </c>
      <c r="N3734" s="59" t="str">
        <f t="shared" si="351"/>
        <v/>
      </c>
      <c r="O3734" s="59" t="str">
        <f t="shared" si="352"/>
        <v/>
      </c>
    </row>
    <row r="3735" spans="1:15" ht="12.5" customHeight="1" x14ac:dyDescent="0.35">
      <c r="A3735" s="2">
        <v>75</v>
      </c>
      <c r="B3735" s="2" t="s">
        <v>54</v>
      </c>
      <c r="C3735" s="69">
        <v>159.31870000000001</v>
      </c>
      <c r="D3735" t="s">
        <v>50</v>
      </c>
      <c r="E3735" s="2" t="s">
        <v>41</v>
      </c>
      <c r="F3735" s="2" t="s">
        <v>55</v>
      </c>
      <c r="G3735" s="2"/>
      <c r="H3735" s="2" t="str">
        <f>IF(OR(G3735="",G3736="",G3737="",G3738=""),"",(SUMIF(A3735:A$7000,A3735,G3735:G$7000)))</f>
        <v/>
      </c>
      <c r="I3735" s="55" t="str">
        <f t="shared" si="348"/>
        <v/>
      </c>
      <c r="J3735" s="61" t="str">
        <f t="shared" si="350"/>
        <v/>
      </c>
      <c r="K3735" s="55">
        <f t="array" ref="K3735">(MAX(IF($A3735=InsertVoiceSwitchActivateLOG!A$1:A$7000,InsertVoiceSwitchActivateLOG!H$1:H$7000,0)))</f>
        <v>0.02</v>
      </c>
      <c r="L3735" s="55" t="str">
        <f t="shared" si="349"/>
        <v/>
      </c>
      <c r="M3735" s="55">
        <f t="shared" si="353"/>
        <v>19.800000000003593</v>
      </c>
      <c r="N3735" s="59" t="str">
        <f t="shared" si="351"/>
        <v/>
      </c>
      <c r="O3735" s="59" t="str">
        <f t="shared" si="352"/>
        <v/>
      </c>
    </row>
    <row r="3736" spans="1:15" ht="12.5" customHeight="1" x14ac:dyDescent="0.35">
      <c r="A3736" s="61">
        <v>75</v>
      </c>
      <c r="B3736" s="61" t="s">
        <v>54</v>
      </c>
      <c r="C3736" s="70">
        <v>159.33750000000001</v>
      </c>
      <c r="D3736" s="59" t="s">
        <v>50</v>
      </c>
      <c r="E3736" s="61" t="s">
        <v>41</v>
      </c>
      <c r="F3736" s="61" t="s">
        <v>55</v>
      </c>
      <c r="G3736" s="61"/>
      <c r="H3736" s="61" t="str">
        <f>IF(OR(G3736="",G3737="",G3738="",G3739=""),"",(SUMIF(A3736:A$7000,A3736,G3736:G$7000)))</f>
        <v/>
      </c>
      <c r="I3736" s="61" t="str">
        <f t="shared" si="348"/>
        <v/>
      </c>
      <c r="J3736" s="61" t="str">
        <f t="shared" si="350"/>
        <v/>
      </c>
      <c r="K3736" s="61">
        <f t="array" ref="K3736">(MAX(IF($A3736=InsertVoiceSwitchActivateLOG!A$1:A$7000,InsertVoiceSwitchActivateLOG!H$1:H$7000,0)))</f>
        <v>0.02</v>
      </c>
      <c r="L3736" s="61" t="str">
        <f t="shared" si="349"/>
        <v/>
      </c>
      <c r="M3736" s="61">
        <f t="shared" si="353"/>
        <v>18.799999999998818</v>
      </c>
      <c r="N3736" s="59" t="str">
        <f t="shared" si="351"/>
        <v/>
      </c>
      <c r="O3736" s="59" t="str">
        <f t="shared" si="352"/>
        <v/>
      </c>
    </row>
    <row r="3737" spans="1:15" ht="12.5" customHeight="1" x14ac:dyDescent="0.35">
      <c r="A3737" s="2">
        <v>75</v>
      </c>
      <c r="B3737" s="2" t="s">
        <v>54</v>
      </c>
      <c r="C3737" s="69">
        <v>159.36539999999999</v>
      </c>
      <c r="D3737" t="s">
        <v>50</v>
      </c>
      <c r="E3737" s="2" t="s">
        <v>41</v>
      </c>
      <c r="F3737" s="2" t="s">
        <v>55</v>
      </c>
      <c r="G3737" s="2"/>
      <c r="H3737" s="2" t="str">
        <f>IF(OR(G3737="",G3738="",G3739="",G3740=""),"",(SUMIF(A3737:A$7000,A3737,G3737:G$7000)))</f>
        <v/>
      </c>
      <c r="I3737" s="55" t="str">
        <f t="shared" si="348"/>
        <v/>
      </c>
      <c r="J3737" s="61" t="str">
        <f t="shared" si="350"/>
        <v/>
      </c>
      <c r="K3737" s="55">
        <f t="array" ref="K3737">(MAX(IF($A3737=InsertVoiceSwitchActivateLOG!A$1:A$7000,InsertVoiceSwitchActivateLOG!H$1:H$7000,0)))</f>
        <v>0.02</v>
      </c>
      <c r="L3737" s="55" t="str">
        <f t="shared" si="349"/>
        <v/>
      </c>
      <c r="M3737" s="55">
        <f t="shared" si="353"/>
        <v>27.899999999988268</v>
      </c>
      <c r="N3737" s="59" t="str">
        <f t="shared" si="351"/>
        <v/>
      </c>
      <c r="O3737" s="59" t="str">
        <f t="shared" si="352"/>
        <v/>
      </c>
    </row>
    <row r="3738" spans="1:15" ht="12.5" customHeight="1" x14ac:dyDescent="0.35">
      <c r="A3738" s="61">
        <v>75</v>
      </c>
      <c r="B3738" s="61" t="s">
        <v>54</v>
      </c>
      <c r="C3738" s="70">
        <v>159.3982</v>
      </c>
      <c r="D3738" s="59" t="s">
        <v>50</v>
      </c>
      <c r="E3738" s="61" t="s">
        <v>41</v>
      </c>
      <c r="F3738" s="61" t="s">
        <v>55</v>
      </c>
      <c r="G3738" s="61"/>
      <c r="H3738" s="61" t="str">
        <f>IF(OR(G3738="",G3739="",G3740="",G3741=""),"",(SUMIF(A3738:A$7000,A3738,G3738:G$7000)))</f>
        <v/>
      </c>
      <c r="I3738" s="61" t="str">
        <f t="shared" ref="I3738:I3801" si="354">IF(L3738="","",A3738)</f>
        <v/>
      </c>
      <c r="J3738" s="61" t="str">
        <f t="shared" si="350"/>
        <v/>
      </c>
      <c r="K3738" s="61">
        <f t="array" ref="K3738">(MAX(IF($A3738=InsertVoiceSwitchActivateLOG!A$1:A$7000,InsertVoiceSwitchActivateLOG!H$1:H$7000,0)))</f>
        <v>0.02</v>
      </c>
      <c r="L3738" s="61" t="str">
        <f t="shared" ref="L3738:L3801" si="355">IF(H3738="","",IF(AND(H3737="",H3736="",H3735=""),C3738,""))</f>
        <v/>
      </c>
      <c r="M3738" s="61">
        <f t="shared" si="353"/>
        <v>32.800000000008822</v>
      </c>
      <c r="N3738" s="59" t="str">
        <f t="shared" si="351"/>
        <v/>
      </c>
      <c r="O3738" s="59" t="str">
        <f t="shared" si="352"/>
        <v/>
      </c>
    </row>
    <row r="3739" spans="1:15" ht="12.5" customHeight="1" x14ac:dyDescent="0.35">
      <c r="A3739" s="2">
        <v>75</v>
      </c>
      <c r="B3739" s="2" t="s">
        <v>54</v>
      </c>
      <c r="C3739" s="69">
        <v>159.423</v>
      </c>
      <c r="D3739" t="s">
        <v>50</v>
      </c>
      <c r="E3739" s="2" t="s">
        <v>41</v>
      </c>
      <c r="F3739" s="2" t="s">
        <v>55</v>
      </c>
      <c r="G3739" s="2"/>
      <c r="H3739" s="2" t="str">
        <f>IF(OR(G3739="",G3740="",G3741="",G3742=""),"",(SUMIF(A3739:A$7000,A3739,G3739:G$7000)))</f>
        <v/>
      </c>
      <c r="I3739" s="55" t="str">
        <f t="shared" si="354"/>
        <v/>
      </c>
      <c r="J3739" s="61" t="str">
        <f t="shared" si="350"/>
        <v/>
      </c>
      <c r="K3739" s="55">
        <f t="array" ref="K3739">(MAX(IF($A3739=InsertVoiceSwitchActivateLOG!A$1:A$7000,InsertVoiceSwitchActivateLOG!H$1:H$7000,0)))</f>
        <v>0.02</v>
      </c>
      <c r="L3739" s="55" t="str">
        <f t="shared" si="355"/>
        <v/>
      </c>
      <c r="M3739" s="55">
        <f t="shared" si="353"/>
        <v>24.799999999999045</v>
      </c>
      <c r="N3739" s="59" t="str">
        <f t="shared" si="351"/>
        <v/>
      </c>
      <c r="O3739" s="59" t="str">
        <f t="shared" si="352"/>
        <v/>
      </c>
    </row>
    <row r="3740" spans="1:15" ht="12.5" customHeight="1" x14ac:dyDescent="0.35">
      <c r="A3740" s="61">
        <v>75</v>
      </c>
      <c r="B3740" s="61" t="s">
        <v>54</v>
      </c>
      <c r="C3740" s="70">
        <v>159.44380000000001</v>
      </c>
      <c r="D3740" s="59" t="s">
        <v>50</v>
      </c>
      <c r="E3740" s="61" t="s">
        <v>41</v>
      </c>
      <c r="F3740" s="61" t="s">
        <v>55</v>
      </c>
      <c r="G3740" s="61"/>
      <c r="H3740" s="61" t="str">
        <f>IF(OR(G3740="",G3741="",G3742="",G3743=""),"",(SUMIF(A3740:A$7000,A3740,G3740:G$7000)))</f>
        <v/>
      </c>
      <c r="I3740" s="61" t="str">
        <f t="shared" si="354"/>
        <v/>
      </c>
      <c r="J3740" s="61" t="str">
        <f t="shared" si="350"/>
        <v/>
      </c>
      <c r="K3740" s="61">
        <f t="array" ref="K3740">(MAX(IF($A3740=InsertVoiceSwitchActivateLOG!A$1:A$7000,InsertVoiceSwitchActivateLOG!H$1:H$7000,0)))</f>
        <v>0.02</v>
      </c>
      <c r="L3740" s="61" t="str">
        <f t="shared" si="355"/>
        <v/>
      </c>
      <c r="M3740" s="61">
        <f t="shared" si="353"/>
        <v>20.800000000008367</v>
      </c>
      <c r="N3740" s="59" t="str">
        <f t="shared" si="351"/>
        <v/>
      </c>
      <c r="O3740" s="59" t="str">
        <f t="shared" si="352"/>
        <v/>
      </c>
    </row>
    <row r="3741" spans="1:15" ht="12.5" customHeight="1" x14ac:dyDescent="0.35">
      <c r="A3741" s="2">
        <v>75</v>
      </c>
      <c r="B3741" s="2" t="s">
        <v>54</v>
      </c>
      <c r="C3741" s="69">
        <v>159.4641</v>
      </c>
      <c r="D3741" t="s">
        <v>50</v>
      </c>
      <c r="E3741" s="2" t="s">
        <v>41</v>
      </c>
      <c r="F3741" s="2" t="s">
        <v>55</v>
      </c>
      <c r="G3741" s="2"/>
      <c r="H3741" s="2" t="str">
        <f>IF(OR(G3741="",G3742="",G3743="",G3744=""),"",(SUMIF(A3741:A$7000,A3741,G3741:G$7000)))</f>
        <v/>
      </c>
      <c r="I3741" s="55" t="str">
        <f t="shared" si="354"/>
        <v/>
      </c>
      <c r="J3741" s="61" t="str">
        <f t="shared" si="350"/>
        <v/>
      </c>
      <c r="K3741" s="55">
        <f t="array" ref="K3741">(MAX(IF($A3741=InsertVoiceSwitchActivateLOG!A$1:A$7000,InsertVoiceSwitchActivateLOG!H$1:H$7000,0)))</f>
        <v>0.02</v>
      </c>
      <c r="L3741" s="55" t="str">
        <f t="shared" si="355"/>
        <v/>
      </c>
      <c r="M3741" s="55">
        <f t="shared" si="353"/>
        <v>20.299999999991769</v>
      </c>
      <c r="N3741" s="59" t="str">
        <f t="shared" si="351"/>
        <v/>
      </c>
      <c r="O3741" s="59" t="str">
        <f t="shared" si="352"/>
        <v/>
      </c>
    </row>
    <row r="3742" spans="1:15" ht="12.5" customHeight="1" x14ac:dyDescent="0.35">
      <c r="A3742" s="61">
        <v>75</v>
      </c>
      <c r="B3742" s="61" t="s">
        <v>54</v>
      </c>
      <c r="C3742" s="70">
        <v>159.48769999999999</v>
      </c>
      <c r="D3742" s="59" t="s">
        <v>50</v>
      </c>
      <c r="E3742" s="61" t="s">
        <v>41</v>
      </c>
      <c r="F3742" s="61" t="s">
        <v>55</v>
      </c>
      <c r="G3742" s="61"/>
      <c r="H3742" s="61" t="str">
        <f>IF(OR(G3742="",G3743="",G3744="",G3745=""),"",(SUMIF(A3742:A$7000,A3742,G3742:G$7000)))</f>
        <v/>
      </c>
      <c r="I3742" s="61" t="str">
        <f t="shared" si="354"/>
        <v/>
      </c>
      <c r="J3742" s="61" t="str">
        <f t="shared" si="350"/>
        <v/>
      </c>
      <c r="K3742" s="61">
        <f t="array" ref="K3742">(MAX(IF($A3742=InsertVoiceSwitchActivateLOG!A$1:A$7000,InsertVoiceSwitchActivateLOG!H$1:H$7000,0)))</f>
        <v>0.02</v>
      </c>
      <c r="L3742" s="61" t="str">
        <f t="shared" si="355"/>
        <v/>
      </c>
      <c r="M3742" s="61">
        <f t="shared" si="353"/>
        <v>23.599999999987631</v>
      </c>
      <c r="N3742" s="59" t="str">
        <f t="shared" si="351"/>
        <v/>
      </c>
      <c r="O3742" s="59" t="str">
        <f t="shared" si="352"/>
        <v/>
      </c>
    </row>
    <row r="3743" spans="1:15" ht="12.5" customHeight="1" x14ac:dyDescent="0.35">
      <c r="A3743" s="2">
        <v>75</v>
      </c>
      <c r="B3743" s="2" t="s">
        <v>54</v>
      </c>
      <c r="C3743" s="69">
        <v>159.50319999999999</v>
      </c>
      <c r="D3743" t="s">
        <v>50</v>
      </c>
      <c r="E3743" s="2" t="s">
        <v>41</v>
      </c>
      <c r="F3743" s="2" t="s">
        <v>55</v>
      </c>
      <c r="G3743" s="2"/>
      <c r="H3743" s="2" t="str">
        <f>IF(OR(G3743="",G3744="",G3745="",G3746=""),"",(SUMIF(A3743:A$7000,A3743,G3743:G$7000)))</f>
        <v/>
      </c>
      <c r="I3743" s="55" t="str">
        <f t="shared" si="354"/>
        <v/>
      </c>
      <c r="J3743" s="61" t="str">
        <f t="shared" si="350"/>
        <v/>
      </c>
      <c r="K3743" s="55">
        <f t="array" ref="K3743">(MAX(IF($A3743=InsertVoiceSwitchActivateLOG!A$1:A$7000,InsertVoiceSwitchActivateLOG!H$1:H$7000,0)))</f>
        <v>0.02</v>
      </c>
      <c r="L3743" s="55" t="str">
        <f t="shared" si="355"/>
        <v/>
      </c>
      <c r="M3743" s="55">
        <f t="shared" si="353"/>
        <v>15.500000000002956</v>
      </c>
      <c r="N3743" s="59" t="str">
        <f t="shared" si="351"/>
        <v/>
      </c>
      <c r="O3743" s="59" t="str">
        <f t="shared" si="352"/>
        <v/>
      </c>
    </row>
    <row r="3744" spans="1:15" ht="12.5" customHeight="1" x14ac:dyDescent="0.35">
      <c r="A3744" s="61">
        <v>75</v>
      </c>
      <c r="B3744" s="61" t="s">
        <v>54</v>
      </c>
      <c r="C3744" s="70">
        <v>159.51830000000001</v>
      </c>
      <c r="D3744" s="59" t="s">
        <v>50</v>
      </c>
      <c r="E3744" s="61" t="s">
        <v>41</v>
      </c>
      <c r="F3744" s="61" t="s">
        <v>55</v>
      </c>
      <c r="G3744" s="61"/>
      <c r="H3744" s="61" t="str">
        <f>IF(OR(G3744="",G3745="",G3746="",G3747=""),"",(SUMIF(A3744:A$7000,A3744,G3744:G$7000)))</f>
        <v/>
      </c>
      <c r="I3744" s="61" t="str">
        <f t="shared" si="354"/>
        <v/>
      </c>
      <c r="J3744" s="61" t="str">
        <f t="shared" si="350"/>
        <v/>
      </c>
      <c r="K3744" s="61">
        <f t="array" ref="K3744">(MAX(IF($A3744=InsertVoiceSwitchActivateLOG!A$1:A$7000,InsertVoiceSwitchActivateLOG!H$1:H$7000,0)))</f>
        <v>0.02</v>
      </c>
      <c r="L3744" s="61" t="str">
        <f t="shared" si="355"/>
        <v/>
      </c>
      <c r="M3744" s="61">
        <f t="shared" si="353"/>
        <v>15.100000000018099</v>
      </c>
      <c r="N3744" s="59" t="str">
        <f t="shared" si="351"/>
        <v/>
      </c>
      <c r="O3744" s="59" t="str">
        <f t="shared" si="352"/>
        <v/>
      </c>
    </row>
    <row r="3745" spans="1:15" ht="12.5" customHeight="1" x14ac:dyDescent="0.35">
      <c r="A3745" s="2">
        <v>75</v>
      </c>
      <c r="B3745" s="2" t="s">
        <v>54</v>
      </c>
      <c r="C3745" s="69">
        <v>159.53370000000001</v>
      </c>
      <c r="D3745" t="s">
        <v>50</v>
      </c>
      <c r="E3745" s="2" t="s">
        <v>41</v>
      </c>
      <c r="F3745" s="2" t="s">
        <v>55</v>
      </c>
      <c r="G3745" s="2"/>
      <c r="H3745" s="2" t="str">
        <f>IF(OR(G3745="",G3746="",G3747="",G3748=""),"",(SUMIF(A3745:A$7000,A3745,G3745:G$7000)))</f>
        <v/>
      </c>
      <c r="I3745" s="55" t="str">
        <f t="shared" si="354"/>
        <v/>
      </c>
      <c r="J3745" s="61" t="str">
        <f t="shared" si="350"/>
        <v/>
      </c>
      <c r="K3745" s="55">
        <f t="array" ref="K3745">(MAX(IF($A3745=InsertVoiceSwitchActivateLOG!A$1:A$7000,InsertVoiceSwitchActivateLOG!H$1:H$7000,0)))</f>
        <v>0.02</v>
      </c>
      <c r="L3745" s="55" t="str">
        <f t="shared" si="355"/>
        <v/>
      </c>
      <c r="M3745" s="55">
        <f t="shared" si="353"/>
        <v>15.399999999999636</v>
      </c>
      <c r="N3745" s="59" t="str">
        <f t="shared" si="351"/>
        <v/>
      </c>
      <c r="O3745" s="59" t="str">
        <f t="shared" si="352"/>
        <v/>
      </c>
    </row>
    <row r="3746" spans="1:15" ht="12.5" customHeight="1" x14ac:dyDescent="0.35">
      <c r="A3746" s="61">
        <v>75</v>
      </c>
      <c r="B3746" s="61" t="s">
        <v>54</v>
      </c>
      <c r="C3746" s="70">
        <v>159.54910000000001</v>
      </c>
      <c r="D3746" s="59" t="s">
        <v>50</v>
      </c>
      <c r="E3746" s="61" t="s">
        <v>41</v>
      </c>
      <c r="F3746" s="61" t="s">
        <v>55</v>
      </c>
      <c r="G3746" s="61"/>
      <c r="H3746" s="61" t="str">
        <f>IF(OR(G3746="",G3747="",G3748="",G3749=""),"",(SUMIF(A3746:A$7000,A3746,G3746:G$7000)))</f>
        <v/>
      </c>
      <c r="I3746" s="61" t="str">
        <f t="shared" si="354"/>
        <v/>
      </c>
      <c r="J3746" s="61" t="str">
        <f t="shared" si="350"/>
        <v/>
      </c>
      <c r="K3746" s="61">
        <f t="array" ref="K3746">(MAX(IF($A3746=InsertVoiceSwitchActivateLOG!A$1:A$7000,InsertVoiceSwitchActivateLOG!H$1:H$7000,0)))</f>
        <v>0.02</v>
      </c>
      <c r="L3746" s="61" t="str">
        <f t="shared" si="355"/>
        <v/>
      </c>
      <c r="M3746" s="61">
        <f t="shared" si="353"/>
        <v>15.399999999999636</v>
      </c>
      <c r="N3746" s="59" t="str">
        <f t="shared" si="351"/>
        <v/>
      </c>
      <c r="O3746" s="59" t="str">
        <f t="shared" si="352"/>
        <v/>
      </c>
    </row>
    <row r="3747" spans="1:15" ht="12.5" customHeight="1" x14ac:dyDescent="0.35">
      <c r="A3747" s="2">
        <v>75</v>
      </c>
      <c r="B3747" s="2" t="s">
        <v>54</v>
      </c>
      <c r="C3747" s="69">
        <v>159.56540000000001</v>
      </c>
      <c r="D3747" t="s">
        <v>50</v>
      </c>
      <c r="E3747" s="2" t="s">
        <v>41</v>
      </c>
      <c r="F3747" s="2" t="s">
        <v>55</v>
      </c>
      <c r="G3747" s="2"/>
      <c r="H3747" s="2" t="str">
        <f>IF(OR(G3747="",G3748="",G3749="",G3750=""),"",(SUMIF(A3747:A$7000,A3747,G3747:G$7000)))</f>
        <v/>
      </c>
      <c r="I3747" s="55" t="str">
        <f t="shared" si="354"/>
        <v/>
      </c>
      <c r="J3747" s="61" t="str">
        <f t="shared" si="350"/>
        <v/>
      </c>
      <c r="K3747" s="55">
        <f t="array" ref="K3747">(MAX(IF($A3747=InsertVoiceSwitchActivateLOG!A$1:A$7000,InsertVoiceSwitchActivateLOG!H$1:H$7000,0)))</f>
        <v>0.02</v>
      </c>
      <c r="L3747" s="55" t="str">
        <f t="shared" si="355"/>
        <v/>
      </c>
      <c r="M3747" s="55">
        <f t="shared" si="353"/>
        <v>16.300000000001091</v>
      </c>
      <c r="N3747" s="59" t="str">
        <f t="shared" si="351"/>
        <v/>
      </c>
      <c r="O3747" s="59" t="str">
        <f t="shared" si="352"/>
        <v/>
      </c>
    </row>
    <row r="3748" spans="1:15" ht="12.5" customHeight="1" x14ac:dyDescent="0.35">
      <c r="A3748" s="61">
        <v>75</v>
      </c>
      <c r="B3748" s="61" t="s">
        <v>54</v>
      </c>
      <c r="C3748" s="70">
        <v>159.58369999999999</v>
      </c>
      <c r="D3748" s="59" t="s">
        <v>50</v>
      </c>
      <c r="E3748" s="61" t="s">
        <v>41</v>
      </c>
      <c r="F3748" s="61" t="s">
        <v>55</v>
      </c>
      <c r="G3748" s="61"/>
      <c r="H3748" s="61" t="str">
        <f>IF(OR(G3748="",G3749="",G3750="",G3751=""),"",(SUMIF(A3748:A$7000,A3748,G3748:G$7000)))</f>
        <v/>
      </c>
      <c r="I3748" s="61" t="str">
        <f t="shared" si="354"/>
        <v/>
      </c>
      <c r="J3748" s="61" t="str">
        <f t="shared" si="350"/>
        <v/>
      </c>
      <c r="K3748" s="61">
        <f t="array" ref="K3748">(MAX(IF($A3748=InsertVoiceSwitchActivateLOG!A$1:A$7000,InsertVoiceSwitchActivateLOG!H$1:H$7000,0)))</f>
        <v>0.02</v>
      </c>
      <c r="L3748" s="61" t="str">
        <f t="shared" si="355"/>
        <v/>
      </c>
      <c r="M3748" s="61">
        <f t="shared" si="353"/>
        <v>18.299999999982219</v>
      </c>
      <c r="N3748" s="59" t="str">
        <f t="shared" si="351"/>
        <v/>
      </c>
      <c r="O3748" s="59" t="str">
        <f t="shared" si="352"/>
        <v/>
      </c>
    </row>
    <row r="3749" spans="1:15" ht="12.5" customHeight="1" x14ac:dyDescent="0.35">
      <c r="A3749" s="2">
        <v>75</v>
      </c>
      <c r="B3749" s="2" t="s">
        <v>54</v>
      </c>
      <c r="C3749" s="69">
        <v>159.6011</v>
      </c>
      <c r="D3749" t="s">
        <v>50</v>
      </c>
      <c r="E3749" s="2" t="s">
        <v>41</v>
      </c>
      <c r="F3749" s="2" t="s">
        <v>55</v>
      </c>
      <c r="G3749" s="2"/>
      <c r="H3749" s="2" t="str">
        <f>IF(OR(G3749="",G3750="",G3751="",G3752=""),"",(SUMIF(A3749:A$7000,A3749,G3749:G$7000)))</f>
        <v/>
      </c>
      <c r="I3749" s="55" t="str">
        <f t="shared" si="354"/>
        <v/>
      </c>
      <c r="J3749" s="61" t="str">
        <f t="shared" si="350"/>
        <v/>
      </c>
      <c r="K3749" s="55">
        <f t="array" ref="K3749">(MAX(IF($A3749=InsertVoiceSwitchActivateLOG!A$1:A$7000,InsertVoiceSwitchActivateLOG!H$1:H$7000,0)))</f>
        <v>0.02</v>
      </c>
      <c r="L3749" s="55" t="str">
        <f t="shared" si="355"/>
        <v/>
      </c>
      <c r="M3749" s="55">
        <f t="shared" si="353"/>
        <v>17.400000000009186</v>
      </c>
      <c r="N3749" s="59" t="str">
        <f t="shared" si="351"/>
        <v/>
      </c>
      <c r="O3749" s="59" t="str">
        <f t="shared" si="352"/>
        <v/>
      </c>
    </row>
    <row r="3750" spans="1:15" ht="12.5" customHeight="1" x14ac:dyDescent="0.35">
      <c r="A3750" s="61">
        <v>75</v>
      </c>
      <c r="B3750" s="61" t="s">
        <v>54</v>
      </c>
      <c r="C3750" s="70">
        <v>159.62610000000001</v>
      </c>
      <c r="D3750" s="59" t="s">
        <v>50</v>
      </c>
      <c r="E3750" s="61" t="s">
        <v>41</v>
      </c>
      <c r="F3750" s="61" t="s">
        <v>55</v>
      </c>
      <c r="G3750" s="61">
        <v>1E-4</v>
      </c>
      <c r="H3750" s="61" t="str">
        <f>IF(OR(G3750="",G3751="",G3752="",G3753=""),"",(SUMIF(A3750:A$7000,A3750,G3750:G$7000)))</f>
        <v/>
      </c>
      <c r="I3750" s="61" t="str">
        <f t="shared" si="354"/>
        <v/>
      </c>
      <c r="J3750" s="61" t="str">
        <f t="shared" si="350"/>
        <v/>
      </c>
      <c r="K3750" s="61">
        <f t="array" ref="K3750">(MAX(IF($A3750=InsertVoiceSwitchActivateLOG!A$1:A$7000,InsertVoiceSwitchActivateLOG!H$1:H$7000,0)))</f>
        <v>0.02</v>
      </c>
      <c r="L3750" s="61" t="str">
        <f t="shared" si="355"/>
        <v/>
      </c>
      <c r="M3750" s="61">
        <f t="shared" si="353"/>
        <v>25.000000000005684</v>
      </c>
      <c r="N3750" s="59" t="str">
        <f t="shared" si="351"/>
        <v/>
      </c>
      <c r="O3750" s="59" t="str">
        <f t="shared" si="352"/>
        <v/>
      </c>
    </row>
    <row r="3751" spans="1:15" ht="12.5" customHeight="1" x14ac:dyDescent="0.35">
      <c r="A3751" s="2">
        <v>75</v>
      </c>
      <c r="B3751" s="2" t="s">
        <v>54</v>
      </c>
      <c r="C3751" s="69">
        <v>159.6482</v>
      </c>
      <c r="D3751" t="s">
        <v>50</v>
      </c>
      <c r="E3751" s="2" t="s">
        <v>41</v>
      </c>
      <c r="F3751" s="2" t="s">
        <v>55</v>
      </c>
      <c r="G3751" s="2">
        <v>1E-4</v>
      </c>
      <c r="H3751" s="2" t="str">
        <f>IF(OR(G3751="",G3752="",G3753="",G3754=""),"",(SUMIF(A3751:A$7000,A3751,G3751:G$7000)))</f>
        <v/>
      </c>
      <c r="I3751" s="55" t="str">
        <f t="shared" si="354"/>
        <v/>
      </c>
      <c r="J3751" s="61" t="str">
        <f t="shared" si="350"/>
        <v/>
      </c>
      <c r="K3751" s="55">
        <f t="array" ref="K3751">(MAX(IF($A3751=InsertVoiceSwitchActivateLOG!A$1:A$7000,InsertVoiceSwitchActivateLOG!H$1:H$7000,0)))</f>
        <v>0.02</v>
      </c>
      <c r="L3751" s="55" t="str">
        <f t="shared" si="355"/>
        <v/>
      </c>
      <c r="M3751" s="55">
        <f t="shared" si="353"/>
        <v>22.099999999994679</v>
      </c>
      <c r="N3751" s="59" t="str">
        <f t="shared" si="351"/>
        <v/>
      </c>
      <c r="O3751" s="59" t="str">
        <f t="shared" si="352"/>
        <v/>
      </c>
    </row>
    <row r="3752" spans="1:15" ht="12.5" customHeight="1" x14ac:dyDescent="0.35">
      <c r="A3752" s="61">
        <v>75</v>
      </c>
      <c r="B3752" s="61" t="s">
        <v>54</v>
      </c>
      <c r="C3752" s="70">
        <v>159.67760000000001</v>
      </c>
      <c r="D3752" s="59" t="s">
        <v>50</v>
      </c>
      <c r="E3752" s="61" t="s">
        <v>41</v>
      </c>
      <c r="F3752" s="61" t="s">
        <v>55</v>
      </c>
      <c r="G3752" s="61"/>
      <c r="H3752" s="61" t="str">
        <f>IF(OR(G3752="",G3753="",G3754="",G3755=""),"",(SUMIF(A3752:A$7000,A3752,G3752:G$7000)))</f>
        <v/>
      </c>
      <c r="I3752" s="61" t="str">
        <f t="shared" si="354"/>
        <v/>
      </c>
      <c r="J3752" s="61" t="str">
        <f t="shared" si="350"/>
        <v/>
      </c>
      <c r="K3752" s="61">
        <f t="array" ref="K3752">(MAX(IF($A3752=InsertVoiceSwitchActivateLOG!A$1:A$7000,InsertVoiceSwitchActivateLOG!H$1:H$7000,0)))</f>
        <v>0.02</v>
      </c>
      <c r="L3752" s="61" t="str">
        <f t="shared" si="355"/>
        <v/>
      </c>
      <c r="M3752" s="61">
        <f t="shared" si="353"/>
        <v>29.400000000009641</v>
      </c>
      <c r="N3752" s="59" t="str">
        <f t="shared" si="351"/>
        <v/>
      </c>
      <c r="O3752" s="59" t="str">
        <f t="shared" si="352"/>
        <v/>
      </c>
    </row>
    <row r="3753" spans="1:15" ht="12.5" customHeight="1" x14ac:dyDescent="0.35">
      <c r="A3753" s="2">
        <v>75</v>
      </c>
      <c r="B3753" s="2" t="s">
        <v>56</v>
      </c>
      <c r="C3753" s="69">
        <v>159.70590000000001</v>
      </c>
      <c r="D3753" t="s">
        <v>50</v>
      </c>
      <c r="E3753" s="2" t="s">
        <v>41</v>
      </c>
      <c r="F3753" s="2" t="s">
        <v>55</v>
      </c>
      <c r="G3753" s="2">
        <v>1.1999999999999999E-3</v>
      </c>
      <c r="H3753" s="2">
        <f>IF(OR(G3753="",G3754="",G3755="",G3756=""),"",(SUMIF(A3753:A$7000,A3753,G3753:G$7000)))</f>
        <v>0.02</v>
      </c>
      <c r="I3753" s="55">
        <f t="shared" si="354"/>
        <v>75</v>
      </c>
      <c r="J3753" s="61" t="str">
        <f t="shared" si="350"/>
        <v>TaskD</v>
      </c>
      <c r="K3753" s="55">
        <f t="array" ref="K3753">(MAX(IF($A3753=InsertVoiceSwitchActivateLOG!A$1:A$7000,InsertVoiceSwitchActivateLOG!H$1:H$7000,0)))</f>
        <v>0.02</v>
      </c>
      <c r="L3753" s="55">
        <f t="shared" si="355"/>
        <v>159.70590000000001</v>
      </c>
      <c r="M3753" s="55">
        <f t="shared" si="353"/>
        <v>28.300000000001546</v>
      </c>
      <c r="N3753" s="59" t="str">
        <f t="shared" si="351"/>
        <v/>
      </c>
      <c r="O3753" s="59" t="str">
        <f t="shared" si="352"/>
        <v/>
      </c>
    </row>
    <row r="3754" spans="1:15" ht="12.5" customHeight="1" x14ac:dyDescent="0.35">
      <c r="A3754" s="61">
        <v>75</v>
      </c>
      <c r="B3754" s="61" t="s">
        <v>56</v>
      </c>
      <c r="C3754" s="70">
        <v>159.72559999999999</v>
      </c>
      <c r="D3754" s="59" t="s">
        <v>50</v>
      </c>
      <c r="E3754" s="61" t="s">
        <v>41</v>
      </c>
      <c r="F3754" s="61" t="s">
        <v>55</v>
      </c>
      <c r="G3754" s="61">
        <v>2.8999999999999998E-3</v>
      </c>
      <c r="H3754" s="61">
        <f>IF(OR(G3754="",G3755="",G3756="",G3757=""),"",(SUMIF(A3754:A$7000,A3754,G3754:G$7000)))</f>
        <v>1.8799999999999997E-2</v>
      </c>
      <c r="I3754" s="61" t="str">
        <f t="shared" si="354"/>
        <v/>
      </c>
      <c r="J3754" s="61" t="str">
        <f t="shared" si="350"/>
        <v/>
      </c>
      <c r="K3754" s="61">
        <f t="array" ref="K3754">(MAX(IF($A3754=InsertVoiceSwitchActivateLOG!A$1:A$7000,InsertVoiceSwitchActivateLOG!H$1:H$7000,0)))</f>
        <v>0.02</v>
      </c>
      <c r="L3754" s="61" t="str">
        <f t="shared" si="355"/>
        <v/>
      </c>
      <c r="M3754" s="61">
        <f t="shared" si="353"/>
        <v>19.699999999971851</v>
      </c>
      <c r="N3754" s="59">
        <f t="shared" si="351"/>
        <v>75</v>
      </c>
      <c r="O3754" s="59">
        <f t="shared" si="352"/>
        <v>1</v>
      </c>
    </row>
    <row r="3755" spans="1:15" ht="12.5" customHeight="1" x14ac:dyDescent="0.35">
      <c r="A3755" s="2">
        <v>75</v>
      </c>
      <c r="B3755" s="2" t="s">
        <v>56</v>
      </c>
      <c r="C3755" s="69">
        <v>159.74639999999999</v>
      </c>
      <c r="D3755" t="s">
        <v>50</v>
      </c>
      <c r="E3755" s="2" t="s">
        <v>41</v>
      </c>
      <c r="F3755" s="2" t="s">
        <v>55</v>
      </c>
      <c r="G3755" s="2">
        <v>2.8999999999999998E-3</v>
      </c>
      <c r="H3755" s="2">
        <f>IF(OR(G3755="",G3756="",G3757="",G3758=""),"",(SUMIF(A3755:A$7000,A3755,G3755:G$7000)))</f>
        <v>1.5899999999999997E-2</v>
      </c>
      <c r="I3755" s="55" t="str">
        <f t="shared" si="354"/>
        <v/>
      </c>
      <c r="J3755" s="61" t="str">
        <f t="shared" si="350"/>
        <v/>
      </c>
      <c r="K3755" s="55">
        <f t="array" ref="K3755">(MAX(IF($A3755=InsertVoiceSwitchActivateLOG!A$1:A$7000,InsertVoiceSwitchActivateLOG!H$1:H$7000,0)))</f>
        <v>0.02</v>
      </c>
      <c r="L3755" s="55" t="str">
        <f t="shared" si="355"/>
        <v/>
      </c>
      <c r="M3755" s="55">
        <f t="shared" si="353"/>
        <v>20.800000000008367</v>
      </c>
      <c r="N3755" s="59">
        <f t="shared" si="351"/>
        <v>75</v>
      </c>
      <c r="O3755" s="59">
        <f t="shared" si="352"/>
        <v>-1</v>
      </c>
    </row>
    <row r="3756" spans="1:15" ht="12.5" customHeight="1" x14ac:dyDescent="0.35">
      <c r="A3756" s="61">
        <v>75</v>
      </c>
      <c r="B3756" s="61" t="s">
        <v>56</v>
      </c>
      <c r="C3756" s="70">
        <v>159.76179999999999</v>
      </c>
      <c r="D3756" s="59" t="s">
        <v>50</v>
      </c>
      <c r="E3756" s="61" t="s">
        <v>41</v>
      </c>
      <c r="F3756" s="61" t="s">
        <v>55</v>
      </c>
      <c r="G3756" s="61">
        <v>1.9E-3</v>
      </c>
      <c r="H3756" s="61">
        <f>IF(OR(G3756="",G3757="",G3758="",G3759=""),"",(SUMIF(A3756:A$7000,A3756,G3756:G$7000)))</f>
        <v>1.2999999999999999E-2</v>
      </c>
      <c r="I3756" s="61" t="str">
        <f t="shared" si="354"/>
        <v/>
      </c>
      <c r="J3756" s="61" t="str">
        <f t="shared" si="350"/>
        <v/>
      </c>
      <c r="K3756" s="61">
        <f t="array" ref="K3756">(MAX(IF($A3756=InsertVoiceSwitchActivateLOG!A$1:A$7000,InsertVoiceSwitchActivateLOG!H$1:H$7000,0)))</f>
        <v>0.02</v>
      </c>
      <c r="L3756" s="61" t="str">
        <f t="shared" si="355"/>
        <v/>
      </c>
      <c r="M3756" s="61">
        <f t="shared" si="353"/>
        <v>15.399999999999636</v>
      </c>
      <c r="N3756" s="59">
        <f t="shared" si="351"/>
        <v>75</v>
      </c>
      <c r="O3756" s="59">
        <f t="shared" si="352"/>
        <v>1</v>
      </c>
    </row>
    <row r="3757" spans="1:15" ht="12.5" customHeight="1" x14ac:dyDescent="0.35">
      <c r="A3757" s="2">
        <v>75</v>
      </c>
      <c r="B3757" s="2" t="s">
        <v>56</v>
      </c>
      <c r="C3757" s="69">
        <v>159.7783</v>
      </c>
      <c r="D3757" t="s">
        <v>50</v>
      </c>
      <c r="E3757" s="2" t="s">
        <v>41</v>
      </c>
      <c r="F3757" s="2" t="s">
        <v>55</v>
      </c>
      <c r="G3757" s="2">
        <v>1.9E-3</v>
      </c>
      <c r="H3757" s="2">
        <f>IF(OR(G3757="",G3758="",G3759="",G3760=""),"",(SUMIF(A3757:A$7000,A3757,G3757:G$7000)))</f>
        <v>1.1099999999999999E-2</v>
      </c>
      <c r="I3757" s="55" t="str">
        <f t="shared" si="354"/>
        <v/>
      </c>
      <c r="J3757" s="61" t="str">
        <f t="shared" si="350"/>
        <v/>
      </c>
      <c r="K3757" s="55">
        <f t="array" ref="K3757">(MAX(IF($A3757=InsertVoiceSwitchActivateLOG!A$1:A$7000,InsertVoiceSwitchActivateLOG!H$1:H$7000,0)))</f>
        <v>0.02</v>
      </c>
      <c r="L3757" s="55" t="str">
        <f t="shared" si="355"/>
        <v/>
      </c>
      <c r="M3757" s="55">
        <f t="shared" si="353"/>
        <v>16.500000000007731</v>
      </c>
      <c r="N3757" s="59">
        <f t="shared" si="351"/>
        <v>75</v>
      </c>
      <c r="O3757" s="59">
        <f t="shared" si="352"/>
        <v>1</v>
      </c>
    </row>
    <row r="3758" spans="1:15" ht="12.5" customHeight="1" x14ac:dyDescent="0.35">
      <c r="A3758" s="61">
        <v>75</v>
      </c>
      <c r="B3758" s="61" t="s">
        <v>56</v>
      </c>
      <c r="C3758" s="70">
        <v>159.8022</v>
      </c>
      <c r="D3758" s="59" t="s">
        <v>50</v>
      </c>
      <c r="E3758" s="61" t="s">
        <v>41</v>
      </c>
      <c r="F3758" s="61" t="s">
        <v>55</v>
      </c>
      <c r="G3758" s="61">
        <v>2.7000000000000001E-3</v>
      </c>
      <c r="H3758" s="61">
        <f>IF(OR(G3758="",G3759="",G3760="",G3761=""),"",(SUMIF(A3758:A$7000,A3758,G3758:G$7000)))</f>
        <v>9.1999999999999998E-3</v>
      </c>
      <c r="I3758" s="61" t="str">
        <f t="shared" si="354"/>
        <v/>
      </c>
      <c r="J3758" s="61" t="str">
        <f t="shared" si="350"/>
        <v/>
      </c>
      <c r="K3758" s="61">
        <f t="array" ref="K3758">(MAX(IF($A3758=InsertVoiceSwitchActivateLOG!A$1:A$7000,InsertVoiceSwitchActivateLOG!H$1:H$7000,0)))</f>
        <v>0.02</v>
      </c>
      <c r="L3758" s="61" t="str">
        <f t="shared" si="355"/>
        <v/>
      </c>
      <c r="M3758" s="61">
        <f t="shared" si="353"/>
        <v>23.89999999999759</v>
      </c>
      <c r="N3758" s="59">
        <f t="shared" si="351"/>
        <v>75</v>
      </c>
      <c r="O3758" s="59">
        <f t="shared" si="352"/>
        <v>-1</v>
      </c>
    </row>
    <row r="3759" spans="1:15" ht="12.5" customHeight="1" x14ac:dyDescent="0.35">
      <c r="A3759" s="2">
        <v>75</v>
      </c>
      <c r="B3759" s="2" t="s">
        <v>56</v>
      </c>
      <c r="C3759" s="69">
        <v>159.82499999999999</v>
      </c>
      <c r="D3759" t="s">
        <v>50</v>
      </c>
      <c r="E3759" s="2" t="s">
        <v>41</v>
      </c>
      <c r="F3759" s="2" t="s">
        <v>55</v>
      </c>
      <c r="G3759" s="2">
        <v>1.4E-3</v>
      </c>
      <c r="H3759" s="2">
        <f>IF(OR(G3759="",G3760="",G3761="",G3762=""),"",(SUMIF(A3759:A$7000,A3759,G3759:G$7000)))</f>
        <v>6.4999999999999997E-3</v>
      </c>
      <c r="I3759" s="55" t="str">
        <f t="shared" si="354"/>
        <v/>
      </c>
      <c r="J3759" s="61" t="str">
        <f t="shared" si="350"/>
        <v/>
      </c>
      <c r="K3759" s="55">
        <f t="array" ref="K3759">(MAX(IF($A3759=InsertVoiceSwitchActivateLOG!A$1:A$7000,InsertVoiceSwitchActivateLOG!H$1:H$7000,0)))</f>
        <v>0.02</v>
      </c>
      <c r="L3759" s="55" t="str">
        <f t="shared" si="355"/>
        <v/>
      </c>
      <c r="M3759" s="55">
        <f t="shared" si="353"/>
        <v>22.799999999989495</v>
      </c>
      <c r="N3759" s="59">
        <f t="shared" si="351"/>
        <v>75</v>
      </c>
      <c r="O3759" s="59">
        <f t="shared" si="352"/>
        <v>1</v>
      </c>
    </row>
    <row r="3760" spans="1:15" ht="12.5" customHeight="1" x14ac:dyDescent="0.35">
      <c r="A3760" s="61">
        <v>75</v>
      </c>
      <c r="B3760" s="61" t="s">
        <v>56</v>
      </c>
      <c r="C3760" s="70">
        <v>159.84639999999999</v>
      </c>
      <c r="D3760" s="59" t="s">
        <v>50</v>
      </c>
      <c r="E3760" s="61" t="s">
        <v>41</v>
      </c>
      <c r="F3760" s="61" t="s">
        <v>55</v>
      </c>
      <c r="G3760" s="61">
        <v>1.6999999999999999E-3</v>
      </c>
      <c r="H3760" s="61">
        <f>IF(OR(G3760="",G3761="",G3762="",G3763=""),"",(SUMIF(A3760:A$7000,A3760,G3760:G$7000)))</f>
        <v>5.0999999999999995E-3</v>
      </c>
      <c r="I3760" s="61" t="str">
        <f t="shared" si="354"/>
        <v/>
      </c>
      <c r="J3760" s="61" t="str">
        <f t="shared" si="350"/>
        <v/>
      </c>
      <c r="K3760" s="61">
        <f t="array" ref="K3760">(MAX(IF($A3760=InsertVoiceSwitchActivateLOG!A$1:A$7000,InsertVoiceSwitchActivateLOG!H$1:H$7000,0)))</f>
        <v>0.02</v>
      </c>
      <c r="L3760" s="61" t="str">
        <f t="shared" si="355"/>
        <v/>
      </c>
      <c r="M3760" s="61">
        <f t="shared" si="353"/>
        <v>21.399999999999864</v>
      </c>
      <c r="N3760" s="59">
        <f t="shared" si="351"/>
        <v>75</v>
      </c>
      <c r="O3760" s="59">
        <f t="shared" si="352"/>
        <v>1</v>
      </c>
    </row>
    <row r="3761" spans="1:15" ht="12.5" customHeight="1" x14ac:dyDescent="0.35">
      <c r="A3761" s="2">
        <v>75</v>
      </c>
      <c r="B3761" s="2" t="s">
        <v>56</v>
      </c>
      <c r="C3761" s="69">
        <v>159.8655</v>
      </c>
      <c r="D3761" t="s">
        <v>50</v>
      </c>
      <c r="E3761" s="2" t="s">
        <v>41</v>
      </c>
      <c r="F3761" s="2" t="s">
        <v>55</v>
      </c>
      <c r="G3761" s="2">
        <v>1.6999999999999999E-3</v>
      </c>
      <c r="H3761" s="2">
        <f>IF(OR(G3761="",G3762="",G3763="",G3764=""),"",(SUMIF(A3761:A$7000,A3761,G3761:G$7000)))</f>
        <v>3.3999999999999998E-3</v>
      </c>
      <c r="I3761" s="55" t="str">
        <f t="shared" si="354"/>
        <v/>
      </c>
      <c r="J3761" s="61" t="str">
        <f t="shared" si="350"/>
        <v/>
      </c>
      <c r="K3761" s="55">
        <f t="array" ref="K3761">(MAX(IF($A3761=InsertVoiceSwitchActivateLOG!A$1:A$7000,InsertVoiceSwitchActivateLOG!H$1:H$7000,0)))</f>
        <v>0.02</v>
      </c>
      <c r="L3761" s="55" t="str">
        <f t="shared" si="355"/>
        <v/>
      </c>
      <c r="M3761" s="55">
        <f t="shared" si="353"/>
        <v>19.100000000008777</v>
      </c>
      <c r="N3761" s="59">
        <f t="shared" si="351"/>
        <v>75</v>
      </c>
      <c r="O3761" s="59">
        <f t="shared" si="352"/>
        <v>-1</v>
      </c>
    </row>
    <row r="3762" spans="1:15" ht="12.5" customHeight="1" x14ac:dyDescent="0.35">
      <c r="A3762" s="61">
        <v>75</v>
      </c>
      <c r="B3762" s="61" t="s">
        <v>54</v>
      </c>
      <c r="C3762" s="70">
        <v>159.88550000000001</v>
      </c>
      <c r="D3762" s="59" t="s">
        <v>50</v>
      </c>
      <c r="E3762" s="61" t="s">
        <v>41</v>
      </c>
      <c r="F3762" s="61" t="s">
        <v>55</v>
      </c>
      <c r="G3762" s="61">
        <v>6.9999999999999999E-4</v>
      </c>
      <c r="H3762" s="61" t="str">
        <f>IF(OR(G3762="",G3763="",G3764="",G3765=""),"",(SUMIF(A3762:A$7000,A3762,G3762:G$7000)))</f>
        <v/>
      </c>
      <c r="I3762" s="61" t="str">
        <f t="shared" si="354"/>
        <v/>
      </c>
      <c r="J3762" s="61" t="str">
        <f t="shared" si="350"/>
        <v/>
      </c>
      <c r="K3762" s="61">
        <f t="array" ref="K3762">(MAX(IF($A3762=InsertVoiceSwitchActivateLOG!A$1:A$7000,InsertVoiceSwitchActivateLOG!H$1:H$7000,0)))</f>
        <v>0.02</v>
      </c>
      <c r="L3762" s="61" t="str">
        <f t="shared" si="355"/>
        <v/>
      </c>
      <c r="M3762" s="61">
        <f t="shared" si="353"/>
        <v>20.000000000010232</v>
      </c>
      <c r="N3762" s="59">
        <f t="shared" si="351"/>
        <v>75</v>
      </c>
      <c r="O3762" s="59">
        <f t="shared" si="352"/>
        <v>1</v>
      </c>
    </row>
    <row r="3763" spans="1:15" ht="12.5" customHeight="1" x14ac:dyDescent="0.35">
      <c r="A3763" s="2">
        <v>75</v>
      </c>
      <c r="B3763" s="2" t="s">
        <v>54</v>
      </c>
      <c r="C3763" s="69">
        <v>159.90530000000001</v>
      </c>
      <c r="D3763" t="s">
        <v>50</v>
      </c>
      <c r="E3763" s="2" t="s">
        <v>41</v>
      </c>
      <c r="F3763" s="2" t="s">
        <v>55</v>
      </c>
      <c r="G3763" s="2">
        <v>6.9999999999999999E-4</v>
      </c>
      <c r="H3763" s="2" t="str">
        <f>IF(OR(G3763="",G3764="",G3765="",G3766=""),"",(SUMIF(A3763:A$7000,A3763,G3763:G$7000)))</f>
        <v/>
      </c>
      <c r="I3763" s="55" t="str">
        <f t="shared" si="354"/>
        <v/>
      </c>
      <c r="J3763" s="61" t="str">
        <f t="shared" si="350"/>
        <v/>
      </c>
      <c r="K3763" s="55">
        <f t="array" ref="K3763">(MAX(IF($A3763=InsertVoiceSwitchActivateLOG!A$1:A$7000,InsertVoiceSwitchActivateLOG!H$1:H$7000,0)))</f>
        <v>0.02</v>
      </c>
      <c r="L3763" s="55" t="str">
        <f t="shared" si="355"/>
        <v/>
      </c>
      <c r="M3763" s="55">
        <f t="shared" si="353"/>
        <v>19.800000000003593</v>
      </c>
      <c r="N3763" s="59">
        <f t="shared" si="351"/>
        <v>75</v>
      </c>
      <c r="O3763" s="59">
        <f t="shared" si="352"/>
        <v>-1</v>
      </c>
    </row>
    <row r="3764" spans="1:15" ht="12.5" customHeight="1" x14ac:dyDescent="0.35">
      <c r="A3764" s="61">
        <v>75</v>
      </c>
      <c r="B3764" s="61" t="s">
        <v>54</v>
      </c>
      <c r="C3764" s="70">
        <v>159.92490000000001</v>
      </c>
      <c r="D3764" s="59" t="s">
        <v>50</v>
      </c>
      <c r="E3764" s="61" t="s">
        <v>41</v>
      </c>
      <c r="F3764" s="61" t="s">
        <v>55</v>
      </c>
      <c r="G3764" s="61">
        <v>2.9999999999999997E-4</v>
      </c>
      <c r="H3764" s="61" t="str">
        <f>IF(OR(G3764="",G3765="",G3766="",G3767=""),"",(SUMIF(A3764:A$7000,A3764,G3764:G$7000)))</f>
        <v/>
      </c>
      <c r="I3764" s="61" t="str">
        <f t="shared" si="354"/>
        <v/>
      </c>
      <c r="J3764" s="61" t="str">
        <f t="shared" si="350"/>
        <v/>
      </c>
      <c r="K3764" s="61">
        <f t="array" ref="K3764">(MAX(IF($A3764=InsertVoiceSwitchActivateLOG!A$1:A$7000,InsertVoiceSwitchActivateLOG!H$1:H$7000,0)))</f>
        <v>0.02</v>
      </c>
      <c r="L3764" s="61" t="str">
        <f t="shared" si="355"/>
        <v/>
      </c>
      <c r="M3764" s="61">
        <f t="shared" si="353"/>
        <v>19.599999999996953</v>
      </c>
      <c r="N3764" s="59" t="str">
        <f t="shared" si="351"/>
        <v/>
      </c>
      <c r="O3764" s="59" t="str">
        <f t="shared" si="352"/>
        <v/>
      </c>
    </row>
    <row r="3765" spans="1:15" ht="12.5" customHeight="1" x14ac:dyDescent="0.35">
      <c r="A3765" s="2">
        <v>75</v>
      </c>
      <c r="B3765" s="2" t="s">
        <v>54</v>
      </c>
      <c r="C3765" s="69">
        <v>159.94380000000001</v>
      </c>
      <c r="D3765" t="s">
        <v>50</v>
      </c>
      <c r="E3765" s="2" t="s">
        <v>41</v>
      </c>
      <c r="F3765" s="2" t="s">
        <v>55</v>
      </c>
      <c r="G3765" s="2"/>
      <c r="H3765" s="2" t="str">
        <f>IF(OR(G3765="",G3766="",G3767="",G3768=""),"",(SUMIF(A3765:A$7000,A3765,G3765:G$7000)))</f>
        <v/>
      </c>
      <c r="I3765" s="55" t="str">
        <f t="shared" si="354"/>
        <v/>
      </c>
      <c r="J3765" s="61" t="str">
        <f t="shared" si="350"/>
        <v/>
      </c>
      <c r="K3765" s="55">
        <f t="array" ref="K3765">(MAX(IF($A3765=InsertVoiceSwitchActivateLOG!A$1:A$7000,InsertVoiceSwitchActivateLOG!H$1:H$7000,0)))</f>
        <v>0.02</v>
      </c>
      <c r="L3765" s="55" t="str">
        <f t="shared" si="355"/>
        <v/>
      </c>
      <c r="M3765" s="55">
        <f t="shared" si="353"/>
        <v>18.900000000002137</v>
      </c>
      <c r="N3765" s="59" t="str">
        <f t="shared" si="351"/>
        <v/>
      </c>
      <c r="O3765" s="59" t="str">
        <f t="shared" si="352"/>
        <v/>
      </c>
    </row>
    <row r="3766" spans="1:15" ht="12.5" customHeight="1" x14ac:dyDescent="0.35">
      <c r="A3766" s="61">
        <v>75</v>
      </c>
      <c r="B3766" s="61" t="s">
        <v>54</v>
      </c>
      <c r="C3766" s="70">
        <v>159.96109999999999</v>
      </c>
      <c r="D3766" s="59" t="s">
        <v>50</v>
      </c>
      <c r="E3766" s="61" t="s">
        <v>41</v>
      </c>
      <c r="F3766" s="61" t="s">
        <v>55</v>
      </c>
      <c r="G3766" s="61"/>
      <c r="H3766" s="61" t="str">
        <f>IF(OR(G3766="",G3767="",G3768="",G3769=""),"",(SUMIF(A3766:A$7000,A3766,G3766:G$7000)))</f>
        <v/>
      </c>
      <c r="I3766" s="61" t="str">
        <f t="shared" si="354"/>
        <v/>
      </c>
      <c r="J3766" s="61" t="str">
        <f t="shared" si="350"/>
        <v/>
      </c>
      <c r="K3766" s="61">
        <f t="array" ref="K3766">(MAX(IF($A3766=InsertVoiceSwitchActivateLOG!A$1:A$7000,InsertVoiceSwitchActivateLOG!H$1:H$7000,0)))</f>
        <v>0.02</v>
      </c>
      <c r="L3766" s="61" t="str">
        <f t="shared" si="355"/>
        <v/>
      </c>
      <c r="M3766" s="61">
        <f t="shared" si="353"/>
        <v>17.299999999977445</v>
      </c>
      <c r="N3766" s="59" t="str">
        <f t="shared" si="351"/>
        <v/>
      </c>
      <c r="O3766" s="59" t="str">
        <f t="shared" si="352"/>
        <v/>
      </c>
    </row>
    <row r="3767" spans="1:15" ht="12.5" customHeight="1" x14ac:dyDescent="0.35">
      <c r="A3767" s="2">
        <v>75</v>
      </c>
      <c r="B3767" s="2" t="s">
        <v>54</v>
      </c>
      <c r="C3767" s="69">
        <v>159.9776</v>
      </c>
      <c r="D3767" t="s">
        <v>50</v>
      </c>
      <c r="E3767" s="2" t="s">
        <v>41</v>
      </c>
      <c r="F3767" s="2" t="s">
        <v>55</v>
      </c>
      <c r="G3767" s="2"/>
      <c r="H3767" s="2" t="str">
        <f>IF(OR(G3767="",G3768="",G3769="",G3770=""),"",(SUMIF(A3767:A$7000,A3767,G3767:G$7000)))</f>
        <v/>
      </c>
      <c r="I3767" s="55" t="str">
        <f t="shared" si="354"/>
        <v/>
      </c>
      <c r="J3767" s="61" t="str">
        <f t="shared" si="350"/>
        <v/>
      </c>
      <c r="K3767" s="55">
        <f t="array" ref="K3767">(MAX(IF($A3767=InsertVoiceSwitchActivateLOG!A$1:A$7000,InsertVoiceSwitchActivateLOG!H$1:H$7000,0)))</f>
        <v>0.02</v>
      </c>
      <c r="L3767" s="55" t="str">
        <f t="shared" si="355"/>
        <v/>
      </c>
      <c r="M3767" s="55">
        <f t="shared" si="353"/>
        <v>16.500000000007731</v>
      </c>
      <c r="N3767" s="59" t="str">
        <f t="shared" si="351"/>
        <v/>
      </c>
      <c r="O3767" s="59" t="str">
        <f t="shared" si="352"/>
        <v/>
      </c>
    </row>
    <row r="3768" spans="1:15" ht="12.5" customHeight="1" x14ac:dyDescent="0.35">
      <c r="A3768" s="61">
        <v>75</v>
      </c>
      <c r="B3768" s="61" t="s">
        <v>54</v>
      </c>
      <c r="C3768" s="70">
        <v>159.99340000000001</v>
      </c>
      <c r="D3768" s="59" t="s">
        <v>50</v>
      </c>
      <c r="E3768" s="61" t="s">
        <v>41</v>
      </c>
      <c r="F3768" s="61" t="s">
        <v>55</v>
      </c>
      <c r="G3768" s="61"/>
      <c r="H3768" s="61" t="str">
        <f>IF(OR(G3768="",G3769="",G3770="",G3771=""),"",(SUMIF(A3768:A$7000,A3768,G3768:G$7000)))</f>
        <v/>
      </c>
      <c r="I3768" s="61" t="str">
        <f t="shared" si="354"/>
        <v/>
      </c>
      <c r="J3768" s="61" t="str">
        <f t="shared" si="350"/>
        <v/>
      </c>
      <c r="K3768" s="61">
        <f t="array" ref="K3768">(MAX(IF($A3768=InsertVoiceSwitchActivateLOG!A$1:A$7000,InsertVoiceSwitchActivateLOG!H$1:H$7000,0)))</f>
        <v>0.02</v>
      </c>
      <c r="L3768" s="61" t="str">
        <f t="shared" si="355"/>
        <v/>
      </c>
      <c r="M3768" s="61">
        <f t="shared" si="353"/>
        <v>15.800000000012915</v>
      </c>
      <c r="N3768" s="59" t="str">
        <f t="shared" si="351"/>
        <v/>
      </c>
      <c r="O3768" s="59" t="str">
        <f t="shared" si="352"/>
        <v/>
      </c>
    </row>
    <row r="3769" spans="1:15" ht="12.5" customHeight="1" x14ac:dyDescent="0.35">
      <c r="A3769" s="2">
        <v>75</v>
      </c>
      <c r="B3769" s="2" t="s">
        <v>54</v>
      </c>
      <c r="C3769" s="69">
        <v>160.01310000000001</v>
      </c>
      <c r="D3769" t="s">
        <v>50</v>
      </c>
      <c r="E3769" s="2" t="s">
        <v>41</v>
      </c>
      <c r="F3769" s="2" t="s">
        <v>55</v>
      </c>
      <c r="G3769" s="2"/>
      <c r="H3769" s="2" t="str">
        <f>IF(OR(G3769="",G3770="",G3771="",G3772=""),"",(SUMIF(A3769:A$7000,A3769,G3769:G$7000)))</f>
        <v/>
      </c>
      <c r="I3769" s="55" t="str">
        <f t="shared" si="354"/>
        <v/>
      </c>
      <c r="J3769" s="61" t="str">
        <f t="shared" si="350"/>
        <v/>
      </c>
      <c r="K3769" s="55">
        <f t="array" ref="K3769">(MAX(IF($A3769=InsertVoiceSwitchActivateLOG!A$1:A$7000,InsertVoiceSwitchActivateLOG!H$1:H$7000,0)))</f>
        <v>0.02</v>
      </c>
      <c r="L3769" s="55" t="str">
        <f t="shared" si="355"/>
        <v/>
      </c>
      <c r="M3769" s="55">
        <f t="shared" si="353"/>
        <v>19.700000000000273</v>
      </c>
      <c r="N3769" s="59" t="str">
        <f t="shared" si="351"/>
        <v/>
      </c>
      <c r="O3769" s="59" t="str">
        <f t="shared" si="352"/>
        <v/>
      </c>
    </row>
    <row r="3770" spans="1:15" ht="12.5" customHeight="1" x14ac:dyDescent="0.35">
      <c r="A3770" s="61">
        <v>75</v>
      </c>
      <c r="B3770" s="61" t="s">
        <v>54</v>
      </c>
      <c r="C3770" s="70">
        <v>160.0282</v>
      </c>
      <c r="D3770" s="59" t="s">
        <v>50</v>
      </c>
      <c r="E3770" s="61" t="s">
        <v>41</v>
      </c>
      <c r="F3770" s="61" t="s">
        <v>55</v>
      </c>
      <c r="G3770" s="61"/>
      <c r="H3770" s="61" t="str">
        <f>IF(OR(G3770="",G3771="",G3772="",G3773=""),"",(SUMIF(A3770:A$7000,A3770,G3770:G$7000)))</f>
        <v/>
      </c>
      <c r="I3770" s="61" t="str">
        <f t="shared" si="354"/>
        <v/>
      </c>
      <c r="J3770" s="61" t="str">
        <f t="shared" si="350"/>
        <v/>
      </c>
      <c r="K3770" s="61">
        <f t="array" ref="K3770">(MAX(IF($A3770=InsertVoiceSwitchActivateLOG!A$1:A$7000,InsertVoiceSwitchActivateLOG!H$1:H$7000,0)))</f>
        <v>0.02</v>
      </c>
      <c r="L3770" s="61" t="str">
        <f t="shared" si="355"/>
        <v/>
      </c>
      <c r="M3770" s="61">
        <f t="shared" si="353"/>
        <v>15.099999999989677</v>
      </c>
      <c r="N3770" s="59" t="str">
        <f t="shared" si="351"/>
        <v/>
      </c>
      <c r="O3770" s="59" t="str">
        <f t="shared" si="352"/>
        <v/>
      </c>
    </row>
    <row r="3771" spans="1:15" ht="12.5" customHeight="1" x14ac:dyDescent="0.35">
      <c r="A3771" s="2">
        <v>75</v>
      </c>
      <c r="B3771" s="2" t="s">
        <v>54</v>
      </c>
      <c r="C3771" s="69">
        <v>160.04519999999999</v>
      </c>
      <c r="D3771" t="s">
        <v>50</v>
      </c>
      <c r="E3771" s="2" t="s">
        <v>41</v>
      </c>
      <c r="F3771" s="2" t="s">
        <v>55</v>
      </c>
      <c r="G3771" s="2"/>
      <c r="H3771" s="2" t="str">
        <f>IF(OR(G3771="",G3772="",G3773="",G3774=""),"",(SUMIF(A3771:A$7000,A3771,G3771:G$7000)))</f>
        <v/>
      </c>
      <c r="I3771" s="55" t="str">
        <f t="shared" si="354"/>
        <v/>
      </c>
      <c r="J3771" s="61" t="str">
        <f t="shared" si="350"/>
        <v/>
      </c>
      <c r="K3771" s="55">
        <f t="array" ref="K3771">(MAX(IF($A3771=InsertVoiceSwitchActivateLOG!A$1:A$7000,InsertVoiceSwitchActivateLOG!H$1:H$7000,0)))</f>
        <v>0.02</v>
      </c>
      <c r="L3771" s="55" t="str">
        <f t="shared" si="355"/>
        <v/>
      </c>
      <c r="M3771" s="55">
        <f t="shared" si="353"/>
        <v>16.999999999995907</v>
      </c>
      <c r="N3771" s="59" t="str">
        <f t="shared" si="351"/>
        <v/>
      </c>
      <c r="O3771" s="59" t="str">
        <f t="shared" si="352"/>
        <v/>
      </c>
    </row>
    <row r="3772" spans="1:15" ht="12.5" customHeight="1" x14ac:dyDescent="0.35">
      <c r="A3772" s="61">
        <v>75</v>
      </c>
      <c r="B3772" s="61" t="s">
        <v>54</v>
      </c>
      <c r="C3772" s="70">
        <v>160.06110000000001</v>
      </c>
      <c r="D3772" s="59" t="s">
        <v>50</v>
      </c>
      <c r="E3772" s="61" t="s">
        <v>41</v>
      </c>
      <c r="F3772" s="61" t="s">
        <v>55</v>
      </c>
      <c r="G3772" s="61"/>
      <c r="H3772" s="61" t="str">
        <f>IF(OR(G3772="",G3773="",G3774="",G3775=""),"",(SUMIF(A3772:A$7000,A3772,G3772:G$7000)))</f>
        <v/>
      </c>
      <c r="I3772" s="61" t="str">
        <f t="shared" si="354"/>
        <v/>
      </c>
      <c r="J3772" s="61" t="str">
        <f t="shared" si="350"/>
        <v/>
      </c>
      <c r="K3772" s="61">
        <f t="array" ref="K3772">(MAX(IF($A3772=InsertVoiceSwitchActivateLOG!A$1:A$7000,InsertVoiceSwitchActivateLOG!H$1:H$7000,0)))</f>
        <v>0.02</v>
      </c>
      <c r="L3772" s="61" t="str">
        <f t="shared" si="355"/>
        <v/>
      </c>
      <c r="M3772" s="61">
        <f t="shared" si="353"/>
        <v>15.900000000016234</v>
      </c>
      <c r="N3772" s="59" t="str">
        <f t="shared" si="351"/>
        <v/>
      </c>
      <c r="O3772" s="59" t="str">
        <f t="shared" si="352"/>
        <v/>
      </c>
    </row>
    <row r="3773" spans="1:15" ht="12.5" customHeight="1" x14ac:dyDescent="0.35">
      <c r="A3773" s="2">
        <v>75</v>
      </c>
      <c r="B3773" s="2" t="s">
        <v>54</v>
      </c>
      <c r="C3773" s="69">
        <v>160.08320000000001</v>
      </c>
      <c r="D3773" t="s">
        <v>50</v>
      </c>
      <c r="E3773" s="2" t="s">
        <v>41</v>
      </c>
      <c r="F3773" s="2" t="s">
        <v>55</v>
      </c>
      <c r="G3773" s="2"/>
      <c r="H3773" s="2" t="str">
        <f>IF(OR(G3773="",G3774="",G3775="",G3776=""),"",(SUMIF(A3773:A$7000,A3773,G3773:G$7000)))</f>
        <v/>
      </c>
      <c r="I3773" s="55" t="str">
        <f t="shared" si="354"/>
        <v/>
      </c>
      <c r="J3773" s="61" t="str">
        <f t="shared" si="350"/>
        <v/>
      </c>
      <c r="K3773" s="55">
        <f t="array" ref="K3773">(MAX(IF($A3773=InsertVoiceSwitchActivateLOG!A$1:A$7000,InsertVoiceSwitchActivateLOG!H$1:H$7000,0)))</f>
        <v>0.02</v>
      </c>
      <c r="L3773" s="55" t="str">
        <f t="shared" si="355"/>
        <v/>
      </c>
      <c r="M3773" s="55">
        <f t="shared" si="353"/>
        <v>22.099999999994679</v>
      </c>
      <c r="N3773" s="59" t="str">
        <f t="shared" si="351"/>
        <v/>
      </c>
      <c r="O3773" s="59" t="str">
        <f t="shared" si="352"/>
        <v/>
      </c>
    </row>
    <row r="3774" spans="1:15" ht="12.5" customHeight="1" x14ac:dyDescent="0.35">
      <c r="A3774" s="61">
        <v>75</v>
      </c>
      <c r="B3774" s="61" t="s">
        <v>54</v>
      </c>
      <c r="C3774" s="70">
        <v>160.09870000000001</v>
      </c>
      <c r="D3774" s="59" t="s">
        <v>50</v>
      </c>
      <c r="E3774" s="61" t="s">
        <v>41</v>
      </c>
      <c r="F3774" s="61" t="s">
        <v>55</v>
      </c>
      <c r="G3774" s="61"/>
      <c r="H3774" s="61" t="str">
        <f>IF(OR(G3774="",G3775="",G3776="",G3777=""),"",(SUMIF(A3774:A$7000,A3774,G3774:G$7000)))</f>
        <v/>
      </c>
      <c r="I3774" s="61" t="str">
        <f t="shared" si="354"/>
        <v/>
      </c>
      <c r="J3774" s="61" t="str">
        <f t="shared" si="350"/>
        <v/>
      </c>
      <c r="K3774" s="61">
        <f t="array" ref="K3774">(MAX(IF($A3774=InsertVoiceSwitchActivateLOG!A$1:A$7000,InsertVoiceSwitchActivateLOG!H$1:H$7000,0)))</f>
        <v>0.02</v>
      </c>
      <c r="L3774" s="61" t="str">
        <f t="shared" si="355"/>
        <v/>
      </c>
      <c r="M3774" s="61">
        <f t="shared" si="353"/>
        <v>15.500000000002956</v>
      </c>
      <c r="N3774" s="59" t="str">
        <f t="shared" si="351"/>
        <v/>
      </c>
      <c r="O3774" s="59" t="str">
        <f t="shared" si="352"/>
        <v/>
      </c>
    </row>
    <row r="3775" spans="1:15" ht="12.5" customHeight="1" x14ac:dyDescent="0.35">
      <c r="A3775" s="2">
        <v>75</v>
      </c>
      <c r="B3775" s="2" t="s">
        <v>54</v>
      </c>
      <c r="C3775" s="69">
        <v>160.11779999999999</v>
      </c>
      <c r="D3775" t="s">
        <v>50</v>
      </c>
      <c r="E3775" s="2" t="s">
        <v>41</v>
      </c>
      <c r="F3775" s="2" t="s">
        <v>55</v>
      </c>
      <c r="G3775" s="2"/>
      <c r="H3775" s="2" t="str">
        <f>IF(OR(G3775="",G3776="",G3777="",G3778=""),"",(SUMIF(A3775:A$7000,A3775,G3775:G$7000)))</f>
        <v/>
      </c>
      <c r="I3775" s="55" t="str">
        <f t="shared" si="354"/>
        <v/>
      </c>
      <c r="J3775" s="61" t="str">
        <f t="shared" si="350"/>
        <v/>
      </c>
      <c r="K3775" s="55">
        <f t="array" ref="K3775">(MAX(IF($A3775=InsertVoiceSwitchActivateLOG!A$1:A$7000,InsertVoiceSwitchActivateLOG!H$1:H$7000,0)))</f>
        <v>0.02</v>
      </c>
      <c r="L3775" s="55" t="str">
        <f t="shared" si="355"/>
        <v/>
      </c>
      <c r="M3775" s="55">
        <f t="shared" si="353"/>
        <v>19.099999999980355</v>
      </c>
      <c r="N3775" s="59" t="str">
        <f t="shared" si="351"/>
        <v/>
      </c>
      <c r="O3775" s="59" t="str">
        <f t="shared" si="352"/>
        <v/>
      </c>
    </row>
    <row r="3776" spans="1:15" ht="12.5" customHeight="1" x14ac:dyDescent="0.35">
      <c r="A3776" s="61">
        <v>75</v>
      </c>
      <c r="B3776" s="61" t="s">
        <v>54</v>
      </c>
      <c r="C3776" s="70">
        <v>160.1387</v>
      </c>
      <c r="D3776" s="59" t="s">
        <v>50</v>
      </c>
      <c r="E3776" s="61" t="s">
        <v>41</v>
      </c>
      <c r="F3776" s="61" t="s">
        <v>55</v>
      </c>
      <c r="G3776" s="61"/>
      <c r="H3776" s="61" t="str">
        <f>IF(OR(G3776="",G3777="",G3778="",G3779=""),"",(SUMIF(A3776:A$7000,A3776,G3776:G$7000)))</f>
        <v/>
      </c>
      <c r="I3776" s="61" t="str">
        <f t="shared" si="354"/>
        <v/>
      </c>
      <c r="J3776" s="61" t="str">
        <f t="shared" si="350"/>
        <v/>
      </c>
      <c r="K3776" s="61">
        <f t="array" ref="K3776">(MAX(IF($A3776=InsertVoiceSwitchActivateLOG!A$1:A$7000,InsertVoiceSwitchActivateLOG!H$1:H$7000,0)))</f>
        <v>0.02</v>
      </c>
      <c r="L3776" s="61" t="str">
        <f t="shared" si="355"/>
        <v/>
      </c>
      <c r="M3776" s="61">
        <f t="shared" si="353"/>
        <v>20.900000000011687</v>
      </c>
      <c r="N3776" s="59" t="str">
        <f t="shared" si="351"/>
        <v/>
      </c>
      <c r="O3776" s="59" t="str">
        <f t="shared" si="352"/>
        <v/>
      </c>
    </row>
    <row r="3777" spans="1:15" ht="12.5" customHeight="1" x14ac:dyDescent="0.35">
      <c r="A3777" s="2">
        <v>75</v>
      </c>
      <c r="B3777" s="2" t="s">
        <v>54</v>
      </c>
      <c r="C3777" s="69">
        <v>160.16040000000001</v>
      </c>
      <c r="D3777" t="s">
        <v>50</v>
      </c>
      <c r="E3777" s="2" t="s">
        <v>41</v>
      </c>
      <c r="F3777" s="2" t="s">
        <v>55</v>
      </c>
      <c r="G3777" s="2"/>
      <c r="H3777" s="2" t="str">
        <f>IF(OR(G3777="",G3778="",G3779="",G3780=""),"",(SUMIF(A3777:A$7000,A3777,G3777:G$7000)))</f>
        <v/>
      </c>
      <c r="I3777" s="55" t="str">
        <f t="shared" si="354"/>
        <v/>
      </c>
      <c r="J3777" s="61" t="str">
        <f t="shared" si="350"/>
        <v/>
      </c>
      <c r="K3777" s="55">
        <f t="array" ref="K3777">(MAX(IF($A3777=InsertVoiceSwitchActivateLOG!A$1:A$7000,InsertVoiceSwitchActivateLOG!H$1:H$7000,0)))</f>
        <v>0.02</v>
      </c>
      <c r="L3777" s="55" t="str">
        <f t="shared" si="355"/>
        <v/>
      </c>
      <c r="M3777" s="55">
        <f t="shared" si="353"/>
        <v>21.700000000009823</v>
      </c>
      <c r="N3777" s="59" t="str">
        <f t="shared" si="351"/>
        <v/>
      </c>
      <c r="O3777" s="59" t="str">
        <f t="shared" si="352"/>
        <v/>
      </c>
    </row>
    <row r="3778" spans="1:15" ht="12.5" customHeight="1" x14ac:dyDescent="0.35">
      <c r="A3778" s="61">
        <v>75</v>
      </c>
      <c r="B3778" s="61" t="s">
        <v>54</v>
      </c>
      <c r="C3778" s="70">
        <v>160.17830000000001</v>
      </c>
      <c r="D3778" s="59" t="s">
        <v>50</v>
      </c>
      <c r="E3778" s="61" t="s">
        <v>41</v>
      </c>
      <c r="F3778" s="61" t="s">
        <v>55</v>
      </c>
      <c r="G3778" s="61"/>
      <c r="H3778" s="61" t="str">
        <f>IF(OR(G3778="",G3779="",G3780="",G3781=""),"",(SUMIF(A3778:A$7000,A3778,G3778:G$7000)))</f>
        <v/>
      </c>
      <c r="I3778" s="61" t="str">
        <f t="shared" si="354"/>
        <v/>
      </c>
      <c r="J3778" s="61" t="str">
        <f t="shared" si="350"/>
        <v/>
      </c>
      <c r="K3778" s="61">
        <f t="array" ref="K3778">(MAX(IF($A3778=InsertVoiceSwitchActivateLOG!A$1:A$7000,InsertVoiceSwitchActivateLOG!H$1:H$7000,0)))</f>
        <v>0.02</v>
      </c>
      <c r="L3778" s="61" t="str">
        <f t="shared" si="355"/>
        <v/>
      </c>
      <c r="M3778" s="61">
        <f t="shared" si="353"/>
        <v>17.899999999997362</v>
      </c>
      <c r="N3778" s="59" t="str">
        <f t="shared" si="351"/>
        <v/>
      </c>
      <c r="O3778" s="59" t="str">
        <f t="shared" si="352"/>
        <v/>
      </c>
    </row>
    <row r="3779" spans="1:15" ht="12.5" customHeight="1" x14ac:dyDescent="0.35">
      <c r="A3779" s="2">
        <v>75</v>
      </c>
      <c r="B3779" s="2" t="s">
        <v>54</v>
      </c>
      <c r="C3779" s="69">
        <v>160.19390000000001</v>
      </c>
      <c r="D3779" t="s">
        <v>50</v>
      </c>
      <c r="E3779" s="2" t="s">
        <v>41</v>
      </c>
      <c r="F3779" s="2" t="s">
        <v>55</v>
      </c>
      <c r="G3779" s="2"/>
      <c r="H3779" s="2" t="str">
        <f>IF(OR(G3779="",G3780="",G3781="",G3782=""),"",(SUMIF(A3779:A$7000,A3779,G3779:G$7000)))</f>
        <v/>
      </c>
      <c r="I3779" s="55" t="str">
        <f t="shared" si="354"/>
        <v/>
      </c>
      <c r="J3779" s="61" t="str">
        <f t="shared" si="350"/>
        <v/>
      </c>
      <c r="K3779" s="55">
        <f t="array" ref="K3779">(MAX(IF($A3779=InsertVoiceSwitchActivateLOG!A$1:A$7000,InsertVoiceSwitchActivateLOG!H$1:H$7000,0)))</f>
        <v>0.02</v>
      </c>
      <c r="L3779" s="55" t="str">
        <f t="shared" si="355"/>
        <v/>
      </c>
      <c r="M3779" s="55">
        <f t="shared" si="353"/>
        <v>15.600000000006276</v>
      </c>
      <c r="N3779" s="59" t="str">
        <f t="shared" si="351"/>
        <v/>
      </c>
      <c r="O3779" s="59" t="str">
        <f t="shared" si="352"/>
        <v/>
      </c>
    </row>
    <row r="3780" spans="1:15" ht="12.5" customHeight="1" x14ac:dyDescent="0.35">
      <c r="A3780" s="61">
        <v>75</v>
      </c>
      <c r="B3780" s="61" t="s">
        <v>54</v>
      </c>
      <c r="C3780" s="70">
        <v>160.21299999999999</v>
      </c>
      <c r="D3780" s="59" t="s">
        <v>50</v>
      </c>
      <c r="E3780" s="61" t="s">
        <v>41</v>
      </c>
      <c r="F3780" s="61" t="s">
        <v>55</v>
      </c>
      <c r="G3780" s="61"/>
      <c r="H3780" s="61" t="str">
        <f>IF(OR(G3780="",G3781="",G3782="",G3783=""),"",(SUMIF(A3780:A$7000,A3780,G3780:G$7000)))</f>
        <v/>
      </c>
      <c r="I3780" s="61" t="str">
        <f t="shared" si="354"/>
        <v/>
      </c>
      <c r="J3780" s="61" t="str">
        <f t="shared" si="350"/>
        <v/>
      </c>
      <c r="K3780" s="61">
        <f t="array" ref="K3780">(MAX(IF($A3780=InsertVoiceSwitchActivateLOG!A$1:A$7000,InsertVoiceSwitchActivateLOG!H$1:H$7000,0)))</f>
        <v>0.02</v>
      </c>
      <c r="L3780" s="61" t="str">
        <f t="shared" si="355"/>
        <v/>
      </c>
      <c r="M3780" s="61">
        <f t="shared" si="353"/>
        <v>19.099999999980355</v>
      </c>
      <c r="N3780" s="59" t="str">
        <f t="shared" si="351"/>
        <v/>
      </c>
      <c r="O3780" s="59" t="str">
        <f t="shared" si="352"/>
        <v/>
      </c>
    </row>
    <row r="3781" spans="1:15" ht="12.5" customHeight="1" x14ac:dyDescent="0.35">
      <c r="A3781" s="2">
        <v>75</v>
      </c>
      <c r="B3781" s="2" t="s">
        <v>54</v>
      </c>
      <c r="C3781" s="69">
        <v>160.23259999999999</v>
      </c>
      <c r="D3781" t="s">
        <v>50</v>
      </c>
      <c r="E3781" s="2" t="s">
        <v>41</v>
      </c>
      <c r="F3781" s="2" t="s">
        <v>55</v>
      </c>
      <c r="G3781" s="2"/>
      <c r="H3781" s="2" t="str">
        <f>IF(OR(G3781="",G3782="",G3783="",G3784=""),"",(SUMIF(A3781:A$7000,A3781,G3781:G$7000)))</f>
        <v/>
      </c>
      <c r="I3781" s="55" t="str">
        <f t="shared" si="354"/>
        <v/>
      </c>
      <c r="J3781" s="61" t="str">
        <f t="shared" si="350"/>
        <v/>
      </c>
      <c r="K3781" s="55">
        <f t="array" ref="K3781">(MAX(IF($A3781=InsertVoiceSwitchActivateLOG!A$1:A$7000,InsertVoiceSwitchActivateLOG!H$1:H$7000,0)))</f>
        <v>0.02</v>
      </c>
      <c r="L3781" s="55" t="str">
        <f t="shared" si="355"/>
        <v/>
      </c>
      <c r="M3781" s="55">
        <f t="shared" si="353"/>
        <v>19.599999999996953</v>
      </c>
      <c r="N3781" s="59" t="str">
        <f t="shared" si="351"/>
        <v/>
      </c>
      <c r="O3781" s="59" t="str">
        <f t="shared" si="352"/>
        <v/>
      </c>
    </row>
    <row r="3782" spans="1:15" ht="12.5" customHeight="1" x14ac:dyDescent="0.35">
      <c r="A3782" s="61">
        <v>75</v>
      </c>
      <c r="B3782" s="61" t="s">
        <v>54</v>
      </c>
      <c r="C3782" s="70">
        <v>160.2518</v>
      </c>
      <c r="D3782" s="59" t="s">
        <v>50</v>
      </c>
      <c r="E3782" s="61" t="s">
        <v>41</v>
      </c>
      <c r="F3782" s="61" t="s">
        <v>55</v>
      </c>
      <c r="G3782" s="61"/>
      <c r="H3782" s="61" t="str">
        <f>IF(OR(G3782="",G3783="",G3784="",G3785=""),"",(SUMIF(A3782:A$7000,A3782,G3782:G$7000)))</f>
        <v/>
      </c>
      <c r="I3782" s="61" t="str">
        <f t="shared" si="354"/>
        <v/>
      </c>
      <c r="J3782" s="61" t="str">
        <f t="shared" si="350"/>
        <v/>
      </c>
      <c r="K3782" s="61">
        <f t="array" ref="K3782">(MAX(IF($A3782=InsertVoiceSwitchActivateLOG!A$1:A$7000,InsertVoiceSwitchActivateLOG!H$1:H$7000,0)))</f>
        <v>0.02</v>
      </c>
      <c r="L3782" s="61" t="str">
        <f t="shared" si="355"/>
        <v/>
      </c>
      <c r="M3782" s="61">
        <f t="shared" si="353"/>
        <v>19.200000000012096</v>
      </c>
      <c r="N3782" s="59" t="str">
        <f t="shared" si="351"/>
        <v/>
      </c>
      <c r="O3782" s="59" t="str">
        <f t="shared" si="352"/>
        <v/>
      </c>
    </row>
    <row r="3783" spans="1:15" ht="12.5" customHeight="1" x14ac:dyDescent="0.35">
      <c r="A3783" s="2">
        <v>75</v>
      </c>
      <c r="B3783" s="2" t="s">
        <v>54</v>
      </c>
      <c r="C3783" s="69">
        <v>160.27189999999999</v>
      </c>
      <c r="D3783" t="s">
        <v>50</v>
      </c>
      <c r="E3783" s="2" t="s">
        <v>41</v>
      </c>
      <c r="F3783" s="2" t="s">
        <v>55</v>
      </c>
      <c r="G3783" s="2"/>
      <c r="H3783" s="2" t="str">
        <f>IF(OR(G3783="",G3784="",G3785="",G3786=""),"",(SUMIF(A3783:A$7000,A3783,G3783:G$7000)))</f>
        <v/>
      </c>
      <c r="I3783" s="55" t="str">
        <f t="shared" si="354"/>
        <v/>
      </c>
      <c r="J3783" s="61" t="str">
        <f t="shared" si="350"/>
        <v/>
      </c>
      <c r="K3783" s="55">
        <f t="array" ref="K3783">(MAX(IF($A3783=InsertVoiceSwitchActivateLOG!A$1:A$7000,InsertVoiceSwitchActivateLOG!H$1:H$7000,0)))</f>
        <v>0.02</v>
      </c>
      <c r="L3783" s="55" t="str">
        <f t="shared" si="355"/>
        <v/>
      </c>
      <c r="M3783" s="55">
        <f t="shared" si="353"/>
        <v>20.09999999998513</v>
      </c>
      <c r="N3783" s="59" t="str">
        <f t="shared" si="351"/>
        <v/>
      </c>
      <c r="O3783" s="59" t="str">
        <f t="shared" si="352"/>
        <v/>
      </c>
    </row>
    <row r="3784" spans="1:15" ht="12.5" customHeight="1" x14ac:dyDescent="0.35">
      <c r="A3784" s="61">
        <v>75</v>
      </c>
      <c r="B3784" s="61" t="s">
        <v>54</v>
      </c>
      <c r="C3784" s="70">
        <v>160.29079999999999</v>
      </c>
      <c r="D3784" s="59" t="s">
        <v>50</v>
      </c>
      <c r="E3784" s="61" t="s">
        <v>41</v>
      </c>
      <c r="F3784" s="61" t="s">
        <v>55</v>
      </c>
      <c r="G3784" s="61"/>
      <c r="H3784" s="61" t="str">
        <f>IF(OR(G3784="",G3785="",G3786="",G3787=""),"",(SUMIF(A3784:A$7000,A3784,G3784:G$7000)))</f>
        <v/>
      </c>
      <c r="I3784" s="61" t="str">
        <f t="shared" si="354"/>
        <v/>
      </c>
      <c r="J3784" s="61" t="str">
        <f t="shared" si="350"/>
        <v/>
      </c>
      <c r="K3784" s="61">
        <f t="array" ref="K3784">(MAX(IF($A3784=InsertVoiceSwitchActivateLOG!A$1:A$7000,InsertVoiceSwitchActivateLOG!H$1:H$7000,0)))</f>
        <v>0.02</v>
      </c>
      <c r="L3784" s="61" t="str">
        <f t="shared" si="355"/>
        <v/>
      </c>
      <c r="M3784" s="61">
        <f t="shared" si="353"/>
        <v>18.900000000002137</v>
      </c>
      <c r="N3784" s="59" t="str">
        <f t="shared" si="351"/>
        <v/>
      </c>
      <c r="O3784" s="59" t="str">
        <f t="shared" si="352"/>
        <v/>
      </c>
    </row>
    <row r="3785" spans="1:15" ht="12.5" customHeight="1" x14ac:dyDescent="0.35">
      <c r="A3785" s="2">
        <v>76</v>
      </c>
      <c r="B3785" s="2" t="s">
        <v>54</v>
      </c>
      <c r="C3785" s="69">
        <v>161.3211</v>
      </c>
      <c r="D3785" t="s">
        <v>50</v>
      </c>
      <c r="E3785" s="2" t="s">
        <v>41</v>
      </c>
      <c r="F3785" s="2" t="s">
        <v>55</v>
      </c>
      <c r="G3785" s="2"/>
      <c r="H3785" s="2" t="str">
        <f>IF(OR(G3785="",G3786="",G3787="",G3788=""),"",(SUMIF(A3785:A$7000,A3785,G3785:G$7000)))</f>
        <v/>
      </c>
      <c r="I3785" s="55" t="str">
        <f t="shared" si="354"/>
        <v/>
      </c>
      <c r="J3785" s="61" t="str">
        <f t="shared" si="350"/>
        <v/>
      </c>
      <c r="K3785" s="55">
        <f t="array" ref="K3785">(MAX(IF($A3785=InsertVoiceSwitchActivateLOG!A$1:A$7000,InsertVoiceSwitchActivateLOG!H$1:H$7000,0)))</f>
        <v>0.12220000000000002</v>
      </c>
      <c r="L3785" s="55" t="str">
        <f t="shared" si="355"/>
        <v/>
      </c>
      <c r="M3785" s="55">
        <f t="shared" si="353"/>
        <v>0</v>
      </c>
      <c r="N3785" s="59" t="str">
        <f t="shared" si="351"/>
        <v/>
      </c>
      <c r="O3785" s="59" t="str">
        <f t="shared" si="352"/>
        <v/>
      </c>
    </row>
    <row r="3786" spans="1:15" ht="12.5" customHeight="1" x14ac:dyDescent="0.35">
      <c r="A3786" s="61">
        <v>76</v>
      </c>
      <c r="B3786" s="61" t="s">
        <v>54</v>
      </c>
      <c r="C3786" s="70">
        <v>161.34399999999999</v>
      </c>
      <c r="D3786" s="59" t="s">
        <v>50</v>
      </c>
      <c r="E3786" s="61" t="s">
        <v>41</v>
      </c>
      <c r="F3786" s="61" t="s">
        <v>55</v>
      </c>
      <c r="G3786" s="61"/>
      <c r="H3786" s="61" t="str">
        <f>IF(OR(G3786="",G3787="",G3788="",G3789=""),"",(SUMIF(A3786:A$7000,A3786,G3786:G$7000)))</f>
        <v/>
      </c>
      <c r="I3786" s="61" t="str">
        <f t="shared" si="354"/>
        <v/>
      </c>
      <c r="J3786" s="61" t="str">
        <f t="shared" si="350"/>
        <v/>
      </c>
      <c r="K3786" s="61">
        <f t="array" ref="K3786">(MAX(IF($A3786=InsertVoiceSwitchActivateLOG!A$1:A$7000,InsertVoiceSwitchActivateLOG!H$1:H$7000,0)))</f>
        <v>0.12220000000000002</v>
      </c>
      <c r="L3786" s="61" t="str">
        <f t="shared" si="355"/>
        <v/>
      </c>
      <c r="M3786" s="61">
        <f t="shared" si="353"/>
        <v>22.899999999992815</v>
      </c>
      <c r="N3786" s="59" t="str">
        <f t="shared" si="351"/>
        <v/>
      </c>
      <c r="O3786" s="59" t="str">
        <f t="shared" si="352"/>
        <v/>
      </c>
    </row>
    <row r="3787" spans="1:15" ht="12.5" customHeight="1" x14ac:dyDescent="0.35">
      <c r="A3787" s="2">
        <v>76</v>
      </c>
      <c r="B3787" s="2" t="s">
        <v>54</v>
      </c>
      <c r="C3787" s="69">
        <v>161.35910000000001</v>
      </c>
      <c r="D3787" t="s">
        <v>50</v>
      </c>
      <c r="E3787" s="2" t="s">
        <v>41</v>
      </c>
      <c r="F3787" s="2" t="s">
        <v>55</v>
      </c>
      <c r="G3787" s="2"/>
      <c r="H3787" s="2" t="str">
        <f>IF(OR(G3787="",G3788="",G3789="",G3790=""),"",(SUMIF(A3787:A$7000,A3787,G3787:G$7000)))</f>
        <v/>
      </c>
      <c r="I3787" s="55" t="str">
        <f t="shared" si="354"/>
        <v/>
      </c>
      <c r="J3787" s="61" t="str">
        <f t="shared" si="350"/>
        <v/>
      </c>
      <c r="K3787" s="55">
        <f t="array" ref="K3787">(MAX(IF($A3787=InsertVoiceSwitchActivateLOG!A$1:A$7000,InsertVoiceSwitchActivateLOG!H$1:H$7000,0)))</f>
        <v>0.12220000000000002</v>
      </c>
      <c r="L3787" s="55" t="str">
        <f t="shared" si="355"/>
        <v/>
      </c>
      <c r="M3787" s="55">
        <f t="shared" si="353"/>
        <v>15.100000000018099</v>
      </c>
      <c r="N3787" s="59" t="str">
        <f t="shared" si="351"/>
        <v/>
      </c>
      <c r="O3787" s="59" t="str">
        <f t="shared" si="352"/>
        <v/>
      </c>
    </row>
    <row r="3788" spans="1:15" ht="12.5" customHeight="1" x14ac:dyDescent="0.35">
      <c r="A3788" s="61">
        <v>76</v>
      </c>
      <c r="B3788" s="61" t="s">
        <v>54</v>
      </c>
      <c r="C3788" s="70">
        <v>161.37530000000001</v>
      </c>
      <c r="D3788" s="59" t="s">
        <v>50</v>
      </c>
      <c r="E3788" s="61" t="s">
        <v>41</v>
      </c>
      <c r="F3788" s="61" t="s">
        <v>55</v>
      </c>
      <c r="G3788" s="61"/>
      <c r="H3788" s="61" t="str">
        <f>IF(OR(G3788="",G3789="",G3790="",G3791=""),"",(SUMIF(A3788:A$7000,A3788,G3788:G$7000)))</f>
        <v/>
      </c>
      <c r="I3788" s="61" t="str">
        <f t="shared" si="354"/>
        <v/>
      </c>
      <c r="J3788" s="61" t="str">
        <f t="shared" si="350"/>
        <v/>
      </c>
      <c r="K3788" s="61">
        <f t="array" ref="K3788">(MAX(IF($A3788=InsertVoiceSwitchActivateLOG!A$1:A$7000,InsertVoiceSwitchActivateLOG!H$1:H$7000,0)))</f>
        <v>0.12220000000000002</v>
      </c>
      <c r="L3788" s="61" t="str">
        <f t="shared" si="355"/>
        <v/>
      </c>
      <c r="M3788" s="61">
        <f t="shared" si="353"/>
        <v>16.199999999997772</v>
      </c>
      <c r="N3788" s="59" t="str">
        <f t="shared" si="351"/>
        <v/>
      </c>
      <c r="O3788" s="59" t="str">
        <f t="shared" si="352"/>
        <v/>
      </c>
    </row>
    <row r="3789" spans="1:15" ht="12.5" customHeight="1" x14ac:dyDescent="0.35">
      <c r="A3789" s="2">
        <v>76</v>
      </c>
      <c r="B3789" s="2" t="s">
        <v>54</v>
      </c>
      <c r="C3789" s="69">
        <v>161.39169999999999</v>
      </c>
      <c r="D3789" t="s">
        <v>50</v>
      </c>
      <c r="E3789" s="2" t="s">
        <v>41</v>
      </c>
      <c r="F3789" s="2" t="s">
        <v>55</v>
      </c>
      <c r="G3789" s="2"/>
      <c r="H3789" s="2" t="str">
        <f>IF(OR(G3789="",G3790="",G3791="",G3792=""),"",(SUMIF(A3789:A$7000,A3789,G3789:G$7000)))</f>
        <v/>
      </c>
      <c r="I3789" s="55" t="str">
        <f t="shared" si="354"/>
        <v/>
      </c>
      <c r="J3789" s="61" t="str">
        <f t="shared" si="350"/>
        <v/>
      </c>
      <c r="K3789" s="55">
        <f t="array" ref="K3789">(MAX(IF($A3789=InsertVoiceSwitchActivateLOG!A$1:A$7000,InsertVoiceSwitchActivateLOG!H$1:H$7000,0)))</f>
        <v>0.12220000000000002</v>
      </c>
      <c r="L3789" s="55" t="str">
        <f t="shared" si="355"/>
        <v/>
      </c>
      <c r="M3789" s="55">
        <f t="shared" si="353"/>
        <v>16.399999999975989</v>
      </c>
      <c r="N3789" s="59" t="str">
        <f t="shared" si="351"/>
        <v/>
      </c>
      <c r="O3789" s="59" t="str">
        <f t="shared" si="352"/>
        <v/>
      </c>
    </row>
    <row r="3790" spans="1:15" ht="12.5" customHeight="1" x14ac:dyDescent="0.35">
      <c r="A3790" s="61">
        <v>76</v>
      </c>
      <c r="B3790" s="61" t="s">
        <v>54</v>
      </c>
      <c r="C3790" s="70">
        <v>161.4143</v>
      </c>
      <c r="D3790" s="59" t="s">
        <v>50</v>
      </c>
      <c r="E3790" s="61" t="s">
        <v>41</v>
      </c>
      <c r="F3790" s="61" t="s">
        <v>55</v>
      </c>
      <c r="G3790" s="61"/>
      <c r="H3790" s="61" t="str">
        <f>IF(OR(G3790="",G3791="",G3792="",G3793=""),"",(SUMIF(A3790:A$7000,A3790,G3790:G$7000)))</f>
        <v/>
      </c>
      <c r="I3790" s="61" t="str">
        <f t="shared" si="354"/>
        <v/>
      </c>
      <c r="J3790" s="61" t="str">
        <f t="shared" si="350"/>
        <v/>
      </c>
      <c r="K3790" s="61">
        <f t="array" ref="K3790">(MAX(IF($A3790=InsertVoiceSwitchActivateLOG!A$1:A$7000,InsertVoiceSwitchActivateLOG!H$1:H$7000,0)))</f>
        <v>0.12220000000000002</v>
      </c>
      <c r="L3790" s="61" t="str">
        <f t="shared" si="355"/>
        <v/>
      </c>
      <c r="M3790" s="61">
        <f t="shared" si="353"/>
        <v>22.600000000011278</v>
      </c>
      <c r="N3790" s="59" t="str">
        <f t="shared" si="351"/>
        <v/>
      </c>
      <c r="O3790" s="59" t="str">
        <f t="shared" si="352"/>
        <v/>
      </c>
    </row>
    <row r="3791" spans="1:15" ht="12.5" customHeight="1" x14ac:dyDescent="0.35">
      <c r="A3791" s="2">
        <v>76</v>
      </c>
      <c r="B3791" s="2" t="s">
        <v>54</v>
      </c>
      <c r="C3791" s="69">
        <v>161.43809999999999</v>
      </c>
      <c r="D3791" t="s">
        <v>50</v>
      </c>
      <c r="E3791" s="2" t="s">
        <v>41</v>
      </c>
      <c r="F3791" s="2" t="s">
        <v>55</v>
      </c>
      <c r="G3791" s="2"/>
      <c r="H3791" s="2" t="str">
        <f>IF(OR(G3791="",G3792="",G3793="",G3794=""),"",(SUMIF(A3791:A$7000,A3791,G3791:G$7000)))</f>
        <v/>
      </c>
      <c r="I3791" s="55" t="str">
        <f t="shared" si="354"/>
        <v/>
      </c>
      <c r="J3791" s="61" t="str">
        <f t="shared" si="350"/>
        <v/>
      </c>
      <c r="K3791" s="55">
        <f t="array" ref="K3791">(MAX(IF($A3791=InsertVoiceSwitchActivateLOG!A$1:A$7000,InsertVoiceSwitchActivateLOG!H$1:H$7000,0)))</f>
        <v>0.12220000000000002</v>
      </c>
      <c r="L3791" s="55" t="str">
        <f t="shared" si="355"/>
        <v/>
      </c>
      <c r="M3791" s="55">
        <f t="shared" si="353"/>
        <v>23.79999999999427</v>
      </c>
      <c r="N3791" s="59" t="str">
        <f t="shared" si="351"/>
        <v/>
      </c>
      <c r="O3791" s="59" t="str">
        <f t="shared" si="352"/>
        <v/>
      </c>
    </row>
    <row r="3792" spans="1:15" ht="12.5" customHeight="1" x14ac:dyDescent="0.35">
      <c r="A3792" s="61">
        <v>76</v>
      </c>
      <c r="B3792" s="61" t="s">
        <v>54</v>
      </c>
      <c r="C3792" s="70">
        <v>161.45699999999999</v>
      </c>
      <c r="D3792" s="59" t="s">
        <v>50</v>
      </c>
      <c r="E3792" s="61" t="s">
        <v>41</v>
      </c>
      <c r="F3792" s="61" t="s">
        <v>55</v>
      </c>
      <c r="G3792" s="61"/>
      <c r="H3792" s="61" t="str">
        <f>IF(OR(G3792="",G3793="",G3794="",G3795=""),"",(SUMIF(A3792:A$7000,A3792,G3792:G$7000)))</f>
        <v/>
      </c>
      <c r="I3792" s="61" t="str">
        <f t="shared" si="354"/>
        <v/>
      </c>
      <c r="J3792" s="61" t="str">
        <f t="shared" si="350"/>
        <v/>
      </c>
      <c r="K3792" s="61">
        <f t="array" ref="K3792">(MAX(IF($A3792=InsertVoiceSwitchActivateLOG!A$1:A$7000,InsertVoiceSwitchActivateLOG!H$1:H$7000,0)))</f>
        <v>0.12220000000000002</v>
      </c>
      <c r="L3792" s="61" t="str">
        <f t="shared" si="355"/>
        <v/>
      </c>
      <c r="M3792" s="61">
        <f t="shared" si="353"/>
        <v>18.900000000002137</v>
      </c>
      <c r="N3792" s="59" t="str">
        <f t="shared" si="351"/>
        <v/>
      </c>
      <c r="O3792" s="59" t="str">
        <f t="shared" si="352"/>
        <v/>
      </c>
    </row>
    <row r="3793" spans="1:15" ht="12.5" customHeight="1" x14ac:dyDescent="0.35">
      <c r="A3793" s="2">
        <v>76</v>
      </c>
      <c r="B3793" s="2" t="s">
        <v>54</v>
      </c>
      <c r="C3793" s="69">
        <v>161.47239999999999</v>
      </c>
      <c r="D3793" t="s">
        <v>50</v>
      </c>
      <c r="E3793" s="2" t="s">
        <v>41</v>
      </c>
      <c r="F3793" s="2" t="s">
        <v>55</v>
      </c>
      <c r="G3793" s="2"/>
      <c r="H3793" s="2" t="str">
        <f>IF(OR(G3793="",G3794="",G3795="",G3796=""),"",(SUMIF(A3793:A$7000,A3793,G3793:G$7000)))</f>
        <v/>
      </c>
      <c r="I3793" s="55" t="str">
        <f t="shared" si="354"/>
        <v/>
      </c>
      <c r="J3793" s="61" t="str">
        <f t="shared" ref="J3793:J3856" si="356">IF(L3793="","",(VLOOKUP(A3793,A3793:E10777,5,FALSE)))</f>
        <v/>
      </c>
      <c r="K3793" s="55">
        <f t="array" ref="K3793">(MAX(IF($A3793=InsertVoiceSwitchActivateLOG!A$1:A$7000,InsertVoiceSwitchActivateLOG!H$1:H$7000,0)))</f>
        <v>0.12220000000000002</v>
      </c>
      <c r="L3793" s="55" t="str">
        <f t="shared" si="355"/>
        <v/>
      </c>
      <c r="M3793" s="55">
        <f t="shared" si="353"/>
        <v>15.399999999999636</v>
      </c>
      <c r="N3793" s="59" t="str">
        <f t="shared" ref="N3793:N3856" si="357">IF(AND(G3793&gt;0,G3794&gt;0,G3792&gt;0),A3793,"")</f>
        <v/>
      </c>
      <c r="O3793" s="59" t="str">
        <f t="shared" ref="O3793:O3856" si="358">IF(N3793="","",(IF(G3793&gt;G3794,-1,1)))</f>
        <v/>
      </c>
    </row>
    <row r="3794" spans="1:15" ht="12.5" customHeight="1" x14ac:dyDescent="0.35">
      <c r="A3794" s="61">
        <v>76</v>
      </c>
      <c r="B3794" s="61" t="s">
        <v>54</v>
      </c>
      <c r="C3794" s="70">
        <v>161.4905</v>
      </c>
      <c r="D3794" s="59" t="s">
        <v>50</v>
      </c>
      <c r="E3794" s="61" t="s">
        <v>41</v>
      </c>
      <c r="F3794" s="61" t="s">
        <v>55</v>
      </c>
      <c r="G3794" s="61"/>
      <c r="H3794" s="61" t="str">
        <f>IF(OR(G3794="",G3795="",G3796="",G3797=""),"",(SUMIF(A3794:A$7000,A3794,G3794:G$7000)))</f>
        <v/>
      </c>
      <c r="I3794" s="61" t="str">
        <f t="shared" si="354"/>
        <v/>
      </c>
      <c r="J3794" s="61" t="str">
        <f t="shared" si="356"/>
        <v/>
      </c>
      <c r="K3794" s="61">
        <f t="array" ref="K3794">(MAX(IF($A3794=InsertVoiceSwitchActivateLOG!A$1:A$7000,InsertVoiceSwitchActivateLOG!H$1:H$7000,0)))</f>
        <v>0.12220000000000002</v>
      </c>
      <c r="L3794" s="61" t="str">
        <f t="shared" si="355"/>
        <v/>
      </c>
      <c r="M3794" s="61">
        <f t="shared" ref="M3794:M3857" si="359">IF(A3794=A3793,ABS(C3794-C3793),0)*1000</f>
        <v>18.100000000004002</v>
      </c>
      <c r="N3794" s="59" t="str">
        <f t="shared" si="357"/>
        <v/>
      </c>
      <c r="O3794" s="59" t="str">
        <f t="shared" si="358"/>
        <v/>
      </c>
    </row>
    <row r="3795" spans="1:15" ht="12.5" customHeight="1" x14ac:dyDescent="0.35">
      <c r="A3795" s="2">
        <v>76</v>
      </c>
      <c r="B3795" s="2" t="s">
        <v>54</v>
      </c>
      <c r="C3795" s="69">
        <v>161.5077</v>
      </c>
      <c r="D3795" t="s">
        <v>50</v>
      </c>
      <c r="E3795" s="2" t="s">
        <v>41</v>
      </c>
      <c r="F3795" s="2" t="s">
        <v>55</v>
      </c>
      <c r="G3795" s="2"/>
      <c r="H3795" s="2" t="str">
        <f>IF(OR(G3795="",G3796="",G3797="",G3798=""),"",(SUMIF(A3795:A$7000,A3795,G3795:G$7000)))</f>
        <v/>
      </c>
      <c r="I3795" s="55" t="str">
        <f t="shared" si="354"/>
        <v/>
      </c>
      <c r="J3795" s="61" t="str">
        <f t="shared" si="356"/>
        <v/>
      </c>
      <c r="K3795" s="55">
        <f t="array" ref="K3795">(MAX(IF($A3795=InsertVoiceSwitchActivateLOG!A$1:A$7000,InsertVoiceSwitchActivateLOG!H$1:H$7000,0)))</f>
        <v>0.12220000000000002</v>
      </c>
      <c r="L3795" s="55" t="str">
        <f t="shared" si="355"/>
        <v/>
      </c>
      <c r="M3795" s="55">
        <f t="shared" si="359"/>
        <v>17.200000000002547</v>
      </c>
      <c r="N3795" s="59" t="str">
        <f t="shared" si="357"/>
        <v/>
      </c>
      <c r="O3795" s="59" t="str">
        <f t="shared" si="358"/>
        <v/>
      </c>
    </row>
    <row r="3796" spans="1:15" ht="12.5" customHeight="1" x14ac:dyDescent="0.35">
      <c r="A3796" s="61">
        <v>76</v>
      </c>
      <c r="B3796" s="61" t="s">
        <v>54</v>
      </c>
      <c r="C3796" s="70">
        <v>161.5249</v>
      </c>
      <c r="D3796" s="59" t="s">
        <v>50</v>
      </c>
      <c r="E3796" s="61" t="s">
        <v>41</v>
      </c>
      <c r="F3796" s="61" t="s">
        <v>55</v>
      </c>
      <c r="G3796" s="61"/>
      <c r="H3796" s="61" t="str">
        <f>IF(OR(G3796="",G3797="",G3798="",G3799=""),"",(SUMIF(A3796:A$7000,A3796,G3796:G$7000)))</f>
        <v/>
      </c>
      <c r="I3796" s="61" t="str">
        <f t="shared" si="354"/>
        <v/>
      </c>
      <c r="J3796" s="61" t="str">
        <f t="shared" si="356"/>
        <v/>
      </c>
      <c r="K3796" s="61">
        <f t="array" ref="K3796">(MAX(IF($A3796=InsertVoiceSwitchActivateLOG!A$1:A$7000,InsertVoiceSwitchActivateLOG!H$1:H$7000,0)))</f>
        <v>0.12220000000000002</v>
      </c>
      <c r="L3796" s="61" t="str">
        <f t="shared" si="355"/>
        <v/>
      </c>
      <c r="M3796" s="61">
        <f t="shared" si="359"/>
        <v>17.200000000002547</v>
      </c>
      <c r="N3796" s="59" t="str">
        <f t="shared" si="357"/>
        <v/>
      </c>
      <c r="O3796" s="59" t="str">
        <f t="shared" si="358"/>
        <v/>
      </c>
    </row>
    <row r="3797" spans="1:15" ht="12.5" customHeight="1" x14ac:dyDescent="0.35">
      <c r="A3797" s="2">
        <v>76</v>
      </c>
      <c r="B3797" s="2" t="s">
        <v>54</v>
      </c>
      <c r="C3797" s="69">
        <v>161.541</v>
      </c>
      <c r="D3797" t="s">
        <v>50</v>
      </c>
      <c r="E3797" s="2" t="s">
        <v>41</v>
      </c>
      <c r="F3797" s="2" t="s">
        <v>55</v>
      </c>
      <c r="G3797" s="2"/>
      <c r="H3797" s="2" t="str">
        <f>IF(OR(G3797="",G3798="",G3799="",G3800=""),"",(SUMIF(A3797:A$7000,A3797,G3797:G$7000)))</f>
        <v/>
      </c>
      <c r="I3797" s="55" t="str">
        <f t="shared" si="354"/>
        <v/>
      </c>
      <c r="J3797" s="61" t="str">
        <f t="shared" si="356"/>
        <v/>
      </c>
      <c r="K3797" s="55">
        <f t="array" ref="K3797">(MAX(IF($A3797=InsertVoiceSwitchActivateLOG!A$1:A$7000,InsertVoiceSwitchActivateLOG!H$1:H$7000,0)))</f>
        <v>0.12220000000000002</v>
      </c>
      <c r="L3797" s="55" t="str">
        <f t="shared" si="355"/>
        <v/>
      </c>
      <c r="M3797" s="55">
        <f t="shared" si="359"/>
        <v>16.099999999994452</v>
      </c>
      <c r="N3797" s="59" t="str">
        <f t="shared" si="357"/>
        <v/>
      </c>
      <c r="O3797" s="59" t="str">
        <f t="shared" si="358"/>
        <v/>
      </c>
    </row>
    <row r="3798" spans="1:15" ht="12.5" customHeight="1" x14ac:dyDescent="0.35">
      <c r="A3798" s="61">
        <v>76</v>
      </c>
      <c r="B3798" s="61" t="s">
        <v>54</v>
      </c>
      <c r="C3798" s="70">
        <v>161.56180000000001</v>
      </c>
      <c r="D3798" s="59" t="s">
        <v>50</v>
      </c>
      <c r="E3798" s="61" t="s">
        <v>41</v>
      </c>
      <c r="F3798" s="61" t="s">
        <v>55</v>
      </c>
      <c r="G3798" s="61"/>
      <c r="H3798" s="61" t="str">
        <f>IF(OR(G3798="",G3799="",G3800="",G3801=""),"",(SUMIF(A3798:A$7000,A3798,G3798:G$7000)))</f>
        <v/>
      </c>
      <c r="I3798" s="61" t="str">
        <f t="shared" si="354"/>
        <v/>
      </c>
      <c r="J3798" s="61" t="str">
        <f t="shared" si="356"/>
        <v/>
      </c>
      <c r="K3798" s="61">
        <f t="array" ref="K3798">(MAX(IF($A3798=InsertVoiceSwitchActivateLOG!A$1:A$7000,InsertVoiceSwitchActivateLOG!H$1:H$7000,0)))</f>
        <v>0.12220000000000002</v>
      </c>
      <c r="L3798" s="61" t="str">
        <f t="shared" si="355"/>
        <v/>
      </c>
      <c r="M3798" s="61">
        <f t="shared" si="359"/>
        <v>20.800000000008367</v>
      </c>
      <c r="N3798" s="59" t="str">
        <f t="shared" si="357"/>
        <v/>
      </c>
      <c r="O3798" s="59" t="str">
        <f t="shared" si="358"/>
        <v/>
      </c>
    </row>
    <row r="3799" spans="1:15" ht="12.5" customHeight="1" x14ac:dyDescent="0.35">
      <c r="A3799" s="2">
        <v>76</v>
      </c>
      <c r="B3799" s="2" t="s">
        <v>54</v>
      </c>
      <c r="C3799" s="69">
        <v>161.58260000000001</v>
      </c>
      <c r="D3799" t="s">
        <v>50</v>
      </c>
      <c r="E3799" s="2" t="s">
        <v>41</v>
      </c>
      <c r="F3799" s="2" t="s">
        <v>55</v>
      </c>
      <c r="G3799" s="2"/>
      <c r="H3799" s="2" t="str">
        <f>IF(OR(G3799="",G3800="",G3801="",G3802=""),"",(SUMIF(A3799:A$7000,A3799,G3799:G$7000)))</f>
        <v/>
      </c>
      <c r="I3799" s="55" t="str">
        <f t="shared" si="354"/>
        <v/>
      </c>
      <c r="J3799" s="61" t="str">
        <f t="shared" si="356"/>
        <v/>
      </c>
      <c r="K3799" s="55">
        <f t="array" ref="K3799">(MAX(IF($A3799=InsertVoiceSwitchActivateLOG!A$1:A$7000,InsertVoiceSwitchActivateLOG!H$1:H$7000,0)))</f>
        <v>0.12220000000000002</v>
      </c>
      <c r="L3799" s="55" t="str">
        <f t="shared" si="355"/>
        <v/>
      </c>
      <c r="M3799" s="55">
        <f t="shared" si="359"/>
        <v>20.800000000008367</v>
      </c>
      <c r="N3799" s="59" t="str">
        <f t="shared" si="357"/>
        <v/>
      </c>
      <c r="O3799" s="59" t="str">
        <f t="shared" si="358"/>
        <v/>
      </c>
    </row>
    <row r="3800" spans="1:15" ht="12.5" customHeight="1" x14ac:dyDescent="0.35">
      <c r="A3800" s="61">
        <v>76</v>
      </c>
      <c r="B3800" s="61" t="s">
        <v>54</v>
      </c>
      <c r="C3800" s="70">
        <v>161.59899999999999</v>
      </c>
      <c r="D3800" s="59" t="s">
        <v>50</v>
      </c>
      <c r="E3800" s="61" t="s">
        <v>41</v>
      </c>
      <c r="F3800" s="61" t="s">
        <v>55</v>
      </c>
      <c r="G3800" s="61"/>
      <c r="H3800" s="61" t="str">
        <f>IF(OR(G3800="",G3801="",G3802="",G3803=""),"",(SUMIF(A3800:A$7000,A3800,G3800:G$7000)))</f>
        <v/>
      </c>
      <c r="I3800" s="61" t="str">
        <f t="shared" si="354"/>
        <v/>
      </c>
      <c r="J3800" s="61" t="str">
        <f t="shared" si="356"/>
        <v/>
      </c>
      <c r="K3800" s="61">
        <f t="array" ref="K3800">(MAX(IF($A3800=InsertVoiceSwitchActivateLOG!A$1:A$7000,InsertVoiceSwitchActivateLOG!H$1:H$7000,0)))</f>
        <v>0.12220000000000002</v>
      </c>
      <c r="L3800" s="61" t="str">
        <f t="shared" si="355"/>
        <v/>
      </c>
      <c r="M3800" s="61">
        <f t="shared" si="359"/>
        <v>16.399999999975989</v>
      </c>
      <c r="N3800" s="59" t="str">
        <f t="shared" si="357"/>
        <v/>
      </c>
      <c r="O3800" s="59" t="str">
        <f t="shared" si="358"/>
        <v/>
      </c>
    </row>
    <row r="3801" spans="1:15" ht="12.5" customHeight="1" x14ac:dyDescent="0.35">
      <c r="A3801" s="2">
        <v>76</v>
      </c>
      <c r="B3801" s="2" t="s">
        <v>54</v>
      </c>
      <c r="C3801" s="69">
        <v>161.6173</v>
      </c>
      <c r="D3801" t="s">
        <v>50</v>
      </c>
      <c r="E3801" s="2" t="s">
        <v>41</v>
      </c>
      <c r="F3801" s="2" t="s">
        <v>55</v>
      </c>
      <c r="G3801" s="2"/>
      <c r="H3801" s="2" t="str">
        <f>IF(OR(G3801="",G3802="",G3803="",G3804=""),"",(SUMIF(A3801:A$7000,A3801,G3801:G$7000)))</f>
        <v/>
      </c>
      <c r="I3801" s="55" t="str">
        <f t="shared" si="354"/>
        <v/>
      </c>
      <c r="J3801" s="61" t="str">
        <f t="shared" si="356"/>
        <v/>
      </c>
      <c r="K3801" s="55">
        <f t="array" ref="K3801">(MAX(IF($A3801=InsertVoiceSwitchActivateLOG!A$1:A$7000,InsertVoiceSwitchActivateLOG!H$1:H$7000,0)))</f>
        <v>0.12220000000000002</v>
      </c>
      <c r="L3801" s="55" t="str">
        <f t="shared" si="355"/>
        <v/>
      </c>
      <c r="M3801" s="55">
        <f t="shared" si="359"/>
        <v>18.300000000010641</v>
      </c>
      <c r="N3801" s="59" t="str">
        <f t="shared" si="357"/>
        <v/>
      </c>
      <c r="O3801" s="59" t="str">
        <f t="shared" si="358"/>
        <v/>
      </c>
    </row>
    <row r="3802" spans="1:15" ht="12.5" customHeight="1" x14ac:dyDescent="0.35">
      <c r="A3802" s="61">
        <v>76</v>
      </c>
      <c r="B3802" s="61" t="s">
        <v>54</v>
      </c>
      <c r="C3802" s="70">
        <v>161.63810000000001</v>
      </c>
      <c r="D3802" s="59" t="s">
        <v>50</v>
      </c>
      <c r="E3802" s="61" t="s">
        <v>41</v>
      </c>
      <c r="F3802" s="61" t="s">
        <v>55</v>
      </c>
      <c r="G3802" s="61"/>
      <c r="H3802" s="61" t="str">
        <f>IF(OR(G3802="",G3803="",G3804="",G3805=""),"",(SUMIF(A3802:A$7000,A3802,G3802:G$7000)))</f>
        <v/>
      </c>
      <c r="I3802" s="61" t="str">
        <f t="shared" ref="I3802:I3865" si="360">IF(L3802="","",A3802)</f>
        <v/>
      </c>
      <c r="J3802" s="61" t="str">
        <f t="shared" si="356"/>
        <v/>
      </c>
      <c r="K3802" s="61">
        <f t="array" ref="K3802">(MAX(IF($A3802=InsertVoiceSwitchActivateLOG!A$1:A$7000,InsertVoiceSwitchActivateLOG!H$1:H$7000,0)))</f>
        <v>0.12220000000000002</v>
      </c>
      <c r="L3802" s="61" t="str">
        <f t="shared" ref="L3802:L3865" si="361">IF(H3802="","",IF(AND(H3801="",H3800="",H3799=""),C3802,""))</f>
        <v/>
      </c>
      <c r="M3802" s="61">
        <f t="shared" si="359"/>
        <v>20.800000000008367</v>
      </c>
      <c r="N3802" s="59" t="str">
        <f t="shared" si="357"/>
        <v/>
      </c>
      <c r="O3802" s="59" t="str">
        <f t="shared" si="358"/>
        <v/>
      </c>
    </row>
    <row r="3803" spans="1:15" ht="12.5" customHeight="1" x14ac:dyDescent="0.35">
      <c r="A3803" s="2">
        <v>76</v>
      </c>
      <c r="B3803" s="2" t="s">
        <v>54</v>
      </c>
      <c r="C3803" s="69">
        <v>161.65780000000001</v>
      </c>
      <c r="D3803" t="s">
        <v>50</v>
      </c>
      <c r="E3803" s="2" t="s">
        <v>41</v>
      </c>
      <c r="F3803" s="2" t="s">
        <v>55</v>
      </c>
      <c r="G3803" s="2"/>
      <c r="H3803" s="2" t="str">
        <f>IF(OR(G3803="",G3804="",G3805="",G3806=""),"",(SUMIF(A3803:A$7000,A3803,G3803:G$7000)))</f>
        <v/>
      </c>
      <c r="I3803" s="55" t="str">
        <f t="shared" si="360"/>
        <v/>
      </c>
      <c r="J3803" s="61" t="str">
        <f t="shared" si="356"/>
        <v/>
      </c>
      <c r="K3803" s="55">
        <f t="array" ref="K3803">(MAX(IF($A3803=InsertVoiceSwitchActivateLOG!A$1:A$7000,InsertVoiceSwitchActivateLOG!H$1:H$7000,0)))</f>
        <v>0.12220000000000002</v>
      </c>
      <c r="L3803" s="55" t="str">
        <f t="shared" si="361"/>
        <v/>
      </c>
      <c r="M3803" s="55">
        <f t="shared" si="359"/>
        <v>19.700000000000273</v>
      </c>
      <c r="N3803" s="59" t="str">
        <f t="shared" si="357"/>
        <v/>
      </c>
      <c r="O3803" s="59" t="str">
        <f t="shared" si="358"/>
        <v/>
      </c>
    </row>
    <row r="3804" spans="1:15" ht="12.5" customHeight="1" x14ac:dyDescent="0.35">
      <c r="A3804" s="61">
        <v>76</v>
      </c>
      <c r="B3804" s="61" t="s">
        <v>54</v>
      </c>
      <c r="C3804" s="70">
        <v>161.6814</v>
      </c>
      <c r="D3804" s="59" t="s">
        <v>50</v>
      </c>
      <c r="E3804" s="61" t="s">
        <v>41</v>
      </c>
      <c r="F3804" s="61" t="s">
        <v>55</v>
      </c>
      <c r="G3804" s="61"/>
      <c r="H3804" s="61" t="str">
        <f>IF(OR(G3804="",G3805="",G3806="",G3807=""),"",(SUMIF(A3804:A$7000,A3804,G3804:G$7000)))</f>
        <v/>
      </c>
      <c r="I3804" s="61" t="str">
        <f t="shared" si="360"/>
        <v/>
      </c>
      <c r="J3804" s="61" t="str">
        <f t="shared" si="356"/>
        <v/>
      </c>
      <c r="K3804" s="61">
        <f t="array" ref="K3804">(MAX(IF($A3804=InsertVoiceSwitchActivateLOG!A$1:A$7000,InsertVoiceSwitchActivateLOG!H$1:H$7000,0)))</f>
        <v>0.12220000000000002</v>
      </c>
      <c r="L3804" s="61" t="str">
        <f t="shared" si="361"/>
        <v/>
      </c>
      <c r="M3804" s="61">
        <f t="shared" si="359"/>
        <v>23.599999999987631</v>
      </c>
      <c r="N3804" s="59" t="str">
        <f t="shared" si="357"/>
        <v/>
      </c>
      <c r="O3804" s="59" t="str">
        <f t="shared" si="358"/>
        <v/>
      </c>
    </row>
    <row r="3805" spans="1:15" ht="12.5" customHeight="1" x14ac:dyDescent="0.35">
      <c r="A3805" s="2">
        <v>76</v>
      </c>
      <c r="B3805" s="2" t="s">
        <v>54</v>
      </c>
      <c r="C3805" s="69">
        <v>161.70400000000001</v>
      </c>
      <c r="D3805" t="s">
        <v>50</v>
      </c>
      <c r="E3805" s="2" t="s">
        <v>41</v>
      </c>
      <c r="F3805" s="2" t="s">
        <v>55</v>
      </c>
      <c r="G3805" s="2"/>
      <c r="H3805" s="2" t="str">
        <f>IF(OR(G3805="",G3806="",G3807="",G3808=""),"",(SUMIF(A3805:A$7000,A3805,G3805:G$7000)))</f>
        <v/>
      </c>
      <c r="I3805" s="55" t="str">
        <f t="shared" si="360"/>
        <v/>
      </c>
      <c r="J3805" s="61" t="str">
        <f t="shared" si="356"/>
        <v/>
      </c>
      <c r="K3805" s="55">
        <f t="array" ref="K3805">(MAX(IF($A3805=InsertVoiceSwitchActivateLOG!A$1:A$7000,InsertVoiceSwitchActivateLOG!H$1:H$7000,0)))</f>
        <v>0.12220000000000002</v>
      </c>
      <c r="L3805" s="55" t="str">
        <f t="shared" si="361"/>
        <v/>
      </c>
      <c r="M3805" s="55">
        <f t="shared" si="359"/>
        <v>22.600000000011278</v>
      </c>
      <c r="N3805" s="59" t="str">
        <f t="shared" si="357"/>
        <v/>
      </c>
      <c r="O3805" s="59" t="str">
        <f t="shared" si="358"/>
        <v/>
      </c>
    </row>
    <row r="3806" spans="1:15" ht="12.5" customHeight="1" x14ac:dyDescent="0.35">
      <c r="A3806" s="61">
        <v>76</v>
      </c>
      <c r="B3806" s="61" t="s">
        <v>56</v>
      </c>
      <c r="C3806" s="70">
        <v>161.7312</v>
      </c>
      <c r="D3806" s="59" t="s">
        <v>50</v>
      </c>
      <c r="E3806" s="61" t="s">
        <v>41</v>
      </c>
      <c r="F3806" s="61" t="s">
        <v>55</v>
      </c>
      <c r="G3806" s="61">
        <v>1E-3</v>
      </c>
      <c r="H3806" s="61">
        <f>IF(OR(G3806="",G3807="",G3808="",G3809=""),"",(SUMIF(A3806:A$7000,A3806,G3806:G$7000)))</f>
        <v>0.12220000000000002</v>
      </c>
      <c r="I3806" s="61">
        <f t="shared" si="360"/>
        <v>76</v>
      </c>
      <c r="J3806" s="61" t="str">
        <f t="shared" si="356"/>
        <v>TaskD</v>
      </c>
      <c r="K3806" s="61">
        <f t="array" ref="K3806">(MAX(IF($A3806=InsertVoiceSwitchActivateLOG!A$1:A$7000,InsertVoiceSwitchActivateLOG!H$1:H$7000,0)))</f>
        <v>0.12220000000000002</v>
      </c>
      <c r="L3806" s="61">
        <f t="shared" si="361"/>
        <v>161.7312</v>
      </c>
      <c r="M3806" s="61">
        <f t="shared" si="359"/>
        <v>27.199999999993452</v>
      </c>
      <c r="N3806" s="59" t="str">
        <f t="shared" si="357"/>
        <v/>
      </c>
      <c r="O3806" s="59" t="str">
        <f t="shared" si="358"/>
        <v/>
      </c>
    </row>
    <row r="3807" spans="1:15" ht="12.5" customHeight="1" x14ac:dyDescent="0.35">
      <c r="A3807" s="2">
        <v>76</v>
      </c>
      <c r="B3807" s="2" t="s">
        <v>56</v>
      </c>
      <c r="C3807" s="69">
        <v>161.76159999999999</v>
      </c>
      <c r="D3807" t="s">
        <v>50</v>
      </c>
      <c r="E3807" s="2" t="s">
        <v>41</v>
      </c>
      <c r="F3807" s="2" t="s">
        <v>55</v>
      </c>
      <c r="G3807" s="2">
        <v>2.8999999999999998E-3</v>
      </c>
      <c r="H3807" s="2">
        <f>IF(OR(G3807="",G3808="",G3809="",G3810=""),"",(SUMIF(A3807:A$7000,A3807,G3807:G$7000)))</f>
        <v>0.12120000000000002</v>
      </c>
      <c r="I3807" s="55" t="str">
        <f t="shared" si="360"/>
        <v/>
      </c>
      <c r="J3807" s="61" t="str">
        <f t="shared" si="356"/>
        <v/>
      </c>
      <c r="K3807" s="55">
        <f t="array" ref="K3807">(MAX(IF($A3807=InsertVoiceSwitchActivateLOG!A$1:A$7000,InsertVoiceSwitchActivateLOG!H$1:H$7000,0)))</f>
        <v>0.12220000000000002</v>
      </c>
      <c r="L3807" s="55" t="str">
        <f t="shared" si="361"/>
        <v/>
      </c>
      <c r="M3807" s="55">
        <f t="shared" si="359"/>
        <v>30.399999999985994</v>
      </c>
      <c r="N3807" s="59">
        <f t="shared" si="357"/>
        <v>76</v>
      </c>
      <c r="O3807" s="59">
        <f t="shared" si="358"/>
        <v>1</v>
      </c>
    </row>
    <row r="3808" spans="1:15" ht="12.5" customHeight="1" x14ac:dyDescent="0.35">
      <c r="A3808" s="61">
        <v>76</v>
      </c>
      <c r="B3808" s="61" t="s">
        <v>56</v>
      </c>
      <c r="C3808" s="70">
        <v>161.7783</v>
      </c>
      <c r="D3808" s="59" t="s">
        <v>50</v>
      </c>
      <c r="E3808" s="61" t="s">
        <v>41</v>
      </c>
      <c r="F3808" s="61" t="s">
        <v>55</v>
      </c>
      <c r="G3808" s="61">
        <v>5.7000000000000002E-3</v>
      </c>
      <c r="H3808" s="61">
        <f>IF(OR(G3808="",G3809="",G3810="",G3811=""),"",(SUMIF(A3808:A$7000,A3808,G3808:G$7000)))</f>
        <v>0.11830000000000002</v>
      </c>
      <c r="I3808" s="61" t="str">
        <f t="shared" si="360"/>
        <v/>
      </c>
      <c r="J3808" s="61" t="str">
        <f t="shared" si="356"/>
        <v/>
      </c>
      <c r="K3808" s="61">
        <f t="array" ref="K3808">(MAX(IF($A3808=InsertVoiceSwitchActivateLOG!A$1:A$7000,InsertVoiceSwitchActivateLOG!H$1:H$7000,0)))</f>
        <v>0.12220000000000002</v>
      </c>
      <c r="L3808" s="61" t="str">
        <f t="shared" si="361"/>
        <v/>
      </c>
      <c r="M3808" s="61">
        <f t="shared" si="359"/>
        <v>16.70000000001437</v>
      </c>
      <c r="N3808" s="59">
        <f t="shared" si="357"/>
        <v>76</v>
      </c>
      <c r="O3808" s="59">
        <f t="shared" si="358"/>
        <v>-1</v>
      </c>
    </row>
    <row r="3809" spans="1:15" ht="12.5" customHeight="1" x14ac:dyDescent="0.35">
      <c r="A3809" s="2">
        <v>76</v>
      </c>
      <c r="B3809" s="2" t="s">
        <v>56</v>
      </c>
      <c r="C3809" s="69">
        <v>161.7937</v>
      </c>
      <c r="D3809" t="s">
        <v>50</v>
      </c>
      <c r="E3809" s="2" t="s">
        <v>41</v>
      </c>
      <c r="F3809" s="2" t="s">
        <v>55</v>
      </c>
      <c r="G3809" s="2">
        <v>1.9E-3</v>
      </c>
      <c r="H3809" s="2">
        <f>IF(OR(G3809="",G3810="",G3811="",G3812=""),"",(SUMIF(A3809:A$7000,A3809,G3809:G$7000)))</f>
        <v>0.11260000000000005</v>
      </c>
      <c r="I3809" s="55" t="str">
        <f t="shared" si="360"/>
        <v/>
      </c>
      <c r="J3809" s="61" t="str">
        <f t="shared" si="356"/>
        <v/>
      </c>
      <c r="K3809" s="55">
        <f t="array" ref="K3809">(MAX(IF($A3809=InsertVoiceSwitchActivateLOG!A$1:A$7000,InsertVoiceSwitchActivateLOG!H$1:H$7000,0)))</f>
        <v>0.12220000000000002</v>
      </c>
      <c r="L3809" s="55" t="str">
        <f t="shared" si="361"/>
        <v/>
      </c>
      <c r="M3809" s="55">
        <f t="shared" si="359"/>
        <v>15.399999999999636</v>
      </c>
      <c r="N3809" s="59">
        <f t="shared" si="357"/>
        <v>76</v>
      </c>
      <c r="O3809" s="59">
        <f t="shared" si="358"/>
        <v>-1</v>
      </c>
    </row>
    <row r="3810" spans="1:15" ht="12.5" customHeight="1" x14ac:dyDescent="0.35">
      <c r="A3810" s="61">
        <v>76</v>
      </c>
      <c r="B3810" s="61" t="s">
        <v>56</v>
      </c>
      <c r="C3810" s="70">
        <v>161.8116</v>
      </c>
      <c r="D3810" s="59" t="s">
        <v>50</v>
      </c>
      <c r="E3810" s="61" t="s">
        <v>41</v>
      </c>
      <c r="F3810" s="61" t="s">
        <v>55</v>
      </c>
      <c r="G3810" s="61">
        <v>1.6999999999999999E-3</v>
      </c>
      <c r="H3810" s="61">
        <f>IF(OR(G3810="",G3811="",G3812="",G3813=""),"",(SUMIF(A3810:A$7000,A3810,G3810:G$7000)))</f>
        <v>0.11070000000000003</v>
      </c>
      <c r="I3810" s="61" t="str">
        <f t="shared" si="360"/>
        <v/>
      </c>
      <c r="J3810" s="61" t="str">
        <f t="shared" si="356"/>
        <v/>
      </c>
      <c r="K3810" s="61">
        <f t="array" ref="K3810">(MAX(IF($A3810=InsertVoiceSwitchActivateLOG!A$1:A$7000,InsertVoiceSwitchActivateLOG!H$1:H$7000,0)))</f>
        <v>0.12220000000000002</v>
      </c>
      <c r="L3810" s="61" t="str">
        <f t="shared" si="361"/>
        <v/>
      </c>
      <c r="M3810" s="61">
        <f t="shared" si="359"/>
        <v>17.899999999997362</v>
      </c>
      <c r="N3810" s="59">
        <f t="shared" si="357"/>
        <v>76</v>
      </c>
      <c r="O3810" s="59">
        <f t="shared" si="358"/>
        <v>1</v>
      </c>
    </row>
    <row r="3811" spans="1:15" ht="12.5" customHeight="1" x14ac:dyDescent="0.35">
      <c r="A3811" s="2">
        <v>76</v>
      </c>
      <c r="B3811" s="2" t="s">
        <v>56</v>
      </c>
      <c r="C3811" s="69">
        <v>161.8425</v>
      </c>
      <c r="D3811" t="s">
        <v>50</v>
      </c>
      <c r="E3811" s="2" t="s">
        <v>41</v>
      </c>
      <c r="F3811" s="2" t="s">
        <v>55</v>
      </c>
      <c r="G3811" s="2">
        <v>1.6999999999999999E-3</v>
      </c>
      <c r="H3811" s="2">
        <f>IF(OR(G3811="",G3812="",G3813="",G3814=""),"",(SUMIF(A3811:A$7000,A3811,G3811:G$7000)))</f>
        <v>0.10900000000000004</v>
      </c>
      <c r="I3811" s="55" t="str">
        <f t="shared" si="360"/>
        <v/>
      </c>
      <c r="J3811" s="61" t="str">
        <f t="shared" si="356"/>
        <v/>
      </c>
      <c r="K3811" s="55">
        <f t="array" ref="K3811">(MAX(IF($A3811=InsertVoiceSwitchActivateLOG!A$1:A$7000,InsertVoiceSwitchActivateLOG!H$1:H$7000,0)))</f>
        <v>0.12220000000000002</v>
      </c>
      <c r="L3811" s="55" t="str">
        <f t="shared" si="361"/>
        <v/>
      </c>
      <c r="M3811" s="55">
        <f t="shared" si="359"/>
        <v>30.900000000002592</v>
      </c>
      <c r="N3811" s="59">
        <f t="shared" si="357"/>
        <v>76</v>
      </c>
      <c r="O3811" s="59">
        <f t="shared" si="358"/>
        <v>-1</v>
      </c>
    </row>
    <row r="3812" spans="1:15" ht="12.5" customHeight="1" x14ac:dyDescent="0.35">
      <c r="A3812" s="61">
        <v>76</v>
      </c>
      <c r="B3812" s="61" t="s">
        <v>56</v>
      </c>
      <c r="C3812" s="70">
        <v>161.86109999999999</v>
      </c>
      <c r="D3812" s="59" t="s">
        <v>50</v>
      </c>
      <c r="E3812" s="61" t="s">
        <v>41</v>
      </c>
      <c r="F3812" s="61" t="s">
        <v>55</v>
      </c>
      <c r="G3812" s="61">
        <v>1.1999999999999999E-3</v>
      </c>
      <c r="H3812" s="61">
        <f>IF(OR(G3812="",G3813="",G3814="",G3815=""),"",(SUMIF(A3812:A$7000,A3812,G3812:G$7000)))</f>
        <v>0.10730000000000003</v>
      </c>
      <c r="I3812" s="61" t="str">
        <f t="shared" si="360"/>
        <v/>
      </c>
      <c r="J3812" s="61" t="str">
        <f t="shared" si="356"/>
        <v/>
      </c>
      <c r="K3812" s="61">
        <f t="array" ref="K3812">(MAX(IF($A3812=InsertVoiceSwitchActivateLOG!A$1:A$7000,InsertVoiceSwitchActivateLOG!H$1:H$7000,0)))</f>
        <v>0.12220000000000002</v>
      </c>
      <c r="L3812" s="61" t="str">
        <f t="shared" si="361"/>
        <v/>
      </c>
      <c r="M3812" s="61">
        <f t="shared" si="359"/>
        <v>18.599999999992178</v>
      </c>
      <c r="N3812" s="59">
        <f t="shared" si="357"/>
        <v>76</v>
      </c>
      <c r="O3812" s="59">
        <f t="shared" si="358"/>
        <v>1</v>
      </c>
    </row>
    <row r="3813" spans="1:15" ht="12.5" customHeight="1" x14ac:dyDescent="0.35">
      <c r="A3813" s="2">
        <v>76</v>
      </c>
      <c r="B3813" s="2" t="s">
        <v>56</v>
      </c>
      <c r="C3813" s="69">
        <v>161.88730000000001</v>
      </c>
      <c r="D3813" t="s">
        <v>50</v>
      </c>
      <c r="E3813" s="2" t="s">
        <v>41</v>
      </c>
      <c r="F3813" s="2" t="s">
        <v>55</v>
      </c>
      <c r="G3813" s="2">
        <v>2.5999999999999999E-3</v>
      </c>
      <c r="H3813" s="2">
        <f>IF(OR(G3813="",G3814="",G3815="",G3816=""),"",(SUMIF(A3813:A$7000,A3813,G3813:G$7000)))</f>
        <v>0.10610000000000004</v>
      </c>
      <c r="I3813" s="55" t="str">
        <f t="shared" si="360"/>
        <v/>
      </c>
      <c r="J3813" s="61" t="str">
        <f t="shared" si="356"/>
        <v/>
      </c>
      <c r="K3813" s="55">
        <f t="array" ref="K3813">(MAX(IF($A3813=InsertVoiceSwitchActivateLOG!A$1:A$7000,InsertVoiceSwitchActivateLOG!H$1:H$7000,0)))</f>
        <v>0.12220000000000002</v>
      </c>
      <c r="L3813" s="55" t="str">
        <f t="shared" si="361"/>
        <v/>
      </c>
      <c r="M3813" s="55">
        <f t="shared" si="359"/>
        <v>26.200000000017099</v>
      </c>
      <c r="N3813" s="59">
        <f t="shared" si="357"/>
        <v>76</v>
      </c>
      <c r="O3813" s="59">
        <f t="shared" si="358"/>
        <v>-1</v>
      </c>
    </row>
    <row r="3814" spans="1:15" ht="12.5" customHeight="1" x14ac:dyDescent="0.35">
      <c r="A3814" s="61">
        <v>76</v>
      </c>
      <c r="B3814" s="61" t="s">
        <v>54</v>
      </c>
      <c r="C3814" s="70">
        <v>161.90729999999999</v>
      </c>
      <c r="D3814" s="59" t="s">
        <v>50</v>
      </c>
      <c r="E3814" s="61" t="s">
        <v>41</v>
      </c>
      <c r="F3814" s="61" t="s">
        <v>55</v>
      </c>
      <c r="G3814" s="61">
        <v>2.9999999999999997E-4</v>
      </c>
      <c r="H3814" s="61">
        <f>IF(OR(G3814="",G3815="",G3816="",G3817=""),"",(SUMIF(A3814:A$7000,A3814,G3814:G$7000)))</f>
        <v>0.10350000000000004</v>
      </c>
      <c r="I3814" s="61" t="str">
        <f t="shared" si="360"/>
        <v/>
      </c>
      <c r="J3814" s="61" t="str">
        <f t="shared" si="356"/>
        <v/>
      </c>
      <c r="K3814" s="61">
        <f t="array" ref="K3814">(MAX(IF($A3814=InsertVoiceSwitchActivateLOG!A$1:A$7000,InsertVoiceSwitchActivateLOG!H$1:H$7000,0)))</f>
        <v>0.12220000000000002</v>
      </c>
      <c r="L3814" s="61" t="str">
        <f t="shared" si="361"/>
        <v/>
      </c>
      <c r="M3814" s="61">
        <f t="shared" si="359"/>
        <v>19.99999999998181</v>
      </c>
      <c r="N3814" s="59">
        <f t="shared" si="357"/>
        <v>76</v>
      </c>
      <c r="O3814" s="59">
        <f t="shared" si="358"/>
        <v>1</v>
      </c>
    </row>
    <row r="3815" spans="1:15" ht="12.5" customHeight="1" x14ac:dyDescent="0.35">
      <c r="A3815" s="2">
        <v>76</v>
      </c>
      <c r="B3815" s="2" t="s">
        <v>56</v>
      </c>
      <c r="C3815" s="69">
        <v>161.92789999999999</v>
      </c>
      <c r="D3815" t="s">
        <v>50</v>
      </c>
      <c r="E3815" s="2" t="s">
        <v>41</v>
      </c>
      <c r="F3815" s="2" t="s">
        <v>55</v>
      </c>
      <c r="G3815" s="2">
        <v>5.8999999999999999E-3</v>
      </c>
      <c r="H3815" s="2">
        <f>IF(OR(G3815="",G3816="",G3817="",G3818=""),"",(SUMIF(A3815:A$7000,A3815,G3815:G$7000)))</f>
        <v>0.10320000000000004</v>
      </c>
      <c r="I3815" s="55" t="str">
        <f t="shared" si="360"/>
        <v/>
      </c>
      <c r="J3815" s="61" t="str">
        <f t="shared" si="356"/>
        <v/>
      </c>
      <c r="K3815" s="55">
        <f t="array" ref="K3815">(MAX(IF($A3815=InsertVoiceSwitchActivateLOG!A$1:A$7000,InsertVoiceSwitchActivateLOG!H$1:H$7000,0)))</f>
        <v>0.12220000000000002</v>
      </c>
      <c r="L3815" s="55" t="str">
        <f t="shared" si="361"/>
        <v/>
      </c>
      <c r="M3815" s="55">
        <f t="shared" si="359"/>
        <v>20.600000000001728</v>
      </c>
      <c r="N3815" s="59">
        <f t="shared" si="357"/>
        <v>76</v>
      </c>
      <c r="O3815" s="59">
        <f t="shared" si="358"/>
        <v>1</v>
      </c>
    </row>
    <row r="3816" spans="1:15" ht="12.5" customHeight="1" x14ac:dyDescent="0.35">
      <c r="A3816" s="61">
        <v>76</v>
      </c>
      <c r="B3816" s="61" t="s">
        <v>56</v>
      </c>
      <c r="C3816" s="70">
        <v>161.9607</v>
      </c>
      <c r="D3816" s="59" t="s">
        <v>50</v>
      </c>
      <c r="E3816" s="61" t="s">
        <v>41</v>
      </c>
      <c r="F3816" s="61" t="s">
        <v>55</v>
      </c>
      <c r="G3816" s="61">
        <v>6.6E-3</v>
      </c>
      <c r="H3816" s="61">
        <f>IF(OR(G3816="",G3817="",G3818="",G3819=""),"",(SUMIF(A3816:A$7000,A3816,G3816:G$7000)))</f>
        <v>9.7300000000000039E-2</v>
      </c>
      <c r="I3816" s="61" t="str">
        <f t="shared" si="360"/>
        <v/>
      </c>
      <c r="J3816" s="61" t="str">
        <f t="shared" si="356"/>
        <v/>
      </c>
      <c r="K3816" s="61">
        <f t="array" ref="K3816">(MAX(IF($A3816=InsertVoiceSwitchActivateLOG!A$1:A$7000,InsertVoiceSwitchActivateLOG!H$1:H$7000,0)))</f>
        <v>0.12220000000000002</v>
      </c>
      <c r="L3816" s="61" t="str">
        <f t="shared" si="361"/>
        <v/>
      </c>
      <c r="M3816" s="61">
        <f t="shared" si="359"/>
        <v>32.800000000008822</v>
      </c>
      <c r="N3816" s="59">
        <f t="shared" si="357"/>
        <v>76</v>
      </c>
      <c r="O3816" s="59">
        <f t="shared" si="358"/>
        <v>1</v>
      </c>
    </row>
    <row r="3817" spans="1:15" ht="12.5" customHeight="1" x14ac:dyDescent="0.35">
      <c r="A3817" s="2">
        <v>76</v>
      </c>
      <c r="B3817" s="2" t="s">
        <v>56</v>
      </c>
      <c r="C3817" s="69">
        <v>161.97970000000001</v>
      </c>
      <c r="D3817" t="s">
        <v>50</v>
      </c>
      <c r="E3817" s="2" t="s">
        <v>41</v>
      </c>
      <c r="F3817" s="2" t="s">
        <v>55</v>
      </c>
      <c r="G3817" s="2">
        <v>6.7000000000000002E-3</v>
      </c>
      <c r="H3817" s="2">
        <f>IF(OR(G3817="",G3818="",G3819="",G3820=""),"",(SUMIF(A3817:A$7000,A3817,G3817:G$7000)))</f>
        <v>9.0700000000000031E-2</v>
      </c>
      <c r="I3817" s="55" t="str">
        <f t="shared" si="360"/>
        <v/>
      </c>
      <c r="J3817" s="61" t="str">
        <f t="shared" si="356"/>
        <v/>
      </c>
      <c r="K3817" s="55">
        <f t="array" ref="K3817">(MAX(IF($A3817=InsertVoiceSwitchActivateLOG!A$1:A$7000,InsertVoiceSwitchActivateLOG!H$1:H$7000,0)))</f>
        <v>0.12220000000000002</v>
      </c>
      <c r="L3817" s="55" t="str">
        <f t="shared" si="361"/>
        <v/>
      </c>
      <c r="M3817" s="55">
        <f t="shared" si="359"/>
        <v>19.000000000005457</v>
      </c>
      <c r="N3817" s="59">
        <f t="shared" si="357"/>
        <v>76</v>
      </c>
      <c r="O3817" s="59">
        <f t="shared" si="358"/>
        <v>-1</v>
      </c>
    </row>
    <row r="3818" spans="1:15" ht="12.5" customHeight="1" x14ac:dyDescent="0.35">
      <c r="A3818" s="61">
        <v>76</v>
      </c>
      <c r="B3818" s="61" t="s">
        <v>56</v>
      </c>
      <c r="C3818" s="70">
        <v>161.9957</v>
      </c>
      <c r="D3818" s="59" t="s">
        <v>50</v>
      </c>
      <c r="E3818" s="61" t="s">
        <v>41</v>
      </c>
      <c r="F3818" s="61" t="s">
        <v>55</v>
      </c>
      <c r="G3818" s="61">
        <v>5.1999999999999998E-3</v>
      </c>
      <c r="H3818" s="61">
        <f>IF(OR(G3818="",G3819="",G3820="",G3821=""),"",(SUMIF(A3818:A$7000,A3818,G3818:G$7000)))</f>
        <v>8.4000000000000033E-2</v>
      </c>
      <c r="I3818" s="61" t="str">
        <f t="shared" si="360"/>
        <v/>
      </c>
      <c r="J3818" s="61" t="str">
        <f t="shared" si="356"/>
        <v/>
      </c>
      <c r="K3818" s="61">
        <f t="array" ref="K3818">(MAX(IF($A3818=InsertVoiceSwitchActivateLOG!A$1:A$7000,InsertVoiceSwitchActivateLOG!H$1:H$7000,0)))</f>
        <v>0.12220000000000002</v>
      </c>
      <c r="L3818" s="61" t="str">
        <f t="shared" si="361"/>
        <v/>
      </c>
      <c r="M3818" s="61">
        <f t="shared" si="359"/>
        <v>15.999999999991132</v>
      </c>
      <c r="N3818" s="59">
        <f t="shared" si="357"/>
        <v>76</v>
      </c>
      <c r="O3818" s="59">
        <f t="shared" si="358"/>
        <v>1</v>
      </c>
    </row>
    <row r="3819" spans="1:15" ht="12.5" customHeight="1" x14ac:dyDescent="0.35">
      <c r="A3819" s="2">
        <v>76</v>
      </c>
      <c r="B3819" s="2" t="s">
        <v>56</v>
      </c>
      <c r="C3819" s="69">
        <v>162.01140000000001</v>
      </c>
      <c r="D3819" t="s">
        <v>50</v>
      </c>
      <c r="E3819" s="2" t="s">
        <v>41</v>
      </c>
      <c r="F3819" s="2" t="s">
        <v>55</v>
      </c>
      <c r="G3819" s="2">
        <v>5.1999999999999998E-3</v>
      </c>
      <c r="H3819" s="2">
        <f>IF(OR(G3819="",G3820="",G3821="",G3822=""),"",(SUMIF(A3819:A$7000,A3819,G3819:G$7000)))</f>
        <v>7.8800000000000023E-2</v>
      </c>
      <c r="I3819" s="55" t="str">
        <f t="shared" si="360"/>
        <v/>
      </c>
      <c r="J3819" s="61" t="str">
        <f t="shared" si="356"/>
        <v/>
      </c>
      <c r="K3819" s="55">
        <f t="array" ref="K3819">(MAX(IF($A3819=InsertVoiceSwitchActivateLOG!A$1:A$7000,InsertVoiceSwitchActivateLOG!H$1:H$7000,0)))</f>
        <v>0.12220000000000002</v>
      </c>
      <c r="L3819" s="55" t="str">
        <f t="shared" si="361"/>
        <v/>
      </c>
      <c r="M3819" s="55">
        <f t="shared" si="359"/>
        <v>15.700000000009595</v>
      </c>
      <c r="N3819" s="59">
        <f t="shared" si="357"/>
        <v>76</v>
      </c>
      <c r="O3819" s="59">
        <f t="shared" si="358"/>
        <v>1</v>
      </c>
    </row>
    <row r="3820" spans="1:15" ht="12.5" customHeight="1" x14ac:dyDescent="0.35">
      <c r="A3820" s="61">
        <v>76</v>
      </c>
      <c r="B3820" s="61" t="s">
        <v>56</v>
      </c>
      <c r="C3820" s="70">
        <v>162.02889999999999</v>
      </c>
      <c r="D3820" s="59" t="s">
        <v>50</v>
      </c>
      <c r="E3820" s="61" t="s">
        <v>41</v>
      </c>
      <c r="F3820" s="61" t="s">
        <v>55</v>
      </c>
      <c r="G3820" s="61">
        <v>6.1000000000000004E-3</v>
      </c>
      <c r="H3820" s="61">
        <f>IF(OR(G3820="",G3821="",G3822="",G3823=""),"",(SUMIF(A3820:A$7000,A3820,G3820:G$7000)))</f>
        <v>7.3600000000000027E-2</v>
      </c>
      <c r="I3820" s="61" t="str">
        <f t="shared" si="360"/>
        <v/>
      </c>
      <c r="J3820" s="61" t="str">
        <f t="shared" si="356"/>
        <v/>
      </c>
      <c r="K3820" s="61">
        <f t="array" ref="K3820">(MAX(IF($A3820=InsertVoiceSwitchActivateLOG!A$1:A$7000,InsertVoiceSwitchActivateLOG!H$1:H$7000,0)))</f>
        <v>0.12220000000000002</v>
      </c>
      <c r="L3820" s="61" t="str">
        <f t="shared" si="361"/>
        <v/>
      </c>
      <c r="M3820" s="61">
        <f t="shared" si="359"/>
        <v>17.499999999984084</v>
      </c>
      <c r="N3820" s="59">
        <f t="shared" si="357"/>
        <v>76</v>
      </c>
      <c r="O3820" s="59">
        <f t="shared" si="358"/>
        <v>1</v>
      </c>
    </row>
    <row r="3821" spans="1:15" ht="12.5" customHeight="1" x14ac:dyDescent="0.35">
      <c r="A3821" s="2">
        <v>76</v>
      </c>
      <c r="B3821" s="2" t="s">
        <v>56</v>
      </c>
      <c r="C3821" s="69">
        <v>162.048</v>
      </c>
      <c r="D3821" t="s">
        <v>50</v>
      </c>
      <c r="E3821" s="2" t="s">
        <v>41</v>
      </c>
      <c r="F3821" s="2" t="s">
        <v>55</v>
      </c>
      <c r="G3821" s="2">
        <v>7.3000000000000001E-3</v>
      </c>
      <c r="H3821" s="2">
        <f>IF(OR(G3821="",G3822="",G3823="",G3824=""),"",(SUMIF(A3821:A$7000,A3821,G3821:G$7000)))</f>
        <v>6.7500000000000018E-2</v>
      </c>
      <c r="I3821" s="55" t="str">
        <f t="shared" si="360"/>
        <v/>
      </c>
      <c r="J3821" s="61" t="str">
        <f t="shared" si="356"/>
        <v/>
      </c>
      <c r="K3821" s="55">
        <f t="array" ref="K3821">(MAX(IF($A3821=InsertVoiceSwitchActivateLOG!A$1:A$7000,InsertVoiceSwitchActivateLOG!H$1:H$7000,0)))</f>
        <v>0.12220000000000002</v>
      </c>
      <c r="L3821" s="55" t="str">
        <f t="shared" si="361"/>
        <v/>
      </c>
      <c r="M3821" s="55">
        <f t="shared" si="359"/>
        <v>19.100000000008777</v>
      </c>
      <c r="N3821" s="59">
        <f t="shared" si="357"/>
        <v>76</v>
      </c>
      <c r="O3821" s="59">
        <f t="shared" si="358"/>
        <v>1</v>
      </c>
    </row>
    <row r="3822" spans="1:15" ht="12.5" customHeight="1" x14ac:dyDescent="0.35">
      <c r="A3822" s="61">
        <v>76</v>
      </c>
      <c r="B3822" s="61" t="s">
        <v>56</v>
      </c>
      <c r="C3822" s="70">
        <v>162.06450000000001</v>
      </c>
      <c r="D3822" s="59" t="s">
        <v>50</v>
      </c>
      <c r="E3822" s="61" t="s">
        <v>41</v>
      </c>
      <c r="F3822" s="61" t="s">
        <v>55</v>
      </c>
      <c r="G3822" s="61">
        <v>7.3000000000000001E-3</v>
      </c>
      <c r="H3822" s="61">
        <f>IF(OR(G3822="",G3823="",G3824="",G3825=""),"",(SUMIF(A3822:A$7000,A3822,G3822:G$7000)))</f>
        <v>6.0200000000000004E-2</v>
      </c>
      <c r="I3822" s="61" t="str">
        <f t="shared" si="360"/>
        <v/>
      </c>
      <c r="J3822" s="61" t="str">
        <f t="shared" si="356"/>
        <v/>
      </c>
      <c r="K3822" s="61">
        <f t="array" ref="K3822">(MAX(IF($A3822=InsertVoiceSwitchActivateLOG!A$1:A$7000,InsertVoiceSwitchActivateLOG!H$1:H$7000,0)))</f>
        <v>0.12220000000000002</v>
      </c>
      <c r="L3822" s="61" t="str">
        <f t="shared" si="361"/>
        <v/>
      </c>
      <c r="M3822" s="61">
        <f t="shared" si="359"/>
        <v>16.500000000007731</v>
      </c>
      <c r="N3822" s="59">
        <f t="shared" si="357"/>
        <v>76</v>
      </c>
      <c r="O3822" s="59">
        <f t="shared" si="358"/>
        <v>-1</v>
      </c>
    </row>
    <row r="3823" spans="1:15" ht="12.5" customHeight="1" x14ac:dyDescent="0.35">
      <c r="A3823" s="2">
        <v>76</v>
      </c>
      <c r="B3823" s="2" t="s">
        <v>56</v>
      </c>
      <c r="C3823" s="69">
        <v>162.0838</v>
      </c>
      <c r="D3823" t="s">
        <v>50</v>
      </c>
      <c r="E3823" s="2" t="s">
        <v>41</v>
      </c>
      <c r="F3823" s="2" t="s">
        <v>55</v>
      </c>
      <c r="G3823" s="2">
        <v>2E-3</v>
      </c>
      <c r="H3823" s="2">
        <f>IF(OR(G3823="",G3824="",G3825="",G3826=""),"",(SUMIF(A3823:A$7000,A3823,G3823:G$7000)))</f>
        <v>5.2900000000000016E-2</v>
      </c>
      <c r="I3823" s="55" t="str">
        <f t="shared" si="360"/>
        <v/>
      </c>
      <c r="J3823" s="61" t="str">
        <f t="shared" si="356"/>
        <v/>
      </c>
      <c r="K3823" s="55">
        <f t="array" ref="K3823">(MAX(IF($A3823=InsertVoiceSwitchActivateLOG!A$1:A$7000,InsertVoiceSwitchActivateLOG!H$1:H$7000,0)))</f>
        <v>0.12220000000000002</v>
      </c>
      <c r="L3823" s="55" t="str">
        <f t="shared" si="361"/>
        <v/>
      </c>
      <c r="M3823" s="55">
        <f t="shared" si="359"/>
        <v>19.299999999986994</v>
      </c>
      <c r="N3823" s="59">
        <f t="shared" si="357"/>
        <v>76</v>
      </c>
      <c r="O3823" s="59">
        <f t="shared" si="358"/>
        <v>1</v>
      </c>
    </row>
    <row r="3824" spans="1:15" ht="12.5" customHeight="1" x14ac:dyDescent="0.35">
      <c r="A3824" s="61">
        <v>76</v>
      </c>
      <c r="B3824" s="61" t="s">
        <v>56</v>
      </c>
      <c r="C3824" s="70">
        <v>162.0993</v>
      </c>
      <c r="D3824" s="59" t="s">
        <v>50</v>
      </c>
      <c r="E3824" s="61" t="s">
        <v>41</v>
      </c>
      <c r="F3824" s="61" t="s">
        <v>55</v>
      </c>
      <c r="G3824" s="61">
        <v>6.6E-3</v>
      </c>
      <c r="H3824" s="61">
        <f>IF(OR(G3824="",G3825="",G3826="",G3827=""),"",(SUMIF(A3824:A$7000,A3824,G3824:G$7000)))</f>
        <v>5.0900000000000015E-2</v>
      </c>
      <c r="I3824" s="61" t="str">
        <f t="shared" si="360"/>
        <v/>
      </c>
      <c r="J3824" s="61" t="str">
        <f t="shared" si="356"/>
        <v/>
      </c>
      <c r="K3824" s="61">
        <f t="array" ref="K3824">(MAX(IF($A3824=InsertVoiceSwitchActivateLOG!A$1:A$7000,InsertVoiceSwitchActivateLOG!H$1:H$7000,0)))</f>
        <v>0.12220000000000002</v>
      </c>
      <c r="L3824" s="61" t="str">
        <f t="shared" si="361"/>
        <v/>
      </c>
      <c r="M3824" s="61">
        <f t="shared" si="359"/>
        <v>15.500000000002956</v>
      </c>
      <c r="N3824" s="59">
        <f t="shared" si="357"/>
        <v>76</v>
      </c>
      <c r="O3824" s="59">
        <f t="shared" si="358"/>
        <v>-1</v>
      </c>
    </row>
    <row r="3825" spans="1:15" ht="12.5" customHeight="1" x14ac:dyDescent="0.35">
      <c r="A3825" s="2">
        <v>76</v>
      </c>
      <c r="B3825" s="2" t="s">
        <v>56</v>
      </c>
      <c r="C3825" s="69">
        <v>162.1155</v>
      </c>
      <c r="D3825" t="s">
        <v>50</v>
      </c>
      <c r="E3825" s="2" t="s">
        <v>41</v>
      </c>
      <c r="F3825" s="2" t="s">
        <v>55</v>
      </c>
      <c r="G3825" s="2">
        <v>3.5999999999999999E-3</v>
      </c>
      <c r="H3825" s="2">
        <f>IF(OR(G3825="",G3826="",G3827="",G3828=""),"",(SUMIF(A3825:A$7000,A3825,G3825:G$7000)))</f>
        <v>4.4300000000000006E-2</v>
      </c>
      <c r="I3825" s="55" t="str">
        <f t="shared" si="360"/>
        <v/>
      </c>
      <c r="J3825" s="61" t="str">
        <f t="shared" si="356"/>
        <v/>
      </c>
      <c r="K3825" s="55">
        <f t="array" ref="K3825">(MAX(IF($A3825=InsertVoiceSwitchActivateLOG!A$1:A$7000,InsertVoiceSwitchActivateLOG!H$1:H$7000,0)))</f>
        <v>0.12220000000000002</v>
      </c>
      <c r="L3825" s="55" t="str">
        <f t="shared" si="361"/>
        <v/>
      </c>
      <c r="M3825" s="55">
        <f t="shared" si="359"/>
        <v>16.199999999997772</v>
      </c>
      <c r="N3825" s="59">
        <f t="shared" si="357"/>
        <v>76</v>
      </c>
      <c r="O3825" s="59">
        <f t="shared" si="358"/>
        <v>1</v>
      </c>
    </row>
    <row r="3826" spans="1:15" ht="12.5" customHeight="1" x14ac:dyDescent="0.35">
      <c r="A3826" s="61">
        <v>76</v>
      </c>
      <c r="B3826" s="61" t="s">
        <v>56</v>
      </c>
      <c r="C3826" s="70">
        <v>162.1317</v>
      </c>
      <c r="D3826" s="59" t="s">
        <v>50</v>
      </c>
      <c r="E3826" s="61" t="s">
        <v>41</v>
      </c>
      <c r="F3826" s="61" t="s">
        <v>55</v>
      </c>
      <c r="G3826" s="61">
        <v>1.3100000000000001E-2</v>
      </c>
      <c r="H3826" s="61">
        <f>IF(OR(G3826="",G3827="",G3828="",G3829=""),"",(SUMIF(A3826:A$7000,A3826,G3826:G$7000)))</f>
        <v>4.0700000000000007E-2</v>
      </c>
      <c r="I3826" s="61" t="str">
        <f t="shared" si="360"/>
        <v/>
      </c>
      <c r="J3826" s="61" t="str">
        <f t="shared" si="356"/>
        <v/>
      </c>
      <c r="K3826" s="61">
        <f t="array" ref="K3826">(MAX(IF($A3826=InsertVoiceSwitchActivateLOG!A$1:A$7000,InsertVoiceSwitchActivateLOG!H$1:H$7000,0)))</f>
        <v>0.12220000000000002</v>
      </c>
      <c r="L3826" s="61" t="str">
        <f t="shared" si="361"/>
        <v/>
      </c>
      <c r="M3826" s="61">
        <f t="shared" si="359"/>
        <v>16.199999999997772</v>
      </c>
      <c r="N3826" s="59">
        <f t="shared" si="357"/>
        <v>76</v>
      </c>
      <c r="O3826" s="59">
        <f t="shared" si="358"/>
        <v>1</v>
      </c>
    </row>
    <row r="3827" spans="1:15" ht="12.5" customHeight="1" x14ac:dyDescent="0.35">
      <c r="A3827" s="2">
        <v>76</v>
      </c>
      <c r="B3827" s="2" t="s">
        <v>56</v>
      </c>
      <c r="C3827" s="69">
        <v>162.1472</v>
      </c>
      <c r="D3827" t="s">
        <v>50</v>
      </c>
      <c r="E3827" s="2" t="s">
        <v>41</v>
      </c>
      <c r="F3827" s="2" t="s">
        <v>55</v>
      </c>
      <c r="G3827" s="2">
        <v>1.3100000000000001E-2</v>
      </c>
      <c r="H3827" s="2">
        <f>IF(OR(G3827="",G3828="",G3829="",G3830=""),"",(SUMIF(A3827:A$7000,A3827,G3827:G$7000)))</f>
        <v>2.7599999999999996E-2</v>
      </c>
      <c r="I3827" s="55" t="str">
        <f t="shared" si="360"/>
        <v/>
      </c>
      <c r="J3827" s="61" t="str">
        <f t="shared" si="356"/>
        <v/>
      </c>
      <c r="K3827" s="55">
        <f t="array" ref="K3827">(MAX(IF($A3827=InsertVoiceSwitchActivateLOG!A$1:A$7000,InsertVoiceSwitchActivateLOG!H$1:H$7000,0)))</f>
        <v>0.12220000000000002</v>
      </c>
      <c r="L3827" s="55" t="str">
        <f t="shared" si="361"/>
        <v/>
      </c>
      <c r="M3827" s="55">
        <f t="shared" si="359"/>
        <v>15.500000000002956</v>
      </c>
      <c r="N3827" s="59">
        <f t="shared" si="357"/>
        <v>76</v>
      </c>
      <c r="O3827" s="59">
        <f t="shared" si="358"/>
        <v>-1</v>
      </c>
    </row>
    <row r="3828" spans="1:15" ht="12.5" customHeight="1" x14ac:dyDescent="0.35">
      <c r="A3828" s="61">
        <v>76</v>
      </c>
      <c r="B3828" s="61" t="s">
        <v>56</v>
      </c>
      <c r="C3828" s="70">
        <v>162.1635</v>
      </c>
      <c r="D3828" s="59" t="s">
        <v>50</v>
      </c>
      <c r="E3828" s="61" t="s">
        <v>41</v>
      </c>
      <c r="F3828" s="61" t="s">
        <v>55</v>
      </c>
      <c r="G3828" s="61">
        <v>4.0000000000000001E-3</v>
      </c>
      <c r="H3828" s="61">
        <f>IF(OR(G3828="",G3829="",G3830="",G3831=""),"",(SUMIF(A3828:A$7000,A3828,G3828:G$7000)))</f>
        <v>1.4499999999999999E-2</v>
      </c>
      <c r="I3828" s="61" t="str">
        <f t="shared" si="360"/>
        <v/>
      </c>
      <c r="J3828" s="61" t="str">
        <f t="shared" si="356"/>
        <v/>
      </c>
      <c r="K3828" s="61">
        <f t="array" ref="K3828">(MAX(IF($A3828=InsertVoiceSwitchActivateLOG!A$1:A$7000,InsertVoiceSwitchActivateLOG!H$1:H$7000,0)))</f>
        <v>0.12220000000000002</v>
      </c>
      <c r="L3828" s="61" t="str">
        <f t="shared" si="361"/>
        <v/>
      </c>
      <c r="M3828" s="61">
        <f t="shared" si="359"/>
        <v>16.300000000001091</v>
      </c>
      <c r="N3828" s="59">
        <f t="shared" si="357"/>
        <v>76</v>
      </c>
      <c r="O3828" s="59">
        <f t="shared" si="358"/>
        <v>1</v>
      </c>
    </row>
    <row r="3829" spans="1:15" ht="12.5" customHeight="1" x14ac:dyDescent="0.35">
      <c r="A3829" s="2">
        <v>76</v>
      </c>
      <c r="B3829" s="2" t="s">
        <v>56</v>
      </c>
      <c r="C3829" s="69">
        <v>162.17930000000001</v>
      </c>
      <c r="D3829" t="s">
        <v>50</v>
      </c>
      <c r="E3829" s="2" t="s">
        <v>41</v>
      </c>
      <c r="F3829" s="2" t="s">
        <v>55</v>
      </c>
      <c r="G3829" s="2">
        <v>4.0000000000000001E-3</v>
      </c>
      <c r="H3829" s="2">
        <f>IF(OR(G3829="",G3830="",G3831="",G3832=""),"",(SUMIF(A3829:A$7000,A3829,G3829:G$7000)))</f>
        <v>1.0499999999999999E-2</v>
      </c>
      <c r="I3829" s="55" t="str">
        <f t="shared" si="360"/>
        <v/>
      </c>
      <c r="J3829" s="61" t="str">
        <f t="shared" si="356"/>
        <v/>
      </c>
      <c r="K3829" s="55">
        <f t="array" ref="K3829">(MAX(IF($A3829=InsertVoiceSwitchActivateLOG!A$1:A$7000,InsertVoiceSwitchActivateLOG!H$1:H$7000,0)))</f>
        <v>0.12220000000000002</v>
      </c>
      <c r="L3829" s="55" t="str">
        <f t="shared" si="361"/>
        <v/>
      </c>
      <c r="M3829" s="55">
        <f t="shared" si="359"/>
        <v>15.800000000012915</v>
      </c>
      <c r="N3829" s="59">
        <f t="shared" si="357"/>
        <v>76</v>
      </c>
      <c r="O3829" s="59">
        <f t="shared" si="358"/>
        <v>-1</v>
      </c>
    </row>
    <row r="3830" spans="1:15" ht="12.5" customHeight="1" x14ac:dyDescent="0.35">
      <c r="A3830" s="61">
        <v>76</v>
      </c>
      <c r="B3830" s="61" t="s">
        <v>56</v>
      </c>
      <c r="C3830" s="70">
        <v>162.19540000000001</v>
      </c>
      <c r="D3830" s="59" t="s">
        <v>50</v>
      </c>
      <c r="E3830" s="61" t="s">
        <v>41</v>
      </c>
      <c r="F3830" s="61" t="s">
        <v>55</v>
      </c>
      <c r="G3830" s="61">
        <v>2.5999999999999999E-3</v>
      </c>
      <c r="H3830" s="61">
        <f>IF(OR(G3830="",G3831="",G3832="",G3833=""),"",(SUMIF(A3830:A$7000,A3830,G3830:G$7000)))</f>
        <v>6.5000000000000006E-3</v>
      </c>
      <c r="I3830" s="61" t="str">
        <f t="shared" si="360"/>
        <v/>
      </c>
      <c r="J3830" s="61" t="str">
        <f t="shared" si="356"/>
        <v/>
      </c>
      <c r="K3830" s="61">
        <f t="array" ref="K3830">(MAX(IF($A3830=InsertVoiceSwitchActivateLOG!A$1:A$7000,InsertVoiceSwitchActivateLOG!H$1:H$7000,0)))</f>
        <v>0.12220000000000002</v>
      </c>
      <c r="L3830" s="61" t="str">
        <f t="shared" si="361"/>
        <v/>
      </c>
      <c r="M3830" s="61">
        <f t="shared" si="359"/>
        <v>16.099999999994452</v>
      </c>
      <c r="N3830" s="59">
        <f t="shared" si="357"/>
        <v>76</v>
      </c>
      <c r="O3830" s="59">
        <f t="shared" si="358"/>
        <v>1</v>
      </c>
    </row>
    <row r="3831" spans="1:15" ht="12.5" customHeight="1" x14ac:dyDescent="0.35">
      <c r="A3831" s="2">
        <v>76</v>
      </c>
      <c r="B3831" s="2" t="s">
        <v>56</v>
      </c>
      <c r="C3831" s="69">
        <v>162.2115</v>
      </c>
      <c r="D3831" t="s">
        <v>50</v>
      </c>
      <c r="E3831" s="2" t="s">
        <v>41</v>
      </c>
      <c r="F3831" s="2" t="s">
        <v>55</v>
      </c>
      <c r="G3831" s="2">
        <v>3.0000000000000001E-3</v>
      </c>
      <c r="H3831" s="2">
        <f>IF(OR(G3831="",G3832="",G3833="",G3834=""),"",(SUMIF(A3831:A$7000,A3831,G3831:G$7000)))</f>
        <v>3.8999999999999998E-3</v>
      </c>
      <c r="I3831" s="55" t="str">
        <f t="shared" si="360"/>
        <v/>
      </c>
      <c r="J3831" s="61" t="str">
        <f t="shared" si="356"/>
        <v/>
      </c>
      <c r="K3831" s="55">
        <f t="array" ref="K3831">(MAX(IF($A3831=InsertVoiceSwitchActivateLOG!A$1:A$7000,InsertVoiceSwitchActivateLOG!H$1:H$7000,0)))</f>
        <v>0.12220000000000002</v>
      </c>
      <c r="L3831" s="55" t="str">
        <f t="shared" si="361"/>
        <v/>
      </c>
      <c r="M3831" s="55">
        <f t="shared" si="359"/>
        <v>16.099999999994452</v>
      </c>
      <c r="N3831" s="59">
        <f t="shared" si="357"/>
        <v>76</v>
      </c>
      <c r="O3831" s="59">
        <f t="shared" si="358"/>
        <v>-1</v>
      </c>
    </row>
    <row r="3832" spans="1:15" ht="12.5" customHeight="1" x14ac:dyDescent="0.35">
      <c r="A3832" s="61">
        <v>76</v>
      </c>
      <c r="B3832" s="61" t="s">
        <v>54</v>
      </c>
      <c r="C3832" s="70">
        <v>162.22800000000001</v>
      </c>
      <c r="D3832" s="59" t="s">
        <v>50</v>
      </c>
      <c r="E3832" s="61" t="s">
        <v>41</v>
      </c>
      <c r="F3832" s="61" t="s">
        <v>55</v>
      </c>
      <c r="G3832" s="61">
        <v>6.9999999999999999E-4</v>
      </c>
      <c r="H3832" s="61" t="str">
        <f>IF(OR(G3832="",G3833="",G3834="",G3835=""),"",(SUMIF(A3832:A$7000,A3832,G3832:G$7000)))</f>
        <v/>
      </c>
      <c r="I3832" s="61" t="str">
        <f t="shared" si="360"/>
        <v/>
      </c>
      <c r="J3832" s="61" t="str">
        <f t="shared" si="356"/>
        <v/>
      </c>
      <c r="K3832" s="61">
        <f t="array" ref="K3832">(MAX(IF($A3832=InsertVoiceSwitchActivateLOG!A$1:A$7000,InsertVoiceSwitchActivateLOG!H$1:H$7000,0)))</f>
        <v>0.12220000000000002</v>
      </c>
      <c r="L3832" s="61" t="str">
        <f t="shared" si="361"/>
        <v/>
      </c>
      <c r="M3832" s="61">
        <f t="shared" si="359"/>
        <v>16.500000000007731</v>
      </c>
      <c r="N3832" s="59">
        <f t="shared" si="357"/>
        <v>76</v>
      </c>
      <c r="O3832" s="59">
        <f t="shared" si="358"/>
        <v>-1</v>
      </c>
    </row>
    <row r="3833" spans="1:15" ht="12.5" customHeight="1" x14ac:dyDescent="0.35">
      <c r="A3833" s="2">
        <v>76</v>
      </c>
      <c r="B3833" s="2" t="s">
        <v>54</v>
      </c>
      <c r="C3833" s="69">
        <v>162.2441</v>
      </c>
      <c r="D3833" t="s">
        <v>50</v>
      </c>
      <c r="E3833" s="2" t="s">
        <v>41</v>
      </c>
      <c r="F3833" s="2" t="s">
        <v>55</v>
      </c>
      <c r="G3833" s="2">
        <v>1E-4</v>
      </c>
      <c r="H3833" s="2" t="str">
        <f>IF(OR(G3833="",G3834="",G3835="",G3836=""),"",(SUMIF(A3833:A$7000,A3833,G3833:G$7000)))</f>
        <v/>
      </c>
      <c r="I3833" s="55" t="str">
        <f t="shared" si="360"/>
        <v/>
      </c>
      <c r="J3833" s="61" t="str">
        <f t="shared" si="356"/>
        <v/>
      </c>
      <c r="K3833" s="55">
        <f t="array" ref="K3833">(MAX(IF($A3833=InsertVoiceSwitchActivateLOG!A$1:A$7000,InsertVoiceSwitchActivateLOG!H$1:H$7000,0)))</f>
        <v>0.12220000000000002</v>
      </c>
      <c r="L3833" s="55" t="str">
        <f t="shared" si="361"/>
        <v/>
      </c>
      <c r="M3833" s="55">
        <f t="shared" si="359"/>
        <v>16.099999999994452</v>
      </c>
      <c r="N3833" s="59">
        <f t="shared" si="357"/>
        <v>76</v>
      </c>
      <c r="O3833" s="59">
        <f t="shared" si="358"/>
        <v>1</v>
      </c>
    </row>
    <row r="3834" spans="1:15" ht="12.5" customHeight="1" x14ac:dyDescent="0.35">
      <c r="A3834" s="61">
        <v>76</v>
      </c>
      <c r="B3834" s="61" t="s">
        <v>54</v>
      </c>
      <c r="C3834" s="70">
        <v>162.26249999999999</v>
      </c>
      <c r="D3834" s="59" t="s">
        <v>50</v>
      </c>
      <c r="E3834" s="61" t="s">
        <v>41</v>
      </c>
      <c r="F3834" s="61" t="s">
        <v>55</v>
      </c>
      <c r="G3834" s="61">
        <v>1E-4</v>
      </c>
      <c r="H3834" s="61" t="str">
        <f>IF(OR(G3834="",G3835="",G3836="",G3837=""),"",(SUMIF(A3834:A$7000,A3834,G3834:G$7000)))</f>
        <v/>
      </c>
      <c r="I3834" s="61" t="str">
        <f t="shared" si="360"/>
        <v/>
      </c>
      <c r="J3834" s="61" t="str">
        <f t="shared" si="356"/>
        <v/>
      </c>
      <c r="K3834" s="61">
        <f t="array" ref="K3834">(MAX(IF($A3834=InsertVoiceSwitchActivateLOG!A$1:A$7000,InsertVoiceSwitchActivateLOG!H$1:H$7000,0)))</f>
        <v>0.12220000000000002</v>
      </c>
      <c r="L3834" s="61" t="str">
        <f t="shared" si="361"/>
        <v/>
      </c>
      <c r="M3834" s="61">
        <f t="shared" si="359"/>
        <v>18.399999999985539</v>
      </c>
      <c r="N3834" s="59" t="str">
        <f t="shared" si="357"/>
        <v/>
      </c>
      <c r="O3834" s="59" t="str">
        <f t="shared" si="358"/>
        <v/>
      </c>
    </row>
    <row r="3835" spans="1:15" ht="12.5" customHeight="1" x14ac:dyDescent="0.35">
      <c r="A3835" s="2">
        <v>76</v>
      </c>
      <c r="B3835" s="2" t="s">
        <v>54</v>
      </c>
      <c r="C3835" s="69">
        <v>162.2817</v>
      </c>
      <c r="D3835" t="s">
        <v>50</v>
      </c>
      <c r="E3835" s="2" t="s">
        <v>41</v>
      </c>
      <c r="F3835" s="2" t="s">
        <v>55</v>
      </c>
      <c r="G3835" s="2"/>
      <c r="H3835" s="2" t="str">
        <f>IF(OR(G3835="",G3836="",G3837="",G3838=""),"",(SUMIF(A3835:A$7000,A3835,G3835:G$7000)))</f>
        <v/>
      </c>
      <c r="I3835" s="55" t="str">
        <f t="shared" si="360"/>
        <v/>
      </c>
      <c r="J3835" s="61" t="str">
        <f t="shared" si="356"/>
        <v/>
      </c>
      <c r="K3835" s="55">
        <f t="array" ref="K3835">(MAX(IF($A3835=InsertVoiceSwitchActivateLOG!A$1:A$7000,InsertVoiceSwitchActivateLOG!H$1:H$7000,0)))</f>
        <v>0.12220000000000002</v>
      </c>
      <c r="L3835" s="55" t="str">
        <f t="shared" si="361"/>
        <v/>
      </c>
      <c r="M3835" s="55">
        <f t="shared" si="359"/>
        <v>19.200000000012096</v>
      </c>
      <c r="N3835" s="59" t="str">
        <f t="shared" si="357"/>
        <v/>
      </c>
      <c r="O3835" s="59" t="str">
        <f t="shared" si="358"/>
        <v/>
      </c>
    </row>
    <row r="3836" spans="1:15" ht="12.5" customHeight="1" x14ac:dyDescent="0.35">
      <c r="A3836" s="61">
        <v>76</v>
      </c>
      <c r="B3836" s="61" t="s">
        <v>54</v>
      </c>
      <c r="C3836" s="70">
        <v>162.30269999999999</v>
      </c>
      <c r="D3836" s="59" t="s">
        <v>50</v>
      </c>
      <c r="E3836" s="61" t="s">
        <v>41</v>
      </c>
      <c r="F3836" s="61" t="s">
        <v>55</v>
      </c>
      <c r="G3836" s="61"/>
      <c r="H3836" s="61" t="str">
        <f>IF(OR(G3836="",G3837="",G3838="",G3839=""),"",(SUMIF(A3836:A$7000,A3836,G3836:G$7000)))</f>
        <v/>
      </c>
      <c r="I3836" s="61" t="str">
        <f t="shared" si="360"/>
        <v/>
      </c>
      <c r="J3836" s="61" t="str">
        <f t="shared" si="356"/>
        <v/>
      </c>
      <c r="K3836" s="61">
        <f t="array" ref="K3836">(MAX(IF($A3836=InsertVoiceSwitchActivateLOG!A$1:A$7000,InsertVoiceSwitchActivateLOG!H$1:H$7000,0)))</f>
        <v>0.12220000000000002</v>
      </c>
      <c r="L3836" s="61" t="str">
        <f t="shared" si="361"/>
        <v/>
      </c>
      <c r="M3836" s="61">
        <f t="shared" si="359"/>
        <v>20.999999999986585</v>
      </c>
      <c r="N3836" s="59" t="str">
        <f t="shared" si="357"/>
        <v/>
      </c>
      <c r="O3836" s="59" t="str">
        <f t="shared" si="358"/>
        <v/>
      </c>
    </row>
    <row r="3837" spans="1:15" ht="12.5" customHeight="1" x14ac:dyDescent="0.35">
      <c r="A3837" s="2">
        <v>76</v>
      </c>
      <c r="B3837" s="2" t="s">
        <v>54</v>
      </c>
      <c r="C3837" s="69">
        <v>162.3228</v>
      </c>
      <c r="D3837" t="s">
        <v>50</v>
      </c>
      <c r="E3837" s="2" t="s">
        <v>41</v>
      </c>
      <c r="F3837" s="2" t="s">
        <v>55</v>
      </c>
      <c r="G3837" s="2"/>
      <c r="H3837" s="2" t="str">
        <f>IF(OR(G3837="",G3838="",G3839="",G3840=""),"",(SUMIF(A3837:A$7000,A3837,G3837:G$7000)))</f>
        <v/>
      </c>
      <c r="I3837" s="55" t="str">
        <f t="shared" si="360"/>
        <v/>
      </c>
      <c r="J3837" s="61" t="str">
        <f t="shared" si="356"/>
        <v/>
      </c>
      <c r="K3837" s="55">
        <f t="array" ref="K3837">(MAX(IF($A3837=InsertVoiceSwitchActivateLOG!A$1:A$7000,InsertVoiceSwitchActivateLOG!H$1:H$7000,0)))</f>
        <v>0.12220000000000002</v>
      </c>
      <c r="L3837" s="55" t="str">
        <f t="shared" si="361"/>
        <v/>
      </c>
      <c r="M3837" s="55">
        <f t="shared" si="359"/>
        <v>20.100000000013551</v>
      </c>
      <c r="N3837" s="59" t="str">
        <f t="shared" si="357"/>
        <v/>
      </c>
      <c r="O3837" s="59" t="str">
        <f t="shared" si="358"/>
        <v/>
      </c>
    </row>
    <row r="3838" spans="1:15" ht="12.5" customHeight="1" x14ac:dyDescent="0.35">
      <c r="A3838" s="61">
        <v>77</v>
      </c>
      <c r="B3838" s="61" t="s">
        <v>54</v>
      </c>
      <c r="C3838" s="70">
        <v>163.352</v>
      </c>
      <c r="D3838" s="59" t="s">
        <v>50</v>
      </c>
      <c r="E3838" s="61" t="s">
        <v>44</v>
      </c>
      <c r="F3838" s="61" t="s">
        <v>55</v>
      </c>
      <c r="G3838" s="61"/>
      <c r="H3838" s="61" t="str">
        <f>IF(OR(G3838="",G3839="",G3840="",G3841=""),"",(SUMIF(A3838:A$7000,A3838,G3838:G$7000)))</f>
        <v/>
      </c>
      <c r="I3838" s="61" t="str">
        <f t="shared" si="360"/>
        <v/>
      </c>
      <c r="J3838" s="61" t="str">
        <f t="shared" si="356"/>
        <v/>
      </c>
      <c r="K3838" s="61">
        <f t="array" ref="K3838">(MAX(IF($A3838=InsertVoiceSwitchActivateLOG!A$1:A$7000,InsertVoiceSwitchActivateLOG!H$1:H$7000,0)))</f>
        <v>2.5599999999999998E-2</v>
      </c>
      <c r="L3838" s="61" t="str">
        <f t="shared" si="361"/>
        <v/>
      </c>
      <c r="M3838" s="61">
        <f t="shared" si="359"/>
        <v>0</v>
      </c>
      <c r="N3838" s="59" t="str">
        <f t="shared" si="357"/>
        <v/>
      </c>
      <c r="O3838" s="59" t="str">
        <f t="shared" si="358"/>
        <v/>
      </c>
    </row>
    <row r="3839" spans="1:15" ht="12.5" customHeight="1" x14ac:dyDescent="0.35">
      <c r="A3839" s="2">
        <v>77</v>
      </c>
      <c r="B3839" s="2" t="s">
        <v>54</v>
      </c>
      <c r="C3839" s="69">
        <v>163.36840000000001</v>
      </c>
      <c r="D3839" t="s">
        <v>50</v>
      </c>
      <c r="E3839" s="2" t="s">
        <v>44</v>
      </c>
      <c r="F3839" s="2" t="s">
        <v>55</v>
      </c>
      <c r="G3839" s="2"/>
      <c r="H3839" s="2" t="str">
        <f>IF(OR(G3839="",G3840="",G3841="",G3842=""),"",(SUMIF(A3839:A$7000,A3839,G3839:G$7000)))</f>
        <v/>
      </c>
      <c r="I3839" s="55" t="str">
        <f t="shared" si="360"/>
        <v/>
      </c>
      <c r="J3839" s="61" t="str">
        <f t="shared" si="356"/>
        <v/>
      </c>
      <c r="K3839" s="55">
        <f t="array" ref="K3839">(MAX(IF($A3839=InsertVoiceSwitchActivateLOG!A$1:A$7000,InsertVoiceSwitchActivateLOG!H$1:H$7000,0)))</f>
        <v>2.5599999999999998E-2</v>
      </c>
      <c r="L3839" s="55" t="str">
        <f t="shared" si="361"/>
        <v/>
      </c>
      <c r="M3839" s="55">
        <f t="shared" si="359"/>
        <v>16.400000000004411</v>
      </c>
      <c r="N3839" s="59" t="str">
        <f t="shared" si="357"/>
        <v/>
      </c>
      <c r="O3839" s="59" t="str">
        <f t="shared" si="358"/>
        <v/>
      </c>
    </row>
    <row r="3840" spans="1:15" ht="12.5" customHeight="1" x14ac:dyDescent="0.35">
      <c r="A3840" s="61">
        <v>77</v>
      </c>
      <c r="B3840" s="61" t="s">
        <v>54</v>
      </c>
      <c r="C3840" s="70">
        <v>163.3844</v>
      </c>
      <c r="D3840" s="59" t="s">
        <v>50</v>
      </c>
      <c r="E3840" s="61" t="s">
        <v>44</v>
      </c>
      <c r="F3840" s="61" t="s">
        <v>55</v>
      </c>
      <c r="G3840" s="61"/>
      <c r="H3840" s="61" t="str">
        <f>IF(OR(G3840="",G3841="",G3842="",G3843=""),"",(SUMIF(A3840:A$7000,A3840,G3840:G$7000)))</f>
        <v/>
      </c>
      <c r="I3840" s="61" t="str">
        <f t="shared" si="360"/>
        <v/>
      </c>
      <c r="J3840" s="61" t="str">
        <f t="shared" si="356"/>
        <v/>
      </c>
      <c r="K3840" s="61">
        <f t="array" ref="K3840">(MAX(IF($A3840=InsertVoiceSwitchActivateLOG!A$1:A$7000,InsertVoiceSwitchActivateLOG!H$1:H$7000,0)))</f>
        <v>2.5599999999999998E-2</v>
      </c>
      <c r="L3840" s="61" t="str">
        <f t="shared" si="361"/>
        <v/>
      </c>
      <c r="M3840" s="61">
        <f t="shared" si="359"/>
        <v>15.999999999991132</v>
      </c>
      <c r="N3840" s="59" t="str">
        <f t="shared" si="357"/>
        <v/>
      </c>
      <c r="O3840" s="59" t="str">
        <f t="shared" si="358"/>
        <v/>
      </c>
    </row>
    <row r="3841" spans="1:15" ht="12.5" customHeight="1" x14ac:dyDescent="0.35">
      <c r="A3841" s="2">
        <v>77</v>
      </c>
      <c r="B3841" s="2" t="s">
        <v>54</v>
      </c>
      <c r="C3841" s="69">
        <v>163.4008</v>
      </c>
      <c r="D3841" t="s">
        <v>50</v>
      </c>
      <c r="E3841" s="2" t="s">
        <v>44</v>
      </c>
      <c r="F3841" s="2" t="s">
        <v>55</v>
      </c>
      <c r="G3841" s="2"/>
      <c r="H3841" s="2" t="str">
        <f>IF(OR(G3841="",G3842="",G3843="",G3844=""),"",(SUMIF(A3841:A$7000,A3841,G3841:G$7000)))</f>
        <v/>
      </c>
      <c r="I3841" s="55" t="str">
        <f t="shared" si="360"/>
        <v/>
      </c>
      <c r="J3841" s="61" t="str">
        <f t="shared" si="356"/>
        <v/>
      </c>
      <c r="K3841" s="55">
        <f t="array" ref="K3841">(MAX(IF($A3841=InsertVoiceSwitchActivateLOG!A$1:A$7000,InsertVoiceSwitchActivateLOG!H$1:H$7000,0)))</f>
        <v>2.5599999999999998E-2</v>
      </c>
      <c r="L3841" s="55" t="str">
        <f t="shared" si="361"/>
        <v/>
      </c>
      <c r="M3841" s="55">
        <f t="shared" si="359"/>
        <v>16.400000000004411</v>
      </c>
      <c r="N3841" s="59" t="str">
        <f t="shared" si="357"/>
        <v/>
      </c>
      <c r="O3841" s="59" t="str">
        <f t="shared" si="358"/>
        <v/>
      </c>
    </row>
    <row r="3842" spans="1:15" ht="12.5" customHeight="1" x14ac:dyDescent="0.35">
      <c r="A3842" s="61">
        <v>77</v>
      </c>
      <c r="B3842" s="61" t="s">
        <v>54</v>
      </c>
      <c r="C3842" s="70">
        <v>163.4169</v>
      </c>
      <c r="D3842" s="59" t="s">
        <v>50</v>
      </c>
      <c r="E3842" s="61" t="s">
        <v>44</v>
      </c>
      <c r="F3842" s="61" t="s">
        <v>55</v>
      </c>
      <c r="G3842" s="61"/>
      <c r="H3842" s="61" t="str">
        <f>IF(OR(G3842="",G3843="",G3844="",G3845=""),"",(SUMIF(A3842:A$7000,A3842,G3842:G$7000)))</f>
        <v/>
      </c>
      <c r="I3842" s="61" t="str">
        <f t="shared" si="360"/>
        <v/>
      </c>
      <c r="J3842" s="61" t="str">
        <f t="shared" si="356"/>
        <v/>
      </c>
      <c r="K3842" s="61">
        <f t="array" ref="K3842">(MAX(IF($A3842=InsertVoiceSwitchActivateLOG!A$1:A$7000,InsertVoiceSwitchActivateLOG!H$1:H$7000,0)))</f>
        <v>2.5599999999999998E-2</v>
      </c>
      <c r="L3842" s="61" t="str">
        <f t="shared" si="361"/>
        <v/>
      </c>
      <c r="M3842" s="61">
        <f t="shared" si="359"/>
        <v>16.099999999994452</v>
      </c>
      <c r="N3842" s="59" t="str">
        <f t="shared" si="357"/>
        <v/>
      </c>
      <c r="O3842" s="59" t="str">
        <f t="shared" si="358"/>
        <v/>
      </c>
    </row>
    <row r="3843" spans="1:15" ht="12.5" customHeight="1" x14ac:dyDescent="0.35">
      <c r="A3843" s="2">
        <v>77</v>
      </c>
      <c r="B3843" s="2" t="s">
        <v>54</v>
      </c>
      <c r="C3843" s="69">
        <v>163.43270000000001</v>
      </c>
      <c r="D3843" t="s">
        <v>50</v>
      </c>
      <c r="E3843" s="2" t="s">
        <v>44</v>
      </c>
      <c r="F3843" s="2" t="s">
        <v>55</v>
      </c>
      <c r="G3843" s="2"/>
      <c r="H3843" s="2" t="str">
        <f>IF(OR(G3843="",G3844="",G3845="",G3846=""),"",(SUMIF(A3843:A$7000,A3843,G3843:G$7000)))</f>
        <v/>
      </c>
      <c r="I3843" s="55" t="str">
        <f t="shared" si="360"/>
        <v/>
      </c>
      <c r="J3843" s="61" t="str">
        <f t="shared" si="356"/>
        <v/>
      </c>
      <c r="K3843" s="55">
        <f t="array" ref="K3843">(MAX(IF($A3843=InsertVoiceSwitchActivateLOG!A$1:A$7000,InsertVoiceSwitchActivateLOG!H$1:H$7000,0)))</f>
        <v>2.5599999999999998E-2</v>
      </c>
      <c r="L3843" s="55" t="str">
        <f t="shared" si="361"/>
        <v/>
      </c>
      <c r="M3843" s="55">
        <f t="shared" si="359"/>
        <v>15.800000000012915</v>
      </c>
      <c r="N3843" s="59" t="str">
        <f t="shared" si="357"/>
        <v/>
      </c>
      <c r="O3843" s="59" t="str">
        <f t="shared" si="358"/>
        <v/>
      </c>
    </row>
    <row r="3844" spans="1:15" ht="12.5" customHeight="1" x14ac:dyDescent="0.35">
      <c r="A3844" s="61">
        <v>77</v>
      </c>
      <c r="B3844" s="61" t="s">
        <v>54</v>
      </c>
      <c r="C3844" s="70">
        <v>163.45429999999999</v>
      </c>
      <c r="D3844" s="59" t="s">
        <v>50</v>
      </c>
      <c r="E3844" s="61" t="s">
        <v>44</v>
      </c>
      <c r="F3844" s="61" t="s">
        <v>55</v>
      </c>
      <c r="G3844" s="61"/>
      <c r="H3844" s="61" t="str">
        <f>IF(OR(G3844="",G3845="",G3846="",G3847=""),"",(SUMIF(A3844:A$7000,A3844,G3844:G$7000)))</f>
        <v/>
      </c>
      <c r="I3844" s="61" t="str">
        <f t="shared" si="360"/>
        <v/>
      </c>
      <c r="J3844" s="61" t="str">
        <f t="shared" si="356"/>
        <v/>
      </c>
      <c r="K3844" s="61">
        <f t="array" ref="K3844">(MAX(IF($A3844=InsertVoiceSwitchActivateLOG!A$1:A$7000,InsertVoiceSwitchActivateLOG!H$1:H$7000,0)))</f>
        <v>2.5599999999999998E-2</v>
      </c>
      <c r="L3844" s="61" t="str">
        <f t="shared" si="361"/>
        <v/>
      </c>
      <c r="M3844" s="61">
        <f t="shared" si="359"/>
        <v>21.599999999978081</v>
      </c>
      <c r="N3844" s="59" t="str">
        <f t="shared" si="357"/>
        <v/>
      </c>
      <c r="O3844" s="59" t="str">
        <f t="shared" si="358"/>
        <v/>
      </c>
    </row>
    <row r="3845" spans="1:15" ht="12.5" customHeight="1" x14ac:dyDescent="0.35">
      <c r="A3845" s="2">
        <v>77</v>
      </c>
      <c r="B3845" s="2" t="s">
        <v>54</v>
      </c>
      <c r="C3845" s="69">
        <v>163.4795</v>
      </c>
      <c r="D3845" t="s">
        <v>50</v>
      </c>
      <c r="E3845" s="2" t="s">
        <v>44</v>
      </c>
      <c r="F3845" s="2" t="s">
        <v>55</v>
      </c>
      <c r="G3845" s="2"/>
      <c r="H3845" s="2" t="str">
        <f>IF(OR(G3845="",G3846="",G3847="",G3848=""),"",(SUMIF(A3845:A$7000,A3845,G3845:G$7000)))</f>
        <v/>
      </c>
      <c r="I3845" s="55" t="str">
        <f t="shared" si="360"/>
        <v/>
      </c>
      <c r="J3845" s="61" t="str">
        <f t="shared" si="356"/>
        <v/>
      </c>
      <c r="K3845" s="55">
        <f t="array" ref="K3845">(MAX(IF($A3845=InsertVoiceSwitchActivateLOG!A$1:A$7000,InsertVoiceSwitchActivateLOG!H$1:H$7000,0)))</f>
        <v>2.5599999999999998E-2</v>
      </c>
      <c r="L3845" s="55" t="str">
        <f t="shared" si="361"/>
        <v/>
      </c>
      <c r="M3845" s="55">
        <f t="shared" si="359"/>
        <v>25.200000000012324</v>
      </c>
      <c r="N3845" s="59" t="str">
        <f t="shared" si="357"/>
        <v/>
      </c>
      <c r="O3845" s="59" t="str">
        <f t="shared" si="358"/>
        <v/>
      </c>
    </row>
    <row r="3846" spans="1:15" ht="12.5" customHeight="1" x14ac:dyDescent="0.35">
      <c r="A3846" s="61">
        <v>77</v>
      </c>
      <c r="B3846" s="61" t="s">
        <v>54</v>
      </c>
      <c r="C3846" s="70">
        <v>163.49700000000001</v>
      </c>
      <c r="D3846" s="59" t="s">
        <v>50</v>
      </c>
      <c r="E3846" s="61" t="s">
        <v>44</v>
      </c>
      <c r="F3846" s="61" t="s">
        <v>55</v>
      </c>
      <c r="G3846" s="61"/>
      <c r="H3846" s="61" t="str">
        <f>IF(OR(G3846="",G3847="",G3848="",G3849=""),"",(SUMIF(A3846:A$7000,A3846,G3846:G$7000)))</f>
        <v/>
      </c>
      <c r="I3846" s="61" t="str">
        <f t="shared" si="360"/>
        <v/>
      </c>
      <c r="J3846" s="61" t="str">
        <f t="shared" si="356"/>
        <v/>
      </c>
      <c r="K3846" s="61">
        <f t="array" ref="K3846">(MAX(IF($A3846=InsertVoiceSwitchActivateLOG!A$1:A$7000,InsertVoiceSwitchActivateLOG!H$1:H$7000,0)))</f>
        <v>2.5599999999999998E-2</v>
      </c>
      <c r="L3846" s="61" t="str">
        <f t="shared" si="361"/>
        <v/>
      </c>
      <c r="M3846" s="61">
        <f t="shared" si="359"/>
        <v>17.500000000012506</v>
      </c>
      <c r="N3846" s="59" t="str">
        <f t="shared" si="357"/>
        <v/>
      </c>
      <c r="O3846" s="59" t="str">
        <f t="shared" si="358"/>
        <v/>
      </c>
    </row>
    <row r="3847" spans="1:15" ht="12.5" customHeight="1" x14ac:dyDescent="0.35">
      <c r="A3847" s="2">
        <v>77</v>
      </c>
      <c r="B3847" s="2" t="s">
        <v>54</v>
      </c>
      <c r="C3847" s="69">
        <v>163.51310000000001</v>
      </c>
      <c r="D3847" t="s">
        <v>50</v>
      </c>
      <c r="E3847" s="2" t="s">
        <v>44</v>
      </c>
      <c r="F3847" s="2" t="s">
        <v>55</v>
      </c>
      <c r="G3847" s="2"/>
      <c r="H3847" s="2" t="str">
        <f>IF(OR(G3847="",G3848="",G3849="",G3850=""),"",(SUMIF(A3847:A$7000,A3847,G3847:G$7000)))</f>
        <v/>
      </c>
      <c r="I3847" s="55" t="str">
        <f t="shared" si="360"/>
        <v/>
      </c>
      <c r="J3847" s="61" t="str">
        <f t="shared" si="356"/>
        <v/>
      </c>
      <c r="K3847" s="55">
        <f t="array" ref="K3847">(MAX(IF($A3847=InsertVoiceSwitchActivateLOG!A$1:A$7000,InsertVoiceSwitchActivateLOG!H$1:H$7000,0)))</f>
        <v>2.5599999999999998E-2</v>
      </c>
      <c r="L3847" s="55" t="str">
        <f t="shared" si="361"/>
        <v/>
      </c>
      <c r="M3847" s="55">
        <f t="shared" si="359"/>
        <v>16.099999999994452</v>
      </c>
      <c r="N3847" s="59" t="str">
        <f t="shared" si="357"/>
        <v/>
      </c>
      <c r="O3847" s="59" t="str">
        <f t="shared" si="358"/>
        <v/>
      </c>
    </row>
    <row r="3848" spans="1:15" ht="12.5" customHeight="1" x14ac:dyDescent="0.35">
      <c r="A3848" s="61">
        <v>77</v>
      </c>
      <c r="B3848" s="61" t="s">
        <v>54</v>
      </c>
      <c r="C3848" s="70">
        <v>163.53489999999999</v>
      </c>
      <c r="D3848" s="59" t="s">
        <v>50</v>
      </c>
      <c r="E3848" s="61" t="s">
        <v>44</v>
      </c>
      <c r="F3848" s="61" t="s">
        <v>55</v>
      </c>
      <c r="G3848" s="61"/>
      <c r="H3848" s="61" t="str">
        <f>IF(OR(G3848="",G3849="",G3850="",G3851=""),"",(SUMIF(A3848:A$7000,A3848,G3848:G$7000)))</f>
        <v/>
      </c>
      <c r="I3848" s="61" t="str">
        <f t="shared" si="360"/>
        <v/>
      </c>
      <c r="J3848" s="61" t="str">
        <f t="shared" si="356"/>
        <v/>
      </c>
      <c r="K3848" s="61">
        <f t="array" ref="K3848">(MAX(IF($A3848=InsertVoiceSwitchActivateLOG!A$1:A$7000,InsertVoiceSwitchActivateLOG!H$1:H$7000,0)))</f>
        <v>2.5599999999999998E-2</v>
      </c>
      <c r="L3848" s="61" t="str">
        <f t="shared" si="361"/>
        <v/>
      </c>
      <c r="M3848" s="61">
        <f t="shared" si="359"/>
        <v>21.79999999998472</v>
      </c>
      <c r="N3848" s="59" t="str">
        <f t="shared" si="357"/>
        <v/>
      </c>
      <c r="O3848" s="59" t="str">
        <f t="shared" si="358"/>
        <v/>
      </c>
    </row>
    <row r="3849" spans="1:15" ht="12.5" customHeight="1" x14ac:dyDescent="0.35">
      <c r="A3849" s="2">
        <v>77</v>
      </c>
      <c r="B3849" s="2" t="s">
        <v>54</v>
      </c>
      <c r="C3849" s="69">
        <v>163.5521</v>
      </c>
      <c r="D3849" t="s">
        <v>50</v>
      </c>
      <c r="E3849" s="2" t="s">
        <v>44</v>
      </c>
      <c r="F3849" s="2" t="s">
        <v>55</v>
      </c>
      <c r="G3849" s="2"/>
      <c r="H3849" s="2" t="str">
        <f>IF(OR(G3849="",G3850="",G3851="",G3852=""),"",(SUMIF(A3849:A$7000,A3849,G3849:G$7000)))</f>
        <v/>
      </c>
      <c r="I3849" s="55" t="str">
        <f t="shared" si="360"/>
        <v/>
      </c>
      <c r="J3849" s="61" t="str">
        <f t="shared" si="356"/>
        <v/>
      </c>
      <c r="K3849" s="55">
        <f t="array" ref="K3849">(MAX(IF($A3849=InsertVoiceSwitchActivateLOG!A$1:A$7000,InsertVoiceSwitchActivateLOG!H$1:H$7000,0)))</f>
        <v>2.5599999999999998E-2</v>
      </c>
      <c r="L3849" s="55" t="str">
        <f t="shared" si="361"/>
        <v/>
      </c>
      <c r="M3849" s="55">
        <f t="shared" si="359"/>
        <v>17.200000000002547</v>
      </c>
      <c r="N3849" s="59" t="str">
        <f t="shared" si="357"/>
        <v/>
      </c>
      <c r="O3849" s="59" t="str">
        <f t="shared" si="358"/>
        <v/>
      </c>
    </row>
    <row r="3850" spans="1:15" ht="12.5" customHeight="1" x14ac:dyDescent="0.35">
      <c r="A3850" s="61">
        <v>77</v>
      </c>
      <c r="B3850" s="61" t="s">
        <v>54</v>
      </c>
      <c r="C3850" s="70">
        <v>163.57470000000001</v>
      </c>
      <c r="D3850" s="59" t="s">
        <v>50</v>
      </c>
      <c r="E3850" s="61" t="s">
        <v>44</v>
      </c>
      <c r="F3850" s="61" t="s">
        <v>55</v>
      </c>
      <c r="G3850" s="61"/>
      <c r="H3850" s="61" t="str">
        <f>IF(OR(G3850="",G3851="",G3852="",G3853=""),"",(SUMIF(A3850:A$7000,A3850,G3850:G$7000)))</f>
        <v/>
      </c>
      <c r="I3850" s="61" t="str">
        <f t="shared" si="360"/>
        <v/>
      </c>
      <c r="J3850" s="61" t="str">
        <f t="shared" si="356"/>
        <v/>
      </c>
      <c r="K3850" s="61">
        <f t="array" ref="K3850">(MAX(IF($A3850=InsertVoiceSwitchActivateLOG!A$1:A$7000,InsertVoiceSwitchActivateLOG!H$1:H$7000,0)))</f>
        <v>2.5599999999999998E-2</v>
      </c>
      <c r="L3850" s="61" t="str">
        <f t="shared" si="361"/>
        <v/>
      </c>
      <c r="M3850" s="61">
        <f t="shared" si="359"/>
        <v>22.600000000011278</v>
      </c>
      <c r="N3850" s="59" t="str">
        <f t="shared" si="357"/>
        <v/>
      </c>
      <c r="O3850" s="59" t="str">
        <f t="shared" si="358"/>
        <v/>
      </c>
    </row>
    <row r="3851" spans="1:15" ht="12.5" customHeight="1" x14ac:dyDescent="0.35">
      <c r="A3851" s="2">
        <v>77</v>
      </c>
      <c r="B3851" s="2" t="s">
        <v>54</v>
      </c>
      <c r="C3851" s="69">
        <v>163.596</v>
      </c>
      <c r="D3851" t="s">
        <v>50</v>
      </c>
      <c r="E3851" s="2" t="s">
        <v>44</v>
      </c>
      <c r="F3851" s="2" t="s">
        <v>55</v>
      </c>
      <c r="G3851" s="2"/>
      <c r="H3851" s="2" t="str">
        <f>IF(OR(G3851="",G3852="",G3853="",G3854=""),"",(SUMIF(A3851:A$7000,A3851,G3851:G$7000)))</f>
        <v/>
      </c>
      <c r="I3851" s="55" t="str">
        <f t="shared" si="360"/>
        <v/>
      </c>
      <c r="J3851" s="61" t="str">
        <f t="shared" si="356"/>
        <v/>
      </c>
      <c r="K3851" s="55">
        <f t="array" ref="K3851">(MAX(IF($A3851=InsertVoiceSwitchActivateLOG!A$1:A$7000,InsertVoiceSwitchActivateLOG!H$1:H$7000,0)))</f>
        <v>2.5599999999999998E-2</v>
      </c>
      <c r="L3851" s="55" t="str">
        <f t="shared" si="361"/>
        <v/>
      </c>
      <c r="M3851" s="55">
        <f t="shared" si="359"/>
        <v>21.299999999996544</v>
      </c>
      <c r="N3851" s="59" t="str">
        <f t="shared" si="357"/>
        <v/>
      </c>
      <c r="O3851" s="59" t="str">
        <f t="shared" si="358"/>
        <v/>
      </c>
    </row>
    <row r="3852" spans="1:15" ht="12.5" customHeight="1" x14ac:dyDescent="0.35">
      <c r="A3852" s="61">
        <v>77</v>
      </c>
      <c r="B3852" s="61" t="s">
        <v>54</v>
      </c>
      <c r="C3852" s="70">
        <v>163.6191</v>
      </c>
      <c r="D3852" s="59" t="s">
        <v>50</v>
      </c>
      <c r="E3852" s="61" t="s">
        <v>44</v>
      </c>
      <c r="F3852" s="61" t="s">
        <v>55</v>
      </c>
      <c r="G3852" s="61"/>
      <c r="H3852" s="61" t="str">
        <f>IF(OR(G3852="",G3853="",G3854="",G3855=""),"",(SUMIF(A3852:A$7000,A3852,G3852:G$7000)))</f>
        <v/>
      </c>
      <c r="I3852" s="61" t="str">
        <f t="shared" si="360"/>
        <v/>
      </c>
      <c r="J3852" s="61" t="str">
        <f t="shared" si="356"/>
        <v/>
      </c>
      <c r="K3852" s="61">
        <f t="array" ref="K3852">(MAX(IF($A3852=InsertVoiceSwitchActivateLOG!A$1:A$7000,InsertVoiceSwitchActivateLOG!H$1:H$7000,0)))</f>
        <v>2.5599999999999998E-2</v>
      </c>
      <c r="L3852" s="61" t="str">
        <f t="shared" si="361"/>
        <v/>
      </c>
      <c r="M3852" s="61">
        <f t="shared" si="359"/>
        <v>23.099999999999454</v>
      </c>
      <c r="N3852" s="59" t="str">
        <f t="shared" si="357"/>
        <v/>
      </c>
      <c r="O3852" s="59" t="str">
        <f t="shared" si="358"/>
        <v/>
      </c>
    </row>
    <row r="3853" spans="1:15" ht="12.5" customHeight="1" x14ac:dyDescent="0.35">
      <c r="A3853" s="2">
        <v>77</v>
      </c>
      <c r="B3853" s="2" t="s">
        <v>54</v>
      </c>
      <c r="C3853" s="69">
        <v>163.64699999999999</v>
      </c>
      <c r="D3853" t="s">
        <v>50</v>
      </c>
      <c r="E3853" s="2" t="s">
        <v>44</v>
      </c>
      <c r="F3853" s="2" t="s">
        <v>55</v>
      </c>
      <c r="G3853" s="2"/>
      <c r="H3853" s="2" t="str">
        <f>IF(OR(G3853="",G3854="",G3855="",G3856=""),"",(SUMIF(A3853:A$7000,A3853,G3853:G$7000)))</f>
        <v/>
      </c>
      <c r="I3853" s="55" t="str">
        <f t="shared" si="360"/>
        <v/>
      </c>
      <c r="J3853" s="61" t="str">
        <f t="shared" si="356"/>
        <v/>
      </c>
      <c r="K3853" s="55">
        <f t="array" ref="K3853">(MAX(IF($A3853=InsertVoiceSwitchActivateLOG!A$1:A$7000,InsertVoiceSwitchActivateLOG!H$1:H$7000,0)))</f>
        <v>2.5599999999999998E-2</v>
      </c>
      <c r="L3853" s="55" t="str">
        <f t="shared" si="361"/>
        <v/>
      </c>
      <c r="M3853" s="55">
        <f t="shared" si="359"/>
        <v>27.899999999988268</v>
      </c>
      <c r="N3853" s="59" t="str">
        <f t="shared" si="357"/>
        <v/>
      </c>
      <c r="O3853" s="59" t="str">
        <f t="shared" si="358"/>
        <v/>
      </c>
    </row>
    <row r="3854" spans="1:15" ht="12.5" customHeight="1" x14ac:dyDescent="0.35">
      <c r="A3854" s="61">
        <v>77</v>
      </c>
      <c r="B3854" s="61" t="s">
        <v>54</v>
      </c>
      <c r="C3854" s="70">
        <v>163.6662</v>
      </c>
      <c r="D3854" s="59" t="s">
        <v>50</v>
      </c>
      <c r="E3854" s="61" t="s">
        <v>44</v>
      </c>
      <c r="F3854" s="61" t="s">
        <v>55</v>
      </c>
      <c r="G3854" s="61"/>
      <c r="H3854" s="61" t="str">
        <f>IF(OR(G3854="",G3855="",G3856="",G3857=""),"",(SUMIF(A3854:A$7000,A3854,G3854:G$7000)))</f>
        <v/>
      </c>
      <c r="I3854" s="61" t="str">
        <f t="shared" si="360"/>
        <v/>
      </c>
      <c r="J3854" s="61" t="str">
        <f t="shared" si="356"/>
        <v/>
      </c>
      <c r="K3854" s="61">
        <f t="array" ref="K3854">(MAX(IF($A3854=InsertVoiceSwitchActivateLOG!A$1:A$7000,InsertVoiceSwitchActivateLOG!H$1:H$7000,0)))</f>
        <v>2.5599999999999998E-2</v>
      </c>
      <c r="L3854" s="61" t="str">
        <f t="shared" si="361"/>
        <v/>
      </c>
      <c r="M3854" s="61">
        <f t="shared" si="359"/>
        <v>19.200000000012096</v>
      </c>
      <c r="N3854" s="59" t="str">
        <f t="shared" si="357"/>
        <v/>
      </c>
      <c r="O3854" s="59" t="str">
        <f t="shared" si="358"/>
        <v/>
      </c>
    </row>
    <row r="3855" spans="1:15" ht="12.5" customHeight="1" x14ac:dyDescent="0.35">
      <c r="A3855" s="2">
        <v>77</v>
      </c>
      <c r="B3855" s="2" t="s">
        <v>54</v>
      </c>
      <c r="C3855" s="69">
        <v>163.68389999999999</v>
      </c>
      <c r="D3855" t="s">
        <v>50</v>
      </c>
      <c r="E3855" s="2" t="s">
        <v>44</v>
      </c>
      <c r="F3855" s="2" t="s">
        <v>55</v>
      </c>
      <c r="G3855" s="2"/>
      <c r="H3855" s="2" t="str">
        <f>IF(OR(G3855="",G3856="",G3857="",G3858=""),"",(SUMIF(A3855:A$7000,A3855,G3855:G$7000)))</f>
        <v/>
      </c>
      <c r="I3855" s="55" t="str">
        <f t="shared" si="360"/>
        <v/>
      </c>
      <c r="J3855" s="61" t="str">
        <f t="shared" si="356"/>
        <v/>
      </c>
      <c r="K3855" s="55">
        <f t="array" ref="K3855">(MAX(IF($A3855=InsertVoiceSwitchActivateLOG!A$1:A$7000,InsertVoiceSwitchActivateLOG!H$1:H$7000,0)))</f>
        <v>2.5599999999999998E-2</v>
      </c>
      <c r="L3855" s="55" t="str">
        <f t="shared" si="361"/>
        <v/>
      </c>
      <c r="M3855" s="55">
        <f t="shared" si="359"/>
        <v>17.699999999990723</v>
      </c>
      <c r="N3855" s="59" t="str">
        <f t="shared" si="357"/>
        <v/>
      </c>
      <c r="O3855" s="59" t="str">
        <f t="shared" si="358"/>
        <v/>
      </c>
    </row>
    <row r="3856" spans="1:15" ht="12.5" customHeight="1" x14ac:dyDescent="0.35">
      <c r="A3856" s="61">
        <v>77</v>
      </c>
      <c r="B3856" s="61" t="s">
        <v>54</v>
      </c>
      <c r="C3856" s="70">
        <v>163.70359999999999</v>
      </c>
      <c r="D3856" s="59" t="s">
        <v>50</v>
      </c>
      <c r="E3856" s="61" t="s">
        <v>44</v>
      </c>
      <c r="F3856" s="61" t="s">
        <v>55</v>
      </c>
      <c r="G3856" s="61"/>
      <c r="H3856" s="61" t="str">
        <f>IF(OR(G3856="",G3857="",G3858="",G3859=""),"",(SUMIF(A3856:A$7000,A3856,G3856:G$7000)))</f>
        <v/>
      </c>
      <c r="I3856" s="61" t="str">
        <f t="shared" si="360"/>
        <v/>
      </c>
      <c r="J3856" s="61" t="str">
        <f t="shared" si="356"/>
        <v/>
      </c>
      <c r="K3856" s="61">
        <f t="array" ref="K3856">(MAX(IF($A3856=InsertVoiceSwitchActivateLOG!A$1:A$7000,InsertVoiceSwitchActivateLOG!H$1:H$7000,0)))</f>
        <v>2.5599999999999998E-2</v>
      </c>
      <c r="L3856" s="61" t="str">
        <f t="shared" si="361"/>
        <v/>
      </c>
      <c r="M3856" s="61">
        <f t="shared" si="359"/>
        <v>19.700000000000273</v>
      </c>
      <c r="N3856" s="59" t="str">
        <f t="shared" si="357"/>
        <v/>
      </c>
      <c r="O3856" s="59" t="str">
        <f t="shared" si="358"/>
        <v/>
      </c>
    </row>
    <row r="3857" spans="1:15" ht="12.5" customHeight="1" x14ac:dyDescent="0.35">
      <c r="A3857" s="2">
        <v>77</v>
      </c>
      <c r="B3857" s="2" t="s">
        <v>54</v>
      </c>
      <c r="C3857" s="69">
        <v>163.7227</v>
      </c>
      <c r="D3857" t="s">
        <v>50</v>
      </c>
      <c r="E3857" s="2" t="s">
        <v>44</v>
      </c>
      <c r="F3857" s="2" t="s">
        <v>55</v>
      </c>
      <c r="G3857" s="2"/>
      <c r="H3857" s="2" t="str">
        <f>IF(OR(G3857="",G3858="",G3859="",G3860=""),"",(SUMIF(A3857:A$7000,A3857,G3857:G$7000)))</f>
        <v/>
      </c>
      <c r="I3857" s="55" t="str">
        <f t="shared" si="360"/>
        <v/>
      </c>
      <c r="J3857" s="61" t="str">
        <f t="shared" ref="J3857:J3920" si="362">IF(L3857="","",(VLOOKUP(A3857,A3857:E10841,5,FALSE)))</f>
        <v/>
      </c>
      <c r="K3857" s="55">
        <f t="array" ref="K3857">(MAX(IF($A3857=InsertVoiceSwitchActivateLOG!A$1:A$7000,InsertVoiceSwitchActivateLOG!H$1:H$7000,0)))</f>
        <v>2.5599999999999998E-2</v>
      </c>
      <c r="L3857" s="55" t="str">
        <f t="shared" si="361"/>
        <v/>
      </c>
      <c r="M3857" s="55">
        <f t="shared" si="359"/>
        <v>19.100000000008777</v>
      </c>
      <c r="N3857" s="59" t="str">
        <f t="shared" ref="N3857:N3920" si="363">IF(AND(G3857&gt;0,G3858&gt;0,G3856&gt;0),A3857,"")</f>
        <v/>
      </c>
      <c r="O3857" s="59" t="str">
        <f t="shared" ref="O3857:O3920" si="364">IF(N3857="","",(IF(G3857&gt;G3858,-1,1)))</f>
        <v/>
      </c>
    </row>
    <row r="3858" spans="1:15" ht="12.5" customHeight="1" x14ac:dyDescent="0.35">
      <c r="A3858" s="61">
        <v>77</v>
      </c>
      <c r="B3858" s="61" t="s">
        <v>54</v>
      </c>
      <c r="C3858" s="70">
        <v>163.74449999999999</v>
      </c>
      <c r="D3858" s="59" t="s">
        <v>50</v>
      </c>
      <c r="E3858" s="61" t="s">
        <v>44</v>
      </c>
      <c r="F3858" s="61" t="s">
        <v>55</v>
      </c>
      <c r="G3858" s="61"/>
      <c r="H3858" s="61" t="str">
        <f>IF(OR(G3858="",G3859="",G3860="",G3861=""),"",(SUMIF(A3858:A$7000,A3858,G3858:G$7000)))</f>
        <v/>
      </c>
      <c r="I3858" s="61" t="str">
        <f t="shared" si="360"/>
        <v/>
      </c>
      <c r="J3858" s="61" t="str">
        <f t="shared" si="362"/>
        <v/>
      </c>
      <c r="K3858" s="61">
        <f t="array" ref="K3858">(MAX(IF($A3858=InsertVoiceSwitchActivateLOG!A$1:A$7000,InsertVoiceSwitchActivateLOG!H$1:H$7000,0)))</f>
        <v>2.5599999999999998E-2</v>
      </c>
      <c r="L3858" s="61" t="str">
        <f t="shared" si="361"/>
        <v/>
      </c>
      <c r="M3858" s="61">
        <f t="shared" ref="M3858:M3921" si="365">IF(A3858=A3857,ABS(C3858-C3857),0)*1000</f>
        <v>21.79999999998472</v>
      </c>
      <c r="N3858" s="59" t="str">
        <f t="shared" si="363"/>
        <v/>
      </c>
      <c r="O3858" s="59" t="str">
        <f t="shared" si="364"/>
        <v/>
      </c>
    </row>
    <row r="3859" spans="1:15" ht="12.5" customHeight="1" x14ac:dyDescent="0.35">
      <c r="A3859" s="2">
        <v>77</v>
      </c>
      <c r="B3859" s="2" t="s">
        <v>54</v>
      </c>
      <c r="C3859" s="69">
        <v>163.77109999999999</v>
      </c>
      <c r="D3859" t="s">
        <v>50</v>
      </c>
      <c r="E3859" s="2" t="s">
        <v>44</v>
      </c>
      <c r="F3859" s="2" t="s">
        <v>55</v>
      </c>
      <c r="G3859" s="2">
        <v>8.0000000000000004E-4</v>
      </c>
      <c r="H3859" s="2">
        <f>IF(OR(G3859="",G3860="",G3861="",G3862=""),"",(SUMIF(A3859:A$7000,A3859,G3859:G$7000)))</f>
        <v>2.5599999999999998E-2</v>
      </c>
      <c r="I3859" s="55">
        <f t="shared" si="360"/>
        <v>77</v>
      </c>
      <c r="J3859" s="61" t="str">
        <f t="shared" si="362"/>
        <v>TaskC</v>
      </c>
      <c r="K3859" s="55">
        <f t="array" ref="K3859">(MAX(IF($A3859=InsertVoiceSwitchActivateLOG!A$1:A$7000,InsertVoiceSwitchActivateLOG!H$1:H$7000,0)))</f>
        <v>2.5599999999999998E-2</v>
      </c>
      <c r="L3859" s="55">
        <f t="shared" si="361"/>
        <v>163.77109999999999</v>
      </c>
      <c r="M3859" s="55">
        <f t="shared" si="365"/>
        <v>26.600000000001955</v>
      </c>
      <c r="N3859" s="59" t="str">
        <f t="shared" si="363"/>
        <v/>
      </c>
      <c r="O3859" s="59" t="str">
        <f t="shared" si="364"/>
        <v/>
      </c>
    </row>
    <row r="3860" spans="1:15" ht="12.5" customHeight="1" x14ac:dyDescent="0.35">
      <c r="A3860" s="61">
        <v>77</v>
      </c>
      <c r="B3860" s="61" t="s">
        <v>56</v>
      </c>
      <c r="C3860" s="70">
        <v>163.8083</v>
      </c>
      <c r="D3860" s="59" t="s">
        <v>50</v>
      </c>
      <c r="E3860" s="61" t="s">
        <v>44</v>
      </c>
      <c r="F3860" s="61" t="s">
        <v>55</v>
      </c>
      <c r="G3860" s="61">
        <v>1.1000000000000001E-3</v>
      </c>
      <c r="H3860" s="61">
        <f>IF(OR(G3860="",G3861="",G3862="",G3863=""),"",(SUMIF(A3860:A$7000,A3860,G3860:G$7000)))</f>
        <v>2.4799999999999999E-2</v>
      </c>
      <c r="I3860" s="61" t="str">
        <f t="shared" si="360"/>
        <v/>
      </c>
      <c r="J3860" s="61" t="str">
        <f t="shared" si="362"/>
        <v/>
      </c>
      <c r="K3860" s="61">
        <f t="array" ref="K3860">(MAX(IF($A3860=InsertVoiceSwitchActivateLOG!A$1:A$7000,InsertVoiceSwitchActivateLOG!H$1:H$7000,0)))</f>
        <v>2.5599999999999998E-2</v>
      </c>
      <c r="L3860" s="61" t="str">
        <f t="shared" si="361"/>
        <v/>
      </c>
      <c r="M3860" s="61">
        <f t="shared" si="365"/>
        <v>37.200000000012778</v>
      </c>
      <c r="N3860" s="59">
        <f t="shared" si="363"/>
        <v>77</v>
      </c>
      <c r="O3860" s="59">
        <f t="shared" si="364"/>
        <v>1</v>
      </c>
    </row>
    <row r="3861" spans="1:15" ht="12.5" customHeight="1" x14ac:dyDescent="0.35">
      <c r="A3861" s="2">
        <v>77</v>
      </c>
      <c r="B3861" s="2" t="s">
        <v>56</v>
      </c>
      <c r="C3861" s="69">
        <v>163.83680000000001</v>
      </c>
      <c r="D3861" t="s">
        <v>50</v>
      </c>
      <c r="E3861" s="2" t="s">
        <v>44</v>
      </c>
      <c r="F3861" s="2" t="s">
        <v>55</v>
      </c>
      <c r="G3861" s="2">
        <v>1.8E-3</v>
      </c>
      <c r="H3861" s="2">
        <f>IF(OR(G3861="",G3862="",G3863="",G3864=""),"",(SUMIF(A3861:A$7000,A3861,G3861:G$7000)))</f>
        <v>2.3699999999999999E-2</v>
      </c>
      <c r="I3861" s="55" t="str">
        <f t="shared" si="360"/>
        <v/>
      </c>
      <c r="J3861" s="61" t="str">
        <f t="shared" si="362"/>
        <v/>
      </c>
      <c r="K3861" s="55">
        <f t="array" ref="K3861">(MAX(IF($A3861=InsertVoiceSwitchActivateLOG!A$1:A$7000,InsertVoiceSwitchActivateLOG!H$1:H$7000,0)))</f>
        <v>2.5599999999999998E-2</v>
      </c>
      <c r="L3861" s="55" t="str">
        <f t="shared" si="361"/>
        <v/>
      </c>
      <c r="M3861" s="55">
        <f t="shared" si="365"/>
        <v>28.500000000008185</v>
      </c>
      <c r="N3861" s="59">
        <f t="shared" si="363"/>
        <v>77</v>
      </c>
      <c r="O3861" s="59">
        <f t="shared" si="364"/>
        <v>1</v>
      </c>
    </row>
    <row r="3862" spans="1:15" ht="12.5" customHeight="1" x14ac:dyDescent="0.35">
      <c r="A3862" s="61">
        <v>77</v>
      </c>
      <c r="B3862" s="61" t="s">
        <v>56</v>
      </c>
      <c r="C3862" s="70">
        <v>163.85910000000001</v>
      </c>
      <c r="D3862" s="59" t="s">
        <v>50</v>
      </c>
      <c r="E3862" s="61" t="s">
        <v>44</v>
      </c>
      <c r="F3862" s="61" t="s">
        <v>55</v>
      </c>
      <c r="G3862" s="61">
        <v>4.1000000000000003E-3</v>
      </c>
      <c r="H3862" s="61">
        <f>IF(OR(G3862="",G3863="",G3864="",G3865=""),"",(SUMIF(A3862:A$7000,A3862,G3862:G$7000)))</f>
        <v>2.1899999999999996E-2</v>
      </c>
      <c r="I3862" s="61" t="str">
        <f t="shared" si="360"/>
        <v/>
      </c>
      <c r="J3862" s="61" t="str">
        <f t="shared" si="362"/>
        <v/>
      </c>
      <c r="K3862" s="61">
        <f t="array" ref="K3862">(MAX(IF($A3862=InsertVoiceSwitchActivateLOG!A$1:A$7000,InsertVoiceSwitchActivateLOG!H$1:H$7000,0)))</f>
        <v>2.5599999999999998E-2</v>
      </c>
      <c r="L3862" s="61" t="str">
        <f t="shared" si="361"/>
        <v/>
      </c>
      <c r="M3862" s="61">
        <f t="shared" si="365"/>
        <v>22.300000000001319</v>
      </c>
      <c r="N3862" s="59">
        <f t="shared" si="363"/>
        <v>77</v>
      </c>
      <c r="O3862" s="59">
        <f t="shared" si="364"/>
        <v>-1</v>
      </c>
    </row>
    <row r="3863" spans="1:15" ht="12.5" customHeight="1" x14ac:dyDescent="0.35">
      <c r="A3863" s="2">
        <v>77</v>
      </c>
      <c r="B3863" s="2" t="s">
        <v>56</v>
      </c>
      <c r="C3863" s="69">
        <v>163.8793</v>
      </c>
      <c r="D3863" t="s">
        <v>50</v>
      </c>
      <c r="E3863" s="2" t="s">
        <v>44</v>
      </c>
      <c r="F3863" s="2" t="s">
        <v>55</v>
      </c>
      <c r="G3863" s="2">
        <v>2.5999999999999999E-3</v>
      </c>
      <c r="H3863" s="2">
        <f>IF(OR(G3863="",G3864="",G3865="",G3866=""),"",(SUMIF(A3863:A$7000,A3863,G3863:G$7000)))</f>
        <v>1.7799999999999996E-2</v>
      </c>
      <c r="I3863" s="55" t="str">
        <f t="shared" si="360"/>
        <v/>
      </c>
      <c r="J3863" s="61" t="str">
        <f t="shared" si="362"/>
        <v/>
      </c>
      <c r="K3863" s="55">
        <f t="array" ref="K3863">(MAX(IF($A3863=InsertVoiceSwitchActivateLOG!A$1:A$7000,InsertVoiceSwitchActivateLOG!H$1:H$7000,0)))</f>
        <v>2.5599999999999998E-2</v>
      </c>
      <c r="L3863" s="55" t="str">
        <f t="shared" si="361"/>
        <v/>
      </c>
      <c r="M3863" s="55">
        <f t="shared" si="365"/>
        <v>20.199999999988449</v>
      </c>
      <c r="N3863" s="59">
        <f t="shared" si="363"/>
        <v>77</v>
      </c>
      <c r="O3863" s="59">
        <f t="shared" si="364"/>
        <v>1</v>
      </c>
    </row>
    <row r="3864" spans="1:15" ht="12.5" customHeight="1" x14ac:dyDescent="0.35">
      <c r="A3864" s="61">
        <v>77</v>
      </c>
      <c r="B3864" s="61" t="s">
        <v>56</v>
      </c>
      <c r="C3864" s="70">
        <v>163.8998</v>
      </c>
      <c r="D3864" s="59" t="s">
        <v>50</v>
      </c>
      <c r="E3864" s="61" t="s">
        <v>44</v>
      </c>
      <c r="F3864" s="61" t="s">
        <v>55</v>
      </c>
      <c r="G3864" s="61">
        <v>3.8999999999999998E-3</v>
      </c>
      <c r="H3864" s="61">
        <f>IF(OR(G3864="",G3865="",G3866="",G3867=""),"",(SUMIF(A3864:A$7000,A3864,G3864:G$7000)))</f>
        <v>1.5199999999999998E-2</v>
      </c>
      <c r="I3864" s="61" t="str">
        <f t="shared" si="360"/>
        <v/>
      </c>
      <c r="J3864" s="61" t="str">
        <f t="shared" si="362"/>
        <v/>
      </c>
      <c r="K3864" s="61">
        <f t="array" ref="K3864">(MAX(IF($A3864=InsertVoiceSwitchActivateLOG!A$1:A$7000,InsertVoiceSwitchActivateLOG!H$1:H$7000,0)))</f>
        <v>2.5599999999999998E-2</v>
      </c>
      <c r="L3864" s="61" t="str">
        <f t="shared" si="361"/>
        <v/>
      </c>
      <c r="M3864" s="61">
        <f t="shared" si="365"/>
        <v>20.499999999998408</v>
      </c>
      <c r="N3864" s="59">
        <f t="shared" si="363"/>
        <v>77</v>
      </c>
      <c r="O3864" s="59">
        <f t="shared" si="364"/>
        <v>-1</v>
      </c>
    </row>
    <row r="3865" spans="1:15" ht="12.5" customHeight="1" x14ac:dyDescent="0.35">
      <c r="A3865" s="2">
        <v>77</v>
      </c>
      <c r="B3865" s="2" t="s">
        <v>56</v>
      </c>
      <c r="C3865" s="69">
        <v>163.91849999999999</v>
      </c>
      <c r="D3865" t="s">
        <v>50</v>
      </c>
      <c r="E3865" s="2" t="s">
        <v>44</v>
      </c>
      <c r="F3865" s="2" t="s">
        <v>55</v>
      </c>
      <c r="G3865" s="2">
        <v>1.6999999999999999E-3</v>
      </c>
      <c r="H3865" s="2">
        <f>IF(OR(G3865="",G3866="",G3867="",G3868=""),"",(SUMIF(A3865:A$7000,A3865,G3865:G$7000)))</f>
        <v>1.1299999999999998E-2</v>
      </c>
      <c r="I3865" s="55" t="str">
        <f t="shared" si="360"/>
        <v/>
      </c>
      <c r="J3865" s="61" t="str">
        <f t="shared" si="362"/>
        <v/>
      </c>
      <c r="K3865" s="55">
        <f t="array" ref="K3865">(MAX(IF($A3865=InsertVoiceSwitchActivateLOG!A$1:A$7000,InsertVoiceSwitchActivateLOG!H$1:H$7000,0)))</f>
        <v>2.5599999999999998E-2</v>
      </c>
      <c r="L3865" s="55" t="str">
        <f t="shared" si="361"/>
        <v/>
      </c>
      <c r="M3865" s="55">
        <f t="shared" si="365"/>
        <v>18.699999999995498</v>
      </c>
      <c r="N3865" s="59">
        <f t="shared" si="363"/>
        <v>77</v>
      </c>
      <c r="O3865" s="59">
        <f t="shared" si="364"/>
        <v>1</v>
      </c>
    </row>
    <row r="3866" spans="1:15" ht="12.5" customHeight="1" x14ac:dyDescent="0.35">
      <c r="A3866" s="61">
        <v>77</v>
      </c>
      <c r="B3866" s="61" t="s">
        <v>56</v>
      </c>
      <c r="C3866" s="70">
        <v>163.93520000000001</v>
      </c>
      <c r="D3866" s="59" t="s">
        <v>50</v>
      </c>
      <c r="E3866" s="61" t="s">
        <v>44</v>
      </c>
      <c r="F3866" s="61" t="s">
        <v>55</v>
      </c>
      <c r="G3866" s="61">
        <v>3.3999999999999998E-3</v>
      </c>
      <c r="H3866" s="61">
        <f>IF(OR(G3866="",G3867="",G3868="",G3869=""),"",(SUMIF(A3866:A$7000,A3866,G3866:G$7000)))</f>
        <v>9.5999999999999974E-3</v>
      </c>
      <c r="I3866" s="61" t="str">
        <f t="shared" ref="I3866:I3929" si="366">IF(L3866="","",A3866)</f>
        <v/>
      </c>
      <c r="J3866" s="61" t="str">
        <f t="shared" si="362"/>
        <v/>
      </c>
      <c r="K3866" s="61">
        <f t="array" ref="K3866">(MAX(IF($A3866=InsertVoiceSwitchActivateLOG!A$1:A$7000,InsertVoiceSwitchActivateLOG!H$1:H$7000,0)))</f>
        <v>2.5599999999999998E-2</v>
      </c>
      <c r="L3866" s="61" t="str">
        <f t="shared" ref="L3866:L3929" si="367">IF(H3866="","",IF(AND(H3865="",H3864="",H3863=""),C3866,""))</f>
        <v/>
      </c>
      <c r="M3866" s="61">
        <f t="shared" si="365"/>
        <v>16.70000000001437</v>
      </c>
      <c r="N3866" s="59">
        <f t="shared" si="363"/>
        <v>77</v>
      </c>
      <c r="O3866" s="59">
        <f t="shared" si="364"/>
        <v>1</v>
      </c>
    </row>
    <row r="3867" spans="1:15" ht="12.5" customHeight="1" x14ac:dyDescent="0.35">
      <c r="A3867" s="2">
        <v>77</v>
      </c>
      <c r="B3867" s="2" t="s">
        <v>56</v>
      </c>
      <c r="C3867" s="69">
        <v>163.95429999999999</v>
      </c>
      <c r="D3867" t="s">
        <v>50</v>
      </c>
      <c r="E3867" s="2" t="s">
        <v>44</v>
      </c>
      <c r="F3867" s="2" t="s">
        <v>55</v>
      </c>
      <c r="G3867" s="2">
        <v>3.3999999999999998E-3</v>
      </c>
      <c r="H3867" s="2">
        <f>IF(OR(G3867="",G3868="",G3869="",G3870=""),"",(SUMIF(A3867:A$7000,A3867,G3867:G$7000)))</f>
        <v>6.1999999999999998E-3</v>
      </c>
      <c r="I3867" s="55" t="str">
        <f t="shared" si="366"/>
        <v/>
      </c>
      <c r="J3867" s="61" t="str">
        <f t="shared" si="362"/>
        <v/>
      </c>
      <c r="K3867" s="55">
        <f t="array" ref="K3867">(MAX(IF($A3867=InsertVoiceSwitchActivateLOG!A$1:A$7000,InsertVoiceSwitchActivateLOG!H$1:H$7000,0)))</f>
        <v>2.5599999999999998E-2</v>
      </c>
      <c r="L3867" s="55" t="str">
        <f t="shared" si="367"/>
        <v/>
      </c>
      <c r="M3867" s="55">
        <f t="shared" si="365"/>
        <v>19.099999999980355</v>
      </c>
      <c r="N3867" s="59">
        <f t="shared" si="363"/>
        <v>77</v>
      </c>
      <c r="O3867" s="59">
        <f t="shared" si="364"/>
        <v>-1</v>
      </c>
    </row>
    <row r="3868" spans="1:15" ht="12.5" customHeight="1" x14ac:dyDescent="0.35">
      <c r="A3868" s="61">
        <v>77</v>
      </c>
      <c r="B3868" s="61" t="s">
        <v>56</v>
      </c>
      <c r="C3868" s="70">
        <v>163.96940000000001</v>
      </c>
      <c r="D3868" s="59" t="s">
        <v>50</v>
      </c>
      <c r="E3868" s="61" t="s">
        <v>44</v>
      </c>
      <c r="F3868" s="61" t="s">
        <v>55</v>
      </c>
      <c r="G3868" s="61">
        <v>1.2999999999999999E-3</v>
      </c>
      <c r="H3868" s="61">
        <f>IF(OR(G3868="",G3869="",G3870="",G3871=""),"",(SUMIF(A3868:A$7000,A3868,G3868:G$7000)))</f>
        <v>2.8E-3</v>
      </c>
      <c r="I3868" s="61" t="str">
        <f t="shared" si="366"/>
        <v/>
      </c>
      <c r="J3868" s="61" t="str">
        <f t="shared" si="362"/>
        <v/>
      </c>
      <c r="K3868" s="61">
        <f t="array" ref="K3868">(MAX(IF($A3868=InsertVoiceSwitchActivateLOG!A$1:A$7000,InsertVoiceSwitchActivateLOG!H$1:H$7000,0)))</f>
        <v>2.5599999999999998E-2</v>
      </c>
      <c r="L3868" s="61" t="str">
        <f t="shared" si="367"/>
        <v/>
      </c>
      <c r="M3868" s="61">
        <f t="shared" si="365"/>
        <v>15.100000000018099</v>
      </c>
      <c r="N3868" s="59">
        <f t="shared" si="363"/>
        <v>77</v>
      </c>
      <c r="O3868" s="59">
        <f t="shared" si="364"/>
        <v>-1</v>
      </c>
    </row>
    <row r="3869" spans="1:15" ht="12.5" customHeight="1" x14ac:dyDescent="0.35">
      <c r="A3869" s="2">
        <v>77</v>
      </c>
      <c r="B3869" s="2" t="s">
        <v>54</v>
      </c>
      <c r="C3869" s="69">
        <v>163.98500000000001</v>
      </c>
      <c r="D3869" t="s">
        <v>50</v>
      </c>
      <c r="E3869" s="2" t="s">
        <v>44</v>
      </c>
      <c r="F3869" s="2" t="s">
        <v>55</v>
      </c>
      <c r="G3869" s="2">
        <v>6.9999999999999999E-4</v>
      </c>
      <c r="H3869" s="2" t="str">
        <f>IF(OR(G3869="",G3870="",G3871="",G3872=""),"",(SUMIF(A3869:A$7000,A3869,G3869:G$7000)))</f>
        <v/>
      </c>
      <c r="I3869" s="55" t="str">
        <f t="shared" si="366"/>
        <v/>
      </c>
      <c r="J3869" s="61" t="str">
        <f t="shared" si="362"/>
        <v/>
      </c>
      <c r="K3869" s="55">
        <f t="array" ref="K3869">(MAX(IF($A3869=InsertVoiceSwitchActivateLOG!A$1:A$7000,InsertVoiceSwitchActivateLOG!H$1:H$7000,0)))</f>
        <v>2.5599999999999998E-2</v>
      </c>
      <c r="L3869" s="55" t="str">
        <f t="shared" si="367"/>
        <v/>
      </c>
      <c r="M3869" s="55">
        <f t="shared" si="365"/>
        <v>15.600000000006276</v>
      </c>
      <c r="N3869" s="59">
        <f t="shared" si="363"/>
        <v>77</v>
      </c>
      <c r="O3869" s="59">
        <f t="shared" si="364"/>
        <v>1</v>
      </c>
    </row>
    <row r="3870" spans="1:15" ht="12.5" customHeight="1" x14ac:dyDescent="0.35">
      <c r="A3870" s="61">
        <v>77</v>
      </c>
      <c r="B3870" s="61" t="s">
        <v>54</v>
      </c>
      <c r="C3870" s="70">
        <v>164.0027</v>
      </c>
      <c r="D3870" s="59" t="s">
        <v>50</v>
      </c>
      <c r="E3870" s="61" t="s">
        <v>44</v>
      </c>
      <c r="F3870" s="61" t="s">
        <v>55</v>
      </c>
      <c r="G3870" s="61">
        <v>6.9999999999999999E-4</v>
      </c>
      <c r="H3870" s="61" t="str">
        <f>IF(OR(G3870="",G3871="",G3872="",G3873=""),"",(SUMIF(A3870:A$7000,A3870,G3870:G$7000)))</f>
        <v/>
      </c>
      <c r="I3870" s="61" t="str">
        <f t="shared" si="366"/>
        <v/>
      </c>
      <c r="J3870" s="61" t="str">
        <f t="shared" si="362"/>
        <v/>
      </c>
      <c r="K3870" s="61">
        <f t="array" ref="K3870">(MAX(IF($A3870=InsertVoiceSwitchActivateLOG!A$1:A$7000,InsertVoiceSwitchActivateLOG!H$1:H$7000,0)))</f>
        <v>2.5599999999999998E-2</v>
      </c>
      <c r="L3870" s="61" t="str">
        <f t="shared" si="367"/>
        <v/>
      </c>
      <c r="M3870" s="61">
        <f t="shared" si="365"/>
        <v>17.699999999990723</v>
      </c>
      <c r="N3870" s="59">
        <f t="shared" si="363"/>
        <v>77</v>
      </c>
      <c r="O3870" s="59">
        <f t="shared" si="364"/>
        <v>-1</v>
      </c>
    </row>
    <row r="3871" spans="1:15" ht="12.5" customHeight="1" x14ac:dyDescent="0.35">
      <c r="A3871" s="2">
        <v>77</v>
      </c>
      <c r="B3871" s="2" t="s">
        <v>54</v>
      </c>
      <c r="C3871" s="69">
        <v>164.01769999999999</v>
      </c>
      <c r="D3871" t="s">
        <v>50</v>
      </c>
      <c r="E3871" s="2" t="s">
        <v>44</v>
      </c>
      <c r="F3871" s="2" t="s">
        <v>55</v>
      </c>
      <c r="G3871" s="2">
        <v>1E-4</v>
      </c>
      <c r="H3871" s="2" t="str">
        <f>IF(OR(G3871="",G3872="",G3873="",G3874=""),"",(SUMIF(A3871:A$7000,A3871,G3871:G$7000)))</f>
        <v/>
      </c>
      <c r="I3871" s="55" t="str">
        <f t="shared" si="366"/>
        <v/>
      </c>
      <c r="J3871" s="61" t="str">
        <f t="shared" si="362"/>
        <v/>
      </c>
      <c r="K3871" s="55">
        <f t="array" ref="K3871">(MAX(IF($A3871=InsertVoiceSwitchActivateLOG!A$1:A$7000,InsertVoiceSwitchActivateLOG!H$1:H$7000,0)))</f>
        <v>2.5599999999999998E-2</v>
      </c>
      <c r="L3871" s="55" t="str">
        <f t="shared" si="367"/>
        <v/>
      </c>
      <c r="M3871" s="55">
        <f t="shared" si="365"/>
        <v>14.999999999986358</v>
      </c>
      <c r="N3871" s="59" t="str">
        <f t="shared" si="363"/>
        <v/>
      </c>
      <c r="O3871" s="59" t="str">
        <f t="shared" si="364"/>
        <v/>
      </c>
    </row>
    <row r="3872" spans="1:15" ht="12.5" customHeight="1" x14ac:dyDescent="0.35">
      <c r="A3872" s="61">
        <v>77</v>
      </c>
      <c r="B3872" s="61" t="s">
        <v>54</v>
      </c>
      <c r="C3872" s="70">
        <v>164.03440000000001</v>
      </c>
      <c r="D3872" s="59" t="s">
        <v>50</v>
      </c>
      <c r="E3872" s="61" t="s">
        <v>44</v>
      </c>
      <c r="F3872" s="61" t="s">
        <v>55</v>
      </c>
      <c r="G3872" s="61"/>
      <c r="H3872" s="61" t="str">
        <f>IF(OR(G3872="",G3873="",G3874="",G3875=""),"",(SUMIF(A3872:A$7000,A3872,G3872:G$7000)))</f>
        <v/>
      </c>
      <c r="I3872" s="61" t="str">
        <f t="shared" si="366"/>
        <v/>
      </c>
      <c r="J3872" s="61" t="str">
        <f t="shared" si="362"/>
        <v/>
      </c>
      <c r="K3872" s="61">
        <f t="array" ref="K3872">(MAX(IF($A3872=InsertVoiceSwitchActivateLOG!A$1:A$7000,InsertVoiceSwitchActivateLOG!H$1:H$7000,0)))</f>
        <v>2.5599999999999998E-2</v>
      </c>
      <c r="L3872" s="61" t="str">
        <f t="shared" si="367"/>
        <v/>
      </c>
      <c r="M3872" s="61">
        <f t="shared" si="365"/>
        <v>16.70000000001437</v>
      </c>
      <c r="N3872" s="59" t="str">
        <f t="shared" si="363"/>
        <v/>
      </c>
      <c r="O3872" s="59" t="str">
        <f t="shared" si="364"/>
        <v/>
      </c>
    </row>
    <row r="3873" spans="1:15" ht="12.5" customHeight="1" x14ac:dyDescent="0.35">
      <c r="A3873" s="2">
        <v>77</v>
      </c>
      <c r="B3873" s="2" t="s">
        <v>54</v>
      </c>
      <c r="C3873" s="69">
        <v>164.05109999999999</v>
      </c>
      <c r="D3873" t="s">
        <v>50</v>
      </c>
      <c r="E3873" s="2" t="s">
        <v>44</v>
      </c>
      <c r="F3873" s="2" t="s">
        <v>55</v>
      </c>
      <c r="G3873" s="2"/>
      <c r="H3873" s="2" t="str">
        <f>IF(OR(G3873="",G3874="",G3875="",G3876=""),"",(SUMIF(A3873:A$7000,A3873,G3873:G$7000)))</f>
        <v/>
      </c>
      <c r="I3873" s="55" t="str">
        <f t="shared" si="366"/>
        <v/>
      </c>
      <c r="J3873" s="61" t="str">
        <f t="shared" si="362"/>
        <v/>
      </c>
      <c r="K3873" s="55">
        <f t="array" ref="K3873">(MAX(IF($A3873=InsertVoiceSwitchActivateLOG!A$1:A$7000,InsertVoiceSwitchActivateLOG!H$1:H$7000,0)))</f>
        <v>2.5599999999999998E-2</v>
      </c>
      <c r="L3873" s="55" t="str">
        <f t="shared" si="367"/>
        <v/>
      </c>
      <c r="M3873" s="55">
        <f t="shared" si="365"/>
        <v>16.699999999985948</v>
      </c>
      <c r="N3873" s="59" t="str">
        <f t="shared" si="363"/>
        <v/>
      </c>
      <c r="O3873" s="59" t="str">
        <f t="shared" si="364"/>
        <v/>
      </c>
    </row>
    <row r="3874" spans="1:15" ht="12.5" customHeight="1" x14ac:dyDescent="0.35">
      <c r="A3874" s="61">
        <v>77</v>
      </c>
      <c r="B3874" s="61" t="s">
        <v>54</v>
      </c>
      <c r="C3874" s="70">
        <v>164.06720000000001</v>
      </c>
      <c r="D3874" s="59" t="s">
        <v>50</v>
      </c>
      <c r="E3874" s="61" t="s">
        <v>44</v>
      </c>
      <c r="F3874" s="61" t="s">
        <v>55</v>
      </c>
      <c r="G3874" s="61"/>
      <c r="H3874" s="61" t="str">
        <f>IF(OR(G3874="",G3875="",G3876="",G3877=""),"",(SUMIF(A3874:A$7000,A3874,G3874:G$7000)))</f>
        <v/>
      </c>
      <c r="I3874" s="61" t="str">
        <f t="shared" si="366"/>
        <v/>
      </c>
      <c r="J3874" s="61" t="str">
        <f t="shared" si="362"/>
        <v/>
      </c>
      <c r="K3874" s="61">
        <f t="array" ref="K3874">(MAX(IF($A3874=InsertVoiceSwitchActivateLOG!A$1:A$7000,InsertVoiceSwitchActivateLOG!H$1:H$7000,0)))</f>
        <v>2.5599999999999998E-2</v>
      </c>
      <c r="L3874" s="61" t="str">
        <f t="shared" si="367"/>
        <v/>
      </c>
      <c r="M3874" s="61">
        <f t="shared" si="365"/>
        <v>16.100000000022874</v>
      </c>
      <c r="N3874" s="59" t="str">
        <f t="shared" si="363"/>
        <v/>
      </c>
      <c r="O3874" s="59" t="str">
        <f t="shared" si="364"/>
        <v/>
      </c>
    </row>
    <row r="3875" spans="1:15" ht="12.5" customHeight="1" x14ac:dyDescent="0.35">
      <c r="A3875" s="2">
        <v>77</v>
      </c>
      <c r="B3875" s="2" t="s">
        <v>54</v>
      </c>
      <c r="C3875" s="69">
        <v>164.08330000000001</v>
      </c>
      <c r="D3875" t="s">
        <v>50</v>
      </c>
      <c r="E3875" s="2" t="s">
        <v>44</v>
      </c>
      <c r="F3875" s="2" t="s">
        <v>55</v>
      </c>
      <c r="G3875" s="2"/>
      <c r="H3875" s="2" t="str">
        <f>IF(OR(G3875="",G3876="",G3877="",G3878=""),"",(SUMIF(A3875:A$7000,A3875,G3875:G$7000)))</f>
        <v/>
      </c>
      <c r="I3875" s="55" t="str">
        <f t="shared" si="366"/>
        <v/>
      </c>
      <c r="J3875" s="61" t="str">
        <f t="shared" si="362"/>
        <v/>
      </c>
      <c r="K3875" s="55">
        <f t="array" ref="K3875">(MAX(IF($A3875=InsertVoiceSwitchActivateLOG!A$1:A$7000,InsertVoiceSwitchActivateLOG!H$1:H$7000,0)))</f>
        <v>2.5599999999999998E-2</v>
      </c>
      <c r="L3875" s="55" t="str">
        <f t="shared" si="367"/>
        <v/>
      </c>
      <c r="M3875" s="55">
        <f t="shared" si="365"/>
        <v>16.099999999994452</v>
      </c>
      <c r="N3875" s="59" t="str">
        <f t="shared" si="363"/>
        <v/>
      </c>
      <c r="O3875" s="59" t="str">
        <f t="shared" si="364"/>
        <v/>
      </c>
    </row>
    <row r="3876" spans="1:15" ht="12.5" customHeight="1" x14ac:dyDescent="0.35">
      <c r="A3876" s="61">
        <v>77</v>
      </c>
      <c r="B3876" s="61" t="s">
        <v>54</v>
      </c>
      <c r="C3876" s="70">
        <v>164.09970000000001</v>
      </c>
      <c r="D3876" s="59" t="s">
        <v>50</v>
      </c>
      <c r="E3876" s="61" t="s">
        <v>44</v>
      </c>
      <c r="F3876" s="61" t="s">
        <v>55</v>
      </c>
      <c r="G3876" s="61"/>
      <c r="H3876" s="61" t="str">
        <f>IF(OR(G3876="",G3877="",G3878="",G3879=""),"",(SUMIF(A3876:A$7000,A3876,G3876:G$7000)))</f>
        <v/>
      </c>
      <c r="I3876" s="61" t="str">
        <f t="shared" si="366"/>
        <v/>
      </c>
      <c r="J3876" s="61" t="str">
        <f t="shared" si="362"/>
        <v/>
      </c>
      <c r="K3876" s="61">
        <f t="array" ref="K3876">(MAX(IF($A3876=InsertVoiceSwitchActivateLOG!A$1:A$7000,InsertVoiceSwitchActivateLOG!H$1:H$7000,0)))</f>
        <v>2.5599999999999998E-2</v>
      </c>
      <c r="L3876" s="61" t="str">
        <f t="shared" si="367"/>
        <v/>
      </c>
      <c r="M3876" s="61">
        <f t="shared" si="365"/>
        <v>16.400000000004411</v>
      </c>
      <c r="N3876" s="59" t="str">
        <f t="shared" si="363"/>
        <v/>
      </c>
      <c r="O3876" s="59" t="str">
        <f t="shared" si="364"/>
        <v/>
      </c>
    </row>
    <row r="3877" spans="1:15" ht="12.5" customHeight="1" x14ac:dyDescent="0.35">
      <c r="A3877" s="2">
        <v>77</v>
      </c>
      <c r="B3877" s="2" t="s">
        <v>54</v>
      </c>
      <c r="C3877" s="69">
        <v>164.11519999999999</v>
      </c>
      <c r="D3877" t="s">
        <v>50</v>
      </c>
      <c r="E3877" s="2" t="s">
        <v>44</v>
      </c>
      <c r="F3877" s="2" t="s">
        <v>55</v>
      </c>
      <c r="G3877" s="2"/>
      <c r="H3877" s="2" t="str">
        <f>IF(OR(G3877="",G3878="",G3879="",G3880=""),"",(SUMIF(A3877:A$7000,A3877,G3877:G$7000)))</f>
        <v/>
      </c>
      <c r="I3877" s="55" t="str">
        <f t="shared" si="366"/>
        <v/>
      </c>
      <c r="J3877" s="61" t="str">
        <f t="shared" si="362"/>
        <v/>
      </c>
      <c r="K3877" s="55">
        <f t="array" ref="K3877">(MAX(IF($A3877=InsertVoiceSwitchActivateLOG!A$1:A$7000,InsertVoiceSwitchActivateLOG!H$1:H$7000,0)))</f>
        <v>2.5599999999999998E-2</v>
      </c>
      <c r="L3877" s="55" t="str">
        <f t="shared" si="367"/>
        <v/>
      </c>
      <c r="M3877" s="55">
        <f t="shared" si="365"/>
        <v>15.499999999974534</v>
      </c>
      <c r="N3877" s="59" t="str">
        <f t="shared" si="363"/>
        <v/>
      </c>
      <c r="O3877" s="59" t="str">
        <f t="shared" si="364"/>
        <v/>
      </c>
    </row>
    <row r="3878" spans="1:15" ht="12.5" customHeight="1" x14ac:dyDescent="0.35">
      <c r="A3878" s="61">
        <v>77</v>
      </c>
      <c r="B3878" s="61" t="s">
        <v>54</v>
      </c>
      <c r="C3878" s="70">
        <v>164.13159999999999</v>
      </c>
      <c r="D3878" s="59" t="s">
        <v>50</v>
      </c>
      <c r="E3878" s="61" t="s">
        <v>44</v>
      </c>
      <c r="F3878" s="61" t="s">
        <v>55</v>
      </c>
      <c r="G3878" s="61"/>
      <c r="H3878" s="61" t="str">
        <f>IF(OR(G3878="",G3879="",G3880="",G3881=""),"",(SUMIF(A3878:A$7000,A3878,G3878:G$7000)))</f>
        <v/>
      </c>
      <c r="I3878" s="61" t="str">
        <f t="shared" si="366"/>
        <v/>
      </c>
      <c r="J3878" s="61" t="str">
        <f t="shared" si="362"/>
        <v/>
      </c>
      <c r="K3878" s="61">
        <f t="array" ref="K3878">(MAX(IF($A3878=InsertVoiceSwitchActivateLOG!A$1:A$7000,InsertVoiceSwitchActivateLOG!H$1:H$7000,0)))</f>
        <v>2.5599999999999998E-2</v>
      </c>
      <c r="L3878" s="61" t="str">
        <f t="shared" si="367"/>
        <v/>
      </c>
      <c r="M3878" s="61">
        <f t="shared" si="365"/>
        <v>16.400000000004411</v>
      </c>
      <c r="N3878" s="59" t="str">
        <f t="shared" si="363"/>
        <v/>
      </c>
      <c r="O3878" s="59" t="str">
        <f t="shared" si="364"/>
        <v/>
      </c>
    </row>
    <row r="3879" spans="1:15" ht="12.5" customHeight="1" x14ac:dyDescent="0.35">
      <c r="A3879" s="2">
        <v>77</v>
      </c>
      <c r="B3879" s="2" t="s">
        <v>54</v>
      </c>
      <c r="C3879" s="69">
        <v>164.14760000000001</v>
      </c>
      <c r="D3879" t="s">
        <v>50</v>
      </c>
      <c r="E3879" s="2" t="s">
        <v>44</v>
      </c>
      <c r="F3879" s="2" t="s">
        <v>55</v>
      </c>
      <c r="G3879" s="2"/>
      <c r="H3879" s="2" t="str">
        <f>IF(OR(G3879="",G3880="",G3881="",G3882=""),"",(SUMIF(A3879:A$7000,A3879,G3879:G$7000)))</f>
        <v/>
      </c>
      <c r="I3879" s="55" t="str">
        <f t="shared" si="366"/>
        <v/>
      </c>
      <c r="J3879" s="61" t="str">
        <f t="shared" si="362"/>
        <v/>
      </c>
      <c r="K3879" s="55">
        <f t="array" ref="K3879">(MAX(IF($A3879=InsertVoiceSwitchActivateLOG!A$1:A$7000,InsertVoiceSwitchActivateLOG!H$1:H$7000,0)))</f>
        <v>2.5599999999999998E-2</v>
      </c>
      <c r="L3879" s="55" t="str">
        <f t="shared" si="367"/>
        <v/>
      </c>
      <c r="M3879" s="55">
        <f t="shared" si="365"/>
        <v>16.000000000019554</v>
      </c>
      <c r="N3879" s="59" t="str">
        <f t="shared" si="363"/>
        <v/>
      </c>
      <c r="O3879" s="59" t="str">
        <f t="shared" si="364"/>
        <v/>
      </c>
    </row>
    <row r="3880" spans="1:15" ht="12.5" customHeight="1" x14ac:dyDescent="0.35">
      <c r="A3880" s="61">
        <v>77</v>
      </c>
      <c r="B3880" s="61" t="s">
        <v>54</v>
      </c>
      <c r="C3880" s="70">
        <v>164.16499999999999</v>
      </c>
      <c r="D3880" s="59" t="s">
        <v>50</v>
      </c>
      <c r="E3880" s="61" t="s">
        <v>44</v>
      </c>
      <c r="F3880" s="61" t="s">
        <v>55</v>
      </c>
      <c r="G3880" s="61"/>
      <c r="H3880" s="61" t="str">
        <f>IF(OR(G3880="",G3881="",G3882="",G3883=""),"",(SUMIF(A3880:A$7000,A3880,G3880:G$7000)))</f>
        <v/>
      </c>
      <c r="I3880" s="61" t="str">
        <f t="shared" si="366"/>
        <v/>
      </c>
      <c r="J3880" s="61" t="str">
        <f t="shared" si="362"/>
        <v/>
      </c>
      <c r="K3880" s="61">
        <f t="array" ref="K3880">(MAX(IF($A3880=InsertVoiceSwitchActivateLOG!A$1:A$7000,InsertVoiceSwitchActivateLOG!H$1:H$7000,0)))</f>
        <v>2.5599999999999998E-2</v>
      </c>
      <c r="L3880" s="61" t="str">
        <f t="shared" si="367"/>
        <v/>
      </c>
      <c r="M3880" s="61">
        <f t="shared" si="365"/>
        <v>17.399999999980764</v>
      </c>
      <c r="N3880" s="59" t="str">
        <f t="shared" si="363"/>
        <v/>
      </c>
      <c r="O3880" s="59" t="str">
        <f t="shared" si="364"/>
        <v/>
      </c>
    </row>
    <row r="3881" spans="1:15" ht="12.5" customHeight="1" x14ac:dyDescent="0.35">
      <c r="A3881" s="2">
        <v>77</v>
      </c>
      <c r="B3881" s="2" t="s">
        <v>54</v>
      </c>
      <c r="C3881" s="69">
        <v>164.1808</v>
      </c>
      <c r="D3881" t="s">
        <v>50</v>
      </c>
      <c r="E3881" s="2" t="s">
        <v>44</v>
      </c>
      <c r="F3881" s="2" t="s">
        <v>55</v>
      </c>
      <c r="G3881" s="2"/>
      <c r="H3881" s="2" t="str">
        <f>IF(OR(G3881="",G3882="",G3883="",G3884=""),"",(SUMIF(A3881:A$7000,A3881,G3881:G$7000)))</f>
        <v/>
      </c>
      <c r="I3881" s="55" t="str">
        <f t="shared" si="366"/>
        <v/>
      </c>
      <c r="J3881" s="61" t="str">
        <f t="shared" si="362"/>
        <v/>
      </c>
      <c r="K3881" s="55">
        <f t="array" ref="K3881">(MAX(IF($A3881=InsertVoiceSwitchActivateLOG!A$1:A$7000,InsertVoiceSwitchActivateLOG!H$1:H$7000,0)))</f>
        <v>2.5599999999999998E-2</v>
      </c>
      <c r="L3881" s="55" t="str">
        <f t="shared" si="367"/>
        <v/>
      </c>
      <c r="M3881" s="55">
        <f t="shared" si="365"/>
        <v>15.800000000012915</v>
      </c>
      <c r="N3881" s="59" t="str">
        <f t="shared" si="363"/>
        <v/>
      </c>
      <c r="O3881" s="59" t="str">
        <f t="shared" si="364"/>
        <v/>
      </c>
    </row>
    <row r="3882" spans="1:15" ht="12.5" customHeight="1" x14ac:dyDescent="0.35">
      <c r="A3882" s="61">
        <v>77</v>
      </c>
      <c r="B3882" s="61" t="s">
        <v>54</v>
      </c>
      <c r="C3882" s="70">
        <v>164.19730000000001</v>
      </c>
      <c r="D3882" s="59" t="s">
        <v>50</v>
      </c>
      <c r="E3882" s="61" t="s">
        <v>44</v>
      </c>
      <c r="F3882" s="61" t="s">
        <v>55</v>
      </c>
      <c r="G3882" s="61"/>
      <c r="H3882" s="61" t="str">
        <f>IF(OR(G3882="",G3883="",G3884="",G3885=""),"",(SUMIF(A3882:A$7000,A3882,G3882:G$7000)))</f>
        <v/>
      </c>
      <c r="I3882" s="61" t="str">
        <f t="shared" si="366"/>
        <v/>
      </c>
      <c r="J3882" s="61" t="str">
        <f t="shared" si="362"/>
        <v/>
      </c>
      <c r="K3882" s="61">
        <f t="array" ref="K3882">(MAX(IF($A3882=InsertVoiceSwitchActivateLOG!A$1:A$7000,InsertVoiceSwitchActivateLOG!H$1:H$7000,0)))</f>
        <v>2.5599999999999998E-2</v>
      </c>
      <c r="L3882" s="61" t="str">
        <f t="shared" si="367"/>
        <v/>
      </c>
      <c r="M3882" s="61">
        <f t="shared" si="365"/>
        <v>16.500000000007731</v>
      </c>
      <c r="N3882" s="59" t="str">
        <f t="shared" si="363"/>
        <v/>
      </c>
      <c r="O3882" s="59" t="str">
        <f t="shared" si="364"/>
        <v/>
      </c>
    </row>
    <row r="3883" spans="1:15" ht="12.5" customHeight="1" x14ac:dyDescent="0.35">
      <c r="A3883" s="2">
        <v>77</v>
      </c>
      <c r="B3883" s="2" t="s">
        <v>54</v>
      </c>
      <c r="C3883" s="69">
        <v>164.21600000000001</v>
      </c>
      <c r="D3883" t="s">
        <v>50</v>
      </c>
      <c r="E3883" s="2" t="s">
        <v>44</v>
      </c>
      <c r="F3883" s="2" t="s">
        <v>55</v>
      </c>
      <c r="G3883" s="2"/>
      <c r="H3883" s="2" t="str">
        <f>IF(OR(G3883="",G3884="",G3885="",G3886=""),"",(SUMIF(A3883:A$7000,A3883,G3883:G$7000)))</f>
        <v/>
      </c>
      <c r="I3883" s="55" t="str">
        <f t="shared" si="366"/>
        <v/>
      </c>
      <c r="J3883" s="61" t="str">
        <f t="shared" si="362"/>
        <v/>
      </c>
      <c r="K3883" s="55">
        <f t="array" ref="K3883">(MAX(IF($A3883=InsertVoiceSwitchActivateLOG!A$1:A$7000,InsertVoiceSwitchActivateLOG!H$1:H$7000,0)))</f>
        <v>2.5599999999999998E-2</v>
      </c>
      <c r="L3883" s="55" t="str">
        <f t="shared" si="367"/>
        <v/>
      </c>
      <c r="M3883" s="55">
        <f t="shared" si="365"/>
        <v>18.699999999995498</v>
      </c>
      <c r="N3883" s="59" t="str">
        <f t="shared" si="363"/>
        <v/>
      </c>
      <c r="O3883" s="59" t="str">
        <f t="shared" si="364"/>
        <v/>
      </c>
    </row>
    <row r="3884" spans="1:15" ht="12.5" customHeight="1" x14ac:dyDescent="0.35">
      <c r="A3884" s="61">
        <v>77</v>
      </c>
      <c r="B3884" s="61" t="s">
        <v>54</v>
      </c>
      <c r="C3884" s="70">
        <v>164.2345</v>
      </c>
      <c r="D3884" s="59" t="s">
        <v>50</v>
      </c>
      <c r="E3884" s="61" t="s">
        <v>44</v>
      </c>
      <c r="F3884" s="61" t="s">
        <v>55</v>
      </c>
      <c r="G3884" s="61"/>
      <c r="H3884" s="61" t="str">
        <f>IF(OR(G3884="",G3885="",G3886="",G3887=""),"",(SUMIF(A3884:A$7000,A3884,G3884:G$7000)))</f>
        <v/>
      </c>
      <c r="I3884" s="61" t="str">
        <f t="shared" si="366"/>
        <v/>
      </c>
      <c r="J3884" s="61" t="str">
        <f t="shared" si="362"/>
        <v/>
      </c>
      <c r="K3884" s="61">
        <f t="array" ref="K3884">(MAX(IF($A3884=InsertVoiceSwitchActivateLOG!A$1:A$7000,InsertVoiceSwitchActivateLOG!H$1:H$7000,0)))</f>
        <v>2.5599999999999998E-2</v>
      </c>
      <c r="L3884" s="61" t="str">
        <f t="shared" si="367"/>
        <v/>
      </c>
      <c r="M3884" s="61">
        <f t="shared" si="365"/>
        <v>18.499999999988859</v>
      </c>
      <c r="N3884" s="59" t="str">
        <f t="shared" si="363"/>
        <v/>
      </c>
      <c r="O3884" s="59" t="str">
        <f t="shared" si="364"/>
        <v/>
      </c>
    </row>
    <row r="3885" spans="1:15" ht="12.5" customHeight="1" x14ac:dyDescent="0.35">
      <c r="A3885" s="2">
        <v>77</v>
      </c>
      <c r="B3885" s="2" t="s">
        <v>54</v>
      </c>
      <c r="C3885" s="69">
        <v>164.2535</v>
      </c>
      <c r="D3885" t="s">
        <v>50</v>
      </c>
      <c r="E3885" s="2" t="s">
        <v>44</v>
      </c>
      <c r="F3885" s="2" t="s">
        <v>55</v>
      </c>
      <c r="G3885" s="2"/>
      <c r="H3885" s="2" t="str">
        <f>IF(OR(G3885="",G3886="",G3887="",G3888=""),"",(SUMIF(A3885:A$7000,A3885,G3885:G$7000)))</f>
        <v/>
      </c>
      <c r="I3885" s="55" t="str">
        <f t="shared" si="366"/>
        <v/>
      </c>
      <c r="J3885" s="61" t="str">
        <f t="shared" si="362"/>
        <v/>
      </c>
      <c r="K3885" s="55">
        <f t="array" ref="K3885">(MAX(IF($A3885=InsertVoiceSwitchActivateLOG!A$1:A$7000,InsertVoiceSwitchActivateLOG!H$1:H$7000,0)))</f>
        <v>2.5599999999999998E-2</v>
      </c>
      <c r="L3885" s="55" t="str">
        <f t="shared" si="367"/>
        <v/>
      </c>
      <c r="M3885" s="55">
        <f t="shared" si="365"/>
        <v>19.000000000005457</v>
      </c>
      <c r="N3885" s="59" t="str">
        <f t="shared" si="363"/>
        <v/>
      </c>
      <c r="O3885" s="59" t="str">
        <f t="shared" si="364"/>
        <v/>
      </c>
    </row>
    <row r="3886" spans="1:15" ht="12.5" customHeight="1" x14ac:dyDescent="0.35">
      <c r="A3886" s="61">
        <v>77</v>
      </c>
      <c r="B3886" s="61" t="s">
        <v>54</v>
      </c>
      <c r="C3886" s="70">
        <v>164.2713</v>
      </c>
      <c r="D3886" s="59" t="s">
        <v>50</v>
      </c>
      <c r="E3886" s="61" t="s">
        <v>44</v>
      </c>
      <c r="F3886" s="61" t="s">
        <v>55</v>
      </c>
      <c r="G3886" s="61"/>
      <c r="H3886" s="61" t="str">
        <f>IF(OR(G3886="",G3887="",G3888="",G3889=""),"",(SUMIF(A3886:A$7000,A3886,G3886:G$7000)))</f>
        <v/>
      </c>
      <c r="I3886" s="61" t="str">
        <f t="shared" si="366"/>
        <v/>
      </c>
      <c r="J3886" s="61" t="str">
        <f t="shared" si="362"/>
        <v/>
      </c>
      <c r="K3886" s="61">
        <f t="array" ref="K3886">(MAX(IF($A3886=InsertVoiceSwitchActivateLOG!A$1:A$7000,InsertVoiceSwitchActivateLOG!H$1:H$7000,0)))</f>
        <v>2.5599999999999998E-2</v>
      </c>
      <c r="L3886" s="61" t="str">
        <f t="shared" si="367"/>
        <v/>
      </c>
      <c r="M3886" s="61">
        <f t="shared" si="365"/>
        <v>17.799999999994043</v>
      </c>
      <c r="N3886" s="59" t="str">
        <f t="shared" si="363"/>
        <v/>
      </c>
      <c r="O3886" s="59" t="str">
        <f t="shared" si="364"/>
        <v/>
      </c>
    </row>
    <row r="3887" spans="1:15" ht="12.5" customHeight="1" x14ac:dyDescent="0.35">
      <c r="A3887" s="2">
        <v>77</v>
      </c>
      <c r="B3887" s="2" t="s">
        <v>54</v>
      </c>
      <c r="C3887" s="69">
        <v>164.29140000000001</v>
      </c>
      <c r="D3887" t="s">
        <v>50</v>
      </c>
      <c r="E3887" s="2" t="s">
        <v>44</v>
      </c>
      <c r="F3887" s="2" t="s">
        <v>55</v>
      </c>
      <c r="G3887" s="2"/>
      <c r="H3887" s="2" t="str">
        <f>IF(OR(G3887="",G3888="",G3889="",G3890=""),"",(SUMIF(A3887:A$7000,A3887,G3887:G$7000)))</f>
        <v/>
      </c>
      <c r="I3887" s="55" t="str">
        <f t="shared" si="366"/>
        <v/>
      </c>
      <c r="J3887" s="61" t="str">
        <f t="shared" si="362"/>
        <v/>
      </c>
      <c r="K3887" s="55">
        <f t="array" ref="K3887">(MAX(IF($A3887=InsertVoiceSwitchActivateLOG!A$1:A$7000,InsertVoiceSwitchActivateLOG!H$1:H$7000,0)))</f>
        <v>2.5599999999999998E-2</v>
      </c>
      <c r="L3887" s="55" t="str">
        <f t="shared" si="367"/>
        <v/>
      </c>
      <c r="M3887" s="55">
        <f t="shared" si="365"/>
        <v>20.100000000013551</v>
      </c>
      <c r="N3887" s="59" t="str">
        <f t="shared" si="363"/>
        <v/>
      </c>
      <c r="O3887" s="59" t="str">
        <f t="shared" si="364"/>
        <v/>
      </c>
    </row>
    <row r="3888" spans="1:15" ht="12.5" customHeight="1" x14ac:dyDescent="0.35">
      <c r="A3888" s="61">
        <v>77</v>
      </c>
      <c r="B3888" s="61" t="s">
        <v>54</v>
      </c>
      <c r="C3888" s="70">
        <v>164.3091</v>
      </c>
      <c r="D3888" s="59" t="s">
        <v>50</v>
      </c>
      <c r="E3888" s="61" t="s">
        <v>44</v>
      </c>
      <c r="F3888" s="61" t="s">
        <v>55</v>
      </c>
      <c r="G3888" s="61"/>
      <c r="H3888" s="61" t="str">
        <f>IF(OR(G3888="",G3889="",G3890="",G3891=""),"",(SUMIF(A3888:A$7000,A3888,G3888:G$7000)))</f>
        <v/>
      </c>
      <c r="I3888" s="61" t="str">
        <f t="shared" si="366"/>
        <v/>
      </c>
      <c r="J3888" s="61" t="str">
        <f t="shared" si="362"/>
        <v/>
      </c>
      <c r="K3888" s="61">
        <f t="array" ref="K3888">(MAX(IF($A3888=InsertVoiceSwitchActivateLOG!A$1:A$7000,InsertVoiceSwitchActivateLOG!H$1:H$7000,0)))</f>
        <v>2.5599999999999998E-2</v>
      </c>
      <c r="L3888" s="61" t="str">
        <f t="shared" si="367"/>
        <v/>
      </c>
      <c r="M3888" s="61">
        <f t="shared" si="365"/>
        <v>17.699999999990723</v>
      </c>
      <c r="N3888" s="59" t="str">
        <f t="shared" si="363"/>
        <v/>
      </c>
      <c r="O3888" s="59" t="str">
        <f t="shared" si="364"/>
        <v/>
      </c>
    </row>
    <row r="3889" spans="1:15" ht="12.5" customHeight="1" x14ac:dyDescent="0.35">
      <c r="A3889" s="2">
        <v>77</v>
      </c>
      <c r="B3889" s="2" t="s">
        <v>54</v>
      </c>
      <c r="C3889" s="69">
        <v>164.3278</v>
      </c>
      <c r="D3889" t="s">
        <v>50</v>
      </c>
      <c r="E3889" s="2" t="s">
        <v>44</v>
      </c>
      <c r="F3889" s="2" t="s">
        <v>55</v>
      </c>
      <c r="G3889" s="2"/>
      <c r="H3889" s="2" t="str">
        <f>IF(OR(G3889="",G3890="",G3891="",G3892=""),"",(SUMIF(A3889:A$7000,A3889,G3889:G$7000)))</f>
        <v/>
      </c>
      <c r="I3889" s="55" t="str">
        <f t="shared" si="366"/>
        <v/>
      </c>
      <c r="J3889" s="61" t="str">
        <f t="shared" si="362"/>
        <v/>
      </c>
      <c r="K3889" s="55">
        <f t="array" ref="K3889">(MAX(IF($A3889=InsertVoiceSwitchActivateLOG!A$1:A$7000,InsertVoiceSwitchActivateLOG!H$1:H$7000,0)))</f>
        <v>2.5599999999999998E-2</v>
      </c>
      <c r="L3889" s="55" t="str">
        <f t="shared" si="367"/>
        <v/>
      </c>
      <c r="M3889" s="55">
        <f t="shared" si="365"/>
        <v>18.699999999995498</v>
      </c>
      <c r="N3889" s="59" t="str">
        <f t="shared" si="363"/>
        <v/>
      </c>
      <c r="O3889" s="59" t="str">
        <f t="shared" si="364"/>
        <v/>
      </c>
    </row>
    <row r="3890" spans="1:15" ht="12.5" customHeight="1" x14ac:dyDescent="0.35">
      <c r="A3890" s="61">
        <v>77</v>
      </c>
      <c r="B3890" s="61" t="s">
        <v>54</v>
      </c>
      <c r="C3890" s="70">
        <v>164.35239999999999</v>
      </c>
      <c r="D3890" s="59" t="s">
        <v>50</v>
      </c>
      <c r="E3890" s="61" t="s">
        <v>44</v>
      </c>
      <c r="F3890" s="61" t="s">
        <v>55</v>
      </c>
      <c r="G3890" s="61"/>
      <c r="H3890" s="61" t="str">
        <f>IF(OR(G3890="",G3891="",G3892="",G3893=""),"",(SUMIF(A3890:A$7000,A3890,G3890:G$7000)))</f>
        <v/>
      </c>
      <c r="I3890" s="61" t="str">
        <f t="shared" si="366"/>
        <v/>
      </c>
      <c r="J3890" s="61" t="str">
        <f t="shared" si="362"/>
        <v/>
      </c>
      <c r="K3890" s="61">
        <f t="array" ref="K3890">(MAX(IF($A3890=InsertVoiceSwitchActivateLOG!A$1:A$7000,InsertVoiceSwitchActivateLOG!H$1:H$7000,0)))</f>
        <v>2.5599999999999998E-2</v>
      </c>
      <c r="L3890" s="61" t="str">
        <f t="shared" si="367"/>
        <v/>
      </c>
      <c r="M3890" s="61">
        <f t="shared" si="365"/>
        <v>24.599999999992406</v>
      </c>
      <c r="N3890" s="59" t="str">
        <f t="shared" si="363"/>
        <v/>
      </c>
      <c r="O3890" s="59" t="str">
        <f t="shared" si="364"/>
        <v/>
      </c>
    </row>
    <row r="3891" spans="1:15" ht="12.5" customHeight="1" x14ac:dyDescent="0.35">
      <c r="A3891" s="2">
        <v>78</v>
      </c>
      <c r="B3891" s="2" t="s">
        <v>54</v>
      </c>
      <c r="C3891" s="69">
        <v>165.37350000000001</v>
      </c>
      <c r="D3891" t="s">
        <v>50</v>
      </c>
      <c r="E3891" s="2" t="s">
        <v>44</v>
      </c>
      <c r="F3891" s="2" t="s">
        <v>55</v>
      </c>
      <c r="G3891" s="2"/>
      <c r="H3891" s="2" t="str">
        <f>IF(OR(G3891="",G3892="",G3893="",G3894=""),"",(SUMIF(A3891:A$7000,A3891,G3891:G$7000)))</f>
        <v/>
      </c>
      <c r="I3891" s="55" t="str">
        <f t="shared" si="366"/>
        <v/>
      </c>
      <c r="J3891" s="61" t="str">
        <f t="shared" si="362"/>
        <v/>
      </c>
      <c r="K3891" s="55">
        <f t="array" ref="K3891">(MAX(IF($A3891=InsertVoiceSwitchActivateLOG!A$1:A$7000,InsertVoiceSwitchActivateLOG!H$1:H$7000,0)))</f>
        <v>0.10770000000000003</v>
      </c>
      <c r="L3891" s="55" t="str">
        <f t="shared" si="367"/>
        <v/>
      </c>
      <c r="M3891" s="55">
        <f t="shared" si="365"/>
        <v>0</v>
      </c>
      <c r="N3891" s="59" t="str">
        <f t="shared" si="363"/>
        <v/>
      </c>
      <c r="O3891" s="59" t="str">
        <f t="shared" si="364"/>
        <v/>
      </c>
    </row>
    <row r="3892" spans="1:15" ht="12.5" customHeight="1" x14ac:dyDescent="0.35">
      <c r="A3892" s="61">
        <v>78</v>
      </c>
      <c r="B3892" s="61" t="s">
        <v>54</v>
      </c>
      <c r="C3892" s="70">
        <v>165.3897</v>
      </c>
      <c r="D3892" s="59" t="s">
        <v>50</v>
      </c>
      <c r="E3892" s="61" t="s">
        <v>44</v>
      </c>
      <c r="F3892" s="61" t="s">
        <v>55</v>
      </c>
      <c r="G3892" s="61"/>
      <c r="H3892" s="61" t="str">
        <f>IF(OR(G3892="",G3893="",G3894="",G3895=""),"",(SUMIF(A3892:A$7000,A3892,G3892:G$7000)))</f>
        <v/>
      </c>
      <c r="I3892" s="61" t="str">
        <f t="shared" si="366"/>
        <v/>
      </c>
      <c r="J3892" s="61" t="str">
        <f t="shared" si="362"/>
        <v/>
      </c>
      <c r="K3892" s="61">
        <f t="array" ref="K3892">(MAX(IF($A3892=InsertVoiceSwitchActivateLOG!A$1:A$7000,InsertVoiceSwitchActivateLOG!H$1:H$7000,0)))</f>
        <v>0.10770000000000003</v>
      </c>
      <c r="L3892" s="61" t="str">
        <f t="shared" si="367"/>
        <v/>
      </c>
      <c r="M3892" s="61">
        <f t="shared" si="365"/>
        <v>16.199999999997772</v>
      </c>
      <c r="N3892" s="59" t="str">
        <f t="shared" si="363"/>
        <v/>
      </c>
      <c r="O3892" s="59" t="str">
        <f t="shared" si="364"/>
        <v/>
      </c>
    </row>
    <row r="3893" spans="1:15" ht="12.5" customHeight="1" x14ac:dyDescent="0.35">
      <c r="A3893" s="2">
        <v>78</v>
      </c>
      <c r="B3893" s="2" t="s">
        <v>54</v>
      </c>
      <c r="C3893" s="69">
        <v>165.40710000000001</v>
      </c>
      <c r="D3893" t="s">
        <v>50</v>
      </c>
      <c r="E3893" s="2" t="s">
        <v>44</v>
      </c>
      <c r="F3893" s="2" t="s">
        <v>55</v>
      </c>
      <c r="G3893" s="2"/>
      <c r="H3893" s="2" t="str">
        <f>IF(OR(G3893="",G3894="",G3895="",G3896=""),"",(SUMIF(A3893:A$7000,A3893,G3893:G$7000)))</f>
        <v/>
      </c>
      <c r="I3893" s="55" t="str">
        <f t="shared" si="366"/>
        <v/>
      </c>
      <c r="J3893" s="61" t="str">
        <f t="shared" si="362"/>
        <v/>
      </c>
      <c r="K3893" s="55">
        <f t="array" ref="K3893">(MAX(IF($A3893=InsertVoiceSwitchActivateLOG!A$1:A$7000,InsertVoiceSwitchActivateLOG!H$1:H$7000,0)))</f>
        <v>0.10770000000000003</v>
      </c>
      <c r="L3893" s="55" t="str">
        <f t="shared" si="367"/>
        <v/>
      </c>
      <c r="M3893" s="55">
        <f t="shared" si="365"/>
        <v>17.400000000009186</v>
      </c>
      <c r="N3893" s="59" t="str">
        <f t="shared" si="363"/>
        <v/>
      </c>
      <c r="O3893" s="59" t="str">
        <f t="shared" si="364"/>
        <v/>
      </c>
    </row>
    <row r="3894" spans="1:15" ht="12.5" customHeight="1" x14ac:dyDescent="0.35">
      <c r="A3894" s="61">
        <v>78</v>
      </c>
      <c r="B3894" s="61" t="s">
        <v>54</v>
      </c>
      <c r="C3894" s="70">
        <v>165.4228</v>
      </c>
      <c r="D3894" s="59" t="s">
        <v>50</v>
      </c>
      <c r="E3894" s="61" t="s">
        <v>44</v>
      </c>
      <c r="F3894" s="61" t="s">
        <v>55</v>
      </c>
      <c r="G3894" s="61"/>
      <c r="H3894" s="61" t="str">
        <f>IF(OR(G3894="",G3895="",G3896="",G3897=""),"",(SUMIF(A3894:A$7000,A3894,G3894:G$7000)))</f>
        <v/>
      </c>
      <c r="I3894" s="61" t="str">
        <f t="shared" si="366"/>
        <v/>
      </c>
      <c r="J3894" s="61" t="str">
        <f t="shared" si="362"/>
        <v/>
      </c>
      <c r="K3894" s="61">
        <f t="array" ref="K3894">(MAX(IF($A3894=InsertVoiceSwitchActivateLOG!A$1:A$7000,InsertVoiceSwitchActivateLOG!H$1:H$7000,0)))</f>
        <v>0.10770000000000003</v>
      </c>
      <c r="L3894" s="61" t="str">
        <f t="shared" si="367"/>
        <v/>
      </c>
      <c r="M3894" s="61">
        <f t="shared" si="365"/>
        <v>15.699999999981173</v>
      </c>
      <c r="N3894" s="59" t="str">
        <f t="shared" si="363"/>
        <v/>
      </c>
      <c r="O3894" s="59" t="str">
        <f t="shared" si="364"/>
        <v/>
      </c>
    </row>
    <row r="3895" spans="1:15" ht="12.5" customHeight="1" x14ac:dyDescent="0.35">
      <c r="A3895" s="2">
        <v>78</v>
      </c>
      <c r="B3895" s="2" t="s">
        <v>54</v>
      </c>
      <c r="C3895" s="69">
        <v>165.43860000000001</v>
      </c>
      <c r="D3895" t="s">
        <v>50</v>
      </c>
      <c r="E3895" s="2" t="s">
        <v>44</v>
      </c>
      <c r="F3895" s="2" t="s">
        <v>55</v>
      </c>
      <c r="G3895" s="2"/>
      <c r="H3895" s="2" t="str">
        <f>IF(OR(G3895="",G3896="",G3897="",G3898=""),"",(SUMIF(A3895:A$7000,A3895,G3895:G$7000)))</f>
        <v/>
      </c>
      <c r="I3895" s="55" t="str">
        <f t="shared" si="366"/>
        <v/>
      </c>
      <c r="J3895" s="61" t="str">
        <f t="shared" si="362"/>
        <v/>
      </c>
      <c r="K3895" s="55">
        <f t="array" ref="K3895">(MAX(IF($A3895=InsertVoiceSwitchActivateLOG!A$1:A$7000,InsertVoiceSwitchActivateLOG!H$1:H$7000,0)))</f>
        <v>0.10770000000000003</v>
      </c>
      <c r="L3895" s="55" t="str">
        <f t="shared" si="367"/>
        <v/>
      </c>
      <c r="M3895" s="55">
        <f t="shared" si="365"/>
        <v>15.800000000012915</v>
      </c>
      <c r="N3895" s="59" t="str">
        <f t="shared" si="363"/>
        <v/>
      </c>
      <c r="O3895" s="59" t="str">
        <f t="shared" si="364"/>
        <v/>
      </c>
    </row>
    <row r="3896" spans="1:15" ht="12.5" customHeight="1" x14ac:dyDescent="0.35">
      <c r="A3896" s="61">
        <v>78</v>
      </c>
      <c r="B3896" s="61" t="s">
        <v>54</v>
      </c>
      <c r="C3896" s="70">
        <v>165.45439999999999</v>
      </c>
      <c r="D3896" s="59" t="s">
        <v>50</v>
      </c>
      <c r="E3896" s="61" t="s">
        <v>44</v>
      </c>
      <c r="F3896" s="61" t="s">
        <v>55</v>
      </c>
      <c r="G3896" s="61"/>
      <c r="H3896" s="61" t="str">
        <f>IF(OR(G3896="",G3897="",G3898="",G3899=""),"",(SUMIF(A3896:A$7000,A3896,G3896:G$7000)))</f>
        <v/>
      </c>
      <c r="I3896" s="61" t="str">
        <f t="shared" si="366"/>
        <v/>
      </c>
      <c r="J3896" s="61" t="str">
        <f t="shared" si="362"/>
        <v/>
      </c>
      <c r="K3896" s="61">
        <f t="array" ref="K3896">(MAX(IF($A3896=InsertVoiceSwitchActivateLOG!A$1:A$7000,InsertVoiceSwitchActivateLOG!H$1:H$7000,0)))</f>
        <v>0.10770000000000003</v>
      </c>
      <c r="L3896" s="61" t="str">
        <f t="shared" si="367"/>
        <v/>
      </c>
      <c r="M3896" s="61">
        <f t="shared" si="365"/>
        <v>15.799999999984493</v>
      </c>
      <c r="N3896" s="59" t="str">
        <f t="shared" si="363"/>
        <v/>
      </c>
      <c r="O3896" s="59" t="str">
        <f t="shared" si="364"/>
        <v/>
      </c>
    </row>
    <row r="3897" spans="1:15" ht="12.5" customHeight="1" x14ac:dyDescent="0.35">
      <c r="A3897" s="2">
        <v>78</v>
      </c>
      <c r="B3897" s="2" t="s">
        <v>54</v>
      </c>
      <c r="C3897" s="69">
        <v>165.47020000000001</v>
      </c>
      <c r="D3897" t="s">
        <v>50</v>
      </c>
      <c r="E3897" s="2" t="s">
        <v>44</v>
      </c>
      <c r="F3897" s="2" t="s">
        <v>55</v>
      </c>
      <c r="G3897" s="2"/>
      <c r="H3897" s="2" t="str">
        <f>IF(OR(G3897="",G3898="",G3899="",G3900=""),"",(SUMIF(A3897:A$7000,A3897,G3897:G$7000)))</f>
        <v/>
      </c>
      <c r="I3897" s="55" t="str">
        <f t="shared" si="366"/>
        <v/>
      </c>
      <c r="J3897" s="61" t="str">
        <f t="shared" si="362"/>
        <v/>
      </c>
      <c r="K3897" s="55">
        <f t="array" ref="K3897">(MAX(IF($A3897=InsertVoiceSwitchActivateLOG!A$1:A$7000,InsertVoiceSwitchActivateLOG!H$1:H$7000,0)))</f>
        <v>0.10770000000000003</v>
      </c>
      <c r="L3897" s="55" t="str">
        <f t="shared" si="367"/>
        <v/>
      </c>
      <c r="M3897" s="55">
        <f t="shared" si="365"/>
        <v>15.800000000012915</v>
      </c>
      <c r="N3897" s="59" t="str">
        <f t="shared" si="363"/>
        <v/>
      </c>
      <c r="O3897" s="59" t="str">
        <f t="shared" si="364"/>
        <v/>
      </c>
    </row>
    <row r="3898" spans="1:15" ht="12.5" customHeight="1" x14ac:dyDescent="0.35">
      <c r="A3898" s="61">
        <v>78</v>
      </c>
      <c r="B3898" s="61" t="s">
        <v>54</v>
      </c>
      <c r="C3898" s="70">
        <v>165.488</v>
      </c>
      <c r="D3898" s="59" t="s">
        <v>50</v>
      </c>
      <c r="E3898" s="61" t="s">
        <v>44</v>
      </c>
      <c r="F3898" s="61" t="s">
        <v>55</v>
      </c>
      <c r="G3898" s="61"/>
      <c r="H3898" s="61" t="str">
        <f>IF(OR(G3898="",G3899="",G3900="",G3901=""),"",(SUMIF(A3898:A$7000,A3898,G3898:G$7000)))</f>
        <v/>
      </c>
      <c r="I3898" s="61" t="str">
        <f t="shared" si="366"/>
        <v/>
      </c>
      <c r="J3898" s="61" t="str">
        <f t="shared" si="362"/>
        <v/>
      </c>
      <c r="K3898" s="61">
        <f t="array" ref="K3898">(MAX(IF($A3898=InsertVoiceSwitchActivateLOG!A$1:A$7000,InsertVoiceSwitchActivateLOG!H$1:H$7000,0)))</f>
        <v>0.10770000000000003</v>
      </c>
      <c r="L3898" s="61" t="str">
        <f t="shared" si="367"/>
        <v/>
      </c>
      <c r="M3898" s="61">
        <f t="shared" si="365"/>
        <v>17.799999999994043</v>
      </c>
      <c r="N3898" s="59" t="str">
        <f t="shared" si="363"/>
        <v/>
      </c>
      <c r="O3898" s="59" t="str">
        <f t="shared" si="364"/>
        <v/>
      </c>
    </row>
    <row r="3899" spans="1:15" ht="12.5" customHeight="1" x14ac:dyDescent="0.35">
      <c r="A3899" s="2">
        <v>78</v>
      </c>
      <c r="B3899" s="2" t="s">
        <v>54</v>
      </c>
      <c r="C3899" s="69">
        <v>165.50450000000001</v>
      </c>
      <c r="D3899" t="s">
        <v>50</v>
      </c>
      <c r="E3899" s="2" t="s">
        <v>44</v>
      </c>
      <c r="F3899" s="2" t="s">
        <v>55</v>
      </c>
      <c r="G3899" s="2"/>
      <c r="H3899" s="2" t="str">
        <f>IF(OR(G3899="",G3900="",G3901="",G3902=""),"",(SUMIF(A3899:A$7000,A3899,G3899:G$7000)))</f>
        <v/>
      </c>
      <c r="I3899" s="55" t="str">
        <f t="shared" si="366"/>
        <v/>
      </c>
      <c r="J3899" s="61" t="str">
        <f t="shared" si="362"/>
        <v/>
      </c>
      <c r="K3899" s="55">
        <f t="array" ref="K3899">(MAX(IF($A3899=InsertVoiceSwitchActivateLOG!A$1:A$7000,InsertVoiceSwitchActivateLOG!H$1:H$7000,0)))</f>
        <v>0.10770000000000003</v>
      </c>
      <c r="L3899" s="55" t="str">
        <f t="shared" si="367"/>
        <v/>
      </c>
      <c r="M3899" s="55">
        <f t="shared" si="365"/>
        <v>16.500000000007731</v>
      </c>
      <c r="N3899" s="59" t="str">
        <f t="shared" si="363"/>
        <v/>
      </c>
      <c r="O3899" s="59" t="str">
        <f t="shared" si="364"/>
        <v/>
      </c>
    </row>
    <row r="3900" spans="1:15" ht="12.5" customHeight="1" x14ac:dyDescent="0.35">
      <c r="A3900" s="61">
        <v>78</v>
      </c>
      <c r="B3900" s="61" t="s">
        <v>54</v>
      </c>
      <c r="C3900" s="70">
        <v>165.52209999999999</v>
      </c>
      <c r="D3900" s="59" t="s">
        <v>50</v>
      </c>
      <c r="E3900" s="61" t="s">
        <v>44</v>
      </c>
      <c r="F3900" s="61" t="s">
        <v>55</v>
      </c>
      <c r="G3900" s="61"/>
      <c r="H3900" s="61" t="str">
        <f>IF(OR(G3900="",G3901="",G3902="",G3903=""),"",(SUMIF(A3900:A$7000,A3900,G3900:G$7000)))</f>
        <v/>
      </c>
      <c r="I3900" s="61" t="str">
        <f t="shared" si="366"/>
        <v/>
      </c>
      <c r="J3900" s="61" t="str">
        <f t="shared" si="362"/>
        <v/>
      </c>
      <c r="K3900" s="61">
        <f t="array" ref="K3900">(MAX(IF($A3900=InsertVoiceSwitchActivateLOG!A$1:A$7000,InsertVoiceSwitchActivateLOG!H$1:H$7000,0)))</f>
        <v>0.10770000000000003</v>
      </c>
      <c r="L3900" s="61" t="str">
        <f t="shared" si="367"/>
        <v/>
      </c>
      <c r="M3900" s="61">
        <f t="shared" si="365"/>
        <v>17.599999999987403</v>
      </c>
      <c r="N3900" s="59" t="str">
        <f t="shared" si="363"/>
        <v/>
      </c>
      <c r="O3900" s="59" t="str">
        <f t="shared" si="364"/>
        <v/>
      </c>
    </row>
    <row r="3901" spans="1:15" ht="12.5" customHeight="1" x14ac:dyDescent="0.35">
      <c r="A3901" s="2">
        <v>78</v>
      </c>
      <c r="B3901" s="2" t="s">
        <v>54</v>
      </c>
      <c r="C3901" s="69">
        <v>165.5472</v>
      </c>
      <c r="D3901" t="s">
        <v>50</v>
      </c>
      <c r="E3901" s="2" t="s">
        <v>44</v>
      </c>
      <c r="F3901" s="2" t="s">
        <v>55</v>
      </c>
      <c r="G3901" s="2"/>
      <c r="H3901" s="2" t="str">
        <f>IF(OR(G3901="",G3902="",G3903="",G3904=""),"",(SUMIF(A3901:A$7000,A3901,G3901:G$7000)))</f>
        <v/>
      </c>
      <c r="I3901" s="55" t="str">
        <f t="shared" si="366"/>
        <v/>
      </c>
      <c r="J3901" s="61" t="str">
        <f t="shared" si="362"/>
        <v/>
      </c>
      <c r="K3901" s="55">
        <f t="array" ref="K3901">(MAX(IF($A3901=InsertVoiceSwitchActivateLOG!A$1:A$7000,InsertVoiceSwitchActivateLOG!H$1:H$7000,0)))</f>
        <v>0.10770000000000003</v>
      </c>
      <c r="L3901" s="55" t="str">
        <f t="shared" si="367"/>
        <v/>
      </c>
      <c r="M3901" s="55">
        <f t="shared" si="365"/>
        <v>25.100000000009004</v>
      </c>
      <c r="N3901" s="59" t="str">
        <f t="shared" si="363"/>
        <v/>
      </c>
      <c r="O3901" s="59" t="str">
        <f t="shared" si="364"/>
        <v/>
      </c>
    </row>
    <row r="3902" spans="1:15" ht="12.5" customHeight="1" x14ac:dyDescent="0.35">
      <c r="A3902" s="61">
        <v>78</v>
      </c>
      <c r="B3902" s="61" t="s">
        <v>54</v>
      </c>
      <c r="C3902" s="70">
        <v>165.57769999999999</v>
      </c>
      <c r="D3902" s="59" t="s">
        <v>50</v>
      </c>
      <c r="E3902" s="61" t="s">
        <v>44</v>
      </c>
      <c r="F3902" s="61" t="s">
        <v>55</v>
      </c>
      <c r="G3902" s="61"/>
      <c r="H3902" s="61" t="str">
        <f>IF(OR(G3902="",G3903="",G3904="",G3905=""),"",(SUMIF(A3902:A$7000,A3902,G3902:G$7000)))</f>
        <v/>
      </c>
      <c r="I3902" s="61" t="str">
        <f t="shared" si="366"/>
        <v/>
      </c>
      <c r="J3902" s="61" t="str">
        <f t="shared" si="362"/>
        <v/>
      </c>
      <c r="K3902" s="61">
        <f t="array" ref="K3902">(MAX(IF($A3902=InsertVoiceSwitchActivateLOG!A$1:A$7000,InsertVoiceSwitchActivateLOG!H$1:H$7000,0)))</f>
        <v>0.10770000000000003</v>
      </c>
      <c r="L3902" s="61" t="str">
        <f t="shared" si="367"/>
        <v/>
      </c>
      <c r="M3902" s="61">
        <f t="shared" si="365"/>
        <v>30.499999999989313</v>
      </c>
      <c r="N3902" s="59" t="str">
        <f t="shared" si="363"/>
        <v/>
      </c>
      <c r="O3902" s="59" t="str">
        <f t="shared" si="364"/>
        <v/>
      </c>
    </row>
    <row r="3903" spans="1:15" ht="12.5" customHeight="1" x14ac:dyDescent="0.35">
      <c r="A3903" s="2">
        <v>78</v>
      </c>
      <c r="B3903" s="2" t="s">
        <v>54</v>
      </c>
      <c r="C3903" s="69">
        <v>165.59710000000001</v>
      </c>
      <c r="D3903" t="s">
        <v>50</v>
      </c>
      <c r="E3903" s="2" t="s">
        <v>44</v>
      </c>
      <c r="F3903" s="2" t="s">
        <v>55</v>
      </c>
      <c r="G3903" s="2"/>
      <c r="H3903" s="2" t="str">
        <f>IF(OR(G3903="",G3904="",G3905="",G3906=""),"",(SUMIF(A3903:A$7000,A3903,G3903:G$7000)))</f>
        <v/>
      </c>
      <c r="I3903" s="55" t="str">
        <f t="shared" si="366"/>
        <v/>
      </c>
      <c r="J3903" s="61" t="str">
        <f t="shared" si="362"/>
        <v/>
      </c>
      <c r="K3903" s="55">
        <f t="array" ref="K3903">(MAX(IF($A3903=InsertVoiceSwitchActivateLOG!A$1:A$7000,InsertVoiceSwitchActivateLOG!H$1:H$7000,0)))</f>
        <v>0.10770000000000003</v>
      </c>
      <c r="L3903" s="55" t="str">
        <f t="shared" si="367"/>
        <v/>
      </c>
      <c r="M3903" s="55">
        <f t="shared" si="365"/>
        <v>19.400000000018736</v>
      </c>
      <c r="N3903" s="59" t="str">
        <f t="shared" si="363"/>
        <v/>
      </c>
      <c r="O3903" s="59" t="str">
        <f t="shared" si="364"/>
        <v/>
      </c>
    </row>
    <row r="3904" spans="1:15" ht="12.5" customHeight="1" x14ac:dyDescent="0.35">
      <c r="A3904" s="61">
        <v>78</v>
      </c>
      <c r="B3904" s="61" t="s">
        <v>54</v>
      </c>
      <c r="C3904" s="70">
        <v>165.6157</v>
      </c>
      <c r="D3904" s="59" t="s">
        <v>50</v>
      </c>
      <c r="E3904" s="61" t="s">
        <v>44</v>
      </c>
      <c r="F3904" s="61" t="s">
        <v>55</v>
      </c>
      <c r="G3904" s="61"/>
      <c r="H3904" s="61" t="str">
        <f>IF(OR(G3904="",G3905="",G3906="",G3907=""),"",(SUMIF(A3904:A$7000,A3904,G3904:G$7000)))</f>
        <v/>
      </c>
      <c r="I3904" s="61" t="str">
        <f t="shared" si="366"/>
        <v/>
      </c>
      <c r="J3904" s="61" t="str">
        <f t="shared" si="362"/>
        <v/>
      </c>
      <c r="K3904" s="61">
        <f t="array" ref="K3904">(MAX(IF($A3904=InsertVoiceSwitchActivateLOG!A$1:A$7000,InsertVoiceSwitchActivateLOG!H$1:H$7000,0)))</f>
        <v>0.10770000000000003</v>
      </c>
      <c r="L3904" s="61" t="str">
        <f t="shared" si="367"/>
        <v/>
      </c>
      <c r="M3904" s="61">
        <f t="shared" si="365"/>
        <v>18.599999999992178</v>
      </c>
      <c r="N3904" s="59" t="str">
        <f t="shared" si="363"/>
        <v/>
      </c>
      <c r="O3904" s="59" t="str">
        <f t="shared" si="364"/>
        <v/>
      </c>
    </row>
    <row r="3905" spans="1:15" ht="12.5" customHeight="1" x14ac:dyDescent="0.35">
      <c r="A3905" s="2">
        <v>78</v>
      </c>
      <c r="B3905" s="2" t="s">
        <v>54</v>
      </c>
      <c r="C3905" s="69">
        <v>165.64109999999999</v>
      </c>
      <c r="D3905" t="s">
        <v>50</v>
      </c>
      <c r="E3905" s="2" t="s">
        <v>44</v>
      </c>
      <c r="F3905" s="2" t="s">
        <v>55</v>
      </c>
      <c r="G3905" s="2"/>
      <c r="H3905" s="2" t="str">
        <f>IF(OR(G3905="",G3906="",G3907="",G3908=""),"",(SUMIF(A3905:A$7000,A3905,G3905:G$7000)))</f>
        <v/>
      </c>
      <c r="I3905" s="55" t="str">
        <f t="shared" si="366"/>
        <v/>
      </c>
      <c r="J3905" s="61" t="str">
        <f t="shared" si="362"/>
        <v/>
      </c>
      <c r="K3905" s="55">
        <f t="array" ref="K3905">(MAX(IF($A3905=InsertVoiceSwitchActivateLOG!A$1:A$7000,InsertVoiceSwitchActivateLOG!H$1:H$7000,0)))</f>
        <v>0.10770000000000003</v>
      </c>
      <c r="L3905" s="55" t="str">
        <f t="shared" si="367"/>
        <v/>
      </c>
      <c r="M3905" s="55">
        <f t="shared" si="365"/>
        <v>25.399999999990541</v>
      </c>
      <c r="N3905" s="59" t="str">
        <f t="shared" si="363"/>
        <v/>
      </c>
      <c r="O3905" s="59" t="str">
        <f t="shared" si="364"/>
        <v/>
      </c>
    </row>
    <row r="3906" spans="1:15" ht="12.5" customHeight="1" x14ac:dyDescent="0.35">
      <c r="A3906" s="61">
        <v>78</v>
      </c>
      <c r="B3906" s="61" t="s">
        <v>54</v>
      </c>
      <c r="C3906" s="70">
        <v>165.65880000000001</v>
      </c>
      <c r="D3906" s="59" t="s">
        <v>50</v>
      </c>
      <c r="E3906" s="61" t="s">
        <v>44</v>
      </c>
      <c r="F3906" s="61" t="s">
        <v>55</v>
      </c>
      <c r="G3906" s="61"/>
      <c r="H3906" s="61" t="str">
        <f>IF(OR(G3906="",G3907="",G3908="",G3909=""),"",(SUMIF(A3906:A$7000,A3906,G3906:G$7000)))</f>
        <v/>
      </c>
      <c r="I3906" s="61" t="str">
        <f t="shared" si="366"/>
        <v/>
      </c>
      <c r="J3906" s="61" t="str">
        <f t="shared" si="362"/>
        <v/>
      </c>
      <c r="K3906" s="61">
        <f t="array" ref="K3906">(MAX(IF($A3906=InsertVoiceSwitchActivateLOG!A$1:A$7000,InsertVoiceSwitchActivateLOG!H$1:H$7000,0)))</f>
        <v>0.10770000000000003</v>
      </c>
      <c r="L3906" s="61" t="str">
        <f t="shared" si="367"/>
        <v/>
      </c>
      <c r="M3906" s="61">
        <f t="shared" si="365"/>
        <v>17.700000000019145</v>
      </c>
      <c r="N3906" s="59" t="str">
        <f t="shared" si="363"/>
        <v/>
      </c>
      <c r="O3906" s="59" t="str">
        <f t="shared" si="364"/>
        <v/>
      </c>
    </row>
    <row r="3907" spans="1:15" ht="12.5" customHeight="1" x14ac:dyDescent="0.35">
      <c r="A3907" s="2">
        <v>78</v>
      </c>
      <c r="B3907" s="2" t="s">
        <v>54</v>
      </c>
      <c r="C3907" s="69">
        <v>165.68469999999999</v>
      </c>
      <c r="D3907" t="s">
        <v>50</v>
      </c>
      <c r="E3907" s="2" t="s">
        <v>44</v>
      </c>
      <c r="F3907" s="2" t="s">
        <v>55</v>
      </c>
      <c r="G3907" s="2"/>
      <c r="H3907" s="2" t="str">
        <f>IF(OR(G3907="",G3908="",G3909="",G3910=""),"",(SUMIF(A3907:A$7000,A3907,G3907:G$7000)))</f>
        <v/>
      </c>
      <c r="I3907" s="55" t="str">
        <f t="shared" si="366"/>
        <v/>
      </c>
      <c r="J3907" s="61" t="str">
        <f t="shared" si="362"/>
        <v/>
      </c>
      <c r="K3907" s="55">
        <f t="array" ref="K3907">(MAX(IF($A3907=InsertVoiceSwitchActivateLOG!A$1:A$7000,InsertVoiceSwitchActivateLOG!H$1:H$7000,0)))</f>
        <v>0.10770000000000003</v>
      </c>
      <c r="L3907" s="55" t="str">
        <f t="shared" si="367"/>
        <v/>
      </c>
      <c r="M3907" s="55">
        <f t="shared" si="365"/>
        <v>25.899999999978718</v>
      </c>
      <c r="N3907" s="59" t="str">
        <f t="shared" si="363"/>
        <v/>
      </c>
      <c r="O3907" s="59" t="str">
        <f t="shared" si="364"/>
        <v/>
      </c>
    </row>
    <row r="3908" spans="1:15" ht="12.5" customHeight="1" x14ac:dyDescent="0.35">
      <c r="A3908" s="61">
        <v>78</v>
      </c>
      <c r="B3908" s="61" t="s">
        <v>54</v>
      </c>
      <c r="C3908" s="70">
        <v>165.70849999999999</v>
      </c>
      <c r="D3908" s="59" t="s">
        <v>50</v>
      </c>
      <c r="E3908" s="61" t="s">
        <v>44</v>
      </c>
      <c r="F3908" s="61" t="s">
        <v>55</v>
      </c>
      <c r="G3908" s="61"/>
      <c r="H3908" s="61" t="str">
        <f>IF(OR(G3908="",G3909="",G3910="",G3911=""),"",(SUMIF(A3908:A$7000,A3908,G3908:G$7000)))</f>
        <v/>
      </c>
      <c r="I3908" s="61" t="str">
        <f t="shared" si="366"/>
        <v/>
      </c>
      <c r="J3908" s="61" t="str">
        <f t="shared" si="362"/>
        <v/>
      </c>
      <c r="K3908" s="61">
        <f t="array" ref="K3908">(MAX(IF($A3908=InsertVoiceSwitchActivateLOG!A$1:A$7000,InsertVoiceSwitchActivateLOG!H$1:H$7000,0)))</f>
        <v>0.10770000000000003</v>
      </c>
      <c r="L3908" s="61" t="str">
        <f t="shared" si="367"/>
        <v/>
      </c>
      <c r="M3908" s="61">
        <f t="shared" si="365"/>
        <v>23.79999999999427</v>
      </c>
      <c r="N3908" s="59" t="str">
        <f t="shared" si="363"/>
        <v/>
      </c>
      <c r="O3908" s="59" t="str">
        <f t="shared" si="364"/>
        <v/>
      </c>
    </row>
    <row r="3909" spans="1:15" ht="12.5" customHeight="1" x14ac:dyDescent="0.35">
      <c r="A3909" s="2">
        <v>78</v>
      </c>
      <c r="B3909" s="2" t="s">
        <v>54</v>
      </c>
      <c r="C3909" s="69">
        <v>165.72380000000001</v>
      </c>
      <c r="D3909" t="s">
        <v>50</v>
      </c>
      <c r="E3909" s="2" t="s">
        <v>44</v>
      </c>
      <c r="F3909" s="2" t="s">
        <v>55</v>
      </c>
      <c r="G3909" s="2"/>
      <c r="H3909" s="2" t="str">
        <f>IF(OR(G3909="",G3910="",G3911="",G3912=""),"",(SUMIF(A3909:A$7000,A3909,G3909:G$7000)))</f>
        <v/>
      </c>
      <c r="I3909" s="55" t="str">
        <f t="shared" si="366"/>
        <v/>
      </c>
      <c r="J3909" s="61" t="str">
        <f t="shared" si="362"/>
        <v/>
      </c>
      <c r="K3909" s="55">
        <f t="array" ref="K3909">(MAX(IF($A3909=InsertVoiceSwitchActivateLOG!A$1:A$7000,InsertVoiceSwitchActivateLOG!H$1:H$7000,0)))</f>
        <v>0.10770000000000003</v>
      </c>
      <c r="L3909" s="55" t="str">
        <f t="shared" si="367"/>
        <v/>
      </c>
      <c r="M3909" s="55">
        <f t="shared" si="365"/>
        <v>15.300000000024738</v>
      </c>
      <c r="N3909" s="59" t="str">
        <f t="shared" si="363"/>
        <v/>
      </c>
      <c r="O3909" s="59" t="str">
        <f t="shared" si="364"/>
        <v/>
      </c>
    </row>
    <row r="3910" spans="1:15" ht="12.5" customHeight="1" x14ac:dyDescent="0.35">
      <c r="A3910" s="61">
        <v>78</v>
      </c>
      <c r="B3910" s="61" t="s">
        <v>54</v>
      </c>
      <c r="C3910" s="70">
        <v>165.75110000000001</v>
      </c>
      <c r="D3910" s="59" t="s">
        <v>50</v>
      </c>
      <c r="E3910" s="61" t="s">
        <v>44</v>
      </c>
      <c r="F3910" s="61" t="s">
        <v>55</v>
      </c>
      <c r="G3910" s="61"/>
      <c r="H3910" s="61" t="str">
        <f>IF(OR(G3910="",G3911="",G3912="",G3913=""),"",(SUMIF(A3910:A$7000,A3910,G3910:G$7000)))</f>
        <v/>
      </c>
      <c r="I3910" s="61" t="str">
        <f t="shared" si="366"/>
        <v/>
      </c>
      <c r="J3910" s="61" t="str">
        <f t="shared" si="362"/>
        <v/>
      </c>
      <c r="K3910" s="61">
        <f t="array" ref="K3910">(MAX(IF($A3910=InsertVoiceSwitchActivateLOG!A$1:A$7000,InsertVoiceSwitchActivateLOG!H$1:H$7000,0)))</f>
        <v>0.10770000000000003</v>
      </c>
      <c r="L3910" s="61" t="str">
        <f t="shared" si="367"/>
        <v/>
      </c>
      <c r="M3910" s="61">
        <f t="shared" si="365"/>
        <v>27.299999999996771</v>
      </c>
      <c r="N3910" s="59" t="str">
        <f t="shared" si="363"/>
        <v/>
      </c>
      <c r="O3910" s="59" t="str">
        <f t="shared" si="364"/>
        <v/>
      </c>
    </row>
    <row r="3911" spans="1:15" ht="12.5" customHeight="1" x14ac:dyDescent="0.35">
      <c r="A3911" s="2">
        <v>78</v>
      </c>
      <c r="B3911" s="2" t="s">
        <v>54</v>
      </c>
      <c r="C3911" s="69">
        <v>165.7723</v>
      </c>
      <c r="D3911" t="s">
        <v>50</v>
      </c>
      <c r="E3911" s="2" t="s">
        <v>44</v>
      </c>
      <c r="F3911" s="2" t="s">
        <v>55</v>
      </c>
      <c r="G3911" s="2"/>
      <c r="H3911" s="2" t="str">
        <f>IF(OR(G3911="",G3912="",G3913="",G3914=""),"",(SUMIF(A3911:A$7000,A3911,G3911:G$7000)))</f>
        <v/>
      </c>
      <c r="I3911" s="55" t="str">
        <f t="shared" si="366"/>
        <v/>
      </c>
      <c r="J3911" s="61" t="str">
        <f t="shared" si="362"/>
        <v/>
      </c>
      <c r="K3911" s="55">
        <f t="array" ref="K3911">(MAX(IF($A3911=InsertVoiceSwitchActivateLOG!A$1:A$7000,InsertVoiceSwitchActivateLOG!H$1:H$7000,0)))</f>
        <v>0.10770000000000003</v>
      </c>
      <c r="L3911" s="55" t="str">
        <f t="shared" si="367"/>
        <v/>
      </c>
      <c r="M3911" s="55">
        <f t="shared" si="365"/>
        <v>21.199999999993224</v>
      </c>
      <c r="N3911" s="59" t="str">
        <f t="shared" si="363"/>
        <v/>
      </c>
      <c r="O3911" s="59" t="str">
        <f t="shared" si="364"/>
        <v/>
      </c>
    </row>
    <row r="3912" spans="1:15" ht="12.5" customHeight="1" x14ac:dyDescent="0.35">
      <c r="A3912" s="61">
        <v>78</v>
      </c>
      <c r="B3912" s="61" t="s">
        <v>54</v>
      </c>
      <c r="C3912" s="70">
        <v>165.7903</v>
      </c>
      <c r="D3912" s="59" t="s">
        <v>50</v>
      </c>
      <c r="E3912" s="61" t="s">
        <v>44</v>
      </c>
      <c r="F3912" s="61" t="s">
        <v>55</v>
      </c>
      <c r="G3912" s="61"/>
      <c r="H3912" s="61" t="str">
        <f>IF(OR(G3912="",G3913="",G3914="",G3915=""),"",(SUMIF(A3912:A$7000,A3912,G3912:G$7000)))</f>
        <v/>
      </c>
      <c r="I3912" s="61" t="str">
        <f t="shared" si="366"/>
        <v/>
      </c>
      <c r="J3912" s="61" t="str">
        <f t="shared" si="362"/>
        <v/>
      </c>
      <c r="K3912" s="61">
        <f t="array" ref="K3912">(MAX(IF($A3912=InsertVoiceSwitchActivateLOG!A$1:A$7000,InsertVoiceSwitchActivateLOG!H$1:H$7000,0)))</f>
        <v>0.10770000000000003</v>
      </c>
      <c r="L3912" s="61" t="str">
        <f t="shared" si="367"/>
        <v/>
      </c>
      <c r="M3912" s="61">
        <f t="shared" si="365"/>
        <v>18.000000000000682</v>
      </c>
      <c r="N3912" s="59" t="str">
        <f t="shared" si="363"/>
        <v/>
      </c>
      <c r="O3912" s="59" t="str">
        <f t="shared" si="364"/>
        <v/>
      </c>
    </row>
    <row r="3913" spans="1:15" ht="12.5" customHeight="1" x14ac:dyDescent="0.35">
      <c r="A3913" s="2">
        <v>78</v>
      </c>
      <c r="B3913" s="2" t="s">
        <v>54</v>
      </c>
      <c r="C3913" s="69">
        <v>165.81540000000001</v>
      </c>
      <c r="D3913" t="s">
        <v>50</v>
      </c>
      <c r="E3913" s="2" t="s">
        <v>44</v>
      </c>
      <c r="F3913" s="2" t="s">
        <v>55</v>
      </c>
      <c r="G3913" s="2"/>
      <c r="H3913" s="2" t="str">
        <f>IF(OR(G3913="",G3914="",G3915="",G3916=""),"",(SUMIF(A3913:A$7000,A3913,G3913:G$7000)))</f>
        <v/>
      </c>
      <c r="I3913" s="55" t="str">
        <f t="shared" si="366"/>
        <v/>
      </c>
      <c r="J3913" s="61" t="str">
        <f t="shared" si="362"/>
        <v/>
      </c>
      <c r="K3913" s="55">
        <f t="array" ref="K3913">(MAX(IF($A3913=InsertVoiceSwitchActivateLOG!A$1:A$7000,InsertVoiceSwitchActivateLOG!H$1:H$7000,0)))</f>
        <v>0.10770000000000003</v>
      </c>
      <c r="L3913" s="55" t="str">
        <f t="shared" si="367"/>
        <v/>
      </c>
      <c r="M3913" s="55">
        <f t="shared" si="365"/>
        <v>25.100000000009004</v>
      </c>
      <c r="N3913" s="59" t="str">
        <f t="shared" si="363"/>
        <v/>
      </c>
      <c r="O3913" s="59" t="str">
        <f t="shared" si="364"/>
        <v/>
      </c>
    </row>
    <row r="3914" spans="1:15" ht="12.5" customHeight="1" x14ac:dyDescent="0.35">
      <c r="A3914" s="61">
        <v>78</v>
      </c>
      <c r="B3914" s="61" t="s">
        <v>54</v>
      </c>
      <c r="C3914" s="70">
        <v>165.83879999999999</v>
      </c>
      <c r="D3914" s="59" t="s">
        <v>50</v>
      </c>
      <c r="E3914" s="61" t="s">
        <v>44</v>
      </c>
      <c r="F3914" s="61" t="s">
        <v>55</v>
      </c>
      <c r="G3914" s="61">
        <v>1E-4</v>
      </c>
      <c r="H3914" s="61">
        <f>IF(OR(G3914="",G3915="",G3916="",G3917=""),"",(SUMIF(A3914:A$7000,A3914,G3914:G$7000)))</f>
        <v>0.10770000000000003</v>
      </c>
      <c r="I3914" s="61">
        <f t="shared" si="366"/>
        <v>78</v>
      </c>
      <c r="J3914" s="61" t="str">
        <f t="shared" si="362"/>
        <v>TaskC</v>
      </c>
      <c r="K3914" s="61">
        <f t="array" ref="K3914">(MAX(IF($A3914=InsertVoiceSwitchActivateLOG!A$1:A$7000,InsertVoiceSwitchActivateLOG!H$1:H$7000,0)))</f>
        <v>0.10770000000000003</v>
      </c>
      <c r="L3914" s="61">
        <f t="shared" si="367"/>
        <v>165.83879999999999</v>
      </c>
      <c r="M3914" s="61">
        <f t="shared" si="365"/>
        <v>23.399999999980992</v>
      </c>
      <c r="N3914" s="59" t="str">
        <f t="shared" si="363"/>
        <v/>
      </c>
      <c r="O3914" s="59" t="str">
        <f t="shared" si="364"/>
        <v/>
      </c>
    </row>
    <row r="3915" spans="1:15" ht="12.5" customHeight="1" x14ac:dyDescent="0.35">
      <c r="A3915" s="2">
        <v>78</v>
      </c>
      <c r="B3915" s="2" t="s">
        <v>56</v>
      </c>
      <c r="C3915" s="69">
        <v>165.86869999999999</v>
      </c>
      <c r="D3915" t="s">
        <v>50</v>
      </c>
      <c r="E3915" s="2" t="s">
        <v>44</v>
      </c>
      <c r="F3915" s="2" t="s">
        <v>55</v>
      </c>
      <c r="G3915" s="2">
        <v>1.8E-3</v>
      </c>
      <c r="H3915" s="2">
        <f>IF(OR(G3915="",G3916="",G3917="",G3918=""),"",(SUMIF(A3915:A$7000,A3915,G3915:G$7000)))</f>
        <v>0.10760000000000003</v>
      </c>
      <c r="I3915" s="55" t="str">
        <f t="shared" si="366"/>
        <v/>
      </c>
      <c r="J3915" s="61" t="str">
        <f t="shared" si="362"/>
        <v/>
      </c>
      <c r="K3915" s="55">
        <f t="array" ref="K3915">(MAX(IF($A3915=InsertVoiceSwitchActivateLOG!A$1:A$7000,InsertVoiceSwitchActivateLOG!H$1:H$7000,0)))</f>
        <v>0.10770000000000003</v>
      </c>
      <c r="L3915" s="55" t="str">
        <f t="shared" si="367"/>
        <v/>
      </c>
      <c r="M3915" s="55">
        <f t="shared" si="365"/>
        <v>29.899999999997817</v>
      </c>
      <c r="N3915" s="59">
        <f t="shared" si="363"/>
        <v>78</v>
      </c>
      <c r="O3915" s="59">
        <f t="shared" si="364"/>
        <v>1</v>
      </c>
    </row>
    <row r="3916" spans="1:15" ht="12.5" customHeight="1" x14ac:dyDescent="0.35">
      <c r="A3916" s="61">
        <v>78</v>
      </c>
      <c r="B3916" s="61" t="s">
        <v>56</v>
      </c>
      <c r="C3916" s="70">
        <v>165.89420000000001</v>
      </c>
      <c r="D3916" s="59" t="s">
        <v>50</v>
      </c>
      <c r="E3916" s="61" t="s">
        <v>44</v>
      </c>
      <c r="F3916" s="61" t="s">
        <v>55</v>
      </c>
      <c r="G3916" s="61">
        <v>5.5999999999999999E-3</v>
      </c>
      <c r="H3916" s="61">
        <f>IF(OR(G3916="",G3917="",G3918="",G3919=""),"",(SUMIF(A3916:A$7000,A3916,G3916:G$7000)))</f>
        <v>0.10580000000000003</v>
      </c>
      <c r="I3916" s="61" t="str">
        <f t="shared" si="366"/>
        <v/>
      </c>
      <c r="J3916" s="61" t="str">
        <f t="shared" si="362"/>
        <v/>
      </c>
      <c r="K3916" s="61">
        <f t="array" ref="K3916">(MAX(IF($A3916=InsertVoiceSwitchActivateLOG!A$1:A$7000,InsertVoiceSwitchActivateLOG!H$1:H$7000,0)))</f>
        <v>0.10770000000000003</v>
      </c>
      <c r="L3916" s="61" t="str">
        <f t="shared" si="367"/>
        <v/>
      </c>
      <c r="M3916" s="61">
        <f t="shared" si="365"/>
        <v>25.500000000022283</v>
      </c>
      <c r="N3916" s="59">
        <f t="shared" si="363"/>
        <v>78</v>
      </c>
      <c r="O3916" s="59">
        <f t="shared" si="364"/>
        <v>-1</v>
      </c>
    </row>
    <row r="3917" spans="1:15" ht="12.5" customHeight="1" x14ac:dyDescent="0.35">
      <c r="A3917" s="2">
        <v>78</v>
      </c>
      <c r="B3917" s="2" t="s">
        <v>56</v>
      </c>
      <c r="C3917" s="69">
        <v>165.9109</v>
      </c>
      <c r="D3917" t="s">
        <v>50</v>
      </c>
      <c r="E3917" s="2" t="s">
        <v>44</v>
      </c>
      <c r="F3917" s="2" t="s">
        <v>55</v>
      </c>
      <c r="G3917" s="2">
        <v>2.3999999999999998E-3</v>
      </c>
      <c r="H3917" s="2">
        <f>IF(OR(G3917="",G3918="",G3919="",G3920=""),"",(SUMIF(A3917:A$7000,A3917,G3917:G$7000)))</f>
        <v>0.10020000000000003</v>
      </c>
      <c r="I3917" s="55" t="str">
        <f t="shared" si="366"/>
        <v/>
      </c>
      <c r="J3917" s="61" t="str">
        <f t="shared" si="362"/>
        <v/>
      </c>
      <c r="K3917" s="55">
        <f t="array" ref="K3917">(MAX(IF($A3917=InsertVoiceSwitchActivateLOG!A$1:A$7000,InsertVoiceSwitchActivateLOG!H$1:H$7000,0)))</f>
        <v>0.10770000000000003</v>
      </c>
      <c r="L3917" s="55" t="str">
        <f t="shared" si="367"/>
        <v/>
      </c>
      <c r="M3917" s="55">
        <f t="shared" si="365"/>
        <v>16.699999999985948</v>
      </c>
      <c r="N3917" s="59">
        <f t="shared" si="363"/>
        <v>78</v>
      </c>
      <c r="O3917" s="59">
        <f t="shared" si="364"/>
        <v>1</v>
      </c>
    </row>
    <row r="3918" spans="1:15" ht="12.5" customHeight="1" x14ac:dyDescent="0.35">
      <c r="A3918" s="61">
        <v>78</v>
      </c>
      <c r="B3918" s="61" t="s">
        <v>56</v>
      </c>
      <c r="C3918" s="70">
        <v>165.92679999999999</v>
      </c>
      <c r="D3918" s="59" t="s">
        <v>50</v>
      </c>
      <c r="E3918" s="61" t="s">
        <v>44</v>
      </c>
      <c r="F3918" s="61" t="s">
        <v>55</v>
      </c>
      <c r="G3918" s="61">
        <v>7.4000000000000003E-3</v>
      </c>
      <c r="H3918" s="61">
        <f>IF(OR(G3918="",G3919="",G3920="",G3921=""),"",(SUMIF(A3918:A$7000,A3918,G3918:G$7000)))</f>
        <v>9.7800000000000026E-2</v>
      </c>
      <c r="I3918" s="61" t="str">
        <f t="shared" si="366"/>
        <v/>
      </c>
      <c r="J3918" s="61" t="str">
        <f t="shared" si="362"/>
        <v/>
      </c>
      <c r="K3918" s="61">
        <f t="array" ref="K3918">(MAX(IF($A3918=InsertVoiceSwitchActivateLOG!A$1:A$7000,InsertVoiceSwitchActivateLOG!H$1:H$7000,0)))</f>
        <v>0.10770000000000003</v>
      </c>
      <c r="L3918" s="61" t="str">
        <f t="shared" si="367"/>
        <v/>
      </c>
      <c r="M3918" s="61">
        <f t="shared" si="365"/>
        <v>15.899999999987813</v>
      </c>
      <c r="N3918" s="59">
        <f t="shared" si="363"/>
        <v>78</v>
      </c>
      <c r="O3918" s="59">
        <f t="shared" si="364"/>
        <v>1</v>
      </c>
    </row>
    <row r="3919" spans="1:15" ht="12.5" customHeight="1" x14ac:dyDescent="0.35">
      <c r="A3919" s="2">
        <v>78</v>
      </c>
      <c r="B3919" s="2" t="s">
        <v>56</v>
      </c>
      <c r="C3919" s="69">
        <v>165.9425</v>
      </c>
      <c r="D3919" t="s">
        <v>50</v>
      </c>
      <c r="E3919" s="2" t="s">
        <v>44</v>
      </c>
      <c r="F3919" s="2" t="s">
        <v>55</v>
      </c>
      <c r="G3919" s="2">
        <v>7.4000000000000003E-3</v>
      </c>
      <c r="H3919" s="2">
        <f>IF(OR(G3919="",G3920="",G3921="",G3922=""),"",(SUMIF(A3919:A$7000,A3919,G3919:G$7000)))</f>
        <v>9.0400000000000022E-2</v>
      </c>
      <c r="I3919" s="55" t="str">
        <f t="shared" si="366"/>
        <v/>
      </c>
      <c r="J3919" s="61" t="str">
        <f t="shared" si="362"/>
        <v/>
      </c>
      <c r="K3919" s="55">
        <f t="array" ref="K3919">(MAX(IF($A3919=InsertVoiceSwitchActivateLOG!A$1:A$7000,InsertVoiceSwitchActivateLOG!H$1:H$7000,0)))</f>
        <v>0.10770000000000003</v>
      </c>
      <c r="L3919" s="55" t="str">
        <f t="shared" si="367"/>
        <v/>
      </c>
      <c r="M3919" s="55">
        <f t="shared" si="365"/>
        <v>15.700000000009595</v>
      </c>
      <c r="N3919" s="59">
        <f t="shared" si="363"/>
        <v>78</v>
      </c>
      <c r="O3919" s="59">
        <f t="shared" si="364"/>
        <v>-1</v>
      </c>
    </row>
    <row r="3920" spans="1:15" ht="12.5" customHeight="1" x14ac:dyDescent="0.35">
      <c r="A3920" s="61">
        <v>78</v>
      </c>
      <c r="B3920" s="61" t="s">
        <v>56</v>
      </c>
      <c r="C3920" s="70">
        <v>165.95920000000001</v>
      </c>
      <c r="D3920" s="59" t="s">
        <v>50</v>
      </c>
      <c r="E3920" s="61" t="s">
        <v>44</v>
      </c>
      <c r="F3920" s="61" t="s">
        <v>55</v>
      </c>
      <c r="G3920" s="61">
        <v>3.8E-3</v>
      </c>
      <c r="H3920" s="61">
        <f>IF(OR(G3920="",G3921="",G3922="",G3923=""),"",(SUMIF(A3920:A$7000,A3920,G3920:G$7000)))</f>
        <v>8.3000000000000018E-2</v>
      </c>
      <c r="I3920" s="61" t="str">
        <f t="shared" si="366"/>
        <v/>
      </c>
      <c r="J3920" s="61" t="str">
        <f t="shared" si="362"/>
        <v/>
      </c>
      <c r="K3920" s="61">
        <f t="array" ref="K3920">(MAX(IF($A3920=InsertVoiceSwitchActivateLOG!A$1:A$7000,InsertVoiceSwitchActivateLOG!H$1:H$7000,0)))</f>
        <v>0.10770000000000003</v>
      </c>
      <c r="L3920" s="61" t="str">
        <f t="shared" si="367"/>
        <v/>
      </c>
      <c r="M3920" s="61">
        <f t="shared" si="365"/>
        <v>16.70000000001437</v>
      </c>
      <c r="N3920" s="59">
        <f t="shared" si="363"/>
        <v>78</v>
      </c>
      <c r="O3920" s="59">
        <f t="shared" si="364"/>
        <v>-1</v>
      </c>
    </row>
    <row r="3921" spans="1:15" ht="12.5" customHeight="1" x14ac:dyDescent="0.35">
      <c r="A3921" s="2">
        <v>78</v>
      </c>
      <c r="B3921" s="2" t="s">
        <v>56</v>
      </c>
      <c r="C3921" s="69">
        <v>165.9753</v>
      </c>
      <c r="D3921" t="s">
        <v>50</v>
      </c>
      <c r="E3921" s="2" t="s">
        <v>44</v>
      </c>
      <c r="F3921" s="2" t="s">
        <v>55</v>
      </c>
      <c r="G3921" s="2">
        <v>1.8E-3</v>
      </c>
      <c r="H3921" s="2">
        <f>IF(OR(G3921="",G3922="",G3923="",G3924=""),"",(SUMIF(A3921:A$7000,A3921,G3921:G$7000)))</f>
        <v>7.9200000000000007E-2</v>
      </c>
      <c r="I3921" s="55" t="str">
        <f t="shared" si="366"/>
        <v/>
      </c>
      <c r="J3921" s="61" t="str">
        <f t="shared" ref="J3921:J3984" si="368">IF(L3921="","",(VLOOKUP(A3921,A3921:E10905,5,FALSE)))</f>
        <v/>
      </c>
      <c r="K3921" s="55">
        <f t="array" ref="K3921">(MAX(IF($A3921=InsertVoiceSwitchActivateLOG!A$1:A$7000,InsertVoiceSwitchActivateLOG!H$1:H$7000,0)))</f>
        <v>0.10770000000000003</v>
      </c>
      <c r="L3921" s="55" t="str">
        <f t="shared" si="367"/>
        <v/>
      </c>
      <c r="M3921" s="55">
        <f t="shared" si="365"/>
        <v>16.099999999994452</v>
      </c>
      <c r="N3921" s="59">
        <f t="shared" ref="N3921:N3984" si="369">IF(AND(G3921&gt;0,G3922&gt;0,G3920&gt;0),A3921,"")</f>
        <v>78</v>
      </c>
      <c r="O3921" s="59">
        <f t="shared" ref="O3921:O3984" si="370">IF(N3921="","",(IF(G3921&gt;G3922,-1,1)))</f>
        <v>1</v>
      </c>
    </row>
    <row r="3922" spans="1:15" ht="12.5" customHeight="1" x14ac:dyDescent="0.35">
      <c r="A3922" s="61">
        <v>78</v>
      </c>
      <c r="B3922" s="61" t="s">
        <v>56</v>
      </c>
      <c r="C3922" s="70">
        <v>165.99180000000001</v>
      </c>
      <c r="D3922" s="59" t="s">
        <v>50</v>
      </c>
      <c r="E3922" s="61" t="s">
        <v>44</v>
      </c>
      <c r="F3922" s="61" t="s">
        <v>55</v>
      </c>
      <c r="G3922" s="61">
        <v>1.8E-3</v>
      </c>
      <c r="H3922" s="61">
        <f>IF(OR(G3922="",G3923="",G3924="",G3925=""),"",(SUMIF(A3922:A$7000,A3922,G3922:G$7000)))</f>
        <v>7.740000000000001E-2</v>
      </c>
      <c r="I3922" s="61" t="str">
        <f t="shared" si="366"/>
        <v/>
      </c>
      <c r="J3922" s="61" t="str">
        <f t="shared" si="368"/>
        <v/>
      </c>
      <c r="K3922" s="61">
        <f t="array" ref="K3922">(MAX(IF($A3922=InsertVoiceSwitchActivateLOG!A$1:A$7000,InsertVoiceSwitchActivateLOG!H$1:H$7000,0)))</f>
        <v>0.10770000000000003</v>
      </c>
      <c r="L3922" s="61" t="str">
        <f t="shared" si="367"/>
        <v/>
      </c>
      <c r="M3922" s="61">
        <f t="shared" ref="M3922:M3985" si="371">IF(A3922=A3921,ABS(C3922-C3921),0)*1000</f>
        <v>16.500000000007731</v>
      </c>
      <c r="N3922" s="59">
        <f t="shared" si="369"/>
        <v>78</v>
      </c>
      <c r="O3922" s="59">
        <f t="shared" si="370"/>
        <v>-1</v>
      </c>
    </row>
    <row r="3923" spans="1:15" ht="12.5" customHeight="1" x14ac:dyDescent="0.35">
      <c r="A3923" s="2">
        <v>78</v>
      </c>
      <c r="B3923" s="2" t="s">
        <v>56</v>
      </c>
      <c r="C3923" s="69">
        <v>166.00899999999999</v>
      </c>
      <c r="D3923" t="s">
        <v>50</v>
      </c>
      <c r="E3923" s="2" t="s">
        <v>44</v>
      </c>
      <c r="F3923" s="2" t="s">
        <v>55</v>
      </c>
      <c r="G3923" s="2">
        <v>1.6000000000000001E-3</v>
      </c>
      <c r="H3923" s="2">
        <f>IF(OR(G3923="",G3924="",G3925="",G3926=""),"",(SUMIF(A3923:A$7000,A3923,G3923:G$7000)))</f>
        <v>7.5600000000000014E-2</v>
      </c>
      <c r="I3923" s="55" t="str">
        <f t="shared" si="366"/>
        <v/>
      </c>
      <c r="J3923" s="61" t="str">
        <f t="shared" si="368"/>
        <v/>
      </c>
      <c r="K3923" s="55">
        <f t="array" ref="K3923">(MAX(IF($A3923=InsertVoiceSwitchActivateLOG!A$1:A$7000,InsertVoiceSwitchActivateLOG!H$1:H$7000,0)))</f>
        <v>0.10770000000000003</v>
      </c>
      <c r="L3923" s="55" t="str">
        <f t="shared" si="367"/>
        <v/>
      </c>
      <c r="M3923" s="55">
        <f t="shared" si="371"/>
        <v>17.199999999974125</v>
      </c>
      <c r="N3923" s="59">
        <f t="shared" si="369"/>
        <v>78</v>
      </c>
      <c r="O3923" s="59">
        <f t="shared" si="370"/>
        <v>1</v>
      </c>
    </row>
    <row r="3924" spans="1:15" ht="12.5" customHeight="1" x14ac:dyDescent="0.35">
      <c r="A3924" s="61">
        <v>78</v>
      </c>
      <c r="B3924" s="61" t="s">
        <v>56</v>
      </c>
      <c r="C3924" s="70">
        <v>166.02719999999999</v>
      </c>
      <c r="D3924" s="59" t="s">
        <v>50</v>
      </c>
      <c r="E3924" s="61" t="s">
        <v>44</v>
      </c>
      <c r="F3924" s="61" t="s">
        <v>55</v>
      </c>
      <c r="G3924" s="61">
        <v>2E-3</v>
      </c>
      <c r="H3924" s="61">
        <f>IF(OR(G3924="",G3925="",G3926="",G3927=""),"",(SUMIF(A3924:A$7000,A3924,G3924:G$7000)))</f>
        <v>7.400000000000001E-2</v>
      </c>
      <c r="I3924" s="61" t="str">
        <f t="shared" si="366"/>
        <v/>
      </c>
      <c r="J3924" s="61" t="str">
        <f t="shared" si="368"/>
        <v/>
      </c>
      <c r="K3924" s="61">
        <f t="array" ref="K3924">(MAX(IF($A3924=InsertVoiceSwitchActivateLOG!A$1:A$7000,InsertVoiceSwitchActivateLOG!H$1:H$7000,0)))</f>
        <v>0.10770000000000003</v>
      </c>
      <c r="L3924" s="61" t="str">
        <f t="shared" si="367"/>
        <v/>
      </c>
      <c r="M3924" s="61">
        <f t="shared" si="371"/>
        <v>18.200000000007321</v>
      </c>
      <c r="N3924" s="59">
        <f t="shared" si="369"/>
        <v>78</v>
      </c>
      <c r="O3924" s="59">
        <f t="shared" si="370"/>
        <v>1</v>
      </c>
    </row>
    <row r="3925" spans="1:15" ht="12.5" customHeight="1" x14ac:dyDescent="0.35">
      <c r="A3925" s="2">
        <v>78</v>
      </c>
      <c r="B3925" s="2" t="s">
        <v>56</v>
      </c>
      <c r="C3925" s="69">
        <v>166.0429</v>
      </c>
      <c r="D3925" t="s">
        <v>50</v>
      </c>
      <c r="E3925" s="2" t="s">
        <v>44</v>
      </c>
      <c r="F3925" s="2" t="s">
        <v>55</v>
      </c>
      <c r="G3925" s="2">
        <v>2E-3</v>
      </c>
      <c r="H3925" s="2">
        <f>IF(OR(G3925="",G3926="",G3927="",G3928=""),"",(SUMIF(A3925:A$7000,A3925,G3925:G$7000)))</f>
        <v>7.2000000000000008E-2</v>
      </c>
      <c r="I3925" s="55" t="str">
        <f t="shared" si="366"/>
        <v/>
      </c>
      <c r="J3925" s="61" t="str">
        <f t="shared" si="368"/>
        <v/>
      </c>
      <c r="K3925" s="55">
        <f t="array" ref="K3925">(MAX(IF($A3925=InsertVoiceSwitchActivateLOG!A$1:A$7000,InsertVoiceSwitchActivateLOG!H$1:H$7000,0)))</f>
        <v>0.10770000000000003</v>
      </c>
      <c r="L3925" s="55" t="str">
        <f t="shared" si="367"/>
        <v/>
      </c>
      <c r="M3925" s="55">
        <f t="shared" si="371"/>
        <v>15.700000000009595</v>
      </c>
      <c r="N3925" s="59">
        <f t="shared" si="369"/>
        <v>78</v>
      </c>
      <c r="O3925" s="59">
        <f t="shared" si="370"/>
        <v>-1</v>
      </c>
    </row>
    <row r="3926" spans="1:15" ht="12.5" customHeight="1" x14ac:dyDescent="0.35">
      <c r="A3926" s="61">
        <v>78</v>
      </c>
      <c r="B3926" s="61" t="s">
        <v>54</v>
      </c>
      <c r="C3926" s="70">
        <v>166.06110000000001</v>
      </c>
      <c r="D3926" s="59" t="s">
        <v>50</v>
      </c>
      <c r="E3926" s="61" t="s">
        <v>44</v>
      </c>
      <c r="F3926" s="61" t="s">
        <v>55</v>
      </c>
      <c r="G3926" s="61">
        <v>5.9999999999999995E-4</v>
      </c>
      <c r="H3926" s="61">
        <f>IF(OR(G3926="",G3927="",G3928="",G3929=""),"",(SUMIF(A3926:A$7000,A3926,G3926:G$7000)))</f>
        <v>7.0000000000000007E-2</v>
      </c>
      <c r="I3926" s="61" t="str">
        <f t="shared" si="366"/>
        <v/>
      </c>
      <c r="J3926" s="61" t="str">
        <f t="shared" si="368"/>
        <v/>
      </c>
      <c r="K3926" s="61">
        <f t="array" ref="K3926">(MAX(IF($A3926=InsertVoiceSwitchActivateLOG!A$1:A$7000,InsertVoiceSwitchActivateLOG!H$1:H$7000,0)))</f>
        <v>0.10770000000000003</v>
      </c>
      <c r="L3926" s="61" t="str">
        <f t="shared" si="367"/>
        <v/>
      </c>
      <c r="M3926" s="61">
        <f t="shared" si="371"/>
        <v>18.200000000007321</v>
      </c>
      <c r="N3926" s="59">
        <f t="shared" si="369"/>
        <v>78</v>
      </c>
      <c r="O3926" s="59">
        <f t="shared" si="370"/>
        <v>1</v>
      </c>
    </row>
    <row r="3927" spans="1:15" ht="12.5" customHeight="1" x14ac:dyDescent="0.35">
      <c r="A3927" s="2">
        <v>78</v>
      </c>
      <c r="B3927" s="2" t="s">
        <v>56</v>
      </c>
      <c r="C3927" s="69">
        <v>166.07769999999999</v>
      </c>
      <c r="D3927" t="s">
        <v>50</v>
      </c>
      <c r="E3927" s="2" t="s">
        <v>44</v>
      </c>
      <c r="F3927" s="2" t="s">
        <v>55</v>
      </c>
      <c r="G3927" s="2">
        <v>4.7000000000000002E-3</v>
      </c>
      <c r="H3927" s="2">
        <f>IF(OR(G3927="",G3928="",G3929="",G3930=""),"",(SUMIF(A3927:A$7000,A3927,G3927:G$7000)))</f>
        <v>6.9400000000000017E-2</v>
      </c>
      <c r="I3927" s="55" t="str">
        <f t="shared" si="366"/>
        <v/>
      </c>
      <c r="J3927" s="61" t="str">
        <f t="shared" si="368"/>
        <v/>
      </c>
      <c r="K3927" s="55">
        <f t="array" ref="K3927">(MAX(IF($A3927=InsertVoiceSwitchActivateLOG!A$1:A$7000,InsertVoiceSwitchActivateLOG!H$1:H$7000,0)))</f>
        <v>0.10770000000000003</v>
      </c>
      <c r="L3927" s="55" t="str">
        <f t="shared" si="367"/>
        <v/>
      </c>
      <c r="M3927" s="55">
        <f t="shared" si="371"/>
        <v>16.599999999982629</v>
      </c>
      <c r="N3927" s="59">
        <f t="shared" si="369"/>
        <v>78</v>
      </c>
      <c r="O3927" s="59">
        <f t="shared" si="370"/>
        <v>1</v>
      </c>
    </row>
    <row r="3928" spans="1:15" ht="12.5" customHeight="1" x14ac:dyDescent="0.35">
      <c r="A3928" s="61">
        <v>78</v>
      </c>
      <c r="B3928" s="61" t="s">
        <v>56</v>
      </c>
      <c r="C3928" s="70">
        <v>166.09379999999999</v>
      </c>
      <c r="D3928" s="59" t="s">
        <v>50</v>
      </c>
      <c r="E3928" s="61" t="s">
        <v>44</v>
      </c>
      <c r="F3928" s="61" t="s">
        <v>55</v>
      </c>
      <c r="G3928" s="61">
        <v>4.7000000000000002E-3</v>
      </c>
      <c r="H3928" s="61">
        <f>IF(OR(G3928="",G3929="",G3930="",G3931=""),"",(SUMIF(A3928:A$7000,A3928,G3928:G$7000)))</f>
        <v>6.4700000000000008E-2</v>
      </c>
      <c r="I3928" s="61" t="str">
        <f t="shared" si="366"/>
        <v/>
      </c>
      <c r="J3928" s="61" t="str">
        <f t="shared" si="368"/>
        <v/>
      </c>
      <c r="K3928" s="61">
        <f t="array" ref="K3928">(MAX(IF($A3928=InsertVoiceSwitchActivateLOG!A$1:A$7000,InsertVoiceSwitchActivateLOG!H$1:H$7000,0)))</f>
        <v>0.10770000000000003</v>
      </c>
      <c r="L3928" s="61" t="str">
        <f t="shared" si="367"/>
        <v/>
      </c>
      <c r="M3928" s="61">
        <f t="shared" si="371"/>
        <v>16.099999999994452</v>
      </c>
      <c r="N3928" s="59">
        <f t="shared" si="369"/>
        <v>78</v>
      </c>
      <c r="O3928" s="59">
        <f t="shared" si="370"/>
        <v>1</v>
      </c>
    </row>
    <row r="3929" spans="1:15" ht="12.5" customHeight="1" x14ac:dyDescent="0.35">
      <c r="A3929" s="2">
        <v>78</v>
      </c>
      <c r="B3929" s="2" t="s">
        <v>56</v>
      </c>
      <c r="C3929" s="69">
        <v>166.1105</v>
      </c>
      <c r="D3929" t="s">
        <v>50</v>
      </c>
      <c r="E3929" s="2" t="s">
        <v>44</v>
      </c>
      <c r="F3929" s="2" t="s">
        <v>55</v>
      </c>
      <c r="G3929" s="2">
        <v>6.8999999999999999E-3</v>
      </c>
      <c r="H3929" s="2">
        <f>IF(OR(G3929="",G3930="",G3931="",G3932=""),"",(SUMIF(A3929:A$7000,A3929,G3929:G$7000)))</f>
        <v>0.06</v>
      </c>
      <c r="I3929" s="55" t="str">
        <f t="shared" si="366"/>
        <v/>
      </c>
      <c r="J3929" s="61" t="str">
        <f t="shared" si="368"/>
        <v/>
      </c>
      <c r="K3929" s="55">
        <f t="array" ref="K3929">(MAX(IF($A3929=InsertVoiceSwitchActivateLOG!A$1:A$7000,InsertVoiceSwitchActivateLOG!H$1:H$7000,0)))</f>
        <v>0.10770000000000003</v>
      </c>
      <c r="L3929" s="55" t="str">
        <f t="shared" si="367"/>
        <v/>
      </c>
      <c r="M3929" s="55">
        <f t="shared" si="371"/>
        <v>16.70000000001437</v>
      </c>
      <c r="N3929" s="59">
        <f t="shared" si="369"/>
        <v>78</v>
      </c>
      <c r="O3929" s="59">
        <f t="shared" si="370"/>
        <v>1</v>
      </c>
    </row>
    <row r="3930" spans="1:15" ht="12.5" customHeight="1" x14ac:dyDescent="0.35">
      <c r="A3930" s="61">
        <v>78</v>
      </c>
      <c r="B3930" s="61" t="s">
        <v>56</v>
      </c>
      <c r="C3930" s="70">
        <v>166.1268</v>
      </c>
      <c r="D3930" s="59" t="s">
        <v>50</v>
      </c>
      <c r="E3930" s="61" t="s">
        <v>44</v>
      </c>
      <c r="F3930" s="61" t="s">
        <v>55</v>
      </c>
      <c r="G3930" s="61">
        <v>1.44E-2</v>
      </c>
      <c r="H3930" s="61">
        <f>IF(OR(G3930="",G3931="",G3932="",G3933=""),"",(SUMIF(A3930:A$7000,A3930,G3930:G$7000)))</f>
        <v>5.3100000000000008E-2</v>
      </c>
      <c r="I3930" s="61" t="str">
        <f t="shared" ref="I3930:I3993" si="372">IF(L3930="","",A3930)</f>
        <v/>
      </c>
      <c r="J3930" s="61" t="str">
        <f t="shared" si="368"/>
        <v/>
      </c>
      <c r="K3930" s="61">
        <f t="array" ref="K3930">(MAX(IF($A3930=InsertVoiceSwitchActivateLOG!A$1:A$7000,InsertVoiceSwitchActivateLOG!H$1:H$7000,0)))</f>
        <v>0.10770000000000003</v>
      </c>
      <c r="L3930" s="61" t="str">
        <f t="shared" ref="L3930:L3993" si="373">IF(H3930="","",IF(AND(H3929="",H3928="",H3927=""),C3930,""))</f>
        <v/>
      </c>
      <c r="M3930" s="61">
        <f t="shared" si="371"/>
        <v>16.300000000001091</v>
      </c>
      <c r="N3930" s="59">
        <f t="shared" si="369"/>
        <v>78</v>
      </c>
      <c r="O3930" s="59">
        <f t="shared" si="370"/>
        <v>1</v>
      </c>
    </row>
    <row r="3931" spans="1:15" ht="12.5" customHeight="1" x14ac:dyDescent="0.35">
      <c r="A3931" s="2">
        <v>78</v>
      </c>
      <c r="B3931" s="2" t="s">
        <v>56</v>
      </c>
      <c r="C3931" s="69">
        <v>166.14279999999999</v>
      </c>
      <c r="D3931" t="s">
        <v>50</v>
      </c>
      <c r="E3931" s="2" t="s">
        <v>44</v>
      </c>
      <c r="F3931" s="2" t="s">
        <v>55</v>
      </c>
      <c r="G3931" s="2">
        <v>1.44E-2</v>
      </c>
      <c r="H3931" s="2">
        <f>IF(OR(G3931="",G3932="",G3933="",G3934=""),"",(SUMIF(A3931:A$7000,A3931,G3931:G$7000)))</f>
        <v>3.8699999999999998E-2</v>
      </c>
      <c r="I3931" s="55" t="str">
        <f t="shared" si="372"/>
        <v/>
      </c>
      <c r="J3931" s="61" t="str">
        <f t="shared" si="368"/>
        <v/>
      </c>
      <c r="K3931" s="55">
        <f t="array" ref="K3931">(MAX(IF($A3931=InsertVoiceSwitchActivateLOG!A$1:A$7000,InsertVoiceSwitchActivateLOG!H$1:H$7000,0)))</f>
        <v>0.10770000000000003</v>
      </c>
      <c r="L3931" s="55" t="str">
        <f t="shared" si="373"/>
        <v/>
      </c>
      <c r="M3931" s="55">
        <f t="shared" si="371"/>
        <v>15.999999999991132</v>
      </c>
      <c r="N3931" s="59">
        <f t="shared" si="369"/>
        <v>78</v>
      </c>
      <c r="O3931" s="59">
        <f t="shared" si="370"/>
        <v>-1</v>
      </c>
    </row>
    <row r="3932" spans="1:15" ht="12.5" customHeight="1" x14ac:dyDescent="0.35">
      <c r="A3932" s="61">
        <v>78</v>
      </c>
      <c r="B3932" s="61" t="s">
        <v>56</v>
      </c>
      <c r="C3932" s="70">
        <v>166.16229999999999</v>
      </c>
      <c r="D3932" s="59" t="s">
        <v>50</v>
      </c>
      <c r="E3932" s="61" t="s">
        <v>44</v>
      </c>
      <c r="F3932" s="61" t="s">
        <v>55</v>
      </c>
      <c r="G3932" s="61">
        <v>2.0999999999999999E-3</v>
      </c>
      <c r="H3932" s="61">
        <f>IF(OR(G3932="",G3933="",G3934="",G3935=""),"",(SUMIF(A3932:A$7000,A3932,G3932:G$7000)))</f>
        <v>2.4299999999999999E-2</v>
      </c>
      <c r="I3932" s="61" t="str">
        <f t="shared" si="372"/>
        <v/>
      </c>
      <c r="J3932" s="61" t="str">
        <f t="shared" si="368"/>
        <v/>
      </c>
      <c r="K3932" s="61">
        <f t="array" ref="K3932">(MAX(IF($A3932=InsertVoiceSwitchActivateLOG!A$1:A$7000,InsertVoiceSwitchActivateLOG!H$1:H$7000,0)))</f>
        <v>0.10770000000000003</v>
      </c>
      <c r="L3932" s="61" t="str">
        <f t="shared" si="373"/>
        <v/>
      </c>
      <c r="M3932" s="61">
        <f t="shared" si="371"/>
        <v>19.499999999993634</v>
      </c>
      <c r="N3932" s="59">
        <f t="shared" si="369"/>
        <v>78</v>
      </c>
      <c r="O3932" s="59">
        <f t="shared" si="370"/>
        <v>1</v>
      </c>
    </row>
    <row r="3933" spans="1:15" ht="12.5" customHeight="1" x14ac:dyDescent="0.35">
      <c r="A3933" s="2">
        <v>78</v>
      </c>
      <c r="B3933" s="2" t="s">
        <v>56</v>
      </c>
      <c r="C3933" s="69">
        <v>166.1893</v>
      </c>
      <c r="D3933" t="s">
        <v>50</v>
      </c>
      <c r="E3933" s="2" t="s">
        <v>44</v>
      </c>
      <c r="F3933" s="2" t="s">
        <v>55</v>
      </c>
      <c r="G3933" s="2">
        <v>2.5999999999999999E-3</v>
      </c>
      <c r="H3933" s="2">
        <f>IF(OR(G3933="",G3934="",G3935="",G3936=""),"",(SUMIF(A3933:A$7000,A3933,G3933:G$7000)))</f>
        <v>2.2199999999999998E-2</v>
      </c>
      <c r="I3933" s="55" t="str">
        <f t="shared" si="372"/>
        <v/>
      </c>
      <c r="J3933" s="61" t="str">
        <f t="shared" si="368"/>
        <v/>
      </c>
      <c r="K3933" s="55">
        <f t="array" ref="K3933">(MAX(IF($A3933=InsertVoiceSwitchActivateLOG!A$1:A$7000,InsertVoiceSwitchActivateLOG!H$1:H$7000,0)))</f>
        <v>0.10770000000000003</v>
      </c>
      <c r="L3933" s="55" t="str">
        <f t="shared" si="373"/>
        <v/>
      </c>
      <c r="M3933" s="55">
        <f t="shared" si="371"/>
        <v>27.000000000015234</v>
      </c>
      <c r="N3933" s="59">
        <f t="shared" si="369"/>
        <v>78</v>
      </c>
      <c r="O3933" s="59">
        <f t="shared" si="370"/>
        <v>1</v>
      </c>
    </row>
    <row r="3934" spans="1:15" ht="12.5" customHeight="1" x14ac:dyDescent="0.35">
      <c r="A3934" s="61">
        <v>78</v>
      </c>
      <c r="B3934" s="61" t="s">
        <v>56</v>
      </c>
      <c r="C3934" s="70">
        <v>166.21180000000001</v>
      </c>
      <c r="D3934" s="59" t="s">
        <v>50</v>
      </c>
      <c r="E3934" s="61" t="s">
        <v>44</v>
      </c>
      <c r="F3934" s="61" t="s">
        <v>55</v>
      </c>
      <c r="G3934" s="61">
        <v>4.4000000000000003E-3</v>
      </c>
      <c r="H3934" s="61">
        <f>IF(OR(G3934="",G3935="",G3936="",G3937=""),"",(SUMIF(A3934:A$7000,A3934,G3934:G$7000)))</f>
        <v>1.9599999999999996E-2</v>
      </c>
      <c r="I3934" s="61" t="str">
        <f t="shared" si="372"/>
        <v/>
      </c>
      <c r="J3934" s="61" t="str">
        <f t="shared" si="368"/>
        <v/>
      </c>
      <c r="K3934" s="61">
        <f t="array" ref="K3934">(MAX(IF($A3934=InsertVoiceSwitchActivateLOG!A$1:A$7000,InsertVoiceSwitchActivateLOG!H$1:H$7000,0)))</f>
        <v>0.10770000000000003</v>
      </c>
      <c r="L3934" s="61" t="str">
        <f t="shared" si="373"/>
        <v/>
      </c>
      <c r="M3934" s="61">
        <f t="shared" si="371"/>
        <v>22.500000000007958</v>
      </c>
      <c r="N3934" s="59">
        <f t="shared" si="369"/>
        <v>78</v>
      </c>
      <c r="O3934" s="59">
        <f t="shared" si="370"/>
        <v>-1</v>
      </c>
    </row>
    <row r="3935" spans="1:15" ht="12.5" customHeight="1" x14ac:dyDescent="0.35">
      <c r="A3935" s="2">
        <v>78</v>
      </c>
      <c r="B3935" s="2" t="s">
        <v>56</v>
      </c>
      <c r="C3935" s="69">
        <v>166.238</v>
      </c>
      <c r="D3935" t="s">
        <v>50</v>
      </c>
      <c r="E3935" s="2" t="s">
        <v>44</v>
      </c>
      <c r="F3935" s="2" t="s">
        <v>55</v>
      </c>
      <c r="G3935" s="2">
        <v>2.3999999999999998E-3</v>
      </c>
      <c r="H3935" s="2">
        <f>IF(OR(G3935="",G3936="",G3937="",G3938=""),"",(SUMIF(A3935:A$7000,A3935,G3935:G$7000)))</f>
        <v>1.52E-2</v>
      </c>
      <c r="I3935" s="55" t="str">
        <f t="shared" si="372"/>
        <v/>
      </c>
      <c r="J3935" s="61" t="str">
        <f t="shared" si="368"/>
        <v/>
      </c>
      <c r="K3935" s="55">
        <f t="array" ref="K3935">(MAX(IF($A3935=InsertVoiceSwitchActivateLOG!A$1:A$7000,InsertVoiceSwitchActivateLOG!H$1:H$7000,0)))</f>
        <v>0.10770000000000003</v>
      </c>
      <c r="L3935" s="55" t="str">
        <f t="shared" si="373"/>
        <v/>
      </c>
      <c r="M3935" s="55">
        <f t="shared" si="371"/>
        <v>26.199999999988677</v>
      </c>
      <c r="N3935" s="59">
        <f t="shared" si="369"/>
        <v>78</v>
      </c>
      <c r="O3935" s="59">
        <f t="shared" si="370"/>
        <v>1</v>
      </c>
    </row>
    <row r="3936" spans="1:15" ht="12.5" customHeight="1" x14ac:dyDescent="0.35">
      <c r="A3936" s="61">
        <v>78</v>
      </c>
      <c r="B3936" s="61" t="s">
        <v>56</v>
      </c>
      <c r="C3936" s="70">
        <v>166.25659999999999</v>
      </c>
      <c r="D3936" s="59" t="s">
        <v>50</v>
      </c>
      <c r="E3936" s="61" t="s">
        <v>44</v>
      </c>
      <c r="F3936" s="61" t="s">
        <v>55</v>
      </c>
      <c r="G3936" s="61">
        <v>4.0000000000000001E-3</v>
      </c>
      <c r="H3936" s="61">
        <f>IF(OR(G3936="",G3937="",G3938="",G3939=""),"",(SUMIF(A3936:A$7000,A3936,G3936:G$7000)))</f>
        <v>1.2800000000000001E-2</v>
      </c>
      <c r="I3936" s="61" t="str">
        <f t="shared" si="372"/>
        <v/>
      </c>
      <c r="J3936" s="61" t="str">
        <f t="shared" si="368"/>
        <v/>
      </c>
      <c r="K3936" s="61">
        <f t="array" ref="K3936">(MAX(IF($A3936=InsertVoiceSwitchActivateLOG!A$1:A$7000,InsertVoiceSwitchActivateLOG!H$1:H$7000,0)))</f>
        <v>0.10770000000000003</v>
      </c>
      <c r="L3936" s="61" t="str">
        <f t="shared" si="373"/>
        <v/>
      </c>
      <c r="M3936" s="61">
        <f t="shared" si="371"/>
        <v>18.599999999992178</v>
      </c>
      <c r="N3936" s="59">
        <f t="shared" si="369"/>
        <v>78</v>
      </c>
      <c r="O3936" s="59">
        <f t="shared" si="370"/>
        <v>1</v>
      </c>
    </row>
    <row r="3937" spans="1:15" ht="12.5" customHeight="1" x14ac:dyDescent="0.35">
      <c r="A3937" s="2">
        <v>78</v>
      </c>
      <c r="B3937" s="2" t="s">
        <v>56</v>
      </c>
      <c r="C3937" s="69">
        <v>166.2816</v>
      </c>
      <c r="D3937" t="s">
        <v>50</v>
      </c>
      <c r="E3937" s="2" t="s">
        <v>44</v>
      </c>
      <c r="F3937" s="2" t="s">
        <v>55</v>
      </c>
      <c r="G3937" s="2">
        <v>7.7999999999999996E-3</v>
      </c>
      <c r="H3937" s="2">
        <f>IF(OR(G3937="",G3938="",G3939="",G3940=""),"",(SUMIF(A3937:A$7000,A3937,G3937:G$7000)))</f>
        <v>8.8000000000000005E-3</v>
      </c>
      <c r="I3937" s="55" t="str">
        <f t="shared" si="372"/>
        <v/>
      </c>
      <c r="J3937" s="61" t="str">
        <f t="shared" si="368"/>
        <v/>
      </c>
      <c r="K3937" s="55">
        <f t="array" ref="K3937">(MAX(IF($A3937=InsertVoiceSwitchActivateLOG!A$1:A$7000,InsertVoiceSwitchActivateLOG!H$1:H$7000,0)))</f>
        <v>0.10770000000000003</v>
      </c>
      <c r="L3937" s="55" t="str">
        <f t="shared" si="373"/>
        <v/>
      </c>
      <c r="M3937" s="55">
        <f t="shared" si="371"/>
        <v>25.000000000005684</v>
      </c>
      <c r="N3937" s="59">
        <f t="shared" si="369"/>
        <v>78</v>
      </c>
      <c r="O3937" s="59">
        <f t="shared" si="370"/>
        <v>-1</v>
      </c>
    </row>
    <row r="3938" spans="1:15" ht="12.5" customHeight="1" x14ac:dyDescent="0.35">
      <c r="A3938" s="61">
        <v>78</v>
      </c>
      <c r="B3938" s="61" t="s">
        <v>54</v>
      </c>
      <c r="C3938" s="70">
        <v>166.3013</v>
      </c>
      <c r="D3938" s="59" t="s">
        <v>50</v>
      </c>
      <c r="E3938" s="61" t="s">
        <v>44</v>
      </c>
      <c r="F3938" s="61" t="s">
        <v>55</v>
      </c>
      <c r="G3938" s="61">
        <v>5.9999999999999995E-4</v>
      </c>
      <c r="H3938" s="61" t="str">
        <f>IF(OR(G3938="",G3939="",G3940="",G3941=""),"",(SUMIF(A3938:A$7000,A3938,G3938:G$7000)))</f>
        <v/>
      </c>
      <c r="I3938" s="61" t="str">
        <f t="shared" si="372"/>
        <v/>
      </c>
      <c r="J3938" s="61" t="str">
        <f t="shared" si="368"/>
        <v/>
      </c>
      <c r="K3938" s="61">
        <f t="array" ref="K3938">(MAX(IF($A3938=InsertVoiceSwitchActivateLOG!A$1:A$7000,InsertVoiceSwitchActivateLOG!H$1:H$7000,0)))</f>
        <v>0.10770000000000003</v>
      </c>
      <c r="L3938" s="61" t="str">
        <f t="shared" si="373"/>
        <v/>
      </c>
      <c r="M3938" s="61">
        <f t="shared" si="371"/>
        <v>19.700000000000273</v>
      </c>
      <c r="N3938" s="59">
        <f t="shared" si="369"/>
        <v>78</v>
      </c>
      <c r="O3938" s="59">
        <f t="shared" si="370"/>
        <v>-1</v>
      </c>
    </row>
    <row r="3939" spans="1:15" ht="12.5" customHeight="1" x14ac:dyDescent="0.35">
      <c r="A3939" s="2">
        <v>78</v>
      </c>
      <c r="B3939" s="2" t="s">
        <v>54</v>
      </c>
      <c r="C3939" s="69">
        <v>166.32169999999999</v>
      </c>
      <c r="D3939" t="s">
        <v>50</v>
      </c>
      <c r="E3939" s="2" t="s">
        <v>44</v>
      </c>
      <c r="F3939" s="2" t="s">
        <v>55</v>
      </c>
      <c r="G3939" s="2">
        <v>2.0000000000000001E-4</v>
      </c>
      <c r="H3939" s="2" t="str">
        <f>IF(OR(G3939="",G3940="",G3941="",G3942=""),"",(SUMIF(A3939:A$7000,A3939,G3939:G$7000)))</f>
        <v/>
      </c>
      <c r="I3939" s="55" t="str">
        <f t="shared" si="372"/>
        <v/>
      </c>
      <c r="J3939" s="61" t="str">
        <f t="shared" si="368"/>
        <v/>
      </c>
      <c r="K3939" s="55">
        <f t="array" ref="K3939">(MAX(IF($A3939=InsertVoiceSwitchActivateLOG!A$1:A$7000,InsertVoiceSwitchActivateLOG!H$1:H$7000,0)))</f>
        <v>0.10770000000000003</v>
      </c>
      <c r="L3939" s="55" t="str">
        <f t="shared" si="373"/>
        <v/>
      </c>
      <c r="M3939" s="55">
        <f t="shared" si="371"/>
        <v>20.399999999995089</v>
      </c>
      <c r="N3939" s="59">
        <f t="shared" si="369"/>
        <v>78</v>
      </c>
      <c r="O3939" s="59">
        <f t="shared" si="370"/>
        <v>1</v>
      </c>
    </row>
    <row r="3940" spans="1:15" ht="12.5" customHeight="1" x14ac:dyDescent="0.35">
      <c r="A3940" s="61">
        <v>78</v>
      </c>
      <c r="B3940" s="61" t="s">
        <v>54</v>
      </c>
      <c r="C3940" s="70">
        <v>166.34010000000001</v>
      </c>
      <c r="D3940" s="59" t="s">
        <v>50</v>
      </c>
      <c r="E3940" s="61" t="s">
        <v>44</v>
      </c>
      <c r="F3940" s="61" t="s">
        <v>55</v>
      </c>
      <c r="G3940" s="61">
        <v>2.0000000000000001E-4</v>
      </c>
      <c r="H3940" s="61" t="str">
        <f>IF(OR(G3940="",G3941="",G3942="",G3943=""),"",(SUMIF(A3940:A$7000,A3940,G3940:G$7000)))</f>
        <v/>
      </c>
      <c r="I3940" s="61" t="str">
        <f t="shared" si="372"/>
        <v/>
      </c>
      <c r="J3940" s="61" t="str">
        <f t="shared" si="368"/>
        <v/>
      </c>
      <c r="K3940" s="61">
        <f t="array" ref="K3940">(MAX(IF($A3940=InsertVoiceSwitchActivateLOG!A$1:A$7000,InsertVoiceSwitchActivateLOG!H$1:H$7000,0)))</f>
        <v>0.10770000000000003</v>
      </c>
      <c r="L3940" s="61" t="str">
        <f t="shared" si="373"/>
        <v/>
      </c>
      <c r="M3940" s="61">
        <f t="shared" si="371"/>
        <v>18.400000000013961</v>
      </c>
      <c r="N3940" s="59" t="str">
        <f t="shared" si="369"/>
        <v/>
      </c>
      <c r="O3940" s="59" t="str">
        <f t="shared" si="370"/>
        <v/>
      </c>
    </row>
    <row r="3941" spans="1:15" ht="12.5" customHeight="1" x14ac:dyDescent="0.35">
      <c r="A3941" s="2">
        <v>78</v>
      </c>
      <c r="B3941" s="2" t="s">
        <v>54</v>
      </c>
      <c r="C3941" s="69">
        <v>166.35990000000001</v>
      </c>
      <c r="D3941" t="s">
        <v>50</v>
      </c>
      <c r="E3941" s="2" t="s">
        <v>44</v>
      </c>
      <c r="F3941" s="2" t="s">
        <v>55</v>
      </c>
      <c r="G3941" s="2"/>
      <c r="H3941" s="2" t="str">
        <f>IF(OR(G3941="",G3942="",G3943="",G3944=""),"",(SUMIF(A3941:A$7000,A3941,G3941:G$7000)))</f>
        <v/>
      </c>
      <c r="I3941" s="55" t="str">
        <f t="shared" si="372"/>
        <v/>
      </c>
      <c r="J3941" s="61" t="str">
        <f t="shared" si="368"/>
        <v/>
      </c>
      <c r="K3941" s="55">
        <f t="array" ref="K3941">(MAX(IF($A3941=InsertVoiceSwitchActivateLOG!A$1:A$7000,InsertVoiceSwitchActivateLOG!H$1:H$7000,0)))</f>
        <v>0.10770000000000003</v>
      </c>
      <c r="L3941" s="55" t="str">
        <f t="shared" si="373"/>
        <v/>
      </c>
      <c r="M3941" s="55">
        <f t="shared" si="371"/>
        <v>19.800000000003593</v>
      </c>
      <c r="N3941" s="59" t="str">
        <f t="shared" si="369"/>
        <v/>
      </c>
      <c r="O3941" s="59" t="str">
        <f t="shared" si="370"/>
        <v/>
      </c>
    </row>
    <row r="3942" spans="1:15" ht="12.5" customHeight="1" x14ac:dyDescent="0.35">
      <c r="A3942" s="61">
        <v>79</v>
      </c>
      <c r="B3942" s="61" t="s">
        <v>54</v>
      </c>
      <c r="C3942" s="70">
        <v>167.38059999999999</v>
      </c>
      <c r="D3942" s="59" t="s">
        <v>50</v>
      </c>
      <c r="E3942" s="61" t="s">
        <v>44</v>
      </c>
      <c r="F3942" s="61" t="s">
        <v>55</v>
      </c>
      <c r="G3942" s="61"/>
      <c r="H3942" s="61" t="str">
        <f>IF(OR(G3942="",G3943="",G3944="",G3945=""),"",(SUMIF(A3942:A$7000,A3942,G3942:G$7000)))</f>
        <v/>
      </c>
      <c r="I3942" s="61" t="str">
        <f t="shared" si="372"/>
        <v/>
      </c>
      <c r="J3942" s="61" t="str">
        <f t="shared" si="368"/>
        <v/>
      </c>
      <c r="K3942" s="61">
        <f t="array" ref="K3942">(MAX(IF($A3942=InsertVoiceSwitchActivateLOG!A$1:A$7000,InsertVoiceSwitchActivateLOG!H$1:H$7000,0)))</f>
        <v>1.7199999999999997E-2</v>
      </c>
      <c r="L3942" s="61" t="str">
        <f t="shared" si="373"/>
        <v/>
      </c>
      <c r="M3942" s="61">
        <f t="shared" si="371"/>
        <v>0</v>
      </c>
      <c r="N3942" s="59" t="str">
        <f t="shared" si="369"/>
        <v/>
      </c>
      <c r="O3942" s="59" t="str">
        <f t="shared" si="370"/>
        <v/>
      </c>
    </row>
    <row r="3943" spans="1:15" ht="12.5" customHeight="1" x14ac:dyDescent="0.35">
      <c r="A3943" s="2">
        <v>79</v>
      </c>
      <c r="B3943" s="2" t="s">
        <v>54</v>
      </c>
      <c r="C3943" s="69">
        <v>167.39699999999999</v>
      </c>
      <c r="D3943" t="s">
        <v>50</v>
      </c>
      <c r="E3943" s="2" t="s">
        <v>44</v>
      </c>
      <c r="F3943" s="2" t="s">
        <v>55</v>
      </c>
      <c r="G3943" s="2"/>
      <c r="H3943" s="2" t="str">
        <f>IF(OR(G3943="",G3944="",G3945="",G3946=""),"",(SUMIF(A3943:A$7000,A3943,G3943:G$7000)))</f>
        <v/>
      </c>
      <c r="I3943" s="55" t="str">
        <f t="shared" si="372"/>
        <v/>
      </c>
      <c r="J3943" s="61" t="str">
        <f t="shared" si="368"/>
        <v/>
      </c>
      <c r="K3943" s="55">
        <f t="array" ref="K3943">(MAX(IF($A3943=InsertVoiceSwitchActivateLOG!A$1:A$7000,InsertVoiceSwitchActivateLOG!H$1:H$7000,0)))</f>
        <v>1.7199999999999997E-2</v>
      </c>
      <c r="L3943" s="55" t="str">
        <f t="shared" si="373"/>
        <v/>
      </c>
      <c r="M3943" s="55">
        <f t="shared" si="371"/>
        <v>16.400000000004411</v>
      </c>
      <c r="N3943" s="59" t="str">
        <f t="shared" si="369"/>
        <v/>
      </c>
      <c r="O3943" s="59" t="str">
        <f t="shared" si="370"/>
        <v/>
      </c>
    </row>
    <row r="3944" spans="1:15" ht="12.5" customHeight="1" x14ac:dyDescent="0.35">
      <c r="A3944" s="61">
        <v>79</v>
      </c>
      <c r="B3944" s="61" t="s">
        <v>54</v>
      </c>
      <c r="C3944" s="70">
        <v>167.41900000000001</v>
      </c>
      <c r="D3944" s="59" t="s">
        <v>50</v>
      </c>
      <c r="E3944" s="61" t="s">
        <v>44</v>
      </c>
      <c r="F3944" s="61" t="s">
        <v>55</v>
      </c>
      <c r="G3944" s="61"/>
      <c r="H3944" s="61" t="str">
        <f>IF(OR(G3944="",G3945="",G3946="",G3947=""),"",(SUMIF(A3944:A$7000,A3944,G3944:G$7000)))</f>
        <v/>
      </c>
      <c r="I3944" s="61" t="str">
        <f t="shared" si="372"/>
        <v/>
      </c>
      <c r="J3944" s="61" t="str">
        <f t="shared" si="368"/>
        <v/>
      </c>
      <c r="K3944" s="61">
        <f t="array" ref="K3944">(MAX(IF($A3944=InsertVoiceSwitchActivateLOG!A$1:A$7000,InsertVoiceSwitchActivateLOG!H$1:H$7000,0)))</f>
        <v>1.7199999999999997E-2</v>
      </c>
      <c r="L3944" s="61" t="str">
        <f t="shared" si="373"/>
        <v/>
      </c>
      <c r="M3944" s="61">
        <f t="shared" si="371"/>
        <v>22.000000000019782</v>
      </c>
      <c r="N3944" s="59" t="str">
        <f t="shared" si="369"/>
        <v/>
      </c>
      <c r="O3944" s="59" t="str">
        <f t="shared" si="370"/>
        <v/>
      </c>
    </row>
    <row r="3945" spans="1:15" ht="12.5" customHeight="1" x14ac:dyDescent="0.35">
      <c r="A3945" s="2">
        <v>79</v>
      </c>
      <c r="B3945" s="2" t="s">
        <v>54</v>
      </c>
      <c r="C3945" s="69">
        <v>167.44380000000001</v>
      </c>
      <c r="D3945" t="s">
        <v>50</v>
      </c>
      <c r="E3945" s="2" t="s">
        <v>44</v>
      </c>
      <c r="F3945" s="2" t="s">
        <v>55</v>
      </c>
      <c r="G3945" s="2"/>
      <c r="H3945" s="2" t="str">
        <f>IF(OR(G3945="",G3946="",G3947="",G3948=""),"",(SUMIF(A3945:A$7000,A3945,G3945:G$7000)))</f>
        <v/>
      </c>
      <c r="I3945" s="55" t="str">
        <f t="shared" si="372"/>
        <v/>
      </c>
      <c r="J3945" s="61" t="str">
        <f t="shared" si="368"/>
        <v/>
      </c>
      <c r="K3945" s="55">
        <f t="array" ref="K3945">(MAX(IF($A3945=InsertVoiceSwitchActivateLOG!A$1:A$7000,InsertVoiceSwitchActivateLOG!H$1:H$7000,0)))</f>
        <v>1.7199999999999997E-2</v>
      </c>
      <c r="L3945" s="55" t="str">
        <f t="shared" si="373"/>
        <v/>
      </c>
      <c r="M3945" s="55">
        <f t="shared" si="371"/>
        <v>24.799999999999045</v>
      </c>
      <c r="N3945" s="59" t="str">
        <f t="shared" si="369"/>
        <v/>
      </c>
      <c r="O3945" s="59" t="str">
        <f t="shared" si="370"/>
        <v/>
      </c>
    </row>
    <row r="3946" spans="1:15" ht="12.5" customHeight="1" x14ac:dyDescent="0.35">
      <c r="A3946" s="61">
        <v>79</v>
      </c>
      <c r="B3946" s="61" t="s">
        <v>54</v>
      </c>
      <c r="C3946" s="70">
        <v>167.46029999999999</v>
      </c>
      <c r="D3946" s="59" t="s">
        <v>50</v>
      </c>
      <c r="E3946" s="61" t="s">
        <v>44</v>
      </c>
      <c r="F3946" s="61" t="s">
        <v>55</v>
      </c>
      <c r="G3946" s="61"/>
      <c r="H3946" s="61" t="str">
        <f>IF(OR(G3946="",G3947="",G3948="",G3949=""),"",(SUMIF(A3946:A$7000,A3946,G3946:G$7000)))</f>
        <v/>
      </c>
      <c r="I3946" s="61" t="str">
        <f t="shared" si="372"/>
        <v/>
      </c>
      <c r="J3946" s="61" t="str">
        <f t="shared" si="368"/>
        <v/>
      </c>
      <c r="K3946" s="61">
        <f t="array" ref="K3946">(MAX(IF($A3946=InsertVoiceSwitchActivateLOG!A$1:A$7000,InsertVoiceSwitchActivateLOG!H$1:H$7000,0)))</f>
        <v>1.7199999999999997E-2</v>
      </c>
      <c r="L3946" s="61" t="str">
        <f t="shared" si="373"/>
        <v/>
      </c>
      <c r="M3946" s="61">
        <f t="shared" si="371"/>
        <v>16.499999999979309</v>
      </c>
      <c r="N3946" s="59" t="str">
        <f t="shared" si="369"/>
        <v/>
      </c>
      <c r="O3946" s="59" t="str">
        <f t="shared" si="370"/>
        <v/>
      </c>
    </row>
    <row r="3947" spans="1:15" ht="12.5" customHeight="1" x14ac:dyDescent="0.35">
      <c r="A3947" s="2">
        <v>79</v>
      </c>
      <c r="B3947" s="2" t="s">
        <v>54</v>
      </c>
      <c r="C3947" s="69">
        <v>167.48320000000001</v>
      </c>
      <c r="D3947" t="s">
        <v>50</v>
      </c>
      <c r="E3947" s="2" t="s">
        <v>44</v>
      </c>
      <c r="F3947" s="2" t="s">
        <v>55</v>
      </c>
      <c r="G3947" s="2"/>
      <c r="H3947" s="2" t="str">
        <f>IF(OR(G3947="",G3948="",G3949="",G3950=""),"",(SUMIF(A3947:A$7000,A3947,G3947:G$7000)))</f>
        <v/>
      </c>
      <c r="I3947" s="55" t="str">
        <f t="shared" si="372"/>
        <v/>
      </c>
      <c r="J3947" s="61" t="str">
        <f t="shared" si="368"/>
        <v/>
      </c>
      <c r="K3947" s="55">
        <f t="array" ref="K3947">(MAX(IF($A3947=InsertVoiceSwitchActivateLOG!A$1:A$7000,InsertVoiceSwitchActivateLOG!H$1:H$7000,0)))</f>
        <v>1.7199999999999997E-2</v>
      </c>
      <c r="L3947" s="55" t="str">
        <f t="shared" si="373"/>
        <v/>
      </c>
      <c r="M3947" s="55">
        <f t="shared" si="371"/>
        <v>22.900000000021237</v>
      </c>
      <c r="N3947" s="59" t="str">
        <f t="shared" si="369"/>
        <v/>
      </c>
      <c r="O3947" s="59" t="str">
        <f t="shared" si="370"/>
        <v/>
      </c>
    </row>
    <row r="3948" spans="1:15" ht="12.5" customHeight="1" x14ac:dyDescent="0.35">
      <c r="A3948" s="61">
        <v>79</v>
      </c>
      <c r="B3948" s="61" t="s">
        <v>54</v>
      </c>
      <c r="C3948" s="70">
        <v>167.4984</v>
      </c>
      <c r="D3948" s="59" t="s">
        <v>50</v>
      </c>
      <c r="E3948" s="61" t="s">
        <v>44</v>
      </c>
      <c r="F3948" s="61" t="s">
        <v>55</v>
      </c>
      <c r="G3948" s="61"/>
      <c r="H3948" s="61" t="str">
        <f>IF(OR(G3948="",G3949="",G3950="",G3951=""),"",(SUMIF(A3948:A$7000,A3948,G3948:G$7000)))</f>
        <v/>
      </c>
      <c r="I3948" s="61" t="str">
        <f t="shared" si="372"/>
        <v/>
      </c>
      <c r="J3948" s="61" t="str">
        <f t="shared" si="368"/>
        <v/>
      </c>
      <c r="K3948" s="61">
        <f t="array" ref="K3948">(MAX(IF($A3948=InsertVoiceSwitchActivateLOG!A$1:A$7000,InsertVoiceSwitchActivateLOG!H$1:H$7000,0)))</f>
        <v>1.7199999999999997E-2</v>
      </c>
      <c r="L3948" s="61" t="str">
        <f t="shared" si="373"/>
        <v/>
      </c>
      <c r="M3948" s="61">
        <f t="shared" si="371"/>
        <v>15.199999999992997</v>
      </c>
      <c r="N3948" s="59" t="str">
        <f t="shared" si="369"/>
        <v/>
      </c>
      <c r="O3948" s="59" t="str">
        <f t="shared" si="370"/>
        <v/>
      </c>
    </row>
    <row r="3949" spans="1:15" ht="12.5" customHeight="1" x14ac:dyDescent="0.35">
      <c r="A3949" s="2">
        <v>79</v>
      </c>
      <c r="B3949" s="2" t="s">
        <v>54</v>
      </c>
      <c r="C3949" s="69">
        <v>167.5179</v>
      </c>
      <c r="D3949" t="s">
        <v>50</v>
      </c>
      <c r="E3949" s="2" t="s">
        <v>44</v>
      </c>
      <c r="F3949" s="2" t="s">
        <v>55</v>
      </c>
      <c r="G3949" s="2"/>
      <c r="H3949" s="2" t="str">
        <f>IF(OR(G3949="",G3950="",G3951="",G3952=""),"",(SUMIF(A3949:A$7000,A3949,G3949:G$7000)))</f>
        <v/>
      </c>
      <c r="I3949" s="55" t="str">
        <f t="shared" si="372"/>
        <v/>
      </c>
      <c r="J3949" s="61" t="str">
        <f t="shared" si="368"/>
        <v/>
      </c>
      <c r="K3949" s="55">
        <f t="array" ref="K3949">(MAX(IF($A3949=InsertVoiceSwitchActivateLOG!A$1:A$7000,InsertVoiceSwitchActivateLOG!H$1:H$7000,0)))</f>
        <v>1.7199999999999997E-2</v>
      </c>
      <c r="L3949" s="55" t="str">
        <f t="shared" si="373"/>
        <v/>
      </c>
      <c r="M3949" s="55">
        <f t="shared" si="371"/>
        <v>19.499999999993634</v>
      </c>
      <c r="N3949" s="59" t="str">
        <f t="shared" si="369"/>
        <v/>
      </c>
      <c r="O3949" s="59" t="str">
        <f t="shared" si="370"/>
        <v/>
      </c>
    </row>
    <row r="3950" spans="1:15" ht="12.5" customHeight="1" x14ac:dyDescent="0.35">
      <c r="A3950" s="61">
        <v>79</v>
      </c>
      <c r="B3950" s="61" t="s">
        <v>54</v>
      </c>
      <c r="C3950" s="70">
        <v>167.53739999999999</v>
      </c>
      <c r="D3950" s="59" t="s">
        <v>50</v>
      </c>
      <c r="E3950" s="61" t="s">
        <v>44</v>
      </c>
      <c r="F3950" s="61" t="s">
        <v>55</v>
      </c>
      <c r="G3950" s="61"/>
      <c r="H3950" s="61" t="str">
        <f>IF(OR(G3950="",G3951="",G3952="",G3953=""),"",(SUMIF(A3950:A$7000,A3950,G3950:G$7000)))</f>
        <v/>
      </c>
      <c r="I3950" s="61" t="str">
        <f t="shared" si="372"/>
        <v/>
      </c>
      <c r="J3950" s="61" t="str">
        <f t="shared" si="368"/>
        <v/>
      </c>
      <c r="K3950" s="61">
        <f t="array" ref="K3950">(MAX(IF($A3950=InsertVoiceSwitchActivateLOG!A$1:A$7000,InsertVoiceSwitchActivateLOG!H$1:H$7000,0)))</f>
        <v>1.7199999999999997E-2</v>
      </c>
      <c r="L3950" s="61" t="str">
        <f t="shared" si="373"/>
        <v/>
      </c>
      <c r="M3950" s="61">
        <f t="shared" si="371"/>
        <v>19.499999999993634</v>
      </c>
      <c r="N3950" s="59" t="str">
        <f t="shared" si="369"/>
        <v/>
      </c>
      <c r="O3950" s="59" t="str">
        <f t="shared" si="370"/>
        <v/>
      </c>
    </row>
    <row r="3951" spans="1:15" ht="12.5" customHeight="1" x14ac:dyDescent="0.35">
      <c r="A3951" s="2">
        <v>79</v>
      </c>
      <c r="B3951" s="2" t="s">
        <v>54</v>
      </c>
      <c r="C3951" s="69">
        <v>167.5583</v>
      </c>
      <c r="D3951" t="s">
        <v>50</v>
      </c>
      <c r="E3951" s="2" t="s">
        <v>44</v>
      </c>
      <c r="F3951" s="2" t="s">
        <v>55</v>
      </c>
      <c r="G3951" s="2"/>
      <c r="H3951" s="2" t="str">
        <f>IF(OR(G3951="",G3952="",G3953="",G3954=""),"",(SUMIF(A3951:A$7000,A3951,G3951:G$7000)))</f>
        <v/>
      </c>
      <c r="I3951" s="55" t="str">
        <f t="shared" si="372"/>
        <v/>
      </c>
      <c r="J3951" s="61" t="str">
        <f t="shared" si="368"/>
        <v/>
      </c>
      <c r="K3951" s="55">
        <f t="array" ref="K3951">(MAX(IF($A3951=InsertVoiceSwitchActivateLOG!A$1:A$7000,InsertVoiceSwitchActivateLOG!H$1:H$7000,0)))</f>
        <v>1.7199999999999997E-2</v>
      </c>
      <c r="L3951" s="55" t="str">
        <f t="shared" si="373"/>
        <v/>
      </c>
      <c r="M3951" s="55">
        <f t="shared" si="371"/>
        <v>20.900000000011687</v>
      </c>
      <c r="N3951" s="59" t="str">
        <f t="shared" si="369"/>
        <v/>
      </c>
      <c r="O3951" s="59" t="str">
        <f t="shared" si="370"/>
        <v/>
      </c>
    </row>
    <row r="3952" spans="1:15" ht="12.5" customHeight="1" x14ac:dyDescent="0.35">
      <c r="A3952" s="61">
        <v>79</v>
      </c>
      <c r="B3952" s="61" t="s">
        <v>54</v>
      </c>
      <c r="C3952" s="70">
        <v>167.57509999999999</v>
      </c>
      <c r="D3952" s="59" t="s">
        <v>50</v>
      </c>
      <c r="E3952" s="61" t="s">
        <v>44</v>
      </c>
      <c r="F3952" s="61" t="s">
        <v>55</v>
      </c>
      <c r="G3952" s="61"/>
      <c r="H3952" s="61" t="str">
        <f>IF(OR(G3952="",G3953="",G3954="",G3955=""),"",(SUMIF(A3952:A$7000,A3952,G3952:G$7000)))</f>
        <v/>
      </c>
      <c r="I3952" s="61" t="str">
        <f t="shared" si="372"/>
        <v/>
      </c>
      <c r="J3952" s="61" t="str">
        <f t="shared" si="368"/>
        <v/>
      </c>
      <c r="K3952" s="61">
        <f t="array" ref="K3952">(MAX(IF($A3952=InsertVoiceSwitchActivateLOG!A$1:A$7000,InsertVoiceSwitchActivateLOG!H$1:H$7000,0)))</f>
        <v>1.7199999999999997E-2</v>
      </c>
      <c r="L3952" s="61" t="str">
        <f t="shared" si="373"/>
        <v/>
      </c>
      <c r="M3952" s="61">
        <f t="shared" si="371"/>
        <v>16.799999999989268</v>
      </c>
      <c r="N3952" s="59" t="str">
        <f t="shared" si="369"/>
        <v/>
      </c>
      <c r="O3952" s="59" t="str">
        <f t="shared" si="370"/>
        <v/>
      </c>
    </row>
    <row r="3953" spans="1:15" ht="12.5" customHeight="1" x14ac:dyDescent="0.35">
      <c r="A3953" s="2">
        <v>79</v>
      </c>
      <c r="B3953" s="2" t="s">
        <v>54</v>
      </c>
      <c r="C3953" s="69">
        <v>167.59549999999999</v>
      </c>
      <c r="D3953" t="s">
        <v>50</v>
      </c>
      <c r="E3953" s="2" t="s">
        <v>44</v>
      </c>
      <c r="F3953" s="2" t="s">
        <v>55</v>
      </c>
      <c r="G3953" s="2"/>
      <c r="H3953" s="2" t="str">
        <f>IF(OR(G3953="",G3954="",G3955="",G3956=""),"",(SUMIF(A3953:A$7000,A3953,G3953:G$7000)))</f>
        <v/>
      </c>
      <c r="I3953" s="55" t="str">
        <f t="shared" si="372"/>
        <v/>
      </c>
      <c r="J3953" s="61" t="str">
        <f t="shared" si="368"/>
        <v/>
      </c>
      <c r="K3953" s="55">
        <f t="array" ref="K3953">(MAX(IF($A3953=InsertVoiceSwitchActivateLOG!A$1:A$7000,InsertVoiceSwitchActivateLOG!H$1:H$7000,0)))</f>
        <v>1.7199999999999997E-2</v>
      </c>
      <c r="L3953" s="55" t="str">
        <f t="shared" si="373"/>
        <v/>
      </c>
      <c r="M3953" s="55">
        <f t="shared" si="371"/>
        <v>20.399999999995089</v>
      </c>
      <c r="N3953" s="59" t="str">
        <f t="shared" si="369"/>
        <v/>
      </c>
      <c r="O3953" s="59" t="str">
        <f t="shared" si="370"/>
        <v/>
      </c>
    </row>
    <row r="3954" spans="1:15" ht="12.5" customHeight="1" x14ac:dyDescent="0.35">
      <c r="A3954" s="61">
        <v>79</v>
      </c>
      <c r="B3954" s="61" t="s">
        <v>54</v>
      </c>
      <c r="C3954" s="70">
        <v>167.61269999999999</v>
      </c>
      <c r="D3954" s="59" t="s">
        <v>50</v>
      </c>
      <c r="E3954" s="61" t="s">
        <v>44</v>
      </c>
      <c r="F3954" s="61" t="s">
        <v>55</v>
      </c>
      <c r="G3954" s="61"/>
      <c r="H3954" s="61" t="str">
        <f>IF(OR(G3954="",G3955="",G3956="",G3957=""),"",(SUMIF(A3954:A$7000,A3954,G3954:G$7000)))</f>
        <v/>
      </c>
      <c r="I3954" s="61" t="str">
        <f t="shared" si="372"/>
        <v/>
      </c>
      <c r="J3954" s="61" t="str">
        <f t="shared" si="368"/>
        <v/>
      </c>
      <c r="K3954" s="61">
        <f t="array" ref="K3954">(MAX(IF($A3954=InsertVoiceSwitchActivateLOG!A$1:A$7000,InsertVoiceSwitchActivateLOG!H$1:H$7000,0)))</f>
        <v>1.7199999999999997E-2</v>
      </c>
      <c r="L3954" s="61" t="str">
        <f t="shared" si="373"/>
        <v/>
      </c>
      <c r="M3954" s="61">
        <f t="shared" si="371"/>
        <v>17.200000000002547</v>
      </c>
      <c r="N3954" s="59" t="str">
        <f t="shared" si="369"/>
        <v/>
      </c>
      <c r="O3954" s="59" t="str">
        <f t="shared" si="370"/>
        <v/>
      </c>
    </row>
    <row r="3955" spans="1:15" ht="12.5" customHeight="1" x14ac:dyDescent="0.35">
      <c r="A3955" s="2">
        <v>79</v>
      </c>
      <c r="B3955" s="2" t="s">
        <v>54</v>
      </c>
      <c r="C3955" s="69">
        <v>167.636</v>
      </c>
      <c r="D3955" t="s">
        <v>50</v>
      </c>
      <c r="E3955" s="2" t="s">
        <v>44</v>
      </c>
      <c r="F3955" s="2" t="s">
        <v>55</v>
      </c>
      <c r="G3955" s="2"/>
      <c r="H3955" s="2" t="str">
        <f>IF(OR(G3955="",G3956="",G3957="",G3958=""),"",(SUMIF(A3955:A$7000,A3955,G3955:G$7000)))</f>
        <v/>
      </c>
      <c r="I3955" s="55" t="str">
        <f t="shared" si="372"/>
        <v/>
      </c>
      <c r="J3955" s="61" t="str">
        <f t="shared" si="368"/>
        <v/>
      </c>
      <c r="K3955" s="55">
        <f t="array" ref="K3955">(MAX(IF($A3955=InsertVoiceSwitchActivateLOG!A$1:A$7000,InsertVoiceSwitchActivateLOG!H$1:H$7000,0)))</f>
        <v>1.7199999999999997E-2</v>
      </c>
      <c r="L3955" s="55" t="str">
        <f t="shared" si="373"/>
        <v/>
      </c>
      <c r="M3955" s="55">
        <f t="shared" si="371"/>
        <v>23.300000000006094</v>
      </c>
      <c r="N3955" s="59" t="str">
        <f t="shared" si="369"/>
        <v/>
      </c>
      <c r="O3955" s="59" t="str">
        <f t="shared" si="370"/>
        <v/>
      </c>
    </row>
    <row r="3956" spans="1:15" ht="12.5" customHeight="1" x14ac:dyDescent="0.35">
      <c r="A3956" s="61">
        <v>79</v>
      </c>
      <c r="B3956" s="61" t="s">
        <v>54</v>
      </c>
      <c r="C3956" s="70">
        <v>167.66139999999999</v>
      </c>
      <c r="D3956" s="59" t="s">
        <v>50</v>
      </c>
      <c r="E3956" s="61" t="s">
        <v>44</v>
      </c>
      <c r="F3956" s="61" t="s">
        <v>55</v>
      </c>
      <c r="G3956" s="61"/>
      <c r="H3956" s="61" t="str">
        <f>IF(OR(G3956="",G3957="",G3958="",G3959=""),"",(SUMIF(A3956:A$7000,A3956,G3956:G$7000)))</f>
        <v/>
      </c>
      <c r="I3956" s="61" t="str">
        <f t="shared" si="372"/>
        <v/>
      </c>
      <c r="J3956" s="61" t="str">
        <f t="shared" si="368"/>
        <v/>
      </c>
      <c r="K3956" s="61">
        <f t="array" ref="K3956">(MAX(IF($A3956=InsertVoiceSwitchActivateLOG!A$1:A$7000,InsertVoiceSwitchActivateLOG!H$1:H$7000,0)))</f>
        <v>1.7199999999999997E-2</v>
      </c>
      <c r="L3956" s="61" t="str">
        <f t="shared" si="373"/>
        <v/>
      </c>
      <c r="M3956" s="61">
        <f t="shared" si="371"/>
        <v>25.399999999990541</v>
      </c>
      <c r="N3956" s="59" t="str">
        <f t="shared" si="369"/>
        <v/>
      </c>
      <c r="O3956" s="59" t="str">
        <f t="shared" si="370"/>
        <v/>
      </c>
    </row>
    <row r="3957" spans="1:15" ht="12.5" customHeight="1" x14ac:dyDescent="0.35">
      <c r="A3957" s="2">
        <v>79</v>
      </c>
      <c r="B3957" s="2" t="s">
        <v>54</v>
      </c>
      <c r="C3957" s="69">
        <v>167.67840000000001</v>
      </c>
      <c r="D3957" t="s">
        <v>50</v>
      </c>
      <c r="E3957" s="2" t="s">
        <v>44</v>
      </c>
      <c r="F3957" s="2" t="s">
        <v>55</v>
      </c>
      <c r="G3957" s="2"/>
      <c r="H3957" s="2" t="str">
        <f>IF(OR(G3957="",G3958="",G3959="",G3960=""),"",(SUMIF(A3957:A$7000,A3957,G3957:G$7000)))</f>
        <v/>
      </c>
      <c r="I3957" s="55" t="str">
        <f t="shared" si="372"/>
        <v/>
      </c>
      <c r="J3957" s="61" t="str">
        <f t="shared" si="368"/>
        <v/>
      </c>
      <c r="K3957" s="55">
        <f t="array" ref="K3957">(MAX(IF($A3957=InsertVoiceSwitchActivateLOG!A$1:A$7000,InsertVoiceSwitchActivateLOG!H$1:H$7000,0)))</f>
        <v>1.7199999999999997E-2</v>
      </c>
      <c r="L3957" s="55" t="str">
        <f t="shared" si="373"/>
        <v/>
      </c>
      <c r="M3957" s="55">
        <f t="shared" si="371"/>
        <v>17.000000000024329</v>
      </c>
      <c r="N3957" s="59" t="str">
        <f t="shared" si="369"/>
        <v/>
      </c>
      <c r="O3957" s="59" t="str">
        <f t="shared" si="370"/>
        <v/>
      </c>
    </row>
    <row r="3958" spans="1:15" ht="12.5" customHeight="1" x14ac:dyDescent="0.35">
      <c r="A3958" s="61">
        <v>79</v>
      </c>
      <c r="B3958" s="61" t="s">
        <v>54</v>
      </c>
      <c r="C3958" s="70">
        <v>167.6935</v>
      </c>
      <c r="D3958" s="59" t="s">
        <v>50</v>
      </c>
      <c r="E3958" s="61" t="s">
        <v>44</v>
      </c>
      <c r="F3958" s="61" t="s">
        <v>55</v>
      </c>
      <c r="G3958" s="61"/>
      <c r="H3958" s="61" t="str">
        <f>IF(OR(G3958="",G3959="",G3960="",G3961=""),"",(SUMIF(A3958:A$7000,A3958,G3958:G$7000)))</f>
        <v/>
      </c>
      <c r="I3958" s="61" t="str">
        <f t="shared" si="372"/>
        <v/>
      </c>
      <c r="J3958" s="61" t="str">
        <f t="shared" si="368"/>
        <v/>
      </c>
      <c r="K3958" s="61">
        <f t="array" ref="K3958">(MAX(IF($A3958=InsertVoiceSwitchActivateLOG!A$1:A$7000,InsertVoiceSwitchActivateLOG!H$1:H$7000,0)))</f>
        <v>1.7199999999999997E-2</v>
      </c>
      <c r="L3958" s="61" t="str">
        <f t="shared" si="373"/>
        <v/>
      </c>
      <c r="M3958" s="61">
        <f t="shared" si="371"/>
        <v>15.099999999989677</v>
      </c>
      <c r="N3958" s="59" t="str">
        <f t="shared" si="369"/>
        <v/>
      </c>
      <c r="O3958" s="59" t="str">
        <f t="shared" si="370"/>
        <v/>
      </c>
    </row>
    <row r="3959" spans="1:15" ht="12.5" customHeight="1" x14ac:dyDescent="0.35">
      <c r="A3959" s="2">
        <v>79</v>
      </c>
      <c r="B3959" s="2" t="s">
        <v>54</v>
      </c>
      <c r="C3959" s="69">
        <v>167.7105</v>
      </c>
      <c r="D3959" t="s">
        <v>50</v>
      </c>
      <c r="E3959" s="2" t="s">
        <v>44</v>
      </c>
      <c r="F3959" s="2" t="s">
        <v>55</v>
      </c>
      <c r="G3959" s="2"/>
      <c r="H3959" s="2" t="str">
        <f>IF(OR(G3959="",G3960="",G3961="",G3962=""),"",(SUMIF(A3959:A$7000,A3959,G3959:G$7000)))</f>
        <v/>
      </c>
      <c r="I3959" s="55" t="str">
        <f t="shared" si="372"/>
        <v/>
      </c>
      <c r="J3959" s="61" t="str">
        <f t="shared" si="368"/>
        <v/>
      </c>
      <c r="K3959" s="55">
        <f t="array" ref="K3959">(MAX(IF($A3959=InsertVoiceSwitchActivateLOG!A$1:A$7000,InsertVoiceSwitchActivateLOG!H$1:H$7000,0)))</f>
        <v>1.7199999999999997E-2</v>
      </c>
      <c r="L3959" s="55" t="str">
        <f t="shared" si="373"/>
        <v/>
      </c>
      <c r="M3959" s="55">
        <f t="shared" si="371"/>
        <v>16.999999999995907</v>
      </c>
      <c r="N3959" s="59" t="str">
        <f t="shared" si="369"/>
        <v/>
      </c>
      <c r="O3959" s="59" t="str">
        <f t="shared" si="370"/>
        <v/>
      </c>
    </row>
    <row r="3960" spans="1:15" ht="12.5" customHeight="1" x14ac:dyDescent="0.35">
      <c r="A3960" s="61">
        <v>79</v>
      </c>
      <c r="B3960" s="61" t="s">
        <v>54</v>
      </c>
      <c r="C3960" s="70">
        <v>167.7388</v>
      </c>
      <c r="D3960" s="59" t="s">
        <v>50</v>
      </c>
      <c r="E3960" s="61" t="s">
        <v>44</v>
      </c>
      <c r="F3960" s="61" t="s">
        <v>55</v>
      </c>
      <c r="G3960" s="61"/>
      <c r="H3960" s="61" t="str">
        <f>IF(OR(G3960="",G3961="",G3962="",G3963=""),"",(SUMIF(A3960:A$7000,A3960,G3960:G$7000)))</f>
        <v/>
      </c>
      <c r="I3960" s="61" t="str">
        <f t="shared" si="372"/>
        <v/>
      </c>
      <c r="J3960" s="61" t="str">
        <f t="shared" si="368"/>
        <v/>
      </c>
      <c r="K3960" s="61">
        <f t="array" ref="K3960">(MAX(IF($A3960=InsertVoiceSwitchActivateLOG!A$1:A$7000,InsertVoiceSwitchActivateLOG!H$1:H$7000,0)))</f>
        <v>1.7199999999999997E-2</v>
      </c>
      <c r="L3960" s="61" t="str">
        <f t="shared" si="373"/>
        <v/>
      </c>
      <c r="M3960" s="61">
        <f t="shared" si="371"/>
        <v>28.300000000001546</v>
      </c>
      <c r="N3960" s="59" t="str">
        <f t="shared" si="369"/>
        <v/>
      </c>
      <c r="O3960" s="59" t="str">
        <f t="shared" si="370"/>
        <v/>
      </c>
    </row>
    <row r="3961" spans="1:15" ht="12.5" customHeight="1" x14ac:dyDescent="0.35">
      <c r="A3961" s="2">
        <v>79</v>
      </c>
      <c r="B3961" s="2" t="s">
        <v>54</v>
      </c>
      <c r="C3961" s="69">
        <v>167.78469999999999</v>
      </c>
      <c r="D3961" t="s">
        <v>50</v>
      </c>
      <c r="E3961" s="2" t="s">
        <v>44</v>
      </c>
      <c r="F3961" s="2" t="s">
        <v>55</v>
      </c>
      <c r="G3961" s="2"/>
      <c r="H3961" s="2" t="str">
        <f>IF(OR(G3961="",G3962="",G3963="",G3964=""),"",(SUMIF(A3961:A$7000,A3961,G3961:G$7000)))</f>
        <v/>
      </c>
      <c r="I3961" s="55" t="str">
        <f t="shared" si="372"/>
        <v/>
      </c>
      <c r="J3961" s="61" t="str">
        <f t="shared" si="368"/>
        <v/>
      </c>
      <c r="K3961" s="55">
        <f t="array" ref="K3961">(MAX(IF($A3961=InsertVoiceSwitchActivateLOG!A$1:A$7000,InsertVoiceSwitchActivateLOG!H$1:H$7000,0)))</f>
        <v>1.7199999999999997E-2</v>
      </c>
      <c r="L3961" s="55" t="str">
        <f t="shared" si="373"/>
        <v/>
      </c>
      <c r="M3961" s="55">
        <f t="shared" si="371"/>
        <v>45.89999999998895</v>
      </c>
      <c r="N3961" s="59" t="str">
        <f t="shared" si="369"/>
        <v/>
      </c>
      <c r="O3961" s="59" t="str">
        <f t="shared" si="370"/>
        <v/>
      </c>
    </row>
    <row r="3962" spans="1:15" ht="12.5" customHeight="1" x14ac:dyDescent="0.35">
      <c r="A3962" s="61">
        <v>79</v>
      </c>
      <c r="B3962" s="61" t="s">
        <v>54</v>
      </c>
      <c r="C3962" s="70">
        <v>167.80940000000001</v>
      </c>
      <c r="D3962" s="59" t="s">
        <v>50</v>
      </c>
      <c r="E3962" s="61" t="s">
        <v>44</v>
      </c>
      <c r="F3962" s="61" t="s">
        <v>55</v>
      </c>
      <c r="G3962" s="61">
        <v>6.9999999999999999E-4</v>
      </c>
      <c r="H3962" s="61">
        <f>IF(OR(G3962="",G3963="",G3964="",G3965=""),"",(SUMIF(A3962:A$7000,A3962,G3962:G$7000)))</f>
        <v>1.7199999999999997E-2</v>
      </c>
      <c r="I3962" s="61">
        <f t="shared" si="372"/>
        <v>79</v>
      </c>
      <c r="J3962" s="61" t="str">
        <f t="shared" si="368"/>
        <v>TaskC</v>
      </c>
      <c r="K3962" s="61">
        <f t="array" ref="K3962">(MAX(IF($A3962=InsertVoiceSwitchActivateLOG!A$1:A$7000,InsertVoiceSwitchActivateLOG!H$1:H$7000,0)))</f>
        <v>1.7199999999999997E-2</v>
      </c>
      <c r="L3962" s="61">
        <f t="shared" si="373"/>
        <v>167.80940000000001</v>
      </c>
      <c r="M3962" s="61">
        <f t="shared" si="371"/>
        <v>24.700000000024147</v>
      </c>
      <c r="N3962" s="59" t="str">
        <f t="shared" si="369"/>
        <v/>
      </c>
      <c r="O3962" s="59" t="str">
        <f t="shared" si="370"/>
        <v/>
      </c>
    </row>
    <row r="3963" spans="1:15" ht="12.5" customHeight="1" x14ac:dyDescent="0.35">
      <c r="A3963" s="2">
        <v>79</v>
      </c>
      <c r="B3963" s="2" t="s">
        <v>56</v>
      </c>
      <c r="C3963" s="69">
        <v>167.83189999999999</v>
      </c>
      <c r="D3963" t="s">
        <v>50</v>
      </c>
      <c r="E3963" s="2" t="s">
        <v>44</v>
      </c>
      <c r="F3963" s="2" t="s">
        <v>55</v>
      </c>
      <c r="G3963" s="2">
        <v>1.4E-3</v>
      </c>
      <c r="H3963" s="2">
        <f>IF(OR(G3963="",G3964="",G3965="",G3966=""),"",(SUMIF(A3963:A$7000,A3963,G3963:G$7000)))</f>
        <v>1.6499999999999997E-2</v>
      </c>
      <c r="I3963" s="55" t="str">
        <f t="shared" si="372"/>
        <v/>
      </c>
      <c r="J3963" s="61" t="str">
        <f t="shared" si="368"/>
        <v/>
      </c>
      <c r="K3963" s="55">
        <f t="array" ref="K3963">(MAX(IF($A3963=InsertVoiceSwitchActivateLOG!A$1:A$7000,InsertVoiceSwitchActivateLOG!H$1:H$7000,0)))</f>
        <v>1.7199999999999997E-2</v>
      </c>
      <c r="L3963" s="55" t="str">
        <f t="shared" si="373"/>
        <v/>
      </c>
      <c r="M3963" s="55">
        <f t="shared" si="371"/>
        <v>22.499999999979536</v>
      </c>
      <c r="N3963" s="59">
        <f t="shared" si="369"/>
        <v>79</v>
      </c>
      <c r="O3963" s="59">
        <f t="shared" si="370"/>
        <v>1</v>
      </c>
    </row>
    <row r="3964" spans="1:15" ht="12.5" customHeight="1" x14ac:dyDescent="0.35">
      <c r="A3964" s="61">
        <v>79</v>
      </c>
      <c r="B3964" s="61" t="s">
        <v>56</v>
      </c>
      <c r="C3964" s="70">
        <v>167.85120000000001</v>
      </c>
      <c r="D3964" s="59" t="s">
        <v>50</v>
      </c>
      <c r="E3964" s="61" t="s">
        <v>44</v>
      </c>
      <c r="F3964" s="61" t="s">
        <v>55</v>
      </c>
      <c r="G3964" s="61">
        <v>3.3E-3</v>
      </c>
      <c r="H3964" s="61">
        <f>IF(OR(G3964="",G3965="",G3966="",G3967=""),"",(SUMIF(A3964:A$7000,A3964,G3964:G$7000)))</f>
        <v>1.5099999999999995E-2</v>
      </c>
      <c r="I3964" s="61" t="str">
        <f t="shared" si="372"/>
        <v/>
      </c>
      <c r="J3964" s="61" t="str">
        <f t="shared" si="368"/>
        <v/>
      </c>
      <c r="K3964" s="61">
        <f t="array" ref="K3964">(MAX(IF($A3964=InsertVoiceSwitchActivateLOG!A$1:A$7000,InsertVoiceSwitchActivateLOG!H$1:H$7000,0)))</f>
        <v>1.7199999999999997E-2</v>
      </c>
      <c r="L3964" s="61" t="str">
        <f t="shared" si="373"/>
        <v/>
      </c>
      <c r="M3964" s="61">
        <f t="shared" si="371"/>
        <v>19.300000000015416</v>
      </c>
      <c r="N3964" s="59">
        <f t="shared" si="369"/>
        <v>79</v>
      </c>
      <c r="O3964" s="59">
        <f t="shared" si="370"/>
        <v>-1</v>
      </c>
    </row>
    <row r="3965" spans="1:15" ht="12.5" customHeight="1" x14ac:dyDescent="0.35">
      <c r="A3965" s="2">
        <v>79</v>
      </c>
      <c r="B3965" s="2" t="s">
        <v>56</v>
      </c>
      <c r="C3965" s="69">
        <v>167.87190000000001</v>
      </c>
      <c r="D3965" t="s">
        <v>50</v>
      </c>
      <c r="E3965" s="2" t="s">
        <v>44</v>
      </c>
      <c r="F3965" s="2" t="s">
        <v>55</v>
      </c>
      <c r="G3965" s="2">
        <v>1.4E-3</v>
      </c>
      <c r="H3965" s="2">
        <f>IF(OR(G3965="",G3966="",G3967="",G3968=""),"",(SUMIF(A3965:A$7000,A3965,G3965:G$7000)))</f>
        <v>1.1799999999999996E-2</v>
      </c>
      <c r="I3965" s="55" t="str">
        <f t="shared" si="372"/>
        <v/>
      </c>
      <c r="J3965" s="61" t="str">
        <f t="shared" si="368"/>
        <v/>
      </c>
      <c r="K3965" s="55">
        <f t="array" ref="K3965">(MAX(IF($A3965=InsertVoiceSwitchActivateLOG!A$1:A$7000,InsertVoiceSwitchActivateLOG!H$1:H$7000,0)))</f>
        <v>1.7199999999999997E-2</v>
      </c>
      <c r="L3965" s="55" t="str">
        <f t="shared" si="373"/>
        <v/>
      </c>
      <c r="M3965" s="55">
        <f t="shared" si="371"/>
        <v>20.700000000005048</v>
      </c>
      <c r="N3965" s="59">
        <f t="shared" si="369"/>
        <v>79</v>
      </c>
      <c r="O3965" s="59">
        <f t="shared" si="370"/>
        <v>-1</v>
      </c>
    </row>
    <row r="3966" spans="1:15" ht="12.5" customHeight="1" x14ac:dyDescent="0.35">
      <c r="A3966" s="61">
        <v>79</v>
      </c>
      <c r="B3966" s="61" t="s">
        <v>56</v>
      </c>
      <c r="C3966" s="70">
        <v>167.89019999999999</v>
      </c>
      <c r="D3966" s="59" t="s">
        <v>50</v>
      </c>
      <c r="E3966" s="61" t="s">
        <v>44</v>
      </c>
      <c r="F3966" s="61" t="s">
        <v>55</v>
      </c>
      <c r="G3966" s="61">
        <v>1.2999999999999999E-3</v>
      </c>
      <c r="H3966" s="61">
        <f>IF(OR(G3966="",G3967="",G3968="",G3969=""),"",(SUMIF(A3966:A$7000,A3966,G3966:G$7000)))</f>
        <v>1.0399999999999996E-2</v>
      </c>
      <c r="I3966" s="61" t="str">
        <f t="shared" si="372"/>
        <v/>
      </c>
      <c r="J3966" s="61" t="str">
        <f t="shared" si="368"/>
        <v/>
      </c>
      <c r="K3966" s="61">
        <f t="array" ref="K3966">(MAX(IF($A3966=InsertVoiceSwitchActivateLOG!A$1:A$7000,InsertVoiceSwitchActivateLOG!H$1:H$7000,0)))</f>
        <v>1.7199999999999997E-2</v>
      </c>
      <c r="L3966" s="61" t="str">
        <f t="shared" si="373"/>
        <v/>
      </c>
      <c r="M3966" s="61">
        <f t="shared" si="371"/>
        <v>18.299999999982219</v>
      </c>
      <c r="N3966" s="59">
        <f t="shared" si="369"/>
        <v>79</v>
      </c>
      <c r="O3966" s="59">
        <f t="shared" si="370"/>
        <v>-1</v>
      </c>
    </row>
    <row r="3967" spans="1:15" ht="12.5" customHeight="1" x14ac:dyDescent="0.35">
      <c r="A3967" s="2">
        <v>79</v>
      </c>
      <c r="B3967" s="2" t="s">
        <v>54</v>
      </c>
      <c r="C3967" s="69">
        <v>167.9059</v>
      </c>
      <c r="D3967" t="s">
        <v>50</v>
      </c>
      <c r="E3967" s="2" t="s">
        <v>44</v>
      </c>
      <c r="F3967" s="2" t="s">
        <v>55</v>
      </c>
      <c r="G3967" s="2">
        <v>5.9999999999999995E-4</v>
      </c>
      <c r="H3967" s="2">
        <f>IF(OR(G3967="",G3968="",G3969="",G3970=""),"",(SUMIF(A3967:A$7000,A3967,G3967:G$7000)))</f>
        <v>9.0999999999999952E-3</v>
      </c>
      <c r="I3967" s="55" t="str">
        <f t="shared" si="372"/>
        <v/>
      </c>
      <c r="J3967" s="61" t="str">
        <f t="shared" si="368"/>
        <v/>
      </c>
      <c r="K3967" s="55">
        <f t="array" ref="K3967">(MAX(IF($A3967=InsertVoiceSwitchActivateLOG!A$1:A$7000,InsertVoiceSwitchActivateLOG!H$1:H$7000,0)))</f>
        <v>1.7199999999999997E-2</v>
      </c>
      <c r="L3967" s="55" t="str">
        <f t="shared" si="373"/>
        <v/>
      </c>
      <c r="M3967" s="55">
        <f t="shared" si="371"/>
        <v>15.700000000009595</v>
      </c>
      <c r="N3967" s="59">
        <f t="shared" si="369"/>
        <v>79</v>
      </c>
      <c r="O3967" s="59">
        <f t="shared" si="370"/>
        <v>1</v>
      </c>
    </row>
    <row r="3968" spans="1:15" ht="12.5" customHeight="1" x14ac:dyDescent="0.35">
      <c r="A3968" s="61">
        <v>79</v>
      </c>
      <c r="B3968" s="61" t="s">
        <v>54</v>
      </c>
      <c r="C3968" s="70">
        <v>167.922</v>
      </c>
      <c r="D3968" s="59" t="s">
        <v>50</v>
      </c>
      <c r="E3968" s="61" t="s">
        <v>44</v>
      </c>
      <c r="F3968" s="61" t="s">
        <v>55</v>
      </c>
      <c r="G3968" s="61">
        <v>5.9999999999999995E-4</v>
      </c>
      <c r="H3968" s="61">
        <f>IF(OR(G3968="",G3969="",G3970="",G3971=""),"",(SUMIF(A3968:A$7000,A3968,G3968:G$7000)))</f>
        <v>8.4999999999999971E-3</v>
      </c>
      <c r="I3968" s="61" t="str">
        <f t="shared" si="372"/>
        <v/>
      </c>
      <c r="J3968" s="61" t="str">
        <f t="shared" si="368"/>
        <v/>
      </c>
      <c r="K3968" s="61">
        <f t="array" ref="K3968">(MAX(IF($A3968=InsertVoiceSwitchActivateLOG!A$1:A$7000,InsertVoiceSwitchActivateLOG!H$1:H$7000,0)))</f>
        <v>1.7199999999999997E-2</v>
      </c>
      <c r="L3968" s="61" t="str">
        <f t="shared" si="373"/>
        <v/>
      </c>
      <c r="M3968" s="61">
        <f t="shared" si="371"/>
        <v>16.099999999994452</v>
      </c>
      <c r="N3968" s="59">
        <f t="shared" si="369"/>
        <v>79</v>
      </c>
      <c r="O3968" s="59">
        <f t="shared" si="370"/>
        <v>1</v>
      </c>
    </row>
    <row r="3969" spans="1:15" ht="12.5" customHeight="1" x14ac:dyDescent="0.35">
      <c r="A3969" s="2">
        <v>79</v>
      </c>
      <c r="B3969" s="2" t="s">
        <v>54</v>
      </c>
      <c r="C3969" s="69">
        <v>167.9392</v>
      </c>
      <c r="D3969" t="s">
        <v>50</v>
      </c>
      <c r="E3969" s="2" t="s">
        <v>44</v>
      </c>
      <c r="F3969" s="2" t="s">
        <v>55</v>
      </c>
      <c r="G3969" s="2">
        <v>5.9999999999999995E-4</v>
      </c>
      <c r="H3969" s="2">
        <f>IF(OR(G3969="",G3970="",G3971="",G3972=""),"",(SUMIF(A3969:A$7000,A3969,G3969:G$7000)))</f>
        <v>7.899999999999999E-3</v>
      </c>
      <c r="I3969" s="55" t="str">
        <f t="shared" si="372"/>
        <v/>
      </c>
      <c r="J3969" s="61" t="str">
        <f t="shared" si="368"/>
        <v/>
      </c>
      <c r="K3969" s="55">
        <f t="array" ref="K3969">(MAX(IF($A3969=InsertVoiceSwitchActivateLOG!A$1:A$7000,InsertVoiceSwitchActivateLOG!H$1:H$7000,0)))</f>
        <v>1.7199999999999997E-2</v>
      </c>
      <c r="L3969" s="55" t="str">
        <f t="shared" si="373"/>
        <v/>
      </c>
      <c r="M3969" s="55">
        <f t="shared" si="371"/>
        <v>17.200000000002547</v>
      </c>
      <c r="N3969" s="59">
        <f t="shared" si="369"/>
        <v>79</v>
      </c>
      <c r="O3969" s="59">
        <f t="shared" si="370"/>
        <v>1</v>
      </c>
    </row>
    <row r="3970" spans="1:15" ht="12.5" customHeight="1" x14ac:dyDescent="0.35">
      <c r="A3970" s="61">
        <v>79</v>
      </c>
      <c r="B3970" s="61" t="s">
        <v>56</v>
      </c>
      <c r="C3970" s="70">
        <v>167.9573</v>
      </c>
      <c r="D3970" s="59" t="s">
        <v>50</v>
      </c>
      <c r="E3970" s="61" t="s">
        <v>44</v>
      </c>
      <c r="F3970" s="61" t="s">
        <v>55</v>
      </c>
      <c r="G3970" s="61">
        <v>1.4E-3</v>
      </c>
      <c r="H3970" s="61">
        <f>IF(OR(G3970="",G3971="",G3972="",G3973=""),"",(SUMIF(A3970:A$7000,A3970,G3970:G$7000)))</f>
        <v>7.3000000000000001E-3</v>
      </c>
      <c r="I3970" s="61" t="str">
        <f t="shared" si="372"/>
        <v/>
      </c>
      <c r="J3970" s="61" t="str">
        <f t="shared" si="368"/>
        <v/>
      </c>
      <c r="K3970" s="61">
        <f t="array" ref="K3970">(MAX(IF($A3970=InsertVoiceSwitchActivateLOG!A$1:A$7000,InsertVoiceSwitchActivateLOG!H$1:H$7000,0)))</f>
        <v>1.7199999999999997E-2</v>
      </c>
      <c r="L3970" s="61" t="str">
        <f t="shared" si="373"/>
        <v/>
      </c>
      <c r="M3970" s="61">
        <f t="shared" si="371"/>
        <v>18.100000000004002</v>
      </c>
      <c r="N3970" s="59">
        <f t="shared" si="369"/>
        <v>79</v>
      </c>
      <c r="O3970" s="59">
        <f t="shared" si="370"/>
        <v>1</v>
      </c>
    </row>
    <row r="3971" spans="1:15" ht="12.5" customHeight="1" x14ac:dyDescent="0.35">
      <c r="A3971" s="2">
        <v>79</v>
      </c>
      <c r="B3971" s="2" t="s">
        <v>56</v>
      </c>
      <c r="C3971" s="69">
        <v>167.9735</v>
      </c>
      <c r="D3971" t="s">
        <v>50</v>
      </c>
      <c r="E3971" s="2" t="s">
        <v>44</v>
      </c>
      <c r="F3971" s="2" t="s">
        <v>55</v>
      </c>
      <c r="G3971" s="2">
        <v>2.0999999999999999E-3</v>
      </c>
      <c r="H3971" s="2">
        <f>IF(OR(G3971="",G3972="",G3973="",G3974=""),"",(SUMIF(A3971:A$7000,A3971,G3971:G$7000)))</f>
        <v>5.9000000000000007E-3</v>
      </c>
      <c r="I3971" s="55" t="str">
        <f t="shared" si="372"/>
        <v/>
      </c>
      <c r="J3971" s="61" t="str">
        <f t="shared" si="368"/>
        <v/>
      </c>
      <c r="K3971" s="55">
        <f t="array" ref="K3971">(MAX(IF($A3971=InsertVoiceSwitchActivateLOG!A$1:A$7000,InsertVoiceSwitchActivateLOG!H$1:H$7000,0)))</f>
        <v>1.7199999999999997E-2</v>
      </c>
      <c r="L3971" s="55" t="str">
        <f t="shared" si="373"/>
        <v/>
      </c>
      <c r="M3971" s="55">
        <f t="shared" si="371"/>
        <v>16.199999999997772</v>
      </c>
      <c r="N3971" s="59">
        <f t="shared" si="369"/>
        <v>79</v>
      </c>
      <c r="O3971" s="59">
        <f t="shared" si="370"/>
        <v>1</v>
      </c>
    </row>
    <row r="3972" spans="1:15" ht="12.5" customHeight="1" x14ac:dyDescent="0.35">
      <c r="A3972" s="61">
        <v>79</v>
      </c>
      <c r="B3972" s="61" t="s">
        <v>56</v>
      </c>
      <c r="C3972" s="70">
        <v>167.99080000000001</v>
      </c>
      <c r="D3972" s="59" t="s">
        <v>50</v>
      </c>
      <c r="E3972" s="61" t="s">
        <v>44</v>
      </c>
      <c r="F3972" s="61" t="s">
        <v>55</v>
      </c>
      <c r="G3972" s="61">
        <v>2.0999999999999999E-3</v>
      </c>
      <c r="H3972" s="61">
        <f>IF(OR(G3972="",G3973="",G3974="",G3975=""),"",(SUMIF(A3972:A$7000,A3972,G3972:G$7000)))</f>
        <v>3.7999999999999996E-3</v>
      </c>
      <c r="I3972" s="61" t="str">
        <f t="shared" si="372"/>
        <v/>
      </c>
      <c r="J3972" s="61" t="str">
        <f t="shared" si="368"/>
        <v/>
      </c>
      <c r="K3972" s="61">
        <f t="array" ref="K3972">(MAX(IF($A3972=InsertVoiceSwitchActivateLOG!A$1:A$7000,InsertVoiceSwitchActivateLOG!H$1:H$7000,0)))</f>
        <v>1.7199999999999997E-2</v>
      </c>
      <c r="L3972" s="61" t="str">
        <f t="shared" si="373"/>
        <v/>
      </c>
      <c r="M3972" s="61">
        <f t="shared" si="371"/>
        <v>17.300000000005866</v>
      </c>
      <c r="N3972" s="59">
        <f t="shared" si="369"/>
        <v>79</v>
      </c>
      <c r="O3972" s="59">
        <f t="shared" si="370"/>
        <v>-1</v>
      </c>
    </row>
    <row r="3973" spans="1:15" ht="12.5" customHeight="1" x14ac:dyDescent="0.35">
      <c r="A3973" s="2">
        <v>79</v>
      </c>
      <c r="B3973" s="2" t="s">
        <v>54</v>
      </c>
      <c r="C3973" s="69">
        <v>168.00649999999999</v>
      </c>
      <c r="D3973" t="s">
        <v>50</v>
      </c>
      <c r="E3973" s="2" t="s">
        <v>44</v>
      </c>
      <c r="F3973" s="2" t="s">
        <v>55</v>
      </c>
      <c r="G3973" s="2">
        <v>6.9999999999999999E-4</v>
      </c>
      <c r="H3973" s="2">
        <f>IF(OR(G3973="",G3974="",G3975="",G3976=""),"",(SUMIF(A3973:A$7000,A3973,G3973:G$7000)))</f>
        <v>1.7000000000000001E-3</v>
      </c>
      <c r="I3973" s="55" t="str">
        <f t="shared" si="372"/>
        <v/>
      </c>
      <c r="J3973" s="61" t="str">
        <f t="shared" si="368"/>
        <v/>
      </c>
      <c r="K3973" s="55">
        <f t="array" ref="K3973">(MAX(IF($A3973=InsertVoiceSwitchActivateLOG!A$1:A$7000,InsertVoiceSwitchActivateLOG!H$1:H$7000,0)))</f>
        <v>1.7199999999999997E-2</v>
      </c>
      <c r="L3973" s="55" t="str">
        <f t="shared" si="373"/>
        <v/>
      </c>
      <c r="M3973" s="55">
        <f t="shared" si="371"/>
        <v>15.699999999981173</v>
      </c>
      <c r="N3973" s="59">
        <f t="shared" si="369"/>
        <v>79</v>
      </c>
      <c r="O3973" s="59">
        <f t="shared" si="370"/>
        <v>1</v>
      </c>
    </row>
    <row r="3974" spans="1:15" ht="12.5" customHeight="1" x14ac:dyDescent="0.35">
      <c r="A3974" s="61">
        <v>79</v>
      </c>
      <c r="B3974" s="61" t="s">
        <v>54</v>
      </c>
      <c r="C3974" s="70">
        <v>168.02359999999999</v>
      </c>
      <c r="D3974" s="59" t="s">
        <v>50</v>
      </c>
      <c r="E3974" s="61" t="s">
        <v>44</v>
      </c>
      <c r="F3974" s="61" t="s">
        <v>55</v>
      </c>
      <c r="G3974" s="61">
        <v>6.9999999999999999E-4</v>
      </c>
      <c r="H3974" s="61">
        <f>IF(OR(G3974="",G3975="",G3976="",G3977=""),"",(SUMIF(A3974:A$7000,A3974,G3974:G$7000)))</f>
        <v>1E-3</v>
      </c>
      <c r="I3974" s="61" t="str">
        <f t="shared" si="372"/>
        <v/>
      </c>
      <c r="J3974" s="61" t="str">
        <f t="shared" si="368"/>
        <v/>
      </c>
      <c r="K3974" s="61">
        <f t="array" ref="K3974">(MAX(IF($A3974=InsertVoiceSwitchActivateLOG!A$1:A$7000,InsertVoiceSwitchActivateLOG!H$1:H$7000,0)))</f>
        <v>1.7199999999999997E-2</v>
      </c>
      <c r="L3974" s="61" t="str">
        <f t="shared" si="373"/>
        <v/>
      </c>
      <c r="M3974" s="61">
        <f t="shared" si="371"/>
        <v>17.099999999999227</v>
      </c>
      <c r="N3974" s="59">
        <f t="shared" si="369"/>
        <v>79</v>
      </c>
      <c r="O3974" s="59">
        <f t="shared" si="370"/>
        <v>-1</v>
      </c>
    </row>
    <row r="3975" spans="1:15" ht="12.5" customHeight="1" x14ac:dyDescent="0.35">
      <c r="A3975" s="2">
        <v>79</v>
      </c>
      <c r="B3975" s="2" t="s">
        <v>54</v>
      </c>
      <c r="C3975" s="69">
        <v>168.03919999999999</v>
      </c>
      <c r="D3975" t="s">
        <v>50</v>
      </c>
      <c r="E3975" s="2" t="s">
        <v>44</v>
      </c>
      <c r="F3975" s="2" t="s">
        <v>55</v>
      </c>
      <c r="G3975" s="2">
        <v>1E-4</v>
      </c>
      <c r="H3975" s="2" t="str">
        <f>IF(OR(G3975="",G3976="",G3977="",G3978=""),"",(SUMIF(A3975:A$7000,A3975,G3975:G$7000)))</f>
        <v/>
      </c>
      <c r="I3975" s="55" t="str">
        <f t="shared" si="372"/>
        <v/>
      </c>
      <c r="J3975" s="61" t="str">
        <f t="shared" si="368"/>
        <v/>
      </c>
      <c r="K3975" s="55">
        <f t="array" ref="K3975">(MAX(IF($A3975=InsertVoiceSwitchActivateLOG!A$1:A$7000,InsertVoiceSwitchActivateLOG!H$1:H$7000,0)))</f>
        <v>1.7199999999999997E-2</v>
      </c>
      <c r="L3975" s="55" t="str">
        <f t="shared" si="373"/>
        <v/>
      </c>
      <c r="M3975" s="55">
        <f t="shared" si="371"/>
        <v>15.600000000006276</v>
      </c>
      <c r="N3975" s="59">
        <f t="shared" si="369"/>
        <v>79</v>
      </c>
      <c r="O3975" s="59">
        <f t="shared" si="370"/>
        <v>1</v>
      </c>
    </row>
    <row r="3976" spans="1:15" ht="12.5" customHeight="1" x14ac:dyDescent="0.35">
      <c r="A3976" s="61">
        <v>79</v>
      </c>
      <c r="B3976" s="61" t="s">
        <v>54</v>
      </c>
      <c r="C3976" s="70">
        <v>168.05520000000001</v>
      </c>
      <c r="D3976" s="59" t="s">
        <v>50</v>
      </c>
      <c r="E3976" s="61" t="s">
        <v>44</v>
      </c>
      <c r="F3976" s="61" t="s">
        <v>55</v>
      </c>
      <c r="G3976" s="61">
        <v>1E-4</v>
      </c>
      <c r="H3976" s="61" t="str">
        <f>IF(OR(G3976="",G3977="",G3978="",G3979=""),"",(SUMIF(A3976:A$7000,A3976,G3976:G$7000)))</f>
        <v/>
      </c>
      <c r="I3976" s="61" t="str">
        <f t="shared" si="372"/>
        <v/>
      </c>
      <c r="J3976" s="61" t="str">
        <f t="shared" si="368"/>
        <v/>
      </c>
      <c r="K3976" s="61">
        <f t="array" ref="K3976">(MAX(IF($A3976=InsertVoiceSwitchActivateLOG!A$1:A$7000,InsertVoiceSwitchActivateLOG!H$1:H$7000,0)))</f>
        <v>1.7199999999999997E-2</v>
      </c>
      <c r="L3976" s="61" t="str">
        <f t="shared" si="373"/>
        <v/>
      </c>
      <c r="M3976" s="61">
        <f t="shared" si="371"/>
        <v>16.000000000019554</v>
      </c>
      <c r="N3976" s="59">
        <f t="shared" si="369"/>
        <v>79</v>
      </c>
      <c r="O3976" s="59">
        <f t="shared" si="370"/>
        <v>1</v>
      </c>
    </row>
    <row r="3977" spans="1:15" ht="12.5" customHeight="1" x14ac:dyDescent="0.35">
      <c r="A3977" s="2">
        <v>79</v>
      </c>
      <c r="B3977" s="2" t="s">
        <v>54</v>
      </c>
      <c r="C3977" s="69">
        <v>168.07810000000001</v>
      </c>
      <c r="D3977" t="s">
        <v>50</v>
      </c>
      <c r="E3977" s="2" t="s">
        <v>44</v>
      </c>
      <c r="F3977" s="2" t="s">
        <v>55</v>
      </c>
      <c r="G3977" s="2">
        <v>1E-4</v>
      </c>
      <c r="H3977" s="2" t="str">
        <f>IF(OR(G3977="",G3978="",G3979="",G3980=""),"",(SUMIF(A3977:A$7000,A3977,G3977:G$7000)))</f>
        <v/>
      </c>
      <c r="I3977" s="55" t="str">
        <f t="shared" si="372"/>
        <v/>
      </c>
      <c r="J3977" s="61" t="str">
        <f t="shared" si="368"/>
        <v/>
      </c>
      <c r="K3977" s="55">
        <f t="array" ref="K3977">(MAX(IF($A3977=InsertVoiceSwitchActivateLOG!A$1:A$7000,InsertVoiceSwitchActivateLOG!H$1:H$7000,0)))</f>
        <v>1.7199999999999997E-2</v>
      </c>
      <c r="L3977" s="55" t="str">
        <f t="shared" si="373"/>
        <v/>
      </c>
      <c r="M3977" s="55">
        <f t="shared" si="371"/>
        <v>22.899999999992815</v>
      </c>
      <c r="N3977" s="59" t="str">
        <f t="shared" si="369"/>
        <v/>
      </c>
      <c r="O3977" s="59" t="str">
        <f t="shared" si="370"/>
        <v/>
      </c>
    </row>
    <row r="3978" spans="1:15" ht="12.5" customHeight="1" x14ac:dyDescent="0.35">
      <c r="A3978" s="61">
        <v>79</v>
      </c>
      <c r="B3978" s="61" t="s">
        <v>54</v>
      </c>
      <c r="C3978" s="70">
        <v>168.09389999999999</v>
      </c>
      <c r="D3978" s="59" t="s">
        <v>50</v>
      </c>
      <c r="E3978" s="61" t="s">
        <v>44</v>
      </c>
      <c r="F3978" s="61" t="s">
        <v>55</v>
      </c>
      <c r="G3978" s="61"/>
      <c r="H3978" s="61" t="str">
        <f>IF(OR(G3978="",G3979="",G3980="",G3981=""),"",(SUMIF(A3978:A$7000,A3978,G3978:G$7000)))</f>
        <v/>
      </c>
      <c r="I3978" s="61" t="str">
        <f t="shared" si="372"/>
        <v/>
      </c>
      <c r="J3978" s="61" t="str">
        <f t="shared" si="368"/>
        <v/>
      </c>
      <c r="K3978" s="61">
        <f t="array" ref="K3978">(MAX(IF($A3978=InsertVoiceSwitchActivateLOG!A$1:A$7000,InsertVoiceSwitchActivateLOG!H$1:H$7000,0)))</f>
        <v>1.7199999999999997E-2</v>
      </c>
      <c r="L3978" s="61" t="str">
        <f t="shared" si="373"/>
        <v/>
      </c>
      <c r="M3978" s="61">
        <f t="shared" si="371"/>
        <v>15.799999999984493</v>
      </c>
      <c r="N3978" s="59" t="str">
        <f t="shared" si="369"/>
        <v/>
      </c>
      <c r="O3978" s="59" t="str">
        <f t="shared" si="370"/>
        <v/>
      </c>
    </row>
    <row r="3979" spans="1:15" ht="12.5" customHeight="1" x14ac:dyDescent="0.35">
      <c r="A3979" s="2">
        <v>79</v>
      </c>
      <c r="B3979" s="2" t="s">
        <v>54</v>
      </c>
      <c r="C3979" s="69">
        <v>168.11</v>
      </c>
      <c r="D3979" t="s">
        <v>50</v>
      </c>
      <c r="E3979" s="2" t="s">
        <v>44</v>
      </c>
      <c r="F3979" s="2" t="s">
        <v>55</v>
      </c>
      <c r="G3979" s="2"/>
      <c r="H3979" s="2" t="str">
        <f>IF(OR(G3979="",G3980="",G3981="",G3982=""),"",(SUMIF(A3979:A$7000,A3979,G3979:G$7000)))</f>
        <v/>
      </c>
      <c r="I3979" s="55" t="str">
        <f t="shared" si="372"/>
        <v/>
      </c>
      <c r="J3979" s="61" t="str">
        <f t="shared" si="368"/>
        <v/>
      </c>
      <c r="K3979" s="55">
        <f t="array" ref="K3979">(MAX(IF($A3979=InsertVoiceSwitchActivateLOG!A$1:A$7000,InsertVoiceSwitchActivateLOG!H$1:H$7000,0)))</f>
        <v>1.7199999999999997E-2</v>
      </c>
      <c r="L3979" s="55" t="str">
        <f t="shared" si="373"/>
        <v/>
      </c>
      <c r="M3979" s="55">
        <f t="shared" si="371"/>
        <v>16.100000000022874</v>
      </c>
      <c r="N3979" s="59" t="str">
        <f t="shared" si="369"/>
        <v/>
      </c>
      <c r="O3979" s="59" t="str">
        <f t="shared" si="370"/>
        <v/>
      </c>
    </row>
    <row r="3980" spans="1:15" ht="12.5" customHeight="1" x14ac:dyDescent="0.35">
      <c r="A3980" s="61">
        <v>79</v>
      </c>
      <c r="B3980" s="61" t="s">
        <v>54</v>
      </c>
      <c r="C3980" s="70">
        <v>168.1267</v>
      </c>
      <c r="D3980" s="59" t="s">
        <v>50</v>
      </c>
      <c r="E3980" s="61" t="s">
        <v>44</v>
      </c>
      <c r="F3980" s="61" t="s">
        <v>55</v>
      </c>
      <c r="G3980" s="61"/>
      <c r="H3980" s="61" t="str">
        <f>IF(OR(G3980="",G3981="",G3982="",G3983=""),"",(SUMIF(A3980:A$7000,A3980,G3980:G$7000)))</f>
        <v/>
      </c>
      <c r="I3980" s="61" t="str">
        <f t="shared" si="372"/>
        <v/>
      </c>
      <c r="J3980" s="61" t="str">
        <f t="shared" si="368"/>
        <v/>
      </c>
      <c r="K3980" s="61">
        <f t="array" ref="K3980">(MAX(IF($A3980=InsertVoiceSwitchActivateLOG!A$1:A$7000,InsertVoiceSwitchActivateLOG!H$1:H$7000,0)))</f>
        <v>1.7199999999999997E-2</v>
      </c>
      <c r="L3980" s="61" t="str">
        <f t="shared" si="373"/>
        <v/>
      </c>
      <c r="M3980" s="61">
        <f t="shared" si="371"/>
        <v>16.699999999985948</v>
      </c>
      <c r="N3980" s="59" t="str">
        <f t="shared" si="369"/>
        <v/>
      </c>
      <c r="O3980" s="59" t="str">
        <f t="shared" si="370"/>
        <v/>
      </c>
    </row>
    <row r="3981" spans="1:15" ht="12.5" customHeight="1" x14ac:dyDescent="0.35">
      <c r="A3981" s="2">
        <v>79</v>
      </c>
      <c r="B3981" s="2" t="s">
        <v>54</v>
      </c>
      <c r="C3981" s="69">
        <v>168.1431</v>
      </c>
      <c r="D3981" t="s">
        <v>50</v>
      </c>
      <c r="E3981" s="2" t="s">
        <v>44</v>
      </c>
      <c r="F3981" s="2" t="s">
        <v>55</v>
      </c>
      <c r="G3981" s="2"/>
      <c r="H3981" s="2" t="str">
        <f>IF(OR(G3981="",G3982="",G3983="",G3984=""),"",(SUMIF(A3981:A$7000,A3981,G3981:G$7000)))</f>
        <v/>
      </c>
      <c r="I3981" s="55" t="str">
        <f t="shared" si="372"/>
        <v/>
      </c>
      <c r="J3981" s="61" t="str">
        <f t="shared" si="368"/>
        <v/>
      </c>
      <c r="K3981" s="55">
        <f t="array" ref="K3981">(MAX(IF($A3981=InsertVoiceSwitchActivateLOG!A$1:A$7000,InsertVoiceSwitchActivateLOG!H$1:H$7000,0)))</f>
        <v>1.7199999999999997E-2</v>
      </c>
      <c r="L3981" s="55" t="str">
        <f t="shared" si="373"/>
        <v/>
      </c>
      <c r="M3981" s="55">
        <f t="shared" si="371"/>
        <v>16.400000000004411</v>
      </c>
      <c r="N3981" s="59" t="str">
        <f t="shared" si="369"/>
        <v/>
      </c>
      <c r="O3981" s="59" t="str">
        <f t="shared" si="370"/>
        <v/>
      </c>
    </row>
    <row r="3982" spans="1:15" ht="12.5" customHeight="1" x14ac:dyDescent="0.35">
      <c r="A3982" s="61">
        <v>79</v>
      </c>
      <c r="B3982" s="61" t="s">
        <v>54</v>
      </c>
      <c r="C3982" s="70">
        <v>168.1644</v>
      </c>
      <c r="D3982" s="59" t="s">
        <v>50</v>
      </c>
      <c r="E3982" s="61" t="s">
        <v>44</v>
      </c>
      <c r="F3982" s="61" t="s">
        <v>55</v>
      </c>
      <c r="G3982" s="61"/>
      <c r="H3982" s="61" t="str">
        <f>IF(OR(G3982="",G3983="",G3984="",G3985=""),"",(SUMIF(A3982:A$7000,A3982,G3982:G$7000)))</f>
        <v/>
      </c>
      <c r="I3982" s="61" t="str">
        <f t="shared" si="372"/>
        <v/>
      </c>
      <c r="J3982" s="61" t="str">
        <f t="shared" si="368"/>
        <v/>
      </c>
      <c r="K3982" s="61">
        <f t="array" ref="K3982">(MAX(IF($A3982=InsertVoiceSwitchActivateLOG!A$1:A$7000,InsertVoiceSwitchActivateLOG!H$1:H$7000,0)))</f>
        <v>1.7199999999999997E-2</v>
      </c>
      <c r="L3982" s="61" t="str">
        <f t="shared" si="373"/>
        <v/>
      </c>
      <c r="M3982" s="61">
        <f t="shared" si="371"/>
        <v>21.299999999996544</v>
      </c>
      <c r="N3982" s="59" t="str">
        <f t="shared" si="369"/>
        <v/>
      </c>
      <c r="O3982" s="59" t="str">
        <f t="shared" si="370"/>
        <v/>
      </c>
    </row>
    <row r="3983" spans="1:15" ht="12.5" customHeight="1" x14ac:dyDescent="0.35">
      <c r="A3983" s="2">
        <v>79</v>
      </c>
      <c r="B3983" s="2" t="s">
        <v>54</v>
      </c>
      <c r="C3983" s="69">
        <v>168.18270000000001</v>
      </c>
      <c r="D3983" t="s">
        <v>50</v>
      </c>
      <c r="E3983" s="2" t="s">
        <v>44</v>
      </c>
      <c r="F3983" s="2" t="s">
        <v>55</v>
      </c>
      <c r="G3983" s="2"/>
      <c r="H3983" s="2" t="str">
        <f>IF(OR(G3983="",G3984="",G3985="",G3986=""),"",(SUMIF(A3983:A$7000,A3983,G3983:G$7000)))</f>
        <v/>
      </c>
      <c r="I3983" s="55" t="str">
        <f t="shared" si="372"/>
        <v/>
      </c>
      <c r="J3983" s="61" t="str">
        <f t="shared" si="368"/>
        <v/>
      </c>
      <c r="K3983" s="55">
        <f t="array" ref="K3983">(MAX(IF($A3983=InsertVoiceSwitchActivateLOG!A$1:A$7000,InsertVoiceSwitchActivateLOG!H$1:H$7000,0)))</f>
        <v>1.7199999999999997E-2</v>
      </c>
      <c r="L3983" s="55" t="str">
        <f t="shared" si="373"/>
        <v/>
      </c>
      <c r="M3983" s="55">
        <f t="shared" si="371"/>
        <v>18.300000000010641</v>
      </c>
      <c r="N3983" s="59" t="str">
        <f t="shared" si="369"/>
        <v/>
      </c>
      <c r="O3983" s="59" t="str">
        <f t="shared" si="370"/>
        <v/>
      </c>
    </row>
    <row r="3984" spans="1:15" ht="12.5" customHeight="1" x14ac:dyDescent="0.35">
      <c r="A3984" s="61">
        <v>79</v>
      </c>
      <c r="B3984" s="61" t="s">
        <v>54</v>
      </c>
      <c r="C3984" s="70">
        <v>168.20169999999999</v>
      </c>
      <c r="D3984" s="59" t="s">
        <v>50</v>
      </c>
      <c r="E3984" s="61" t="s">
        <v>44</v>
      </c>
      <c r="F3984" s="61" t="s">
        <v>55</v>
      </c>
      <c r="G3984" s="61"/>
      <c r="H3984" s="61" t="str">
        <f>IF(OR(G3984="",G3985="",G3986="",G3987=""),"",(SUMIF(A3984:A$7000,A3984,G3984:G$7000)))</f>
        <v/>
      </c>
      <c r="I3984" s="61" t="str">
        <f t="shared" si="372"/>
        <v/>
      </c>
      <c r="J3984" s="61" t="str">
        <f t="shared" si="368"/>
        <v/>
      </c>
      <c r="K3984" s="61">
        <f t="array" ref="K3984">(MAX(IF($A3984=InsertVoiceSwitchActivateLOG!A$1:A$7000,InsertVoiceSwitchActivateLOG!H$1:H$7000,0)))</f>
        <v>1.7199999999999997E-2</v>
      </c>
      <c r="L3984" s="61" t="str">
        <f t="shared" si="373"/>
        <v/>
      </c>
      <c r="M3984" s="61">
        <f t="shared" si="371"/>
        <v>18.999999999977035</v>
      </c>
      <c r="N3984" s="59" t="str">
        <f t="shared" si="369"/>
        <v/>
      </c>
      <c r="O3984" s="59" t="str">
        <f t="shared" si="370"/>
        <v/>
      </c>
    </row>
    <row r="3985" spans="1:15" ht="12.5" customHeight="1" x14ac:dyDescent="0.35">
      <c r="A3985" s="2">
        <v>79</v>
      </c>
      <c r="B3985" s="2" t="s">
        <v>54</v>
      </c>
      <c r="C3985" s="69">
        <v>168.22290000000001</v>
      </c>
      <c r="D3985" t="s">
        <v>50</v>
      </c>
      <c r="E3985" s="2" t="s">
        <v>44</v>
      </c>
      <c r="F3985" s="2" t="s">
        <v>55</v>
      </c>
      <c r="G3985" s="2"/>
      <c r="H3985" s="2" t="str">
        <f>IF(OR(G3985="",G3986="",G3987="",G3988=""),"",(SUMIF(A3985:A$7000,A3985,G3985:G$7000)))</f>
        <v/>
      </c>
      <c r="I3985" s="55" t="str">
        <f t="shared" si="372"/>
        <v/>
      </c>
      <c r="J3985" s="61" t="str">
        <f t="shared" ref="J3985:J4048" si="374">IF(L3985="","",(VLOOKUP(A3985,A3985:E10969,5,FALSE)))</f>
        <v/>
      </c>
      <c r="K3985" s="55">
        <f t="array" ref="K3985">(MAX(IF($A3985=InsertVoiceSwitchActivateLOG!A$1:A$7000,InsertVoiceSwitchActivateLOG!H$1:H$7000,0)))</f>
        <v>1.7199999999999997E-2</v>
      </c>
      <c r="L3985" s="55" t="str">
        <f t="shared" si="373"/>
        <v/>
      </c>
      <c r="M3985" s="55">
        <f t="shared" si="371"/>
        <v>21.200000000021646</v>
      </c>
      <c r="N3985" s="59" t="str">
        <f t="shared" ref="N3985:N4048" si="375">IF(AND(G3985&gt;0,G3986&gt;0,G3984&gt;0),A3985,"")</f>
        <v/>
      </c>
      <c r="O3985" s="59" t="str">
        <f t="shared" ref="O3985:O4048" si="376">IF(N3985="","",(IF(G3985&gt;G3986,-1,1)))</f>
        <v/>
      </c>
    </row>
    <row r="3986" spans="1:15" ht="12.5" customHeight="1" x14ac:dyDescent="0.35">
      <c r="A3986" s="61">
        <v>79</v>
      </c>
      <c r="B3986" s="61" t="s">
        <v>54</v>
      </c>
      <c r="C3986" s="70">
        <v>168.24289999999999</v>
      </c>
      <c r="D3986" s="59" t="s">
        <v>50</v>
      </c>
      <c r="E3986" s="61" t="s">
        <v>44</v>
      </c>
      <c r="F3986" s="61" t="s">
        <v>55</v>
      </c>
      <c r="G3986" s="61"/>
      <c r="H3986" s="61" t="str">
        <f>IF(OR(G3986="",G3987="",G3988="",G3989=""),"",(SUMIF(A3986:A$7000,A3986,G3986:G$7000)))</f>
        <v/>
      </c>
      <c r="I3986" s="61" t="str">
        <f t="shared" si="372"/>
        <v/>
      </c>
      <c r="J3986" s="61" t="str">
        <f t="shared" si="374"/>
        <v/>
      </c>
      <c r="K3986" s="61">
        <f t="array" ref="K3986">(MAX(IF($A3986=InsertVoiceSwitchActivateLOG!A$1:A$7000,InsertVoiceSwitchActivateLOG!H$1:H$7000,0)))</f>
        <v>1.7199999999999997E-2</v>
      </c>
      <c r="L3986" s="61" t="str">
        <f t="shared" si="373"/>
        <v/>
      </c>
      <c r="M3986" s="61">
        <f t="shared" ref="M3986:M4049" si="377">IF(A3986=A3985,ABS(C3986-C3985),0)*1000</f>
        <v>19.99999999998181</v>
      </c>
      <c r="N3986" s="59" t="str">
        <f t="shared" si="375"/>
        <v/>
      </c>
      <c r="O3986" s="59" t="str">
        <f t="shared" si="376"/>
        <v/>
      </c>
    </row>
    <row r="3987" spans="1:15" ht="12.5" customHeight="1" x14ac:dyDescent="0.35">
      <c r="A3987" s="2">
        <v>79</v>
      </c>
      <c r="B3987" s="2" t="s">
        <v>54</v>
      </c>
      <c r="C3987" s="69">
        <v>168.26169999999999</v>
      </c>
      <c r="D3987" t="s">
        <v>50</v>
      </c>
      <c r="E3987" s="2" t="s">
        <v>44</v>
      </c>
      <c r="F3987" s="2" t="s">
        <v>55</v>
      </c>
      <c r="G3987" s="2"/>
      <c r="H3987" s="2" t="str">
        <f>IF(OR(G3987="",G3988="",G3989="",G3990=""),"",(SUMIF(A3987:A$7000,A3987,G3987:G$7000)))</f>
        <v/>
      </c>
      <c r="I3987" s="55" t="str">
        <f t="shared" si="372"/>
        <v/>
      </c>
      <c r="J3987" s="61" t="str">
        <f t="shared" si="374"/>
        <v/>
      </c>
      <c r="K3987" s="55">
        <f t="array" ref="K3987">(MAX(IF($A3987=InsertVoiceSwitchActivateLOG!A$1:A$7000,InsertVoiceSwitchActivateLOG!H$1:H$7000,0)))</f>
        <v>1.7199999999999997E-2</v>
      </c>
      <c r="L3987" s="55" t="str">
        <f t="shared" si="373"/>
        <v/>
      </c>
      <c r="M3987" s="55">
        <f t="shared" si="377"/>
        <v>18.799999999998818</v>
      </c>
      <c r="N3987" s="59" t="str">
        <f t="shared" si="375"/>
        <v/>
      </c>
      <c r="O3987" s="59" t="str">
        <f t="shared" si="376"/>
        <v/>
      </c>
    </row>
    <row r="3988" spans="1:15" ht="12.5" customHeight="1" x14ac:dyDescent="0.35">
      <c r="A3988" s="61">
        <v>79</v>
      </c>
      <c r="B3988" s="61" t="s">
        <v>54</v>
      </c>
      <c r="C3988" s="70">
        <v>168.28229999999999</v>
      </c>
      <c r="D3988" s="59" t="s">
        <v>50</v>
      </c>
      <c r="E3988" s="61" t="s">
        <v>44</v>
      </c>
      <c r="F3988" s="61" t="s">
        <v>55</v>
      </c>
      <c r="G3988" s="61"/>
      <c r="H3988" s="61" t="str">
        <f>IF(OR(G3988="",G3989="",G3990="",G3991=""),"",(SUMIF(A3988:A$7000,A3988,G3988:G$7000)))</f>
        <v/>
      </c>
      <c r="I3988" s="61" t="str">
        <f t="shared" si="372"/>
        <v/>
      </c>
      <c r="J3988" s="61" t="str">
        <f t="shared" si="374"/>
        <v/>
      </c>
      <c r="K3988" s="61">
        <f t="array" ref="K3988">(MAX(IF($A3988=InsertVoiceSwitchActivateLOG!A$1:A$7000,InsertVoiceSwitchActivateLOG!H$1:H$7000,0)))</f>
        <v>1.7199999999999997E-2</v>
      </c>
      <c r="L3988" s="61" t="str">
        <f t="shared" si="373"/>
        <v/>
      </c>
      <c r="M3988" s="61">
        <f t="shared" si="377"/>
        <v>20.600000000001728</v>
      </c>
      <c r="N3988" s="59" t="str">
        <f t="shared" si="375"/>
        <v/>
      </c>
      <c r="O3988" s="59" t="str">
        <f t="shared" si="376"/>
        <v/>
      </c>
    </row>
    <row r="3989" spans="1:15" ht="12.5" customHeight="1" x14ac:dyDescent="0.35">
      <c r="A3989" s="2">
        <v>79</v>
      </c>
      <c r="B3989" s="2" t="s">
        <v>54</v>
      </c>
      <c r="C3989" s="69">
        <v>168.3005</v>
      </c>
      <c r="D3989" t="s">
        <v>50</v>
      </c>
      <c r="E3989" s="2" t="s">
        <v>44</v>
      </c>
      <c r="F3989" s="2" t="s">
        <v>55</v>
      </c>
      <c r="G3989" s="2"/>
      <c r="H3989" s="2" t="str">
        <f>IF(OR(G3989="",G3990="",G3991="",G3992=""),"",(SUMIF(A3989:A$7000,A3989,G3989:G$7000)))</f>
        <v/>
      </c>
      <c r="I3989" s="55" t="str">
        <f t="shared" si="372"/>
        <v/>
      </c>
      <c r="J3989" s="61" t="str">
        <f t="shared" si="374"/>
        <v/>
      </c>
      <c r="K3989" s="55">
        <f t="array" ref="K3989">(MAX(IF($A3989=InsertVoiceSwitchActivateLOG!A$1:A$7000,InsertVoiceSwitchActivateLOG!H$1:H$7000,0)))</f>
        <v>1.7199999999999997E-2</v>
      </c>
      <c r="L3989" s="55" t="str">
        <f t="shared" si="373"/>
        <v/>
      </c>
      <c r="M3989" s="55">
        <f t="shared" si="377"/>
        <v>18.200000000007321</v>
      </c>
      <c r="N3989" s="59" t="str">
        <f t="shared" si="375"/>
        <v/>
      </c>
      <c r="O3989" s="59" t="str">
        <f t="shared" si="376"/>
        <v/>
      </c>
    </row>
    <row r="3990" spans="1:15" ht="12.5" customHeight="1" x14ac:dyDescent="0.35">
      <c r="A3990" s="61">
        <v>79</v>
      </c>
      <c r="B3990" s="61" t="s">
        <v>54</v>
      </c>
      <c r="C3990" s="70">
        <v>168.31989999999999</v>
      </c>
      <c r="D3990" s="59" t="s">
        <v>50</v>
      </c>
      <c r="E3990" s="61" t="s">
        <v>44</v>
      </c>
      <c r="F3990" s="61" t="s">
        <v>55</v>
      </c>
      <c r="G3990" s="61"/>
      <c r="H3990" s="61" t="str">
        <f>IF(OR(G3990="",G3991="",G3992="",G3993=""),"",(SUMIF(A3990:A$7000,A3990,G3990:G$7000)))</f>
        <v/>
      </c>
      <c r="I3990" s="61" t="str">
        <f t="shared" si="372"/>
        <v/>
      </c>
      <c r="J3990" s="61" t="str">
        <f t="shared" si="374"/>
        <v/>
      </c>
      <c r="K3990" s="61">
        <f t="array" ref="K3990">(MAX(IF($A3990=InsertVoiceSwitchActivateLOG!A$1:A$7000,InsertVoiceSwitchActivateLOG!H$1:H$7000,0)))</f>
        <v>1.7199999999999997E-2</v>
      </c>
      <c r="L3990" s="61" t="str">
        <f t="shared" si="373"/>
        <v/>
      </c>
      <c r="M3990" s="61">
        <f t="shared" si="377"/>
        <v>19.399999999990314</v>
      </c>
      <c r="N3990" s="59" t="str">
        <f t="shared" si="375"/>
        <v/>
      </c>
      <c r="O3990" s="59" t="str">
        <f t="shared" si="376"/>
        <v/>
      </c>
    </row>
    <row r="3991" spans="1:15" ht="12.5" customHeight="1" x14ac:dyDescent="0.35">
      <c r="A3991" s="2">
        <v>79</v>
      </c>
      <c r="B3991" s="2" t="s">
        <v>54</v>
      </c>
      <c r="C3991" s="69">
        <v>168.33750000000001</v>
      </c>
      <c r="D3991" t="s">
        <v>50</v>
      </c>
      <c r="E3991" s="2" t="s">
        <v>44</v>
      </c>
      <c r="F3991" s="2" t="s">
        <v>55</v>
      </c>
      <c r="G3991" s="2"/>
      <c r="H3991" s="2" t="str">
        <f>IF(OR(G3991="",G3992="",G3993="",G3994=""),"",(SUMIF(A3991:A$7000,A3991,G3991:G$7000)))</f>
        <v/>
      </c>
      <c r="I3991" s="55" t="str">
        <f t="shared" si="372"/>
        <v/>
      </c>
      <c r="J3991" s="61" t="str">
        <f t="shared" si="374"/>
        <v/>
      </c>
      <c r="K3991" s="55">
        <f t="array" ref="K3991">(MAX(IF($A3991=InsertVoiceSwitchActivateLOG!A$1:A$7000,InsertVoiceSwitchActivateLOG!H$1:H$7000,0)))</f>
        <v>1.7199999999999997E-2</v>
      </c>
      <c r="L3991" s="55" t="str">
        <f t="shared" si="373"/>
        <v/>
      </c>
      <c r="M3991" s="55">
        <f t="shared" si="377"/>
        <v>17.600000000015825</v>
      </c>
      <c r="N3991" s="59" t="str">
        <f t="shared" si="375"/>
        <v/>
      </c>
      <c r="O3991" s="59" t="str">
        <f t="shared" si="376"/>
        <v/>
      </c>
    </row>
    <row r="3992" spans="1:15" ht="12.5" customHeight="1" x14ac:dyDescent="0.35">
      <c r="A3992" s="61">
        <v>79</v>
      </c>
      <c r="B3992" s="61" t="s">
        <v>54</v>
      </c>
      <c r="C3992" s="70">
        <v>168.35730000000001</v>
      </c>
      <c r="D3992" s="59" t="s">
        <v>50</v>
      </c>
      <c r="E3992" s="61" t="s">
        <v>44</v>
      </c>
      <c r="F3992" s="61" t="s">
        <v>55</v>
      </c>
      <c r="G3992" s="61"/>
      <c r="H3992" s="61" t="str">
        <f>IF(OR(G3992="",G3993="",G3994="",G3995=""),"",(SUMIF(A3992:A$7000,A3992,G3992:G$7000)))</f>
        <v/>
      </c>
      <c r="I3992" s="61" t="str">
        <f t="shared" si="372"/>
        <v/>
      </c>
      <c r="J3992" s="61" t="str">
        <f t="shared" si="374"/>
        <v/>
      </c>
      <c r="K3992" s="61">
        <f t="array" ref="K3992">(MAX(IF($A3992=InsertVoiceSwitchActivateLOG!A$1:A$7000,InsertVoiceSwitchActivateLOG!H$1:H$7000,0)))</f>
        <v>1.7199999999999997E-2</v>
      </c>
      <c r="L3992" s="61" t="str">
        <f t="shared" si="373"/>
        <v/>
      </c>
      <c r="M3992" s="61">
        <f t="shared" si="377"/>
        <v>19.800000000003593</v>
      </c>
      <c r="N3992" s="59" t="str">
        <f t="shared" si="375"/>
        <v/>
      </c>
      <c r="O3992" s="59" t="str">
        <f t="shared" si="376"/>
        <v/>
      </c>
    </row>
    <row r="3993" spans="1:15" ht="12.5" customHeight="1" x14ac:dyDescent="0.35">
      <c r="A3993" s="2">
        <v>79</v>
      </c>
      <c r="B3993" s="2" t="s">
        <v>54</v>
      </c>
      <c r="C3993" s="69">
        <v>168.37639999999999</v>
      </c>
      <c r="D3993" t="s">
        <v>50</v>
      </c>
      <c r="E3993" s="2" t="s">
        <v>44</v>
      </c>
      <c r="F3993" s="2" t="s">
        <v>55</v>
      </c>
      <c r="G3993" s="2"/>
      <c r="H3993" s="2" t="str">
        <f>IF(OR(G3993="",G3994="",G3995="",G3996=""),"",(SUMIF(A3993:A$7000,A3993,G3993:G$7000)))</f>
        <v/>
      </c>
      <c r="I3993" s="55" t="str">
        <f t="shared" si="372"/>
        <v/>
      </c>
      <c r="J3993" s="61" t="str">
        <f t="shared" si="374"/>
        <v/>
      </c>
      <c r="K3993" s="55">
        <f t="array" ref="K3993">(MAX(IF($A3993=InsertVoiceSwitchActivateLOG!A$1:A$7000,InsertVoiceSwitchActivateLOG!H$1:H$7000,0)))</f>
        <v>1.7199999999999997E-2</v>
      </c>
      <c r="L3993" s="55" t="str">
        <f t="shared" si="373"/>
        <v/>
      </c>
      <c r="M3993" s="55">
        <f t="shared" si="377"/>
        <v>19.099999999980355</v>
      </c>
      <c r="N3993" s="59" t="str">
        <f t="shared" si="375"/>
        <v/>
      </c>
      <c r="O3993" s="59" t="str">
        <f t="shared" si="376"/>
        <v/>
      </c>
    </row>
    <row r="3994" spans="1:15" ht="12.5" customHeight="1" x14ac:dyDescent="0.35">
      <c r="A3994" s="61">
        <v>80</v>
      </c>
      <c r="B3994" s="61" t="s">
        <v>54</v>
      </c>
      <c r="C3994" s="70">
        <v>169.3954</v>
      </c>
      <c r="D3994" s="59" t="s">
        <v>50</v>
      </c>
      <c r="E3994" s="61" t="s">
        <v>41</v>
      </c>
      <c r="F3994" s="61" t="s">
        <v>55</v>
      </c>
      <c r="G3994" s="61"/>
      <c r="H3994" s="61" t="str">
        <f>IF(OR(G3994="",G3995="",G3996="",G3997=""),"",(SUMIF(A3994:A$7000,A3994,G3994:G$7000)))</f>
        <v/>
      </c>
      <c r="I3994" s="61" t="str">
        <f t="shared" ref="I3994:I4057" si="378">IF(L3994="","",A3994)</f>
        <v/>
      </c>
      <c r="J3994" s="61" t="str">
        <f t="shared" si="374"/>
        <v/>
      </c>
      <c r="K3994" s="61">
        <f t="array" ref="K3994">(MAX(IF($A3994=InsertVoiceSwitchActivateLOG!A$1:A$7000,InsertVoiceSwitchActivateLOG!H$1:H$7000,0)))</f>
        <v>0.12189999999999998</v>
      </c>
      <c r="L3994" s="61" t="str">
        <f t="shared" ref="L3994:L4057" si="379">IF(H3994="","",IF(AND(H3993="",H3992="",H3991=""),C3994,""))</f>
        <v/>
      </c>
      <c r="M3994" s="61">
        <f t="shared" si="377"/>
        <v>0</v>
      </c>
      <c r="N3994" s="59" t="str">
        <f t="shared" si="375"/>
        <v/>
      </c>
      <c r="O3994" s="59" t="str">
        <f t="shared" si="376"/>
        <v/>
      </c>
    </row>
    <row r="3995" spans="1:15" ht="12.5" customHeight="1" x14ac:dyDescent="0.35">
      <c r="A3995" s="2">
        <v>80</v>
      </c>
      <c r="B3995" s="2" t="s">
        <v>54</v>
      </c>
      <c r="C3995" s="69">
        <v>169.41120000000001</v>
      </c>
      <c r="D3995" t="s">
        <v>50</v>
      </c>
      <c r="E3995" s="2" t="s">
        <v>41</v>
      </c>
      <c r="F3995" s="2" t="s">
        <v>55</v>
      </c>
      <c r="G3995" s="2"/>
      <c r="H3995" s="2" t="str">
        <f>IF(OR(G3995="",G3996="",G3997="",G3998=""),"",(SUMIF(A3995:A$7000,A3995,G3995:G$7000)))</f>
        <v/>
      </c>
      <c r="I3995" s="55" t="str">
        <f t="shared" si="378"/>
        <v/>
      </c>
      <c r="J3995" s="61" t="str">
        <f t="shared" si="374"/>
        <v/>
      </c>
      <c r="K3995" s="55">
        <f t="array" ref="K3995">(MAX(IF($A3995=InsertVoiceSwitchActivateLOG!A$1:A$7000,InsertVoiceSwitchActivateLOG!H$1:H$7000,0)))</f>
        <v>0.12189999999999998</v>
      </c>
      <c r="L3995" s="55" t="str">
        <f t="shared" si="379"/>
        <v/>
      </c>
      <c r="M3995" s="55">
        <f t="shared" si="377"/>
        <v>15.800000000012915</v>
      </c>
      <c r="N3995" s="59" t="str">
        <f t="shared" si="375"/>
        <v/>
      </c>
      <c r="O3995" s="59" t="str">
        <f t="shared" si="376"/>
        <v/>
      </c>
    </row>
    <row r="3996" spans="1:15" ht="12.5" customHeight="1" x14ac:dyDescent="0.35">
      <c r="A3996" s="61">
        <v>80</v>
      </c>
      <c r="B3996" s="61" t="s">
        <v>54</v>
      </c>
      <c r="C3996" s="70">
        <v>169.42740000000001</v>
      </c>
      <c r="D3996" s="59" t="s">
        <v>50</v>
      </c>
      <c r="E3996" s="61" t="s">
        <v>41</v>
      </c>
      <c r="F3996" s="61" t="s">
        <v>55</v>
      </c>
      <c r="G3996" s="61"/>
      <c r="H3996" s="61" t="str">
        <f>IF(OR(G3996="",G3997="",G3998="",G3999=""),"",(SUMIF(A3996:A$7000,A3996,G3996:G$7000)))</f>
        <v/>
      </c>
      <c r="I3996" s="61" t="str">
        <f t="shared" si="378"/>
        <v/>
      </c>
      <c r="J3996" s="61" t="str">
        <f t="shared" si="374"/>
        <v/>
      </c>
      <c r="K3996" s="61">
        <f t="array" ref="K3996">(MAX(IF($A3996=InsertVoiceSwitchActivateLOG!A$1:A$7000,InsertVoiceSwitchActivateLOG!H$1:H$7000,0)))</f>
        <v>0.12189999999999998</v>
      </c>
      <c r="L3996" s="61" t="str">
        <f t="shared" si="379"/>
        <v/>
      </c>
      <c r="M3996" s="61">
        <f t="shared" si="377"/>
        <v>16.199999999997772</v>
      </c>
      <c r="N3996" s="59" t="str">
        <f t="shared" si="375"/>
        <v/>
      </c>
      <c r="O3996" s="59" t="str">
        <f t="shared" si="376"/>
        <v/>
      </c>
    </row>
    <row r="3997" spans="1:15" ht="12.5" customHeight="1" x14ac:dyDescent="0.35">
      <c r="A3997" s="2">
        <v>80</v>
      </c>
      <c r="B3997" s="2" t="s">
        <v>54</v>
      </c>
      <c r="C3997" s="69">
        <v>169.44370000000001</v>
      </c>
      <c r="D3997" t="s">
        <v>50</v>
      </c>
      <c r="E3997" s="2" t="s">
        <v>41</v>
      </c>
      <c r="F3997" s="2" t="s">
        <v>55</v>
      </c>
      <c r="G3997" s="2"/>
      <c r="H3997" s="2" t="str">
        <f>IF(OR(G3997="",G3998="",G3999="",G4000=""),"",(SUMIF(A3997:A$7000,A3997,G3997:G$7000)))</f>
        <v/>
      </c>
      <c r="I3997" s="55" t="str">
        <f t="shared" si="378"/>
        <v/>
      </c>
      <c r="J3997" s="61" t="str">
        <f t="shared" si="374"/>
        <v/>
      </c>
      <c r="K3997" s="55">
        <f t="array" ref="K3997">(MAX(IF($A3997=InsertVoiceSwitchActivateLOG!A$1:A$7000,InsertVoiceSwitchActivateLOG!H$1:H$7000,0)))</f>
        <v>0.12189999999999998</v>
      </c>
      <c r="L3997" s="55" t="str">
        <f t="shared" si="379"/>
        <v/>
      </c>
      <c r="M3997" s="55">
        <f t="shared" si="377"/>
        <v>16.300000000001091</v>
      </c>
      <c r="N3997" s="59" t="str">
        <f t="shared" si="375"/>
        <v/>
      </c>
      <c r="O3997" s="59" t="str">
        <f t="shared" si="376"/>
        <v/>
      </c>
    </row>
    <row r="3998" spans="1:15" ht="12.5" customHeight="1" x14ac:dyDescent="0.35">
      <c r="A3998" s="61">
        <v>80</v>
      </c>
      <c r="B3998" s="61" t="s">
        <v>54</v>
      </c>
      <c r="C3998" s="70">
        <v>169.465</v>
      </c>
      <c r="D3998" s="59" t="s">
        <v>50</v>
      </c>
      <c r="E3998" s="61" t="s">
        <v>41</v>
      </c>
      <c r="F3998" s="61" t="s">
        <v>55</v>
      </c>
      <c r="G3998" s="61"/>
      <c r="H3998" s="61" t="str">
        <f>IF(OR(G3998="",G3999="",G4000="",G4001=""),"",(SUMIF(A3998:A$7000,A3998,G3998:G$7000)))</f>
        <v/>
      </c>
      <c r="I3998" s="61" t="str">
        <f t="shared" si="378"/>
        <v/>
      </c>
      <c r="J3998" s="61" t="str">
        <f t="shared" si="374"/>
        <v/>
      </c>
      <c r="K3998" s="61">
        <f t="array" ref="K3998">(MAX(IF($A3998=InsertVoiceSwitchActivateLOG!A$1:A$7000,InsertVoiceSwitchActivateLOG!H$1:H$7000,0)))</f>
        <v>0.12189999999999998</v>
      </c>
      <c r="L3998" s="61" t="str">
        <f t="shared" si="379"/>
        <v/>
      </c>
      <c r="M3998" s="61">
        <f t="shared" si="377"/>
        <v>21.299999999996544</v>
      </c>
      <c r="N3998" s="59" t="str">
        <f t="shared" si="375"/>
        <v/>
      </c>
      <c r="O3998" s="59" t="str">
        <f t="shared" si="376"/>
        <v/>
      </c>
    </row>
    <row r="3999" spans="1:15" ht="12.5" customHeight="1" x14ac:dyDescent="0.35">
      <c r="A3999" s="2">
        <v>80</v>
      </c>
      <c r="B3999" s="2" t="s">
        <v>54</v>
      </c>
      <c r="C3999" s="69">
        <v>169.49039999999999</v>
      </c>
      <c r="D3999" t="s">
        <v>50</v>
      </c>
      <c r="E3999" s="2" t="s">
        <v>41</v>
      </c>
      <c r="F3999" s="2" t="s">
        <v>55</v>
      </c>
      <c r="G3999" s="2"/>
      <c r="H3999" s="2" t="str">
        <f>IF(OR(G3999="",G4000="",G4001="",G4002=""),"",(SUMIF(A3999:A$7000,A3999,G3999:G$7000)))</f>
        <v/>
      </c>
      <c r="I3999" s="55" t="str">
        <f t="shared" si="378"/>
        <v/>
      </c>
      <c r="J3999" s="61" t="str">
        <f t="shared" si="374"/>
        <v/>
      </c>
      <c r="K3999" s="55">
        <f t="array" ref="K3999">(MAX(IF($A3999=InsertVoiceSwitchActivateLOG!A$1:A$7000,InsertVoiceSwitchActivateLOG!H$1:H$7000,0)))</f>
        <v>0.12189999999999998</v>
      </c>
      <c r="L3999" s="55" t="str">
        <f t="shared" si="379"/>
        <v/>
      </c>
      <c r="M3999" s="55">
        <f t="shared" si="377"/>
        <v>25.399999999990541</v>
      </c>
      <c r="N3999" s="59" t="str">
        <f t="shared" si="375"/>
        <v/>
      </c>
      <c r="O3999" s="59" t="str">
        <f t="shared" si="376"/>
        <v/>
      </c>
    </row>
    <row r="4000" spans="1:15" ht="12.5" customHeight="1" x14ac:dyDescent="0.35">
      <c r="A4000" s="61">
        <v>80</v>
      </c>
      <c r="B4000" s="61" t="s">
        <v>54</v>
      </c>
      <c r="C4000" s="70">
        <v>169.50649999999999</v>
      </c>
      <c r="D4000" s="59" t="s">
        <v>50</v>
      </c>
      <c r="E4000" s="61" t="s">
        <v>41</v>
      </c>
      <c r="F4000" s="61" t="s">
        <v>55</v>
      </c>
      <c r="G4000" s="61"/>
      <c r="H4000" s="61" t="str">
        <f>IF(OR(G4000="",G4001="",G4002="",G4003=""),"",(SUMIF(A4000:A$7000,A4000,G4000:G$7000)))</f>
        <v/>
      </c>
      <c r="I4000" s="61" t="str">
        <f t="shared" si="378"/>
        <v/>
      </c>
      <c r="J4000" s="61" t="str">
        <f t="shared" si="374"/>
        <v/>
      </c>
      <c r="K4000" s="61">
        <f t="array" ref="K4000">(MAX(IF($A4000=InsertVoiceSwitchActivateLOG!A$1:A$7000,InsertVoiceSwitchActivateLOG!H$1:H$7000,0)))</f>
        <v>0.12189999999999998</v>
      </c>
      <c r="L4000" s="61" t="str">
        <f t="shared" si="379"/>
        <v/>
      </c>
      <c r="M4000" s="61">
        <f t="shared" si="377"/>
        <v>16.099999999994452</v>
      </c>
      <c r="N4000" s="59" t="str">
        <f t="shared" si="375"/>
        <v/>
      </c>
      <c r="O4000" s="59" t="str">
        <f t="shared" si="376"/>
        <v/>
      </c>
    </row>
    <row r="4001" spans="1:15" ht="12.5" customHeight="1" x14ac:dyDescent="0.35">
      <c r="A4001" s="2">
        <v>80</v>
      </c>
      <c r="B4001" s="2" t="s">
        <v>54</v>
      </c>
      <c r="C4001" s="69">
        <v>169.52529999999999</v>
      </c>
      <c r="D4001" t="s">
        <v>50</v>
      </c>
      <c r="E4001" s="2" t="s">
        <v>41</v>
      </c>
      <c r="F4001" s="2" t="s">
        <v>55</v>
      </c>
      <c r="G4001" s="2"/>
      <c r="H4001" s="2" t="str">
        <f>IF(OR(G4001="",G4002="",G4003="",G4004=""),"",(SUMIF(A4001:A$7000,A4001,G4001:G$7000)))</f>
        <v/>
      </c>
      <c r="I4001" s="55" t="str">
        <f t="shared" si="378"/>
        <v/>
      </c>
      <c r="J4001" s="61" t="str">
        <f t="shared" si="374"/>
        <v/>
      </c>
      <c r="K4001" s="55">
        <f t="array" ref="K4001">(MAX(IF($A4001=InsertVoiceSwitchActivateLOG!A$1:A$7000,InsertVoiceSwitchActivateLOG!H$1:H$7000,0)))</f>
        <v>0.12189999999999998</v>
      </c>
      <c r="L4001" s="55" t="str">
        <f t="shared" si="379"/>
        <v/>
      </c>
      <c r="M4001" s="55">
        <f t="shared" si="377"/>
        <v>18.799999999998818</v>
      </c>
      <c r="N4001" s="59" t="str">
        <f t="shared" si="375"/>
        <v/>
      </c>
      <c r="O4001" s="59" t="str">
        <f t="shared" si="376"/>
        <v/>
      </c>
    </row>
    <row r="4002" spans="1:15" ht="12.5" customHeight="1" x14ac:dyDescent="0.35">
      <c r="A4002" s="61">
        <v>80</v>
      </c>
      <c r="B4002" s="61" t="s">
        <v>54</v>
      </c>
      <c r="C4002" s="70">
        <v>169.5436</v>
      </c>
      <c r="D4002" s="59" t="s">
        <v>50</v>
      </c>
      <c r="E4002" s="61" t="s">
        <v>41</v>
      </c>
      <c r="F4002" s="61" t="s">
        <v>55</v>
      </c>
      <c r="G4002" s="61"/>
      <c r="H4002" s="61" t="str">
        <f>IF(OR(G4002="",G4003="",G4004="",G4005=""),"",(SUMIF(A4002:A$7000,A4002,G4002:G$7000)))</f>
        <v/>
      </c>
      <c r="I4002" s="61" t="str">
        <f t="shared" si="378"/>
        <v/>
      </c>
      <c r="J4002" s="61" t="str">
        <f t="shared" si="374"/>
        <v/>
      </c>
      <c r="K4002" s="61">
        <f t="array" ref="K4002">(MAX(IF($A4002=InsertVoiceSwitchActivateLOG!A$1:A$7000,InsertVoiceSwitchActivateLOG!H$1:H$7000,0)))</f>
        <v>0.12189999999999998</v>
      </c>
      <c r="L4002" s="61" t="str">
        <f t="shared" si="379"/>
        <v/>
      </c>
      <c r="M4002" s="61">
        <f t="shared" si="377"/>
        <v>18.300000000010641</v>
      </c>
      <c r="N4002" s="59" t="str">
        <f t="shared" si="375"/>
        <v/>
      </c>
      <c r="O4002" s="59" t="str">
        <f t="shared" si="376"/>
        <v/>
      </c>
    </row>
    <row r="4003" spans="1:15" ht="12.5" customHeight="1" x14ac:dyDescent="0.35">
      <c r="A4003" s="2">
        <v>80</v>
      </c>
      <c r="B4003" s="2" t="s">
        <v>54</v>
      </c>
      <c r="C4003" s="69">
        <v>169.571</v>
      </c>
      <c r="D4003" t="s">
        <v>50</v>
      </c>
      <c r="E4003" s="2" t="s">
        <v>41</v>
      </c>
      <c r="F4003" s="2" t="s">
        <v>55</v>
      </c>
      <c r="G4003" s="2"/>
      <c r="H4003" s="2" t="str">
        <f>IF(OR(G4003="",G4004="",G4005="",G4006=""),"",(SUMIF(A4003:A$7000,A4003,G4003:G$7000)))</f>
        <v/>
      </c>
      <c r="I4003" s="55" t="str">
        <f t="shared" si="378"/>
        <v/>
      </c>
      <c r="J4003" s="61" t="str">
        <f t="shared" si="374"/>
        <v/>
      </c>
      <c r="K4003" s="55">
        <f t="array" ref="K4003">(MAX(IF($A4003=InsertVoiceSwitchActivateLOG!A$1:A$7000,InsertVoiceSwitchActivateLOG!H$1:H$7000,0)))</f>
        <v>0.12189999999999998</v>
      </c>
      <c r="L4003" s="55" t="str">
        <f t="shared" si="379"/>
        <v/>
      </c>
      <c r="M4003" s="55">
        <f t="shared" si="377"/>
        <v>27.400000000000091</v>
      </c>
      <c r="N4003" s="59" t="str">
        <f t="shared" si="375"/>
        <v/>
      </c>
      <c r="O4003" s="59" t="str">
        <f t="shared" si="376"/>
        <v/>
      </c>
    </row>
    <row r="4004" spans="1:15" ht="12.5" customHeight="1" x14ac:dyDescent="0.35">
      <c r="A4004" s="61">
        <v>80</v>
      </c>
      <c r="B4004" s="61" t="s">
        <v>54</v>
      </c>
      <c r="C4004" s="70">
        <v>169.5949</v>
      </c>
      <c r="D4004" s="59" t="s">
        <v>50</v>
      </c>
      <c r="E4004" s="61" t="s">
        <v>41</v>
      </c>
      <c r="F4004" s="61" t="s">
        <v>55</v>
      </c>
      <c r="G4004" s="61"/>
      <c r="H4004" s="61" t="str">
        <f>IF(OR(G4004="",G4005="",G4006="",G4007=""),"",(SUMIF(A4004:A$7000,A4004,G4004:G$7000)))</f>
        <v/>
      </c>
      <c r="I4004" s="61" t="str">
        <f t="shared" si="378"/>
        <v/>
      </c>
      <c r="J4004" s="61" t="str">
        <f t="shared" si="374"/>
        <v/>
      </c>
      <c r="K4004" s="61">
        <f t="array" ref="K4004">(MAX(IF($A4004=InsertVoiceSwitchActivateLOG!A$1:A$7000,InsertVoiceSwitchActivateLOG!H$1:H$7000,0)))</f>
        <v>0.12189999999999998</v>
      </c>
      <c r="L4004" s="61" t="str">
        <f t="shared" si="379"/>
        <v/>
      </c>
      <c r="M4004" s="61">
        <f t="shared" si="377"/>
        <v>23.89999999999759</v>
      </c>
      <c r="N4004" s="59" t="str">
        <f t="shared" si="375"/>
        <v/>
      </c>
      <c r="O4004" s="59" t="str">
        <f t="shared" si="376"/>
        <v/>
      </c>
    </row>
    <row r="4005" spans="1:15" ht="12.5" customHeight="1" x14ac:dyDescent="0.35">
      <c r="A4005" s="2">
        <v>80</v>
      </c>
      <c r="B4005" s="2" t="s">
        <v>54</v>
      </c>
      <c r="C4005" s="69">
        <v>169.6163</v>
      </c>
      <c r="D4005" t="s">
        <v>50</v>
      </c>
      <c r="E4005" s="2" t="s">
        <v>41</v>
      </c>
      <c r="F4005" s="2" t="s">
        <v>55</v>
      </c>
      <c r="G4005" s="2"/>
      <c r="H4005" s="2" t="str">
        <f>IF(OR(G4005="",G4006="",G4007="",G4008=""),"",(SUMIF(A4005:A$7000,A4005,G4005:G$7000)))</f>
        <v/>
      </c>
      <c r="I4005" s="55" t="str">
        <f t="shared" si="378"/>
        <v/>
      </c>
      <c r="J4005" s="61" t="str">
        <f t="shared" si="374"/>
        <v/>
      </c>
      <c r="K4005" s="55">
        <f t="array" ref="K4005">(MAX(IF($A4005=InsertVoiceSwitchActivateLOG!A$1:A$7000,InsertVoiceSwitchActivateLOG!H$1:H$7000,0)))</f>
        <v>0.12189999999999998</v>
      </c>
      <c r="L4005" s="55" t="str">
        <f t="shared" si="379"/>
        <v/>
      </c>
      <c r="M4005" s="55">
        <f t="shared" si="377"/>
        <v>21.399999999999864</v>
      </c>
      <c r="N4005" s="59" t="str">
        <f t="shared" si="375"/>
        <v/>
      </c>
      <c r="O4005" s="59" t="str">
        <f t="shared" si="376"/>
        <v/>
      </c>
    </row>
    <row r="4006" spans="1:15" ht="12.5" customHeight="1" x14ac:dyDescent="0.35">
      <c r="A4006" s="61">
        <v>80</v>
      </c>
      <c r="B4006" s="61" t="s">
        <v>54</v>
      </c>
      <c r="C4006" s="70">
        <v>169.64160000000001</v>
      </c>
      <c r="D4006" s="59" t="s">
        <v>50</v>
      </c>
      <c r="E4006" s="61" t="s">
        <v>41</v>
      </c>
      <c r="F4006" s="61" t="s">
        <v>55</v>
      </c>
      <c r="G4006" s="61"/>
      <c r="H4006" s="61" t="str">
        <f>IF(OR(G4006="",G4007="",G4008="",G4009=""),"",(SUMIF(A4006:A$7000,A4006,G4006:G$7000)))</f>
        <v/>
      </c>
      <c r="I4006" s="61" t="str">
        <f t="shared" si="378"/>
        <v/>
      </c>
      <c r="J4006" s="61" t="str">
        <f t="shared" si="374"/>
        <v/>
      </c>
      <c r="K4006" s="61">
        <f t="array" ref="K4006">(MAX(IF($A4006=InsertVoiceSwitchActivateLOG!A$1:A$7000,InsertVoiceSwitchActivateLOG!H$1:H$7000,0)))</f>
        <v>0.12189999999999998</v>
      </c>
      <c r="L4006" s="61" t="str">
        <f t="shared" si="379"/>
        <v/>
      </c>
      <c r="M4006" s="61">
        <f t="shared" si="377"/>
        <v>25.300000000015643</v>
      </c>
      <c r="N4006" s="59" t="str">
        <f t="shared" si="375"/>
        <v/>
      </c>
      <c r="O4006" s="59" t="str">
        <f t="shared" si="376"/>
        <v/>
      </c>
    </row>
    <row r="4007" spans="1:15" ht="12.5" customHeight="1" x14ac:dyDescent="0.35">
      <c r="A4007" s="2">
        <v>80</v>
      </c>
      <c r="B4007" s="2" t="s">
        <v>54</v>
      </c>
      <c r="C4007" s="69">
        <v>169.66679999999999</v>
      </c>
      <c r="D4007" t="s">
        <v>50</v>
      </c>
      <c r="E4007" s="2" t="s">
        <v>41</v>
      </c>
      <c r="F4007" s="2" t="s">
        <v>55</v>
      </c>
      <c r="G4007" s="2"/>
      <c r="H4007" s="2" t="str">
        <f>IF(OR(G4007="",G4008="",G4009="",G4010=""),"",(SUMIF(A4007:A$7000,A4007,G4007:G$7000)))</f>
        <v/>
      </c>
      <c r="I4007" s="55" t="str">
        <f t="shared" si="378"/>
        <v/>
      </c>
      <c r="J4007" s="61" t="str">
        <f t="shared" si="374"/>
        <v/>
      </c>
      <c r="K4007" s="55">
        <f t="array" ref="K4007">(MAX(IF($A4007=InsertVoiceSwitchActivateLOG!A$1:A$7000,InsertVoiceSwitchActivateLOG!H$1:H$7000,0)))</f>
        <v>0.12189999999999998</v>
      </c>
      <c r="L4007" s="55" t="str">
        <f t="shared" si="379"/>
        <v/>
      </c>
      <c r="M4007" s="55">
        <f t="shared" si="377"/>
        <v>25.199999999983902</v>
      </c>
      <c r="N4007" s="59" t="str">
        <f t="shared" si="375"/>
        <v/>
      </c>
      <c r="O4007" s="59" t="str">
        <f t="shared" si="376"/>
        <v/>
      </c>
    </row>
    <row r="4008" spans="1:15" ht="12.5" customHeight="1" x14ac:dyDescent="0.35">
      <c r="A4008" s="61">
        <v>80</v>
      </c>
      <c r="B4008" s="61" t="s">
        <v>54</v>
      </c>
      <c r="C4008" s="70">
        <v>169.68190000000001</v>
      </c>
      <c r="D4008" s="59" t="s">
        <v>50</v>
      </c>
      <c r="E4008" s="61" t="s">
        <v>41</v>
      </c>
      <c r="F4008" s="61" t="s">
        <v>55</v>
      </c>
      <c r="G4008" s="61"/>
      <c r="H4008" s="61" t="str">
        <f>IF(OR(G4008="",G4009="",G4010="",G4011=""),"",(SUMIF(A4008:A$7000,A4008,G4008:G$7000)))</f>
        <v/>
      </c>
      <c r="I4008" s="61" t="str">
        <f t="shared" si="378"/>
        <v/>
      </c>
      <c r="J4008" s="61" t="str">
        <f t="shared" si="374"/>
        <v/>
      </c>
      <c r="K4008" s="61">
        <f t="array" ref="K4008">(MAX(IF($A4008=InsertVoiceSwitchActivateLOG!A$1:A$7000,InsertVoiceSwitchActivateLOG!H$1:H$7000,0)))</f>
        <v>0.12189999999999998</v>
      </c>
      <c r="L4008" s="61" t="str">
        <f t="shared" si="379"/>
        <v/>
      </c>
      <c r="M4008" s="61">
        <f t="shared" si="377"/>
        <v>15.100000000018099</v>
      </c>
      <c r="N4008" s="59" t="str">
        <f t="shared" si="375"/>
        <v/>
      </c>
      <c r="O4008" s="59" t="str">
        <f t="shared" si="376"/>
        <v/>
      </c>
    </row>
    <row r="4009" spans="1:15" ht="12.5" customHeight="1" x14ac:dyDescent="0.35">
      <c r="A4009" s="2">
        <v>80</v>
      </c>
      <c r="B4009" s="2" t="s">
        <v>54</v>
      </c>
      <c r="C4009" s="69">
        <v>169.7099</v>
      </c>
      <c r="D4009" t="s">
        <v>50</v>
      </c>
      <c r="E4009" s="2" t="s">
        <v>41</v>
      </c>
      <c r="F4009" s="2" t="s">
        <v>55</v>
      </c>
      <c r="G4009" s="2"/>
      <c r="H4009" s="2" t="str">
        <f>IF(OR(G4009="",G4010="",G4011="",G4012=""),"",(SUMIF(A4009:A$7000,A4009,G4009:G$7000)))</f>
        <v/>
      </c>
      <c r="I4009" s="55" t="str">
        <f t="shared" si="378"/>
        <v/>
      </c>
      <c r="J4009" s="61" t="str">
        <f t="shared" si="374"/>
        <v/>
      </c>
      <c r="K4009" s="55">
        <f t="array" ref="K4009">(MAX(IF($A4009=InsertVoiceSwitchActivateLOG!A$1:A$7000,InsertVoiceSwitchActivateLOG!H$1:H$7000,0)))</f>
        <v>0.12189999999999998</v>
      </c>
      <c r="L4009" s="55" t="str">
        <f t="shared" si="379"/>
        <v/>
      </c>
      <c r="M4009" s="55">
        <f t="shared" si="377"/>
        <v>27.999999999991587</v>
      </c>
      <c r="N4009" s="59" t="str">
        <f t="shared" si="375"/>
        <v/>
      </c>
      <c r="O4009" s="59" t="str">
        <f t="shared" si="376"/>
        <v/>
      </c>
    </row>
    <row r="4010" spans="1:15" ht="12.5" customHeight="1" x14ac:dyDescent="0.35">
      <c r="A4010" s="61">
        <v>80</v>
      </c>
      <c r="B4010" s="61" t="s">
        <v>54</v>
      </c>
      <c r="C4010" s="70">
        <v>169.7381</v>
      </c>
      <c r="D4010" s="59" t="s">
        <v>50</v>
      </c>
      <c r="E4010" s="61" t="s">
        <v>41</v>
      </c>
      <c r="F4010" s="61" t="s">
        <v>55</v>
      </c>
      <c r="G4010" s="61"/>
      <c r="H4010" s="61" t="str">
        <f>IF(OR(G4010="",G4011="",G4012="",G4013=""),"",(SUMIF(A4010:A$7000,A4010,G4010:G$7000)))</f>
        <v/>
      </c>
      <c r="I4010" s="61" t="str">
        <f t="shared" si="378"/>
        <v/>
      </c>
      <c r="J4010" s="61" t="str">
        <f t="shared" si="374"/>
        <v/>
      </c>
      <c r="K4010" s="61">
        <f t="array" ref="K4010">(MAX(IF($A4010=InsertVoiceSwitchActivateLOG!A$1:A$7000,InsertVoiceSwitchActivateLOG!H$1:H$7000,0)))</f>
        <v>0.12189999999999998</v>
      </c>
      <c r="L4010" s="61" t="str">
        <f t="shared" si="379"/>
        <v/>
      </c>
      <c r="M4010" s="61">
        <f t="shared" si="377"/>
        <v>28.199999999998226</v>
      </c>
      <c r="N4010" s="59" t="str">
        <f t="shared" si="375"/>
        <v/>
      </c>
      <c r="O4010" s="59" t="str">
        <f t="shared" si="376"/>
        <v/>
      </c>
    </row>
    <row r="4011" spans="1:15" ht="12.5" customHeight="1" x14ac:dyDescent="0.35">
      <c r="A4011" s="2">
        <v>80</v>
      </c>
      <c r="B4011" s="2" t="s">
        <v>54</v>
      </c>
      <c r="C4011" s="69">
        <v>169.75739999999999</v>
      </c>
      <c r="D4011" t="s">
        <v>50</v>
      </c>
      <c r="E4011" s="2" t="s">
        <v>41</v>
      </c>
      <c r="F4011" s="2" t="s">
        <v>55</v>
      </c>
      <c r="G4011" s="2"/>
      <c r="H4011" s="2" t="str">
        <f>IF(OR(G4011="",G4012="",G4013="",G4014=""),"",(SUMIF(A4011:A$7000,A4011,G4011:G$7000)))</f>
        <v/>
      </c>
      <c r="I4011" s="55" t="str">
        <f t="shared" si="378"/>
        <v/>
      </c>
      <c r="J4011" s="61" t="str">
        <f t="shared" si="374"/>
        <v/>
      </c>
      <c r="K4011" s="55">
        <f t="array" ref="K4011">(MAX(IF($A4011=InsertVoiceSwitchActivateLOG!A$1:A$7000,InsertVoiceSwitchActivateLOG!H$1:H$7000,0)))</f>
        <v>0.12189999999999998</v>
      </c>
      <c r="L4011" s="55" t="str">
        <f t="shared" si="379"/>
        <v/>
      </c>
      <c r="M4011" s="55">
        <f t="shared" si="377"/>
        <v>19.299999999986994</v>
      </c>
      <c r="N4011" s="59" t="str">
        <f t="shared" si="375"/>
        <v/>
      </c>
      <c r="O4011" s="59" t="str">
        <f t="shared" si="376"/>
        <v/>
      </c>
    </row>
    <row r="4012" spans="1:15" ht="12.5" customHeight="1" x14ac:dyDescent="0.35">
      <c r="A4012" s="61">
        <v>80</v>
      </c>
      <c r="B4012" s="61" t="s">
        <v>54</v>
      </c>
      <c r="C4012" s="70">
        <v>169.7895</v>
      </c>
      <c r="D4012" s="59" t="s">
        <v>50</v>
      </c>
      <c r="E4012" s="61" t="s">
        <v>41</v>
      </c>
      <c r="F4012" s="61" t="s">
        <v>55</v>
      </c>
      <c r="G4012" s="61">
        <v>8.0000000000000004E-4</v>
      </c>
      <c r="H4012" s="61">
        <f>IF(OR(G4012="",G4013="",G4014="",G4015=""),"",(SUMIF(A4012:A$7000,A4012,G4012:G$7000)))</f>
        <v>0.12189999999999998</v>
      </c>
      <c r="I4012" s="61">
        <f t="shared" si="378"/>
        <v>80</v>
      </c>
      <c r="J4012" s="61" t="str">
        <f t="shared" si="374"/>
        <v>TaskD</v>
      </c>
      <c r="K4012" s="61">
        <f t="array" ref="K4012">(MAX(IF($A4012=InsertVoiceSwitchActivateLOG!A$1:A$7000,InsertVoiceSwitchActivateLOG!H$1:H$7000,0)))</f>
        <v>0.12189999999999998</v>
      </c>
      <c r="L4012" s="61">
        <f t="shared" si="379"/>
        <v>169.7895</v>
      </c>
      <c r="M4012" s="61">
        <f t="shared" si="377"/>
        <v>32.100000000014006</v>
      </c>
      <c r="N4012" s="59" t="str">
        <f t="shared" si="375"/>
        <v/>
      </c>
      <c r="O4012" s="59" t="str">
        <f t="shared" si="376"/>
        <v/>
      </c>
    </row>
    <row r="4013" spans="1:15" ht="12.5" customHeight="1" x14ac:dyDescent="0.35">
      <c r="A4013" s="2">
        <v>80</v>
      </c>
      <c r="B4013" s="2" t="s">
        <v>56</v>
      </c>
      <c r="C4013" s="69">
        <v>169.82400000000001</v>
      </c>
      <c r="D4013" t="s">
        <v>50</v>
      </c>
      <c r="E4013" s="2" t="s">
        <v>41</v>
      </c>
      <c r="F4013" s="2" t="s">
        <v>55</v>
      </c>
      <c r="G4013" s="2">
        <v>2.5999999999999999E-3</v>
      </c>
      <c r="H4013" s="2">
        <f>IF(OR(G4013="",G4014="",G4015="",G4016=""),"",(SUMIF(A4013:A$7000,A4013,G4013:G$7000)))</f>
        <v>0.12109999999999999</v>
      </c>
      <c r="I4013" s="55" t="str">
        <f t="shared" si="378"/>
        <v/>
      </c>
      <c r="J4013" s="61" t="str">
        <f t="shared" si="374"/>
        <v/>
      </c>
      <c r="K4013" s="55">
        <f t="array" ref="K4013">(MAX(IF($A4013=InsertVoiceSwitchActivateLOG!A$1:A$7000,InsertVoiceSwitchActivateLOG!H$1:H$7000,0)))</f>
        <v>0.12189999999999998</v>
      </c>
      <c r="L4013" s="55" t="str">
        <f t="shared" si="379"/>
        <v/>
      </c>
      <c r="M4013" s="55">
        <f t="shared" si="377"/>
        <v>34.500000000008413</v>
      </c>
      <c r="N4013" s="59">
        <f t="shared" si="375"/>
        <v>80</v>
      </c>
      <c r="O4013" s="59">
        <f t="shared" si="376"/>
        <v>1</v>
      </c>
    </row>
    <row r="4014" spans="1:15" ht="12.5" customHeight="1" x14ac:dyDescent="0.35">
      <c r="A4014" s="61">
        <v>80</v>
      </c>
      <c r="B4014" s="61" t="s">
        <v>56</v>
      </c>
      <c r="C4014" s="70">
        <v>169.84739999999999</v>
      </c>
      <c r="D4014" s="59" t="s">
        <v>50</v>
      </c>
      <c r="E4014" s="61" t="s">
        <v>41</v>
      </c>
      <c r="F4014" s="61" t="s">
        <v>55</v>
      </c>
      <c r="G4014" s="61">
        <v>5.0000000000000001E-3</v>
      </c>
      <c r="H4014" s="61">
        <f>IF(OR(G4014="",G4015="",G4016="",G4017=""),"",(SUMIF(A4014:A$7000,A4014,G4014:G$7000)))</f>
        <v>0.11849999999999999</v>
      </c>
      <c r="I4014" s="61" t="str">
        <f t="shared" si="378"/>
        <v/>
      </c>
      <c r="J4014" s="61" t="str">
        <f t="shared" si="374"/>
        <v/>
      </c>
      <c r="K4014" s="61">
        <f t="array" ref="K4014">(MAX(IF($A4014=InsertVoiceSwitchActivateLOG!A$1:A$7000,InsertVoiceSwitchActivateLOG!H$1:H$7000,0)))</f>
        <v>0.12189999999999998</v>
      </c>
      <c r="L4014" s="61" t="str">
        <f t="shared" si="379"/>
        <v/>
      </c>
      <c r="M4014" s="61">
        <f t="shared" si="377"/>
        <v>23.399999999980992</v>
      </c>
      <c r="N4014" s="59">
        <f t="shared" si="375"/>
        <v>80</v>
      </c>
      <c r="O4014" s="59">
        <f t="shared" si="376"/>
        <v>1</v>
      </c>
    </row>
    <row r="4015" spans="1:15" ht="12.5" customHeight="1" x14ac:dyDescent="0.35">
      <c r="A4015" s="2">
        <v>80</v>
      </c>
      <c r="B4015" s="2" t="s">
        <v>56</v>
      </c>
      <c r="C4015" s="69">
        <v>169.86199999999999</v>
      </c>
      <c r="D4015" t="s">
        <v>50</v>
      </c>
      <c r="E4015" s="2" t="s">
        <v>41</v>
      </c>
      <c r="F4015" s="2" t="s">
        <v>55</v>
      </c>
      <c r="G4015" s="2">
        <v>5.0000000000000001E-3</v>
      </c>
      <c r="H4015" s="2">
        <f>IF(OR(G4015="",G4016="",G4017="",G4018=""),"",(SUMIF(A4015:A$7000,A4015,G4015:G$7000)))</f>
        <v>0.11349999999999999</v>
      </c>
      <c r="I4015" s="55" t="str">
        <f t="shared" si="378"/>
        <v/>
      </c>
      <c r="J4015" s="61" t="str">
        <f t="shared" si="374"/>
        <v/>
      </c>
      <c r="K4015" s="55">
        <f t="array" ref="K4015">(MAX(IF($A4015=InsertVoiceSwitchActivateLOG!A$1:A$7000,InsertVoiceSwitchActivateLOG!H$1:H$7000,0)))</f>
        <v>0.12189999999999998</v>
      </c>
      <c r="L4015" s="55" t="str">
        <f t="shared" si="379"/>
        <v/>
      </c>
      <c r="M4015" s="55">
        <f t="shared" si="377"/>
        <v>14.600000000001501</v>
      </c>
      <c r="N4015" s="59">
        <f t="shared" si="375"/>
        <v>80</v>
      </c>
      <c r="O4015" s="59">
        <f t="shared" si="376"/>
        <v>-1</v>
      </c>
    </row>
    <row r="4016" spans="1:15" ht="12.5" customHeight="1" x14ac:dyDescent="0.35">
      <c r="A4016" s="61">
        <v>80</v>
      </c>
      <c r="B4016" s="61" t="s">
        <v>56</v>
      </c>
      <c r="C4016" s="70">
        <v>169.87899999999999</v>
      </c>
      <c r="D4016" s="59" t="s">
        <v>50</v>
      </c>
      <c r="E4016" s="61" t="s">
        <v>41</v>
      </c>
      <c r="F4016" s="61" t="s">
        <v>55</v>
      </c>
      <c r="G4016" s="61">
        <v>4.5999999999999999E-3</v>
      </c>
      <c r="H4016" s="61">
        <f>IF(OR(G4016="",G4017="",G4018="",G4019=""),"",(SUMIF(A4016:A$7000,A4016,G4016:G$7000)))</f>
        <v>0.10849999999999999</v>
      </c>
      <c r="I4016" s="61" t="str">
        <f t="shared" si="378"/>
        <v/>
      </c>
      <c r="J4016" s="61" t="str">
        <f t="shared" si="374"/>
        <v/>
      </c>
      <c r="K4016" s="61">
        <f t="array" ref="K4016">(MAX(IF($A4016=InsertVoiceSwitchActivateLOG!A$1:A$7000,InsertVoiceSwitchActivateLOG!H$1:H$7000,0)))</f>
        <v>0.12189999999999998</v>
      </c>
      <c r="L4016" s="61" t="str">
        <f t="shared" si="379"/>
        <v/>
      </c>
      <c r="M4016" s="61">
        <f t="shared" si="377"/>
        <v>16.999999999995907</v>
      </c>
      <c r="N4016" s="59">
        <f t="shared" si="375"/>
        <v>80</v>
      </c>
      <c r="O4016" s="59">
        <f t="shared" si="376"/>
        <v>-1</v>
      </c>
    </row>
    <row r="4017" spans="1:15" ht="12.5" customHeight="1" x14ac:dyDescent="0.35">
      <c r="A4017" s="2">
        <v>80</v>
      </c>
      <c r="B4017" s="2" t="s">
        <v>56</v>
      </c>
      <c r="C4017" s="69">
        <v>169.89599999999999</v>
      </c>
      <c r="D4017" t="s">
        <v>50</v>
      </c>
      <c r="E4017" s="2" t="s">
        <v>41</v>
      </c>
      <c r="F4017" s="2" t="s">
        <v>55</v>
      </c>
      <c r="G4017" s="2">
        <v>4.1999999999999997E-3</v>
      </c>
      <c r="H4017" s="2">
        <f>IF(OR(G4017="",G4018="",G4019="",G4020=""),"",(SUMIF(A4017:A$7000,A4017,G4017:G$7000)))</f>
        <v>0.10389999999999998</v>
      </c>
      <c r="I4017" s="55" t="str">
        <f t="shared" si="378"/>
        <v/>
      </c>
      <c r="J4017" s="61" t="str">
        <f t="shared" si="374"/>
        <v/>
      </c>
      <c r="K4017" s="55">
        <f t="array" ref="K4017">(MAX(IF($A4017=InsertVoiceSwitchActivateLOG!A$1:A$7000,InsertVoiceSwitchActivateLOG!H$1:H$7000,0)))</f>
        <v>0.12189999999999998</v>
      </c>
      <c r="L4017" s="55" t="str">
        <f t="shared" si="379"/>
        <v/>
      </c>
      <c r="M4017" s="55">
        <f t="shared" si="377"/>
        <v>16.999999999995907</v>
      </c>
      <c r="N4017" s="59">
        <f t="shared" si="375"/>
        <v>80</v>
      </c>
      <c r="O4017" s="59">
        <f t="shared" si="376"/>
        <v>1</v>
      </c>
    </row>
    <row r="4018" spans="1:15" ht="12.5" customHeight="1" x14ac:dyDescent="0.35">
      <c r="A4018" s="61">
        <v>80</v>
      </c>
      <c r="B4018" s="61" t="s">
        <v>56</v>
      </c>
      <c r="C4018" s="70">
        <v>169.9134</v>
      </c>
      <c r="D4018" s="59" t="s">
        <v>50</v>
      </c>
      <c r="E4018" s="61" t="s">
        <v>41</v>
      </c>
      <c r="F4018" s="61" t="s">
        <v>55</v>
      </c>
      <c r="G4018" s="61">
        <v>4.1999999999999997E-3</v>
      </c>
      <c r="H4018" s="61">
        <f>IF(OR(G4018="",G4019="",G4020="",G4021=""),"",(SUMIF(A4018:A$7000,A4018,G4018:G$7000)))</f>
        <v>9.9699999999999983E-2</v>
      </c>
      <c r="I4018" s="61" t="str">
        <f t="shared" si="378"/>
        <v/>
      </c>
      <c r="J4018" s="61" t="str">
        <f t="shared" si="374"/>
        <v/>
      </c>
      <c r="K4018" s="61">
        <f t="array" ref="K4018">(MAX(IF($A4018=InsertVoiceSwitchActivateLOG!A$1:A$7000,InsertVoiceSwitchActivateLOG!H$1:H$7000,0)))</f>
        <v>0.12189999999999998</v>
      </c>
      <c r="L4018" s="61" t="str">
        <f t="shared" si="379"/>
        <v/>
      </c>
      <c r="M4018" s="61">
        <f t="shared" si="377"/>
        <v>17.400000000009186</v>
      </c>
      <c r="N4018" s="59">
        <f t="shared" si="375"/>
        <v>80</v>
      </c>
      <c r="O4018" s="59">
        <f t="shared" si="376"/>
        <v>-1</v>
      </c>
    </row>
    <row r="4019" spans="1:15" ht="12.5" customHeight="1" x14ac:dyDescent="0.35">
      <c r="A4019" s="2">
        <v>80</v>
      </c>
      <c r="B4019" s="2" t="s">
        <v>56</v>
      </c>
      <c r="C4019" s="69">
        <v>169.9297</v>
      </c>
      <c r="D4019" t="s">
        <v>50</v>
      </c>
      <c r="E4019" s="2" t="s">
        <v>41</v>
      </c>
      <c r="F4019" s="2" t="s">
        <v>55</v>
      </c>
      <c r="G4019" s="2">
        <v>4.0000000000000001E-3</v>
      </c>
      <c r="H4019" s="2">
        <f>IF(OR(G4019="",G4020="",G4021="",G4022=""),"",(SUMIF(A4019:A$7000,A4019,G4019:G$7000)))</f>
        <v>9.5499999999999988E-2</v>
      </c>
      <c r="I4019" s="55" t="str">
        <f t="shared" si="378"/>
        <v/>
      </c>
      <c r="J4019" s="61" t="str">
        <f t="shared" si="374"/>
        <v/>
      </c>
      <c r="K4019" s="55">
        <f t="array" ref="K4019">(MAX(IF($A4019=InsertVoiceSwitchActivateLOG!A$1:A$7000,InsertVoiceSwitchActivateLOG!H$1:H$7000,0)))</f>
        <v>0.12189999999999998</v>
      </c>
      <c r="L4019" s="55" t="str">
        <f t="shared" si="379"/>
        <v/>
      </c>
      <c r="M4019" s="55">
        <f t="shared" si="377"/>
        <v>16.300000000001091</v>
      </c>
      <c r="N4019" s="59">
        <f t="shared" si="375"/>
        <v>80</v>
      </c>
      <c r="O4019" s="59">
        <f t="shared" si="376"/>
        <v>-1</v>
      </c>
    </row>
    <row r="4020" spans="1:15" ht="12.5" customHeight="1" x14ac:dyDescent="0.35">
      <c r="A4020" s="61">
        <v>80</v>
      </c>
      <c r="B4020" s="61" t="s">
        <v>56</v>
      </c>
      <c r="C4020" s="70">
        <v>169.9453</v>
      </c>
      <c r="D4020" s="59" t="s">
        <v>50</v>
      </c>
      <c r="E4020" s="61" t="s">
        <v>41</v>
      </c>
      <c r="F4020" s="61" t="s">
        <v>55</v>
      </c>
      <c r="G4020" s="61">
        <v>3.8999999999999998E-3</v>
      </c>
      <c r="H4020" s="61">
        <f>IF(OR(G4020="",G4021="",G4022="",G4023=""),"",(SUMIF(A4020:A$7000,A4020,G4020:G$7000)))</f>
        <v>9.1499999999999984E-2</v>
      </c>
      <c r="I4020" s="61" t="str">
        <f t="shared" si="378"/>
        <v/>
      </c>
      <c r="J4020" s="61" t="str">
        <f t="shared" si="374"/>
        <v/>
      </c>
      <c r="K4020" s="61">
        <f t="array" ref="K4020">(MAX(IF($A4020=InsertVoiceSwitchActivateLOG!A$1:A$7000,InsertVoiceSwitchActivateLOG!H$1:H$7000,0)))</f>
        <v>0.12189999999999998</v>
      </c>
      <c r="L4020" s="61" t="str">
        <f t="shared" si="379"/>
        <v/>
      </c>
      <c r="M4020" s="61">
        <f t="shared" si="377"/>
        <v>15.600000000006276</v>
      </c>
      <c r="N4020" s="59">
        <f t="shared" si="375"/>
        <v>80</v>
      </c>
      <c r="O4020" s="59">
        <f t="shared" si="376"/>
        <v>1</v>
      </c>
    </row>
    <row r="4021" spans="1:15" ht="12.5" customHeight="1" x14ac:dyDescent="0.35">
      <c r="A4021" s="2">
        <v>80</v>
      </c>
      <c r="B4021" s="2" t="s">
        <v>56</v>
      </c>
      <c r="C4021" s="69">
        <v>169.96770000000001</v>
      </c>
      <c r="D4021" t="s">
        <v>50</v>
      </c>
      <c r="E4021" s="2" t="s">
        <v>41</v>
      </c>
      <c r="F4021" s="2" t="s">
        <v>55</v>
      </c>
      <c r="G4021" s="2">
        <v>4.8999999999999998E-3</v>
      </c>
      <c r="H4021" s="2">
        <f>IF(OR(G4021="",G4022="",G4023="",G4024=""),"",(SUMIF(A4021:A$7000,A4021,G4021:G$7000)))</f>
        <v>8.7599999999999983E-2</v>
      </c>
      <c r="I4021" s="55" t="str">
        <f t="shared" si="378"/>
        <v/>
      </c>
      <c r="J4021" s="61" t="str">
        <f t="shared" si="374"/>
        <v/>
      </c>
      <c r="K4021" s="55">
        <f t="array" ref="K4021">(MAX(IF($A4021=InsertVoiceSwitchActivateLOG!A$1:A$7000,InsertVoiceSwitchActivateLOG!H$1:H$7000,0)))</f>
        <v>0.12189999999999998</v>
      </c>
      <c r="L4021" s="55" t="str">
        <f t="shared" si="379"/>
        <v/>
      </c>
      <c r="M4021" s="55">
        <f t="shared" si="377"/>
        <v>22.400000000004638</v>
      </c>
      <c r="N4021" s="59">
        <f t="shared" si="375"/>
        <v>80</v>
      </c>
      <c r="O4021" s="59">
        <f t="shared" si="376"/>
        <v>-1</v>
      </c>
    </row>
    <row r="4022" spans="1:15" ht="12.5" customHeight="1" x14ac:dyDescent="0.35">
      <c r="A4022" s="61">
        <v>80</v>
      </c>
      <c r="B4022" s="61" t="s">
        <v>54</v>
      </c>
      <c r="C4022" s="70">
        <v>169.982</v>
      </c>
      <c r="D4022" s="59" t="s">
        <v>50</v>
      </c>
      <c r="E4022" s="61" t="s">
        <v>41</v>
      </c>
      <c r="F4022" s="61" t="s">
        <v>55</v>
      </c>
      <c r="G4022" s="61">
        <v>4.0000000000000002E-4</v>
      </c>
      <c r="H4022" s="61">
        <f>IF(OR(G4022="",G4023="",G4024="",G4025=""),"",(SUMIF(A4022:A$7000,A4022,G4022:G$7000)))</f>
        <v>8.2699999999999982E-2</v>
      </c>
      <c r="I4022" s="61" t="str">
        <f t="shared" si="378"/>
        <v/>
      </c>
      <c r="J4022" s="61" t="str">
        <f t="shared" si="374"/>
        <v/>
      </c>
      <c r="K4022" s="61">
        <f t="array" ref="K4022">(MAX(IF($A4022=InsertVoiceSwitchActivateLOG!A$1:A$7000,InsertVoiceSwitchActivateLOG!H$1:H$7000,0)))</f>
        <v>0.12189999999999998</v>
      </c>
      <c r="L4022" s="61" t="str">
        <f t="shared" si="379"/>
        <v/>
      </c>
      <c r="M4022" s="61">
        <f t="shared" si="377"/>
        <v>14.299999999991542</v>
      </c>
      <c r="N4022" s="59">
        <f t="shared" si="375"/>
        <v>80</v>
      </c>
      <c r="O4022" s="59">
        <f t="shared" si="376"/>
        <v>1</v>
      </c>
    </row>
    <row r="4023" spans="1:15" ht="12.5" customHeight="1" x14ac:dyDescent="0.35">
      <c r="A4023" s="2">
        <v>80</v>
      </c>
      <c r="B4023" s="2" t="s">
        <v>54</v>
      </c>
      <c r="C4023" s="69">
        <v>169.99870000000001</v>
      </c>
      <c r="D4023" t="s">
        <v>50</v>
      </c>
      <c r="E4023" s="2" t="s">
        <v>41</v>
      </c>
      <c r="F4023" s="2" t="s">
        <v>55</v>
      </c>
      <c r="G4023" s="2">
        <v>4.0000000000000002E-4</v>
      </c>
      <c r="H4023" s="2">
        <f>IF(OR(G4023="",G4024="",G4025="",G4026=""),"",(SUMIF(A4023:A$7000,A4023,G4023:G$7000)))</f>
        <v>8.2299999999999984E-2</v>
      </c>
      <c r="I4023" s="55" t="str">
        <f t="shared" si="378"/>
        <v/>
      </c>
      <c r="J4023" s="61" t="str">
        <f t="shared" si="374"/>
        <v/>
      </c>
      <c r="K4023" s="55">
        <f t="array" ref="K4023">(MAX(IF($A4023=InsertVoiceSwitchActivateLOG!A$1:A$7000,InsertVoiceSwitchActivateLOG!H$1:H$7000,0)))</f>
        <v>0.12189999999999998</v>
      </c>
      <c r="L4023" s="55" t="str">
        <f t="shared" si="379"/>
        <v/>
      </c>
      <c r="M4023" s="55">
        <f t="shared" si="377"/>
        <v>16.70000000001437</v>
      </c>
      <c r="N4023" s="59">
        <f t="shared" si="375"/>
        <v>80</v>
      </c>
      <c r="O4023" s="59">
        <f t="shared" si="376"/>
        <v>1</v>
      </c>
    </row>
    <row r="4024" spans="1:15" ht="12.5" customHeight="1" x14ac:dyDescent="0.35">
      <c r="A4024" s="61">
        <v>80</v>
      </c>
      <c r="B4024" s="61" t="s">
        <v>54</v>
      </c>
      <c r="C4024" s="70">
        <v>170.01480000000001</v>
      </c>
      <c r="D4024" s="59" t="s">
        <v>50</v>
      </c>
      <c r="E4024" s="61" t="s">
        <v>41</v>
      </c>
      <c r="F4024" s="61" t="s">
        <v>55</v>
      </c>
      <c r="G4024" s="61">
        <v>6.9999999999999999E-4</v>
      </c>
      <c r="H4024" s="61">
        <f>IF(OR(G4024="",G4025="",G4026="",G4027=""),"",(SUMIF(A4024:A$7000,A4024,G4024:G$7000)))</f>
        <v>8.1899999999999987E-2</v>
      </c>
      <c r="I4024" s="61" t="str">
        <f t="shared" si="378"/>
        <v/>
      </c>
      <c r="J4024" s="61" t="str">
        <f t="shared" si="374"/>
        <v/>
      </c>
      <c r="K4024" s="61">
        <f t="array" ref="K4024">(MAX(IF($A4024=InsertVoiceSwitchActivateLOG!A$1:A$7000,InsertVoiceSwitchActivateLOG!H$1:H$7000,0)))</f>
        <v>0.12189999999999998</v>
      </c>
      <c r="L4024" s="61" t="str">
        <f t="shared" si="379"/>
        <v/>
      </c>
      <c r="M4024" s="61">
        <f t="shared" si="377"/>
        <v>16.099999999994452</v>
      </c>
      <c r="N4024" s="59">
        <f t="shared" si="375"/>
        <v>80</v>
      </c>
      <c r="O4024" s="59">
        <f t="shared" si="376"/>
        <v>1</v>
      </c>
    </row>
    <row r="4025" spans="1:15" ht="12.5" customHeight="1" x14ac:dyDescent="0.35">
      <c r="A4025" s="2">
        <v>80</v>
      </c>
      <c r="B4025" s="2" t="s">
        <v>56</v>
      </c>
      <c r="C4025" s="69">
        <v>170.03100000000001</v>
      </c>
      <c r="D4025" t="s">
        <v>50</v>
      </c>
      <c r="E4025" s="2" t="s">
        <v>41</v>
      </c>
      <c r="F4025" s="2" t="s">
        <v>55</v>
      </c>
      <c r="G4025" s="2">
        <v>1.8E-3</v>
      </c>
      <c r="H4025" s="2">
        <f>IF(OR(G4025="",G4026="",G4027="",G4028=""),"",(SUMIF(A4025:A$7000,A4025,G4025:G$7000)))</f>
        <v>8.1199999999999981E-2</v>
      </c>
      <c r="I4025" s="55" t="str">
        <f t="shared" si="378"/>
        <v/>
      </c>
      <c r="J4025" s="61" t="str">
        <f t="shared" si="374"/>
        <v/>
      </c>
      <c r="K4025" s="55">
        <f t="array" ref="K4025">(MAX(IF($A4025=InsertVoiceSwitchActivateLOG!A$1:A$7000,InsertVoiceSwitchActivateLOG!H$1:H$7000,0)))</f>
        <v>0.12189999999999998</v>
      </c>
      <c r="L4025" s="55" t="str">
        <f t="shared" si="379"/>
        <v/>
      </c>
      <c r="M4025" s="55">
        <f t="shared" si="377"/>
        <v>16.199999999997772</v>
      </c>
      <c r="N4025" s="59">
        <f t="shared" si="375"/>
        <v>80</v>
      </c>
      <c r="O4025" s="59">
        <f t="shared" si="376"/>
        <v>1</v>
      </c>
    </row>
    <row r="4026" spans="1:15" ht="12.5" customHeight="1" x14ac:dyDescent="0.35">
      <c r="A4026" s="61">
        <v>80</v>
      </c>
      <c r="B4026" s="61" t="s">
        <v>56</v>
      </c>
      <c r="C4026" s="70">
        <v>170.0496</v>
      </c>
      <c r="D4026" s="59" t="s">
        <v>50</v>
      </c>
      <c r="E4026" s="61" t="s">
        <v>41</v>
      </c>
      <c r="F4026" s="61" t="s">
        <v>55</v>
      </c>
      <c r="G4026" s="61">
        <v>1.8E-3</v>
      </c>
      <c r="H4026" s="61">
        <f>IF(OR(G4026="",G4027="",G4028="",G4029=""),"",(SUMIF(A4026:A$7000,A4026,G4026:G$7000)))</f>
        <v>7.9399999999999984E-2</v>
      </c>
      <c r="I4026" s="61" t="str">
        <f t="shared" si="378"/>
        <v/>
      </c>
      <c r="J4026" s="61" t="str">
        <f t="shared" si="374"/>
        <v/>
      </c>
      <c r="K4026" s="61">
        <f t="array" ref="K4026">(MAX(IF($A4026=InsertVoiceSwitchActivateLOG!A$1:A$7000,InsertVoiceSwitchActivateLOG!H$1:H$7000,0)))</f>
        <v>0.12189999999999998</v>
      </c>
      <c r="L4026" s="61" t="str">
        <f t="shared" si="379"/>
        <v/>
      </c>
      <c r="M4026" s="61">
        <f t="shared" si="377"/>
        <v>18.599999999992178</v>
      </c>
      <c r="N4026" s="59">
        <f t="shared" si="375"/>
        <v>80</v>
      </c>
      <c r="O4026" s="59">
        <f t="shared" si="376"/>
        <v>1</v>
      </c>
    </row>
    <row r="4027" spans="1:15" ht="12.5" customHeight="1" x14ac:dyDescent="0.35">
      <c r="A4027" s="2">
        <v>80</v>
      </c>
      <c r="B4027" s="2" t="s">
        <v>56</v>
      </c>
      <c r="C4027" s="69">
        <v>170.0658</v>
      </c>
      <c r="D4027" t="s">
        <v>50</v>
      </c>
      <c r="E4027" s="2" t="s">
        <v>41</v>
      </c>
      <c r="F4027" s="2" t="s">
        <v>55</v>
      </c>
      <c r="G4027" s="2">
        <v>2.7000000000000001E-3</v>
      </c>
      <c r="H4027" s="2">
        <f>IF(OR(G4027="",G4028="",G4029="",G4030=""),"",(SUMIF(A4027:A$7000,A4027,G4027:G$7000)))</f>
        <v>7.7599999999999988E-2</v>
      </c>
      <c r="I4027" s="55" t="str">
        <f t="shared" si="378"/>
        <v/>
      </c>
      <c r="J4027" s="61" t="str">
        <f t="shared" si="374"/>
        <v/>
      </c>
      <c r="K4027" s="55">
        <f t="array" ref="K4027">(MAX(IF($A4027=InsertVoiceSwitchActivateLOG!A$1:A$7000,InsertVoiceSwitchActivateLOG!H$1:H$7000,0)))</f>
        <v>0.12189999999999998</v>
      </c>
      <c r="L4027" s="55" t="str">
        <f t="shared" si="379"/>
        <v/>
      </c>
      <c r="M4027" s="55">
        <f t="shared" si="377"/>
        <v>16.199999999997772</v>
      </c>
      <c r="N4027" s="59">
        <f t="shared" si="375"/>
        <v>80</v>
      </c>
      <c r="O4027" s="59">
        <f t="shared" si="376"/>
        <v>1</v>
      </c>
    </row>
    <row r="4028" spans="1:15" ht="12.5" customHeight="1" x14ac:dyDescent="0.35">
      <c r="A4028" s="61">
        <v>80</v>
      </c>
      <c r="B4028" s="61" t="s">
        <v>56</v>
      </c>
      <c r="C4028" s="70">
        <v>170.08160000000001</v>
      </c>
      <c r="D4028" s="59" t="s">
        <v>50</v>
      </c>
      <c r="E4028" s="61" t="s">
        <v>41</v>
      </c>
      <c r="F4028" s="61" t="s">
        <v>55</v>
      </c>
      <c r="G4028" s="61">
        <v>2.2700000000000001E-2</v>
      </c>
      <c r="H4028" s="61">
        <f>IF(OR(G4028="",G4029="",G4030="",G4031=""),"",(SUMIF(A4028:A$7000,A4028,G4028:G$7000)))</f>
        <v>7.489999999999998E-2</v>
      </c>
      <c r="I4028" s="61" t="str">
        <f t="shared" si="378"/>
        <v/>
      </c>
      <c r="J4028" s="61" t="str">
        <f t="shared" si="374"/>
        <v/>
      </c>
      <c r="K4028" s="61">
        <f t="array" ref="K4028">(MAX(IF($A4028=InsertVoiceSwitchActivateLOG!A$1:A$7000,InsertVoiceSwitchActivateLOG!H$1:H$7000,0)))</f>
        <v>0.12189999999999998</v>
      </c>
      <c r="L4028" s="61" t="str">
        <f t="shared" si="379"/>
        <v/>
      </c>
      <c r="M4028" s="61">
        <f t="shared" si="377"/>
        <v>15.800000000012915</v>
      </c>
      <c r="N4028" s="59">
        <f t="shared" si="375"/>
        <v>80</v>
      </c>
      <c r="O4028" s="59">
        <f t="shared" si="376"/>
        <v>-1</v>
      </c>
    </row>
    <row r="4029" spans="1:15" ht="12.5" customHeight="1" x14ac:dyDescent="0.35">
      <c r="A4029" s="2">
        <v>80</v>
      </c>
      <c r="B4029" s="2" t="s">
        <v>56</v>
      </c>
      <c r="C4029" s="69">
        <v>170.09970000000001</v>
      </c>
      <c r="D4029" t="s">
        <v>50</v>
      </c>
      <c r="E4029" s="2" t="s">
        <v>41</v>
      </c>
      <c r="F4029" s="2" t="s">
        <v>55</v>
      </c>
      <c r="G4029" s="2">
        <v>5.4999999999999997E-3</v>
      </c>
      <c r="H4029" s="2">
        <f>IF(OR(G4029="",G4030="",G4031="",G4032=""),"",(SUMIF(A4029:A$7000,A4029,G4029:G$7000)))</f>
        <v>5.2200000000000003E-2</v>
      </c>
      <c r="I4029" s="55" t="str">
        <f t="shared" si="378"/>
        <v/>
      </c>
      <c r="J4029" s="61" t="str">
        <f t="shared" si="374"/>
        <v/>
      </c>
      <c r="K4029" s="55">
        <f t="array" ref="K4029">(MAX(IF($A4029=InsertVoiceSwitchActivateLOG!A$1:A$7000,InsertVoiceSwitchActivateLOG!H$1:H$7000,0)))</f>
        <v>0.12189999999999998</v>
      </c>
      <c r="L4029" s="55" t="str">
        <f t="shared" si="379"/>
        <v/>
      </c>
      <c r="M4029" s="55">
        <f t="shared" si="377"/>
        <v>18.100000000004002</v>
      </c>
      <c r="N4029" s="59">
        <f t="shared" si="375"/>
        <v>80</v>
      </c>
      <c r="O4029" s="59">
        <f t="shared" si="376"/>
        <v>1</v>
      </c>
    </row>
    <row r="4030" spans="1:15" ht="12.5" customHeight="1" x14ac:dyDescent="0.35">
      <c r="A4030" s="61">
        <v>80</v>
      </c>
      <c r="B4030" s="61" t="s">
        <v>56</v>
      </c>
      <c r="C4030" s="70">
        <v>170.1156</v>
      </c>
      <c r="D4030" s="59" t="s">
        <v>50</v>
      </c>
      <c r="E4030" s="61" t="s">
        <v>41</v>
      </c>
      <c r="F4030" s="61" t="s">
        <v>55</v>
      </c>
      <c r="G4030" s="61">
        <v>8.0000000000000002E-3</v>
      </c>
      <c r="H4030" s="61">
        <f>IF(OR(G4030="",G4031="",G4032="",G4033=""),"",(SUMIF(A4030:A$7000,A4030,G4030:G$7000)))</f>
        <v>4.6699999999999998E-2</v>
      </c>
      <c r="I4030" s="61" t="str">
        <f t="shared" si="378"/>
        <v/>
      </c>
      <c r="J4030" s="61" t="str">
        <f t="shared" si="374"/>
        <v/>
      </c>
      <c r="K4030" s="61">
        <f t="array" ref="K4030">(MAX(IF($A4030=InsertVoiceSwitchActivateLOG!A$1:A$7000,InsertVoiceSwitchActivateLOG!H$1:H$7000,0)))</f>
        <v>0.12189999999999998</v>
      </c>
      <c r="L4030" s="61" t="str">
        <f t="shared" si="379"/>
        <v/>
      </c>
      <c r="M4030" s="61">
        <f t="shared" si="377"/>
        <v>15.899999999987813</v>
      </c>
      <c r="N4030" s="59">
        <f t="shared" si="375"/>
        <v>80</v>
      </c>
      <c r="O4030" s="59">
        <f t="shared" si="376"/>
        <v>-1</v>
      </c>
    </row>
    <row r="4031" spans="1:15" ht="12.5" customHeight="1" x14ac:dyDescent="0.35">
      <c r="A4031" s="2">
        <v>80</v>
      </c>
      <c r="B4031" s="2" t="s">
        <v>56</v>
      </c>
      <c r="C4031" s="69">
        <v>170.1335</v>
      </c>
      <c r="D4031" t="s">
        <v>50</v>
      </c>
      <c r="E4031" s="2" t="s">
        <v>41</v>
      </c>
      <c r="F4031" s="2" t="s">
        <v>55</v>
      </c>
      <c r="G4031" s="2">
        <v>7.7000000000000002E-3</v>
      </c>
      <c r="H4031" s="2">
        <f>IF(OR(G4031="",G4032="",G4033="",G4034=""),"",(SUMIF(A4031:A$7000,A4031,G4031:G$7000)))</f>
        <v>3.8700000000000005E-2</v>
      </c>
      <c r="I4031" s="55" t="str">
        <f t="shared" si="378"/>
        <v/>
      </c>
      <c r="J4031" s="61" t="str">
        <f t="shared" si="374"/>
        <v/>
      </c>
      <c r="K4031" s="55">
        <f t="array" ref="K4031">(MAX(IF($A4031=InsertVoiceSwitchActivateLOG!A$1:A$7000,InsertVoiceSwitchActivateLOG!H$1:H$7000,0)))</f>
        <v>0.12189999999999998</v>
      </c>
      <c r="L4031" s="55" t="str">
        <f t="shared" si="379"/>
        <v/>
      </c>
      <c r="M4031" s="55">
        <f t="shared" si="377"/>
        <v>17.899999999997362</v>
      </c>
      <c r="N4031" s="59">
        <f t="shared" si="375"/>
        <v>80</v>
      </c>
      <c r="O4031" s="59">
        <f t="shared" si="376"/>
        <v>1</v>
      </c>
    </row>
    <row r="4032" spans="1:15" ht="12.5" customHeight="1" x14ac:dyDescent="0.35">
      <c r="A4032" s="61">
        <v>80</v>
      </c>
      <c r="B4032" s="61" t="s">
        <v>56</v>
      </c>
      <c r="C4032" s="70">
        <v>170.15309999999999</v>
      </c>
      <c r="D4032" s="59" t="s">
        <v>50</v>
      </c>
      <c r="E4032" s="61" t="s">
        <v>41</v>
      </c>
      <c r="F4032" s="61" t="s">
        <v>55</v>
      </c>
      <c r="G4032" s="61">
        <v>7.7000000000000002E-3</v>
      </c>
      <c r="H4032" s="61">
        <f>IF(OR(G4032="",G4033="",G4034="",G4035=""),"",(SUMIF(A4032:A$7000,A4032,G4032:G$7000)))</f>
        <v>3.1E-2</v>
      </c>
      <c r="I4032" s="61" t="str">
        <f t="shared" si="378"/>
        <v/>
      </c>
      <c r="J4032" s="61" t="str">
        <f t="shared" si="374"/>
        <v/>
      </c>
      <c r="K4032" s="61">
        <f t="array" ref="K4032">(MAX(IF($A4032=InsertVoiceSwitchActivateLOG!A$1:A$7000,InsertVoiceSwitchActivateLOG!H$1:H$7000,0)))</f>
        <v>0.12189999999999998</v>
      </c>
      <c r="L4032" s="61" t="str">
        <f t="shared" si="379"/>
        <v/>
      </c>
      <c r="M4032" s="61">
        <f t="shared" si="377"/>
        <v>19.599999999996953</v>
      </c>
      <c r="N4032" s="59">
        <f t="shared" si="375"/>
        <v>80</v>
      </c>
      <c r="O4032" s="59">
        <f t="shared" si="376"/>
        <v>-1</v>
      </c>
    </row>
    <row r="4033" spans="1:15" ht="12.5" customHeight="1" x14ac:dyDescent="0.35">
      <c r="A4033" s="2">
        <v>80</v>
      </c>
      <c r="B4033" s="2" t="s">
        <v>56</v>
      </c>
      <c r="C4033" s="69">
        <v>170.17429999999999</v>
      </c>
      <c r="D4033" t="s">
        <v>50</v>
      </c>
      <c r="E4033" s="2" t="s">
        <v>41</v>
      </c>
      <c r="F4033" s="2" t="s">
        <v>55</v>
      </c>
      <c r="G4033" s="2">
        <v>6.7999999999999996E-3</v>
      </c>
      <c r="H4033" s="2">
        <f>IF(OR(G4033="",G4034="",G4035="",G4036=""),"",(SUMIF(A4033:A$7000,A4033,G4033:G$7000)))</f>
        <v>2.3300000000000001E-2</v>
      </c>
      <c r="I4033" s="55" t="str">
        <f t="shared" si="378"/>
        <v/>
      </c>
      <c r="J4033" s="61" t="str">
        <f t="shared" si="374"/>
        <v/>
      </c>
      <c r="K4033" s="55">
        <f t="array" ref="K4033">(MAX(IF($A4033=InsertVoiceSwitchActivateLOG!A$1:A$7000,InsertVoiceSwitchActivateLOG!H$1:H$7000,0)))</f>
        <v>0.12189999999999998</v>
      </c>
      <c r="L4033" s="55" t="str">
        <f t="shared" si="379"/>
        <v/>
      </c>
      <c r="M4033" s="55">
        <f t="shared" si="377"/>
        <v>21.199999999993224</v>
      </c>
      <c r="N4033" s="59">
        <f t="shared" si="375"/>
        <v>80</v>
      </c>
      <c r="O4033" s="59">
        <f t="shared" si="376"/>
        <v>-1</v>
      </c>
    </row>
    <row r="4034" spans="1:15" ht="12.5" customHeight="1" x14ac:dyDescent="0.35">
      <c r="A4034" s="61">
        <v>80</v>
      </c>
      <c r="B4034" s="61" t="s">
        <v>56</v>
      </c>
      <c r="C4034" s="70">
        <v>170.19309999999999</v>
      </c>
      <c r="D4034" s="59" t="s">
        <v>50</v>
      </c>
      <c r="E4034" s="61" t="s">
        <v>41</v>
      </c>
      <c r="F4034" s="61" t="s">
        <v>55</v>
      </c>
      <c r="G4034" s="61">
        <v>4.4000000000000003E-3</v>
      </c>
      <c r="H4034" s="61">
        <f>IF(OR(G4034="",G4035="",G4036="",G4037=""),"",(SUMIF(A4034:A$7000,A4034,G4034:G$7000)))</f>
        <v>1.6500000000000001E-2</v>
      </c>
      <c r="I4034" s="61" t="str">
        <f t="shared" si="378"/>
        <v/>
      </c>
      <c r="J4034" s="61" t="str">
        <f t="shared" si="374"/>
        <v/>
      </c>
      <c r="K4034" s="61">
        <f t="array" ref="K4034">(MAX(IF($A4034=InsertVoiceSwitchActivateLOG!A$1:A$7000,InsertVoiceSwitchActivateLOG!H$1:H$7000,0)))</f>
        <v>0.12189999999999998</v>
      </c>
      <c r="L4034" s="61" t="str">
        <f t="shared" si="379"/>
        <v/>
      </c>
      <c r="M4034" s="61">
        <f t="shared" si="377"/>
        <v>18.799999999998818</v>
      </c>
      <c r="N4034" s="59">
        <f t="shared" si="375"/>
        <v>80</v>
      </c>
      <c r="O4034" s="59">
        <f t="shared" si="376"/>
        <v>1</v>
      </c>
    </row>
    <row r="4035" spans="1:15" ht="12.5" customHeight="1" x14ac:dyDescent="0.35">
      <c r="A4035" s="2">
        <v>80</v>
      </c>
      <c r="B4035" s="2" t="s">
        <v>56</v>
      </c>
      <c r="C4035" s="69">
        <v>170.2132</v>
      </c>
      <c r="D4035" t="s">
        <v>50</v>
      </c>
      <c r="E4035" s="2" t="s">
        <v>41</v>
      </c>
      <c r="F4035" s="2" t="s">
        <v>55</v>
      </c>
      <c r="G4035" s="2">
        <v>7.1999999999999998E-3</v>
      </c>
      <c r="H4035" s="2">
        <f>IF(OR(G4035="",G4036="",G4037="",G4038=""),"",(SUMIF(A4035:A$7000,A4035,G4035:G$7000)))</f>
        <v>1.2099999999999998E-2</v>
      </c>
      <c r="I4035" s="55" t="str">
        <f t="shared" si="378"/>
        <v/>
      </c>
      <c r="J4035" s="61" t="str">
        <f t="shared" si="374"/>
        <v/>
      </c>
      <c r="K4035" s="55">
        <f t="array" ref="K4035">(MAX(IF($A4035=InsertVoiceSwitchActivateLOG!A$1:A$7000,InsertVoiceSwitchActivateLOG!H$1:H$7000,0)))</f>
        <v>0.12189999999999998</v>
      </c>
      <c r="L4035" s="55" t="str">
        <f t="shared" si="379"/>
        <v/>
      </c>
      <c r="M4035" s="55">
        <f t="shared" si="377"/>
        <v>20.100000000013551</v>
      </c>
      <c r="N4035" s="59">
        <f t="shared" si="375"/>
        <v>80</v>
      </c>
      <c r="O4035" s="59">
        <f t="shared" si="376"/>
        <v>-1</v>
      </c>
    </row>
    <row r="4036" spans="1:15" ht="12.5" customHeight="1" x14ac:dyDescent="0.35">
      <c r="A4036" s="61">
        <v>80</v>
      </c>
      <c r="B4036" s="61" t="s">
        <v>56</v>
      </c>
      <c r="C4036" s="70">
        <v>170.23099999999999</v>
      </c>
      <c r="D4036" s="59" t="s">
        <v>50</v>
      </c>
      <c r="E4036" s="61" t="s">
        <v>41</v>
      </c>
      <c r="F4036" s="61" t="s">
        <v>55</v>
      </c>
      <c r="G4036" s="61">
        <v>2.7000000000000001E-3</v>
      </c>
      <c r="H4036" s="61">
        <f>IF(OR(G4036="",G4037="",G4038="",G4039=""),"",(SUMIF(A4036:A$7000,A4036,G4036:G$7000)))</f>
        <v>4.9000000000000007E-3</v>
      </c>
      <c r="I4036" s="61" t="str">
        <f t="shared" si="378"/>
        <v/>
      </c>
      <c r="J4036" s="61" t="str">
        <f t="shared" si="374"/>
        <v/>
      </c>
      <c r="K4036" s="61">
        <f t="array" ref="K4036">(MAX(IF($A4036=InsertVoiceSwitchActivateLOG!A$1:A$7000,InsertVoiceSwitchActivateLOG!H$1:H$7000,0)))</f>
        <v>0.12189999999999998</v>
      </c>
      <c r="L4036" s="61" t="str">
        <f t="shared" si="379"/>
        <v/>
      </c>
      <c r="M4036" s="61">
        <f t="shared" si="377"/>
        <v>17.799999999994043</v>
      </c>
      <c r="N4036" s="59">
        <f t="shared" si="375"/>
        <v>80</v>
      </c>
      <c r="O4036" s="59">
        <f t="shared" si="376"/>
        <v>-1</v>
      </c>
    </row>
    <row r="4037" spans="1:15" ht="12.5" customHeight="1" x14ac:dyDescent="0.35">
      <c r="A4037" s="2">
        <v>80</v>
      </c>
      <c r="B4037" s="2" t="s">
        <v>56</v>
      </c>
      <c r="C4037" s="69">
        <v>170.2501</v>
      </c>
      <c r="D4037" t="s">
        <v>50</v>
      </c>
      <c r="E4037" s="2" t="s">
        <v>41</v>
      </c>
      <c r="F4037" s="2" t="s">
        <v>55</v>
      </c>
      <c r="G4037" s="2">
        <v>1.6999999999999999E-3</v>
      </c>
      <c r="H4037" s="2" t="str">
        <f>IF(OR(G4037="",G4038="",G4039="",G4040=""),"",(SUMIF(A4037:A$7000,A4037,G4037:G$7000)))</f>
        <v/>
      </c>
      <c r="I4037" s="55" t="str">
        <f t="shared" si="378"/>
        <v/>
      </c>
      <c r="J4037" s="61" t="str">
        <f t="shared" si="374"/>
        <v/>
      </c>
      <c r="K4037" s="55">
        <f t="array" ref="K4037">(MAX(IF($A4037=InsertVoiceSwitchActivateLOG!A$1:A$7000,InsertVoiceSwitchActivateLOG!H$1:H$7000,0)))</f>
        <v>0.12189999999999998</v>
      </c>
      <c r="L4037" s="55" t="str">
        <f t="shared" si="379"/>
        <v/>
      </c>
      <c r="M4037" s="55">
        <f t="shared" si="377"/>
        <v>19.100000000008777</v>
      </c>
      <c r="N4037" s="59">
        <f t="shared" si="375"/>
        <v>80</v>
      </c>
      <c r="O4037" s="59">
        <f t="shared" si="376"/>
        <v>-1</v>
      </c>
    </row>
    <row r="4038" spans="1:15" ht="12.5" customHeight="1" x14ac:dyDescent="0.35">
      <c r="A4038" s="61">
        <v>80</v>
      </c>
      <c r="B4038" s="61" t="s">
        <v>54</v>
      </c>
      <c r="C4038" s="70">
        <v>170.2739</v>
      </c>
      <c r="D4038" s="59" t="s">
        <v>50</v>
      </c>
      <c r="E4038" s="61" t="s">
        <v>41</v>
      </c>
      <c r="F4038" s="61" t="s">
        <v>55</v>
      </c>
      <c r="G4038" s="61">
        <v>4.0000000000000002E-4</v>
      </c>
      <c r="H4038" s="61" t="str">
        <f>IF(OR(G4038="",G4039="",G4040="",G4041=""),"",(SUMIF(A4038:A$7000,A4038,G4038:G$7000)))</f>
        <v/>
      </c>
      <c r="I4038" s="61" t="str">
        <f t="shared" si="378"/>
        <v/>
      </c>
      <c r="J4038" s="61" t="str">
        <f t="shared" si="374"/>
        <v/>
      </c>
      <c r="K4038" s="61">
        <f t="array" ref="K4038">(MAX(IF($A4038=InsertVoiceSwitchActivateLOG!A$1:A$7000,InsertVoiceSwitchActivateLOG!H$1:H$7000,0)))</f>
        <v>0.12189999999999998</v>
      </c>
      <c r="L4038" s="61" t="str">
        <f t="shared" si="379"/>
        <v/>
      </c>
      <c r="M4038" s="61">
        <f t="shared" si="377"/>
        <v>23.79999999999427</v>
      </c>
      <c r="N4038" s="59">
        <f t="shared" si="375"/>
        <v>80</v>
      </c>
      <c r="O4038" s="59">
        <f t="shared" si="376"/>
        <v>-1</v>
      </c>
    </row>
    <row r="4039" spans="1:15" ht="12.5" customHeight="1" x14ac:dyDescent="0.35">
      <c r="A4039" s="2">
        <v>80</v>
      </c>
      <c r="B4039" s="2" t="s">
        <v>54</v>
      </c>
      <c r="C4039" s="69">
        <v>170.29069999999999</v>
      </c>
      <c r="D4039" t="s">
        <v>50</v>
      </c>
      <c r="E4039" s="2" t="s">
        <v>41</v>
      </c>
      <c r="F4039" s="2" t="s">
        <v>55</v>
      </c>
      <c r="G4039" s="2">
        <v>1E-4</v>
      </c>
      <c r="H4039" s="2" t="str">
        <f>IF(OR(G4039="",G4040="",G4041="",G4042=""),"",(SUMIF(A4039:A$7000,A4039,G4039:G$7000)))</f>
        <v/>
      </c>
      <c r="I4039" s="55" t="str">
        <f t="shared" si="378"/>
        <v/>
      </c>
      <c r="J4039" s="61" t="str">
        <f t="shared" si="374"/>
        <v/>
      </c>
      <c r="K4039" s="55">
        <f t="array" ref="K4039">(MAX(IF($A4039=InsertVoiceSwitchActivateLOG!A$1:A$7000,InsertVoiceSwitchActivateLOG!H$1:H$7000,0)))</f>
        <v>0.12189999999999998</v>
      </c>
      <c r="L4039" s="55" t="str">
        <f t="shared" si="379"/>
        <v/>
      </c>
      <c r="M4039" s="55">
        <f t="shared" si="377"/>
        <v>16.799999999989268</v>
      </c>
      <c r="N4039" s="59" t="str">
        <f t="shared" si="375"/>
        <v/>
      </c>
      <c r="O4039" s="59" t="str">
        <f t="shared" si="376"/>
        <v/>
      </c>
    </row>
    <row r="4040" spans="1:15" ht="12.5" customHeight="1" x14ac:dyDescent="0.35">
      <c r="A4040" s="61">
        <v>80</v>
      </c>
      <c r="B4040" s="61" t="s">
        <v>54</v>
      </c>
      <c r="C4040" s="70">
        <v>170.31030000000001</v>
      </c>
      <c r="D4040" s="59" t="s">
        <v>50</v>
      </c>
      <c r="E4040" s="61" t="s">
        <v>41</v>
      </c>
      <c r="F4040" s="61" t="s">
        <v>55</v>
      </c>
      <c r="G4040" s="61"/>
      <c r="H4040" s="61" t="str">
        <f>IF(OR(G4040="",G4041="",G4042="",G4043=""),"",(SUMIF(A4040:A$7000,A4040,G4040:G$7000)))</f>
        <v/>
      </c>
      <c r="I4040" s="61" t="str">
        <f t="shared" si="378"/>
        <v/>
      </c>
      <c r="J4040" s="61" t="str">
        <f t="shared" si="374"/>
        <v/>
      </c>
      <c r="K4040" s="61">
        <f t="array" ref="K4040">(MAX(IF($A4040=InsertVoiceSwitchActivateLOG!A$1:A$7000,InsertVoiceSwitchActivateLOG!H$1:H$7000,0)))</f>
        <v>0.12189999999999998</v>
      </c>
      <c r="L4040" s="61" t="str">
        <f t="shared" si="379"/>
        <v/>
      </c>
      <c r="M4040" s="61">
        <f t="shared" si="377"/>
        <v>19.600000000025375</v>
      </c>
      <c r="N4040" s="59" t="str">
        <f t="shared" si="375"/>
        <v/>
      </c>
      <c r="O4040" s="59" t="str">
        <f t="shared" si="376"/>
        <v/>
      </c>
    </row>
    <row r="4041" spans="1:15" ht="12.5" customHeight="1" x14ac:dyDescent="0.35">
      <c r="A4041" s="2">
        <v>80</v>
      </c>
      <c r="B4041" s="2" t="s">
        <v>54</v>
      </c>
      <c r="C4041" s="69">
        <v>170.32990000000001</v>
      </c>
      <c r="D4041" t="s">
        <v>50</v>
      </c>
      <c r="E4041" s="2" t="s">
        <v>41</v>
      </c>
      <c r="F4041" s="2" t="s">
        <v>55</v>
      </c>
      <c r="G4041" s="2"/>
      <c r="H4041" s="2" t="str">
        <f>IF(OR(G4041="",G4042="",G4043="",G4044=""),"",(SUMIF(A4041:A$7000,A4041,G4041:G$7000)))</f>
        <v/>
      </c>
      <c r="I4041" s="55" t="str">
        <f t="shared" si="378"/>
        <v/>
      </c>
      <c r="J4041" s="61" t="str">
        <f t="shared" si="374"/>
        <v/>
      </c>
      <c r="K4041" s="55">
        <f t="array" ref="K4041">(MAX(IF($A4041=InsertVoiceSwitchActivateLOG!A$1:A$7000,InsertVoiceSwitchActivateLOG!H$1:H$7000,0)))</f>
        <v>0.12189999999999998</v>
      </c>
      <c r="L4041" s="55" t="str">
        <f t="shared" si="379"/>
        <v/>
      </c>
      <c r="M4041" s="55">
        <f t="shared" si="377"/>
        <v>19.599999999996953</v>
      </c>
      <c r="N4041" s="59" t="str">
        <f t="shared" si="375"/>
        <v/>
      </c>
      <c r="O4041" s="59" t="str">
        <f t="shared" si="376"/>
        <v/>
      </c>
    </row>
    <row r="4042" spans="1:15" ht="12.5" customHeight="1" x14ac:dyDescent="0.35">
      <c r="A4042" s="61">
        <v>80</v>
      </c>
      <c r="B4042" s="61" t="s">
        <v>54</v>
      </c>
      <c r="C4042" s="70">
        <v>170.34829999999999</v>
      </c>
      <c r="D4042" s="59" t="s">
        <v>50</v>
      </c>
      <c r="E4042" s="61" t="s">
        <v>41</v>
      </c>
      <c r="F4042" s="61" t="s">
        <v>55</v>
      </c>
      <c r="G4042" s="61"/>
      <c r="H4042" s="61" t="str">
        <f>IF(OR(G4042="",G4043="",G4044="",G4045=""),"",(SUMIF(A4042:A$7000,A4042,G4042:G$7000)))</f>
        <v/>
      </c>
      <c r="I4042" s="61" t="str">
        <f t="shared" si="378"/>
        <v/>
      </c>
      <c r="J4042" s="61" t="str">
        <f t="shared" si="374"/>
        <v/>
      </c>
      <c r="K4042" s="61">
        <f t="array" ref="K4042">(MAX(IF($A4042=InsertVoiceSwitchActivateLOG!A$1:A$7000,InsertVoiceSwitchActivateLOG!H$1:H$7000,0)))</f>
        <v>0.12189999999999998</v>
      </c>
      <c r="L4042" s="61" t="str">
        <f t="shared" si="379"/>
        <v/>
      </c>
      <c r="M4042" s="61">
        <f t="shared" si="377"/>
        <v>18.399999999985539</v>
      </c>
      <c r="N4042" s="59" t="str">
        <f t="shared" si="375"/>
        <v/>
      </c>
      <c r="O4042" s="59" t="str">
        <f t="shared" si="376"/>
        <v/>
      </c>
    </row>
    <row r="4043" spans="1:15" ht="12.5" customHeight="1" x14ac:dyDescent="0.35">
      <c r="A4043" s="2">
        <v>80</v>
      </c>
      <c r="B4043" s="2" t="s">
        <v>54</v>
      </c>
      <c r="C4043" s="69">
        <v>170.36519999999999</v>
      </c>
      <c r="D4043" t="s">
        <v>50</v>
      </c>
      <c r="E4043" s="2" t="s">
        <v>41</v>
      </c>
      <c r="F4043" s="2" t="s">
        <v>55</v>
      </c>
      <c r="G4043" s="2"/>
      <c r="H4043" s="2" t="str">
        <f>IF(OR(G4043="",G4044="",G4045="",G4046=""),"",(SUMIF(A4043:A$7000,A4043,G4043:G$7000)))</f>
        <v/>
      </c>
      <c r="I4043" s="55" t="str">
        <f t="shared" si="378"/>
        <v/>
      </c>
      <c r="J4043" s="61" t="str">
        <f t="shared" si="374"/>
        <v/>
      </c>
      <c r="K4043" s="55">
        <f t="array" ref="K4043">(MAX(IF($A4043=InsertVoiceSwitchActivateLOG!A$1:A$7000,InsertVoiceSwitchActivateLOG!H$1:H$7000,0)))</f>
        <v>0.12189999999999998</v>
      </c>
      <c r="L4043" s="55" t="str">
        <f t="shared" si="379"/>
        <v/>
      </c>
      <c r="M4043" s="55">
        <f t="shared" si="377"/>
        <v>16.899999999992588</v>
      </c>
      <c r="N4043" s="59" t="str">
        <f t="shared" si="375"/>
        <v/>
      </c>
      <c r="O4043" s="59" t="str">
        <f t="shared" si="376"/>
        <v/>
      </c>
    </row>
    <row r="4044" spans="1:15" ht="12.5" customHeight="1" x14ac:dyDescent="0.35">
      <c r="A4044" s="61">
        <v>80</v>
      </c>
      <c r="B4044" s="61" t="s">
        <v>54</v>
      </c>
      <c r="C4044" s="70">
        <v>170.3887</v>
      </c>
      <c r="D4044" s="59" t="s">
        <v>50</v>
      </c>
      <c r="E4044" s="61" t="s">
        <v>41</v>
      </c>
      <c r="F4044" s="61" t="s">
        <v>55</v>
      </c>
      <c r="G4044" s="61"/>
      <c r="H4044" s="61" t="str">
        <f>IF(OR(G4044="",G4045="",G4046="",G4047=""),"",(SUMIF(A4044:A$7000,A4044,G4044:G$7000)))</f>
        <v/>
      </c>
      <c r="I4044" s="61" t="str">
        <f t="shared" si="378"/>
        <v/>
      </c>
      <c r="J4044" s="61" t="str">
        <f t="shared" si="374"/>
        <v/>
      </c>
      <c r="K4044" s="61">
        <f t="array" ref="K4044">(MAX(IF($A4044=InsertVoiceSwitchActivateLOG!A$1:A$7000,InsertVoiceSwitchActivateLOG!H$1:H$7000,0)))</f>
        <v>0.12189999999999998</v>
      </c>
      <c r="L4044" s="61" t="str">
        <f t="shared" si="379"/>
        <v/>
      </c>
      <c r="M4044" s="61">
        <f t="shared" si="377"/>
        <v>23.500000000012733</v>
      </c>
      <c r="N4044" s="59" t="str">
        <f t="shared" si="375"/>
        <v/>
      </c>
      <c r="O4044" s="59" t="str">
        <f t="shared" si="376"/>
        <v/>
      </c>
    </row>
    <row r="4045" spans="1:15" ht="12.5" customHeight="1" x14ac:dyDescent="0.35">
      <c r="A4045" s="2">
        <v>81</v>
      </c>
      <c r="B4045" s="2" t="s">
        <v>54</v>
      </c>
      <c r="C4045" s="69">
        <v>171.4162</v>
      </c>
      <c r="D4045" t="s">
        <v>50</v>
      </c>
      <c r="E4045" s="2" t="s">
        <v>41</v>
      </c>
      <c r="F4045" s="2" t="s">
        <v>55</v>
      </c>
      <c r="G4045" s="2"/>
      <c r="H4045" s="2" t="str">
        <f>IF(OR(G4045="",G4046="",G4047="",G4048=""),"",(SUMIF(A4045:A$7000,A4045,G4045:G$7000)))</f>
        <v/>
      </c>
      <c r="I4045" s="55" t="str">
        <f t="shared" si="378"/>
        <v/>
      </c>
      <c r="J4045" s="61" t="str">
        <f t="shared" si="374"/>
        <v/>
      </c>
      <c r="K4045" s="55">
        <f t="array" ref="K4045">(MAX(IF($A4045=InsertVoiceSwitchActivateLOG!A$1:A$7000,InsertVoiceSwitchActivateLOG!H$1:H$7000,0)))</f>
        <v>2.2500000000000003E-2</v>
      </c>
      <c r="L4045" s="55" t="str">
        <f t="shared" si="379"/>
        <v/>
      </c>
      <c r="M4045" s="55">
        <f t="shared" si="377"/>
        <v>0</v>
      </c>
      <c r="N4045" s="59" t="str">
        <f t="shared" si="375"/>
        <v/>
      </c>
      <c r="O4045" s="59" t="str">
        <f t="shared" si="376"/>
        <v/>
      </c>
    </row>
    <row r="4046" spans="1:15" ht="12.5" customHeight="1" x14ac:dyDescent="0.35">
      <c r="A4046" s="61">
        <v>81</v>
      </c>
      <c r="B4046" s="61" t="s">
        <v>54</v>
      </c>
      <c r="C4046" s="70">
        <v>171.4332</v>
      </c>
      <c r="D4046" s="59" t="s">
        <v>50</v>
      </c>
      <c r="E4046" s="61" t="s">
        <v>41</v>
      </c>
      <c r="F4046" s="61" t="s">
        <v>55</v>
      </c>
      <c r="G4046" s="61"/>
      <c r="H4046" s="61" t="str">
        <f>IF(OR(G4046="",G4047="",G4048="",G4049=""),"",(SUMIF(A4046:A$7000,A4046,G4046:G$7000)))</f>
        <v/>
      </c>
      <c r="I4046" s="61" t="str">
        <f t="shared" si="378"/>
        <v/>
      </c>
      <c r="J4046" s="61" t="str">
        <f t="shared" si="374"/>
        <v/>
      </c>
      <c r="K4046" s="61">
        <f t="array" ref="K4046">(MAX(IF($A4046=InsertVoiceSwitchActivateLOG!A$1:A$7000,InsertVoiceSwitchActivateLOG!H$1:H$7000,0)))</f>
        <v>2.2500000000000003E-2</v>
      </c>
      <c r="L4046" s="61" t="str">
        <f t="shared" si="379"/>
        <v/>
      </c>
      <c r="M4046" s="61">
        <f t="shared" si="377"/>
        <v>16.999999999995907</v>
      </c>
      <c r="N4046" s="59" t="str">
        <f t="shared" si="375"/>
        <v/>
      </c>
      <c r="O4046" s="59" t="str">
        <f t="shared" si="376"/>
        <v/>
      </c>
    </row>
    <row r="4047" spans="1:15" ht="12.5" customHeight="1" x14ac:dyDescent="0.35">
      <c r="A4047" s="2">
        <v>81</v>
      </c>
      <c r="B4047" s="2" t="s">
        <v>54</v>
      </c>
      <c r="C4047" s="69">
        <v>171.45050000000001</v>
      </c>
      <c r="D4047" t="s">
        <v>50</v>
      </c>
      <c r="E4047" s="2" t="s">
        <v>41</v>
      </c>
      <c r="F4047" s="2" t="s">
        <v>55</v>
      </c>
      <c r="G4047" s="2"/>
      <c r="H4047" s="2" t="str">
        <f>IF(OR(G4047="",G4048="",G4049="",G4050=""),"",(SUMIF(A4047:A$7000,A4047,G4047:G$7000)))</f>
        <v/>
      </c>
      <c r="I4047" s="55" t="str">
        <f t="shared" si="378"/>
        <v/>
      </c>
      <c r="J4047" s="61" t="str">
        <f t="shared" si="374"/>
        <v/>
      </c>
      <c r="K4047" s="55">
        <f t="array" ref="K4047">(MAX(IF($A4047=InsertVoiceSwitchActivateLOG!A$1:A$7000,InsertVoiceSwitchActivateLOG!H$1:H$7000,0)))</f>
        <v>2.2500000000000003E-2</v>
      </c>
      <c r="L4047" s="55" t="str">
        <f t="shared" si="379"/>
        <v/>
      </c>
      <c r="M4047" s="55">
        <f t="shared" si="377"/>
        <v>17.300000000005866</v>
      </c>
      <c r="N4047" s="59" t="str">
        <f t="shared" si="375"/>
        <v/>
      </c>
      <c r="O4047" s="59" t="str">
        <f t="shared" si="376"/>
        <v/>
      </c>
    </row>
    <row r="4048" spans="1:15" ht="12.5" customHeight="1" x14ac:dyDescent="0.35">
      <c r="A4048" s="61">
        <v>81</v>
      </c>
      <c r="B4048" s="61" t="s">
        <v>54</v>
      </c>
      <c r="C4048" s="70">
        <v>171.4657</v>
      </c>
      <c r="D4048" s="59" t="s">
        <v>50</v>
      </c>
      <c r="E4048" s="61" t="s">
        <v>41</v>
      </c>
      <c r="F4048" s="61" t="s">
        <v>55</v>
      </c>
      <c r="G4048" s="61"/>
      <c r="H4048" s="61" t="str">
        <f>IF(OR(G4048="",G4049="",G4050="",G4051=""),"",(SUMIF(A4048:A$7000,A4048,G4048:G$7000)))</f>
        <v/>
      </c>
      <c r="I4048" s="61" t="str">
        <f t="shared" si="378"/>
        <v/>
      </c>
      <c r="J4048" s="61" t="str">
        <f t="shared" si="374"/>
        <v/>
      </c>
      <c r="K4048" s="61">
        <f t="array" ref="K4048">(MAX(IF($A4048=InsertVoiceSwitchActivateLOG!A$1:A$7000,InsertVoiceSwitchActivateLOG!H$1:H$7000,0)))</f>
        <v>2.2500000000000003E-2</v>
      </c>
      <c r="L4048" s="61" t="str">
        <f t="shared" si="379"/>
        <v/>
      </c>
      <c r="M4048" s="61">
        <f t="shared" si="377"/>
        <v>15.199999999992997</v>
      </c>
      <c r="N4048" s="59" t="str">
        <f t="shared" si="375"/>
        <v/>
      </c>
      <c r="O4048" s="59" t="str">
        <f t="shared" si="376"/>
        <v/>
      </c>
    </row>
    <row r="4049" spans="1:15" ht="12.5" customHeight="1" x14ac:dyDescent="0.35">
      <c r="A4049" s="2">
        <v>81</v>
      </c>
      <c r="B4049" s="2" t="s">
        <v>54</v>
      </c>
      <c r="C4049" s="69">
        <v>171.4881</v>
      </c>
      <c r="D4049" t="s">
        <v>50</v>
      </c>
      <c r="E4049" s="2" t="s">
        <v>41</v>
      </c>
      <c r="F4049" s="2" t="s">
        <v>55</v>
      </c>
      <c r="G4049" s="2"/>
      <c r="H4049" s="2" t="str">
        <f>IF(OR(G4049="",G4050="",G4051="",G4052=""),"",(SUMIF(A4049:A$7000,A4049,G4049:G$7000)))</f>
        <v/>
      </c>
      <c r="I4049" s="55" t="str">
        <f t="shared" si="378"/>
        <v/>
      </c>
      <c r="J4049" s="61" t="str">
        <f t="shared" ref="J4049:J4112" si="380">IF(L4049="","",(VLOOKUP(A4049,A4049:E11033,5,FALSE)))</f>
        <v/>
      </c>
      <c r="K4049" s="55">
        <f t="array" ref="K4049">(MAX(IF($A4049=InsertVoiceSwitchActivateLOG!A$1:A$7000,InsertVoiceSwitchActivateLOG!H$1:H$7000,0)))</f>
        <v>2.2500000000000003E-2</v>
      </c>
      <c r="L4049" s="55" t="str">
        <f t="shared" si="379"/>
        <v/>
      </c>
      <c r="M4049" s="55">
        <f t="shared" si="377"/>
        <v>22.400000000004638</v>
      </c>
      <c r="N4049" s="59" t="str">
        <f t="shared" ref="N4049:N4112" si="381">IF(AND(G4049&gt;0,G4050&gt;0,G4048&gt;0),A4049,"")</f>
        <v/>
      </c>
      <c r="O4049" s="59" t="str">
        <f t="shared" ref="O4049:O4112" si="382">IF(N4049="","",(IF(G4049&gt;G4050,-1,1)))</f>
        <v/>
      </c>
    </row>
    <row r="4050" spans="1:15" ht="12.5" customHeight="1" x14ac:dyDescent="0.35">
      <c r="A4050" s="61">
        <v>81</v>
      </c>
      <c r="B4050" s="61" t="s">
        <v>54</v>
      </c>
      <c r="C4050" s="70">
        <v>171.5078</v>
      </c>
      <c r="D4050" s="59" t="s">
        <v>50</v>
      </c>
      <c r="E4050" s="61" t="s">
        <v>41</v>
      </c>
      <c r="F4050" s="61" t="s">
        <v>55</v>
      </c>
      <c r="G4050" s="61"/>
      <c r="H4050" s="61" t="str">
        <f>IF(OR(G4050="",G4051="",G4052="",G4053=""),"",(SUMIF(A4050:A$7000,A4050,G4050:G$7000)))</f>
        <v/>
      </c>
      <c r="I4050" s="61" t="str">
        <f t="shared" si="378"/>
        <v/>
      </c>
      <c r="J4050" s="61" t="str">
        <f t="shared" si="380"/>
        <v/>
      </c>
      <c r="K4050" s="61">
        <f t="array" ref="K4050">(MAX(IF($A4050=InsertVoiceSwitchActivateLOG!A$1:A$7000,InsertVoiceSwitchActivateLOG!H$1:H$7000,0)))</f>
        <v>2.2500000000000003E-2</v>
      </c>
      <c r="L4050" s="61" t="str">
        <f t="shared" si="379"/>
        <v/>
      </c>
      <c r="M4050" s="61">
        <f t="shared" ref="M4050:M4113" si="383">IF(A4050=A4049,ABS(C4050-C4049),0)*1000</f>
        <v>19.700000000000273</v>
      </c>
      <c r="N4050" s="59" t="str">
        <f t="shared" si="381"/>
        <v/>
      </c>
      <c r="O4050" s="59" t="str">
        <f t="shared" si="382"/>
        <v/>
      </c>
    </row>
    <row r="4051" spans="1:15" ht="12.5" customHeight="1" x14ac:dyDescent="0.35">
      <c r="A4051" s="2">
        <v>81</v>
      </c>
      <c r="B4051" s="2" t="s">
        <v>54</v>
      </c>
      <c r="C4051" s="69">
        <v>171.5351</v>
      </c>
      <c r="D4051" t="s">
        <v>50</v>
      </c>
      <c r="E4051" s="2" t="s">
        <v>41</v>
      </c>
      <c r="F4051" s="2" t="s">
        <v>55</v>
      </c>
      <c r="G4051" s="2"/>
      <c r="H4051" s="2" t="str">
        <f>IF(OR(G4051="",G4052="",G4053="",G4054=""),"",(SUMIF(A4051:A$7000,A4051,G4051:G$7000)))</f>
        <v/>
      </c>
      <c r="I4051" s="55" t="str">
        <f t="shared" si="378"/>
        <v/>
      </c>
      <c r="J4051" s="61" t="str">
        <f t="shared" si="380"/>
        <v/>
      </c>
      <c r="K4051" s="55">
        <f t="array" ref="K4051">(MAX(IF($A4051=InsertVoiceSwitchActivateLOG!A$1:A$7000,InsertVoiceSwitchActivateLOG!H$1:H$7000,0)))</f>
        <v>2.2500000000000003E-2</v>
      </c>
      <c r="L4051" s="55" t="str">
        <f t="shared" si="379"/>
        <v/>
      </c>
      <c r="M4051" s="55">
        <f t="shared" si="383"/>
        <v>27.299999999996771</v>
      </c>
      <c r="N4051" s="59" t="str">
        <f t="shared" si="381"/>
        <v/>
      </c>
      <c r="O4051" s="59" t="str">
        <f t="shared" si="382"/>
        <v/>
      </c>
    </row>
    <row r="4052" spans="1:15" ht="12.5" customHeight="1" x14ac:dyDescent="0.35">
      <c r="A4052" s="61">
        <v>81</v>
      </c>
      <c r="B4052" s="61" t="s">
        <v>54</v>
      </c>
      <c r="C4052" s="70">
        <v>171.5651</v>
      </c>
      <c r="D4052" s="59" t="s">
        <v>50</v>
      </c>
      <c r="E4052" s="61" t="s">
        <v>41</v>
      </c>
      <c r="F4052" s="61" t="s">
        <v>55</v>
      </c>
      <c r="G4052" s="61"/>
      <c r="H4052" s="61" t="str">
        <f>IF(OR(G4052="",G4053="",G4054="",G4055=""),"",(SUMIF(A4052:A$7000,A4052,G4052:G$7000)))</f>
        <v/>
      </c>
      <c r="I4052" s="61" t="str">
        <f t="shared" si="378"/>
        <v/>
      </c>
      <c r="J4052" s="61" t="str">
        <f t="shared" si="380"/>
        <v/>
      </c>
      <c r="K4052" s="61">
        <f t="array" ref="K4052">(MAX(IF($A4052=InsertVoiceSwitchActivateLOG!A$1:A$7000,InsertVoiceSwitchActivateLOG!H$1:H$7000,0)))</f>
        <v>2.2500000000000003E-2</v>
      </c>
      <c r="L4052" s="61" t="str">
        <f t="shared" si="379"/>
        <v/>
      </c>
      <c r="M4052" s="61">
        <f t="shared" si="383"/>
        <v>30.000000000001137</v>
      </c>
      <c r="N4052" s="59" t="str">
        <f t="shared" si="381"/>
        <v/>
      </c>
      <c r="O4052" s="59" t="str">
        <f t="shared" si="382"/>
        <v/>
      </c>
    </row>
    <row r="4053" spans="1:15" ht="12.5" customHeight="1" x14ac:dyDescent="0.35">
      <c r="A4053" s="2">
        <v>81</v>
      </c>
      <c r="B4053" s="2" t="s">
        <v>54</v>
      </c>
      <c r="C4053" s="69">
        <v>171.58369999999999</v>
      </c>
      <c r="D4053" t="s">
        <v>50</v>
      </c>
      <c r="E4053" s="2" t="s">
        <v>41</v>
      </c>
      <c r="F4053" s="2" t="s">
        <v>55</v>
      </c>
      <c r="G4053" s="2"/>
      <c r="H4053" s="2" t="str">
        <f>IF(OR(G4053="",G4054="",G4055="",G4056=""),"",(SUMIF(A4053:A$7000,A4053,G4053:G$7000)))</f>
        <v/>
      </c>
      <c r="I4053" s="55" t="str">
        <f t="shared" si="378"/>
        <v/>
      </c>
      <c r="J4053" s="61" t="str">
        <f t="shared" si="380"/>
        <v/>
      </c>
      <c r="K4053" s="55">
        <f t="array" ref="K4053">(MAX(IF($A4053=InsertVoiceSwitchActivateLOG!A$1:A$7000,InsertVoiceSwitchActivateLOG!H$1:H$7000,0)))</f>
        <v>2.2500000000000003E-2</v>
      </c>
      <c r="L4053" s="55" t="str">
        <f t="shared" si="379"/>
        <v/>
      </c>
      <c r="M4053" s="55">
        <f t="shared" si="383"/>
        <v>18.599999999992178</v>
      </c>
      <c r="N4053" s="59" t="str">
        <f t="shared" si="381"/>
        <v/>
      </c>
      <c r="O4053" s="59" t="str">
        <f t="shared" si="382"/>
        <v/>
      </c>
    </row>
    <row r="4054" spans="1:15" ht="12.5" customHeight="1" x14ac:dyDescent="0.35">
      <c r="A4054" s="61">
        <v>81</v>
      </c>
      <c r="B4054" s="61" t="s">
        <v>54</v>
      </c>
      <c r="C4054" s="70">
        <v>171.6027</v>
      </c>
      <c r="D4054" s="59" t="s">
        <v>50</v>
      </c>
      <c r="E4054" s="61" t="s">
        <v>41</v>
      </c>
      <c r="F4054" s="61" t="s">
        <v>55</v>
      </c>
      <c r="G4054" s="61"/>
      <c r="H4054" s="61" t="str">
        <f>IF(OR(G4054="",G4055="",G4056="",G4057=""),"",(SUMIF(A4054:A$7000,A4054,G4054:G$7000)))</f>
        <v/>
      </c>
      <c r="I4054" s="61" t="str">
        <f t="shared" si="378"/>
        <v/>
      </c>
      <c r="J4054" s="61" t="str">
        <f t="shared" si="380"/>
        <v/>
      </c>
      <c r="K4054" s="61">
        <f t="array" ref="K4054">(MAX(IF($A4054=InsertVoiceSwitchActivateLOG!A$1:A$7000,InsertVoiceSwitchActivateLOG!H$1:H$7000,0)))</f>
        <v>2.2500000000000003E-2</v>
      </c>
      <c r="L4054" s="61" t="str">
        <f t="shared" si="379"/>
        <v/>
      </c>
      <c r="M4054" s="61">
        <f t="shared" si="383"/>
        <v>19.000000000005457</v>
      </c>
      <c r="N4054" s="59" t="str">
        <f t="shared" si="381"/>
        <v/>
      </c>
      <c r="O4054" s="59" t="str">
        <f t="shared" si="382"/>
        <v/>
      </c>
    </row>
    <row r="4055" spans="1:15" ht="12.5" customHeight="1" x14ac:dyDescent="0.35">
      <c r="A4055" s="2">
        <v>81</v>
      </c>
      <c r="B4055" s="2" t="s">
        <v>54</v>
      </c>
      <c r="C4055" s="69">
        <v>171.62299999999999</v>
      </c>
      <c r="D4055" t="s">
        <v>50</v>
      </c>
      <c r="E4055" s="2" t="s">
        <v>41</v>
      </c>
      <c r="F4055" s="2" t="s">
        <v>55</v>
      </c>
      <c r="G4055" s="2"/>
      <c r="H4055" s="2" t="str">
        <f>IF(OR(G4055="",G4056="",G4057="",G4058=""),"",(SUMIF(A4055:A$7000,A4055,G4055:G$7000)))</f>
        <v/>
      </c>
      <c r="I4055" s="55" t="str">
        <f t="shared" si="378"/>
        <v/>
      </c>
      <c r="J4055" s="61" t="str">
        <f t="shared" si="380"/>
        <v/>
      </c>
      <c r="K4055" s="55">
        <f t="array" ref="K4055">(MAX(IF($A4055=InsertVoiceSwitchActivateLOG!A$1:A$7000,InsertVoiceSwitchActivateLOG!H$1:H$7000,0)))</f>
        <v>2.2500000000000003E-2</v>
      </c>
      <c r="L4055" s="55" t="str">
        <f t="shared" si="379"/>
        <v/>
      </c>
      <c r="M4055" s="55">
        <f t="shared" si="383"/>
        <v>20.299999999991769</v>
      </c>
      <c r="N4055" s="59" t="str">
        <f t="shared" si="381"/>
        <v/>
      </c>
      <c r="O4055" s="59" t="str">
        <f t="shared" si="382"/>
        <v/>
      </c>
    </row>
    <row r="4056" spans="1:15" ht="12.5" customHeight="1" x14ac:dyDescent="0.35">
      <c r="A4056" s="61">
        <v>81</v>
      </c>
      <c r="B4056" s="61" t="s">
        <v>54</v>
      </c>
      <c r="C4056" s="70">
        <v>171.63890000000001</v>
      </c>
      <c r="D4056" s="59" t="s">
        <v>50</v>
      </c>
      <c r="E4056" s="61" t="s">
        <v>41</v>
      </c>
      <c r="F4056" s="61" t="s">
        <v>55</v>
      </c>
      <c r="G4056" s="61"/>
      <c r="H4056" s="61" t="str">
        <f>IF(OR(G4056="",G4057="",G4058="",G4059=""),"",(SUMIF(A4056:A$7000,A4056,G4056:G$7000)))</f>
        <v/>
      </c>
      <c r="I4056" s="61" t="str">
        <f t="shared" si="378"/>
        <v/>
      </c>
      <c r="J4056" s="61" t="str">
        <f t="shared" si="380"/>
        <v/>
      </c>
      <c r="K4056" s="61">
        <f t="array" ref="K4056">(MAX(IF($A4056=InsertVoiceSwitchActivateLOG!A$1:A$7000,InsertVoiceSwitchActivateLOG!H$1:H$7000,0)))</f>
        <v>2.2500000000000003E-2</v>
      </c>
      <c r="L4056" s="61" t="str">
        <f t="shared" si="379"/>
        <v/>
      </c>
      <c r="M4056" s="61">
        <f t="shared" si="383"/>
        <v>15.900000000016234</v>
      </c>
      <c r="N4056" s="59" t="str">
        <f t="shared" si="381"/>
        <v/>
      </c>
      <c r="O4056" s="59" t="str">
        <f t="shared" si="382"/>
        <v/>
      </c>
    </row>
    <row r="4057" spans="1:15" ht="12.5" customHeight="1" x14ac:dyDescent="0.35">
      <c r="A4057" s="2">
        <v>81</v>
      </c>
      <c r="B4057" s="2" t="s">
        <v>54</v>
      </c>
      <c r="C4057" s="69">
        <v>171.6557</v>
      </c>
      <c r="D4057" t="s">
        <v>50</v>
      </c>
      <c r="E4057" s="2" t="s">
        <v>41</v>
      </c>
      <c r="F4057" s="2" t="s">
        <v>55</v>
      </c>
      <c r="G4057" s="2"/>
      <c r="H4057" s="2" t="str">
        <f>IF(OR(G4057="",G4058="",G4059="",G4060=""),"",(SUMIF(A4057:A$7000,A4057,G4057:G$7000)))</f>
        <v/>
      </c>
      <c r="I4057" s="55" t="str">
        <f t="shared" si="378"/>
        <v/>
      </c>
      <c r="J4057" s="61" t="str">
        <f t="shared" si="380"/>
        <v/>
      </c>
      <c r="K4057" s="55">
        <f t="array" ref="K4057">(MAX(IF($A4057=InsertVoiceSwitchActivateLOG!A$1:A$7000,InsertVoiceSwitchActivateLOG!H$1:H$7000,0)))</f>
        <v>2.2500000000000003E-2</v>
      </c>
      <c r="L4057" s="55" t="str">
        <f t="shared" si="379"/>
        <v/>
      </c>
      <c r="M4057" s="55">
        <f t="shared" si="383"/>
        <v>16.799999999989268</v>
      </c>
      <c r="N4057" s="59" t="str">
        <f t="shared" si="381"/>
        <v/>
      </c>
      <c r="O4057" s="59" t="str">
        <f t="shared" si="382"/>
        <v/>
      </c>
    </row>
    <row r="4058" spans="1:15" ht="12.5" customHeight="1" x14ac:dyDescent="0.35">
      <c r="A4058" s="61">
        <v>81</v>
      </c>
      <c r="B4058" s="61" t="s">
        <v>54</v>
      </c>
      <c r="C4058" s="70">
        <v>171.68180000000001</v>
      </c>
      <c r="D4058" s="59" t="s">
        <v>50</v>
      </c>
      <c r="E4058" s="61" t="s">
        <v>41</v>
      </c>
      <c r="F4058" s="61" t="s">
        <v>55</v>
      </c>
      <c r="G4058" s="61"/>
      <c r="H4058" s="61" t="str">
        <f>IF(OR(G4058="",G4059="",G4060="",G4061=""),"",(SUMIF(A4058:A$7000,A4058,G4058:G$7000)))</f>
        <v/>
      </c>
      <c r="I4058" s="61" t="str">
        <f t="shared" ref="I4058:I4121" si="384">IF(L4058="","",A4058)</f>
        <v/>
      </c>
      <c r="J4058" s="61" t="str">
        <f t="shared" si="380"/>
        <v/>
      </c>
      <c r="K4058" s="61">
        <f t="array" ref="K4058">(MAX(IF($A4058=InsertVoiceSwitchActivateLOG!A$1:A$7000,InsertVoiceSwitchActivateLOG!H$1:H$7000,0)))</f>
        <v>2.2500000000000003E-2</v>
      </c>
      <c r="L4058" s="61" t="str">
        <f t="shared" ref="L4058:L4121" si="385">IF(H4058="","",IF(AND(H4057="",H4056="",H4055=""),C4058,""))</f>
        <v/>
      </c>
      <c r="M4058" s="61">
        <f t="shared" si="383"/>
        <v>26.100000000013779</v>
      </c>
      <c r="N4058" s="59" t="str">
        <f t="shared" si="381"/>
        <v/>
      </c>
      <c r="O4058" s="59" t="str">
        <f t="shared" si="382"/>
        <v/>
      </c>
    </row>
    <row r="4059" spans="1:15" ht="12.5" customHeight="1" x14ac:dyDescent="0.35">
      <c r="A4059" s="2">
        <v>81</v>
      </c>
      <c r="B4059" s="2" t="s">
        <v>54</v>
      </c>
      <c r="C4059" s="69">
        <v>171.7115</v>
      </c>
      <c r="D4059" t="s">
        <v>50</v>
      </c>
      <c r="E4059" s="2" t="s">
        <v>41</v>
      </c>
      <c r="F4059" s="2" t="s">
        <v>55</v>
      </c>
      <c r="G4059" s="2"/>
      <c r="H4059" s="2" t="str">
        <f>IF(OR(G4059="",G4060="",G4061="",G4062=""),"",(SUMIF(A4059:A$7000,A4059,G4059:G$7000)))</f>
        <v/>
      </c>
      <c r="I4059" s="55" t="str">
        <f t="shared" si="384"/>
        <v/>
      </c>
      <c r="J4059" s="61" t="str">
        <f t="shared" si="380"/>
        <v/>
      </c>
      <c r="K4059" s="55">
        <f t="array" ref="K4059">(MAX(IF($A4059=InsertVoiceSwitchActivateLOG!A$1:A$7000,InsertVoiceSwitchActivateLOG!H$1:H$7000,0)))</f>
        <v>2.2500000000000003E-2</v>
      </c>
      <c r="L4059" s="55" t="str">
        <f t="shared" si="385"/>
        <v/>
      </c>
      <c r="M4059" s="55">
        <f t="shared" si="383"/>
        <v>29.699999999991178</v>
      </c>
      <c r="N4059" s="59" t="str">
        <f t="shared" si="381"/>
        <v/>
      </c>
      <c r="O4059" s="59" t="str">
        <f t="shared" si="382"/>
        <v/>
      </c>
    </row>
    <row r="4060" spans="1:15" ht="12.5" customHeight="1" x14ac:dyDescent="0.35">
      <c r="A4060" s="61">
        <v>81</v>
      </c>
      <c r="B4060" s="61" t="s">
        <v>54</v>
      </c>
      <c r="C4060" s="70">
        <v>171.72829999999999</v>
      </c>
      <c r="D4060" s="59" t="s">
        <v>50</v>
      </c>
      <c r="E4060" s="61" t="s">
        <v>41</v>
      </c>
      <c r="F4060" s="61" t="s">
        <v>55</v>
      </c>
      <c r="G4060" s="61"/>
      <c r="H4060" s="61" t="str">
        <f>IF(OR(G4060="",G4061="",G4062="",G4063=""),"",(SUMIF(A4060:A$7000,A4060,G4060:G$7000)))</f>
        <v/>
      </c>
      <c r="I4060" s="61" t="str">
        <f t="shared" si="384"/>
        <v/>
      </c>
      <c r="J4060" s="61" t="str">
        <f t="shared" si="380"/>
        <v/>
      </c>
      <c r="K4060" s="61">
        <f t="array" ref="K4060">(MAX(IF($A4060=InsertVoiceSwitchActivateLOG!A$1:A$7000,InsertVoiceSwitchActivateLOG!H$1:H$7000,0)))</f>
        <v>2.2500000000000003E-2</v>
      </c>
      <c r="L4060" s="61" t="str">
        <f t="shared" si="385"/>
        <v/>
      </c>
      <c r="M4060" s="61">
        <f t="shared" si="383"/>
        <v>16.799999999989268</v>
      </c>
      <c r="N4060" s="59" t="str">
        <f t="shared" si="381"/>
        <v/>
      </c>
      <c r="O4060" s="59" t="str">
        <f t="shared" si="382"/>
        <v/>
      </c>
    </row>
    <row r="4061" spans="1:15" ht="12.5" customHeight="1" x14ac:dyDescent="0.35">
      <c r="A4061" s="2">
        <v>81</v>
      </c>
      <c r="B4061" s="2" t="s">
        <v>54</v>
      </c>
      <c r="C4061" s="69">
        <v>171.7526</v>
      </c>
      <c r="D4061" t="s">
        <v>50</v>
      </c>
      <c r="E4061" s="2" t="s">
        <v>41</v>
      </c>
      <c r="F4061" s="2" t="s">
        <v>55</v>
      </c>
      <c r="G4061" s="2"/>
      <c r="H4061" s="2" t="str">
        <f>IF(OR(G4061="",G4062="",G4063="",G4064=""),"",(SUMIF(A4061:A$7000,A4061,G4061:G$7000)))</f>
        <v/>
      </c>
      <c r="I4061" s="55" t="str">
        <f t="shared" si="384"/>
        <v/>
      </c>
      <c r="J4061" s="61" t="str">
        <f t="shared" si="380"/>
        <v/>
      </c>
      <c r="K4061" s="55">
        <f t="array" ref="K4061">(MAX(IF($A4061=InsertVoiceSwitchActivateLOG!A$1:A$7000,InsertVoiceSwitchActivateLOG!H$1:H$7000,0)))</f>
        <v>2.2500000000000003E-2</v>
      </c>
      <c r="L4061" s="55" t="str">
        <f t="shared" si="385"/>
        <v/>
      </c>
      <c r="M4061" s="55">
        <f t="shared" si="383"/>
        <v>24.300000000010868</v>
      </c>
      <c r="N4061" s="59" t="str">
        <f t="shared" si="381"/>
        <v/>
      </c>
      <c r="O4061" s="59" t="str">
        <f t="shared" si="382"/>
        <v/>
      </c>
    </row>
    <row r="4062" spans="1:15" ht="12.5" customHeight="1" x14ac:dyDescent="0.35">
      <c r="A4062" s="61">
        <v>81</v>
      </c>
      <c r="B4062" s="61" t="s">
        <v>54</v>
      </c>
      <c r="C4062" s="70">
        <v>171.77459999999999</v>
      </c>
      <c r="D4062" s="59" t="s">
        <v>50</v>
      </c>
      <c r="E4062" s="61" t="s">
        <v>41</v>
      </c>
      <c r="F4062" s="61" t="s">
        <v>55</v>
      </c>
      <c r="G4062" s="61"/>
      <c r="H4062" s="61" t="str">
        <f>IF(OR(G4062="",G4063="",G4064="",G4065=""),"",(SUMIF(A4062:A$7000,A4062,G4062:G$7000)))</f>
        <v/>
      </c>
      <c r="I4062" s="61" t="str">
        <f t="shared" si="384"/>
        <v/>
      </c>
      <c r="J4062" s="61" t="str">
        <f t="shared" si="380"/>
        <v/>
      </c>
      <c r="K4062" s="61">
        <f t="array" ref="K4062">(MAX(IF($A4062=InsertVoiceSwitchActivateLOG!A$1:A$7000,InsertVoiceSwitchActivateLOG!H$1:H$7000,0)))</f>
        <v>2.2500000000000003E-2</v>
      </c>
      <c r="L4062" s="61" t="str">
        <f t="shared" si="385"/>
        <v/>
      </c>
      <c r="M4062" s="61">
        <f t="shared" si="383"/>
        <v>21.99999999999136</v>
      </c>
      <c r="N4062" s="59" t="str">
        <f t="shared" si="381"/>
        <v/>
      </c>
      <c r="O4062" s="59" t="str">
        <f t="shared" si="382"/>
        <v/>
      </c>
    </row>
    <row r="4063" spans="1:15" ht="12.5" customHeight="1" x14ac:dyDescent="0.35">
      <c r="A4063" s="2">
        <v>81</v>
      </c>
      <c r="B4063" s="2" t="s">
        <v>54</v>
      </c>
      <c r="C4063" s="69">
        <v>171.79390000000001</v>
      </c>
      <c r="D4063" t="s">
        <v>50</v>
      </c>
      <c r="E4063" s="2" t="s">
        <v>41</v>
      </c>
      <c r="F4063" s="2" t="s">
        <v>55</v>
      </c>
      <c r="G4063" s="2"/>
      <c r="H4063" s="2" t="str">
        <f>IF(OR(G4063="",G4064="",G4065="",G4066=""),"",(SUMIF(A4063:A$7000,A4063,G4063:G$7000)))</f>
        <v/>
      </c>
      <c r="I4063" s="55" t="str">
        <f t="shared" si="384"/>
        <v/>
      </c>
      <c r="J4063" s="61" t="str">
        <f t="shared" si="380"/>
        <v/>
      </c>
      <c r="K4063" s="55">
        <f t="array" ref="K4063">(MAX(IF($A4063=InsertVoiceSwitchActivateLOG!A$1:A$7000,InsertVoiceSwitchActivateLOG!H$1:H$7000,0)))</f>
        <v>2.2500000000000003E-2</v>
      </c>
      <c r="L4063" s="55" t="str">
        <f t="shared" si="385"/>
        <v/>
      </c>
      <c r="M4063" s="55">
        <f t="shared" si="383"/>
        <v>19.300000000015416</v>
      </c>
      <c r="N4063" s="59" t="str">
        <f t="shared" si="381"/>
        <v/>
      </c>
      <c r="O4063" s="59" t="str">
        <f t="shared" si="382"/>
        <v/>
      </c>
    </row>
    <row r="4064" spans="1:15" ht="12.5" customHeight="1" x14ac:dyDescent="0.35">
      <c r="A4064" s="61">
        <v>81</v>
      </c>
      <c r="B4064" s="61" t="s">
        <v>54</v>
      </c>
      <c r="C4064" s="70">
        <v>171.81710000000001</v>
      </c>
      <c r="D4064" s="59" t="s">
        <v>50</v>
      </c>
      <c r="E4064" s="61" t="s">
        <v>41</v>
      </c>
      <c r="F4064" s="61" t="s">
        <v>55</v>
      </c>
      <c r="G4064" s="61">
        <v>8.0000000000000004E-4</v>
      </c>
      <c r="H4064" s="61">
        <f>IF(OR(G4064="",G4065="",G4066="",G4067=""),"",(SUMIF(A4064:A$7000,A4064,G4064:G$7000)))</f>
        <v>2.2500000000000003E-2</v>
      </c>
      <c r="I4064" s="61">
        <f t="shared" si="384"/>
        <v>81</v>
      </c>
      <c r="J4064" s="61" t="str">
        <f t="shared" si="380"/>
        <v>TaskD</v>
      </c>
      <c r="K4064" s="61">
        <f t="array" ref="K4064">(MAX(IF($A4064=InsertVoiceSwitchActivateLOG!A$1:A$7000,InsertVoiceSwitchActivateLOG!H$1:H$7000,0)))</f>
        <v>2.2500000000000003E-2</v>
      </c>
      <c r="L4064" s="61">
        <f t="shared" si="385"/>
        <v>171.81710000000001</v>
      </c>
      <c r="M4064" s="61">
        <f t="shared" si="383"/>
        <v>23.200000000002774</v>
      </c>
      <c r="N4064" s="59" t="str">
        <f t="shared" si="381"/>
        <v/>
      </c>
      <c r="O4064" s="59" t="str">
        <f t="shared" si="382"/>
        <v/>
      </c>
    </row>
    <row r="4065" spans="1:15" ht="12.5" customHeight="1" x14ac:dyDescent="0.35">
      <c r="A4065" s="2">
        <v>81</v>
      </c>
      <c r="B4065" s="2" t="s">
        <v>54</v>
      </c>
      <c r="C4065" s="69">
        <v>171.8347</v>
      </c>
      <c r="D4065" t="s">
        <v>50</v>
      </c>
      <c r="E4065" s="2" t="s">
        <v>41</v>
      </c>
      <c r="F4065" s="2" t="s">
        <v>55</v>
      </c>
      <c r="G4065" s="2">
        <v>1E-3</v>
      </c>
      <c r="H4065" s="2">
        <f>IF(OR(G4065="",G4066="",G4067="",G4068=""),"",(SUMIF(A4065:A$7000,A4065,G4065:G$7000)))</f>
        <v>2.1700000000000004E-2</v>
      </c>
      <c r="I4065" s="55" t="str">
        <f t="shared" si="384"/>
        <v/>
      </c>
      <c r="J4065" s="61" t="str">
        <f t="shared" si="380"/>
        <v/>
      </c>
      <c r="K4065" s="55">
        <f t="array" ref="K4065">(MAX(IF($A4065=InsertVoiceSwitchActivateLOG!A$1:A$7000,InsertVoiceSwitchActivateLOG!H$1:H$7000,0)))</f>
        <v>2.2500000000000003E-2</v>
      </c>
      <c r="L4065" s="55" t="str">
        <f t="shared" si="385"/>
        <v/>
      </c>
      <c r="M4065" s="55">
        <f t="shared" si="383"/>
        <v>17.599999999987403</v>
      </c>
      <c r="N4065" s="59">
        <f t="shared" si="381"/>
        <v>81</v>
      </c>
      <c r="O4065" s="59">
        <f t="shared" si="382"/>
        <v>1</v>
      </c>
    </row>
    <row r="4066" spans="1:15" ht="12.5" customHeight="1" x14ac:dyDescent="0.35">
      <c r="A4066" s="61">
        <v>81</v>
      </c>
      <c r="B4066" s="61" t="s">
        <v>56</v>
      </c>
      <c r="C4066" s="70">
        <v>171.86320000000001</v>
      </c>
      <c r="D4066" s="59" t="s">
        <v>50</v>
      </c>
      <c r="E4066" s="61" t="s">
        <v>41</v>
      </c>
      <c r="F4066" s="61" t="s">
        <v>55</v>
      </c>
      <c r="G4066" s="61">
        <v>1.1000000000000001E-3</v>
      </c>
      <c r="H4066" s="61">
        <f>IF(OR(G4066="",G4067="",G4068="",G4069=""),"",(SUMIF(A4066:A$7000,A4066,G4066:G$7000)))</f>
        <v>2.0700000000000003E-2</v>
      </c>
      <c r="I4066" s="61" t="str">
        <f t="shared" si="384"/>
        <v/>
      </c>
      <c r="J4066" s="61" t="str">
        <f t="shared" si="380"/>
        <v/>
      </c>
      <c r="K4066" s="61">
        <f t="array" ref="K4066">(MAX(IF($A4066=InsertVoiceSwitchActivateLOG!A$1:A$7000,InsertVoiceSwitchActivateLOG!H$1:H$7000,0)))</f>
        <v>2.2500000000000003E-2</v>
      </c>
      <c r="L4066" s="61" t="str">
        <f t="shared" si="385"/>
        <v/>
      </c>
      <c r="M4066" s="61">
        <f t="shared" si="383"/>
        <v>28.500000000008185</v>
      </c>
      <c r="N4066" s="59">
        <f t="shared" si="381"/>
        <v>81</v>
      </c>
      <c r="O4066" s="59">
        <f t="shared" si="382"/>
        <v>1</v>
      </c>
    </row>
    <row r="4067" spans="1:15" ht="12.5" customHeight="1" x14ac:dyDescent="0.35">
      <c r="A4067" s="2">
        <v>81</v>
      </c>
      <c r="B4067" s="2" t="s">
        <v>56</v>
      </c>
      <c r="C4067" s="69">
        <v>171.88669999999999</v>
      </c>
      <c r="D4067" t="s">
        <v>50</v>
      </c>
      <c r="E4067" s="2" t="s">
        <v>41</v>
      </c>
      <c r="F4067" s="2" t="s">
        <v>55</v>
      </c>
      <c r="G4067" s="2">
        <v>1.1000000000000001E-3</v>
      </c>
      <c r="H4067" s="2">
        <f>IF(OR(G4067="",G4068="",G4069="",G4070=""),"",(SUMIF(A4067:A$7000,A4067,G4067:G$7000)))</f>
        <v>1.9600000000000003E-2</v>
      </c>
      <c r="I4067" s="55" t="str">
        <f t="shared" si="384"/>
        <v/>
      </c>
      <c r="J4067" s="61" t="str">
        <f t="shared" si="380"/>
        <v/>
      </c>
      <c r="K4067" s="55">
        <f t="array" ref="K4067">(MAX(IF($A4067=InsertVoiceSwitchActivateLOG!A$1:A$7000,InsertVoiceSwitchActivateLOG!H$1:H$7000,0)))</f>
        <v>2.2500000000000003E-2</v>
      </c>
      <c r="L4067" s="55" t="str">
        <f t="shared" si="385"/>
        <v/>
      </c>
      <c r="M4067" s="55">
        <f t="shared" si="383"/>
        <v>23.499999999984311</v>
      </c>
      <c r="N4067" s="59">
        <f t="shared" si="381"/>
        <v>81</v>
      </c>
      <c r="O4067" s="59">
        <f t="shared" si="382"/>
        <v>1</v>
      </c>
    </row>
    <row r="4068" spans="1:15" ht="12.5" customHeight="1" x14ac:dyDescent="0.35">
      <c r="A4068" s="61">
        <v>81</v>
      </c>
      <c r="B4068" s="61" t="s">
        <v>56</v>
      </c>
      <c r="C4068" s="70">
        <v>171.90289999999999</v>
      </c>
      <c r="D4068" s="59" t="s">
        <v>50</v>
      </c>
      <c r="E4068" s="61" t="s">
        <v>41</v>
      </c>
      <c r="F4068" s="61" t="s">
        <v>55</v>
      </c>
      <c r="G4068" s="61">
        <v>2.8999999999999998E-3</v>
      </c>
      <c r="H4068" s="61">
        <f>IF(OR(G4068="",G4069="",G4070="",G4071=""),"",(SUMIF(A4068:A$7000,A4068,G4068:G$7000)))</f>
        <v>1.8500000000000003E-2</v>
      </c>
      <c r="I4068" s="61" t="str">
        <f t="shared" si="384"/>
        <v/>
      </c>
      <c r="J4068" s="61" t="str">
        <f t="shared" si="380"/>
        <v/>
      </c>
      <c r="K4068" s="61">
        <f t="array" ref="K4068">(MAX(IF($A4068=InsertVoiceSwitchActivateLOG!A$1:A$7000,InsertVoiceSwitchActivateLOG!H$1:H$7000,0)))</f>
        <v>2.2500000000000003E-2</v>
      </c>
      <c r="L4068" s="61" t="str">
        <f t="shared" si="385"/>
        <v/>
      </c>
      <c r="M4068" s="61">
        <f t="shared" si="383"/>
        <v>16.199999999997772</v>
      </c>
      <c r="N4068" s="59">
        <f t="shared" si="381"/>
        <v>81</v>
      </c>
      <c r="O4068" s="59">
        <f t="shared" si="382"/>
        <v>-1</v>
      </c>
    </row>
    <row r="4069" spans="1:15" ht="12.5" customHeight="1" x14ac:dyDescent="0.35">
      <c r="A4069" s="2">
        <v>81</v>
      </c>
      <c r="B4069" s="2" t="s">
        <v>56</v>
      </c>
      <c r="C4069" s="69">
        <v>171.91900000000001</v>
      </c>
      <c r="D4069" t="s">
        <v>50</v>
      </c>
      <c r="E4069" s="2" t="s">
        <v>41</v>
      </c>
      <c r="F4069" s="2" t="s">
        <v>55</v>
      </c>
      <c r="G4069" s="2">
        <v>2.3999999999999998E-3</v>
      </c>
      <c r="H4069" s="2">
        <f>IF(OR(G4069="",G4070="",G4071="",G4072=""),"",(SUMIF(A4069:A$7000,A4069,G4069:G$7000)))</f>
        <v>1.5599999999999999E-2</v>
      </c>
      <c r="I4069" s="55" t="str">
        <f t="shared" si="384"/>
        <v/>
      </c>
      <c r="J4069" s="61" t="str">
        <f t="shared" si="380"/>
        <v/>
      </c>
      <c r="K4069" s="55">
        <f t="array" ref="K4069">(MAX(IF($A4069=InsertVoiceSwitchActivateLOG!A$1:A$7000,InsertVoiceSwitchActivateLOG!H$1:H$7000,0)))</f>
        <v>2.2500000000000003E-2</v>
      </c>
      <c r="L4069" s="55" t="str">
        <f t="shared" si="385"/>
        <v/>
      </c>
      <c r="M4069" s="55">
        <f t="shared" si="383"/>
        <v>16.100000000022874</v>
      </c>
      <c r="N4069" s="59">
        <f t="shared" si="381"/>
        <v>81</v>
      </c>
      <c r="O4069" s="59">
        <f t="shared" si="382"/>
        <v>1</v>
      </c>
    </row>
    <row r="4070" spans="1:15" ht="12.5" customHeight="1" x14ac:dyDescent="0.35">
      <c r="A4070" s="61">
        <v>81</v>
      </c>
      <c r="B4070" s="61" t="s">
        <v>56</v>
      </c>
      <c r="C4070" s="70">
        <v>171.93469999999999</v>
      </c>
      <c r="D4070" s="59" t="s">
        <v>50</v>
      </c>
      <c r="E4070" s="61" t="s">
        <v>41</v>
      </c>
      <c r="F4070" s="61" t="s">
        <v>55</v>
      </c>
      <c r="G4070" s="61">
        <v>2.8999999999999998E-3</v>
      </c>
      <c r="H4070" s="61">
        <f>IF(OR(G4070="",G4071="",G4072="",G4073=""),"",(SUMIF(A4070:A$7000,A4070,G4070:G$7000)))</f>
        <v>1.32E-2</v>
      </c>
      <c r="I4070" s="61" t="str">
        <f t="shared" si="384"/>
        <v/>
      </c>
      <c r="J4070" s="61" t="str">
        <f t="shared" si="380"/>
        <v/>
      </c>
      <c r="K4070" s="61">
        <f t="array" ref="K4070">(MAX(IF($A4070=InsertVoiceSwitchActivateLOG!A$1:A$7000,InsertVoiceSwitchActivateLOG!H$1:H$7000,0)))</f>
        <v>2.2500000000000003E-2</v>
      </c>
      <c r="L4070" s="61" t="str">
        <f t="shared" si="385"/>
        <v/>
      </c>
      <c r="M4070" s="61">
        <f t="shared" si="383"/>
        <v>15.699999999981173</v>
      </c>
      <c r="N4070" s="59">
        <f t="shared" si="381"/>
        <v>81</v>
      </c>
      <c r="O4070" s="59">
        <f t="shared" si="382"/>
        <v>-1</v>
      </c>
    </row>
    <row r="4071" spans="1:15" ht="12.5" customHeight="1" x14ac:dyDescent="0.35">
      <c r="A4071" s="2">
        <v>81</v>
      </c>
      <c r="B4071" s="2" t="s">
        <v>56</v>
      </c>
      <c r="C4071" s="69">
        <v>171.95089999999999</v>
      </c>
      <c r="D4071" t="s">
        <v>50</v>
      </c>
      <c r="E4071" s="2" t="s">
        <v>41</v>
      </c>
      <c r="F4071" s="2" t="s">
        <v>55</v>
      </c>
      <c r="G4071" s="2">
        <v>1.6999999999999999E-3</v>
      </c>
      <c r="H4071" s="2">
        <f>IF(OR(G4071="",G4072="",G4073="",G4074=""),"",(SUMIF(A4071:A$7000,A4071,G4071:G$7000)))</f>
        <v>1.0299999999999998E-2</v>
      </c>
      <c r="I4071" s="55" t="str">
        <f t="shared" si="384"/>
        <v/>
      </c>
      <c r="J4071" s="61" t="str">
        <f t="shared" si="380"/>
        <v/>
      </c>
      <c r="K4071" s="55">
        <f t="array" ref="K4071">(MAX(IF($A4071=InsertVoiceSwitchActivateLOG!A$1:A$7000,InsertVoiceSwitchActivateLOG!H$1:H$7000,0)))</f>
        <v>2.2500000000000003E-2</v>
      </c>
      <c r="L4071" s="55" t="str">
        <f t="shared" si="385"/>
        <v/>
      </c>
      <c r="M4071" s="55">
        <f t="shared" si="383"/>
        <v>16.199999999997772</v>
      </c>
      <c r="N4071" s="59">
        <f t="shared" si="381"/>
        <v>81</v>
      </c>
      <c r="O4071" s="59">
        <f t="shared" si="382"/>
        <v>1</v>
      </c>
    </row>
    <row r="4072" spans="1:15" ht="12.5" customHeight="1" x14ac:dyDescent="0.35">
      <c r="A4072" s="61">
        <v>81</v>
      </c>
      <c r="B4072" s="61" t="s">
        <v>56</v>
      </c>
      <c r="C4072" s="70">
        <v>171.96799999999999</v>
      </c>
      <c r="D4072" s="59" t="s">
        <v>50</v>
      </c>
      <c r="E4072" s="61" t="s">
        <v>41</v>
      </c>
      <c r="F4072" s="61" t="s">
        <v>55</v>
      </c>
      <c r="G4072" s="61">
        <v>1.6999999999999999E-3</v>
      </c>
      <c r="H4072" s="61">
        <f>IF(OR(G4072="",G4073="",G4074="",G4075=""),"",(SUMIF(A4072:A$7000,A4072,G4072:G$7000)))</f>
        <v>8.5999999999999983E-3</v>
      </c>
      <c r="I4072" s="61" t="str">
        <f t="shared" si="384"/>
        <v/>
      </c>
      <c r="J4072" s="61" t="str">
        <f t="shared" si="380"/>
        <v/>
      </c>
      <c r="K4072" s="61">
        <f t="array" ref="K4072">(MAX(IF($A4072=InsertVoiceSwitchActivateLOG!A$1:A$7000,InsertVoiceSwitchActivateLOG!H$1:H$7000,0)))</f>
        <v>2.2500000000000003E-2</v>
      </c>
      <c r="L4072" s="61" t="str">
        <f t="shared" si="385"/>
        <v/>
      </c>
      <c r="M4072" s="61">
        <f t="shared" si="383"/>
        <v>17.099999999999227</v>
      </c>
      <c r="N4072" s="59">
        <f t="shared" si="381"/>
        <v>81</v>
      </c>
      <c r="O4072" s="59">
        <f t="shared" si="382"/>
        <v>1</v>
      </c>
    </row>
    <row r="4073" spans="1:15" ht="12.5" customHeight="1" x14ac:dyDescent="0.35">
      <c r="A4073" s="2">
        <v>81</v>
      </c>
      <c r="B4073" s="2" t="s">
        <v>56</v>
      </c>
      <c r="C4073" s="69">
        <v>171.98949999999999</v>
      </c>
      <c r="D4073" t="s">
        <v>50</v>
      </c>
      <c r="E4073" s="2" t="s">
        <v>41</v>
      </c>
      <c r="F4073" s="2" t="s">
        <v>55</v>
      </c>
      <c r="G4073" s="2">
        <v>2.2000000000000001E-3</v>
      </c>
      <c r="H4073" s="2">
        <f>IF(OR(G4073="",G4074="",G4075="",G4076=""),"",(SUMIF(A4073:A$7000,A4073,G4073:G$7000)))</f>
        <v>6.8999999999999999E-3</v>
      </c>
      <c r="I4073" s="55" t="str">
        <f t="shared" si="384"/>
        <v/>
      </c>
      <c r="J4073" s="61" t="str">
        <f t="shared" si="380"/>
        <v/>
      </c>
      <c r="K4073" s="55">
        <f t="array" ref="K4073">(MAX(IF($A4073=InsertVoiceSwitchActivateLOG!A$1:A$7000,InsertVoiceSwitchActivateLOG!H$1:H$7000,0)))</f>
        <v>2.2500000000000003E-2</v>
      </c>
      <c r="L4073" s="55" t="str">
        <f t="shared" si="385"/>
        <v/>
      </c>
      <c r="M4073" s="55">
        <f t="shared" si="383"/>
        <v>21.500000000003183</v>
      </c>
      <c r="N4073" s="59">
        <f t="shared" si="381"/>
        <v>81</v>
      </c>
      <c r="O4073" s="59">
        <f t="shared" si="382"/>
        <v>1</v>
      </c>
    </row>
    <row r="4074" spans="1:15" ht="12.5" customHeight="1" x14ac:dyDescent="0.35">
      <c r="A4074" s="61">
        <v>81</v>
      </c>
      <c r="B4074" s="61" t="s">
        <v>56</v>
      </c>
      <c r="C4074" s="70">
        <v>172.01009999999999</v>
      </c>
      <c r="D4074" s="59" t="s">
        <v>50</v>
      </c>
      <c r="E4074" s="61" t="s">
        <v>41</v>
      </c>
      <c r="F4074" s="61" t="s">
        <v>55</v>
      </c>
      <c r="G4074" s="61">
        <v>2.2000000000000001E-3</v>
      </c>
      <c r="H4074" s="61">
        <f>IF(OR(G4074="",G4075="",G4076="",G4077=""),"",(SUMIF(A4074:A$7000,A4074,G4074:G$7000)))</f>
        <v>4.7000000000000002E-3</v>
      </c>
      <c r="I4074" s="61" t="str">
        <f t="shared" si="384"/>
        <v/>
      </c>
      <c r="J4074" s="61" t="str">
        <f t="shared" si="380"/>
        <v/>
      </c>
      <c r="K4074" s="61">
        <f t="array" ref="K4074">(MAX(IF($A4074=InsertVoiceSwitchActivateLOG!A$1:A$7000,InsertVoiceSwitchActivateLOG!H$1:H$7000,0)))</f>
        <v>2.2500000000000003E-2</v>
      </c>
      <c r="L4074" s="61" t="str">
        <f t="shared" si="385"/>
        <v/>
      </c>
      <c r="M4074" s="61">
        <f t="shared" si="383"/>
        <v>20.600000000001728</v>
      </c>
      <c r="N4074" s="59">
        <f t="shared" si="381"/>
        <v>81</v>
      </c>
      <c r="O4074" s="59">
        <f t="shared" si="382"/>
        <v>-1</v>
      </c>
    </row>
    <row r="4075" spans="1:15" ht="12.5" customHeight="1" x14ac:dyDescent="0.35">
      <c r="A4075" s="2">
        <v>81</v>
      </c>
      <c r="B4075" s="2" t="s">
        <v>54</v>
      </c>
      <c r="C4075" s="69">
        <v>172.02770000000001</v>
      </c>
      <c r="D4075" t="s">
        <v>50</v>
      </c>
      <c r="E4075" s="2" t="s">
        <v>41</v>
      </c>
      <c r="F4075" s="2" t="s">
        <v>55</v>
      </c>
      <c r="G4075" s="2">
        <v>8.9999999999999998E-4</v>
      </c>
      <c r="H4075" s="2" t="str">
        <f>IF(OR(G4075="",G4076="",G4077="",G4078=""),"",(SUMIF(A4075:A$7000,A4075,G4075:G$7000)))</f>
        <v/>
      </c>
      <c r="I4075" s="55" t="str">
        <f t="shared" si="384"/>
        <v/>
      </c>
      <c r="J4075" s="61" t="str">
        <f t="shared" si="380"/>
        <v/>
      </c>
      <c r="K4075" s="55">
        <f t="array" ref="K4075">(MAX(IF($A4075=InsertVoiceSwitchActivateLOG!A$1:A$7000,InsertVoiceSwitchActivateLOG!H$1:H$7000,0)))</f>
        <v>2.2500000000000003E-2</v>
      </c>
      <c r="L4075" s="55" t="str">
        <f t="shared" si="385"/>
        <v/>
      </c>
      <c r="M4075" s="55">
        <f t="shared" si="383"/>
        <v>17.600000000015825</v>
      </c>
      <c r="N4075" s="59">
        <f t="shared" si="381"/>
        <v>81</v>
      </c>
      <c r="O4075" s="59">
        <f t="shared" si="382"/>
        <v>1</v>
      </c>
    </row>
    <row r="4076" spans="1:15" ht="12.5" customHeight="1" x14ac:dyDescent="0.35">
      <c r="A4076" s="61">
        <v>81</v>
      </c>
      <c r="B4076" s="61" t="s">
        <v>54</v>
      </c>
      <c r="C4076" s="70">
        <v>172.04409999999999</v>
      </c>
      <c r="D4076" s="59" t="s">
        <v>50</v>
      </c>
      <c r="E4076" s="61" t="s">
        <v>41</v>
      </c>
      <c r="F4076" s="61" t="s">
        <v>55</v>
      </c>
      <c r="G4076" s="61">
        <v>8.9999999999999998E-4</v>
      </c>
      <c r="H4076" s="61" t="str">
        <f>IF(OR(G4076="",G4077="",G4078="",G4079=""),"",(SUMIF(A4076:A$7000,A4076,G4076:G$7000)))</f>
        <v/>
      </c>
      <c r="I4076" s="61" t="str">
        <f t="shared" si="384"/>
        <v/>
      </c>
      <c r="J4076" s="61" t="str">
        <f t="shared" si="380"/>
        <v/>
      </c>
      <c r="K4076" s="61">
        <f t="array" ref="K4076">(MAX(IF($A4076=InsertVoiceSwitchActivateLOG!A$1:A$7000,InsertVoiceSwitchActivateLOG!H$1:H$7000,0)))</f>
        <v>2.2500000000000003E-2</v>
      </c>
      <c r="L4076" s="61" t="str">
        <f t="shared" si="385"/>
        <v/>
      </c>
      <c r="M4076" s="61">
        <f t="shared" si="383"/>
        <v>16.399999999975989</v>
      </c>
      <c r="N4076" s="59">
        <f t="shared" si="381"/>
        <v>81</v>
      </c>
      <c r="O4076" s="59">
        <f t="shared" si="382"/>
        <v>-1</v>
      </c>
    </row>
    <row r="4077" spans="1:15" ht="12.5" customHeight="1" x14ac:dyDescent="0.35">
      <c r="A4077" s="2">
        <v>81</v>
      </c>
      <c r="B4077" s="2" t="s">
        <v>54</v>
      </c>
      <c r="C4077" s="69">
        <v>172.0607</v>
      </c>
      <c r="D4077" t="s">
        <v>50</v>
      </c>
      <c r="E4077" s="2" t="s">
        <v>41</v>
      </c>
      <c r="F4077" s="2" t="s">
        <v>55</v>
      </c>
      <c r="G4077" s="2">
        <v>6.9999999999999999E-4</v>
      </c>
      <c r="H4077" s="2" t="str">
        <f>IF(OR(G4077="",G4078="",G4079="",G4080=""),"",(SUMIF(A4077:A$7000,A4077,G4077:G$7000)))</f>
        <v/>
      </c>
      <c r="I4077" s="55" t="str">
        <f t="shared" si="384"/>
        <v/>
      </c>
      <c r="J4077" s="61" t="str">
        <f t="shared" si="380"/>
        <v/>
      </c>
      <c r="K4077" s="55">
        <f t="array" ref="K4077">(MAX(IF($A4077=InsertVoiceSwitchActivateLOG!A$1:A$7000,InsertVoiceSwitchActivateLOG!H$1:H$7000,0)))</f>
        <v>2.2500000000000003E-2</v>
      </c>
      <c r="L4077" s="55" t="str">
        <f t="shared" si="385"/>
        <v/>
      </c>
      <c r="M4077" s="55">
        <f t="shared" si="383"/>
        <v>16.60000000001105</v>
      </c>
      <c r="N4077" s="59" t="str">
        <f t="shared" si="381"/>
        <v/>
      </c>
      <c r="O4077" s="59" t="str">
        <f t="shared" si="382"/>
        <v/>
      </c>
    </row>
    <row r="4078" spans="1:15" ht="12.5" customHeight="1" x14ac:dyDescent="0.35">
      <c r="A4078" s="61">
        <v>81</v>
      </c>
      <c r="B4078" s="61" t="s">
        <v>54</v>
      </c>
      <c r="C4078" s="70">
        <v>172.0779</v>
      </c>
      <c r="D4078" s="59" t="s">
        <v>50</v>
      </c>
      <c r="E4078" s="61" t="s">
        <v>41</v>
      </c>
      <c r="F4078" s="61" t="s">
        <v>55</v>
      </c>
      <c r="G4078" s="61"/>
      <c r="H4078" s="61" t="str">
        <f>IF(OR(G4078="",G4079="",G4080="",G4081=""),"",(SUMIF(A4078:A$7000,A4078,G4078:G$7000)))</f>
        <v/>
      </c>
      <c r="I4078" s="61" t="str">
        <f t="shared" si="384"/>
        <v/>
      </c>
      <c r="J4078" s="61" t="str">
        <f t="shared" si="380"/>
        <v/>
      </c>
      <c r="K4078" s="61">
        <f t="array" ref="K4078">(MAX(IF($A4078=InsertVoiceSwitchActivateLOG!A$1:A$7000,InsertVoiceSwitchActivateLOG!H$1:H$7000,0)))</f>
        <v>2.2500000000000003E-2</v>
      </c>
      <c r="L4078" s="61" t="str">
        <f t="shared" si="385"/>
        <v/>
      </c>
      <c r="M4078" s="61">
        <f t="shared" si="383"/>
        <v>17.200000000002547</v>
      </c>
      <c r="N4078" s="59" t="str">
        <f t="shared" si="381"/>
        <v/>
      </c>
      <c r="O4078" s="59" t="str">
        <f t="shared" si="382"/>
        <v/>
      </c>
    </row>
    <row r="4079" spans="1:15" ht="12.5" customHeight="1" x14ac:dyDescent="0.35">
      <c r="A4079" s="2">
        <v>81</v>
      </c>
      <c r="B4079" s="2" t="s">
        <v>54</v>
      </c>
      <c r="C4079" s="69">
        <v>172.0942</v>
      </c>
      <c r="D4079" t="s">
        <v>50</v>
      </c>
      <c r="E4079" s="2" t="s">
        <v>41</v>
      </c>
      <c r="F4079" s="2" t="s">
        <v>55</v>
      </c>
      <c r="G4079" s="2"/>
      <c r="H4079" s="2" t="str">
        <f>IF(OR(G4079="",G4080="",G4081="",G4082=""),"",(SUMIF(A4079:A$7000,A4079,G4079:G$7000)))</f>
        <v/>
      </c>
      <c r="I4079" s="55" t="str">
        <f t="shared" si="384"/>
        <v/>
      </c>
      <c r="J4079" s="61" t="str">
        <f t="shared" si="380"/>
        <v/>
      </c>
      <c r="K4079" s="55">
        <f t="array" ref="K4079">(MAX(IF($A4079=InsertVoiceSwitchActivateLOG!A$1:A$7000,InsertVoiceSwitchActivateLOG!H$1:H$7000,0)))</f>
        <v>2.2500000000000003E-2</v>
      </c>
      <c r="L4079" s="55" t="str">
        <f t="shared" si="385"/>
        <v/>
      </c>
      <c r="M4079" s="55">
        <f t="shared" si="383"/>
        <v>16.300000000001091</v>
      </c>
      <c r="N4079" s="59" t="str">
        <f t="shared" si="381"/>
        <v/>
      </c>
      <c r="O4079" s="59" t="str">
        <f t="shared" si="382"/>
        <v/>
      </c>
    </row>
    <row r="4080" spans="1:15" ht="12.5" customHeight="1" x14ac:dyDescent="0.35">
      <c r="A4080" s="61">
        <v>81</v>
      </c>
      <c r="B4080" s="61" t="s">
        <v>54</v>
      </c>
      <c r="C4080" s="70">
        <v>172.11099999999999</v>
      </c>
      <c r="D4080" s="59" t="s">
        <v>50</v>
      </c>
      <c r="E4080" s="61" t="s">
        <v>41</v>
      </c>
      <c r="F4080" s="61" t="s">
        <v>55</v>
      </c>
      <c r="G4080" s="61"/>
      <c r="H4080" s="61" t="str">
        <f>IF(OR(G4080="",G4081="",G4082="",G4083=""),"",(SUMIF(A4080:A$7000,A4080,G4080:G$7000)))</f>
        <v/>
      </c>
      <c r="I4080" s="61" t="str">
        <f t="shared" si="384"/>
        <v/>
      </c>
      <c r="J4080" s="61" t="str">
        <f t="shared" si="380"/>
        <v/>
      </c>
      <c r="K4080" s="61">
        <f t="array" ref="K4080">(MAX(IF($A4080=InsertVoiceSwitchActivateLOG!A$1:A$7000,InsertVoiceSwitchActivateLOG!H$1:H$7000,0)))</f>
        <v>2.2500000000000003E-2</v>
      </c>
      <c r="L4080" s="61" t="str">
        <f t="shared" si="385"/>
        <v/>
      </c>
      <c r="M4080" s="61">
        <f t="shared" si="383"/>
        <v>16.799999999989268</v>
      </c>
      <c r="N4080" s="59" t="str">
        <f t="shared" si="381"/>
        <v/>
      </c>
      <c r="O4080" s="59" t="str">
        <f t="shared" si="382"/>
        <v/>
      </c>
    </row>
    <row r="4081" spans="1:15" ht="12.5" customHeight="1" x14ac:dyDescent="0.35">
      <c r="A4081" s="2">
        <v>81</v>
      </c>
      <c r="B4081" s="2" t="s">
        <v>54</v>
      </c>
      <c r="C4081" s="69">
        <v>172.12989999999999</v>
      </c>
      <c r="D4081" t="s">
        <v>50</v>
      </c>
      <c r="E4081" s="2" t="s">
        <v>41</v>
      </c>
      <c r="F4081" s="2" t="s">
        <v>55</v>
      </c>
      <c r="G4081" s="2"/>
      <c r="H4081" s="2" t="str">
        <f>IF(OR(G4081="",G4082="",G4083="",G4084=""),"",(SUMIF(A4081:A$7000,A4081,G4081:G$7000)))</f>
        <v/>
      </c>
      <c r="I4081" s="55" t="str">
        <f t="shared" si="384"/>
        <v/>
      </c>
      <c r="J4081" s="61" t="str">
        <f t="shared" si="380"/>
        <v/>
      </c>
      <c r="K4081" s="55">
        <f t="array" ref="K4081">(MAX(IF($A4081=InsertVoiceSwitchActivateLOG!A$1:A$7000,InsertVoiceSwitchActivateLOG!H$1:H$7000,0)))</f>
        <v>2.2500000000000003E-2</v>
      </c>
      <c r="L4081" s="55" t="str">
        <f t="shared" si="385"/>
        <v/>
      </c>
      <c r="M4081" s="55">
        <f t="shared" si="383"/>
        <v>18.900000000002137</v>
      </c>
      <c r="N4081" s="59" t="str">
        <f t="shared" si="381"/>
        <v/>
      </c>
      <c r="O4081" s="59" t="str">
        <f t="shared" si="382"/>
        <v/>
      </c>
    </row>
    <row r="4082" spans="1:15" ht="12.5" customHeight="1" x14ac:dyDescent="0.35">
      <c r="A4082" s="61">
        <v>81</v>
      </c>
      <c r="B4082" s="61" t="s">
        <v>54</v>
      </c>
      <c r="C4082" s="70">
        <v>172.15170000000001</v>
      </c>
      <c r="D4082" s="59" t="s">
        <v>50</v>
      </c>
      <c r="E4082" s="61" t="s">
        <v>41</v>
      </c>
      <c r="F4082" s="61" t="s">
        <v>55</v>
      </c>
      <c r="G4082" s="61"/>
      <c r="H4082" s="61" t="str">
        <f>IF(OR(G4082="",G4083="",G4084="",G4085=""),"",(SUMIF(A4082:A$7000,A4082,G4082:G$7000)))</f>
        <v/>
      </c>
      <c r="I4082" s="61" t="str">
        <f t="shared" si="384"/>
        <v/>
      </c>
      <c r="J4082" s="61" t="str">
        <f t="shared" si="380"/>
        <v/>
      </c>
      <c r="K4082" s="61">
        <f t="array" ref="K4082">(MAX(IF($A4082=InsertVoiceSwitchActivateLOG!A$1:A$7000,InsertVoiceSwitchActivateLOG!H$1:H$7000,0)))</f>
        <v>2.2500000000000003E-2</v>
      </c>
      <c r="L4082" s="61" t="str">
        <f t="shared" si="385"/>
        <v/>
      </c>
      <c r="M4082" s="61">
        <f t="shared" si="383"/>
        <v>21.800000000013142</v>
      </c>
      <c r="N4082" s="59" t="str">
        <f t="shared" si="381"/>
        <v/>
      </c>
      <c r="O4082" s="59" t="str">
        <f t="shared" si="382"/>
        <v/>
      </c>
    </row>
    <row r="4083" spans="1:15" ht="12.5" customHeight="1" x14ac:dyDescent="0.35">
      <c r="A4083" s="2">
        <v>81</v>
      </c>
      <c r="B4083" s="2" t="s">
        <v>54</v>
      </c>
      <c r="C4083" s="69">
        <v>172.17</v>
      </c>
      <c r="D4083" t="s">
        <v>50</v>
      </c>
      <c r="E4083" s="2" t="s">
        <v>41</v>
      </c>
      <c r="F4083" s="2" t="s">
        <v>55</v>
      </c>
      <c r="G4083" s="2"/>
      <c r="H4083" s="2" t="str">
        <f>IF(OR(G4083="",G4084="",G4085="",G4086=""),"",(SUMIF(A4083:A$7000,A4083,G4083:G$7000)))</f>
        <v/>
      </c>
      <c r="I4083" s="55" t="str">
        <f t="shared" si="384"/>
        <v/>
      </c>
      <c r="J4083" s="61" t="str">
        <f t="shared" si="380"/>
        <v/>
      </c>
      <c r="K4083" s="55">
        <f t="array" ref="K4083">(MAX(IF($A4083=InsertVoiceSwitchActivateLOG!A$1:A$7000,InsertVoiceSwitchActivateLOG!H$1:H$7000,0)))</f>
        <v>2.2500000000000003E-2</v>
      </c>
      <c r="L4083" s="55" t="str">
        <f t="shared" si="385"/>
        <v/>
      </c>
      <c r="M4083" s="55">
        <f t="shared" si="383"/>
        <v>18.299999999982219</v>
      </c>
      <c r="N4083" s="59" t="str">
        <f t="shared" si="381"/>
        <v/>
      </c>
      <c r="O4083" s="59" t="str">
        <f t="shared" si="382"/>
        <v/>
      </c>
    </row>
    <row r="4084" spans="1:15" ht="12.5" customHeight="1" x14ac:dyDescent="0.35">
      <c r="A4084" s="61">
        <v>81</v>
      </c>
      <c r="B4084" s="61" t="s">
        <v>54</v>
      </c>
      <c r="C4084" s="70">
        <v>172.19059999999999</v>
      </c>
      <c r="D4084" s="59" t="s">
        <v>50</v>
      </c>
      <c r="E4084" s="61" t="s">
        <v>41</v>
      </c>
      <c r="F4084" s="61" t="s">
        <v>55</v>
      </c>
      <c r="G4084" s="61"/>
      <c r="H4084" s="61" t="str">
        <f>IF(OR(G4084="",G4085="",G4086="",G4087=""),"",(SUMIF(A4084:A$7000,A4084,G4084:G$7000)))</f>
        <v/>
      </c>
      <c r="I4084" s="61" t="str">
        <f t="shared" si="384"/>
        <v/>
      </c>
      <c r="J4084" s="61" t="str">
        <f t="shared" si="380"/>
        <v/>
      </c>
      <c r="K4084" s="61">
        <f t="array" ref="K4084">(MAX(IF($A4084=InsertVoiceSwitchActivateLOG!A$1:A$7000,InsertVoiceSwitchActivateLOG!H$1:H$7000,0)))</f>
        <v>2.2500000000000003E-2</v>
      </c>
      <c r="L4084" s="61" t="str">
        <f t="shared" si="385"/>
        <v/>
      </c>
      <c r="M4084" s="61">
        <f t="shared" si="383"/>
        <v>20.600000000001728</v>
      </c>
      <c r="N4084" s="59" t="str">
        <f t="shared" si="381"/>
        <v/>
      </c>
      <c r="O4084" s="59" t="str">
        <f t="shared" si="382"/>
        <v/>
      </c>
    </row>
    <row r="4085" spans="1:15" ht="12.5" customHeight="1" x14ac:dyDescent="0.35">
      <c r="A4085" s="2">
        <v>81</v>
      </c>
      <c r="B4085" s="2" t="s">
        <v>54</v>
      </c>
      <c r="C4085" s="69">
        <v>172.20949999999999</v>
      </c>
      <c r="D4085" t="s">
        <v>50</v>
      </c>
      <c r="E4085" s="2" t="s">
        <v>41</v>
      </c>
      <c r="F4085" s="2" t="s">
        <v>55</v>
      </c>
      <c r="G4085" s="2"/>
      <c r="H4085" s="2" t="str">
        <f>IF(OR(G4085="",G4086="",G4087="",G4088=""),"",(SUMIF(A4085:A$7000,A4085,G4085:G$7000)))</f>
        <v/>
      </c>
      <c r="I4085" s="55" t="str">
        <f t="shared" si="384"/>
        <v/>
      </c>
      <c r="J4085" s="61" t="str">
        <f t="shared" si="380"/>
        <v/>
      </c>
      <c r="K4085" s="55">
        <f t="array" ref="K4085">(MAX(IF($A4085=InsertVoiceSwitchActivateLOG!A$1:A$7000,InsertVoiceSwitchActivateLOG!H$1:H$7000,0)))</f>
        <v>2.2500000000000003E-2</v>
      </c>
      <c r="L4085" s="55" t="str">
        <f t="shared" si="385"/>
        <v/>
      </c>
      <c r="M4085" s="55">
        <f t="shared" si="383"/>
        <v>18.900000000002137</v>
      </c>
      <c r="N4085" s="59" t="str">
        <f t="shared" si="381"/>
        <v/>
      </c>
      <c r="O4085" s="59" t="str">
        <f t="shared" si="382"/>
        <v/>
      </c>
    </row>
    <row r="4086" spans="1:15" ht="12.5" customHeight="1" x14ac:dyDescent="0.35">
      <c r="A4086" s="61">
        <v>81</v>
      </c>
      <c r="B4086" s="61" t="s">
        <v>54</v>
      </c>
      <c r="C4086" s="70">
        <v>172.22829999999999</v>
      </c>
      <c r="D4086" s="59" t="s">
        <v>50</v>
      </c>
      <c r="E4086" s="61" t="s">
        <v>41</v>
      </c>
      <c r="F4086" s="61" t="s">
        <v>55</v>
      </c>
      <c r="G4086" s="61"/>
      <c r="H4086" s="61" t="str">
        <f>IF(OR(G4086="",G4087="",G4088="",G4089=""),"",(SUMIF(A4086:A$7000,A4086,G4086:G$7000)))</f>
        <v/>
      </c>
      <c r="I4086" s="61" t="str">
        <f t="shared" si="384"/>
        <v/>
      </c>
      <c r="J4086" s="61" t="str">
        <f t="shared" si="380"/>
        <v/>
      </c>
      <c r="K4086" s="61">
        <f t="array" ref="K4086">(MAX(IF($A4086=InsertVoiceSwitchActivateLOG!A$1:A$7000,InsertVoiceSwitchActivateLOG!H$1:H$7000,0)))</f>
        <v>2.2500000000000003E-2</v>
      </c>
      <c r="L4086" s="61" t="str">
        <f t="shared" si="385"/>
        <v/>
      </c>
      <c r="M4086" s="61">
        <f t="shared" si="383"/>
        <v>18.799999999998818</v>
      </c>
      <c r="N4086" s="59" t="str">
        <f t="shared" si="381"/>
        <v/>
      </c>
      <c r="O4086" s="59" t="str">
        <f t="shared" si="382"/>
        <v/>
      </c>
    </row>
    <row r="4087" spans="1:15" ht="12.5" customHeight="1" x14ac:dyDescent="0.35">
      <c r="A4087" s="2">
        <v>81</v>
      </c>
      <c r="B4087" s="2" t="s">
        <v>54</v>
      </c>
      <c r="C4087" s="69">
        <v>172.2484</v>
      </c>
      <c r="D4087" t="s">
        <v>50</v>
      </c>
      <c r="E4087" s="2" t="s">
        <v>41</v>
      </c>
      <c r="F4087" s="2" t="s">
        <v>55</v>
      </c>
      <c r="G4087" s="2"/>
      <c r="H4087" s="2" t="str">
        <f>IF(OR(G4087="",G4088="",G4089="",G4090=""),"",(SUMIF(A4087:A$7000,A4087,G4087:G$7000)))</f>
        <v/>
      </c>
      <c r="I4087" s="55" t="str">
        <f t="shared" si="384"/>
        <v/>
      </c>
      <c r="J4087" s="61" t="str">
        <f t="shared" si="380"/>
        <v/>
      </c>
      <c r="K4087" s="55">
        <f t="array" ref="K4087">(MAX(IF($A4087=InsertVoiceSwitchActivateLOG!A$1:A$7000,InsertVoiceSwitchActivateLOG!H$1:H$7000,0)))</f>
        <v>2.2500000000000003E-2</v>
      </c>
      <c r="L4087" s="55" t="str">
        <f t="shared" si="385"/>
        <v/>
      </c>
      <c r="M4087" s="55">
        <f t="shared" si="383"/>
        <v>20.100000000013551</v>
      </c>
      <c r="N4087" s="59" t="str">
        <f t="shared" si="381"/>
        <v/>
      </c>
      <c r="O4087" s="59" t="str">
        <f t="shared" si="382"/>
        <v/>
      </c>
    </row>
    <row r="4088" spans="1:15" ht="12.5" customHeight="1" x14ac:dyDescent="0.35">
      <c r="A4088" s="61">
        <v>81</v>
      </c>
      <c r="B4088" s="61" t="s">
        <v>54</v>
      </c>
      <c r="C4088" s="70">
        <v>172.2681</v>
      </c>
      <c r="D4088" s="59" t="s">
        <v>50</v>
      </c>
      <c r="E4088" s="61" t="s">
        <v>41</v>
      </c>
      <c r="F4088" s="61" t="s">
        <v>55</v>
      </c>
      <c r="G4088" s="61"/>
      <c r="H4088" s="61" t="str">
        <f>IF(OR(G4088="",G4089="",G4090="",G4091=""),"",(SUMIF(A4088:A$7000,A4088,G4088:G$7000)))</f>
        <v/>
      </c>
      <c r="I4088" s="61" t="str">
        <f t="shared" si="384"/>
        <v/>
      </c>
      <c r="J4088" s="61" t="str">
        <f t="shared" si="380"/>
        <v/>
      </c>
      <c r="K4088" s="61">
        <f t="array" ref="K4088">(MAX(IF($A4088=InsertVoiceSwitchActivateLOG!A$1:A$7000,InsertVoiceSwitchActivateLOG!H$1:H$7000,0)))</f>
        <v>2.2500000000000003E-2</v>
      </c>
      <c r="L4088" s="61" t="str">
        <f t="shared" si="385"/>
        <v/>
      </c>
      <c r="M4088" s="61">
        <f t="shared" si="383"/>
        <v>19.700000000000273</v>
      </c>
      <c r="N4088" s="59" t="str">
        <f t="shared" si="381"/>
        <v/>
      </c>
      <c r="O4088" s="59" t="str">
        <f t="shared" si="382"/>
        <v/>
      </c>
    </row>
    <row r="4089" spans="1:15" ht="12.5" customHeight="1" x14ac:dyDescent="0.35">
      <c r="A4089" s="2">
        <v>81</v>
      </c>
      <c r="B4089" s="2" t="s">
        <v>54</v>
      </c>
      <c r="C4089" s="69">
        <v>172.2877</v>
      </c>
      <c r="D4089" t="s">
        <v>50</v>
      </c>
      <c r="E4089" s="2" t="s">
        <v>41</v>
      </c>
      <c r="F4089" s="2" t="s">
        <v>55</v>
      </c>
      <c r="G4089" s="2"/>
      <c r="H4089" s="2" t="str">
        <f>IF(OR(G4089="",G4090="",G4091="",G4092=""),"",(SUMIF(A4089:A$7000,A4089,G4089:G$7000)))</f>
        <v/>
      </c>
      <c r="I4089" s="55" t="str">
        <f t="shared" si="384"/>
        <v/>
      </c>
      <c r="J4089" s="61" t="str">
        <f t="shared" si="380"/>
        <v/>
      </c>
      <c r="K4089" s="55">
        <f t="array" ref="K4089">(MAX(IF($A4089=InsertVoiceSwitchActivateLOG!A$1:A$7000,InsertVoiceSwitchActivateLOG!H$1:H$7000,0)))</f>
        <v>2.2500000000000003E-2</v>
      </c>
      <c r="L4089" s="55" t="str">
        <f t="shared" si="385"/>
        <v/>
      </c>
      <c r="M4089" s="55">
        <f t="shared" si="383"/>
        <v>19.599999999996953</v>
      </c>
      <c r="N4089" s="59" t="str">
        <f t="shared" si="381"/>
        <v/>
      </c>
      <c r="O4089" s="59" t="str">
        <f t="shared" si="382"/>
        <v/>
      </c>
    </row>
    <row r="4090" spans="1:15" ht="12.5" customHeight="1" x14ac:dyDescent="0.35">
      <c r="A4090" s="61">
        <v>81</v>
      </c>
      <c r="B4090" s="61" t="s">
        <v>54</v>
      </c>
      <c r="C4090" s="70">
        <v>172.30719999999999</v>
      </c>
      <c r="D4090" s="59" t="s">
        <v>50</v>
      </c>
      <c r="E4090" s="61" t="s">
        <v>41</v>
      </c>
      <c r="F4090" s="61" t="s">
        <v>55</v>
      </c>
      <c r="G4090" s="61"/>
      <c r="H4090" s="61" t="str">
        <f>IF(OR(G4090="",G4091="",G4092="",G4093=""),"",(SUMIF(A4090:A$7000,A4090,G4090:G$7000)))</f>
        <v/>
      </c>
      <c r="I4090" s="61" t="str">
        <f t="shared" si="384"/>
        <v/>
      </c>
      <c r="J4090" s="61" t="str">
        <f t="shared" si="380"/>
        <v/>
      </c>
      <c r="K4090" s="61">
        <f t="array" ref="K4090">(MAX(IF($A4090=InsertVoiceSwitchActivateLOG!A$1:A$7000,InsertVoiceSwitchActivateLOG!H$1:H$7000,0)))</f>
        <v>2.2500000000000003E-2</v>
      </c>
      <c r="L4090" s="61" t="str">
        <f t="shared" si="385"/>
        <v/>
      </c>
      <c r="M4090" s="61">
        <f t="shared" si="383"/>
        <v>19.499999999993634</v>
      </c>
      <c r="N4090" s="59" t="str">
        <f t="shared" si="381"/>
        <v/>
      </c>
      <c r="O4090" s="59" t="str">
        <f t="shared" si="382"/>
        <v/>
      </c>
    </row>
    <row r="4091" spans="1:15" ht="12.5" customHeight="1" x14ac:dyDescent="0.35">
      <c r="A4091" s="2">
        <v>81</v>
      </c>
      <c r="B4091" s="2" t="s">
        <v>54</v>
      </c>
      <c r="C4091" s="69">
        <v>172.3263</v>
      </c>
      <c r="D4091" t="s">
        <v>50</v>
      </c>
      <c r="E4091" s="2" t="s">
        <v>41</v>
      </c>
      <c r="F4091" s="2" t="s">
        <v>55</v>
      </c>
      <c r="G4091" s="2"/>
      <c r="H4091" s="2" t="str">
        <f>IF(OR(G4091="",G4092="",G4093="",G4094=""),"",(SUMIF(A4091:A$7000,A4091,G4091:G$7000)))</f>
        <v/>
      </c>
      <c r="I4091" s="55" t="str">
        <f t="shared" si="384"/>
        <v/>
      </c>
      <c r="J4091" s="61" t="str">
        <f t="shared" si="380"/>
        <v/>
      </c>
      <c r="K4091" s="55">
        <f t="array" ref="K4091">(MAX(IF($A4091=InsertVoiceSwitchActivateLOG!A$1:A$7000,InsertVoiceSwitchActivateLOG!H$1:H$7000,0)))</f>
        <v>2.2500000000000003E-2</v>
      </c>
      <c r="L4091" s="55" t="str">
        <f t="shared" si="385"/>
        <v/>
      </c>
      <c r="M4091" s="55">
        <f t="shared" si="383"/>
        <v>19.100000000008777</v>
      </c>
      <c r="N4091" s="59" t="str">
        <f t="shared" si="381"/>
        <v/>
      </c>
      <c r="O4091" s="59" t="str">
        <f t="shared" si="382"/>
        <v/>
      </c>
    </row>
    <row r="4092" spans="1:15" ht="12.5" customHeight="1" x14ac:dyDescent="0.35">
      <c r="A4092" s="61">
        <v>81</v>
      </c>
      <c r="B4092" s="61" t="s">
        <v>54</v>
      </c>
      <c r="C4092" s="70">
        <v>172.34100000000001</v>
      </c>
      <c r="D4092" s="59" t="s">
        <v>50</v>
      </c>
      <c r="E4092" s="61" t="s">
        <v>41</v>
      </c>
      <c r="F4092" s="61" t="s">
        <v>55</v>
      </c>
      <c r="G4092" s="61"/>
      <c r="H4092" s="61" t="str">
        <f>IF(OR(G4092="",G4093="",G4094="",G4095=""),"",(SUMIF(A4092:A$7000,A4092,G4092:G$7000)))</f>
        <v/>
      </c>
      <c r="I4092" s="61" t="str">
        <f t="shared" si="384"/>
        <v/>
      </c>
      <c r="J4092" s="61" t="str">
        <f t="shared" si="380"/>
        <v/>
      </c>
      <c r="K4092" s="61">
        <f t="array" ref="K4092">(MAX(IF($A4092=InsertVoiceSwitchActivateLOG!A$1:A$7000,InsertVoiceSwitchActivateLOG!H$1:H$7000,0)))</f>
        <v>2.2500000000000003E-2</v>
      </c>
      <c r="L4092" s="61" t="str">
        <f t="shared" si="385"/>
        <v/>
      </c>
      <c r="M4092" s="61">
        <f t="shared" si="383"/>
        <v>14.70000000000482</v>
      </c>
      <c r="N4092" s="59" t="str">
        <f t="shared" si="381"/>
        <v/>
      </c>
      <c r="O4092" s="59" t="str">
        <f t="shared" si="382"/>
        <v/>
      </c>
    </row>
    <row r="4093" spans="1:15" ht="12.5" customHeight="1" x14ac:dyDescent="0.35">
      <c r="A4093" s="2">
        <v>81</v>
      </c>
      <c r="B4093" s="2" t="s">
        <v>54</v>
      </c>
      <c r="C4093" s="69">
        <v>172.3656</v>
      </c>
      <c r="D4093" t="s">
        <v>50</v>
      </c>
      <c r="E4093" s="2" t="s">
        <v>41</v>
      </c>
      <c r="F4093" s="2" t="s">
        <v>55</v>
      </c>
      <c r="G4093" s="2"/>
      <c r="H4093" s="2" t="str">
        <f>IF(OR(G4093="",G4094="",G4095="",G4096=""),"",(SUMIF(A4093:A$7000,A4093,G4093:G$7000)))</f>
        <v/>
      </c>
      <c r="I4093" s="55" t="str">
        <f t="shared" si="384"/>
        <v/>
      </c>
      <c r="J4093" s="61" t="str">
        <f t="shared" si="380"/>
        <v/>
      </c>
      <c r="K4093" s="55">
        <f t="array" ref="K4093">(MAX(IF($A4093=InsertVoiceSwitchActivateLOG!A$1:A$7000,InsertVoiceSwitchActivateLOG!H$1:H$7000,0)))</f>
        <v>2.2500000000000003E-2</v>
      </c>
      <c r="L4093" s="55" t="str">
        <f t="shared" si="385"/>
        <v/>
      </c>
      <c r="M4093" s="55">
        <f t="shared" si="383"/>
        <v>24.599999999992406</v>
      </c>
      <c r="N4093" s="59" t="str">
        <f t="shared" si="381"/>
        <v/>
      </c>
      <c r="O4093" s="59" t="str">
        <f t="shared" si="382"/>
        <v/>
      </c>
    </row>
    <row r="4094" spans="1:15" ht="12.5" customHeight="1" x14ac:dyDescent="0.35">
      <c r="A4094" s="61">
        <v>81</v>
      </c>
      <c r="B4094" s="61" t="s">
        <v>54</v>
      </c>
      <c r="C4094" s="70">
        <v>172.38919999999999</v>
      </c>
      <c r="D4094" s="59" t="s">
        <v>50</v>
      </c>
      <c r="E4094" s="61" t="s">
        <v>41</v>
      </c>
      <c r="F4094" s="61" t="s">
        <v>55</v>
      </c>
      <c r="G4094" s="61"/>
      <c r="H4094" s="61" t="str">
        <f>IF(OR(G4094="",G4095="",G4096="",G4097=""),"",(SUMIF(A4094:A$7000,A4094,G4094:G$7000)))</f>
        <v/>
      </c>
      <c r="I4094" s="61" t="str">
        <f t="shared" si="384"/>
        <v/>
      </c>
      <c r="J4094" s="61" t="str">
        <f t="shared" si="380"/>
        <v/>
      </c>
      <c r="K4094" s="61">
        <f t="array" ref="K4094">(MAX(IF($A4094=InsertVoiceSwitchActivateLOG!A$1:A$7000,InsertVoiceSwitchActivateLOG!H$1:H$7000,0)))</f>
        <v>2.2500000000000003E-2</v>
      </c>
      <c r="L4094" s="61" t="str">
        <f t="shared" si="385"/>
        <v/>
      </c>
      <c r="M4094" s="61">
        <f t="shared" si="383"/>
        <v>23.599999999987631</v>
      </c>
      <c r="N4094" s="59" t="str">
        <f t="shared" si="381"/>
        <v/>
      </c>
      <c r="O4094" s="59" t="str">
        <f t="shared" si="382"/>
        <v/>
      </c>
    </row>
    <row r="4095" spans="1:15" ht="12.5" customHeight="1" x14ac:dyDescent="0.35">
      <c r="A4095" s="2">
        <v>81</v>
      </c>
      <c r="B4095" s="2" t="s">
        <v>54</v>
      </c>
      <c r="C4095" s="69">
        <v>172.40799999999999</v>
      </c>
      <c r="D4095" t="s">
        <v>50</v>
      </c>
      <c r="E4095" s="2" t="s">
        <v>41</v>
      </c>
      <c r="F4095" s="2" t="s">
        <v>55</v>
      </c>
      <c r="G4095" s="2"/>
      <c r="H4095" s="2" t="str">
        <f>IF(OR(G4095="",G4096="",G4097="",G4098=""),"",(SUMIF(A4095:A$7000,A4095,G4095:G$7000)))</f>
        <v/>
      </c>
      <c r="I4095" s="55" t="str">
        <f t="shared" si="384"/>
        <v/>
      </c>
      <c r="J4095" s="61" t="str">
        <f t="shared" si="380"/>
        <v/>
      </c>
      <c r="K4095" s="55">
        <f t="array" ref="K4095">(MAX(IF($A4095=InsertVoiceSwitchActivateLOG!A$1:A$7000,InsertVoiceSwitchActivateLOG!H$1:H$7000,0)))</f>
        <v>2.2500000000000003E-2</v>
      </c>
      <c r="L4095" s="55" t="str">
        <f t="shared" si="385"/>
        <v/>
      </c>
      <c r="M4095" s="55">
        <f t="shared" si="383"/>
        <v>18.799999999998818</v>
      </c>
      <c r="N4095" s="59" t="str">
        <f t="shared" si="381"/>
        <v/>
      </c>
      <c r="O4095" s="59" t="str">
        <f t="shared" si="382"/>
        <v/>
      </c>
    </row>
    <row r="4096" spans="1:15" ht="12.5" customHeight="1" x14ac:dyDescent="0.35">
      <c r="A4096" s="61">
        <v>82</v>
      </c>
      <c r="B4096" s="61" t="s">
        <v>54</v>
      </c>
      <c r="C4096" s="70">
        <v>173.43539999999999</v>
      </c>
      <c r="D4096" s="59" t="s">
        <v>50</v>
      </c>
      <c r="E4096" s="61" t="s">
        <v>44</v>
      </c>
      <c r="F4096" s="61" t="s">
        <v>55</v>
      </c>
      <c r="G4096" s="61"/>
      <c r="H4096" s="61" t="str">
        <f>IF(OR(G4096="",G4097="",G4098="",G4099=""),"",(SUMIF(A4096:A$7000,A4096,G4096:G$7000)))</f>
        <v/>
      </c>
      <c r="I4096" s="61" t="str">
        <f t="shared" si="384"/>
        <v/>
      </c>
      <c r="J4096" s="61" t="str">
        <f t="shared" si="380"/>
        <v/>
      </c>
      <c r="K4096" s="61">
        <f t="array" ref="K4096">(MAX(IF($A4096=InsertVoiceSwitchActivateLOG!A$1:A$7000,InsertVoiceSwitchActivateLOG!H$1:H$7000,0)))</f>
        <v>0.10790000000000002</v>
      </c>
      <c r="L4096" s="61" t="str">
        <f t="shared" si="385"/>
        <v/>
      </c>
      <c r="M4096" s="61">
        <f t="shared" si="383"/>
        <v>0</v>
      </c>
      <c r="N4096" s="59" t="str">
        <f t="shared" si="381"/>
        <v/>
      </c>
      <c r="O4096" s="59" t="str">
        <f t="shared" si="382"/>
        <v/>
      </c>
    </row>
    <row r="4097" spans="1:15" ht="12.5" customHeight="1" x14ac:dyDescent="0.35">
      <c r="A4097" s="2">
        <v>82</v>
      </c>
      <c r="B4097" s="2" t="s">
        <v>54</v>
      </c>
      <c r="C4097" s="69">
        <v>173.45330000000001</v>
      </c>
      <c r="D4097" t="s">
        <v>50</v>
      </c>
      <c r="E4097" s="2" t="s">
        <v>44</v>
      </c>
      <c r="F4097" s="2" t="s">
        <v>55</v>
      </c>
      <c r="G4097" s="2"/>
      <c r="H4097" s="2" t="str">
        <f>IF(OR(G4097="",G4098="",G4099="",G4100=""),"",(SUMIF(A4097:A$7000,A4097,G4097:G$7000)))</f>
        <v/>
      </c>
      <c r="I4097" s="55" t="str">
        <f t="shared" si="384"/>
        <v/>
      </c>
      <c r="J4097" s="61" t="str">
        <f t="shared" si="380"/>
        <v/>
      </c>
      <c r="K4097" s="55">
        <f t="array" ref="K4097">(MAX(IF($A4097=InsertVoiceSwitchActivateLOG!A$1:A$7000,InsertVoiceSwitchActivateLOG!H$1:H$7000,0)))</f>
        <v>0.10790000000000002</v>
      </c>
      <c r="L4097" s="55" t="str">
        <f t="shared" si="385"/>
        <v/>
      </c>
      <c r="M4097" s="55">
        <f t="shared" si="383"/>
        <v>17.900000000025784</v>
      </c>
      <c r="N4097" s="59" t="str">
        <f t="shared" si="381"/>
        <v/>
      </c>
      <c r="O4097" s="59" t="str">
        <f t="shared" si="382"/>
        <v/>
      </c>
    </row>
    <row r="4098" spans="1:15" ht="12.5" customHeight="1" x14ac:dyDescent="0.35">
      <c r="A4098" s="61">
        <v>82</v>
      </c>
      <c r="B4098" s="61" t="s">
        <v>54</v>
      </c>
      <c r="C4098" s="70">
        <v>173.47049999999999</v>
      </c>
      <c r="D4098" s="59" t="s">
        <v>50</v>
      </c>
      <c r="E4098" s="61" t="s">
        <v>44</v>
      </c>
      <c r="F4098" s="61" t="s">
        <v>55</v>
      </c>
      <c r="G4098" s="61"/>
      <c r="H4098" s="61" t="str">
        <f>IF(OR(G4098="",G4099="",G4100="",G4101=""),"",(SUMIF(A4098:A$7000,A4098,G4098:G$7000)))</f>
        <v/>
      </c>
      <c r="I4098" s="61" t="str">
        <f t="shared" si="384"/>
        <v/>
      </c>
      <c r="J4098" s="61" t="str">
        <f t="shared" si="380"/>
        <v/>
      </c>
      <c r="K4098" s="61">
        <f t="array" ref="K4098">(MAX(IF($A4098=InsertVoiceSwitchActivateLOG!A$1:A$7000,InsertVoiceSwitchActivateLOG!H$1:H$7000,0)))</f>
        <v>0.10790000000000002</v>
      </c>
      <c r="L4098" s="61" t="str">
        <f t="shared" si="385"/>
        <v/>
      </c>
      <c r="M4098" s="61">
        <f t="shared" si="383"/>
        <v>17.199999999974125</v>
      </c>
      <c r="N4098" s="59" t="str">
        <f t="shared" si="381"/>
        <v/>
      </c>
      <c r="O4098" s="59" t="str">
        <f t="shared" si="382"/>
        <v/>
      </c>
    </row>
    <row r="4099" spans="1:15" ht="12.5" customHeight="1" x14ac:dyDescent="0.35">
      <c r="A4099" s="2">
        <v>82</v>
      </c>
      <c r="B4099" s="2" t="s">
        <v>54</v>
      </c>
      <c r="C4099" s="69">
        <v>173.48650000000001</v>
      </c>
      <c r="D4099" t="s">
        <v>50</v>
      </c>
      <c r="E4099" s="2" t="s">
        <v>44</v>
      </c>
      <c r="F4099" s="2" t="s">
        <v>55</v>
      </c>
      <c r="G4099" s="2"/>
      <c r="H4099" s="2" t="str">
        <f>IF(OR(G4099="",G4100="",G4101="",G4102=""),"",(SUMIF(A4099:A$7000,A4099,G4099:G$7000)))</f>
        <v/>
      </c>
      <c r="I4099" s="55" t="str">
        <f t="shared" si="384"/>
        <v/>
      </c>
      <c r="J4099" s="61" t="str">
        <f t="shared" si="380"/>
        <v/>
      </c>
      <c r="K4099" s="55">
        <f t="array" ref="K4099">(MAX(IF($A4099=InsertVoiceSwitchActivateLOG!A$1:A$7000,InsertVoiceSwitchActivateLOG!H$1:H$7000,0)))</f>
        <v>0.10790000000000002</v>
      </c>
      <c r="L4099" s="55" t="str">
        <f t="shared" si="385"/>
        <v/>
      </c>
      <c r="M4099" s="55">
        <f t="shared" si="383"/>
        <v>16.000000000019554</v>
      </c>
      <c r="N4099" s="59" t="str">
        <f t="shared" si="381"/>
        <v/>
      </c>
      <c r="O4099" s="59" t="str">
        <f t="shared" si="382"/>
        <v/>
      </c>
    </row>
    <row r="4100" spans="1:15" ht="12.5" customHeight="1" x14ac:dyDescent="0.35">
      <c r="A4100" s="61">
        <v>82</v>
      </c>
      <c r="B4100" s="61" t="s">
        <v>54</v>
      </c>
      <c r="C4100" s="70">
        <v>173.5061</v>
      </c>
      <c r="D4100" s="59" t="s">
        <v>50</v>
      </c>
      <c r="E4100" s="61" t="s">
        <v>44</v>
      </c>
      <c r="F4100" s="61" t="s">
        <v>55</v>
      </c>
      <c r="G4100" s="61"/>
      <c r="H4100" s="61" t="str">
        <f>IF(OR(G4100="",G4101="",G4102="",G4103=""),"",(SUMIF(A4100:A$7000,A4100,G4100:G$7000)))</f>
        <v/>
      </c>
      <c r="I4100" s="61" t="str">
        <f t="shared" si="384"/>
        <v/>
      </c>
      <c r="J4100" s="61" t="str">
        <f t="shared" si="380"/>
        <v/>
      </c>
      <c r="K4100" s="61">
        <f t="array" ref="K4100">(MAX(IF($A4100=InsertVoiceSwitchActivateLOG!A$1:A$7000,InsertVoiceSwitchActivateLOG!H$1:H$7000,0)))</f>
        <v>0.10790000000000002</v>
      </c>
      <c r="L4100" s="61" t="str">
        <f t="shared" si="385"/>
        <v/>
      </c>
      <c r="M4100" s="61">
        <f t="shared" si="383"/>
        <v>19.599999999996953</v>
      </c>
      <c r="N4100" s="59" t="str">
        <f t="shared" si="381"/>
        <v/>
      </c>
      <c r="O4100" s="59" t="str">
        <f t="shared" si="382"/>
        <v/>
      </c>
    </row>
    <row r="4101" spans="1:15" ht="12.5" customHeight="1" x14ac:dyDescent="0.35">
      <c r="A4101" s="2">
        <v>82</v>
      </c>
      <c r="B4101" s="2" t="s">
        <v>54</v>
      </c>
      <c r="C4101" s="69">
        <v>173.5256</v>
      </c>
      <c r="D4101" t="s">
        <v>50</v>
      </c>
      <c r="E4101" s="2" t="s">
        <v>44</v>
      </c>
      <c r="F4101" s="2" t="s">
        <v>55</v>
      </c>
      <c r="G4101" s="2"/>
      <c r="H4101" s="2" t="str">
        <f>IF(OR(G4101="",G4102="",G4103="",G4104=""),"",(SUMIF(A4101:A$7000,A4101,G4101:G$7000)))</f>
        <v/>
      </c>
      <c r="I4101" s="55" t="str">
        <f t="shared" si="384"/>
        <v/>
      </c>
      <c r="J4101" s="61" t="str">
        <f t="shared" si="380"/>
        <v/>
      </c>
      <c r="K4101" s="55">
        <f t="array" ref="K4101">(MAX(IF($A4101=InsertVoiceSwitchActivateLOG!A$1:A$7000,InsertVoiceSwitchActivateLOG!H$1:H$7000,0)))</f>
        <v>0.10790000000000002</v>
      </c>
      <c r="L4101" s="55" t="str">
        <f t="shared" si="385"/>
        <v/>
      </c>
      <c r="M4101" s="55">
        <f t="shared" si="383"/>
        <v>19.499999999993634</v>
      </c>
      <c r="N4101" s="59" t="str">
        <f t="shared" si="381"/>
        <v/>
      </c>
      <c r="O4101" s="59" t="str">
        <f t="shared" si="382"/>
        <v/>
      </c>
    </row>
    <row r="4102" spans="1:15" ht="12.5" customHeight="1" x14ac:dyDescent="0.35">
      <c r="A4102" s="61">
        <v>82</v>
      </c>
      <c r="B4102" s="61" t="s">
        <v>54</v>
      </c>
      <c r="C4102" s="70">
        <v>173.54570000000001</v>
      </c>
      <c r="D4102" s="59" t="s">
        <v>50</v>
      </c>
      <c r="E4102" s="61" t="s">
        <v>44</v>
      </c>
      <c r="F4102" s="61" t="s">
        <v>55</v>
      </c>
      <c r="G4102" s="61"/>
      <c r="H4102" s="61" t="str">
        <f>IF(OR(G4102="",G4103="",G4104="",G4105=""),"",(SUMIF(A4102:A$7000,A4102,G4102:G$7000)))</f>
        <v/>
      </c>
      <c r="I4102" s="61" t="str">
        <f t="shared" si="384"/>
        <v/>
      </c>
      <c r="J4102" s="61" t="str">
        <f t="shared" si="380"/>
        <v/>
      </c>
      <c r="K4102" s="61">
        <f t="array" ref="K4102">(MAX(IF($A4102=InsertVoiceSwitchActivateLOG!A$1:A$7000,InsertVoiceSwitchActivateLOG!H$1:H$7000,0)))</f>
        <v>0.10790000000000002</v>
      </c>
      <c r="L4102" s="61" t="str">
        <f t="shared" si="385"/>
        <v/>
      </c>
      <c r="M4102" s="61">
        <f t="shared" si="383"/>
        <v>20.100000000013551</v>
      </c>
      <c r="N4102" s="59" t="str">
        <f t="shared" si="381"/>
        <v/>
      </c>
      <c r="O4102" s="59" t="str">
        <f t="shared" si="382"/>
        <v/>
      </c>
    </row>
    <row r="4103" spans="1:15" ht="12.5" customHeight="1" x14ac:dyDescent="0.35">
      <c r="A4103" s="2">
        <v>82</v>
      </c>
      <c r="B4103" s="2" t="s">
        <v>54</v>
      </c>
      <c r="C4103" s="69">
        <v>173.5642</v>
      </c>
      <c r="D4103" t="s">
        <v>50</v>
      </c>
      <c r="E4103" s="2" t="s">
        <v>44</v>
      </c>
      <c r="F4103" s="2" t="s">
        <v>55</v>
      </c>
      <c r="G4103" s="2"/>
      <c r="H4103" s="2" t="str">
        <f>IF(OR(G4103="",G4104="",G4105="",G4106=""),"",(SUMIF(A4103:A$7000,A4103,G4103:G$7000)))</f>
        <v/>
      </c>
      <c r="I4103" s="55" t="str">
        <f t="shared" si="384"/>
        <v/>
      </c>
      <c r="J4103" s="61" t="str">
        <f t="shared" si="380"/>
        <v/>
      </c>
      <c r="K4103" s="55">
        <f t="array" ref="K4103">(MAX(IF($A4103=InsertVoiceSwitchActivateLOG!A$1:A$7000,InsertVoiceSwitchActivateLOG!H$1:H$7000,0)))</f>
        <v>0.10790000000000002</v>
      </c>
      <c r="L4103" s="55" t="str">
        <f t="shared" si="385"/>
        <v/>
      </c>
      <c r="M4103" s="55">
        <f t="shared" si="383"/>
        <v>18.499999999988859</v>
      </c>
      <c r="N4103" s="59" t="str">
        <f t="shared" si="381"/>
        <v/>
      </c>
      <c r="O4103" s="59" t="str">
        <f t="shared" si="382"/>
        <v/>
      </c>
    </row>
    <row r="4104" spans="1:15" ht="12.5" customHeight="1" x14ac:dyDescent="0.35">
      <c r="A4104" s="61">
        <v>82</v>
      </c>
      <c r="B4104" s="61" t="s">
        <v>54</v>
      </c>
      <c r="C4104" s="70">
        <v>173.58320000000001</v>
      </c>
      <c r="D4104" s="59" t="s">
        <v>50</v>
      </c>
      <c r="E4104" s="61" t="s">
        <v>44</v>
      </c>
      <c r="F4104" s="61" t="s">
        <v>55</v>
      </c>
      <c r="G4104" s="61"/>
      <c r="H4104" s="61" t="str">
        <f>IF(OR(G4104="",G4105="",G4106="",G4107=""),"",(SUMIF(A4104:A$7000,A4104,G4104:G$7000)))</f>
        <v/>
      </c>
      <c r="I4104" s="61" t="str">
        <f t="shared" si="384"/>
        <v/>
      </c>
      <c r="J4104" s="61" t="str">
        <f t="shared" si="380"/>
        <v/>
      </c>
      <c r="K4104" s="61">
        <f t="array" ref="K4104">(MAX(IF($A4104=InsertVoiceSwitchActivateLOG!A$1:A$7000,InsertVoiceSwitchActivateLOG!H$1:H$7000,0)))</f>
        <v>0.10790000000000002</v>
      </c>
      <c r="L4104" s="61" t="str">
        <f t="shared" si="385"/>
        <v/>
      </c>
      <c r="M4104" s="61">
        <f t="shared" si="383"/>
        <v>19.000000000005457</v>
      </c>
      <c r="N4104" s="59" t="str">
        <f t="shared" si="381"/>
        <v/>
      </c>
      <c r="O4104" s="59" t="str">
        <f t="shared" si="382"/>
        <v/>
      </c>
    </row>
    <row r="4105" spans="1:15" ht="12.5" customHeight="1" x14ac:dyDescent="0.35">
      <c r="A4105" s="2">
        <v>82</v>
      </c>
      <c r="B4105" s="2" t="s">
        <v>54</v>
      </c>
      <c r="C4105" s="69">
        <v>173.61099999999999</v>
      </c>
      <c r="D4105" t="s">
        <v>50</v>
      </c>
      <c r="E4105" s="2" t="s">
        <v>44</v>
      </c>
      <c r="F4105" s="2" t="s">
        <v>55</v>
      </c>
      <c r="G4105" s="2"/>
      <c r="H4105" s="2" t="str">
        <f>IF(OR(G4105="",G4106="",G4107="",G4108=""),"",(SUMIF(A4105:A$7000,A4105,G4105:G$7000)))</f>
        <v/>
      </c>
      <c r="I4105" s="55" t="str">
        <f t="shared" si="384"/>
        <v/>
      </c>
      <c r="J4105" s="61" t="str">
        <f t="shared" si="380"/>
        <v/>
      </c>
      <c r="K4105" s="55">
        <f t="array" ref="K4105">(MAX(IF($A4105=InsertVoiceSwitchActivateLOG!A$1:A$7000,InsertVoiceSwitchActivateLOG!H$1:H$7000,0)))</f>
        <v>0.10790000000000002</v>
      </c>
      <c r="L4105" s="55" t="str">
        <f t="shared" si="385"/>
        <v/>
      </c>
      <c r="M4105" s="55">
        <f t="shared" si="383"/>
        <v>27.799999999984948</v>
      </c>
      <c r="N4105" s="59" t="str">
        <f t="shared" si="381"/>
        <v/>
      </c>
      <c r="O4105" s="59" t="str">
        <f t="shared" si="382"/>
        <v/>
      </c>
    </row>
    <row r="4106" spans="1:15" ht="12.5" customHeight="1" x14ac:dyDescent="0.35">
      <c r="A4106" s="61">
        <v>82</v>
      </c>
      <c r="B4106" s="61" t="s">
        <v>54</v>
      </c>
      <c r="C4106" s="70">
        <v>173.63849999999999</v>
      </c>
      <c r="D4106" s="59" t="s">
        <v>50</v>
      </c>
      <c r="E4106" s="61" t="s">
        <v>44</v>
      </c>
      <c r="F4106" s="61" t="s">
        <v>55</v>
      </c>
      <c r="G4106" s="61"/>
      <c r="H4106" s="61" t="str">
        <f>IF(OR(G4106="",G4107="",G4108="",G4109=""),"",(SUMIF(A4106:A$7000,A4106,G4106:G$7000)))</f>
        <v/>
      </c>
      <c r="I4106" s="61" t="str">
        <f t="shared" si="384"/>
        <v/>
      </c>
      <c r="J4106" s="61" t="str">
        <f t="shared" si="380"/>
        <v/>
      </c>
      <c r="K4106" s="61">
        <f t="array" ref="K4106">(MAX(IF($A4106=InsertVoiceSwitchActivateLOG!A$1:A$7000,InsertVoiceSwitchActivateLOG!H$1:H$7000,0)))</f>
        <v>0.10790000000000002</v>
      </c>
      <c r="L4106" s="61" t="str">
        <f t="shared" si="385"/>
        <v/>
      </c>
      <c r="M4106" s="61">
        <f t="shared" si="383"/>
        <v>27.500000000003411</v>
      </c>
      <c r="N4106" s="59" t="str">
        <f t="shared" si="381"/>
        <v/>
      </c>
      <c r="O4106" s="59" t="str">
        <f t="shared" si="382"/>
        <v/>
      </c>
    </row>
    <row r="4107" spans="1:15" ht="12.5" customHeight="1" x14ac:dyDescent="0.35">
      <c r="A4107" s="2">
        <v>82</v>
      </c>
      <c r="B4107" s="2" t="s">
        <v>54</v>
      </c>
      <c r="C4107" s="69">
        <v>173.65969999999999</v>
      </c>
      <c r="D4107" t="s">
        <v>50</v>
      </c>
      <c r="E4107" s="2" t="s">
        <v>44</v>
      </c>
      <c r="F4107" s="2" t="s">
        <v>55</v>
      </c>
      <c r="G4107" s="2"/>
      <c r="H4107" s="2" t="str">
        <f>IF(OR(G4107="",G4108="",G4109="",G4110=""),"",(SUMIF(A4107:A$7000,A4107,G4107:G$7000)))</f>
        <v/>
      </c>
      <c r="I4107" s="55" t="str">
        <f t="shared" si="384"/>
        <v/>
      </c>
      <c r="J4107" s="61" t="str">
        <f t="shared" si="380"/>
        <v/>
      </c>
      <c r="K4107" s="55">
        <f t="array" ref="K4107">(MAX(IF($A4107=InsertVoiceSwitchActivateLOG!A$1:A$7000,InsertVoiceSwitchActivateLOG!H$1:H$7000,0)))</f>
        <v>0.10790000000000002</v>
      </c>
      <c r="L4107" s="55" t="str">
        <f t="shared" si="385"/>
        <v/>
      </c>
      <c r="M4107" s="55">
        <f t="shared" si="383"/>
        <v>21.199999999993224</v>
      </c>
      <c r="N4107" s="59" t="str">
        <f t="shared" si="381"/>
        <v/>
      </c>
      <c r="O4107" s="59" t="str">
        <f t="shared" si="382"/>
        <v/>
      </c>
    </row>
    <row r="4108" spans="1:15" ht="12.5" customHeight="1" x14ac:dyDescent="0.35">
      <c r="A4108" s="61">
        <v>82</v>
      </c>
      <c r="B4108" s="61" t="s">
        <v>54</v>
      </c>
      <c r="C4108" s="70">
        <v>173.6859</v>
      </c>
      <c r="D4108" s="59" t="s">
        <v>50</v>
      </c>
      <c r="E4108" s="61" t="s">
        <v>44</v>
      </c>
      <c r="F4108" s="61" t="s">
        <v>55</v>
      </c>
      <c r="G4108" s="61"/>
      <c r="H4108" s="61" t="str">
        <f>IF(OR(G4108="",G4109="",G4110="",G4111=""),"",(SUMIF(A4108:A$7000,A4108,G4108:G$7000)))</f>
        <v/>
      </c>
      <c r="I4108" s="61" t="str">
        <f t="shared" si="384"/>
        <v/>
      </c>
      <c r="J4108" s="61" t="str">
        <f t="shared" si="380"/>
        <v/>
      </c>
      <c r="K4108" s="61">
        <f t="array" ref="K4108">(MAX(IF($A4108=InsertVoiceSwitchActivateLOG!A$1:A$7000,InsertVoiceSwitchActivateLOG!H$1:H$7000,0)))</f>
        <v>0.10790000000000002</v>
      </c>
      <c r="L4108" s="61" t="str">
        <f t="shared" si="385"/>
        <v/>
      </c>
      <c r="M4108" s="61">
        <f t="shared" si="383"/>
        <v>26.200000000017099</v>
      </c>
      <c r="N4108" s="59" t="str">
        <f t="shared" si="381"/>
        <v/>
      </c>
      <c r="O4108" s="59" t="str">
        <f t="shared" si="382"/>
        <v/>
      </c>
    </row>
    <row r="4109" spans="1:15" ht="12.5" customHeight="1" x14ac:dyDescent="0.35">
      <c r="A4109" s="2">
        <v>82</v>
      </c>
      <c r="B4109" s="2" t="s">
        <v>54</v>
      </c>
      <c r="C4109" s="69">
        <v>173.71100000000001</v>
      </c>
      <c r="D4109" t="s">
        <v>50</v>
      </c>
      <c r="E4109" s="2" t="s">
        <v>44</v>
      </c>
      <c r="F4109" s="2" t="s">
        <v>55</v>
      </c>
      <c r="G4109" s="2"/>
      <c r="H4109" s="2" t="str">
        <f>IF(OR(G4109="",G4110="",G4111="",G4112=""),"",(SUMIF(A4109:A$7000,A4109,G4109:G$7000)))</f>
        <v/>
      </c>
      <c r="I4109" s="55" t="str">
        <f t="shared" si="384"/>
        <v/>
      </c>
      <c r="J4109" s="61" t="str">
        <f t="shared" si="380"/>
        <v/>
      </c>
      <c r="K4109" s="55">
        <f t="array" ref="K4109">(MAX(IF($A4109=InsertVoiceSwitchActivateLOG!A$1:A$7000,InsertVoiceSwitchActivateLOG!H$1:H$7000,0)))</f>
        <v>0.10790000000000002</v>
      </c>
      <c r="L4109" s="55" t="str">
        <f t="shared" si="385"/>
        <v/>
      </c>
      <c r="M4109" s="55">
        <f t="shared" si="383"/>
        <v>25.100000000009004</v>
      </c>
      <c r="N4109" s="59" t="str">
        <f t="shared" si="381"/>
        <v/>
      </c>
      <c r="O4109" s="59" t="str">
        <f t="shared" si="382"/>
        <v/>
      </c>
    </row>
    <row r="4110" spans="1:15" ht="12.5" customHeight="1" x14ac:dyDescent="0.35">
      <c r="A4110" s="61">
        <v>82</v>
      </c>
      <c r="B4110" s="61" t="s">
        <v>54</v>
      </c>
      <c r="C4110" s="70">
        <v>173.74469999999999</v>
      </c>
      <c r="D4110" s="59" t="s">
        <v>50</v>
      </c>
      <c r="E4110" s="61" t="s">
        <v>44</v>
      </c>
      <c r="F4110" s="61" t="s">
        <v>55</v>
      </c>
      <c r="G4110" s="61"/>
      <c r="H4110" s="61" t="str">
        <f>IF(OR(G4110="",G4111="",G4112="",G4113=""),"",(SUMIF(A4110:A$7000,A4110,G4110:G$7000)))</f>
        <v/>
      </c>
      <c r="I4110" s="61" t="str">
        <f t="shared" si="384"/>
        <v/>
      </c>
      <c r="J4110" s="61" t="str">
        <f t="shared" si="380"/>
        <v/>
      </c>
      <c r="K4110" s="61">
        <f t="array" ref="K4110">(MAX(IF($A4110=InsertVoiceSwitchActivateLOG!A$1:A$7000,InsertVoiceSwitchActivateLOG!H$1:H$7000,0)))</f>
        <v>0.10790000000000002</v>
      </c>
      <c r="L4110" s="61" t="str">
        <f t="shared" si="385"/>
        <v/>
      </c>
      <c r="M4110" s="61">
        <f t="shared" si="383"/>
        <v>33.699999999981856</v>
      </c>
      <c r="N4110" s="59" t="str">
        <f t="shared" si="381"/>
        <v/>
      </c>
      <c r="O4110" s="59" t="str">
        <f t="shared" si="382"/>
        <v/>
      </c>
    </row>
    <row r="4111" spans="1:15" ht="12.5" customHeight="1" x14ac:dyDescent="0.35">
      <c r="A4111" s="2">
        <v>82</v>
      </c>
      <c r="B4111" s="2" t="s">
        <v>54</v>
      </c>
      <c r="C4111" s="69">
        <v>173.7637</v>
      </c>
      <c r="D4111" t="s">
        <v>50</v>
      </c>
      <c r="E4111" s="2" t="s">
        <v>44</v>
      </c>
      <c r="F4111" s="2" t="s">
        <v>55</v>
      </c>
      <c r="G4111" s="2"/>
      <c r="H4111" s="2" t="str">
        <f>IF(OR(G4111="",G4112="",G4113="",G4114=""),"",(SUMIF(A4111:A$7000,A4111,G4111:G$7000)))</f>
        <v/>
      </c>
      <c r="I4111" s="55" t="str">
        <f t="shared" si="384"/>
        <v/>
      </c>
      <c r="J4111" s="61" t="str">
        <f t="shared" si="380"/>
        <v/>
      </c>
      <c r="K4111" s="55">
        <f t="array" ref="K4111">(MAX(IF($A4111=InsertVoiceSwitchActivateLOG!A$1:A$7000,InsertVoiceSwitchActivateLOG!H$1:H$7000,0)))</f>
        <v>0.10790000000000002</v>
      </c>
      <c r="L4111" s="55" t="str">
        <f t="shared" si="385"/>
        <v/>
      </c>
      <c r="M4111" s="55">
        <f t="shared" si="383"/>
        <v>19.000000000005457</v>
      </c>
      <c r="N4111" s="59" t="str">
        <f t="shared" si="381"/>
        <v/>
      </c>
      <c r="O4111" s="59" t="str">
        <f t="shared" si="382"/>
        <v/>
      </c>
    </row>
    <row r="4112" spans="1:15" ht="12.5" customHeight="1" x14ac:dyDescent="0.35">
      <c r="A4112" s="61">
        <v>82</v>
      </c>
      <c r="B4112" s="61" t="s">
        <v>54</v>
      </c>
      <c r="C4112" s="70">
        <v>173.78700000000001</v>
      </c>
      <c r="D4112" s="59" t="s">
        <v>50</v>
      </c>
      <c r="E4112" s="61" t="s">
        <v>44</v>
      </c>
      <c r="F4112" s="61" t="s">
        <v>55</v>
      </c>
      <c r="G4112" s="61"/>
      <c r="H4112" s="61" t="str">
        <f>IF(OR(G4112="",G4113="",G4114="",G4115=""),"",(SUMIF(A4112:A$7000,A4112,G4112:G$7000)))</f>
        <v/>
      </c>
      <c r="I4112" s="61" t="str">
        <f t="shared" si="384"/>
        <v/>
      </c>
      <c r="J4112" s="61" t="str">
        <f t="shared" si="380"/>
        <v/>
      </c>
      <c r="K4112" s="61">
        <f t="array" ref="K4112">(MAX(IF($A4112=InsertVoiceSwitchActivateLOG!A$1:A$7000,InsertVoiceSwitchActivateLOG!H$1:H$7000,0)))</f>
        <v>0.10790000000000002</v>
      </c>
      <c r="L4112" s="61" t="str">
        <f t="shared" si="385"/>
        <v/>
      </c>
      <c r="M4112" s="61">
        <f t="shared" si="383"/>
        <v>23.300000000006094</v>
      </c>
      <c r="N4112" s="59" t="str">
        <f t="shared" si="381"/>
        <v/>
      </c>
      <c r="O4112" s="59" t="str">
        <f t="shared" si="382"/>
        <v/>
      </c>
    </row>
    <row r="4113" spans="1:15" ht="12.5" customHeight="1" x14ac:dyDescent="0.35">
      <c r="A4113" s="2">
        <v>82</v>
      </c>
      <c r="B4113" s="2" t="s">
        <v>54</v>
      </c>
      <c r="C4113" s="69">
        <v>173.81290000000001</v>
      </c>
      <c r="D4113" t="s">
        <v>50</v>
      </c>
      <c r="E4113" s="2" t="s">
        <v>44</v>
      </c>
      <c r="F4113" s="2" t="s">
        <v>55</v>
      </c>
      <c r="G4113" s="2"/>
      <c r="H4113" s="2" t="str">
        <f>IF(OR(G4113="",G4114="",G4115="",G4116=""),"",(SUMIF(A4113:A$7000,A4113,G4113:G$7000)))</f>
        <v/>
      </c>
      <c r="I4113" s="55" t="str">
        <f t="shared" si="384"/>
        <v/>
      </c>
      <c r="J4113" s="61" t="str">
        <f t="shared" ref="J4113:J4176" si="386">IF(L4113="","",(VLOOKUP(A4113,A4113:E11097,5,FALSE)))</f>
        <v/>
      </c>
      <c r="K4113" s="55">
        <f t="array" ref="K4113">(MAX(IF($A4113=InsertVoiceSwitchActivateLOG!A$1:A$7000,InsertVoiceSwitchActivateLOG!H$1:H$7000,0)))</f>
        <v>0.10790000000000002</v>
      </c>
      <c r="L4113" s="55" t="str">
        <f t="shared" si="385"/>
        <v/>
      </c>
      <c r="M4113" s="55">
        <f t="shared" si="383"/>
        <v>25.90000000000714</v>
      </c>
      <c r="N4113" s="59" t="str">
        <f t="shared" ref="N4113:N4176" si="387">IF(AND(G4113&gt;0,G4114&gt;0,G4112&gt;0),A4113,"")</f>
        <v/>
      </c>
      <c r="O4113" s="59" t="str">
        <f t="shared" ref="O4113:O4176" si="388">IF(N4113="","",(IF(G4113&gt;G4114,-1,1)))</f>
        <v/>
      </c>
    </row>
    <row r="4114" spans="1:15" ht="12.5" customHeight="1" x14ac:dyDescent="0.35">
      <c r="A4114" s="61">
        <v>82</v>
      </c>
      <c r="B4114" s="61" t="s">
        <v>54</v>
      </c>
      <c r="C4114" s="70">
        <v>173.82839999999999</v>
      </c>
      <c r="D4114" s="59" t="s">
        <v>50</v>
      </c>
      <c r="E4114" s="61" t="s">
        <v>44</v>
      </c>
      <c r="F4114" s="61" t="s">
        <v>55</v>
      </c>
      <c r="G4114" s="61">
        <v>1E-4</v>
      </c>
      <c r="H4114" s="61">
        <f>IF(OR(G4114="",G4115="",G4116="",G4117=""),"",(SUMIF(A4114:A$7000,A4114,G4114:G$7000)))</f>
        <v>0.10790000000000002</v>
      </c>
      <c r="I4114" s="61">
        <f t="shared" si="384"/>
        <v>82</v>
      </c>
      <c r="J4114" s="61" t="str">
        <f t="shared" si="386"/>
        <v>TaskC</v>
      </c>
      <c r="K4114" s="61">
        <f t="array" ref="K4114">(MAX(IF($A4114=InsertVoiceSwitchActivateLOG!A$1:A$7000,InsertVoiceSwitchActivateLOG!H$1:H$7000,0)))</f>
        <v>0.10790000000000002</v>
      </c>
      <c r="L4114" s="61">
        <f t="shared" si="385"/>
        <v>173.82839999999999</v>
      </c>
      <c r="M4114" s="61">
        <f t="shared" ref="M4114:M4177" si="389">IF(A4114=A4113,ABS(C4114-C4113),0)*1000</f>
        <v>15.499999999974534</v>
      </c>
      <c r="N4114" s="59" t="str">
        <f t="shared" si="387"/>
        <v/>
      </c>
      <c r="O4114" s="59" t="str">
        <f t="shared" si="388"/>
        <v/>
      </c>
    </row>
    <row r="4115" spans="1:15" ht="12.5" customHeight="1" x14ac:dyDescent="0.35">
      <c r="A4115" s="2">
        <v>82</v>
      </c>
      <c r="B4115" s="2" t="s">
        <v>56</v>
      </c>
      <c r="C4115" s="69">
        <v>173.84809999999999</v>
      </c>
      <c r="D4115" t="s">
        <v>50</v>
      </c>
      <c r="E4115" s="2" t="s">
        <v>44</v>
      </c>
      <c r="F4115" s="2" t="s">
        <v>55</v>
      </c>
      <c r="G4115" s="2">
        <v>1.4E-3</v>
      </c>
      <c r="H4115" s="2">
        <f>IF(OR(G4115="",G4116="",G4117="",G4118=""),"",(SUMIF(A4115:A$7000,A4115,G4115:G$7000)))</f>
        <v>0.10780000000000001</v>
      </c>
      <c r="I4115" s="55" t="str">
        <f t="shared" si="384"/>
        <v/>
      </c>
      <c r="J4115" s="61" t="str">
        <f t="shared" si="386"/>
        <v/>
      </c>
      <c r="K4115" s="55">
        <f t="array" ref="K4115">(MAX(IF($A4115=InsertVoiceSwitchActivateLOG!A$1:A$7000,InsertVoiceSwitchActivateLOG!H$1:H$7000,0)))</f>
        <v>0.10790000000000002</v>
      </c>
      <c r="L4115" s="55" t="str">
        <f t="shared" si="385"/>
        <v/>
      </c>
      <c r="M4115" s="55">
        <f t="shared" si="389"/>
        <v>19.700000000000273</v>
      </c>
      <c r="N4115" s="59">
        <f t="shared" si="387"/>
        <v>82</v>
      </c>
      <c r="O4115" s="59">
        <f t="shared" si="388"/>
        <v>1</v>
      </c>
    </row>
    <row r="4116" spans="1:15" ht="12.5" customHeight="1" x14ac:dyDescent="0.35">
      <c r="A4116" s="61">
        <v>82</v>
      </c>
      <c r="B4116" s="61" t="s">
        <v>56</v>
      </c>
      <c r="C4116" s="70">
        <v>173.87049999999999</v>
      </c>
      <c r="D4116" s="59" t="s">
        <v>50</v>
      </c>
      <c r="E4116" s="61" t="s">
        <v>44</v>
      </c>
      <c r="F4116" s="61" t="s">
        <v>55</v>
      </c>
      <c r="G4116" s="61">
        <v>1.4E-3</v>
      </c>
      <c r="H4116" s="61">
        <f>IF(OR(G4116="",G4117="",G4118="",G4119=""),"",(SUMIF(A4116:A$7000,A4116,G4116:G$7000)))</f>
        <v>0.10640000000000002</v>
      </c>
      <c r="I4116" s="61" t="str">
        <f t="shared" si="384"/>
        <v/>
      </c>
      <c r="J4116" s="61" t="str">
        <f t="shared" si="386"/>
        <v/>
      </c>
      <c r="K4116" s="61">
        <f t="array" ref="K4116">(MAX(IF($A4116=InsertVoiceSwitchActivateLOG!A$1:A$7000,InsertVoiceSwitchActivateLOG!H$1:H$7000,0)))</f>
        <v>0.10790000000000002</v>
      </c>
      <c r="L4116" s="61" t="str">
        <f t="shared" si="385"/>
        <v/>
      </c>
      <c r="M4116" s="61">
        <f t="shared" si="389"/>
        <v>22.400000000004638</v>
      </c>
      <c r="N4116" s="59">
        <f t="shared" si="387"/>
        <v>82</v>
      </c>
      <c r="O4116" s="59">
        <f t="shared" si="388"/>
        <v>1</v>
      </c>
    </row>
    <row r="4117" spans="1:15" ht="12.5" customHeight="1" x14ac:dyDescent="0.35">
      <c r="A4117" s="2">
        <v>82</v>
      </c>
      <c r="B4117" s="2" t="s">
        <v>56</v>
      </c>
      <c r="C4117" s="69">
        <v>173.8852</v>
      </c>
      <c r="D4117" t="s">
        <v>50</v>
      </c>
      <c r="E4117" s="2" t="s">
        <v>44</v>
      </c>
      <c r="F4117" s="2" t="s">
        <v>55</v>
      </c>
      <c r="G4117" s="2">
        <v>1.8E-3</v>
      </c>
      <c r="H4117" s="2">
        <f>IF(OR(G4117="",G4118="",G4119="",G4120=""),"",(SUMIF(A4117:A$7000,A4117,G4117:G$7000)))</f>
        <v>0.10500000000000001</v>
      </c>
      <c r="I4117" s="55" t="str">
        <f t="shared" si="384"/>
        <v/>
      </c>
      <c r="J4117" s="61" t="str">
        <f t="shared" si="386"/>
        <v/>
      </c>
      <c r="K4117" s="55">
        <f t="array" ref="K4117">(MAX(IF($A4117=InsertVoiceSwitchActivateLOG!A$1:A$7000,InsertVoiceSwitchActivateLOG!H$1:H$7000,0)))</f>
        <v>0.10790000000000002</v>
      </c>
      <c r="L4117" s="55" t="str">
        <f t="shared" si="385"/>
        <v/>
      </c>
      <c r="M4117" s="55">
        <f t="shared" si="389"/>
        <v>14.70000000000482</v>
      </c>
      <c r="N4117" s="59">
        <f t="shared" si="387"/>
        <v>82</v>
      </c>
      <c r="O4117" s="59">
        <f t="shared" si="388"/>
        <v>1</v>
      </c>
    </row>
    <row r="4118" spans="1:15" ht="12.5" customHeight="1" x14ac:dyDescent="0.35">
      <c r="A4118" s="61">
        <v>82</v>
      </c>
      <c r="B4118" s="61" t="s">
        <v>56</v>
      </c>
      <c r="C4118" s="70">
        <v>173.90199999999999</v>
      </c>
      <c r="D4118" s="59" t="s">
        <v>50</v>
      </c>
      <c r="E4118" s="61" t="s">
        <v>44</v>
      </c>
      <c r="F4118" s="61" t="s">
        <v>55</v>
      </c>
      <c r="G4118" s="61">
        <v>1.8E-3</v>
      </c>
      <c r="H4118" s="61">
        <f>IF(OR(G4118="",G4119="",G4120="",G4121=""),"",(SUMIF(A4118:A$7000,A4118,G4118:G$7000)))</f>
        <v>0.10320000000000001</v>
      </c>
      <c r="I4118" s="61" t="str">
        <f t="shared" si="384"/>
        <v/>
      </c>
      <c r="J4118" s="61" t="str">
        <f t="shared" si="386"/>
        <v/>
      </c>
      <c r="K4118" s="61">
        <f t="array" ref="K4118">(MAX(IF($A4118=InsertVoiceSwitchActivateLOG!A$1:A$7000,InsertVoiceSwitchActivateLOG!H$1:H$7000,0)))</f>
        <v>0.10790000000000002</v>
      </c>
      <c r="L4118" s="61" t="str">
        <f t="shared" si="385"/>
        <v/>
      </c>
      <c r="M4118" s="61">
        <f t="shared" si="389"/>
        <v>16.799999999989268</v>
      </c>
      <c r="N4118" s="59">
        <f t="shared" si="387"/>
        <v>82</v>
      </c>
      <c r="O4118" s="59">
        <f t="shared" si="388"/>
        <v>1</v>
      </c>
    </row>
    <row r="4119" spans="1:15" ht="12.5" customHeight="1" x14ac:dyDescent="0.35">
      <c r="A4119" s="2">
        <v>82</v>
      </c>
      <c r="B4119" s="2" t="s">
        <v>56</v>
      </c>
      <c r="C4119" s="69">
        <v>173.92509999999999</v>
      </c>
      <c r="D4119" t="s">
        <v>50</v>
      </c>
      <c r="E4119" s="2" t="s">
        <v>44</v>
      </c>
      <c r="F4119" s="2" t="s">
        <v>55</v>
      </c>
      <c r="G4119" s="2">
        <v>3.3E-3</v>
      </c>
      <c r="H4119" s="2">
        <f>IF(OR(G4119="",G4120="",G4121="",G4122=""),"",(SUMIF(A4119:A$7000,A4119,G4119:G$7000)))</f>
        <v>0.10140000000000002</v>
      </c>
      <c r="I4119" s="55" t="str">
        <f t="shared" si="384"/>
        <v/>
      </c>
      <c r="J4119" s="61" t="str">
        <f t="shared" si="386"/>
        <v/>
      </c>
      <c r="K4119" s="55">
        <f t="array" ref="K4119">(MAX(IF($A4119=InsertVoiceSwitchActivateLOG!A$1:A$7000,InsertVoiceSwitchActivateLOG!H$1:H$7000,0)))</f>
        <v>0.10790000000000002</v>
      </c>
      <c r="L4119" s="55" t="str">
        <f t="shared" si="385"/>
        <v/>
      </c>
      <c r="M4119" s="55">
        <f t="shared" si="389"/>
        <v>23.099999999999454</v>
      </c>
      <c r="N4119" s="59">
        <f t="shared" si="387"/>
        <v>82</v>
      </c>
      <c r="O4119" s="59">
        <f t="shared" si="388"/>
        <v>1</v>
      </c>
    </row>
    <row r="4120" spans="1:15" ht="12.5" customHeight="1" x14ac:dyDescent="0.35">
      <c r="A4120" s="61">
        <v>82</v>
      </c>
      <c r="B4120" s="61" t="s">
        <v>56</v>
      </c>
      <c r="C4120" s="70">
        <v>173.9496</v>
      </c>
      <c r="D4120" s="59" t="s">
        <v>50</v>
      </c>
      <c r="E4120" s="61" t="s">
        <v>44</v>
      </c>
      <c r="F4120" s="61" t="s">
        <v>55</v>
      </c>
      <c r="G4120" s="61">
        <v>4.8999999999999998E-3</v>
      </c>
      <c r="H4120" s="61">
        <f>IF(OR(G4120="",G4121="",G4122="",G4123=""),"",(SUMIF(A4120:A$7000,A4120,G4120:G$7000)))</f>
        <v>9.8100000000000021E-2</v>
      </c>
      <c r="I4120" s="61" t="str">
        <f t="shared" si="384"/>
        <v/>
      </c>
      <c r="J4120" s="61" t="str">
        <f t="shared" si="386"/>
        <v/>
      </c>
      <c r="K4120" s="61">
        <f t="array" ref="K4120">(MAX(IF($A4120=InsertVoiceSwitchActivateLOG!A$1:A$7000,InsertVoiceSwitchActivateLOG!H$1:H$7000,0)))</f>
        <v>0.10790000000000002</v>
      </c>
      <c r="L4120" s="61" t="str">
        <f t="shared" si="385"/>
        <v/>
      </c>
      <c r="M4120" s="61">
        <f t="shared" si="389"/>
        <v>24.500000000017508</v>
      </c>
      <c r="N4120" s="59">
        <f t="shared" si="387"/>
        <v>82</v>
      </c>
      <c r="O4120" s="59">
        <f t="shared" si="388"/>
        <v>-1</v>
      </c>
    </row>
    <row r="4121" spans="1:15" ht="12.5" customHeight="1" x14ac:dyDescent="0.35">
      <c r="A4121" s="2">
        <v>82</v>
      </c>
      <c r="B4121" s="2" t="s">
        <v>56</v>
      </c>
      <c r="C4121" s="69">
        <v>173.9659</v>
      </c>
      <c r="D4121" t="s">
        <v>50</v>
      </c>
      <c r="E4121" s="2" t="s">
        <v>44</v>
      </c>
      <c r="F4121" s="2" t="s">
        <v>55</v>
      </c>
      <c r="G4121" s="2">
        <v>4.3E-3</v>
      </c>
      <c r="H4121" s="2">
        <f>IF(OR(G4121="",G4122="",G4123="",G4124=""),"",(SUMIF(A4121:A$7000,A4121,G4121:G$7000)))</f>
        <v>9.3200000000000005E-2</v>
      </c>
      <c r="I4121" s="55" t="str">
        <f t="shared" si="384"/>
        <v/>
      </c>
      <c r="J4121" s="61" t="str">
        <f t="shared" si="386"/>
        <v/>
      </c>
      <c r="K4121" s="55">
        <f t="array" ref="K4121">(MAX(IF($A4121=InsertVoiceSwitchActivateLOG!A$1:A$7000,InsertVoiceSwitchActivateLOG!H$1:H$7000,0)))</f>
        <v>0.10790000000000002</v>
      </c>
      <c r="L4121" s="55" t="str">
        <f t="shared" si="385"/>
        <v/>
      </c>
      <c r="M4121" s="55">
        <f t="shared" si="389"/>
        <v>16.300000000001091</v>
      </c>
      <c r="N4121" s="59">
        <f t="shared" si="387"/>
        <v>82</v>
      </c>
      <c r="O4121" s="59">
        <f t="shared" si="388"/>
        <v>1</v>
      </c>
    </row>
    <row r="4122" spans="1:15" ht="12.5" customHeight="1" x14ac:dyDescent="0.35">
      <c r="A4122" s="61">
        <v>82</v>
      </c>
      <c r="B4122" s="61" t="s">
        <v>56</v>
      </c>
      <c r="C4122" s="70">
        <v>173.98269999999999</v>
      </c>
      <c r="D4122" s="59" t="s">
        <v>50</v>
      </c>
      <c r="E4122" s="61" t="s">
        <v>44</v>
      </c>
      <c r="F4122" s="61" t="s">
        <v>55</v>
      </c>
      <c r="G4122" s="61">
        <v>4.3E-3</v>
      </c>
      <c r="H4122" s="61">
        <f>IF(OR(G4122="",G4123="",G4124="",G4125=""),"",(SUMIF(A4122:A$7000,A4122,G4122:G$7000)))</f>
        <v>8.8900000000000007E-2</v>
      </c>
      <c r="I4122" s="61" t="str">
        <f t="shared" ref="I4122:I4185" si="390">IF(L4122="","",A4122)</f>
        <v/>
      </c>
      <c r="J4122" s="61" t="str">
        <f t="shared" si="386"/>
        <v/>
      </c>
      <c r="K4122" s="61">
        <f t="array" ref="K4122">(MAX(IF($A4122=InsertVoiceSwitchActivateLOG!A$1:A$7000,InsertVoiceSwitchActivateLOG!H$1:H$7000,0)))</f>
        <v>0.10790000000000002</v>
      </c>
      <c r="L4122" s="61" t="str">
        <f t="shared" ref="L4122:L4185" si="391">IF(H4122="","",IF(AND(H4121="",H4120="",H4119=""),C4122,""))</f>
        <v/>
      </c>
      <c r="M4122" s="61">
        <f t="shared" si="389"/>
        <v>16.799999999989268</v>
      </c>
      <c r="N4122" s="59">
        <f t="shared" si="387"/>
        <v>82</v>
      </c>
      <c r="O4122" s="59">
        <f t="shared" si="388"/>
        <v>-1</v>
      </c>
    </row>
    <row r="4123" spans="1:15" ht="12.5" customHeight="1" x14ac:dyDescent="0.35">
      <c r="A4123" s="2">
        <v>82</v>
      </c>
      <c r="B4123" s="2" t="s">
        <v>56</v>
      </c>
      <c r="C4123" s="69">
        <v>173.99770000000001</v>
      </c>
      <c r="D4123" t="s">
        <v>50</v>
      </c>
      <c r="E4123" s="2" t="s">
        <v>44</v>
      </c>
      <c r="F4123" s="2" t="s">
        <v>55</v>
      </c>
      <c r="G4123" s="2">
        <v>4.0000000000000001E-3</v>
      </c>
      <c r="H4123" s="2">
        <f>IF(OR(G4123="",G4124="",G4125="",G4126=""),"",(SUMIF(A4123:A$7000,A4123,G4123:G$7000)))</f>
        <v>8.4600000000000009E-2</v>
      </c>
      <c r="I4123" s="55" t="str">
        <f t="shared" si="390"/>
        <v/>
      </c>
      <c r="J4123" s="61" t="str">
        <f t="shared" si="386"/>
        <v/>
      </c>
      <c r="K4123" s="55">
        <f t="array" ref="K4123">(MAX(IF($A4123=InsertVoiceSwitchActivateLOG!A$1:A$7000,InsertVoiceSwitchActivateLOG!H$1:H$7000,0)))</f>
        <v>0.10790000000000002</v>
      </c>
      <c r="L4123" s="55" t="str">
        <f t="shared" si="391"/>
        <v/>
      </c>
      <c r="M4123" s="55">
        <f t="shared" si="389"/>
        <v>15.000000000014779</v>
      </c>
      <c r="N4123" s="59">
        <f t="shared" si="387"/>
        <v>82</v>
      </c>
      <c r="O4123" s="59">
        <f t="shared" si="388"/>
        <v>-1</v>
      </c>
    </row>
    <row r="4124" spans="1:15" ht="12.5" customHeight="1" x14ac:dyDescent="0.35">
      <c r="A4124" s="61">
        <v>82</v>
      </c>
      <c r="B4124" s="61" t="s">
        <v>56</v>
      </c>
      <c r="C4124" s="70">
        <v>174.01419999999999</v>
      </c>
      <c r="D4124" s="59" t="s">
        <v>50</v>
      </c>
      <c r="E4124" s="61" t="s">
        <v>44</v>
      </c>
      <c r="F4124" s="61" t="s">
        <v>55</v>
      </c>
      <c r="G4124" s="61">
        <v>3.8E-3</v>
      </c>
      <c r="H4124" s="61">
        <f>IF(OR(G4124="",G4125="",G4126="",G4127=""),"",(SUMIF(A4124:A$7000,A4124,G4124:G$7000)))</f>
        <v>8.0600000000000005E-2</v>
      </c>
      <c r="I4124" s="61" t="str">
        <f t="shared" si="390"/>
        <v/>
      </c>
      <c r="J4124" s="61" t="str">
        <f t="shared" si="386"/>
        <v/>
      </c>
      <c r="K4124" s="61">
        <f t="array" ref="K4124">(MAX(IF($A4124=InsertVoiceSwitchActivateLOG!A$1:A$7000,InsertVoiceSwitchActivateLOG!H$1:H$7000,0)))</f>
        <v>0.10790000000000002</v>
      </c>
      <c r="L4124" s="61" t="str">
        <f t="shared" si="391"/>
        <v/>
      </c>
      <c r="M4124" s="61">
        <f t="shared" si="389"/>
        <v>16.499999999979309</v>
      </c>
      <c r="N4124" s="59">
        <f t="shared" si="387"/>
        <v>82</v>
      </c>
      <c r="O4124" s="59">
        <f t="shared" si="388"/>
        <v>1</v>
      </c>
    </row>
    <row r="4125" spans="1:15" ht="12.5" customHeight="1" x14ac:dyDescent="0.35">
      <c r="A4125" s="2">
        <v>82</v>
      </c>
      <c r="B4125" s="2" t="s">
        <v>56</v>
      </c>
      <c r="C4125" s="69">
        <v>174.0333</v>
      </c>
      <c r="D4125" t="s">
        <v>50</v>
      </c>
      <c r="E4125" s="2" t="s">
        <v>44</v>
      </c>
      <c r="F4125" s="2" t="s">
        <v>55</v>
      </c>
      <c r="G4125" s="2">
        <v>3.8E-3</v>
      </c>
      <c r="H4125" s="2">
        <f>IF(OR(G4125="",G4126="",G4127="",G4128=""),"",(SUMIF(A4125:A$7000,A4125,G4125:G$7000)))</f>
        <v>7.6799999999999993E-2</v>
      </c>
      <c r="I4125" s="55" t="str">
        <f t="shared" si="390"/>
        <v/>
      </c>
      <c r="J4125" s="61" t="str">
        <f t="shared" si="386"/>
        <v/>
      </c>
      <c r="K4125" s="55">
        <f t="array" ref="K4125">(MAX(IF($A4125=InsertVoiceSwitchActivateLOG!A$1:A$7000,InsertVoiceSwitchActivateLOG!H$1:H$7000,0)))</f>
        <v>0.10790000000000002</v>
      </c>
      <c r="L4125" s="55" t="str">
        <f t="shared" si="391"/>
        <v/>
      </c>
      <c r="M4125" s="55">
        <f t="shared" si="389"/>
        <v>19.100000000008777</v>
      </c>
      <c r="N4125" s="59">
        <f t="shared" si="387"/>
        <v>82</v>
      </c>
      <c r="O4125" s="59">
        <f t="shared" si="388"/>
        <v>-1</v>
      </c>
    </row>
    <row r="4126" spans="1:15" ht="12.5" customHeight="1" x14ac:dyDescent="0.35">
      <c r="A4126" s="61">
        <v>82</v>
      </c>
      <c r="B4126" s="61" t="s">
        <v>54</v>
      </c>
      <c r="C4126" s="70">
        <v>174.05019999999999</v>
      </c>
      <c r="D4126" s="59" t="s">
        <v>50</v>
      </c>
      <c r="E4126" s="61" t="s">
        <v>44</v>
      </c>
      <c r="F4126" s="61" t="s">
        <v>55</v>
      </c>
      <c r="G4126" s="61">
        <v>8.0000000000000004E-4</v>
      </c>
      <c r="H4126" s="61">
        <f>IF(OR(G4126="",G4127="",G4128="",G4129=""),"",(SUMIF(A4126:A$7000,A4126,G4126:G$7000)))</f>
        <v>7.2999999999999995E-2</v>
      </c>
      <c r="I4126" s="61" t="str">
        <f t="shared" si="390"/>
        <v/>
      </c>
      <c r="J4126" s="61" t="str">
        <f t="shared" si="386"/>
        <v/>
      </c>
      <c r="K4126" s="61">
        <f t="array" ref="K4126">(MAX(IF($A4126=InsertVoiceSwitchActivateLOG!A$1:A$7000,InsertVoiceSwitchActivateLOG!H$1:H$7000,0)))</f>
        <v>0.10790000000000002</v>
      </c>
      <c r="L4126" s="61" t="str">
        <f t="shared" si="391"/>
        <v/>
      </c>
      <c r="M4126" s="61">
        <f t="shared" si="389"/>
        <v>16.899999999992588</v>
      </c>
      <c r="N4126" s="59">
        <f t="shared" si="387"/>
        <v>82</v>
      </c>
      <c r="O4126" s="59">
        <f t="shared" si="388"/>
        <v>-1</v>
      </c>
    </row>
    <row r="4127" spans="1:15" ht="12.5" customHeight="1" x14ac:dyDescent="0.35">
      <c r="A4127" s="2">
        <v>82</v>
      </c>
      <c r="B4127" s="2" t="s">
        <v>54</v>
      </c>
      <c r="C4127" s="69">
        <v>174.0686</v>
      </c>
      <c r="D4127" t="s">
        <v>50</v>
      </c>
      <c r="E4127" s="2" t="s">
        <v>44</v>
      </c>
      <c r="F4127" s="2" t="s">
        <v>55</v>
      </c>
      <c r="G4127" s="2">
        <v>2.0000000000000001E-4</v>
      </c>
      <c r="H4127" s="2">
        <f>IF(OR(G4127="",G4128="",G4129="",G4130=""),"",(SUMIF(A4127:A$7000,A4127,G4127:G$7000)))</f>
        <v>7.22E-2</v>
      </c>
      <c r="I4127" s="55" t="str">
        <f t="shared" si="390"/>
        <v/>
      </c>
      <c r="J4127" s="61" t="str">
        <f t="shared" si="386"/>
        <v/>
      </c>
      <c r="K4127" s="55">
        <f t="array" ref="K4127">(MAX(IF($A4127=InsertVoiceSwitchActivateLOG!A$1:A$7000,InsertVoiceSwitchActivateLOG!H$1:H$7000,0)))</f>
        <v>0.10790000000000002</v>
      </c>
      <c r="L4127" s="55" t="str">
        <f t="shared" si="391"/>
        <v/>
      </c>
      <c r="M4127" s="55">
        <f t="shared" si="389"/>
        <v>18.400000000013961</v>
      </c>
      <c r="N4127" s="59">
        <f t="shared" si="387"/>
        <v>82</v>
      </c>
      <c r="O4127" s="59">
        <f t="shared" si="388"/>
        <v>1</v>
      </c>
    </row>
    <row r="4128" spans="1:15" ht="12.5" customHeight="1" x14ac:dyDescent="0.35">
      <c r="A4128" s="61">
        <v>82</v>
      </c>
      <c r="B4128" s="61" t="s">
        <v>56</v>
      </c>
      <c r="C4128" s="70">
        <v>174.08369999999999</v>
      </c>
      <c r="D4128" s="59" t="s">
        <v>50</v>
      </c>
      <c r="E4128" s="61" t="s">
        <v>44</v>
      </c>
      <c r="F4128" s="61" t="s">
        <v>55</v>
      </c>
      <c r="G4128" s="61">
        <v>4.0000000000000001E-3</v>
      </c>
      <c r="H4128" s="61">
        <f>IF(OR(G4128="",G4129="",G4130="",G4131=""),"",(SUMIF(A4128:A$7000,A4128,G4128:G$7000)))</f>
        <v>7.1999999999999995E-2</v>
      </c>
      <c r="I4128" s="61" t="str">
        <f t="shared" si="390"/>
        <v/>
      </c>
      <c r="J4128" s="61" t="str">
        <f t="shared" si="386"/>
        <v/>
      </c>
      <c r="K4128" s="61">
        <f t="array" ref="K4128">(MAX(IF($A4128=InsertVoiceSwitchActivateLOG!A$1:A$7000,InsertVoiceSwitchActivateLOG!H$1:H$7000,0)))</f>
        <v>0.10790000000000002</v>
      </c>
      <c r="L4128" s="61" t="str">
        <f t="shared" si="391"/>
        <v/>
      </c>
      <c r="M4128" s="61">
        <f t="shared" si="389"/>
        <v>15.099999999989677</v>
      </c>
      <c r="N4128" s="59">
        <f t="shared" si="387"/>
        <v>82</v>
      </c>
      <c r="O4128" s="59">
        <f t="shared" si="388"/>
        <v>1</v>
      </c>
    </row>
    <row r="4129" spans="1:15" ht="12.5" customHeight="1" x14ac:dyDescent="0.35">
      <c r="A4129" s="2">
        <v>82</v>
      </c>
      <c r="B4129" s="2" t="s">
        <v>56</v>
      </c>
      <c r="C4129" s="69">
        <v>174.0994</v>
      </c>
      <c r="D4129" t="s">
        <v>50</v>
      </c>
      <c r="E4129" s="2" t="s">
        <v>44</v>
      </c>
      <c r="F4129" s="2" t="s">
        <v>55</v>
      </c>
      <c r="G4129" s="2">
        <v>4.0000000000000001E-3</v>
      </c>
      <c r="H4129" s="2">
        <f>IF(OR(G4129="",G4130="",G4131="",G4132=""),"",(SUMIF(A4129:A$7000,A4129,G4129:G$7000)))</f>
        <v>6.7999999999999991E-2</v>
      </c>
      <c r="I4129" s="55" t="str">
        <f t="shared" si="390"/>
        <v/>
      </c>
      <c r="J4129" s="61" t="str">
        <f t="shared" si="386"/>
        <v/>
      </c>
      <c r="K4129" s="55">
        <f t="array" ref="K4129">(MAX(IF($A4129=InsertVoiceSwitchActivateLOG!A$1:A$7000,InsertVoiceSwitchActivateLOG!H$1:H$7000,0)))</f>
        <v>0.10790000000000002</v>
      </c>
      <c r="L4129" s="55" t="str">
        <f t="shared" si="391"/>
        <v/>
      </c>
      <c r="M4129" s="55">
        <f t="shared" si="389"/>
        <v>15.700000000009595</v>
      </c>
      <c r="N4129" s="59">
        <f t="shared" si="387"/>
        <v>82</v>
      </c>
      <c r="O4129" s="59">
        <f t="shared" si="388"/>
        <v>-1</v>
      </c>
    </row>
    <row r="4130" spans="1:15" ht="12.5" customHeight="1" x14ac:dyDescent="0.35">
      <c r="A4130" s="61">
        <v>82</v>
      </c>
      <c r="B4130" s="61" t="s">
        <v>56</v>
      </c>
      <c r="C4130" s="70">
        <v>174.11609999999999</v>
      </c>
      <c r="D4130" s="59" t="s">
        <v>50</v>
      </c>
      <c r="E4130" s="61" t="s">
        <v>44</v>
      </c>
      <c r="F4130" s="61" t="s">
        <v>55</v>
      </c>
      <c r="G4130" s="61">
        <v>2.7000000000000001E-3</v>
      </c>
      <c r="H4130" s="61">
        <f>IF(OR(G4130="",G4131="",G4132="",G4133=""),"",(SUMIF(A4130:A$7000,A4130,G4130:G$7000)))</f>
        <v>6.3999999999999987E-2</v>
      </c>
      <c r="I4130" s="61" t="str">
        <f t="shared" si="390"/>
        <v/>
      </c>
      <c r="J4130" s="61" t="str">
        <f t="shared" si="386"/>
        <v/>
      </c>
      <c r="K4130" s="61">
        <f t="array" ref="K4130">(MAX(IF($A4130=InsertVoiceSwitchActivateLOG!A$1:A$7000,InsertVoiceSwitchActivateLOG!H$1:H$7000,0)))</f>
        <v>0.10790000000000002</v>
      </c>
      <c r="L4130" s="61" t="str">
        <f t="shared" si="391"/>
        <v/>
      </c>
      <c r="M4130" s="61">
        <f t="shared" si="389"/>
        <v>16.699999999985948</v>
      </c>
      <c r="N4130" s="59">
        <f t="shared" si="387"/>
        <v>82</v>
      </c>
      <c r="O4130" s="59">
        <f t="shared" si="388"/>
        <v>1</v>
      </c>
    </row>
    <row r="4131" spans="1:15" ht="12.5" customHeight="1" x14ac:dyDescent="0.35">
      <c r="A4131" s="2">
        <v>82</v>
      </c>
      <c r="B4131" s="2" t="s">
        <v>56</v>
      </c>
      <c r="C4131" s="69">
        <v>174.1345</v>
      </c>
      <c r="D4131" t="s">
        <v>50</v>
      </c>
      <c r="E4131" s="2" t="s">
        <v>44</v>
      </c>
      <c r="F4131" s="2" t="s">
        <v>55</v>
      </c>
      <c r="G4131" s="2">
        <v>4.1999999999999997E-3</v>
      </c>
      <c r="H4131" s="2">
        <f>IF(OR(G4131="",G4132="",G4133="",G4134=""),"",(SUMIF(A4131:A$7000,A4131,G4131:G$7000)))</f>
        <v>6.13E-2</v>
      </c>
      <c r="I4131" s="55" t="str">
        <f t="shared" si="390"/>
        <v/>
      </c>
      <c r="J4131" s="61" t="str">
        <f t="shared" si="386"/>
        <v/>
      </c>
      <c r="K4131" s="55">
        <f t="array" ref="K4131">(MAX(IF($A4131=InsertVoiceSwitchActivateLOG!A$1:A$7000,InsertVoiceSwitchActivateLOG!H$1:H$7000,0)))</f>
        <v>0.10790000000000002</v>
      </c>
      <c r="L4131" s="55" t="str">
        <f t="shared" si="391"/>
        <v/>
      </c>
      <c r="M4131" s="55">
        <f t="shared" si="389"/>
        <v>18.400000000013961</v>
      </c>
      <c r="N4131" s="59">
        <f t="shared" si="387"/>
        <v>82</v>
      </c>
      <c r="O4131" s="59">
        <f t="shared" si="388"/>
        <v>1</v>
      </c>
    </row>
    <row r="4132" spans="1:15" ht="12.5" customHeight="1" x14ac:dyDescent="0.35">
      <c r="A4132" s="61">
        <v>82</v>
      </c>
      <c r="B4132" s="61" t="s">
        <v>56</v>
      </c>
      <c r="C4132" s="70">
        <v>174.1557</v>
      </c>
      <c r="D4132" s="59" t="s">
        <v>50</v>
      </c>
      <c r="E4132" s="61" t="s">
        <v>44</v>
      </c>
      <c r="F4132" s="61" t="s">
        <v>55</v>
      </c>
      <c r="G4132" s="61">
        <v>1.04E-2</v>
      </c>
      <c r="H4132" s="61">
        <f>IF(OR(G4132="",G4133="",G4134="",G4135=""),"",(SUMIF(A4132:A$7000,A4132,G4132:G$7000)))</f>
        <v>5.7100000000000005E-2</v>
      </c>
      <c r="I4132" s="61" t="str">
        <f t="shared" si="390"/>
        <v/>
      </c>
      <c r="J4132" s="61" t="str">
        <f t="shared" si="386"/>
        <v/>
      </c>
      <c r="K4132" s="61">
        <f t="array" ref="K4132">(MAX(IF($A4132=InsertVoiceSwitchActivateLOG!A$1:A$7000,InsertVoiceSwitchActivateLOG!H$1:H$7000,0)))</f>
        <v>0.10790000000000002</v>
      </c>
      <c r="L4132" s="61" t="str">
        <f t="shared" si="391"/>
        <v/>
      </c>
      <c r="M4132" s="61">
        <f t="shared" si="389"/>
        <v>21.199999999993224</v>
      </c>
      <c r="N4132" s="59">
        <f t="shared" si="387"/>
        <v>82</v>
      </c>
      <c r="O4132" s="59">
        <f t="shared" si="388"/>
        <v>1</v>
      </c>
    </row>
    <row r="4133" spans="1:15" ht="12.5" customHeight="1" x14ac:dyDescent="0.35">
      <c r="A4133" s="2">
        <v>82</v>
      </c>
      <c r="B4133" s="2" t="s">
        <v>56</v>
      </c>
      <c r="C4133" s="69">
        <v>174.17509999999999</v>
      </c>
      <c r="D4133" t="s">
        <v>50</v>
      </c>
      <c r="E4133" s="2" t="s">
        <v>44</v>
      </c>
      <c r="F4133" s="2" t="s">
        <v>55</v>
      </c>
      <c r="G4133" s="2">
        <v>1.04E-2</v>
      </c>
      <c r="H4133" s="2">
        <f>IF(OR(G4133="",G4134="",G4135="",G4136=""),"",(SUMIF(A4133:A$7000,A4133,G4133:G$7000)))</f>
        <v>4.6699999999999998E-2</v>
      </c>
      <c r="I4133" s="55" t="str">
        <f t="shared" si="390"/>
        <v/>
      </c>
      <c r="J4133" s="61" t="str">
        <f t="shared" si="386"/>
        <v/>
      </c>
      <c r="K4133" s="55">
        <f t="array" ref="K4133">(MAX(IF($A4133=InsertVoiceSwitchActivateLOG!A$1:A$7000,InsertVoiceSwitchActivateLOG!H$1:H$7000,0)))</f>
        <v>0.10790000000000002</v>
      </c>
      <c r="L4133" s="55" t="str">
        <f t="shared" si="391"/>
        <v/>
      </c>
      <c r="M4133" s="55">
        <f t="shared" si="389"/>
        <v>19.399999999990314</v>
      </c>
      <c r="N4133" s="59">
        <f t="shared" si="387"/>
        <v>82</v>
      </c>
      <c r="O4133" s="59">
        <f t="shared" si="388"/>
        <v>1</v>
      </c>
    </row>
    <row r="4134" spans="1:15" ht="12.5" customHeight="1" x14ac:dyDescent="0.35">
      <c r="A4134" s="61">
        <v>82</v>
      </c>
      <c r="B4134" s="61" t="s">
        <v>56</v>
      </c>
      <c r="C4134" s="70">
        <v>174.19450000000001</v>
      </c>
      <c r="D4134" s="59" t="s">
        <v>50</v>
      </c>
      <c r="E4134" s="61" t="s">
        <v>44</v>
      </c>
      <c r="F4134" s="61" t="s">
        <v>55</v>
      </c>
      <c r="G4134" s="61">
        <v>1.04E-2</v>
      </c>
      <c r="H4134" s="61">
        <f>IF(OR(G4134="",G4135="",G4136="",G4137=""),"",(SUMIF(A4134:A$7000,A4134,G4134:G$7000)))</f>
        <v>3.6300000000000006E-2</v>
      </c>
      <c r="I4134" s="61" t="str">
        <f t="shared" si="390"/>
        <v/>
      </c>
      <c r="J4134" s="61" t="str">
        <f t="shared" si="386"/>
        <v/>
      </c>
      <c r="K4134" s="61">
        <f t="array" ref="K4134">(MAX(IF($A4134=InsertVoiceSwitchActivateLOG!A$1:A$7000,InsertVoiceSwitchActivateLOG!H$1:H$7000,0)))</f>
        <v>0.10790000000000002</v>
      </c>
      <c r="L4134" s="61" t="str">
        <f t="shared" si="391"/>
        <v/>
      </c>
      <c r="M4134" s="61">
        <f t="shared" si="389"/>
        <v>19.400000000018736</v>
      </c>
      <c r="N4134" s="59">
        <f t="shared" si="387"/>
        <v>82</v>
      </c>
      <c r="O4134" s="59">
        <f t="shared" si="388"/>
        <v>-1</v>
      </c>
    </row>
    <row r="4135" spans="1:15" ht="12.5" customHeight="1" x14ac:dyDescent="0.35">
      <c r="A4135" s="2">
        <v>82</v>
      </c>
      <c r="B4135" s="2" t="s">
        <v>56</v>
      </c>
      <c r="C4135" s="69">
        <v>174.21459999999999</v>
      </c>
      <c r="D4135" t="s">
        <v>50</v>
      </c>
      <c r="E4135" s="2" t="s">
        <v>44</v>
      </c>
      <c r="F4135" s="2" t="s">
        <v>55</v>
      </c>
      <c r="G4135" s="2">
        <v>5.7000000000000002E-3</v>
      </c>
      <c r="H4135" s="2">
        <f>IF(OR(G4135="",G4136="",G4137="",G4138=""),"",(SUMIF(A4135:A$7000,A4135,G4135:G$7000)))</f>
        <v>2.5900000000000006E-2</v>
      </c>
      <c r="I4135" s="55" t="str">
        <f t="shared" si="390"/>
        <v/>
      </c>
      <c r="J4135" s="61" t="str">
        <f t="shared" si="386"/>
        <v/>
      </c>
      <c r="K4135" s="55">
        <f t="array" ref="K4135">(MAX(IF($A4135=InsertVoiceSwitchActivateLOG!A$1:A$7000,InsertVoiceSwitchActivateLOG!H$1:H$7000,0)))</f>
        <v>0.10790000000000002</v>
      </c>
      <c r="L4135" s="55" t="str">
        <f t="shared" si="391"/>
        <v/>
      </c>
      <c r="M4135" s="55">
        <f t="shared" si="389"/>
        <v>20.09999999998513</v>
      </c>
      <c r="N4135" s="59">
        <f t="shared" si="387"/>
        <v>82</v>
      </c>
      <c r="O4135" s="59">
        <f t="shared" si="388"/>
        <v>-1</v>
      </c>
    </row>
    <row r="4136" spans="1:15" ht="12.5" customHeight="1" x14ac:dyDescent="0.35">
      <c r="A4136" s="61">
        <v>82</v>
      </c>
      <c r="B4136" s="61" t="s">
        <v>56</v>
      </c>
      <c r="C4136" s="70">
        <v>174.23230000000001</v>
      </c>
      <c r="D4136" s="59" t="s">
        <v>50</v>
      </c>
      <c r="E4136" s="61" t="s">
        <v>44</v>
      </c>
      <c r="F4136" s="61" t="s">
        <v>55</v>
      </c>
      <c r="G4136" s="61">
        <v>3.0999999999999999E-3</v>
      </c>
      <c r="H4136" s="61">
        <f>IF(OR(G4136="",G4137="",G4138="",G4139=""),"",(SUMIF(A4136:A$7000,A4136,G4136:G$7000)))</f>
        <v>2.0200000000000003E-2</v>
      </c>
      <c r="I4136" s="61" t="str">
        <f t="shared" si="390"/>
        <v/>
      </c>
      <c r="J4136" s="61" t="str">
        <f t="shared" si="386"/>
        <v/>
      </c>
      <c r="K4136" s="61">
        <f t="array" ref="K4136">(MAX(IF($A4136=InsertVoiceSwitchActivateLOG!A$1:A$7000,InsertVoiceSwitchActivateLOG!H$1:H$7000,0)))</f>
        <v>0.10790000000000002</v>
      </c>
      <c r="L4136" s="61" t="str">
        <f t="shared" si="391"/>
        <v/>
      </c>
      <c r="M4136" s="61">
        <f t="shared" si="389"/>
        <v>17.700000000019145</v>
      </c>
      <c r="N4136" s="59">
        <f t="shared" si="387"/>
        <v>82</v>
      </c>
      <c r="O4136" s="59">
        <f t="shared" si="388"/>
        <v>1</v>
      </c>
    </row>
    <row r="4137" spans="1:15" ht="12.5" customHeight="1" x14ac:dyDescent="0.35">
      <c r="A4137" s="2">
        <v>82</v>
      </c>
      <c r="B4137" s="2" t="s">
        <v>56</v>
      </c>
      <c r="C4137" s="69">
        <v>174.25149999999999</v>
      </c>
      <c r="D4137" t="s">
        <v>50</v>
      </c>
      <c r="E4137" s="2" t="s">
        <v>44</v>
      </c>
      <c r="F4137" s="2" t="s">
        <v>55</v>
      </c>
      <c r="G4137" s="2">
        <v>3.8999999999999998E-3</v>
      </c>
      <c r="H4137" s="2">
        <f>IF(OR(G4137="",G4138="",G4139="",G4140=""),"",(SUMIF(A4137:A$7000,A4137,G4137:G$7000)))</f>
        <v>1.7100000000000001E-2</v>
      </c>
      <c r="I4137" s="55" t="str">
        <f t="shared" si="390"/>
        <v/>
      </c>
      <c r="J4137" s="61" t="str">
        <f t="shared" si="386"/>
        <v/>
      </c>
      <c r="K4137" s="55">
        <f t="array" ref="K4137">(MAX(IF($A4137=InsertVoiceSwitchActivateLOG!A$1:A$7000,InsertVoiceSwitchActivateLOG!H$1:H$7000,0)))</f>
        <v>0.10790000000000002</v>
      </c>
      <c r="L4137" s="55" t="str">
        <f t="shared" si="391"/>
        <v/>
      </c>
      <c r="M4137" s="55">
        <f t="shared" si="389"/>
        <v>19.199999999983675</v>
      </c>
      <c r="N4137" s="59">
        <f t="shared" si="387"/>
        <v>82</v>
      </c>
      <c r="O4137" s="59">
        <f t="shared" si="388"/>
        <v>1</v>
      </c>
    </row>
    <row r="4138" spans="1:15" ht="12.5" customHeight="1" x14ac:dyDescent="0.35">
      <c r="A4138" s="61">
        <v>82</v>
      </c>
      <c r="B4138" s="61" t="s">
        <v>56</v>
      </c>
      <c r="C4138" s="70">
        <v>174.27449999999999</v>
      </c>
      <c r="D4138" s="59" t="s">
        <v>50</v>
      </c>
      <c r="E4138" s="61" t="s">
        <v>44</v>
      </c>
      <c r="F4138" s="61" t="s">
        <v>55</v>
      </c>
      <c r="G4138" s="61">
        <v>5.4999999999999997E-3</v>
      </c>
      <c r="H4138" s="61">
        <f>IF(OR(G4138="",G4139="",G4140="",G4141=""),"",(SUMIF(A4138:A$7000,A4138,G4138:G$7000)))</f>
        <v>1.3199999999999998E-2</v>
      </c>
      <c r="I4138" s="61" t="str">
        <f t="shared" si="390"/>
        <v/>
      </c>
      <c r="J4138" s="61" t="str">
        <f t="shared" si="386"/>
        <v/>
      </c>
      <c r="K4138" s="61">
        <f t="array" ref="K4138">(MAX(IF($A4138=InsertVoiceSwitchActivateLOG!A$1:A$7000,InsertVoiceSwitchActivateLOG!H$1:H$7000,0)))</f>
        <v>0.10790000000000002</v>
      </c>
      <c r="L4138" s="61" t="str">
        <f t="shared" si="391"/>
        <v/>
      </c>
      <c r="M4138" s="61">
        <f t="shared" si="389"/>
        <v>22.999999999996135</v>
      </c>
      <c r="N4138" s="59">
        <f t="shared" si="387"/>
        <v>82</v>
      </c>
      <c r="O4138" s="59">
        <f t="shared" si="388"/>
        <v>-1</v>
      </c>
    </row>
    <row r="4139" spans="1:15" ht="12.5" customHeight="1" x14ac:dyDescent="0.35">
      <c r="A4139" s="2">
        <v>82</v>
      </c>
      <c r="B4139" s="2" t="s">
        <v>56</v>
      </c>
      <c r="C4139" s="69">
        <v>174.29320000000001</v>
      </c>
      <c r="D4139" t="s">
        <v>50</v>
      </c>
      <c r="E4139" s="2" t="s">
        <v>44</v>
      </c>
      <c r="F4139" s="2" t="s">
        <v>55</v>
      </c>
      <c r="G4139" s="2">
        <v>2E-3</v>
      </c>
      <c r="H4139" s="2">
        <f>IF(OR(G4139="",G4140="",G4141="",G4142=""),"",(SUMIF(A4139:A$7000,A4139,G4139:G$7000)))</f>
        <v>7.7000000000000002E-3</v>
      </c>
      <c r="I4139" s="55" t="str">
        <f t="shared" si="390"/>
        <v/>
      </c>
      <c r="J4139" s="61" t="str">
        <f t="shared" si="386"/>
        <v/>
      </c>
      <c r="K4139" s="55">
        <f t="array" ref="K4139">(MAX(IF($A4139=InsertVoiceSwitchActivateLOG!A$1:A$7000,InsertVoiceSwitchActivateLOG!H$1:H$7000,0)))</f>
        <v>0.10790000000000002</v>
      </c>
      <c r="L4139" s="55" t="str">
        <f t="shared" si="391"/>
        <v/>
      </c>
      <c r="M4139" s="55">
        <f t="shared" si="389"/>
        <v>18.70000000002392</v>
      </c>
      <c r="N4139" s="59">
        <f t="shared" si="387"/>
        <v>82</v>
      </c>
      <c r="O4139" s="59">
        <f t="shared" si="388"/>
        <v>-1</v>
      </c>
    </row>
    <row r="4140" spans="1:15" ht="12.5" customHeight="1" x14ac:dyDescent="0.35">
      <c r="A4140" s="61">
        <v>82</v>
      </c>
      <c r="B4140" s="61" t="s">
        <v>56</v>
      </c>
      <c r="C4140" s="70">
        <v>174.31880000000001</v>
      </c>
      <c r="D4140" s="59" t="s">
        <v>50</v>
      </c>
      <c r="E4140" s="61" t="s">
        <v>44</v>
      </c>
      <c r="F4140" s="61" t="s">
        <v>55</v>
      </c>
      <c r="G4140" s="61">
        <v>1.5E-3</v>
      </c>
      <c r="H4140" s="61">
        <f>IF(OR(G4140="",G4141="",G4142="",G4143=""),"",(SUMIF(A4140:A$7000,A4140,G4140:G$7000)))</f>
        <v>5.7000000000000002E-3</v>
      </c>
      <c r="I4140" s="61" t="str">
        <f t="shared" si="390"/>
        <v/>
      </c>
      <c r="J4140" s="61" t="str">
        <f t="shared" si="386"/>
        <v/>
      </c>
      <c r="K4140" s="61">
        <f t="array" ref="K4140">(MAX(IF($A4140=InsertVoiceSwitchActivateLOG!A$1:A$7000,InsertVoiceSwitchActivateLOG!H$1:H$7000,0)))</f>
        <v>0.10790000000000002</v>
      </c>
      <c r="L4140" s="61" t="str">
        <f t="shared" si="391"/>
        <v/>
      </c>
      <c r="M4140" s="61">
        <f t="shared" si="389"/>
        <v>25.599999999997181</v>
      </c>
      <c r="N4140" s="59">
        <f t="shared" si="387"/>
        <v>82</v>
      </c>
      <c r="O4140" s="59">
        <f t="shared" si="388"/>
        <v>1</v>
      </c>
    </row>
    <row r="4141" spans="1:15" ht="12.5" customHeight="1" x14ac:dyDescent="0.35">
      <c r="A4141" s="2">
        <v>82</v>
      </c>
      <c r="B4141" s="2" t="s">
        <v>56</v>
      </c>
      <c r="C4141" s="69">
        <v>174.3331</v>
      </c>
      <c r="D4141" t="s">
        <v>50</v>
      </c>
      <c r="E4141" s="2" t="s">
        <v>44</v>
      </c>
      <c r="F4141" s="2" t="s">
        <v>55</v>
      </c>
      <c r="G4141" s="2">
        <v>1.5E-3</v>
      </c>
      <c r="H4141" s="2" t="str">
        <f>IF(OR(G4141="",G4142="",G4143="",G4144=""),"",(SUMIF(A4141:A$7000,A4141,G4141:G$7000)))</f>
        <v/>
      </c>
      <c r="I4141" s="55" t="str">
        <f t="shared" si="390"/>
        <v/>
      </c>
      <c r="J4141" s="61" t="str">
        <f t="shared" si="386"/>
        <v/>
      </c>
      <c r="K4141" s="55">
        <f t="array" ref="K4141">(MAX(IF($A4141=InsertVoiceSwitchActivateLOG!A$1:A$7000,InsertVoiceSwitchActivateLOG!H$1:H$7000,0)))</f>
        <v>0.10790000000000002</v>
      </c>
      <c r="L4141" s="55" t="str">
        <f t="shared" si="391"/>
        <v/>
      </c>
      <c r="M4141" s="55">
        <f t="shared" si="389"/>
        <v>14.299999999991542</v>
      </c>
      <c r="N4141" s="59">
        <f t="shared" si="387"/>
        <v>82</v>
      </c>
      <c r="O4141" s="59">
        <f t="shared" si="388"/>
        <v>1</v>
      </c>
    </row>
    <row r="4142" spans="1:15" ht="12.5" customHeight="1" x14ac:dyDescent="0.35">
      <c r="A4142" s="61">
        <v>82</v>
      </c>
      <c r="B4142" s="61" t="s">
        <v>56</v>
      </c>
      <c r="C4142" s="70">
        <v>174.35149999999999</v>
      </c>
      <c r="D4142" s="59" t="s">
        <v>50</v>
      </c>
      <c r="E4142" s="61" t="s">
        <v>44</v>
      </c>
      <c r="F4142" s="61" t="s">
        <v>55</v>
      </c>
      <c r="G4142" s="61">
        <v>2.3999999999999998E-3</v>
      </c>
      <c r="H4142" s="61" t="str">
        <f>IF(OR(G4142="",G4143="",G4144="",G4145=""),"",(SUMIF(A4142:A$7000,A4142,G4142:G$7000)))</f>
        <v/>
      </c>
      <c r="I4142" s="61" t="str">
        <f t="shared" si="390"/>
        <v/>
      </c>
      <c r="J4142" s="61" t="str">
        <f t="shared" si="386"/>
        <v/>
      </c>
      <c r="K4142" s="61">
        <f t="array" ref="K4142">(MAX(IF($A4142=InsertVoiceSwitchActivateLOG!A$1:A$7000,InsertVoiceSwitchActivateLOG!H$1:H$7000,0)))</f>
        <v>0.10790000000000002</v>
      </c>
      <c r="L4142" s="61" t="str">
        <f t="shared" si="391"/>
        <v/>
      </c>
      <c r="M4142" s="61">
        <f t="shared" si="389"/>
        <v>18.399999999985539</v>
      </c>
      <c r="N4142" s="59">
        <f t="shared" si="387"/>
        <v>82</v>
      </c>
      <c r="O4142" s="59">
        <f t="shared" si="388"/>
        <v>-1</v>
      </c>
    </row>
    <row r="4143" spans="1:15" ht="12.5" customHeight="1" x14ac:dyDescent="0.35">
      <c r="A4143" s="2">
        <v>82</v>
      </c>
      <c r="B4143" s="2" t="s">
        <v>54</v>
      </c>
      <c r="C4143" s="69">
        <v>174.37729999999999</v>
      </c>
      <c r="D4143" t="s">
        <v>50</v>
      </c>
      <c r="E4143" s="2" t="s">
        <v>44</v>
      </c>
      <c r="F4143" s="2" t="s">
        <v>55</v>
      </c>
      <c r="G4143" s="2">
        <v>2.9999999999999997E-4</v>
      </c>
      <c r="H4143" s="2" t="str">
        <f>IF(OR(G4143="",G4144="",G4145="",G4146=""),"",(SUMIF(A4143:A$7000,A4143,G4143:G$7000)))</f>
        <v/>
      </c>
      <c r="I4143" s="55" t="str">
        <f t="shared" si="390"/>
        <v/>
      </c>
      <c r="J4143" s="61" t="str">
        <f t="shared" si="386"/>
        <v/>
      </c>
      <c r="K4143" s="55">
        <f t="array" ref="K4143">(MAX(IF($A4143=InsertVoiceSwitchActivateLOG!A$1:A$7000,InsertVoiceSwitchActivateLOG!H$1:H$7000,0)))</f>
        <v>0.10790000000000002</v>
      </c>
      <c r="L4143" s="55" t="str">
        <f t="shared" si="391"/>
        <v/>
      </c>
      <c r="M4143" s="55">
        <f t="shared" si="389"/>
        <v>25.80000000000382</v>
      </c>
      <c r="N4143" s="59" t="str">
        <f t="shared" si="387"/>
        <v/>
      </c>
      <c r="O4143" s="59" t="str">
        <f t="shared" si="388"/>
        <v/>
      </c>
    </row>
    <row r="4144" spans="1:15" ht="12.5" customHeight="1" x14ac:dyDescent="0.35">
      <c r="A4144" s="61">
        <v>82</v>
      </c>
      <c r="B4144" s="61" t="s">
        <v>54</v>
      </c>
      <c r="C4144" s="70">
        <v>174.39609999999999</v>
      </c>
      <c r="D4144" s="59" t="s">
        <v>50</v>
      </c>
      <c r="E4144" s="61" t="s">
        <v>44</v>
      </c>
      <c r="F4144" s="61" t="s">
        <v>55</v>
      </c>
      <c r="G4144" s="61"/>
      <c r="H4144" s="61" t="str">
        <f>IF(OR(G4144="",G4145="",G4146="",G4147=""),"",(SUMIF(A4144:A$7000,A4144,G4144:G$7000)))</f>
        <v/>
      </c>
      <c r="I4144" s="61" t="str">
        <f t="shared" si="390"/>
        <v/>
      </c>
      <c r="J4144" s="61" t="str">
        <f t="shared" si="386"/>
        <v/>
      </c>
      <c r="K4144" s="61">
        <f t="array" ref="K4144">(MAX(IF($A4144=InsertVoiceSwitchActivateLOG!A$1:A$7000,InsertVoiceSwitchActivateLOG!H$1:H$7000,0)))</f>
        <v>0.10790000000000002</v>
      </c>
      <c r="L4144" s="61" t="str">
        <f t="shared" si="391"/>
        <v/>
      </c>
      <c r="M4144" s="61">
        <f t="shared" si="389"/>
        <v>18.799999999998818</v>
      </c>
      <c r="N4144" s="59" t="str">
        <f t="shared" si="387"/>
        <v/>
      </c>
      <c r="O4144" s="59" t="str">
        <f t="shared" si="388"/>
        <v/>
      </c>
    </row>
    <row r="4145" spans="1:15" ht="12.5" customHeight="1" x14ac:dyDescent="0.35">
      <c r="A4145" s="2">
        <v>82</v>
      </c>
      <c r="B4145" s="2" t="s">
        <v>54</v>
      </c>
      <c r="C4145" s="69">
        <v>174.41550000000001</v>
      </c>
      <c r="D4145" t="s">
        <v>50</v>
      </c>
      <c r="E4145" s="2" t="s">
        <v>44</v>
      </c>
      <c r="F4145" s="2" t="s">
        <v>55</v>
      </c>
      <c r="G4145" s="2"/>
      <c r="H4145" s="2" t="str">
        <f>IF(OR(G4145="",G4146="",G4147="",G4148=""),"",(SUMIF(A4145:A$7000,A4145,G4145:G$7000)))</f>
        <v/>
      </c>
      <c r="I4145" s="55" t="str">
        <f t="shared" si="390"/>
        <v/>
      </c>
      <c r="J4145" s="61" t="str">
        <f t="shared" si="386"/>
        <v/>
      </c>
      <c r="K4145" s="55">
        <f t="array" ref="K4145">(MAX(IF($A4145=InsertVoiceSwitchActivateLOG!A$1:A$7000,InsertVoiceSwitchActivateLOG!H$1:H$7000,0)))</f>
        <v>0.10790000000000002</v>
      </c>
      <c r="L4145" s="55" t="str">
        <f t="shared" si="391"/>
        <v/>
      </c>
      <c r="M4145" s="55">
        <f t="shared" si="389"/>
        <v>19.400000000018736</v>
      </c>
      <c r="N4145" s="59" t="str">
        <f t="shared" si="387"/>
        <v/>
      </c>
      <c r="O4145" s="59" t="str">
        <f t="shared" si="388"/>
        <v/>
      </c>
    </row>
    <row r="4146" spans="1:15" ht="12.5" customHeight="1" x14ac:dyDescent="0.35">
      <c r="A4146" s="61">
        <v>82</v>
      </c>
      <c r="B4146" s="61" t="s">
        <v>54</v>
      </c>
      <c r="C4146" s="70">
        <v>174.4393</v>
      </c>
      <c r="D4146" s="59" t="s">
        <v>50</v>
      </c>
      <c r="E4146" s="61" t="s">
        <v>44</v>
      </c>
      <c r="F4146" s="61" t="s">
        <v>55</v>
      </c>
      <c r="G4146" s="61"/>
      <c r="H4146" s="61" t="str">
        <f>IF(OR(G4146="",G4147="",G4148="",G4149=""),"",(SUMIF(A4146:A$7000,A4146,G4146:G$7000)))</f>
        <v/>
      </c>
      <c r="I4146" s="61" t="str">
        <f t="shared" si="390"/>
        <v/>
      </c>
      <c r="J4146" s="61" t="str">
        <f t="shared" si="386"/>
        <v/>
      </c>
      <c r="K4146" s="61">
        <f t="array" ref="K4146">(MAX(IF($A4146=InsertVoiceSwitchActivateLOG!A$1:A$7000,InsertVoiceSwitchActivateLOG!H$1:H$7000,0)))</f>
        <v>0.10790000000000002</v>
      </c>
      <c r="L4146" s="61" t="str">
        <f t="shared" si="391"/>
        <v/>
      </c>
      <c r="M4146" s="61">
        <f t="shared" si="389"/>
        <v>23.79999999999427</v>
      </c>
      <c r="N4146" s="59" t="str">
        <f t="shared" si="387"/>
        <v/>
      </c>
      <c r="O4146" s="59" t="str">
        <f t="shared" si="388"/>
        <v/>
      </c>
    </row>
    <row r="4147" spans="1:15" ht="12.5" customHeight="1" x14ac:dyDescent="0.35">
      <c r="A4147" s="2">
        <v>83</v>
      </c>
      <c r="B4147" s="2" t="s">
        <v>54</v>
      </c>
      <c r="C4147" s="69">
        <v>175.4879</v>
      </c>
      <c r="D4147" t="s">
        <v>50</v>
      </c>
      <c r="E4147" s="2" t="s">
        <v>41</v>
      </c>
      <c r="F4147" s="2" t="s">
        <v>55</v>
      </c>
      <c r="G4147" s="2"/>
      <c r="H4147" s="2" t="str">
        <f>IF(OR(G4147="",G4148="",G4149="",G4150=""),"",(SUMIF(A4147:A$7000,A4147,G4147:G$7000)))</f>
        <v/>
      </c>
      <c r="I4147" s="55" t="str">
        <f t="shared" si="390"/>
        <v/>
      </c>
      <c r="J4147" s="61" t="str">
        <f t="shared" si="386"/>
        <v/>
      </c>
      <c r="K4147" s="55">
        <f t="array" ref="K4147">(MAX(IF($A4147=InsertVoiceSwitchActivateLOG!A$1:A$7000,InsertVoiceSwitchActivateLOG!H$1:H$7000,0)))</f>
        <v>2.1899999999999999E-2</v>
      </c>
      <c r="L4147" s="55" t="str">
        <f t="shared" si="391"/>
        <v/>
      </c>
      <c r="M4147" s="55">
        <f t="shared" si="389"/>
        <v>0</v>
      </c>
      <c r="N4147" s="59" t="str">
        <f t="shared" si="387"/>
        <v/>
      </c>
      <c r="O4147" s="59" t="str">
        <f t="shared" si="388"/>
        <v/>
      </c>
    </row>
    <row r="4148" spans="1:15" ht="12.5" customHeight="1" x14ac:dyDescent="0.35">
      <c r="A4148" s="61">
        <v>83</v>
      </c>
      <c r="B4148" s="61" t="s">
        <v>54</v>
      </c>
      <c r="C4148" s="70">
        <v>175.50749999999999</v>
      </c>
      <c r="D4148" s="59" t="s">
        <v>50</v>
      </c>
      <c r="E4148" s="61" t="s">
        <v>41</v>
      </c>
      <c r="F4148" s="61" t="s">
        <v>55</v>
      </c>
      <c r="G4148" s="61"/>
      <c r="H4148" s="61" t="str">
        <f>IF(OR(G4148="",G4149="",G4150="",G4151=""),"",(SUMIF(A4148:A$7000,A4148,G4148:G$7000)))</f>
        <v/>
      </c>
      <c r="I4148" s="61" t="str">
        <f t="shared" si="390"/>
        <v/>
      </c>
      <c r="J4148" s="61" t="str">
        <f t="shared" si="386"/>
        <v/>
      </c>
      <c r="K4148" s="61">
        <f t="array" ref="K4148">(MAX(IF($A4148=InsertVoiceSwitchActivateLOG!A$1:A$7000,InsertVoiceSwitchActivateLOG!H$1:H$7000,0)))</f>
        <v>2.1899999999999999E-2</v>
      </c>
      <c r="L4148" s="61" t="str">
        <f t="shared" si="391"/>
        <v/>
      </c>
      <c r="M4148" s="61">
        <f t="shared" si="389"/>
        <v>19.599999999996953</v>
      </c>
      <c r="N4148" s="59" t="str">
        <f t="shared" si="387"/>
        <v/>
      </c>
      <c r="O4148" s="59" t="str">
        <f t="shared" si="388"/>
        <v/>
      </c>
    </row>
    <row r="4149" spans="1:15" ht="12.5" customHeight="1" x14ac:dyDescent="0.35">
      <c r="A4149" s="2">
        <v>83</v>
      </c>
      <c r="B4149" s="2" t="s">
        <v>54</v>
      </c>
      <c r="C4149" s="69">
        <v>175.53200000000001</v>
      </c>
      <c r="D4149" t="s">
        <v>50</v>
      </c>
      <c r="E4149" s="2" t="s">
        <v>41</v>
      </c>
      <c r="F4149" s="2" t="s">
        <v>55</v>
      </c>
      <c r="G4149" s="2"/>
      <c r="H4149" s="2" t="str">
        <f>IF(OR(G4149="",G4150="",G4151="",G4152=""),"",(SUMIF(A4149:A$7000,A4149,G4149:G$7000)))</f>
        <v/>
      </c>
      <c r="I4149" s="55" t="str">
        <f t="shared" si="390"/>
        <v/>
      </c>
      <c r="J4149" s="61" t="str">
        <f t="shared" si="386"/>
        <v/>
      </c>
      <c r="K4149" s="55">
        <f t="array" ref="K4149">(MAX(IF($A4149=InsertVoiceSwitchActivateLOG!A$1:A$7000,InsertVoiceSwitchActivateLOG!H$1:H$7000,0)))</f>
        <v>2.1899999999999999E-2</v>
      </c>
      <c r="L4149" s="55" t="str">
        <f t="shared" si="391"/>
        <v/>
      </c>
      <c r="M4149" s="55">
        <f t="shared" si="389"/>
        <v>24.500000000017508</v>
      </c>
      <c r="N4149" s="59" t="str">
        <f t="shared" si="387"/>
        <v/>
      </c>
      <c r="O4149" s="59" t="str">
        <f t="shared" si="388"/>
        <v/>
      </c>
    </row>
    <row r="4150" spans="1:15" ht="12.5" customHeight="1" x14ac:dyDescent="0.35">
      <c r="A4150" s="61">
        <v>83</v>
      </c>
      <c r="B4150" s="61" t="s">
        <v>54</v>
      </c>
      <c r="C4150" s="70">
        <v>175.5591</v>
      </c>
      <c r="D4150" s="59" t="s">
        <v>50</v>
      </c>
      <c r="E4150" s="61" t="s">
        <v>41</v>
      </c>
      <c r="F4150" s="61" t="s">
        <v>55</v>
      </c>
      <c r="G4150" s="61"/>
      <c r="H4150" s="61" t="str">
        <f>IF(OR(G4150="",G4151="",G4152="",G4153=""),"",(SUMIF(A4150:A$7000,A4150,G4150:G$7000)))</f>
        <v/>
      </c>
      <c r="I4150" s="61" t="str">
        <f t="shared" si="390"/>
        <v/>
      </c>
      <c r="J4150" s="61" t="str">
        <f t="shared" si="386"/>
        <v/>
      </c>
      <c r="K4150" s="61">
        <f t="array" ref="K4150">(MAX(IF($A4150=InsertVoiceSwitchActivateLOG!A$1:A$7000,InsertVoiceSwitchActivateLOG!H$1:H$7000,0)))</f>
        <v>2.1899999999999999E-2</v>
      </c>
      <c r="L4150" s="61" t="str">
        <f t="shared" si="391"/>
        <v/>
      </c>
      <c r="M4150" s="61">
        <f t="shared" si="389"/>
        <v>27.099999999990132</v>
      </c>
      <c r="N4150" s="59" t="str">
        <f t="shared" si="387"/>
        <v/>
      </c>
      <c r="O4150" s="59" t="str">
        <f t="shared" si="388"/>
        <v/>
      </c>
    </row>
    <row r="4151" spans="1:15" ht="12.5" customHeight="1" x14ac:dyDescent="0.35">
      <c r="A4151" s="2">
        <v>83</v>
      </c>
      <c r="B4151" s="2" t="s">
        <v>54</v>
      </c>
      <c r="C4151" s="69">
        <v>175.59350000000001</v>
      </c>
      <c r="D4151" t="s">
        <v>50</v>
      </c>
      <c r="E4151" s="2" t="s">
        <v>41</v>
      </c>
      <c r="F4151" s="2" t="s">
        <v>55</v>
      </c>
      <c r="G4151" s="2"/>
      <c r="H4151" s="2" t="str">
        <f>IF(OR(G4151="",G4152="",G4153="",G4154=""),"",(SUMIF(A4151:A$7000,A4151,G4151:G$7000)))</f>
        <v/>
      </c>
      <c r="I4151" s="55" t="str">
        <f t="shared" si="390"/>
        <v/>
      </c>
      <c r="J4151" s="61" t="str">
        <f t="shared" si="386"/>
        <v/>
      </c>
      <c r="K4151" s="55">
        <f t="array" ref="K4151">(MAX(IF($A4151=InsertVoiceSwitchActivateLOG!A$1:A$7000,InsertVoiceSwitchActivateLOG!H$1:H$7000,0)))</f>
        <v>2.1899999999999999E-2</v>
      </c>
      <c r="L4151" s="55" t="str">
        <f t="shared" si="391"/>
        <v/>
      </c>
      <c r="M4151" s="55">
        <f t="shared" si="389"/>
        <v>34.400000000005093</v>
      </c>
      <c r="N4151" s="59" t="str">
        <f t="shared" si="387"/>
        <v/>
      </c>
      <c r="O4151" s="59" t="str">
        <f t="shared" si="388"/>
        <v/>
      </c>
    </row>
    <row r="4152" spans="1:15" ht="12.5" customHeight="1" x14ac:dyDescent="0.35">
      <c r="A4152" s="61">
        <v>83</v>
      </c>
      <c r="B4152" s="61" t="s">
        <v>54</v>
      </c>
      <c r="C4152" s="70">
        <v>175.62100000000001</v>
      </c>
      <c r="D4152" s="59" t="s">
        <v>50</v>
      </c>
      <c r="E4152" s="61" t="s">
        <v>41</v>
      </c>
      <c r="F4152" s="61" t="s">
        <v>55</v>
      </c>
      <c r="G4152" s="61"/>
      <c r="H4152" s="61" t="str">
        <f>IF(OR(G4152="",G4153="",G4154="",G4155=""),"",(SUMIF(A4152:A$7000,A4152,G4152:G$7000)))</f>
        <v/>
      </c>
      <c r="I4152" s="61" t="str">
        <f t="shared" si="390"/>
        <v/>
      </c>
      <c r="J4152" s="61" t="str">
        <f t="shared" si="386"/>
        <v/>
      </c>
      <c r="K4152" s="61">
        <f t="array" ref="K4152">(MAX(IF($A4152=InsertVoiceSwitchActivateLOG!A$1:A$7000,InsertVoiceSwitchActivateLOG!H$1:H$7000,0)))</f>
        <v>2.1899999999999999E-2</v>
      </c>
      <c r="L4152" s="61" t="str">
        <f t="shared" si="391"/>
        <v/>
      </c>
      <c r="M4152" s="61">
        <f t="shared" si="389"/>
        <v>27.500000000003411</v>
      </c>
      <c r="N4152" s="59" t="str">
        <f t="shared" si="387"/>
        <v/>
      </c>
      <c r="O4152" s="59" t="str">
        <f t="shared" si="388"/>
        <v/>
      </c>
    </row>
    <row r="4153" spans="1:15" ht="12.5" customHeight="1" x14ac:dyDescent="0.35">
      <c r="A4153" s="2">
        <v>83</v>
      </c>
      <c r="B4153" s="2" t="s">
        <v>54</v>
      </c>
      <c r="C4153" s="69">
        <v>175.64490000000001</v>
      </c>
      <c r="D4153" t="s">
        <v>50</v>
      </c>
      <c r="E4153" s="2" t="s">
        <v>41</v>
      </c>
      <c r="F4153" s="2" t="s">
        <v>55</v>
      </c>
      <c r="G4153" s="2"/>
      <c r="H4153" s="2" t="str">
        <f>IF(OR(G4153="",G4154="",G4155="",G4156=""),"",(SUMIF(A4153:A$7000,A4153,G4153:G$7000)))</f>
        <v/>
      </c>
      <c r="I4153" s="55" t="str">
        <f t="shared" si="390"/>
        <v/>
      </c>
      <c r="J4153" s="61" t="str">
        <f t="shared" si="386"/>
        <v/>
      </c>
      <c r="K4153" s="55">
        <f t="array" ref="K4153">(MAX(IF($A4153=InsertVoiceSwitchActivateLOG!A$1:A$7000,InsertVoiceSwitchActivateLOG!H$1:H$7000,0)))</f>
        <v>2.1899999999999999E-2</v>
      </c>
      <c r="L4153" s="55" t="str">
        <f t="shared" si="391"/>
        <v/>
      </c>
      <c r="M4153" s="55">
        <f t="shared" si="389"/>
        <v>23.89999999999759</v>
      </c>
      <c r="N4153" s="59" t="str">
        <f t="shared" si="387"/>
        <v/>
      </c>
      <c r="O4153" s="59" t="str">
        <f t="shared" si="388"/>
        <v/>
      </c>
    </row>
    <row r="4154" spans="1:15" ht="12.5" customHeight="1" x14ac:dyDescent="0.35">
      <c r="A4154" s="61">
        <v>83</v>
      </c>
      <c r="B4154" s="61" t="s">
        <v>54</v>
      </c>
      <c r="C4154" s="70">
        <v>175.6653</v>
      </c>
      <c r="D4154" s="59" t="s">
        <v>50</v>
      </c>
      <c r="E4154" s="61" t="s">
        <v>41</v>
      </c>
      <c r="F4154" s="61" t="s">
        <v>55</v>
      </c>
      <c r="G4154" s="61"/>
      <c r="H4154" s="61" t="str">
        <f>IF(OR(G4154="",G4155="",G4156="",G4157=""),"",(SUMIF(A4154:A$7000,A4154,G4154:G$7000)))</f>
        <v/>
      </c>
      <c r="I4154" s="61" t="str">
        <f t="shared" si="390"/>
        <v/>
      </c>
      <c r="J4154" s="61" t="str">
        <f t="shared" si="386"/>
        <v/>
      </c>
      <c r="K4154" s="61">
        <f t="array" ref="K4154">(MAX(IF($A4154=InsertVoiceSwitchActivateLOG!A$1:A$7000,InsertVoiceSwitchActivateLOG!H$1:H$7000,0)))</f>
        <v>2.1899999999999999E-2</v>
      </c>
      <c r="L4154" s="61" t="str">
        <f t="shared" si="391"/>
        <v/>
      </c>
      <c r="M4154" s="61">
        <f t="shared" si="389"/>
        <v>20.399999999995089</v>
      </c>
      <c r="N4154" s="59" t="str">
        <f t="shared" si="387"/>
        <v/>
      </c>
      <c r="O4154" s="59" t="str">
        <f t="shared" si="388"/>
        <v/>
      </c>
    </row>
    <row r="4155" spans="1:15" ht="12.5" customHeight="1" x14ac:dyDescent="0.35">
      <c r="A4155" s="2">
        <v>83</v>
      </c>
      <c r="B4155" s="2" t="s">
        <v>54</v>
      </c>
      <c r="C4155" s="69">
        <v>175.68600000000001</v>
      </c>
      <c r="D4155" t="s">
        <v>50</v>
      </c>
      <c r="E4155" s="2" t="s">
        <v>41</v>
      </c>
      <c r="F4155" s="2" t="s">
        <v>55</v>
      </c>
      <c r="G4155" s="2"/>
      <c r="H4155" s="2" t="str">
        <f>IF(OR(G4155="",G4156="",G4157="",G4158=""),"",(SUMIF(A4155:A$7000,A4155,G4155:G$7000)))</f>
        <v/>
      </c>
      <c r="I4155" s="55" t="str">
        <f t="shared" si="390"/>
        <v/>
      </c>
      <c r="J4155" s="61" t="str">
        <f t="shared" si="386"/>
        <v/>
      </c>
      <c r="K4155" s="55">
        <f t="array" ref="K4155">(MAX(IF($A4155=InsertVoiceSwitchActivateLOG!A$1:A$7000,InsertVoiceSwitchActivateLOG!H$1:H$7000,0)))</f>
        <v>2.1899999999999999E-2</v>
      </c>
      <c r="L4155" s="55" t="str">
        <f t="shared" si="391"/>
        <v/>
      </c>
      <c r="M4155" s="55">
        <f t="shared" si="389"/>
        <v>20.700000000005048</v>
      </c>
      <c r="N4155" s="59" t="str">
        <f t="shared" si="387"/>
        <v/>
      </c>
      <c r="O4155" s="59" t="str">
        <f t="shared" si="388"/>
        <v/>
      </c>
    </row>
    <row r="4156" spans="1:15" ht="12.5" customHeight="1" x14ac:dyDescent="0.35">
      <c r="A4156" s="61">
        <v>83</v>
      </c>
      <c r="B4156" s="61" t="s">
        <v>54</v>
      </c>
      <c r="C4156" s="70">
        <v>175.70509999999999</v>
      </c>
      <c r="D4156" s="59" t="s">
        <v>50</v>
      </c>
      <c r="E4156" s="61" t="s">
        <v>41</v>
      </c>
      <c r="F4156" s="61" t="s">
        <v>55</v>
      </c>
      <c r="G4156" s="61"/>
      <c r="H4156" s="61" t="str">
        <f>IF(OR(G4156="",G4157="",G4158="",G4159=""),"",(SUMIF(A4156:A$7000,A4156,G4156:G$7000)))</f>
        <v/>
      </c>
      <c r="I4156" s="61" t="str">
        <f t="shared" si="390"/>
        <v/>
      </c>
      <c r="J4156" s="61" t="str">
        <f t="shared" si="386"/>
        <v/>
      </c>
      <c r="K4156" s="61">
        <f t="array" ref="K4156">(MAX(IF($A4156=InsertVoiceSwitchActivateLOG!A$1:A$7000,InsertVoiceSwitchActivateLOG!H$1:H$7000,0)))</f>
        <v>2.1899999999999999E-2</v>
      </c>
      <c r="L4156" s="61" t="str">
        <f t="shared" si="391"/>
        <v/>
      </c>
      <c r="M4156" s="61">
        <f t="shared" si="389"/>
        <v>19.099999999980355</v>
      </c>
      <c r="N4156" s="59" t="str">
        <f t="shared" si="387"/>
        <v/>
      </c>
      <c r="O4156" s="59" t="str">
        <f t="shared" si="388"/>
        <v/>
      </c>
    </row>
    <row r="4157" spans="1:15" ht="12.5" customHeight="1" x14ac:dyDescent="0.35">
      <c r="A4157" s="2">
        <v>83</v>
      </c>
      <c r="B4157" s="2" t="s">
        <v>54</v>
      </c>
      <c r="C4157" s="69">
        <v>175.72460000000001</v>
      </c>
      <c r="D4157" t="s">
        <v>50</v>
      </c>
      <c r="E4157" s="2" t="s">
        <v>41</v>
      </c>
      <c r="F4157" s="2" t="s">
        <v>55</v>
      </c>
      <c r="G4157" s="2"/>
      <c r="H4157" s="2" t="str">
        <f>IF(OR(G4157="",G4158="",G4159="",G4160=""),"",(SUMIF(A4157:A$7000,A4157,G4157:G$7000)))</f>
        <v/>
      </c>
      <c r="I4157" s="55" t="str">
        <f t="shared" si="390"/>
        <v/>
      </c>
      <c r="J4157" s="61" t="str">
        <f t="shared" si="386"/>
        <v/>
      </c>
      <c r="K4157" s="55">
        <f t="array" ref="K4157">(MAX(IF($A4157=InsertVoiceSwitchActivateLOG!A$1:A$7000,InsertVoiceSwitchActivateLOG!H$1:H$7000,0)))</f>
        <v>2.1899999999999999E-2</v>
      </c>
      <c r="L4157" s="55" t="str">
        <f t="shared" si="391"/>
        <v/>
      </c>
      <c r="M4157" s="55">
        <f t="shared" si="389"/>
        <v>19.500000000022055</v>
      </c>
      <c r="N4157" s="59" t="str">
        <f t="shared" si="387"/>
        <v/>
      </c>
      <c r="O4157" s="59" t="str">
        <f t="shared" si="388"/>
        <v/>
      </c>
    </row>
    <row r="4158" spans="1:15" ht="12.5" customHeight="1" x14ac:dyDescent="0.35">
      <c r="A4158" s="61">
        <v>83</v>
      </c>
      <c r="B4158" s="61" t="s">
        <v>54</v>
      </c>
      <c r="C4158" s="70">
        <v>175.74719999999999</v>
      </c>
      <c r="D4158" s="59" t="s">
        <v>50</v>
      </c>
      <c r="E4158" s="61" t="s">
        <v>41</v>
      </c>
      <c r="F4158" s="61" t="s">
        <v>55</v>
      </c>
      <c r="G4158" s="61">
        <v>1E-4</v>
      </c>
      <c r="H4158" s="61" t="str">
        <f>IF(OR(G4158="",G4159="",G4160="",G4161=""),"",(SUMIF(A4158:A$7000,A4158,G4158:G$7000)))</f>
        <v/>
      </c>
      <c r="I4158" s="61" t="str">
        <f t="shared" si="390"/>
        <v/>
      </c>
      <c r="J4158" s="61" t="str">
        <f t="shared" si="386"/>
        <v/>
      </c>
      <c r="K4158" s="61">
        <f t="array" ref="K4158">(MAX(IF($A4158=InsertVoiceSwitchActivateLOG!A$1:A$7000,InsertVoiceSwitchActivateLOG!H$1:H$7000,0)))</f>
        <v>2.1899999999999999E-2</v>
      </c>
      <c r="L4158" s="61" t="str">
        <f t="shared" si="391"/>
        <v/>
      </c>
      <c r="M4158" s="61">
        <f t="shared" si="389"/>
        <v>22.599999999982856</v>
      </c>
      <c r="N4158" s="59" t="str">
        <f t="shared" si="387"/>
        <v/>
      </c>
      <c r="O4158" s="59" t="str">
        <f t="shared" si="388"/>
        <v/>
      </c>
    </row>
    <row r="4159" spans="1:15" ht="12.5" customHeight="1" x14ac:dyDescent="0.35">
      <c r="A4159" s="2">
        <v>83</v>
      </c>
      <c r="B4159" s="2" t="s">
        <v>54</v>
      </c>
      <c r="C4159" s="69">
        <v>175.76509999999999</v>
      </c>
      <c r="D4159" t="s">
        <v>50</v>
      </c>
      <c r="E4159" s="2" t="s">
        <v>41</v>
      </c>
      <c r="F4159" s="2" t="s">
        <v>55</v>
      </c>
      <c r="G4159" s="2"/>
      <c r="H4159" s="2" t="str">
        <f>IF(OR(G4159="",G4160="",G4161="",G4162=""),"",(SUMIF(A4159:A$7000,A4159,G4159:G$7000)))</f>
        <v/>
      </c>
      <c r="I4159" s="55" t="str">
        <f t="shared" si="390"/>
        <v/>
      </c>
      <c r="J4159" s="61" t="str">
        <f t="shared" si="386"/>
        <v/>
      </c>
      <c r="K4159" s="55">
        <f t="array" ref="K4159">(MAX(IF($A4159=InsertVoiceSwitchActivateLOG!A$1:A$7000,InsertVoiceSwitchActivateLOG!H$1:H$7000,0)))</f>
        <v>2.1899999999999999E-2</v>
      </c>
      <c r="L4159" s="55" t="str">
        <f t="shared" si="391"/>
        <v/>
      </c>
      <c r="M4159" s="55">
        <f t="shared" si="389"/>
        <v>17.899999999997362</v>
      </c>
      <c r="N4159" s="59" t="str">
        <f t="shared" si="387"/>
        <v/>
      </c>
      <c r="O4159" s="59" t="str">
        <f t="shared" si="388"/>
        <v/>
      </c>
    </row>
    <row r="4160" spans="1:15" ht="12.5" customHeight="1" x14ac:dyDescent="0.35">
      <c r="A4160" s="61">
        <v>83</v>
      </c>
      <c r="B4160" s="61" t="s">
        <v>54</v>
      </c>
      <c r="C4160" s="70">
        <v>175.7824</v>
      </c>
      <c r="D4160" s="59" t="s">
        <v>50</v>
      </c>
      <c r="E4160" s="61" t="s">
        <v>41</v>
      </c>
      <c r="F4160" s="61" t="s">
        <v>55</v>
      </c>
      <c r="G4160" s="61"/>
      <c r="H4160" s="61" t="str">
        <f>IF(OR(G4160="",G4161="",G4162="",G4163=""),"",(SUMIF(A4160:A$7000,A4160,G4160:G$7000)))</f>
        <v/>
      </c>
      <c r="I4160" s="61" t="str">
        <f t="shared" si="390"/>
        <v/>
      </c>
      <c r="J4160" s="61" t="str">
        <f t="shared" si="386"/>
        <v/>
      </c>
      <c r="K4160" s="61">
        <f t="array" ref="K4160">(MAX(IF($A4160=InsertVoiceSwitchActivateLOG!A$1:A$7000,InsertVoiceSwitchActivateLOG!H$1:H$7000,0)))</f>
        <v>2.1899999999999999E-2</v>
      </c>
      <c r="L4160" s="61" t="str">
        <f t="shared" si="391"/>
        <v/>
      </c>
      <c r="M4160" s="61">
        <f t="shared" si="389"/>
        <v>17.300000000005866</v>
      </c>
      <c r="N4160" s="59" t="str">
        <f t="shared" si="387"/>
        <v/>
      </c>
      <c r="O4160" s="59" t="str">
        <f t="shared" si="388"/>
        <v/>
      </c>
    </row>
    <row r="4161" spans="1:15" ht="12.5" customHeight="1" x14ac:dyDescent="0.35">
      <c r="A4161" s="2">
        <v>83</v>
      </c>
      <c r="B4161" s="2" t="s">
        <v>54</v>
      </c>
      <c r="C4161" s="69">
        <v>175.79849999999999</v>
      </c>
      <c r="D4161" t="s">
        <v>50</v>
      </c>
      <c r="E4161" s="2" t="s">
        <v>41</v>
      </c>
      <c r="F4161" s="2" t="s">
        <v>55</v>
      </c>
      <c r="G4161" s="2"/>
      <c r="H4161" s="2" t="str">
        <f>IF(OR(G4161="",G4162="",G4163="",G4164=""),"",(SUMIF(A4161:A$7000,A4161,G4161:G$7000)))</f>
        <v/>
      </c>
      <c r="I4161" s="55" t="str">
        <f t="shared" si="390"/>
        <v/>
      </c>
      <c r="J4161" s="61" t="str">
        <f t="shared" si="386"/>
        <v/>
      </c>
      <c r="K4161" s="55">
        <f t="array" ref="K4161">(MAX(IF($A4161=InsertVoiceSwitchActivateLOG!A$1:A$7000,InsertVoiceSwitchActivateLOG!H$1:H$7000,0)))</f>
        <v>2.1899999999999999E-2</v>
      </c>
      <c r="L4161" s="55" t="str">
        <f t="shared" si="391"/>
        <v/>
      </c>
      <c r="M4161" s="55">
        <f t="shared" si="389"/>
        <v>16.099999999994452</v>
      </c>
      <c r="N4161" s="59" t="str">
        <f t="shared" si="387"/>
        <v/>
      </c>
      <c r="O4161" s="59" t="str">
        <f t="shared" si="388"/>
        <v/>
      </c>
    </row>
    <row r="4162" spans="1:15" ht="12.5" customHeight="1" x14ac:dyDescent="0.35">
      <c r="A4162" s="61">
        <v>83</v>
      </c>
      <c r="B4162" s="61" t="s">
        <v>54</v>
      </c>
      <c r="C4162" s="70">
        <v>175.81479999999999</v>
      </c>
      <c r="D4162" s="59" t="s">
        <v>50</v>
      </c>
      <c r="E4162" s="61" t="s">
        <v>41</v>
      </c>
      <c r="F4162" s="61" t="s">
        <v>55</v>
      </c>
      <c r="G4162" s="61"/>
      <c r="H4162" s="61" t="str">
        <f>IF(OR(G4162="",G4163="",G4164="",G4165=""),"",(SUMIF(A4162:A$7000,A4162,G4162:G$7000)))</f>
        <v/>
      </c>
      <c r="I4162" s="61" t="str">
        <f t="shared" si="390"/>
        <v/>
      </c>
      <c r="J4162" s="61" t="str">
        <f t="shared" si="386"/>
        <v/>
      </c>
      <c r="K4162" s="61">
        <f t="array" ref="K4162">(MAX(IF($A4162=InsertVoiceSwitchActivateLOG!A$1:A$7000,InsertVoiceSwitchActivateLOG!H$1:H$7000,0)))</f>
        <v>2.1899999999999999E-2</v>
      </c>
      <c r="L4162" s="61" t="str">
        <f t="shared" si="391"/>
        <v/>
      </c>
      <c r="M4162" s="61">
        <f t="shared" si="389"/>
        <v>16.300000000001091</v>
      </c>
      <c r="N4162" s="59" t="str">
        <f t="shared" si="387"/>
        <v/>
      </c>
      <c r="O4162" s="59" t="str">
        <f t="shared" si="388"/>
        <v/>
      </c>
    </row>
    <row r="4163" spans="1:15" ht="12.5" customHeight="1" x14ac:dyDescent="0.35">
      <c r="A4163" s="2">
        <v>83</v>
      </c>
      <c r="B4163" s="2" t="s">
        <v>56</v>
      </c>
      <c r="C4163" s="69">
        <v>175.83510000000001</v>
      </c>
      <c r="D4163" t="s">
        <v>50</v>
      </c>
      <c r="E4163" s="2" t="s">
        <v>41</v>
      </c>
      <c r="F4163" s="2" t="s">
        <v>55</v>
      </c>
      <c r="G4163" s="2">
        <v>1.6000000000000001E-3</v>
      </c>
      <c r="H4163" s="2">
        <f>IF(OR(G4163="",G4164="",G4165="",G4166=""),"",(SUMIF(A4163:A$7000,A4163,G4163:G$7000)))</f>
        <v>2.1899999999999999E-2</v>
      </c>
      <c r="I4163" s="55">
        <f t="shared" si="390"/>
        <v>83</v>
      </c>
      <c r="J4163" s="61" t="str">
        <f t="shared" si="386"/>
        <v>TaskD</v>
      </c>
      <c r="K4163" s="55">
        <f t="array" ref="K4163">(MAX(IF($A4163=InsertVoiceSwitchActivateLOG!A$1:A$7000,InsertVoiceSwitchActivateLOG!H$1:H$7000,0)))</f>
        <v>2.1899999999999999E-2</v>
      </c>
      <c r="L4163" s="55">
        <f t="shared" si="391"/>
        <v>175.83510000000001</v>
      </c>
      <c r="M4163" s="55">
        <f t="shared" si="389"/>
        <v>20.300000000020191</v>
      </c>
      <c r="N4163" s="59" t="str">
        <f t="shared" si="387"/>
        <v/>
      </c>
      <c r="O4163" s="59" t="str">
        <f t="shared" si="388"/>
        <v/>
      </c>
    </row>
    <row r="4164" spans="1:15" ht="12.5" customHeight="1" x14ac:dyDescent="0.35">
      <c r="A4164" s="61">
        <v>83</v>
      </c>
      <c r="B4164" s="61" t="s">
        <v>54</v>
      </c>
      <c r="C4164" s="70">
        <v>175.85290000000001</v>
      </c>
      <c r="D4164" s="59" t="s">
        <v>50</v>
      </c>
      <c r="E4164" s="61" t="s">
        <v>41</v>
      </c>
      <c r="F4164" s="61" t="s">
        <v>55</v>
      </c>
      <c r="G4164" s="61">
        <v>5.9999999999999995E-4</v>
      </c>
      <c r="H4164" s="61">
        <f>IF(OR(G4164="",G4165="",G4166="",G4167=""),"",(SUMIF(A4164:A$7000,A4164,G4164:G$7000)))</f>
        <v>2.0299999999999995E-2</v>
      </c>
      <c r="I4164" s="61" t="str">
        <f t="shared" si="390"/>
        <v/>
      </c>
      <c r="J4164" s="61" t="str">
        <f t="shared" si="386"/>
        <v/>
      </c>
      <c r="K4164" s="61">
        <f t="array" ref="K4164">(MAX(IF($A4164=InsertVoiceSwitchActivateLOG!A$1:A$7000,InsertVoiceSwitchActivateLOG!H$1:H$7000,0)))</f>
        <v>2.1899999999999999E-2</v>
      </c>
      <c r="L4164" s="61" t="str">
        <f t="shared" si="391"/>
        <v/>
      </c>
      <c r="M4164" s="61">
        <f t="shared" si="389"/>
        <v>17.799999999994043</v>
      </c>
      <c r="N4164" s="59">
        <f t="shared" si="387"/>
        <v>83</v>
      </c>
      <c r="O4164" s="59">
        <f t="shared" si="388"/>
        <v>1</v>
      </c>
    </row>
    <row r="4165" spans="1:15" ht="12.5" customHeight="1" x14ac:dyDescent="0.35">
      <c r="A4165" s="2">
        <v>83</v>
      </c>
      <c r="B4165" s="2" t="s">
        <v>54</v>
      </c>
      <c r="C4165" s="69">
        <v>175.87639999999999</v>
      </c>
      <c r="D4165" t="s">
        <v>50</v>
      </c>
      <c r="E4165" s="2" t="s">
        <v>41</v>
      </c>
      <c r="F4165" s="2" t="s">
        <v>55</v>
      </c>
      <c r="G4165" s="2">
        <v>5.9999999999999995E-4</v>
      </c>
      <c r="H4165" s="2">
        <f>IF(OR(G4165="",G4166="",G4167="",G4168=""),"",(SUMIF(A4165:A$7000,A4165,G4165:G$7000)))</f>
        <v>1.9699999999999995E-2</v>
      </c>
      <c r="I4165" s="55" t="str">
        <f t="shared" si="390"/>
        <v/>
      </c>
      <c r="J4165" s="61" t="str">
        <f t="shared" si="386"/>
        <v/>
      </c>
      <c r="K4165" s="55">
        <f t="array" ref="K4165">(MAX(IF($A4165=InsertVoiceSwitchActivateLOG!A$1:A$7000,InsertVoiceSwitchActivateLOG!H$1:H$7000,0)))</f>
        <v>2.1899999999999999E-2</v>
      </c>
      <c r="L4165" s="55" t="str">
        <f t="shared" si="391"/>
        <v/>
      </c>
      <c r="M4165" s="55">
        <f t="shared" si="389"/>
        <v>23.499999999984311</v>
      </c>
      <c r="N4165" s="59">
        <f t="shared" si="387"/>
        <v>83</v>
      </c>
      <c r="O4165" s="59">
        <f t="shared" si="388"/>
        <v>1</v>
      </c>
    </row>
    <row r="4166" spans="1:15" ht="12.5" customHeight="1" x14ac:dyDescent="0.35">
      <c r="A4166" s="61">
        <v>83</v>
      </c>
      <c r="B4166" s="61" t="s">
        <v>54</v>
      </c>
      <c r="C4166" s="70">
        <v>175.89940000000001</v>
      </c>
      <c r="D4166" s="59" t="s">
        <v>50</v>
      </c>
      <c r="E4166" s="61" t="s">
        <v>41</v>
      </c>
      <c r="F4166" s="61" t="s">
        <v>55</v>
      </c>
      <c r="G4166" s="61">
        <v>1E-3</v>
      </c>
      <c r="H4166" s="61">
        <f>IF(OR(G4166="",G4167="",G4168="",G4169=""),"",(SUMIF(A4166:A$7000,A4166,G4166:G$7000)))</f>
        <v>1.9099999999999995E-2</v>
      </c>
      <c r="I4166" s="61" t="str">
        <f t="shared" si="390"/>
        <v/>
      </c>
      <c r="J4166" s="61" t="str">
        <f t="shared" si="386"/>
        <v/>
      </c>
      <c r="K4166" s="61">
        <f t="array" ref="K4166">(MAX(IF($A4166=InsertVoiceSwitchActivateLOG!A$1:A$7000,InsertVoiceSwitchActivateLOG!H$1:H$7000,0)))</f>
        <v>2.1899999999999999E-2</v>
      </c>
      <c r="L4166" s="61" t="str">
        <f t="shared" si="391"/>
        <v/>
      </c>
      <c r="M4166" s="61">
        <f t="shared" si="389"/>
        <v>23.000000000024556</v>
      </c>
      <c r="N4166" s="59">
        <f t="shared" si="387"/>
        <v>83</v>
      </c>
      <c r="O4166" s="59">
        <f t="shared" si="388"/>
        <v>1</v>
      </c>
    </row>
    <row r="4167" spans="1:15" ht="12.5" customHeight="1" x14ac:dyDescent="0.35">
      <c r="A4167" s="2">
        <v>83</v>
      </c>
      <c r="B4167" s="2" t="s">
        <v>56</v>
      </c>
      <c r="C4167" s="69">
        <v>175.91569999999999</v>
      </c>
      <c r="D4167" t="s">
        <v>50</v>
      </c>
      <c r="E4167" s="2" t="s">
        <v>41</v>
      </c>
      <c r="F4167" s="2" t="s">
        <v>55</v>
      </c>
      <c r="G4167" s="2">
        <v>1.9E-3</v>
      </c>
      <c r="H4167" s="2">
        <f>IF(OR(G4167="",G4168="",G4169="",G4170=""),"",(SUMIF(A4167:A$7000,A4167,G4167:G$7000)))</f>
        <v>1.8099999999999998E-2</v>
      </c>
      <c r="I4167" s="55" t="str">
        <f t="shared" si="390"/>
        <v/>
      </c>
      <c r="J4167" s="61" t="str">
        <f t="shared" si="386"/>
        <v/>
      </c>
      <c r="K4167" s="55">
        <f t="array" ref="K4167">(MAX(IF($A4167=InsertVoiceSwitchActivateLOG!A$1:A$7000,InsertVoiceSwitchActivateLOG!H$1:H$7000,0)))</f>
        <v>2.1899999999999999E-2</v>
      </c>
      <c r="L4167" s="55" t="str">
        <f t="shared" si="391"/>
        <v/>
      </c>
      <c r="M4167" s="55">
        <f t="shared" si="389"/>
        <v>16.29999999997267</v>
      </c>
      <c r="N4167" s="59">
        <f t="shared" si="387"/>
        <v>83</v>
      </c>
      <c r="O4167" s="59">
        <f t="shared" si="388"/>
        <v>1</v>
      </c>
    </row>
    <row r="4168" spans="1:15" ht="12.5" customHeight="1" x14ac:dyDescent="0.35">
      <c r="A4168" s="61">
        <v>83</v>
      </c>
      <c r="B4168" s="61" t="s">
        <v>56</v>
      </c>
      <c r="C4168" s="70">
        <v>175.93180000000001</v>
      </c>
      <c r="D4168" s="59" t="s">
        <v>50</v>
      </c>
      <c r="E4168" s="61" t="s">
        <v>41</v>
      </c>
      <c r="F4168" s="61" t="s">
        <v>55</v>
      </c>
      <c r="G4168" s="61">
        <v>1.9E-3</v>
      </c>
      <c r="H4168" s="61">
        <f>IF(OR(G4168="",G4169="",G4170="",G4171=""),"",(SUMIF(A4168:A$7000,A4168,G4168:G$7000)))</f>
        <v>1.6199999999999999E-2</v>
      </c>
      <c r="I4168" s="61" t="str">
        <f t="shared" si="390"/>
        <v/>
      </c>
      <c r="J4168" s="61" t="str">
        <f t="shared" si="386"/>
        <v/>
      </c>
      <c r="K4168" s="61">
        <f t="array" ref="K4168">(MAX(IF($A4168=InsertVoiceSwitchActivateLOG!A$1:A$7000,InsertVoiceSwitchActivateLOG!H$1:H$7000,0)))</f>
        <v>2.1899999999999999E-2</v>
      </c>
      <c r="L4168" s="61" t="str">
        <f t="shared" si="391"/>
        <v/>
      </c>
      <c r="M4168" s="61">
        <f t="shared" si="389"/>
        <v>16.100000000022874</v>
      </c>
      <c r="N4168" s="59">
        <f t="shared" si="387"/>
        <v>83</v>
      </c>
      <c r="O4168" s="59">
        <f t="shared" si="388"/>
        <v>1</v>
      </c>
    </row>
    <row r="4169" spans="1:15" ht="12.5" customHeight="1" x14ac:dyDescent="0.35">
      <c r="A4169" s="2">
        <v>83</v>
      </c>
      <c r="B4169" s="2" t="s">
        <v>56</v>
      </c>
      <c r="C4169" s="69">
        <v>175.952</v>
      </c>
      <c r="D4169" t="s">
        <v>50</v>
      </c>
      <c r="E4169" s="2" t="s">
        <v>41</v>
      </c>
      <c r="F4169" s="2" t="s">
        <v>55</v>
      </c>
      <c r="G4169" s="2">
        <v>2.8E-3</v>
      </c>
      <c r="H4169" s="2">
        <f>IF(OR(G4169="",G4170="",G4171="",G4172=""),"",(SUMIF(A4169:A$7000,A4169,G4169:G$7000)))</f>
        <v>1.4299999999999998E-2</v>
      </c>
      <c r="I4169" s="55" t="str">
        <f t="shared" si="390"/>
        <v/>
      </c>
      <c r="J4169" s="61" t="str">
        <f t="shared" si="386"/>
        <v/>
      </c>
      <c r="K4169" s="55">
        <f t="array" ref="K4169">(MAX(IF($A4169=InsertVoiceSwitchActivateLOG!A$1:A$7000,InsertVoiceSwitchActivateLOG!H$1:H$7000,0)))</f>
        <v>2.1899999999999999E-2</v>
      </c>
      <c r="L4169" s="55" t="str">
        <f t="shared" si="391"/>
        <v/>
      </c>
      <c r="M4169" s="55">
        <f t="shared" si="389"/>
        <v>20.199999999988449</v>
      </c>
      <c r="N4169" s="59">
        <f t="shared" si="387"/>
        <v>83</v>
      </c>
      <c r="O4169" s="59">
        <f t="shared" si="388"/>
        <v>-1</v>
      </c>
    </row>
    <row r="4170" spans="1:15" ht="12.5" customHeight="1" x14ac:dyDescent="0.35">
      <c r="A4170" s="61">
        <v>83</v>
      </c>
      <c r="B4170" s="61" t="s">
        <v>56</v>
      </c>
      <c r="C4170" s="70">
        <v>175.96690000000001</v>
      </c>
      <c r="D4170" s="59" t="s">
        <v>50</v>
      </c>
      <c r="E4170" s="61" t="s">
        <v>41</v>
      </c>
      <c r="F4170" s="61" t="s">
        <v>55</v>
      </c>
      <c r="G4170" s="61">
        <v>1.4E-3</v>
      </c>
      <c r="H4170" s="61">
        <f>IF(OR(G4170="",G4171="",G4172="",G4173=""),"",(SUMIF(A4170:A$7000,A4170,G4170:G$7000)))</f>
        <v>1.1499999999999998E-2</v>
      </c>
      <c r="I4170" s="61" t="str">
        <f t="shared" si="390"/>
        <v/>
      </c>
      <c r="J4170" s="61" t="str">
        <f t="shared" si="386"/>
        <v/>
      </c>
      <c r="K4170" s="61">
        <f t="array" ref="K4170">(MAX(IF($A4170=InsertVoiceSwitchActivateLOG!A$1:A$7000,InsertVoiceSwitchActivateLOG!H$1:H$7000,0)))</f>
        <v>2.1899999999999999E-2</v>
      </c>
      <c r="L4170" s="61" t="str">
        <f t="shared" si="391"/>
        <v/>
      </c>
      <c r="M4170" s="61">
        <f t="shared" si="389"/>
        <v>14.90000000001146</v>
      </c>
      <c r="N4170" s="59">
        <f t="shared" si="387"/>
        <v>83</v>
      </c>
      <c r="O4170" s="59">
        <f t="shared" si="388"/>
        <v>1</v>
      </c>
    </row>
    <row r="4171" spans="1:15" ht="12.5" customHeight="1" x14ac:dyDescent="0.35">
      <c r="A4171" s="2">
        <v>83</v>
      </c>
      <c r="B4171" s="2" t="s">
        <v>56</v>
      </c>
      <c r="C4171" s="69">
        <v>175.9837</v>
      </c>
      <c r="D4171" t="s">
        <v>50</v>
      </c>
      <c r="E4171" s="2" t="s">
        <v>41</v>
      </c>
      <c r="F4171" s="2" t="s">
        <v>55</v>
      </c>
      <c r="G4171" s="2">
        <v>2.3999999999999998E-3</v>
      </c>
      <c r="H4171" s="2">
        <f>IF(OR(G4171="",G4172="",G4173="",G4174=""),"",(SUMIF(A4171:A$7000,A4171,G4171:G$7000)))</f>
        <v>1.0099999999999996E-2</v>
      </c>
      <c r="I4171" s="55" t="str">
        <f t="shared" si="390"/>
        <v/>
      </c>
      <c r="J4171" s="61" t="str">
        <f t="shared" si="386"/>
        <v/>
      </c>
      <c r="K4171" s="55">
        <f t="array" ref="K4171">(MAX(IF($A4171=InsertVoiceSwitchActivateLOG!A$1:A$7000,InsertVoiceSwitchActivateLOG!H$1:H$7000,0)))</f>
        <v>2.1899999999999999E-2</v>
      </c>
      <c r="L4171" s="55" t="str">
        <f t="shared" si="391"/>
        <v/>
      </c>
      <c r="M4171" s="55">
        <f t="shared" si="389"/>
        <v>16.799999999989268</v>
      </c>
      <c r="N4171" s="59">
        <f t="shared" si="387"/>
        <v>83</v>
      </c>
      <c r="O4171" s="59">
        <f t="shared" si="388"/>
        <v>1</v>
      </c>
    </row>
    <row r="4172" spans="1:15" ht="12.5" customHeight="1" x14ac:dyDescent="0.35">
      <c r="A4172" s="61">
        <v>83</v>
      </c>
      <c r="B4172" s="61" t="s">
        <v>56</v>
      </c>
      <c r="C4172" s="70">
        <v>176.00049999999999</v>
      </c>
      <c r="D4172" s="59" t="s">
        <v>50</v>
      </c>
      <c r="E4172" s="61" t="s">
        <v>41</v>
      </c>
      <c r="F4172" s="61" t="s">
        <v>55</v>
      </c>
      <c r="G4172" s="61">
        <v>2.3999999999999998E-3</v>
      </c>
      <c r="H4172" s="61">
        <f>IF(OR(G4172="",G4173="",G4174="",G4175=""),"",(SUMIF(A4172:A$7000,A4172,G4172:G$7000)))</f>
        <v>7.7000000000000002E-3</v>
      </c>
      <c r="I4172" s="61" t="str">
        <f t="shared" si="390"/>
        <v/>
      </c>
      <c r="J4172" s="61" t="str">
        <f t="shared" si="386"/>
        <v/>
      </c>
      <c r="K4172" s="61">
        <f t="array" ref="K4172">(MAX(IF($A4172=InsertVoiceSwitchActivateLOG!A$1:A$7000,InsertVoiceSwitchActivateLOG!H$1:H$7000,0)))</f>
        <v>2.1899999999999999E-2</v>
      </c>
      <c r="L4172" s="61" t="str">
        <f t="shared" si="391"/>
        <v/>
      </c>
      <c r="M4172" s="61">
        <f t="shared" si="389"/>
        <v>16.799999999989268</v>
      </c>
      <c r="N4172" s="59">
        <f t="shared" si="387"/>
        <v>83</v>
      </c>
      <c r="O4172" s="59">
        <f t="shared" si="388"/>
        <v>-1</v>
      </c>
    </row>
    <row r="4173" spans="1:15" ht="12.5" customHeight="1" x14ac:dyDescent="0.35">
      <c r="A4173" s="2">
        <v>83</v>
      </c>
      <c r="B4173" s="2" t="s">
        <v>56</v>
      </c>
      <c r="C4173" s="69">
        <v>176.01679999999999</v>
      </c>
      <c r="D4173" t="s">
        <v>50</v>
      </c>
      <c r="E4173" s="2" t="s">
        <v>41</v>
      </c>
      <c r="F4173" s="2" t="s">
        <v>55</v>
      </c>
      <c r="G4173" s="2">
        <v>2.2000000000000001E-3</v>
      </c>
      <c r="H4173" s="2">
        <f>IF(OR(G4173="",G4174="",G4175="",G4176=""),"",(SUMIF(A4173:A$7000,A4173,G4173:G$7000)))</f>
        <v>5.3000000000000009E-3</v>
      </c>
      <c r="I4173" s="55" t="str">
        <f t="shared" si="390"/>
        <v/>
      </c>
      <c r="J4173" s="61" t="str">
        <f t="shared" si="386"/>
        <v/>
      </c>
      <c r="K4173" s="55">
        <f t="array" ref="K4173">(MAX(IF($A4173=InsertVoiceSwitchActivateLOG!A$1:A$7000,InsertVoiceSwitchActivateLOG!H$1:H$7000,0)))</f>
        <v>2.1899999999999999E-2</v>
      </c>
      <c r="L4173" s="55" t="str">
        <f t="shared" si="391"/>
        <v/>
      </c>
      <c r="M4173" s="55">
        <f t="shared" si="389"/>
        <v>16.300000000001091</v>
      </c>
      <c r="N4173" s="59">
        <f t="shared" si="387"/>
        <v>83</v>
      </c>
      <c r="O4173" s="59">
        <f t="shared" si="388"/>
        <v>-1</v>
      </c>
    </row>
    <row r="4174" spans="1:15" ht="12.5" customHeight="1" x14ac:dyDescent="0.35">
      <c r="A4174" s="61">
        <v>83</v>
      </c>
      <c r="B4174" s="61" t="s">
        <v>56</v>
      </c>
      <c r="C4174" s="70">
        <v>176.03210000000001</v>
      </c>
      <c r="D4174" s="59" t="s">
        <v>50</v>
      </c>
      <c r="E4174" s="61" t="s">
        <v>41</v>
      </c>
      <c r="F4174" s="61" t="s">
        <v>55</v>
      </c>
      <c r="G4174" s="61">
        <v>1.2999999999999999E-3</v>
      </c>
      <c r="H4174" s="61">
        <f>IF(OR(G4174="",G4175="",G4176="",G4177=""),"",(SUMIF(A4174:A$7000,A4174,G4174:G$7000)))</f>
        <v>3.0999999999999995E-3</v>
      </c>
      <c r="I4174" s="61" t="str">
        <f t="shared" si="390"/>
        <v/>
      </c>
      <c r="J4174" s="61" t="str">
        <f t="shared" si="386"/>
        <v/>
      </c>
      <c r="K4174" s="61">
        <f t="array" ref="K4174">(MAX(IF($A4174=InsertVoiceSwitchActivateLOG!A$1:A$7000,InsertVoiceSwitchActivateLOG!H$1:H$7000,0)))</f>
        <v>2.1899999999999999E-2</v>
      </c>
      <c r="L4174" s="61" t="str">
        <f t="shared" si="391"/>
        <v/>
      </c>
      <c r="M4174" s="61">
        <f t="shared" si="389"/>
        <v>15.300000000024738</v>
      </c>
      <c r="N4174" s="59">
        <f t="shared" si="387"/>
        <v>83</v>
      </c>
      <c r="O4174" s="59">
        <f t="shared" si="388"/>
        <v>-1</v>
      </c>
    </row>
    <row r="4175" spans="1:15" ht="12.5" customHeight="1" x14ac:dyDescent="0.35">
      <c r="A4175" s="2">
        <v>83</v>
      </c>
      <c r="B4175" s="2" t="s">
        <v>56</v>
      </c>
      <c r="C4175" s="69">
        <v>176.05009999999999</v>
      </c>
      <c r="D4175" t="s">
        <v>50</v>
      </c>
      <c r="E4175" s="2" t="s">
        <v>41</v>
      </c>
      <c r="F4175" s="2" t="s">
        <v>55</v>
      </c>
      <c r="G4175" s="2">
        <v>1.1999999999999999E-3</v>
      </c>
      <c r="H4175" s="2" t="str">
        <f>IF(OR(G4175="",G4176="",G4177="",G4178=""),"",(SUMIF(A4175:A$7000,A4175,G4175:G$7000)))</f>
        <v/>
      </c>
      <c r="I4175" s="55" t="str">
        <f t="shared" si="390"/>
        <v/>
      </c>
      <c r="J4175" s="61" t="str">
        <f t="shared" si="386"/>
        <v/>
      </c>
      <c r="K4175" s="55">
        <f t="array" ref="K4175">(MAX(IF($A4175=InsertVoiceSwitchActivateLOG!A$1:A$7000,InsertVoiceSwitchActivateLOG!H$1:H$7000,0)))</f>
        <v>2.1899999999999999E-2</v>
      </c>
      <c r="L4175" s="55" t="str">
        <f t="shared" si="391"/>
        <v/>
      </c>
      <c r="M4175" s="55">
        <f t="shared" si="389"/>
        <v>17.99999999997226</v>
      </c>
      <c r="N4175" s="59">
        <f t="shared" si="387"/>
        <v>83</v>
      </c>
      <c r="O4175" s="59">
        <f t="shared" si="388"/>
        <v>-1</v>
      </c>
    </row>
    <row r="4176" spans="1:15" ht="12.5" customHeight="1" x14ac:dyDescent="0.35">
      <c r="A4176" s="61">
        <v>83</v>
      </c>
      <c r="B4176" s="61" t="s">
        <v>54</v>
      </c>
      <c r="C4176" s="70">
        <v>176.06989999999999</v>
      </c>
      <c r="D4176" s="59" t="s">
        <v>50</v>
      </c>
      <c r="E4176" s="61" t="s">
        <v>41</v>
      </c>
      <c r="F4176" s="61" t="s">
        <v>55</v>
      </c>
      <c r="G4176" s="61">
        <v>4.0000000000000002E-4</v>
      </c>
      <c r="H4176" s="61" t="str">
        <f>IF(OR(G4176="",G4177="",G4178="",G4179=""),"",(SUMIF(A4176:A$7000,A4176,G4176:G$7000)))</f>
        <v/>
      </c>
      <c r="I4176" s="61" t="str">
        <f t="shared" si="390"/>
        <v/>
      </c>
      <c r="J4176" s="61" t="str">
        <f t="shared" si="386"/>
        <v/>
      </c>
      <c r="K4176" s="61">
        <f t="array" ref="K4176">(MAX(IF($A4176=InsertVoiceSwitchActivateLOG!A$1:A$7000,InsertVoiceSwitchActivateLOG!H$1:H$7000,0)))</f>
        <v>2.1899999999999999E-2</v>
      </c>
      <c r="L4176" s="61" t="str">
        <f t="shared" si="391"/>
        <v/>
      </c>
      <c r="M4176" s="61">
        <f t="shared" si="389"/>
        <v>19.800000000003593</v>
      </c>
      <c r="N4176" s="59">
        <f t="shared" si="387"/>
        <v>83</v>
      </c>
      <c r="O4176" s="59">
        <f t="shared" si="388"/>
        <v>-1</v>
      </c>
    </row>
    <row r="4177" spans="1:15" ht="12.5" customHeight="1" x14ac:dyDescent="0.35">
      <c r="A4177" s="2">
        <v>83</v>
      </c>
      <c r="B4177" s="2" t="s">
        <v>54</v>
      </c>
      <c r="C4177" s="69">
        <v>176.09010000000001</v>
      </c>
      <c r="D4177" t="s">
        <v>50</v>
      </c>
      <c r="E4177" s="2" t="s">
        <v>41</v>
      </c>
      <c r="F4177" s="2" t="s">
        <v>55</v>
      </c>
      <c r="G4177" s="2">
        <v>1E-4</v>
      </c>
      <c r="H4177" s="2" t="str">
        <f>IF(OR(G4177="",G4178="",G4179="",G4180=""),"",(SUMIF(A4177:A$7000,A4177,G4177:G$7000)))</f>
        <v/>
      </c>
      <c r="I4177" s="55" t="str">
        <f t="shared" si="390"/>
        <v/>
      </c>
      <c r="J4177" s="61" t="str">
        <f t="shared" ref="J4177:J4240" si="392">IF(L4177="","",(VLOOKUP(A4177,A4177:E11161,5,FALSE)))</f>
        <v/>
      </c>
      <c r="K4177" s="55">
        <f t="array" ref="K4177">(MAX(IF($A4177=InsertVoiceSwitchActivateLOG!A$1:A$7000,InsertVoiceSwitchActivateLOG!H$1:H$7000,0)))</f>
        <v>2.1899999999999999E-2</v>
      </c>
      <c r="L4177" s="55" t="str">
        <f t="shared" si="391"/>
        <v/>
      </c>
      <c r="M4177" s="55">
        <f t="shared" si="389"/>
        <v>20.200000000016871</v>
      </c>
      <c r="N4177" s="59" t="str">
        <f t="shared" ref="N4177:N4240" si="393">IF(AND(G4177&gt;0,G4178&gt;0,G4176&gt;0),A4177,"")</f>
        <v/>
      </c>
      <c r="O4177" s="59" t="str">
        <f t="shared" ref="O4177:O4240" si="394">IF(N4177="","",(IF(G4177&gt;G4178,-1,1)))</f>
        <v/>
      </c>
    </row>
    <row r="4178" spans="1:15" ht="12.5" customHeight="1" x14ac:dyDescent="0.35">
      <c r="A4178" s="61">
        <v>83</v>
      </c>
      <c r="B4178" s="61" t="s">
        <v>54</v>
      </c>
      <c r="C4178" s="70">
        <v>176.1096</v>
      </c>
      <c r="D4178" s="59" t="s">
        <v>50</v>
      </c>
      <c r="E4178" s="61" t="s">
        <v>41</v>
      </c>
      <c r="F4178" s="61" t="s">
        <v>55</v>
      </c>
      <c r="G4178" s="61"/>
      <c r="H4178" s="61" t="str">
        <f>IF(OR(G4178="",G4179="",G4180="",G4181=""),"",(SUMIF(A4178:A$7000,A4178,G4178:G$7000)))</f>
        <v/>
      </c>
      <c r="I4178" s="61" t="str">
        <f t="shared" si="390"/>
        <v/>
      </c>
      <c r="J4178" s="61" t="str">
        <f t="shared" si="392"/>
        <v/>
      </c>
      <c r="K4178" s="61">
        <f t="array" ref="K4178">(MAX(IF($A4178=InsertVoiceSwitchActivateLOG!A$1:A$7000,InsertVoiceSwitchActivateLOG!H$1:H$7000,0)))</f>
        <v>2.1899999999999999E-2</v>
      </c>
      <c r="L4178" s="61" t="str">
        <f t="shared" si="391"/>
        <v/>
      </c>
      <c r="M4178" s="61">
        <f t="shared" ref="M4178:M4241" si="395">IF(A4178=A4177,ABS(C4178-C4177),0)*1000</f>
        <v>19.499999999993634</v>
      </c>
      <c r="N4178" s="59" t="str">
        <f t="shared" si="393"/>
        <v/>
      </c>
      <c r="O4178" s="59" t="str">
        <f t="shared" si="394"/>
        <v/>
      </c>
    </row>
    <row r="4179" spans="1:15" ht="12.5" customHeight="1" x14ac:dyDescent="0.35">
      <c r="A4179" s="2">
        <v>83</v>
      </c>
      <c r="B4179" s="2" t="s">
        <v>54</v>
      </c>
      <c r="C4179" s="69">
        <v>176.12909999999999</v>
      </c>
      <c r="D4179" t="s">
        <v>50</v>
      </c>
      <c r="E4179" s="2" t="s">
        <v>41</v>
      </c>
      <c r="F4179" s="2" t="s">
        <v>55</v>
      </c>
      <c r="G4179" s="2">
        <v>1E-4</v>
      </c>
      <c r="H4179" s="2" t="str">
        <f>IF(OR(G4179="",G4180="",G4181="",G4182=""),"",(SUMIF(A4179:A$7000,A4179,G4179:G$7000)))</f>
        <v/>
      </c>
      <c r="I4179" s="55" t="str">
        <f t="shared" si="390"/>
        <v/>
      </c>
      <c r="J4179" s="61" t="str">
        <f t="shared" si="392"/>
        <v/>
      </c>
      <c r="K4179" s="55">
        <f t="array" ref="K4179">(MAX(IF($A4179=InsertVoiceSwitchActivateLOG!A$1:A$7000,InsertVoiceSwitchActivateLOG!H$1:H$7000,0)))</f>
        <v>2.1899999999999999E-2</v>
      </c>
      <c r="L4179" s="55" t="str">
        <f t="shared" si="391"/>
        <v/>
      </c>
      <c r="M4179" s="55">
        <f t="shared" si="395"/>
        <v>19.499999999993634</v>
      </c>
      <c r="N4179" s="59" t="str">
        <f t="shared" si="393"/>
        <v/>
      </c>
      <c r="O4179" s="59" t="str">
        <f t="shared" si="394"/>
        <v/>
      </c>
    </row>
    <row r="4180" spans="1:15" ht="12.5" customHeight="1" x14ac:dyDescent="0.35">
      <c r="A4180" s="61">
        <v>83</v>
      </c>
      <c r="B4180" s="61" t="s">
        <v>54</v>
      </c>
      <c r="C4180" s="70">
        <v>176.1473</v>
      </c>
      <c r="D4180" s="59" t="s">
        <v>50</v>
      </c>
      <c r="E4180" s="61" t="s">
        <v>41</v>
      </c>
      <c r="F4180" s="61" t="s">
        <v>55</v>
      </c>
      <c r="G4180" s="61"/>
      <c r="H4180" s="61" t="str">
        <f>IF(OR(G4180="",G4181="",G4182="",G4183=""),"",(SUMIF(A4180:A$7000,A4180,G4180:G$7000)))</f>
        <v/>
      </c>
      <c r="I4180" s="61" t="str">
        <f t="shared" si="390"/>
        <v/>
      </c>
      <c r="J4180" s="61" t="str">
        <f t="shared" si="392"/>
        <v/>
      </c>
      <c r="K4180" s="61">
        <f t="array" ref="K4180">(MAX(IF($A4180=InsertVoiceSwitchActivateLOG!A$1:A$7000,InsertVoiceSwitchActivateLOG!H$1:H$7000,0)))</f>
        <v>2.1899999999999999E-2</v>
      </c>
      <c r="L4180" s="61" t="str">
        <f t="shared" si="391"/>
        <v/>
      </c>
      <c r="M4180" s="61">
        <f t="shared" si="395"/>
        <v>18.200000000007321</v>
      </c>
      <c r="N4180" s="59" t="str">
        <f t="shared" si="393"/>
        <v/>
      </c>
      <c r="O4180" s="59" t="str">
        <f t="shared" si="394"/>
        <v/>
      </c>
    </row>
    <row r="4181" spans="1:15" ht="12.5" customHeight="1" x14ac:dyDescent="0.35">
      <c r="A4181" s="2">
        <v>83</v>
      </c>
      <c r="B4181" s="2" t="s">
        <v>54</v>
      </c>
      <c r="C4181" s="69">
        <v>176.1705</v>
      </c>
      <c r="D4181" t="s">
        <v>50</v>
      </c>
      <c r="E4181" s="2" t="s">
        <v>41</v>
      </c>
      <c r="F4181" s="2" t="s">
        <v>55</v>
      </c>
      <c r="G4181" s="2"/>
      <c r="H4181" s="2" t="str">
        <f>IF(OR(G4181="",G4182="",G4183="",G4184=""),"",(SUMIF(A4181:A$7000,A4181,G4181:G$7000)))</f>
        <v/>
      </c>
      <c r="I4181" s="55" t="str">
        <f t="shared" si="390"/>
        <v/>
      </c>
      <c r="J4181" s="61" t="str">
        <f t="shared" si="392"/>
        <v/>
      </c>
      <c r="K4181" s="55">
        <f t="array" ref="K4181">(MAX(IF($A4181=InsertVoiceSwitchActivateLOG!A$1:A$7000,InsertVoiceSwitchActivateLOG!H$1:H$7000,0)))</f>
        <v>2.1899999999999999E-2</v>
      </c>
      <c r="L4181" s="55" t="str">
        <f t="shared" si="391"/>
        <v/>
      </c>
      <c r="M4181" s="55">
        <f t="shared" si="395"/>
        <v>23.200000000002774</v>
      </c>
      <c r="N4181" s="59" t="str">
        <f t="shared" si="393"/>
        <v/>
      </c>
      <c r="O4181" s="59" t="str">
        <f t="shared" si="394"/>
        <v/>
      </c>
    </row>
    <row r="4182" spans="1:15" ht="12.5" customHeight="1" x14ac:dyDescent="0.35">
      <c r="A4182" s="61">
        <v>83</v>
      </c>
      <c r="B4182" s="61" t="s">
        <v>54</v>
      </c>
      <c r="C4182" s="70">
        <v>176.19710000000001</v>
      </c>
      <c r="D4182" s="59" t="s">
        <v>50</v>
      </c>
      <c r="E4182" s="61" t="s">
        <v>41</v>
      </c>
      <c r="F4182" s="61" t="s">
        <v>55</v>
      </c>
      <c r="G4182" s="61"/>
      <c r="H4182" s="61" t="str">
        <f>IF(OR(G4182="",G4183="",G4184="",G4185=""),"",(SUMIF(A4182:A$7000,A4182,G4182:G$7000)))</f>
        <v/>
      </c>
      <c r="I4182" s="61" t="str">
        <f t="shared" si="390"/>
        <v/>
      </c>
      <c r="J4182" s="61" t="str">
        <f t="shared" si="392"/>
        <v/>
      </c>
      <c r="K4182" s="61">
        <f t="array" ref="K4182">(MAX(IF($A4182=InsertVoiceSwitchActivateLOG!A$1:A$7000,InsertVoiceSwitchActivateLOG!H$1:H$7000,0)))</f>
        <v>2.1899999999999999E-2</v>
      </c>
      <c r="L4182" s="61" t="str">
        <f t="shared" si="391"/>
        <v/>
      </c>
      <c r="M4182" s="61">
        <f t="shared" si="395"/>
        <v>26.600000000001955</v>
      </c>
      <c r="N4182" s="59" t="str">
        <f t="shared" si="393"/>
        <v/>
      </c>
      <c r="O4182" s="59" t="str">
        <f t="shared" si="394"/>
        <v/>
      </c>
    </row>
    <row r="4183" spans="1:15" ht="12.5" customHeight="1" x14ac:dyDescent="0.35">
      <c r="A4183" s="2">
        <v>83</v>
      </c>
      <c r="B4183" s="2" t="s">
        <v>54</v>
      </c>
      <c r="C4183" s="69">
        <v>176.2166</v>
      </c>
      <c r="D4183" t="s">
        <v>50</v>
      </c>
      <c r="E4183" s="2" t="s">
        <v>41</v>
      </c>
      <c r="F4183" s="2" t="s">
        <v>55</v>
      </c>
      <c r="G4183" s="2"/>
      <c r="H4183" s="2" t="str">
        <f>IF(OR(G4183="",G4184="",G4185="",G4186=""),"",(SUMIF(A4183:A$7000,A4183,G4183:G$7000)))</f>
        <v/>
      </c>
      <c r="I4183" s="55" t="str">
        <f t="shared" si="390"/>
        <v/>
      </c>
      <c r="J4183" s="61" t="str">
        <f t="shared" si="392"/>
        <v/>
      </c>
      <c r="K4183" s="55">
        <f t="array" ref="K4183">(MAX(IF($A4183=InsertVoiceSwitchActivateLOG!A$1:A$7000,InsertVoiceSwitchActivateLOG!H$1:H$7000,0)))</f>
        <v>2.1899999999999999E-2</v>
      </c>
      <c r="L4183" s="55" t="str">
        <f t="shared" si="391"/>
        <v/>
      </c>
      <c r="M4183" s="55">
        <f t="shared" si="395"/>
        <v>19.499999999993634</v>
      </c>
      <c r="N4183" s="59" t="str">
        <f t="shared" si="393"/>
        <v/>
      </c>
      <c r="O4183" s="59" t="str">
        <f t="shared" si="394"/>
        <v/>
      </c>
    </row>
    <row r="4184" spans="1:15" ht="12.5" customHeight="1" x14ac:dyDescent="0.35">
      <c r="A4184" s="61">
        <v>83</v>
      </c>
      <c r="B4184" s="61" t="s">
        <v>54</v>
      </c>
      <c r="C4184" s="70">
        <v>176.2354</v>
      </c>
      <c r="D4184" s="59" t="s">
        <v>50</v>
      </c>
      <c r="E4184" s="61" t="s">
        <v>41</v>
      </c>
      <c r="F4184" s="61" t="s">
        <v>55</v>
      </c>
      <c r="G4184" s="61"/>
      <c r="H4184" s="61" t="str">
        <f>IF(OR(G4184="",G4185="",G4186="",G4187=""),"",(SUMIF(A4184:A$7000,A4184,G4184:G$7000)))</f>
        <v/>
      </c>
      <c r="I4184" s="61" t="str">
        <f t="shared" si="390"/>
        <v/>
      </c>
      <c r="J4184" s="61" t="str">
        <f t="shared" si="392"/>
        <v/>
      </c>
      <c r="K4184" s="61">
        <f t="array" ref="K4184">(MAX(IF($A4184=InsertVoiceSwitchActivateLOG!A$1:A$7000,InsertVoiceSwitchActivateLOG!H$1:H$7000,0)))</f>
        <v>2.1899999999999999E-2</v>
      </c>
      <c r="L4184" s="61" t="str">
        <f t="shared" si="391"/>
        <v/>
      </c>
      <c r="M4184" s="61">
        <f t="shared" si="395"/>
        <v>18.799999999998818</v>
      </c>
      <c r="N4184" s="59" t="str">
        <f t="shared" si="393"/>
        <v/>
      </c>
      <c r="O4184" s="59" t="str">
        <f t="shared" si="394"/>
        <v/>
      </c>
    </row>
    <row r="4185" spans="1:15" ht="12.5" customHeight="1" x14ac:dyDescent="0.35">
      <c r="A4185" s="2">
        <v>83</v>
      </c>
      <c r="B4185" s="2" t="s">
        <v>54</v>
      </c>
      <c r="C4185" s="69">
        <v>176.25210000000001</v>
      </c>
      <c r="D4185" t="s">
        <v>50</v>
      </c>
      <c r="E4185" s="2" t="s">
        <v>41</v>
      </c>
      <c r="F4185" s="2" t="s">
        <v>55</v>
      </c>
      <c r="G4185" s="2"/>
      <c r="H4185" s="2" t="str">
        <f>IF(OR(G4185="",G4186="",G4187="",G4188=""),"",(SUMIF(A4185:A$7000,A4185,G4185:G$7000)))</f>
        <v/>
      </c>
      <c r="I4185" s="55" t="str">
        <f t="shared" si="390"/>
        <v/>
      </c>
      <c r="J4185" s="61" t="str">
        <f t="shared" si="392"/>
        <v/>
      </c>
      <c r="K4185" s="55">
        <f t="array" ref="K4185">(MAX(IF($A4185=InsertVoiceSwitchActivateLOG!A$1:A$7000,InsertVoiceSwitchActivateLOG!H$1:H$7000,0)))</f>
        <v>2.1899999999999999E-2</v>
      </c>
      <c r="L4185" s="55" t="str">
        <f t="shared" si="391"/>
        <v/>
      </c>
      <c r="M4185" s="55">
        <f t="shared" si="395"/>
        <v>16.70000000001437</v>
      </c>
      <c r="N4185" s="59" t="str">
        <f t="shared" si="393"/>
        <v/>
      </c>
      <c r="O4185" s="59" t="str">
        <f t="shared" si="394"/>
        <v/>
      </c>
    </row>
    <row r="4186" spans="1:15" ht="12.5" customHeight="1" x14ac:dyDescent="0.35">
      <c r="A4186" s="61">
        <v>83</v>
      </c>
      <c r="B4186" s="61" t="s">
        <v>54</v>
      </c>
      <c r="C4186" s="70">
        <v>176.26929999999999</v>
      </c>
      <c r="D4186" s="59" t="s">
        <v>50</v>
      </c>
      <c r="E4186" s="61" t="s">
        <v>41</v>
      </c>
      <c r="F4186" s="61" t="s">
        <v>55</v>
      </c>
      <c r="G4186" s="61"/>
      <c r="H4186" s="61" t="str">
        <f>IF(OR(G4186="",G4187="",G4188="",G4189=""),"",(SUMIF(A4186:A$7000,A4186,G4186:G$7000)))</f>
        <v/>
      </c>
      <c r="I4186" s="61" t="str">
        <f t="shared" ref="I4186:I4249" si="396">IF(L4186="","",A4186)</f>
        <v/>
      </c>
      <c r="J4186" s="61" t="str">
        <f t="shared" si="392"/>
        <v/>
      </c>
      <c r="K4186" s="61">
        <f t="array" ref="K4186">(MAX(IF($A4186=InsertVoiceSwitchActivateLOG!A$1:A$7000,InsertVoiceSwitchActivateLOG!H$1:H$7000,0)))</f>
        <v>2.1899999999999999E-2</v>
      </c>
      <c r="L4186" s="61" t="str">
        <f t="shared" ref="L4186:L4249" si="397">IF(H4186="","",IF(AND(H4185="",H4184="",H4183=""),C4186,""))</f>
        <v/>
      </c>
      <c r="M4186" s="61">
        <f t="shared" si="395"/>
        <v>17.199999999974125</v>
      </c>
      <c r="N4186" s="59" t="str">
        <f t="shared" si="393"/>
        <v/>
      </c>
      <c r="O4186" s="59" t="str">
        <f t="shared" si="394"/>
        <v/>
      </c>
    </row>
    <row r="4187" spans="1:15" ht="12.5" customHeight="1" x14ac:dyDescent="0.35">
      <c r="A4187" s="2">
        <v>83</v>
      </c>
      <c r="B4187" s="2" t="s">
        <v>54</v>
      </c>
      <c r="C4187" s="69">
        <v>176.2867</v>
      </c>
      <c r="D4187" t="s">
        <v>50</v>
      </c>
      <c r="E4187" s="2" t="s">
        <v>41</v>
      </c>
      <c r="F4187" s="2" t="s">
        <v>55</v>
      </c>
      <c r="G4187" s="2"/>
      <c r="H4187" s="2" t="str">
        <f>IF(OR(G4187="",G4188="",G4189="",G4190=""),"",(SUMIF(A4187:A$7000,A4187,G4187:G$7000)))</f>
        <v/>
      </c>
      <c r="I4187" s="55" t="str">
        <f t="shared" si="396"/>
        <v/>
      </c>
      <c r="J4187" s="61" t="str">
        <f t="shared" si="392"/>
        <v/>
      </c>
      <c r="K4187" s="55">
        <f t="array" ref="K4187">(MAX(IF($A4187=InsertVoiceSwitchActivateLOG!A$1:A$7000,InsertVoiceSwitchActivateLOG!H$1:H$7000,0)))</f>
        <v>2.1899999999999999E-2</v>
      </c>
      <c r="L4187" s="55" t="str">
        <f t="shared" si="397"/>
        <v/>
      </c>
      <c r="M4187" s="55">
        <f t="shared" si="395"/>
        <v>17.400000000009186</v>
      </c>
      <c r="N4187" s="59" t="str">
        <f t="shared" si="393"/>
        <v/>
      </c>
      <c r="O4187" s="59" t="str">
        <f t="shared" si="394"/>
        <v/>
      </c>
    </row>
    <row r="4188" spans="1:15" ht="12.5" customHeight="1" x14ac:dyDescent="0.35">
      <c r="A4188" s="61">
        <v>83</v>
      </c>
      <c r="B4188" s="61" t="s">
        <v>54</v>
      </c>
      <c r="C4188" s="70">
        <v>176.31280000000001</v>
      </c>
      <c r="D4188" s="59" t="s">
        <v>50</v>
      </c>
      <c r="E4188" s="61" t="s">
        <v>41</v>
      </c>
      <c r="F4188" s="61" t="s">
        <v>55</v>
      </c>
      <c r="G4188" s="61"/>
      <c r="H4188" s="61" t="str">
        <f>IF(OR(G4188="",G4189="",G4190="",G4191=""),"",(SUMIF(A4188:A$7000,A4188,G4188:G$7000)))</f>
        <v/>
      </c>
      <c r="I4188" s="61" t="str">
        <f t="shared" si="396"/>
        <v/>
      </c>
      <c r="J4188" s="61" t="str">
        <f t="shared" si="392"/>
        <v/>
      </c>
      <c r="K4188" s="61">
        <f t="array" ref="K4188">(MAX(IF($A4188=InsertVoiceSwitchActivateLOG!A$1:A$7000,InsertVoiceSwitchActivateLOG!H$1:H$7000,0)))</f>
        <v>2.1899999999999999E-2</v>
      </c>
      <c r="L4188" s="61" t="str">
        <f t="shared" si="397"/>
        <v/>
      </c>
      <c r="M4188" s="61">
        <f t="shared" si="395"/>
        <v>26.100000000013779</v>
      </c>
      <c r="N4188" s="59" t="str">
        <f t="shared" si="393"/>
        <v/>
      </c>
      <c r="O4188" s="59" t="str">
        <f t="shared" si="394"/>
        <v/>
      </c>
    </row>
    <row r="4189" spans="1:15" ht="12.5" customHeight="1" x14ac:dyDescent="0.35">
      <c r="A4189" s="2">
        <v>83</v>
      </c>
      <c r="B4189" s="2" t="s">
        <v>54</v>
      </c>
      <c r="C4189" s="69">
        <v>176.33349999999999</v>
      </c>
      <c r="D4189" t="s">
        <v>50</v>
      </c>
      <c r="E4189" s="2" t="s">
        <v>41</v>
      </c>
      <c r="F4189" s="2" t="s">
        <v>55</v>
      </c>
      <c r="G4189" s="2"/>
      <c r="H4189" s="2" t="str">
        <f>IF(OR(G4189="",G4190="",G4191="",G4192=""),"",(SUMIF(A4189:A$7000,A4189,G4189:G$7000)))</f>
        <v/>
      </c>
      <c r="I4189" s="55" t="str">
        <f t="shared" si="396"/>
        <v/>
      </c>
      <c r="J4189" s="61" t="str">
        <f t="shared" si="392"/>
        <v/>
      </c>
      <c r="K4189" s="55">
        <f t="array" ref="K4189">(MAX(IF($A4189=InsertVoiceSwitchActivateLOG!A$1:A$7000,InsertVoiceSwitchActivateLOG!H$1:H$7000,0)))</f>
        <v>2.1899999999999999E-2</v>
      </c>
      <c r="L4189" s="55" t="str">
        <f t="shared" si="397"/>
        <v/>
      </c>
      <c r="M4189" s="55">
        <f t="shared" si="395"/>
        <v>20.699999999976626</v>
      </c>
      <c r="N4189" s="59" t="str">
        <f t="shared" si="393"/>
        <v/>
      </c>
      <c r="O4189" s="59" t="str">
        <f t="shared" si="394"/>
        <v/>
      </c>
    </row>
    <row r="4190" spans="1:15" ht="12.5" customHeight="1" x14ac:dyDescent="0.35">
      <c r="A4190" s="61">
        <v>83</v>
      </c>
      <c r="B4190" s="61" t="s">
        <v>54</v>
      </c>
      <c r="C4190" s="70">
        <v>176.35329999999999</v>
      </c>
      <c r="D4190" s="59" t="s">
        <v>50</v>
      </c>
      <c r="E4190" s="61" t="s">
        <v>41</v>
      </c>
      <c r="F4190" s="61" t="s">
        <v>55</v>
      </c>
      <c r="G4190" s="61"/>
      <c r="H4190" s="61" t="str">
        <f>IF(OR(G4190="",G4191="",G4192="",G4193=""),"",(SUMIF(A4190:A$7000,A4190,G4190:G$7000)))</f>
        <v/>
      </c>
      <c r="I4190" s="61" t="str">
        <f t="shared" si="396"/>
        <v/>
      </c>
      <c r="J4190" s="61" t="str">
        <f t="shared" si="392"/>
        <v/>
      </c>
      <c r="K4190" s="61">
        <f t="array" ref="K4190">(MAX(IF($A4190=InsertVoiceSwitchActivateLOG!A$1:A$7000,InsertVoiceSwitchActivateLOG!H$1:H$7000,0)))</f>
        <v>2.1899999999999999E-2</v>
      </c>
      <c r="L4190" s="61" t="str">
        <f t="shared" si="397"/>
        <v/>
      </c>
      <c r="M4190" s="61">
        <f t="shared" si="395"/>
        <v>19.800000000003593</v>
      </c>
      <c r="N4190" s="59" t="str">
        <f t="shared" si="393"/>
        <v/>
      </c>
      <c r="O4190" s="59" t="str">
        <f t="shared" si="394"/>
        <v/>
      </c>
    </row>
    <row r="4191" spans="1:15" ht="12.5" customHeight="1" x14ac:dyDescent="0.35">
      <c r="A4191" s="2">
        <v>83</v>
      </c>
      <c r="B4191" s="2" t="s">
        <v>54</v>
      </c>
      <c r="C4191" s="69">
        <v>176.3768</v>
      </c>
      <c r="D4191" t="s">
        <v>50</v>
      </c>
      <c r="E4191" s="2" t="s">
        <v>41</v>
      </c>
      <c r="F4191" s="2" t="s">
        <v>55</v>
      </c>
      <c r="G4191" s="2"/>
      <c r="H4191" s="2" t="str">
        <f>IF(OR(G4191="",G4192="",G4193="",G4194=""),"",(SUMIF(A4191:A$7000,A4191,G4191:G$7000)))</f>
        <v/>
      </c>
      <c r="I4191" s="55" t="str">
        <f t="shared" si="396"/>
        <v/>
      </c>
      <c r="J4191" s="61" t="str">
        <f t="shared" si="392"/>
        <v/>
      </c>
      <c r="K4191" s="55">
        <f t="array" ref="K4191">(MAX(IF($A4191=InsertVoiceSwitchActivateLOG!A$1:A$7000,InsertVoiceSwitchActivateLOG!H$1:H$7000,0)))</f>
        <v>2.1899999999999999E-2</v>
      </c>
      <c r="L4191" s="55" t="str">
        <f t="shared" si="397"/>
        <v/>
      </c>
      <c r="M4191" s="55">
        <f t="shared" si="395"/>
        <v>23.500000000012733</v>
      </c>
      <c r="N4191" s="59" t="str">
        <f t="shared" si="393"/>
        <v/>
      </c>
      <c r="O4191" s="59" t="str">
        <f t="shared" si="394"/>
        <v/>
      </c>
    </row>
    <row r="4192" spans="1:15" ht="12.5" customHeight="1" x14ac:dyDescent="0.35">
      <c r="A4192" s="61">
        <v>83</v>
      </c>
      <c r="B4192" s="61" t="s">
        <v>54</v>
      </c>
      <c r="C4192" s="70">
        <v>176.3974</v>
      </c>
      <c r="D4192" s="59" t="s">
        <v>50</v>
      </c>
      <c r="E4192" s="61" t="s">
        <v>41</v>
      </c>
      <c r="F4192" s="61" t="s">
        <v>55</v>
      </c>
      <c r="G4192" s="61"/>
      <c r="H4192" s="61" t="str">
        <f>IF(OR(G4192="",G4193="",G4194="",G4195=""),"",(SUMIF(A4192:A$7000,A4192,G4192:G$7000)))</f>
        <v/>
      </c>
      <c r="I4192" s="61" t="str">
        <f t="shared" si="396"/>
        <v/>
      </c>
      <c r="J4192" s="61" t="str">
        <f t="shared" si="392"/>
        <v/>
      </c>
      <c r="K4192" s="61">
        <f t="array" ref="K4192">(MAX(IF($A4192=InsertVoiceSwitchActivateLOG!A$1:A$7000,InsertVoiceSwitchActivateLOG!H$1:H$7000,0)))</f>
        <v>2.1899999999999999E-2</v>
      </c>
      <c r="L4192" s="61" t="str">
        <f t="shared" si="397"/>
        <v/>
      </c>
      <c r="M4192" s="61">
        <f t="shared" si="395"/>
        <v>20.600000000001728</v>
      </c>
      <c r="N4192" s="59" t="str">
        <f t="shared" si="393"/>
        <v/>
      </c>
      <c r="O4192" s="59" t="str">
        <f t="shared" si="394"/>
        <v/>
      </c>
    </row>
    <row r="4193" spans="1:15" ht="12.5" customHeight="1" x14ac:dyDescent="0.35">
      <c r="A4193" s="2">
        <v>83</v>
      </c>
      <c r="B4193" s="2" t="s">
        <v>54</v>
      </c>
      <c r="C4193" s="69">
        <v>176.42330000000001</v>
      </c>
      <c r="D4193" t="s">
        <v>50</v>
      </c>
      <c r="E4193" s="2" t="s">
        <v>41</v>
      </c>
      <c r="F4193" s="2" t="s">
        <v>55</v>
      </c>
      <c r="G4193" s="2"/>
      <c r="H4193" s="2" t="str">
        <f>IF(OR(G4193="",G4194="",G4195="",G4196=""),"",(SUMIF(A4193:A$7000,A4193,G4193:G$7000)))</f>
        <v/>
      </c>
      <c r="I4193" s="55" t="str">
        <f t="shared" si="396"/>
        <v/>
      </c>
      <c r="J4193" s="61" t="str">
        <f t="shared" si="392"/>
        <v/>
      </c>
      <c r="K4193" s="55">
        <f t="array" ref="K4193">(MAX(IF($A4193=InsertVoiceSwitchActivateLOG!A$1:A$7000,InsertVoiceSwitchActivateLOG!H$1:H$7000,0)))</f>
        <v>2.1899999999999999E-2</v>
      </c>
      <c r="L4193" s="55" t="str">
        <f t="shared" si="397"/>
        <v/>
      </c>
      <c r="M4193" s="55">
        <f t="shared" si="395"/>
        <v>25.90000000000714</v>
      </c>
      <c r="N4193" s="59" t="str">
        <f t="shared" si="393"/>
        <v/>
      </c>
      <c r="O4193" s="59" t="str">
        <f t="shared" si="394"/>
        <v/>
      </c>
    </row>
    <row r="4194" spans="1:15" ht="12.5" customHeight="1" x14ac:dyDescent="0.35">
      <c r="A4194" s="61">
        <v>83</v>
      </c>
      <c r="B4194" s="61" t="s">
        <v>54</v>
      </c>
      <c r="C4194" s="70">
        <v>176.4461</v>
      </c>
      <c r="D4194" s="59" t="s">
        <v>50</v>
      </c>
      <c r="E4194" s="61" t="s">
        <v>41</v>
      </c>
      <c r="F4194" s="61" t="s">
        <v>55</v>
      </c>
      <c r="G4194" s="61"/>
      <c r="H4194" s="61" t="str">
        <f>IF(OR(G4194="",G4195="",G4196="",G4197=""),"",(SUMIF(A4194:A$7000,A4194,G4194:G$7000)))</f>
        <v/>
      </c>
      <c r="I4194" s="61" t="str">
        <f t="shared" si="396"/>
        <v/>
      </c>
      <c r="J4194" s="61" t="str">
        <f t="shared" si="392"/>
        <v/>
      </c>
      <c r="K4194" s="61">
        <f t="array" ref="K4194">(MAX(IF($A4194=InsertVoiceSwitchActivateLOG!A$1:A$7000,InsertVoiceSwitchActivateLOG!H$1:H$7000,0)))</f>
        <v>2.1899999999999999E-2</v>
      </c>
      <c r="L4194" s="61" t="str">
        <f t="shared" si="397"/>
        <v/>
      </c>
      <c r="M4194" s="61">
        <f t="shared" si="395"/>
        <v>22.799999999989495</v>
      </c>
      <c r="N4194" s="59" t="str">
        <f t="shared" si="393"/>
        <v/>
      </c>
      <c r="O4194" s="59" t="str">
        <f t="shared" si="394"/>
        <v/>
      </c>
    </row>
    <row r="4195" spans="1:15" ht="12.5" customHeight="1" x14ac:dyDescent="0.35">
      <c r="A4195" s="2">
        <v>83</v>
      </c>
      <c r="B4195" s="2" t="s">
        <v>54</v>
      </c>
      <c r="C4195" s="69">
        <v>176.46459999999999</v>
      </c>
      <c r="D4195" t="s">
        <v>50</v>
      </c>
      <c r="E4195" s="2" t="s">
        <v>41</v>
      </c>
      <c r="F4195" s="2" t="s">
        <v>55</v>
      </c>
      <c r="G4195" s="2"/>
      <c r="H4195" s="2" t="str">
        <f>IF(OR(G4195="",G4196="",G4197="",G4198=""),"",(SUMIF(A4195:A$7000,A4195,G4195:G$7000)))</f>
        <v/>
      </c>
      <c r="I4195" s="55" t="str">
        <f t="shared" si="396"/>
        <v/>
      </c>
      <c r="J4195" s="61" t="str">
        <f t="shared" si="392"/>
        <v/>
      </c>
      <c r="K4195" s="55">
        <f t="array" ref="K4195">(MAX(IF($A4195=InsertVoiceSwitchActivateLOG!A$1:A$7000,InsertVoiceSwitchActivateLOG!H$1:H$7000,0)))</f>
        <v>2.1899999999999999E-2</v>
      </c>
      <c r="L4195" s="55" t="str">
        <f t="shared" si="397"/>
        <v/>
      </c>
      <c r="M4195" s="55">
        <f t="shared" si="395"/>
        <v>18.499999999988859</v>
      </c>
      <c r="N4195" s="59" t="str">
        <f t="shared" si="393"/>
        <v/>
      </c>
      <c r="O4195" s="59" t="str">
        <f t="shared" si="394"/>
        <v/>
      </c>
    </row>
    <row r="4196" spans="1:15" ht="12.5" customHeight="1" x14ac:dyDescent="0.35">
      <c r="A4196" s="61">
        <v>84</v>
      </c>
      <c r="B4196" s="61" t="s">
        <v>54</v>
      </c>
      <c r="C4196" s="70">
        <v>177.50059999999999</v>
      </c>
      <c r="D4196" s="59" t="s">
        <v>50</v>
      </c>
      <c r="E4196" s="61" t="s">
        <v>41</v>
      </c>
      <c r="F4196" s="61" t="s">
        <v>55</v>
      </c>
      <c r="G4196" s="61"/>
      <c r="H4196" s="61" t="str">
        <f>IF(OR(G4196="",G4197="",G4198="",G4199=""),"",(SUMIF(A4196:A$7000,A4196,G4196:G$7000)))</f>
        <v/>
      </c>
      <c r="I4196" s="61" t="str">
        <f t="shared" si="396"/>
        <v/>
      </c>
      <c r="J4196" s="61" t="str">
        <f t="shared" si="392"/>
        <v/>
      </c>
      <c r="K4196" s="61">
        <f t="array" ref="K4196">(MAX(IF($A4196=InsertVoiceSwitchActivateLOG!A$1:A$7000,InsertVoiceSwitchActivateLOG!H$1:H$7000,0)))</f>
        <v>4.6600000000000003E-2</v>
      </c>
      <c r="L4196" s="61" t="str">
        <f t="shared" si="397"/>
        <v/>
      </c>
      <c r="M4196" s="61">
        <f t="shared" si="395"/>
        <v>0</v>
      </c>
      <c r="N4196" s="59" t="str">
        <f t="shared" si="393"/>
        <v/>
      </c>
      <c r="O4196" s="59" t="str">
        <f t="shared" si="394"/>
        <v/>
      </c>
    </row>
    <row r="4197" spans="1:15" ht="12.5" customHeight="1" x14ac:dyDescent="0.35">
      <c r="A4197" s="2">
        <v>84</v>
      </c>
      <c r="B4197" s="2" t="s">
        <v>54</v>
      </c>
      <c r="C4197" s="69">
        <v>177.5215</v>
      </c>
      <c r="D4197" t="s">
        <v>50</v>
      </c>
      <c r="E4197" s="2" t="s">
        <v>41</v>
      </c>
      <c r="F4197" s="2" t="s">
        <v>55</v>
      </c>
      <c r="G4197" s="2"/>
      <c r="H4197" s="2" t="str">
        <f>IF(OR(G4197="",G4198="",G4199="",G4200=""),"",(SUMIF(A4197:A$7000,A4197,G4197:G$7000)))</f>
        <v/>
      </c>
      <c r="I4197" s="55" t="str">
        <f t="shared" si="396"/>
        <v/>
      </c>
      <c r="J4197" s="61" t="str">
        <f t="shared" si="392"/>
        <v/>
      </c>
      <c r="K4197" s="55">
        <f t="array" ref="K4197">(MAX(IF($A4197=InsertVoiceSwitchActivateLOG!A$1:A$7000,InsertVoiceSwitchActivateLOG!H$1:H$7000,0)))</f>
        <v>4.6600000000000003E-2</v>
      </c>
      <c r="L4197" s="55" t="str">
        <f t="shared" si="397"/>
        <v/>
      </c>
      <c r="M4197" s="55">
        <f t="shared" si="395"/>
        <v>20.900000000011687</v>
      </c>
      <c r="N4197" s="59" t="str">
        <f t="shared" si="393"/>
        <v/>
      </c>
      <c r="O4197" s="59" t="str">
        <f t="shared" si="394"/>
        <v/>
      </c>
    </row>
    <row r="4198" spans="1:15" ht="12.5" customHeight="1" x14ac:dyDescent="0.35">
      <c r="A4198" s="61">
        <v>84</v>
      </c>
      <c r="B4198" s="61" t="s">
        <v>54</v>
      </c>
      <c r="C4198" s="70">
        <v>177.55189999999999</v>
      </c>
      <c r="D4198" s="59" t="s">
        <v>50</v>
      </c>
      <c r="E4198" s="61" t="s">
        <v>41</v>
      </c>
      <c r="F4198" s="61" t="s">
        <v>55</v>
      </c>
      <c r="G4198" s="61"/>
      <c r="H4198" s="61" t="str">
        <f>IF(OR(G4198="",G4199="",G4200="",G4201=""),"",(SUMIF(A4198:A$7000,A4198,G4198:G$7000)))</f>
        <v/>
      </c>
      <c r="I4198" s="61" t="str">
        <f t="shared" si="396"/>
        <v/>
      </c>
      <c r="J4198" s="61" t="str">
        <f t="shared" si="392"/>
        <v/>
      </c>
      <c r="K4198" s="61">
        <f t="array" ref="K4198">(MAX(IF($A4198=InsertVoiceSwitchActivateLOG!A$1:A$7000,InsertVoiceSwitchActivateLOG!H$1:H$7000,0)))</f>
        <v>4.6600000000000003E-2</v>
      </c>
      <c r="L4198" s="61" t="str">
        <f t="shared" si="397"/>
        <v/>
      </c>
      <c r="M4198" s="61">
        <f t="shared" si="395"/>
        <v>30.399999999985994</v>
      </c>
      <c r="N4198" s="59" t="str">
        <f t="shared" si="393"/>
        <v/>
      </c>
      <c r="O4198" s="59" t="str">
        <f t="shared" si="394"/>
        <v/>
      </c>
    </row>
    <row r="4199" spans="1:15" ht="12.5" customHeight="1" x14ac:dyDescent="0.35">
      <c r="A4199" s="2">
        <v>84</v>
      </c>
      <c r="B4199" s="2" t="s">
        <v>54</v>
      </c>
      <c r="C4199" s="69">
        <v>177.57380000000001</v>
      </c>
      <c r="D4199" t="s">
        <v>50</v>
      </c>
      <c r="E4199" s="2" t="s">
        <v>41</v>
      </c>
      <c r="F4199" s="2" t="s">
        <v>55</v>
      </c>
      <c r="G4199" s="2"/>
      <c r="H4199" s="2" t="str">
        <f>IF(OR(G4199="",G4200="",G4201="",G4202=""),"",(SUMIF(A4199:A$7000,A4199,G4199:G$7000)))</f>
        <v/>
      </c>
      <c r="I4199" s="55" t="str">
        <f t="shared" si="396"/>
        <v/>
      </c>
      <c r="J4199" s="61" t="str">
        <f t="shared" si="392"/>
        <v/>
      </c>
      <c r="K4199" s="55">
        <f t="array" ref="K4199">(MAX(IF($A4199=InsertVoiceSwitchActivateLOG!A$1:A$7000,InsertVoiceSwitchActivateLOG!H$1:H$7000,0)))</f>
        <v>4.6600000000000003E-2</v>
      </c>
      <c r="L4199" s="55" t="str">
        <f t="shared" si="397"/>
        <v/>
      </c>
      <c r="M4199" s="55">
        <f t="shared" si="395"/>
        <v>21.900000000016462</v>
      </c>
      <c r="N4199" s="59" t="str">
        <f t="shared" si="393"/>
        <v/>
      </c>
      <c r="O4199" s="59" t="str">
        <f t="shared" si="394"/>
        <v/>
      </c>
    </row>
    <row r="4200" spans="1:15" ht="12.5" customHeight="1" x14ac:dyDescent="0.35">
      <c r="A4200" s="61">
        <v>84</v>
      </c>
      <c r="B4200" s="61" t="s">
        <v>54</v>
      </c>
      <c r="C4200" s="70">
        <v>177.59549999999999</v>
      </c>
      <c r="D4200" s="59" t="s">
        <v>50</v>
      </c>
      <c r="E4200" s="61" t="s">
        <v>41</v>
      </c>
      <c r="F4200" s="61" t="s">
        <v>55</v>
      </c>
      <c r="G4200" s="61"/>
      <c r="H4200" s="61" t="str">
        <f>IF(OR(G4200="",G4201="",G4202="",G4203=""),"",(SUMIF(A4200:A$7000,A4200,G4200:G$7000)))</f>
        <v/>
      </c>
      <c r="I4200" s="61" t="str">
        <f t="shared" si="396"/>
        <v/>
      </c>
      <c r="J4200" s="61" t="str">
        <f t="shared" si="392"/>
        <v/>
      </c>
      <c r="K4200" s="61">
        <f t="array" ref="K4200">(MAX(IF($A4200=InsertVoiceSwitchActivateLOG!A$1:A$7000,InsertVoiceSwitchActivateLOG!H$1:H$7000,0)))</f>
        <v>4.6600000000000003E-2</v>
      </c>
      <c r="L4200" s="61" t="str">
        <f t="shared" si="397"/>
        <v/>
      </c>
      <c r="M4200" s="61">
        <f t="shared" si="395"/>
        <v>21.699999999981401</v>
      </c>
      <c r="N4200" s="59" t="str">
        <f t="shared" si="393"/>
        <v/>
      </c>
      <c r="O4200" s="59" t="str">
        <f t="shared" si="394"/>
        <v/>
      </c>
    </row>
    <row r="4201" spans="1:15" ht="12.5" customHeight="1" x14ac:dyDescent="0.35">
      <c r="A4201" s="2">
        <v>84</v>
      </c>
      <c r="B4201" s="2" t="s">
        <v>54</v>
      </c>
      <c r="C4201" s="69">
        <v>177.62739999999999</v>
      </c>
      <c r="D4201" t="s">
        <v>50</v>
      </c>
      <c r="E4201" s="2" t="s">
        <v>41</v>
      </c>
      <c r="F4201" s="2" t="s">
        <v>55</v>
      </c>
      <c r="G4201" s="2"/>
      <c r="H4201" s="2" t="str">
        <f>IF(OR(G4201="",G4202="",G4203="",G4204=""),"",(SUMIF(A4201:A$7000,A4201,G4201:G$7000)))</f>
        <v/>
      </c>
      <c r="I4201" s="55" t="str">
        <f t="shared" si="396"/>
        <v/>
      </c>
      <c r="J4201" s="61" t="str">
        <f t="shared" si="392"/>
        <v/>
      </c>
      <c r="K4201" s="55">
        <f t="array" ref="K4201">(MAX(IF($A4201=InsertVoiceSwitchActivateLOG!A$1:A$7000,InsertVoiceSwitchActivateLOG!H$1:H$7000,0)))</f>
        <v>4.6600000000000003E-2</v>
      </c>
      <c r="L4201" s="55" t="str">
        <f t="shared" si="397"/>
        <v/>
      </c>
      <c r="M4201" s="55">
        <f t="shared" si="395"/>
        <v>31.900000000007367</v>
      </c>
      <c r="N4201" s="59" t="str">
        <f t="shared" si="393"/>
        <v/>
      </c>
      <c r="O4201" s="59" t="str">
        <f t="shared" si="394"/>
        <v/>
      </c>
    </row>
    <row r="4202" spans="1:15" ht="12.5" customHeight="1" x14ac:dyDescent="0.35">
      <c r="A4202" s="61">
        <v>84</v>
      </c>
      <c r="B4202" s="61" t="s">
        <v>54</v>
      </c>
      <c r="C4202" s="70">
        <v>177.65960000000001</v>
      </c>
      <c r="D4202" s="59" t="s">
        <v>50</v>
      </c>
      <c r="E4202" s="61" t="s">
        <v>41</v>
      </c>
      <c r="F4202" s="61" t="s">
        <v>55</v>
      </c>
      <c r="G4202" s="61"/>
      <c r="H4202" s="61" t="str">
        <f>IF(OR(G4202="",G4203="",G4204="",G4205=""),"",(SUMIF(A4202:A$7000,A4202,G4202:G$7000)))</f>
        <v/>
      </c>
      <c r="I4202" s="61" t="str">
        <f t="shared" si="396"/>
        <v/>
      </c>
      <c r="J4202" s="61" t="str">
        <f t="shared" si="392"/>
        <v/>
      </c>
      <c r="K4202" s="61">
        <f t="array" ref="K4202">(MAX(IF($A4202=InsertVoiceSwitchActivateLOG!A$1:A$7000,InsertVoiceSwitchActivateLOG!H$1:H$7000,0)))</f>
        <v>4.6600000000000003E-2</v>
      </c>
      <c r="L4202" s="61" t="str">
        <f t="shared" si="397"/>
        <v/>
      </c>
      <c r="M4202" s="61">
        <f t="shared" si="395"/>
        <v>32.200000000017326</v>
      </c>
      <c r="N4202" s="59" t="str">
        <f t="shared" si="393"/>
        <v/>
      </c>
      <c r="O4202" s="59" t="str">
        <f t="shared" si="394"/>
        <v/>
      </c>
    </row>
    <row r="4203" spans="1:15" ht="12.5" customHeight="1" x14ac:dyDescent="0.35">
      <c r="A4203" s="2">
        <v>84</v>
      </c>
      <c r="B4203" s="2" t="s">
        <v>54</v>
      </c>
      <c r="C4203" s="69">
        <v>177.68369999999999</v>
      </c>
      <c r="D4203" t="s">
        <v>50</v>
      </c>
      <c r="E4203" s="2" t="s">
        <v>41</v>
      </c>
      <c r="F4203" s="2" t="s">
        <v>55</v>
      </c>
      <c r="G4203" s="2"/>
      <c r="H4203" s="2" t="str">
        <f>IF(OR(G4203="",G4204="",G4205="",G4206=""),"",(SUMIF(A4203:A$7000,A4203,G4203:G$7000)))</f>
        <v/>
      </c>
      <c r="I4203" s="55" t="str">
        <f t="shared" si="396"/>
        <v/>
      </c>
      <c r="J4203" s="61" t="str">
        <f t="shared" si="392"/>
        <v/>
      </c>
      <c r="K4203" s="55">
        <f t="array" ref="K4203">(MAX(IF($A4203=InsertVoiceSwitchActivateLOG!A$1:A$7000,InsertVoiceSwitchActivateLOG!H$1:H$7000,0)))</f>
        <v>4.6600000000000003E-2</v>
      </c>
      <c r="L4203" s="55" t="str">
        <f t="shared" si="397"/>
        <v/>
      </c>
      <c r="M4203" s="55">
        <f t="shared" si="395"/>
        <v>24.099999999975807</v>
      </c>
      <c r="N4203" s="59" t="str">
        <f t="shared" si="393"/>
        <v/>
      </c>
      <c r="O4203" s="59" t="str">
        <f t="shared" si="394"/>
        <v/>
      </c>
    </row>
    <row r="4204" spans="1:15" ht="12.5" customHeight="1" x14ac:dyDescent="0.35">
      <c r="A4204" s="61">
        <v>84</v>
      </c>
      <c r="B4204" s="61" t="s">
        <v>54</v>
      </c>
      <c r="C4204" s="70">
        <v>177.70740000000001</v>
      </c>
      <c r="D4204" s="59" t="s">
        <v>50</v>
      </c>
      <c r="E4204" s="61" t="s">
        <v>41</v>
      </c>
      <c r="F4204" s="61" t="s">
        <v>55</v>
      </c>
      <c r="G4204" s="61"/>
      <c r="H4204" s="61" t="str">
        <f>IF(OR(G4204="",G4205="",G4206="",G4207=""),"",(SUMIF(A4204:A$7000,A4204,G4204:G$7000)))</f>
        <v/>
      </c>
      <c r="I4204" s="61" t="str">
        <f t="shared" si="396"/>
        <v/>
      </c>
      <c r="J4204" s="61" t="str">
        <f t="shared" si="392"/>
        <v/>
      </c>
      <c r="K4204" s="61">
        <f t="array" ref="K4204">(MAX(IF($A4204=InsertVoiceSwitchActivateLOG!A$1:A$7000,InsertVoiceSwitchActivateLOG!H$1:H$7000,0)))</f>
        <v>4.6600000000000003E-2</v>
      </c>
      <c r="L4204" s="61" t="str">
        <f t="shared" si="397"/>
        <v/>
      </c>
      <c r="M4204" s="61">
        <f t="shared" si="395"/>
        <v>23.700000000019372</v>
      </c>
      <c r="N4204" s="59" t="str">
        <f t="shared" si="393"/>
        <v/>
      </c>
      <c r="O4204" s="59" t="str">
        <f t="shared" si="394"/>
        <v/>
      </c>
    </row>
    <row r="4205" spans="1:15" ht="12.5" customHeight="1" x14ac:dyDescent="0.35">
      <c r="A4205" s="2">
        <v>84</v>
      </c>
      <c r="B4205" s="2" t="s">
        <v>54</v>
      </c>
      <c r="C4205" s="69">
        <v>177.727</v>
      </c>
      <c r="D4205" t="s">
        <v>50</v>
      </c>
      <c r="E4205" s="2" t="s">
        <v>41</v>
      </c>
      <c r="F4205" s="2" t="s">
        <v>55</v>
      </c>
      <c r="G4205" s="2"/>
      <c r="H4205" s="2" t="str">
        <f>IF(OR(G4205="",G4206="",G4207="",G4208=""),"",(SUMIF(A4205:A$7000,A4205,G4205:G$7000)))</f>
        <v/>
      </c>
      <c r="I4205" s="55" t="str">
        <f t="shared" si="396"/>
        <v/>
      </c>
      <c r="J4205" s="61" t="str">
        <f t="shared" si="392"/>
        <v/>
      </c>
      <c r="K4205" s="55">
        <f t="array" ref="K4205">(MAX(IF($A4205=InsertVoiceSwitchActivateLOG!A$1:A$7000,InsertVoiceSwitchActivateLOG!H$1:H$7000,0)))</f>
        <v>4.6600000000000003E-2</v>
      </c>
      <c r="L4205" s="55" t="str">
        <f t="shared" si="397"/>
        <v/>
      </c>
      <c r="M4205" s="55">
        <f t="shared" si="395"/>
        <v>19.599999999996953</v>
      </c>
      <c r="N4205" s="59" t="str">
        <f t="shared" si="393"/>
        <v/>
      </c>
      <c r="O4205" s="59" t="str">
        <f t="shared" si="394"/>
        <v/>
      </c>
    </row>
    <row r="4206" spans="1:15" ht="12.5" customHeight="1" x14ac:dyDescent="0.35">
      <c r="A4206" s="61">
        <v>84</v>
      </c>
      <c r="B4206" s="61" t="s">
        <v>54</v>
      </c>
      <c r="C4206" s="70">
        <v>177.74770000000001</v>
      </c>
      <c r="D4206" s="59" t="s">
        <v>50</v>
      </c>
      <c r="E4206" s="61" t="s">
        <v>41</v>
      </c>
      <c r="F4206" s="61" t="s">
        <v>55</v>
      </c>
      <c r="G4206" s="61"/>
      <c r="H4206" s="61" t="str">
        <f>IF(OR(G4206="",G4207="",G4208="",G4209=""),"",(SUMIF(A4206:A$7000,A4206,G4206:G$7000)))</f>
        <v/>
      </c>
      <c r="I4206" s="61" t="str">
        <f t="shared" si="396"/>
        <v/>
      </c>
      <c r="J4206" s="61" t="str">
        <f t="shared" si="392"/>
        <v/>
      </c>
      <c r="K4206" s="61">
        <f t="array" ref="K4206">(MAX(IF($A4206=InsertVoiceSwitchActivateLOG!A$1:A$7000,InsertVoiceSwitchActivateLOG!H$1:H$7000,0)))</f>
        <v>4.6600000000000003E-2</v>
      </c>
      <c r="L4206" s="61" t="str">
        <f t="shared" si="397"/>
        <v/>
      </c>
      <c r="M4206" s="61">
        <f t="shared" si="395"/>
        <v>20.700000000005048</v>
      </c>
      <c r="N4206" s="59" t="str">
        <f t="shared" si="393"/>
        <v/>
      </c>
      <c r="O4206" s="59" t="str">
        <f t="shared" si="394"/>
        <v/>
      </c>
    </row>
    <row r="4207" spans="1:15" ht="12.5" customHeight="1" x14ac:dyDescent="0.35">
      <c r="A4207" s="2">
        <v>84</v>
      </c>
      <c r="B4207" s="2" t="s">
        <v>54</v>
      </c>
      <c r="C4207" s="69">
        <v>177.77359999999999</v>
      </c>
      <c r="D4207" t="s">
        <v>50</v>
      </c>
      <c r="E4207" s="2" t="s">
        <v>41</v>
      </c>
      <c r="F4207" s="2" t="s">
        <v>55</v>
      </c>
      <c r="G4207" s="2"/>
      <c r="H4207" s="2" t="str">
        <f>IF(OR(G4207="",G4208="",G4209="",G4210=""),"",(SUMIF(A4207:A$7000,A4207,G4207:G$7000)))</f>
        <v/>
      </c>
      <c r="I4207" s="55" t="str">
        <f t="shared" si="396"/>
        <v/>
      </c>
      <c r="J4207" s="61" t="str">
        <f t="shared" si="392"/>
        <v/>
      </c>
      <c r="K4207" s="55">
        <f t="array" ref="K4207">(MAX(IF($A4207=InsertVoiceSwitchActivateLOG!A$1:A$7000,InsertVoiceSwitchActivateLOG!H$1:H$7000,0)))</f>
        <v>4.6600000000000003E-2</v>
      </c>
      <c r="L4207" s="55" t="str">
        <f t="shared" si="397"/>
        <v/>
      </c>
      <c r="M4207" s="55">
        <f t="shared" si="395"/>
        <v>25.899999999978718</v>
      </c>
      <c r="N4207" s="59" t="str">
        <f t="shared" si="393"/>
        <v/>
      </c>
      <c r="O4207" s="59" t="str">
        <f t="shared" si="394"/>
        <v/>
      </c>
    </row>
    <row r="4208" spans="1:15" ht="12.5" customHeight="1" x14ac:dyDescent="0.35">
      <c r="A4208" s="61">
        <v>84</v>
      </c>
      <c r="B4208" s="61" t="s">
        <v>54</v>
      </c>
      <c r="C4208" s="70">
        <v>177.80029999999999</v>
      </c>
      <c r="D4208" s="59" t="s">
        <v>50</v>
      </c>
      <c r="E4208" s="61" t="s">
        <v>41</v>
      </c>
      <c r="F4208" s="61" t="s">
        <v>55</v>
      </c>
      <c r="G4208" s="61"/>
      <c r="H4208" s="61" t="str">
        <f>IF(OR(G4208="",G4209="",G4210="",G4211=""),"",(SUMIF(A4208:A$7000,A4208,G4208:G$7000)))</f>
        <v/>
      </c>
      <c r="I4208" s="61" t="str">
        <f t="shared" si="396"/>
        <v/>
      </c>
      <c r="J4208" s="61" t="str">
        <f t="shared" si="392"/>
        <v/>
      </c>
      <c r="K4208" s="61">
        <f t="array" ref="K4208">(MAX(IF($A4208=InsertVoiceSwitchActivateLOG!A$1:A$7000,InsertVoiceSwitchActivateLOG!H$1:H$7000,0)))</f>
        <v>4.6600000000000003E-2</v>
      </c>
      <c r="L4208" s="61" t="str">
        <f t="shared" si="397"/>
        <v/>
      </c>
      <c r="M4208" s="61">
        <f t="shared" si="395"/>
        <v>26.700000000005275</v>
      </c>
      <c r="N4208" s="59" t="str">
        <f t="shared" si="393"/>
        <v/>
      </c>
      <c r="O4208" s="59" t="str">
        <f t="shared" si="394"/>
        <v/>
      </c>
    </row>
    <row r="4209" spans="1:15" ht="12.5" customHeight="1" x14ac:dyDescent="0.35">
      <c r="A4209" s="2">
        <v>84</v>
      </c>
      <c r="B4209" s="2" t="s">
        <v>54</v>
      </c>
      <c r="C4209" s="69">
        <v>177.82249999999999</v>
      </c>
      <c r="D4209" t="s">
        <v>50</v>
      </c>
      <c r="E4209" s="2" t="s">
        <v>41</v>
      </c>
      <c r="F4209" s="2" t="s">
        <v>55</v>
      </c>
      <c r="G4209" s="2"/>
      <c r="H4209" s="2" t="str">
        <f>IF(OR(G4209="",G4210="",G4211="",G4212=""),"",(SUMIF(A4209:A$7000,A4209,G4209:G$7000)))</f>
        <v/>
      </c>
      <c r="I4209" s="55" t="str">
        <f t="shared" si="396"/>
        <v/>
      </c>
      <c r="J4209" s="61" t="str">
        <f t="shared" si="392"/>
        <v/>
      </c>
      <c r="K4209" s="55">
        <f t="array" ref="K4209">(MAX(IF($A4209=InsertVoiceSwitchActivateLOG!A$1:A$7000,InsertVoiceSwitchActivateLOG!H$1:H$7000,0)))</f>
        <v>4.6600000000000003E-2</v>
      </c>
      <c r="L4209" s="55" t="str">
        <f t="shared" si="397"/>
        <v/>
      </c>
      <c r="M4209" s="55">
        <f t="shared" si="395"/>
        <v>22.199999999997999</v>
      </c>
      <c r="N4209" s="59" t="str">
        <f t="shared" si="393"/>
        <v/>
      </c>
      <c r="O4209" s="59" t="str">
        <f t="shared" si="394"/>
        <v/>
      </c>
    </row>
    <row r="4210" spans="1:15" ht="12.5" customHeight="1" x14ac:dyDescent="0.35">
      <c r="A4210" s="61">
        <v>84</v>
      </c>
      <c r="B4210" s="61" t="s">
        <v>54</v>
      </c>
      <c r="C4210" s="70">
        <v>177.84479999999999</v>
      </c>
      <c r="D4210" s="59" t="s">
        <v>50</v>
      </c>
      <c r="E4210" s="61" t="s">
        <v>41</v>
      </c>
      <c r="F4210" s="61" t="s">
        <v>55</v>
      </c>
      <c r="G4210" s="61"/>
      <c r="H4210" s="61" t="str">
        <f>IF(OR(G4210="",G4211="",G4212="",G4213=""),"",(SUMIF(A4210:A$7000,A4210,G4210:G$7000)))</f>
        <v/>
      </c>
      <c r="I4210" s="61" t="str">
        <f t="shared" si="396"/>
        <v/>
      </c>
      <c r="J4210" s="61" t="str">
        <f t="shared" si="392"/>
        <v/>
      </c>
      <c r="K4210" s="61">
        <f t="array" ref="K4210">(MAX(IF($A4210=InsertVoiceSwitchActivateLOG!A$1:A$7000,InsertVoiceSwitchActivateLOG!H$1:H$7000,0)))</f>
        <v>4.6600000000000003E-2</v>
      </c>
      <c r="L4210" s="61" t="str">
        <f t="shared" si="397"/>
        <v/>
      </c>
      <c r="M4210" s="61">
        <f t="shared" si="395"/>
        <v>22.300000000001319</v>
      </c>
      <c r="N4210" s="59" t="str">
        <f t="shared" si="393"/>
        <v/>
      </c>
      <c r="O4210" s="59" t="str">
        <f t="shared" si="394"/>
        <v/>
      </c>
    </row>
    <row r="4211" spans="1:15" ht="12.5" customHeight="1" x14ac:dyDescent="0.35">
      <c r="A4211" s="2">
        <v>84</v>
      </c>
      <c r="B4211" s="2" t="s">
        <v>54</v>
      </c>
      <c r="C4211" s="69">
        <v>177.87039999999999</v>
      </c>
      <c r="D4211" t="s">
        <v>50</v>
      </c>
      <c r="E4211" s="2" t="s">
        <v>41</v>
      </c>
      <c r="F4211" s="2" t="s">
        <v>55</v>
      </c>
      <c r="G4211" s="2"/>
      <c r="H4211" s="2" t="str">
        <f>IF(OR(G4211="",G4212="",G4213="",G4214=""),"",(SUMIF(A4211:A$7000,A4211,G4211:G$7000)))</f>
        <v/>
      </c>
      <c r="I4211" s="55" t="str">
        <f t="shared" si="396"/>
        <v/>
      </c>
      <c r="J4211" s="61" t="str">
        <f t="shared" si="392"/>
        <v/>
      </c>
      <c r="K4211" s="55">
        <f t="array" ref="K4211">(MAX(IF($A4211=InsertVoiceSwitchActivateLOG!A$1:A$7000,InsertVoiceSwitchActivateLOG!H$1:H$7000,0)))</f>
        <v>4.6600000000000003E-2</v>
      </c>
      <c r="L4211" s="55" t="str">
        <f t="shared" si="397"/>
        <v/>
      </c>
      <c r="M4211" s="55">
        <f t="shared" si="395"/>
        <v>25.599999999997181</v>
      </c>
      <c r="N4211" s="59" t="str">
        <f t="shared" si="393"/>
        <v/>
      </c>
      <c r="O4211" s="59" t="str">
        <f t="shared" si="394"/>
        <v/>
      </c>
    </row>
    <row r="4212" spans="1:15" ht="12.5" customHeight="1" x14ac:dyDescent="0.35">
      <c r="A4212" s="61">
        <v>84</v>
      </c>
      <c r="B4212" s="61" t="s">
        <v>54</v>
      </c>
      <c r="C4212" s="70">
        <v>177.8888</v>
      </c>
      <c r="D4212" s="59" t="s">
        <v>50</v>
      </c>
      <c r="E4212" s="61" t="s">
        <v>41</v>
      </c>
      <c r="F4212" s="61" t="s">
        <v>55</v>
      </c>
      <c r="G4212" s="61"/>
      <c r="H4212" s="61" t="str">
        <f>IF(OR(G4212="",G4213="",G4214="",G4215=""),"",(SUMIF(A4212:A$7000,A4212,G4212:G$7000)))</f>
        <v/>
      </c>
      <c r="I4212" s="61" t="str">
        <f t="shared" si="396"/>
        <v/>
      </c>
      <c r="J4212" s="61" t="str">
        <f t="shared" si="392"/>
        <v/>
      </c>
      <c r="K4212" s="61">
        <f t="array" ref="K4212">(MAX(IF($A4212=InsertVoiceSwitchActivateLOG!A$1:A$7000,InsertVoiceSwitchActivateLOG!H$1:H$7000,0)))</f>
        <v>4.6600000000000003E-2</v>
      </c>
      <c r="L4212" s="61" t="str">
        <f t="shared" si="397"/>
        <v/>
      </c>
      <c r="M4212" s="61">
        <f t="shared" si="395"/>
        <v>18.400000000013961</v>
      </c>
      <c r="N4212" s="59" t="str">
        <f t="shared" si="393"/>
        <v/>
      </c>
      <c r="O4212" s="59" t="str">
        <f t="shared" si="394"/>
        <v/>
      </c>
    </row>
    <row r="4213" spans="1:15" ht="12.5" customHeight="1" x14ac:dyDescent="0.35">
      <c r="A4213" s="2">
        <v>84</v>
      </c>
      <c r="B4213" s="2" t="s">
        <v>54</v>
      </c>
      <c r="C4213" s="69">
        <v>177.9119</v>
      </c>
      <c r="D4213" t="s">
        <v>50</v>
      </c>
      <c r="E4213" s="2" t="s">
        <v>41</v>
      </c>
      <c r="F4213" s="2" t="s">
        <v>55</v>
      </c>
      <c r="G4213" s="2">
        <v>5.0000000000000001E-4</v>
      </c>
      <c r="H4213" s="2">
        <f>IF(OR(G4213="",G4214="",G4215="",G4216=""),"",(SUMIF(A4213:A$7000,A4213,G4213:G$7000)))</f>
        <v>4.6600000000000003E-2</v>
      </c>
      <c r="I4213" s="55">
        <f t="shared" si="396"/>
        <v>84</v>
      </c>
      <c r="J4213" s="61" t="str">
        <f t="shared" si="392"/>
        <v>TaskD</v>
      </c>
      <c r="K4213" s="55">
        <f t="array" ref="K4213">(MAX(IF($A4213=InsertVoiceSwitchActivateLOG!A$1:A$7000,InsertVoiceSwitchActivateLOG!H$1:H$7000,0)))</f>
        <v>4.6600000000000003E-2</v>
      </c>
      <c r="L4213" s="55">
        <f t="shared" si="397"/>
        <v>177.9119</v>
      </c>
      <c r="M4213" s="55">
        <f t="shared" si="395"/>
        <v>23.099999999999454</v>
      </c>
      <c r="N4213" s="59" t="str">
        <f t="shared" si="393"/>
        <v/>
      </c>
      <c r="O4213" s="59" t="str">
        <f t="shared" si="394"/>
        <v/>
      </c>
    </row>
    <row r="4214" spans="1:15" ht="12.5" customHeight="1" x14ac:dyDescent="0.35">
      <c r="A4214" s="61">
        <v>84</v>
      </c>
      <c r="B4214" s="61" t="s">
        <v>54</v>
      </c>
      <c r="C4214" s="70">
        <v>177.94800000000001</v>
      </c>
      <c r="D4214" s="59" t="s">
        <v>50</v>
      </c>
      <c r="E4214" s="61" t="s">
        <v>41</v>
      </c>
      <c r="F4214" s="61" t="s">
        <v>55</v>
      </c>
      <c r="G4214" s="61">
        <v>2.9999999999999997E-4</v>
      </c>
      <c r="H4214" s="61">
        <f>IF(OR(G4214="",G4215="",G4216="",G4217=""),"",(SUMIF(A4214:A$7000,A4214,G4214:G$7000)))</f>
        <v>4.6100000000000002E-2</v>
      </c>
      <c r="I4214" s="61" t="str">
        <f t="shared" si="396"/>
        <v/>
      </c>
      <c r="J4214" s="61" t="str">
        <f t="shared" si="392"/>
        <v/>
      </c>
      <c r="K4214" s="61">
        <f t="array" ref="K4214">(MAX(IF($A4214=InsertVoiceSwitchActivateLOG!A$1:A$7000,InsertVoiceSwitchActivateLOG!H$1:H$7000,0)))</f>
        <v>4.6600000000000003E-2</v>
      </c>
      <c r="L4214" s="61" t="str">
        <f t="shared" si="397"/>
        <v/>
      </c>
      <c r="M4214" s="61">
        <f t="shared" si="395"/>
        <v>36.100000000004684</v>
      </c>
      <c r="N4214" s="59">
        <f t="shared" si="393"/>
        <v>84</v>
      </c>
      <c r="O4214" s="59">
        <f t="shared" si="394"/>
        <v>1</v>
      </c>
    </row>
    <row r="4215" spans="1:15" ht="12.5" customHeight="1" x14ac:dyDescent="0.35">
      <c r="A4215" s="2">
        <v>84</v>
      </c>
      <c r="B4215" s="2" t="s">
        <v>56</v>
      </c>
      <c r="C4215" s="69">
        <v>177.98320000000001</v>
      </c>
      <c r="D4215" t="s">
        <v>50</v>
      </c>
      <c r="E4215" s="2" t="s">
        <v>41</v>
      </c>
      <c r="F4215" s="2" t="s">
        <v>55</v>
      </c>
      <c r="G4215" s="2">
        <v>1.4E-3</v>
      </c>
      <c r="H4215" s="2">
        <f>IF(OR(G4215="",G4216="",G4217="",G4218=""),"",(SUMIF(A4215:A$7000,A4215,G4215:G$7000)))</f>
        <v>4.58E-2</v>
      </c>
      <c r="I4215" s="55" t="str">
        <f t="shared" si="396"/>
        <v/>
      </c>
      <c r="J4215" s="61" t="str">
        <f t="shared" si="392"/>
        <v/>
      </c>
      <c r="K4215" s="55">
        <f t="array" ref="K4215">(MAX(IF($A4215=InsertVoiceSwitchActivateLOG!A$1:A$7000,InsertVoiceSwitchActivateLOG!H$1:H$7000,0)))</f>
        <v>4.6600000000000003E-2</v>
      </c>
      <c r="L4215" s="55" t="str">
        <f t="shared" si="397"/>
        <v/>
      </c>
      <c r="M4215" s="55">
        <f t="shared" si="395"/>
        <v>35.200000000003229</v>
      </c>
      <c r="N4215" s="59">
        <f t="shared" si="393"/>
        <v>84</v>
      </c>
      <c r="O4215" s="59">
        <f t="shared" si="394"/>
        <v>-1</v>
      </c>
    </row>
    <row r="4216" spans="1:15" ht="12.5" customHeight="1" x14ac:dyDescent="0.35">
      <c r="A4216" s="61">
        <v>84</v>
      </c>
      <c r="B4216" s="61" t="s">
        <v>54</v>
      </c>
      <c r="C4216" s="70">
        <v>178.00720000000001</v>
      </c>
      <c r="D4216" s="59" t="s">
        <v>50</v>
      </c>
      <c r="E4216" s="61" t="s">
        <v>41</v>
      </c>
      <c r="F4216" s="61" t="s">
        <v>55</v>
      </c>
      <c r="G4216" s="61">
        <v>8.0000000000000004E-4</v>
      </c>
      <c r="H4216" s="61">
        <f>IF(OR(G4216="",G4217="",G4218="",G4219=""),"",(SUMIF(A4216:A$7000,A4216,G4216:G$7000)))</f>
        <v>4.4400000000000002E-2</v>
      </c>
      <c r="I4216" s="61" t="str">
        <f t="shared" si="396"/>
        <v/>
      </c>
      <c r="J4216" s="61" t="str">
        <f t="shared" si="392"/>
        <v/>
      </c>
      <c r="K4216" s="61">
        <f t="array" ref="K4216">(MAX(IF($A4216=InsertVoiceSwitchActivateLOG!A$1:A$7000,InsertVoiceSwitchActivateLOG!H$1:H$7000,0)))</f>
        <v>4.6600000000000003E-2</v>
      </c>
      <c r="L4216" s="61" t="str">
        <f t="shared" si="397"/>
        <v/>
      </c>
      <c r="M4216" s="61">
        <f t="shared" si="395"/>
        <v>24.000000000000909</v>
      </c>
      <c r="N4216" s="59">
        <f t="shared" si="393"/>
        <v>84</v>
      </c>
      <c r="O4216" s="59">
        <f t="shared" si="394"/>
        <v>1</v>
      </c>
    </row>
    <row r="4217" spans="1:15" ht="12.5" customHeight="1" x14ac:dyDescent="0.35">
      <c r="A4217" s="2">
        <v>84</v>
      </c>
      <c r="B4217" s="2" t="s">
        <v>56</v>
      </c>
      <c r="C4217" s="69">
        <v>178.02680000000001</v>
      </c>
      <c r="D4217" t="s">
        <v>50</v>
      </c>
      <c r="E4217" s="2" t="s">
        <v>41</v>
      </c>
      <c r="F4217" s="2" t="s">
        <v>55</v>
      </c>
      <c r="G4217" s="2">
        <v>2.8E-3</v>
      </c>
      <c r="H4217" s="2">
        <f>IF(OR(G4217="",G4218="",G4219="",G4220=""),"",(SUMIF(A4217:A$7000,A4217,G4217:G$7000)))</f>
        <v>4.36E-2</v>
      </c>
      <c r="I4217" s="55" t="str">
        <f t="shared" si="396"/>
        <v/>
      </c>
      <c r="J4217" s="61" t="str">
        <f t="shared" si="392"/>
        <v/>
      </c>
      <c r="K4217" s="55">
        <f t="array" ref="K4217">(MAX(IF($A4217=InsertVoiceSwitchActivateLOG!A$1:A$7000,InsertVoiceSwitchActivateLOG!H$1:H$7000,0)))</f>
        <v>4.6600000000000003E-2</v>
      </c>
      <c r="L4217" s="55" t="str">
        <f t="shared" si="397"/>
        <v/>
      </c>
      <c r="M4217" s="55">
        <f t="shared" si="395"/>
        <v>19.599999999996953</v>
      </c>
      <c r="N4217" s="59">
        <f t="shared" si="393"/>
        <v>84</v>
      </c>
      <c r="O4217" s="59">
        <f t="shared" si="394"/>
        <v>1</v>
      </c>
    </row>
    <row r="4218" spans="1:15" ht="12.5" customHeight="1" x14ac:dyDescent="0.35">
      <c r="A4218" s="61">
        <v>84</v>
      </c>
      <c r="B4218" s="61" t="s">
        <v>56</v>
      </c>
      <c r="C4218" s="70">
        <v>178.0453</v>
      </c>
      <c r="D4218" s="59" t="s">
        <v>50</v>
      </c>
      <c r="E4218" s="61" t="s">
        <v>41</v>
      </c>
      <c r="F4218" s="61" t="s">
        <v>55</v>
      </c>
      <c r="G4218" s="61">
        <v>2.8E-3</v>
      </c>
      <c r="H4218" s="61">
        <f>IF(OR(G4218="",G4219="",G4220="",G4221=""),"",(SUMIF(A4218:A$7000,A4218,G4218:G$7000)))</f>
        <v>4.0800000000000003E-2</v>
      </c>
      <c r="I4218" s="61" t="str">
        <f t="shared" si="396"/>
        <v/>
      </c>
      <c r="J4218" s="61" t="str">
        <f t="shared" si="392"/>
        <v/>
      </c>
      <c r="K4218" s="61">
        <f t="array" ref="K4218">(MAX(IF($A4218=InsertVoiceSwitchActivateLOG!A$1:A$7000,InsertVoiceSwitchActivateLOG!H$1:H$7000,0)))</f>
        <v>4.6600000000000003E-2</v>
      </c>
      <c r="L4218" s="61" t="str">
        <f t="shared" si="397"/>
        <v/>
      </c>
      <c r="M4218" s="61">
        <f t="shared" si="395"/>
        <v>18.499999999988859</v>
      </c>
      <c r="N4218" s="59">
        <f t="shared" si="393"/>
        <v>84</v>
      </c>
      <c r="O4218" s="59">
        <f t="shared" si="394"/>
        <v>-1</v>
      </c>
    </row>
    <row r="4219" spans="1:15" ht="12.5" customHeight="1" x14ac:dyDescent="0.35">
      <c r="A4219" s="2">
        <v>84</v>
      </c>
      <c r="B4219" s="2" t="s">
        <v>56</v>
      </c>
      <c r="C4219" s="69">
        <v>178.06890000000001</v>
      </c>
      <c r="D4219" t="s">
        <v>50</v>
      </c>
      <c r="E4219" s="2" t="s">
        <v>41</v>
      </c>
      <c r="F4219" s="2" t="s">
        <v>55</v>
      </c>
      <c r="G4219" s="2">
        <v>1E-3</v>
      </c>
      <c r="H4219" s="2">
        <f>IF(OR(G4219="",G4220="",G4221="",G4222=""),"",(SUMIF(A4219:A$7000,A4219,G4219:G$7000)))</f>
        <v>3.8000000000000006E-2</v>
      </c>
      <c r="I4219" s="55" t="str">
        <f t="shared" si="396"/>
        <v/>
      </c>
      <c r="J4219" s="61" t="str">
        <f t="shared" si="392"/>
        <v/>
      </c>
      <c r="K4219" s="55">
        <f t="array" ref="K4219">(MAX(IF($A4219=InsertVoiceSwitchActivateLOG!A$1:A$7000,InsertVoiceSwitchActivateLOG!H$1:H$7000,0)))</f>
        <v>4.6600000000000003E-2</v>
      </c>
      <c r="L4219" s="55" t="str">
        <f t="shared" si="397"/>
        <v/>
      </c>
      <c r="M4219" s="55">
        <f t="shared" si="395"/>
        <v>23.600000000016053</v>
      </c>
      <c r="N4219" s="59">
        <f t="shared" si="393"/>
        <v>84</v>
      </c>
      <c r="O4219" s="59">
        <f t="shared" si="394"/>
        <v>1</v>
      </c>
    </row>
    <row r="4220" spans="1:15" ht="12.5" customHeight="1" x14ac:dyDescent="0.35">
      <c r="A4220" s="61">
        <v>84</v>
      </c>
      <c r="B4220" s="61" t="s">
        <v>56</v>
      </c>
      <c r="C4220" s="70">
        <v>178.0865</v>
      </c>
      <c r="D4220" s="59" t="s">
        <v>50</v>
      </c>
      <c r="E4220" s="61" t="s">
        <v>41</v>
      </c>
      <c r="F4220" s="61" t="s">
        <v>55</v>
      </c>
      <c r="G4220" s="61">
        <v>1.6999999999999999E-3</v>
      </c>
      <c r="H4220" s="61">
        <f>IF(OR(G4220="",G4221="",G4222="",G4223=""),"",(SUMIF(A4220:A$7000,A4220,G4220:G$7000)))</f>
        <v>3.7000000000000005E-2</v>
      </c>
      <c r="I4220" s="61" t="str">
        <f t="shared" si="396"/>
        <v/>
      </c>
      <c r="J4220" s="61" t="str">
        <f t="shared" si="392"/>
        <v/>
      </c>
      <c r="K4220" s="61">
        <f t="array" ref="K4220">(MAX(IF($A4220=InsertVoiceSwitchActivateLOG!A$1:A$7000,InsertVoiceSwitchActivateLOG!H$1:H$7000,0)))</f>
        <v>4.6600000000000003E-2</v>
      </c>
      <c r="L4220" s="61" t="str">
        <f t="shared" si="397"/>
        <v/>
      </c>
      <c r="M4220" s="61">
        <f t="shared" si="395"/>
        <v>17.599999999987403</v>
      </c>
      <c r="N4220" s="59">
        <f t="shared" si="393"/>
        <v>84</v>
      </c>
      <c r="O4220" s="59">
        <f t="shared" si="394"/>
        <v>-1</v>
      </c>
    </row>
    <row r="4221" spans="1:15" ht="12.5" customHeight="1" x14ac:dyDescent="0.35">
      <c r="A4221" s="2">
        <v>84</v>
      </c>
      <c r="B4221" s="2" t="s">
        <v>54</v>
      </c>
      <c r="C4221" s="69">
        <v>178.107</v>
      </c>
      <c r="D4221" t="s">
        <v>50</v>
      </c>
      <c r="E4221" s="2" t="s">
        <v>41</v>
      </c>
      <c r="F4221" s="2" t="s">
        <v>55</v>
      </c>
      <c r="G4221" s="2">
        <v>8.0000000000000004E-4</v>
      </c>
      <c r="H4221" s="2">
        <f>IF(OR(G4221="",G4222="",G4223="",G4224=""),"",(SUMIF(A4221:A$7000,A4221,G4221:G$7000)))</f>
        <v>3.5300000000000005E-2</v>
      </c>
      <c r="I4221" s="55" t="str">
        <f t="shared" si="396"/>
        <v/>
      </c>
      <c r="J4221" s="61" t="str">
        <f t="shared" si="392"/>
        <v/>
      </c>
      <c r="K4221" s="55">
        <f t="array" ref="K4221">(MAX(IF($A4221=InsertVoiceSwitchActivateLOG!A$1:A$7000,InsertVoiceSwitchActivateLOG!H$1:H$7000,0)))</f>
        <v>4.6600000000000003E-2</v>
      </c>
      <c r="L4221" s="55" t="str">
        <f t="shared" si="397"/>
        <v/>
      </c>
      <c r="M4221" s="55">
        <f t="shared" si="395"/>
        <v>20.499999999998408</v>
      </c>
      <c r="N4221" s="59">
        <f t="shared" si="393"/>
        <v>84</v>
      </c>
      <c r="O4221" s="59">
        <f t="shared" si="394"/>
        <v>-1</v>
      </c>
    </row>
    <row r="4222" spans="1:15" ht="12.5" customHeight="1" x14ac:dyDescent="0.35">
      <c r="A4222" s="61">
        <v>84</v>
      </c>
      <c r="B4222" s="61" t="s">
        <v>54</v>
      </c>
      <c r="C4222" s="70">
        <v>178.12719999999999</v>
      </c>
      <c r="D4222" s="59" t="s">
        <v>50</v>
      </c>
      <c r="E4222" s="61" t="s">
        <v>41</v>
      </c>
      <c r="F4222" s="61" t="s">
        <v>55</v>
      </c>
      <c r="G4222" s="61">
        <v>1E-4</v>
      </c>
      <c r="H4222" s="61">
        <f>IF(OR(G4222="",G4223="",G4224="",G4225=""),"",(SUMIF(A4222:A$7000,A4222,G4222:G$7000)))</f>
        <v>3.4500000000000003E-2</v>
      </c>
      <c r="I4222" s="61" t="str">
        <f t="shared" si="396"/>
        <v/>
      </c>
      <c r="J4222" s="61" t="str">
        <f t="shared" si="392"/>
        <v/>
      </c>
      <c r="K4222" s="61">
        <f t="array" ref="K4222">(MAX(IF($A4222=InsertVoiceSwitchActivateLOG!A$1:A$7000,InsertVoiceSwitchActivateLOG!H$1:H$7000,0)))</f>
        <v>4.6600000000000003E-2</v>
      </c>
      <c r="L4222" s="61" t="str">
        <f t="shared" si="397"/>
        <v/>
      </c>
      <c r="M4222" s="61">
        <f t="shared" si="395"/>
        <v>20.199999999988449</v>
      </c>
      <c r="N4222" s="59">
        <f t="shared" si="393"/>
        <v>84</v>
      </c>
      <c r="O4222" s="59">
        <f t="shared" si="394"/>
        <v>1</v>
      </c>
    </row>
    <row r="4223" spans="1:15" ht="12.5" customHeight="1" x14ac:dyDescent="0.35">
      <c r="A4223" s="2">
        <v>84</v>
      </c>
      <c r="B4223" s="2" t="s">
        <v>56</v>
      </c>
      <c r="C4223" s="69">
        <v>178.15280000000001</v>
      </c>
      <c r="D4223" t="s">
        <v>50</v>
      </c>
      <c r="E4223" s="2" t="s">
        <v>41</v>
      </c>
      <c r="F4223" s="2" t="s">
        <v>55</v>
      </c>
      <c r="G4223" s="2">
        <v>1.1000000000000001E-3</v>
      </c>
      <c r="H4223" s="2">
        <f>IF(OR(G4223="",G4224="",G4225="",G4226=""),"",(SUMIF(A4223:A$7000,A4223,G4223:G$7000)))</f>
        <v>3.44E-2</v>
      </c>
      <c r="I4223" s="55" t="str">
        <f t="shared" si="396"/>
        <v/>
      </c>
      <c r="J4223" s="61" t="str">
        <f t="shared" si="392"/>
        <v/>
      </c>
      <c r="K4223" s="55">
        <f t="array" ref="K4223">(MAX(IF($A4223=InsertVoiceSwitchActivateLOG!A$1:A$7000,InsertVoiceSwitchActivateLOG!H$1:H$7000,0)))</f>
        <v>4.6600000000000003E-2</v>
      </c>
      <c r="L4223" s="55" t="str">
        <f t="shared" si="397"/>
        <v/>
      </c>
      <c r="M4223" s="55">
        <f t="shared" si="395"/>
        <v>25.600000000025602</v>
      </c>
      <c r="N4223" s="59">
        <f t="shared" si="393"/>
        <v>84</v>
      </c>
      <c r="O4223" s="59">
        <f t="shared" si="394"/>
        <v>1</v>
      </c>
    </row>
    <row r="4224" spans="1:15" ht="12.5" customHeight="1" x14ac:dyDescent="0.35">
      <c r="A4224" s="61">
        <v>84</v>
      </c>
      <c r="B4224" s="61" t="s">
        <v>56</v>
      </c>
      <c r="C4224" s="70">
        <v>178.1721</v>
      </c>
      <c r="D4224" s="59" t="s">
        <v>50</v>
      </c>
      <c r="E4224" s="61" t="s">
        <v>41</v>
      </c>
      <c r="F4224" s="61" t="s">
        <v>55</v>
      </c>
      <c r="G4224" s="61">
        <v>1.1000000000000001E-3</v>
      </c>
      <c r="H4224" s="61">
        <f>IF(OR(G4224="",G4225="",G4226="",G4227=""),"",(SUMIF(A4224:A$7000,A4224,G4224:G$7000)))</f>
        <v>3.3300000000000003E-2</v>
      </c>
      <c r="I4224" s="61" t="str">
        <f t="shared" si="396"/>
        <v/>
      </c>
      <c r="J4224" s="61" t="str">
        <f t="shared" si="392"/>
        <v/>
      </c>
      <c r="K4224" s="61">
        <f t="array" ref="K4224">(MAX(IF($A4224=InsertVoiceSwitchActivateLOG!A$1:A$7000,InsertVoiceSwitchActivateLOG!H$1:H$7000,0)))</f>
        <v>4.6600000000000003E-2</v>
      </c>
      <c r="L4224" s="61" t="str">
        <f t="shared" si="397"/>
        <v/>
      </c>
      <c r="M4224" s="61">
        <f t="shared" si="395"/>
        <v>19.299999999986994</v>
      </c>
      <c r="N4224" s="59">
        <f t="shared" si="393"/>
        <v>84</v>
      </c>
      <c r="O4224" s="59">
        <f t="shared" si="394"/>
        <v>1</v>
      </c>
    </row>
    <row r="4225" spans="1:15" ht="12.5" customHeight="1" x14ac:dyDescent="0.35">
      <c r="A4225" s="2">
        <v>84</v>
      </c>
      <c r="B4225" s="2" t="s">
        <v>56</v>
      </c>
      <c r="C4225" s="69">
        <v>178.1918</v>
      </c>
      <c r="D4225" t="s">
        <v>50</v>
      </c>
      <c r="E4225" s="2" t="s">
        <v>41</v>
      </c>
      <c r="F4225" s="2" t="s">
        <v>55</v>
      </c>
      <c r="G4225" s="2">
        <v>2.5000000000000001E-3</v>
      </c>
      <c r="H4225" s="2">
        <f>IF(OR(G4225="",G4226="",G4227="",G4228=""),"",(SUMIF(A4225:A$7000,A4225,G4225:G$7000)))</f>
        <v>3.2199999999999999E-2</v>
      </c>
      <c r="I4225" s="55" t="str">
        <f t="shared" si="396"/>
        <v/>
      </c>
      <c r="J4225" s="61" t="str">
        <f t="shared" si="392"/>
        <v/>
      </c>
      <c r="K4225" s="55">
        <f t="array" ref="K4225">(MAX(IF($A4225=InsertVoiceSwitchActivateLOG!A$1:A$7000,InsertVoiceSwitchActivateLOG!H$1:H$7000,0)))</f>
        <v>4.6600000000000003E-2</v>
      </c>
      <c r="L4225" s="55" t="str">
        <f t="shared" si="397"/>
        <v/>
      </c>
      <c r="M4225" s="55">
        <f t="shared" si="395"/>
        <v>19.700000000000273</v>
      </c>
      <c r="N4225" s="59">
        <f t="shared" si="393"/>
        <v>84</v>
      </c>
      <c r="O4225" s="59">
        <f t="shared" si="394"/>
        <v>1</v>
      </c>
    </row>
    <row r="4226" spans="1:15" ht="12.5" customHeight="1" x14ac:dyDescent="0.35">
      <c r="A4226" s="61">
        <v>84</v>
      </c>
      <c r="B4226" s="61" t="s">
        <v>56</v>
      </c>
      <c r="C4226" s="70">
        <v>178.2191</v>
      </c>
      <c r="D4226" s="59" t="s">
        <v>50</v>
      </c>
      <c r="E4226" s="61" t="s">
        <v>41</v>
      </c>
      <c r="F4226" s="61" t="s">
        <v>55</v>
      </c>
      <c r="G4226" s="61">
        <v>2.5000000000000001E-3</v>
      </c>
      <c r="H4226" s="61">
        <f>IF(OR(G4226="",G4227="",G4228="",G4229=""),"",(SUMIF(A4226:A$7000,A4226,G4226:G$7000)))</f>
        <v>2.9700000000000004E-2</v>
      </c>
      <c r="I4226" s="61" t="str">
        <f t="shared" si="396"/>
        <v/>
      </c>
      <c r="J4226" s="61" t="str">
        <f t="shared" si="392"/>
        <v/>
      </c>
      <c r="K4226" s="61">
        <f t="array" ref="K4226">(MAX(IF($A4226=InsertVoiceSwitchActivateLOG!A$1:A$7000,InsertVoiceSwitchActivateLOG!H$1:H$7000,0)))</f>
        <v>4.6600000000000003E-2</v>
      </c>
      <c r="L4226" s="61" t="str">
        <f t="shared" si="397"/>
        <v/>
      </c>
      <c r="M4226" s="61">
        <f t="shared" si="395"/>
        <v>27.299999999996771</v>
      </c>
      <c r="N4226" s="59">
        <f t="shared" si="393"/>
        <v>84</v>
      </c>
      <c r="O4226" s="59">
        <f t="shared" si="394"/>
        <v>1</v>
      </c>
    </row>
    <row r="4227" spans="1:15" ht="12.5" customHeight="1" x14ac:dyDescent="0.35">
      <c r="A4227" s="2">
        <v>84</v>
      </c>
      <c r="B4227" s="2" t="s">
        <v>56</v>
      </c>
      <c r="C4227" s="69">
        <v>178.24420000000001</v>
      </c>
      <c r="D4227" t="s">
        <v>50</v>
      </c>
      <c r="E4227" s="2" t="s">
        <v>41</v>
      </c>
      <c r="F4227" s="2" t="s">
        <v>55</v>
      </c>
      <c r="G4227" s="2">
        <v>5.0000000000000001E-3</v>
      </c>
      <c r="H4227" s="2">
        <f>IF(OR(G4227="",G4228="",G4229="",G4230=""),"",(SUMIF(A4227:A$7000,A4227,G4227:G$7000)))</f>
        <v>2.7200000000000002E-2</v>
      </c>
      <c r="I4227" s="55" t="str">
        <f t="shared" si="396"/>
        <v/>
      </c>
      <c r="J4227" s="61" t="str">
        <f t="shared" si="392"/>
        <v/>
      </c>
      <c r="K4227" s="55">
        <f t="array" ref="K4227">(MAX(IF($A4227=InsertVoiceSwitchActivateLOG!A$1:A$7000,InsertVoiceSwitchActivateLOG!H$1:H$7000,0)))</f>
        <v>4.6600000000000003E-2</v>
      </c>
      <c r="L4227" s="55" t="str">
        <f t="shared" si="397"/>
        <v/>
      </c>
      <c r="M4227" s="55">
        <f t="shared" si="395"/>
        <v>25.100000000009004</v>
      </c>
      <c r="N4227" s="59">
        <f t="shared" si="393"/>
        <v>84</v>
      </c>
      <c r="O4227" s="59">
        <f t="shared" si="394"/>
        <v>1</v>
      </c>
    </row>
    <row r="4228" spans="1:15" ht="12.5" customHeight="1" x14ac:dyDescent="0.35">
      <c r="A4228" s="61">
        <v>84</v>
      </c>
      <c r="B4228" s="61" t="s">
        <v>56</v>
      </c>
      <c r="C4228" s="70">
        <v>178.26509999999999</v>
      </c>
      <c r="D4228" s="59" t="s">
        <v>50</v>
      </c>
      <c r="E4228" s="61" t="s">
        <v>41</v>
      </c>
      <c r="F4228" s="61" t="s">
        <v>55</v>
      </c>
      <c r="G4228" s="61">
        <v>5.0000000000000001E-3</v>
      </c>
      <c r="H4228" s="61">
        <f>IF(OR(G4228="",G4229="",G4230="",G4231=""),"",(SUMIF(A4228:A$7000,A4228,G4228:G$7000)))</f>
        <v>2.2200000000000004E-2</v>
      </c>
      <c r="I4228" s="61" t="str">
        <f t="shared" si="396"/>
        <v/>
      </c>
      <c r="J4228" s="61" t="str">
        <f t="shared" si="392"/>
        <v/>
      </c>
      <c r="K4228" s="61">
        <f t="array" ref="K4228">(MAX(IF($A4228=InsertVoiceSwitchActivateLOG!A$1:A$7000,InsertVoiceSwitchActivateLOG!H$1:H$7000,0)))</f>
        <v>4.6600000000000003E-2</v>
      </c>
      <c r="L4228" s="61" t="str">
        <f t="shared" si="397"/>
        <v/>
      </c>
      <c r="M4228" s="61">
        <f t="shared" si="395"/>
        <v>20.899999999983265</v>
      </c>
      <c r="N4228" s="59">
        <f t="shared" si="393"/>
        <v>84</v>
      </c>
      <c r="O4228" s="59">
        <f t="shared" si="394"/>
        <v>-1</v>
      </c>
    </row>
    <row r="4229" spans="1:15" ht="12.5" customHeight="1" x14ac:dyDescent="0.35">
      <c r="A4229" s="2">
        <v>84</v>
      </c>
      <c r="B4229" s="2" t="s">
        <v>56</v>
      </c>
      <c r="C4229" s="69">
        <v>178.28829999999999</v>
      </c>
      <c r="D4229" t="s">
        <v>50</v>
      </c>
      <c r="E4229" s="2" t="s">
        <v>41</v>
      </c>
      <c r="F4229" s="2" t="s">
        <v>55</v>
      </c>
      <c r="G4229" s="2">
        <v>2.5000000000000001E-3</v>
      </c>
      <c r="H4229" s="2">
        <f>IF(OR(G4229="",G4230="",G4231="",G4232=""),"",(SUMIF(A4229:A$7000,A4229,G4229:G$7000)))</f>
        <v>1.72E-2</v>
      </c>
      <c r="I4229" s="55" t="str">
        <f t="shared" si="396"/>
        <v/>
      </c>
      <c r="J4229" s="61" t="str">
        <f t="shared" si="392"/>
        <v/>
      </c>
      <c r="K4229" s="55">
        <f t="array" ref="K4229">(MAX(IF($A4229=InsertVoiceSwitchActivateLOG!A$1:A$7000,InsertVoiceSwitchActivateLOG!H$1:H$7000,0)))</f>
        <v>4.6600000000000003E-2</v>
      </c>
      <c r="L4229" s="55" t="str">
        <f t="shared" si="397"/>
        <v/>
      </c>
      <c r="M4229" s="55">
        <f t="shared" si="395"/>
        <v>23.200000000002774</v>
      </c>
      <c r="N4229" s="59">
        <f t="shared" si="393"/>
        <v>84</v>
      </c>
      <c r="O4229" s="59">
        <f t="shared" si="394"/>
        <v>1</v>
      </c>
    </row>
    <row r="4230" spans="1:15" ht="12.5" customHeight="1" x14ac:dyDescent="0.35">
      <c r="A4230" s="61">
        <v>84</v>
      </c>
      <c r="B4230" s="61" t="s">
        <v>56</v>
      </c>
      <c r="C4230" s="70">
        <v>178.3073</v>
      </c>
      <c r="D4230" s="59" t="s">
        <v>50</v>
      </c>
      <c r="E4230" s="61" t="s">
        <v>41</v>
      </c>
      <c r="F4230" s="61" t="s">
        <v>55</v>
      </c>
      <c r="G4230" s="61">
        <v>4.4999999999999997E-3</v>
      </c>
      <c r="H4230" s="61">
        <f>IF(OR(G4230="",G4231="",G4232="",G4233=""),"",(SUMIF(A4230:A$7000,A4230,G4230:G$7000)))</f>
        <v>1.4700000000000001E-2</v>
      </c>
      <c r="I4230" s="61" t="str">
        <f t="shared" si="396"/>
        <v/>
      </c>
      <c r="J4230" s="61" t="str">
        <f t="shared" si="392"/>
        <v/>
      </c>
      <c r="K4230" s="61">
        <f t="array" ref="K4230">(MAX(IF($A4230=InsertVoiceSwitchActivateLOG!A$1:A$7000,InsertVoiceSwitchActivateLOG!H$1:H$7000,0)))</f>
        <v>4.6600000000000003E-2</v>
      </c>
      <c r="L4230" s="61" t="str">
        <f t="shared" si="397"/>
        <v/>
      </c>
      <c r="M4230" s="61">
        <f t="shared" si="395"/>
        <v>19.000000000005457</v>
      </c>
      <c r="N4230" s="59">
        <f t="shared" si="393"/>
        <v>84</v>
      </c>
      <c r="O4230" s="59">
        <f t="shared" si="394"/>
        <v>-1</v>
      </c>
    </row>
    <row r="4231" spans="1:15" ht="12.5" customHeight="1" x14ac:dyDescent="0.35">
      <c r="A4231" s="2">
        <v>84</v>
      </c>
      <c r="B4231" s="2" t="s">
        <v>56</v>
      </c>
      <c r="C4231" s="69">
        <v>178.32759999999999</v>
      </c>
      <c r="D4231" t="s">
        <v>50</v>
      </c>
      <c r="E4231" s="2" t="s">
        <v>41</v>
      </c>
      <c r="F4231" s="2" t="s">
        <v>55</v>
      </c>
      <c r="G4231" s="2">
        <v>2.8999999999999998E-3</v>
      </c>
      <c r="H4231" s="2">
        <f>IF(OR(G4231="",G4232="",G4233="",G4234=""),"",(SUMIF(A4231:A$7000,A4231,G4231:G$7000)))</f>
        <v>1.0200000000000001E-2</v>
      </c>
      <c r="I4231" s="55" t="str">
        <f t="shared" si="396"/>
        <v/>
      </c>
      <c r="J4231" s="61" t="str">
        <f t="shared" si="392"/>
        <v/>
      </c>
      <c r="K4231" s="55">
        <f t="array" ref="K4231">(MAX(IF($A4231=InsertVoiceSwitchActivateLOG!A$1:A$7000,InsertVoiceSwitchActivateLOG!H$1:H$7000,0)))</f>
        <v>4.6600000000000003E-2</v>
      </c>
      <c r="L4231" s="55" t="str">
        <f t="shared" si="397"/>
        <v/>
      </c>
      <c r="M4231" s="55">
        <f t="shared" si="395"/>
        <v>20.299999999991769</v>
      </c>
      <c r="N4231" s="59">
        <f t="shared" si="393"/>
        <v>84</v>
      </c>
      <c r="O4231" s="59">
        <f t="shared" si="394"/>
        <v>1</v>
      </c>
    </row>
    <row r="4232" spans="1:15" ht="12.5" customHeight="1" x14ac:dyDescent="0.35">
      <c r="A4232" s="61">
        <v>84</v>
      </c>
      <c r="B4232" s="61" t="s">
        <v>56</v>
      </c>
      <c r="C4232" s="70">
        <v>178.34780000000001</v>
      </c>
      <c r="D4232" s="59" t="s">
        <v>50</v>
      </c>
      <c r="E4232" s="61" t="s">
        <v>41</v>
      </c>
      <c r="F4232" s="61" t="s">
        <v>55</v>
      </c>
      <c r="G4232" s="61">
        <v>2.8999999999999998E-3</v>
      </c>
      <c r="H4232" s="61">
        <f>IF(OR(G4232="",G4233="",G4234="",G4235=""),"",(SUMIF(A4232:A$7000,A4232,G4232:G$7000)))</f>
        <v>7.3000000000000009E-3</v>
      </c>
      <c r="I4232" s="61" t="str">
        <f t="shared" si="396"/>
        <v/>
      </c>
      <c r="J4232" s="61" t="str">
        <f t="shared" si="392"/>
        <v/>
      </c>
      <c r="K4232" s="61">
        <f t="array" ref="K4232">(MAX(IF($A4232=InsertVoiceSwitchActivateLOG!A$1:A$7000,InsertVoiceSwitchActivateLOG!H$1:H$7000,0)))</f>
        <v>4.6600000000000003E-2</v>
      </c>
      <c r="L4232" s="61" t="str">
        <f t="shared" si="397"/>
        <v/>
      </c>
      <c r="M4232" s="61">
        <f t="shared" si="395"/>
        <v>20.200000000016871</v>
      </c>
      <c r="N4232" s="59">
        <f t="shared" si="393"/>
        <v>84</v>
      </c>
      <c r="O4232" s="59">
        <f t="shared" si="394"/>
        <v>-1</v>
      </c>
    </row>
    <row r="4233" spans="1:15" ht="12.5" customHeight="1" x14ac:dyDescent="0.35">
      <c r="A4233" s="2">
        <v>84</v>
      </c>
      <c r="B4233" s="2" t="s">
        <v>56</v>
      </c>
      <c r="C4233" s="69">
        <v>178.36490000000001</v>
      </c>
      <c r="D4233" t="s">
        <v>50</v>
      </c>
      <c r="E4233" s="2" t="s">
        <v>41</v>
      </c>
      <c r="F4233" s="2" t="s">
        <v>55</v>
      </c>
      <c r="G4233" s="2">
        <v>2.5999999999999999E-3</v>
      </c>
      <c r="H4233" s="2">
        <f>IF(OR(G4233="",G4234="",G4235="",G4236=""),"",(SUMIF(A4233:A$7000,A4233,G4233:G$7000)))</f>
        <v>4.3999999999999994E-3</v>
      </c>
      <c r="I4233" s="55" t="str">
        <f t="shared" si="396"/>
        <v/>
      </c>
      <c r="J4233" s="61" t="str">
        <f t="shared" si="392"/>
        <v/>
      </c>
      <c r="K4233" s="55">
        <f t="array" ref="K4233">(MAX(IF($A4233=InsertVoiceSwitchActivateLOG!A$1:A$7000,InsertVoiceSwitchActivateLOG!H$1:H$7000,0)))</f>
        <v>4.6600000000000003E-2</v>
      </c>
      <c r="L4233" s="55" t="str">
        <f t="shared" si="397"/>
        <v/>
      </c>
      <c r="M4233" s="55">
        <f t="shared" si="395"/>
        <v>17.099999999999227</v>
      </c>
      <c r="N4233" s="59">
        <f t="shared" si="393"/>
        <v>84</v>
      </c>
      <c r="O4233" s="59">
        <f t="shared" si="394"/>
        <v>-1</v>
      </c>
    </row>
    <row r="4234" spans="1:15" ht="12.5" customHeight="1" x14ac:dyDescent="0.35">
      <c r="A4234" s="61">
        <v>84</v>
      </c>
      <c r="B4234" s="61" t="s">
        <v>54</v>
      </c>
      <c r="C4234" s="70">
        <v>178.38079999999999</v>
      </c>
      <c r="D4234" s="59" t="s">
        <v>50</v>
      </c>
      <c r="E4234" s="61" t="s">
        <v>41</v>
      </c>
      <c r="F4234" s="61" t="s">
        <v>55</v>
      </c>
      <c r="G4234" s="61">
        <v>5.0000000000000001E-4</v>
      </c>
      <c r="H4234" s="61">
        <f>IF(OR(G4234="",G4235="",G4236="",G4237=""),"",(SUMIF(A4234:A$7000,A4234,G4234:G$7000)))</f>
        <v>1.8E-3</v>
      </c>
      <c r="I4234" s="61" t="str">
        <f t="shared" si="396"/>
        <v/>
      </c>
      <c r="J4234" s="61" t="str">
        <f t="shared" si="392"/>
        <v/>
      </c>
      <c r="K4234" s="61">
        <f t="array" ref="K4234">(MAX(IF($A4234=InsertVoiceSwitchActivateLOG!A$1:A$7000,InsertVoiceSwitchActivateLOG!H$1:H$7000,0)))</f>
        <v>4.6600000000000003E-2</v>
      </c>
      <c r="L4234" s="61" t="str">
        <f t="shared" si="397"/>
        <v/>
      </c>
      <c r="M4234" s="61">
        <f t="shared" si="395"/>
        <v>15.899999999987813</v>
      </c>
      <c r="N4234" s="59">
        <f t="shared" si="393"/>
        <v>84</v>
      </c>
      <c r="O4234" s="59">
        <f t="shared" si="394"/>
        <v>1</v>
      </c>
    </row>
    <row r="4235" spans="1:15" ht="12.5" customHeight="1" x14ac:dyDescent="0.35">
      <c r="A4235" s="2">
        <v>84</v>
      </c>
      <c r="B4235" s="2" t="s">
        <v>54</v>
      </c>
      <c r="C4235" s="69">
        <v>178.39699999999999</v>
      </c>
      <c r="D4235" t="s">
        <v>50</v>
      </c>
      <c r="E4235" s="2" t="s">
        <v>41</v>
      </c>
      <c r="F4235" s="2" t="s">
        <v>55</v>
      </c>
      <c r="G4235" s="2">
        <v>5.0000000000000001E-4</v>
      </c>
      <c r="H4235" s="2" t="str">
        <f>IF(OR(G4235="",G4236="",G4237="",G4238=""),"",(SUMIF(A4235:A$7000,A4235,G4235:G$7000)))</f>
        <v/>
      </c>
      <c r="I4235" s="55" t="str">
        <f t="shared" si="396"/>
        <v/>
      </c>
      <c r="J4235" s="61" t="str">
        <f t="shared" si="392"/>
        <v/>
      </c>
      <c r="K4235" s="55">
        <f t="array" ref="K4235">(MAX(IF($A4235=InsertVoiceSwitchActivateLOG!A$1:A$7000,InsertVoiceSwitchActivateLOG!H$1:H$7000,0)))</f>
        <v>4.6600000000000003E-2</v>
      </c>
      <c r="L4235" s="55" t="str">
        <f t="shared" si="397"/>
        <v/>
      </c>
      <c r="M4235" s="55">
        <f t="shared" si="395"/>
        <v>16.199999999997772</v>
      </c>
      <c r="N4235" s="59">
        <f t="shared" si="393"/>
        <v>84</v>
      </c>
      <c r="O4235" s="59">
        <f t="shared" si="394"/>
        <v>1</v>
      </c>
    </row>
    <row r="4236" spans="1:15" ht="12.5" customHeight="1" x14ac:dyDescent="0.35">
      <c r="A4236" s="61">
        <v>84</v>
      </c>
      <c r="B4236" s="61" t="s">
        <v>54</v>
      </c>
      <c r="C4236" s="70">
        <v>178.41239999999999</v>
      </c>
      <c r="D4236" s="59" t="s">
        <v>50</v>
      </c>
      <c r="E4236" s="61" t="s">
        <v>41</v>
      </c>
      <c r="F4236" s="61" t="s">
        <v>55</v>
      </c>
      <c r="G4236" s="61">
        <v>5.0000000000000001E-4</v>
      </c>
      <c r="H4236" s="61" t="str">
        <f>IF(OR(G4236="",G4237="",G4238="",G4239=""),"",(SUMIF(A4236:A$7000,A4236,G4236:G$7000)))</f>
        <v/>
      </c>
      <c r="I4236" s="61" t="str">
        <f t="shared" si="396"/>
        <v/>
      </c>
      <c r="J4236" s="61" t="str">
        <f t="shared" si="392"/>
        <v/>
      </c>
      <c r="K4236" s="61">
        <f t="array" ref="K4236">(MAX(IF($A4236=InsertVoiceSwitchActivateLOG!A$1:A$7000,InsertVoiceSwitchActivateLOG!H$1:H$7000,0)))</f>
        <v>4.6600000000000003E-2</v>
      </c>
      <c r="L4236" s="61" t="str">
        <f t="shared" si="397"/>
        <v/>
      </c>
      <c r="M4236" s="61">
        <f t="shared" si="395"/>
        <v>15.399999999999636</v>
      </c>
      <c r="N4236" s="59">
        <f t="shared" si="393"/>
        <v>84</v>
      </c>
      <c r="O4236" s="59">
        <f t="shared" si="394"/>
        <v>-1</v>
      </c>
    </row>
    <row r="4237" spans="1:15" ht="12.5" customHeight="1" x14ac:dyDescent="0.35">
      <c r="A4237" s="2">
        <v>84</v>
      </c>
      <c r="B4237" s="2" t="s">
        <v>54</v>
      </c>
      <c r="C4237" s="69">
        <v>178.42920000000001</v>
      </c>
      <c r="D4237" t="s">
        <v>50</v>
      </c>
      <c r="E4237" s="2" t="s">
        <v>41</v>
      </c>
      <c r="F4237" s="2" t="s">
        <v>55</v>
      </c>
      <c r="G4237" s="2">
        <v>2.9999999999999997E-4</v>
      </c>
      <c r="H4237" s="2" t="str">
        <f>IF(OR(G4237="",G4238="",G4239="",G4240=""),"",(SUMIF(A4237:A$7000,A4237,G4237:G$7000)))</f>
        <v/>
      </c>
      <c r="I4237" s="55" t="str">
        <f t="shared" si="396"/>
        <v/>
      </c>
      <c r="J4237" s="61" t="str">
        <f t="shared" si="392"/>
        <v/>
      </c>
      <c r="K4237" s="55">
        <f t="array" ref="K4237">(MAX(IF($A4237=InsertVoiceSwitchActivateLOG!A$1:A$7000,InsertVoiceSwitchActivateLOG!H$1:H$7000,0)))</f>
        <v>4.6600000000000003E-2</v>
      </c>
      <c r="L4237" s="55" t="str">
        <f t="shared" si="397"/>
        <v/>
      </c>
      <c r="M4237" s="55">
        <f t="shared" si="395"/>
        <v>16.80000000001769</v>
      </c>
      <c r="N4237" s="59" t="str">
        <f t="shared" si="393"/>
        <v/>
      </c>
      <c r="O4237" s="59" t="str">
        <f t="shared" si="394"/>
        <v/>
      </c>
    </row>
    <row r="4238" spans="1:15" ht="12.5" customHeight="1" x14ac:dyDescent="0.35">
      <c r="A4238" s="61">
        <v>84</v>
      </c>
      <c r="B4238" s="61" t="s">
        <v>54</v>
      </c>
      <c r="C4238" s="70">
        <v>178.44649999999999</v>
      </c>
      <c r="D4238" s="59" t="s">
        <v>50</v>
      </c>
      <c r="E4238" s="61" t="s">
        <v>41</v>
      </c>
      <c r="F4238" s="61" t="s">
        <v>55</v>
      </c>
      <c r="G4238" s="61"/>
      <c r="H4238" s="61" t="str">
        <f>IF(OR(G4238="",G4239="",G4240="",G4241=""),"",(SUMIF(A4238:A$7000,A4238,G4238:G$7000)))</f>
        <v/>
      </c>
      <c r="I4238" s="61" t="str">
        <f t="shared" si="396"/>
        <v/>
      </c>
      <c r="J4238" s="61" t="str">
        <f t="shared" si="392"/>
        <v/>
      </c>
      <c r="K4238" s="61">
        <f t="array" ref="K4238">(MAX(IF($A4238=InsertVoiceSwitchActivateLOG!A$1:A$7000,InsertVoiceSwitchActivateLOG!H$1:H$7000,0)))</f>
        <v>4.6600000000000003E-2</v>
      </c>
      <c r="L4238" s="61" t="str">
        <f t="shared" si="397"/>
        <v/>
      </c>
      <c r="M4238" s="61">
        <f t="shared" si="395"/>
        <v>17.299999999977445</v>
      </c>
      <c r="N4238" s="59" t="str">
        <f t="shared" si="393"/>
        <v/>
      </c>
      <c r="O4238" s="59" t="str">
        <f t="shared" si="394"/>
        <v/>
      </c>
    </row>
    <row r="4239" spans="1:15" ht="12.5" customHeight="1" x14ac:dyDescent="0.35">
      <c r="A4239" s="2">
        <v>84</v>
      </c>
      <c r="B4239" s="2" t="s">
        <v>54</v>
      </c>
      <c r="C4239" s="69">
        <v>178.46209999999999</v>
      </c>
      <c r="D4239" t="s">
        <v>50</v>
      </c>
      <c r="E4239" s="2" t="s">
        <v>41</v>
      </c>
      <c r="F4239" s="2" t="s">
        <v>55</v>
      </c>
      <c r="G4239" s="2"/>
      <c r="H4239" s="2" t="str">
        <f>IF(OR(G4239="",G4240="",G4241="",G4242=""),"",(SUMIF(A4239:A$7000,A4239,G4239:G$7000)))</f>
        <v/>
      </c>
      <c r="I4239" s="55" t="str">
        <f t="shared" si="396"/>
        <v/>
      </c>
      <c r="J4239" s="61" t="str">
        <f t="shared" si="392"/>
        <v/>
      </c>
      <c r="K4239" s="55">
        <f t="array" ref="K4239">(MAX(IF($A4239=InsertVoiceSwitchActivateLOG!A$1:A$7000,InsertVoiceSwitchActivateLOG!H$1:H$7000,0)))</f>
        <v>4.6600000000000003E-2</v>
      </c>
      <c r="L4239" s="55" t="str">
        <f t="shared" si="397"/>
        <v/>
      </c>
      <c r="M4239" s="55">
        <f t="shared" si="395"/>
        <v>15.600000000006276</v>
      </c>
      <c r="N4239" s="59" t="str">
        <f t="shared" si="393"/>
        <v/>
      </c>
      <c r="O4239" s="59" t="str">
        <f t="shared" si="394"/>
        <v/>
      </c>
    </row>
    <row r="4240" spans="1:15" ht="12.5" customHeight="1" x14ac:dyDescent="0.35">
      <c r="A4240" s="61">
        <v>84</v>
      </c>
      <c r="B4240" s="61" t="s">
        <v>54</v>
      </c>
      <c r="C4240" s="70">
        <v>178.4787</v>
      </c>
      <c r="D4240" s="59" t="s">
        <v>50</v>
      </c>
      <c r="E4240" s="61" t="s">
        <v>41</v>
      </c>
      <c r="F4240" s="61" t="s">
        <v>55</v>
      </c>
      <c r="G4240" s="61"/>
      <c r="H4240" s="61" t="str">
        <f>IF(OR(G4240="",G4241="",G4242="",G4243=""),"",(SUMIF(A4240:A$7000,A4240,G4240:G$7000)))</f>
        <v/>
      </c>
      <c r="I4240" s="61" t="str">
        <f t="shared" si="396"/>
        <v/>
      </c>
      <c r="J4240" s="61" t="str">
        <f t="shared" si="392"/>
        <v/>
      </c>
      <c r="K4240" s="61">
        <f t="array" ref="K4240">(MAX(IF($A4240=InsertVoiceSwitchActivateLOG!A$1:A$7000,InsertVoiceSwitchActivateLOG!H$1:H$7000,0)))</f>
        <v>4.6600000000000003E-2</v>
      </c>
      <c r="L4240" s="61" t="str">
        <f t="shared" si="397"/>
        <v/>
      </c>
      <c r="M4240" s="61">
        <f t="shared" si="395"/>
        <v>16.60000000001105</v>
      </c>
      <c r="N4240" s="59" t="str">
        <f t="shared" si="393"/>
        <v/>
      </c>
      <c r="O4240" s="59" t="str">
        <f t="shared" si="394"/>
        <v/>
      </c>
    </row>
    <row r="4241" spans="1:15" ht="12.5" customHeight="1" x14ac:dyDescent="0.35">
      <c r="A4241" s="2">
        <v>85</v>
      </c>
      <c r="B4241" s="2" t="s">
        <v>54</v>
      </c>
      <c r="C4241" s="69">
        <v>179.5104</v>
      </c>
      <c r="D4241" t="s">
        <v>50</v>
      </c>
      <c r="E4241" s="2" t="s">
        <v>44</v>
      </c>
      <c r="F4241" s="2" t="s">
        <v>55</v>
      </c>
      <c r="G4241" s="2"/>
      <c r="H4241" s="2" t="str">
        <f>IF(OR(G4241="",G4242="",G4243="",G4244=""),"",(SUMIF(A4241:A$7000,A4241,G4241:G$7000)))</f>
        <v/>
      </c>
      <c r="I4241" s="55" t="str">
        <f t="shared" si="396"/>
        <v/>
      </c>
      <c r="J4241" s="61" t="str">
        <f t="shared" ref="J4241:J4304" si="398">IF(L4241="","",(VLOOKUP(A4241,A4241:E11225,5,FALSE)))</f>
        <v/>
      </c>
      <c r="K4241" s="55">
        <f t="array" ref="K4241">(MAX(IF($A4241=InsertVoiceSwitchActivateLOG!A$1:A$7000,InsertVoiceSwitchActivateLOG!H$1:H$7000,0)))</f>
        <v>1.5699999999999999E-2</v>
      </c>
      <c r="L4241" s="55" t="str">
        <f t="shared" si="397"/>
        <v/>
      </c>
      <c r="M4241" s="55">
        <f t="shared" si="395"/>
        <v>0</v>
      </c>
      <c r="N4241" s="59" t="str">
        <f t="shared" ref="N4241:N4304" si="399">IF(AND(G4241&gt;0,G4242&gt;0,G4240&gt;0),A4241,"")</f>
        <v/>
      </c>
      <c r="O4241" s="59" t="str">
        <f t="shared" ref="O4241:O4304" si="400">IF(N4241="","",(IF(G4241&gt;G4242,-1,1)))</f>
        <v/>
      </c>
    </row>
    <row r="4242" spans="1:15" ht="12.5" customHeight="1" x14ac:dyDescent="0.35">
      <c r="A4242" s="61">
        <v>85</v>
      </c>
      <c r="B4242" s="61" t="s">
        <v>54</v>
      </c>
      <c r="C4242" s="70">
        <v>179.53809999999999</v>
      </c>
      <c r="D4242" s="59" t="s">
        <v>50</v>
      </c>
      <c r="E4242" s="61" t="s">
        <v>44</v>
      </c>
      <c r="F4242" s="61" t="s">
        <v>55</v>
      </c>
      <c r="G4242" s="61"/>
      <c r="H4242" s="61" t="str">
        <f>IF(OR(G4242="",G4243="",G4244="",G4245=""),"",(SUMIF(A4242:A$7000,A4242,G4242:G$7000)))</f>
        <v/>
      </c>
      <c r="I4242" s="61" t="str">
        <f t="shared" si="396"/>
        <v/>
      </c>
      <c r="J4242" s="61" t="str">
        <f t="shared" si="398"/>
        <v/>
      </c>
      <c r="K4242" s="61">
        <f t="array" ref="K4242">(MAX(IF($A4242=InsertVoiceSwitchActivateLOG!A$1:A$7000,InsertVoiceSwitchActivateLOG!H$1:H$7000,0)))</f>
        <v>1.5699999999999999E-2</v>
      </c>
      <c r="L4242" s="61" t="str">
        <f t="shared" si="397"/>
        <v/>
      </c>
      <c r="M4242" s="61">
        <f t="shared" ref="M4242:M4305" si="401">IF(A4242=A4241,ABS(C4242-C4241),0)*1000</f>
        <v>27.699999999981628</v>
      </c>
      <c r="N4242" s="59" t="str">
        <f t="shared" si="399"/>
        <v/>
      </c>
      <c r="O4242" s="59" t="str">
        <f t="shared" si="400"/>
        <v/>
      </c>
    </row>
    <row r="4243" spans="1:15" ht="12.5" customHeight="1" x14ac:dyDescent="0.35">
      <c r="A4243" s="2">
        <v>85</v>
      </c>
      <c r="B4243" s="2" t="s">
        <v>54</v>
      </c>
      <c r="C4243" s="69">
        <v>179.5676</v>
      </c>
      <c r="D4243" t="s">
        <v>50</v>
      </c>
      <c r="E4243" s="2" t="s">
        <v>44</v>
      </c>
      <c r="F4243" s="2" t="s">
        <v>55</v>
      </c>
      <c r="G4243" s="2"/>
      <c r="H4243" s="2" t="str">
        <f>IF(OR(G4243="",G4244="",G4245="",G4246=""),"",(SUMIF(A4243:A$7000,A4243,G4243:G$7000)))</f>
        <v/>
      </c>
      <c r="I4243" s="55" t="str">
        <f t="shared" si="396"/>
        <v/>
      </c>
      <c r="J4243" s="61" t="str">
        <f t="shared" si="398"/>
        <v/>
      </c>
      <c r="K4243" s="55">
        <f t="array" ref="K4243">(MAX(IF($A4243=InsertVoiceSwitchActivateLOG!A$1:A$7000,InsertVoiceSwitchActivateLOG!H$1:H$7000,0)))</f>
        <v>1.5699999999999999E-2</v>
      </c>
      <c r="L4243" s="55" t="str">
        <f t="shared" si="397"/>
        <v/>
      </c>
      <c r="M4243" s="55">
        <f t="shared" si="401"/>
        <v>29.50000000001296</v>
      </c>
      <c r="N4243" s="59" t="str">
        <f t="shared" si="399"/>
        <v/>
      </c>
      <c r="O4243" s="59" t="str">
        <f t="shared" si="400"/>
        <v/>
      </c>
    </row>
    <row r="4244" spans="1:15" ht="12.5" customHeight="1" x14ac:dyDescent="0.35">
      <c r="A4244" s="61">
        <v>85</v>
      </c>
      <c r="B4244" s="61" t="s">
        <v>54</v>
      </c>
      <c r="C4244" s="70">
        <v>179.59299999999999</v>
      </c>
      <c r="D4244" s="59" t="s">
        <v>50</v>
      </c>
      <c r="E4244" s="61" t="s">
        <v>44</v>
      </c>
      <c r="F4244" s="61" t="s">
        <v>55</v>
      </c>
      <c r="G4244" s="61"/>
      <c r="H4244" s="61" t="str">
        <f>IF(OR(G4244="",G4245="",G4246="",G4247=""),"",(SUMIF(A4244:A$7000,A4244,G4244:G$7000)))</f>
        <v/>
      </c>
      <c r="I4244" s="61" t="str">
        <f t="shared" si="396"/>
        <v/>
      </c>
      <c r="J4244" s="61" t="str">
        <f t="shared" si="398"/>
        <v/>
      </c>
      <c r="K4244" s="61">
        <f t="array" ref="K4244">(MAX(IF($A4244=InsertVoiceSwitchActivateLOG!A$1:A$7000,InsertVoiceSwitchActivateLOG!H$1:H$7000,0)))</f>
        <v>1.5699999999999999E-2</v>
      </c>
      <c r="L4244" s="61" t="str">
        <f t="shared" si="397"/>
        <v/>
      </c>
      <c r="M4244" s="61">
        <f t="shared" si="401"/>
        <v>25.399999999990541</v>
      </c>
      <c r="N4244" s="59" t="str">
        <f t="shared" si="399"/>
        <v/>
      </c>
      <c r="O4244" s="59" t="str">
        <f t="shared" si="400"/>
        <v/>
      </c>
    </row>
    <row r="4245" spans="1:15" ht="12.5" customHeight="1" x14ac:dyDescent="0.35">
      <c r="A4245" s="2">
        <v>85</v>
      </c>
      <c r="B4245" s="2" t="s">
        <v>54</v>
      </c>
      <c r="C4245" s="69">
        <v>179.6113</v>
      </c>
      <c r="D4245" t="s">
        <v>50</v>
      </c>
      <c r="E4245" s="2" t="s">
        <v>44</v>
      </c>
      <c r="F4245" s="2" t="s">
        <v>55</v>
      </c>
      <c r="G4245" s="2"/>
      <c r="H4245" s="2" t="str">
        <f>IF(OR(G4245="",G4246="",G4247="",G4248=""),"",(SUMIF(A4245:A$7000,A4245,G4245:G$7000)))</f>
        <v/>
      </c>
      <c r="I4245" s="55" t="str">
        <f t="shared" si="396"/>
        <v/>
      </c>
      <c r="J4245" s="61" t="str">
        <f t="shared" si="398"/>
        <v/>
      </c>
      <c r="K4245" s="55">
        <f t="array" ref="K4245">(MAX(IF($A4245=InsertVoiceSwitchActivateLOG!A$1:A$7000,InsertVoiceSwitchActivateLOG!H$1:H$7000,0)))</f>
        <v>1.5699999999999999E-2</v>
      </c>
      <c r="L4245" s="55" t="str">
        <f t="shared" si="397"/>
        <v/>
      </c>
      <c r="M4245" s="55">
        <f t="shared" si="401"/>
        <v>18.300000000010641</v>
      </c>
      <c r="N4245" s="59" t="str">
        <f t="shared" si="399"/>
        <v/>
      </c>
      <c r="O4245" s="59" t="str">
        <f t="shared" si="400"/>
        <v/>
      </c>
    </row>
    <row r="4246" spans="1:15" ht="12.5" customHeight="1" x14ac:dyDescent="0.35">
      <c r="A4246" s="61">
        <v>85</v>
      </c>
      <c r="B4246" s="61" t="s">
        <v>54</v>
      </c>
      <c r="C4246" s="70">
        <v>179.63159999999999</v>
      </c>
      <c r="D4246" s="59" t="s">
        <v>50</v>
      </c>
      <c r="E4246" s="61" t="s">
        <v>44</v>
      </c>
      <c r="F4246" s="61" t="s">
        <v>55</v>
      </c>
      <c r="G4246" s="61"/>
      <c r="H4246" s="61" t="str">
        <f>IF(OR(G4246="",G4247="",G4248="",G4249=""),"",(SUMIF(A4246:A$7000,A4246,G4246:G$7000)))</f>
        <v/>
      </c>
      <c r="I4246" s="61" t="str">
        <f t="shared" si="396"/>
        <v/>
      </c>
      <c r="J4246" s="61" t="str">
        <f t="shared" si="398"/>
        <v/>
      </c>
      <c r="K4246" s="61">
        <f t="array" ref="K4246">(MAX(IF($A4246=InsertVoiceSwitchActivateLOG!A$1:A$7000,InsertVoiceSwitchActivateLOG!H$1:H$7000,0)))</f>
        <v>1.5699999999999999E-2</v>
      </c>
      <c r="L4246" s="61" t="str">
        <f t="shared" si="397"/>
        <v/>
      </c>
      <c r="M4246" s="61">
        <f t="shared" si="401"/>
        <v>20.299999999991769</v>
      </c>
      <c r="N4246" s="59" t="str">
        <f t="shared" si="399"/>
        <v/>
      </c>
      <c r="O4246" s="59" t="str">
        <f t="shared" si="400"/>
        <v/>
      </c>
    </row>
    <row r="4247" spans="1:15" ht="12.5" customHeight="1" x14ac:dyDescent="0.35">
      <c r="A4247" s="2">
        <v>85</v>
      </c>
      <c r="B4247" s="2" t="s">
        <v>54</v>
      </c>
      <c r="C4247" s="69">
        <v>179.648</v>
      </c>
      <c r="D4247" t="s">
        <v>50</v>
      </c>
      <c r="E4247" s="2" t="s">
        <v>44</v>
      </c>
      <c r="F4247" s="2" t="s">
        <v>55</v>
      </c>
      <c r="G4247" s="2"/>
      <c r="H4247" s="2" t="str">
        <f>IF(OR(G4247="",G4248="",G4249="",G4250=""),"",(SUMIF(A4247:A$7000,A4247,G4247:G$7000)))</f>
        <v/>
      </c>
      <c r="I4247" s="55" t="str">
        <f t="shared" si="396"/>
        <v/>
      </c>
      <c r="J4247" s="61" t="str">
        <f t="shared" si="398"/>
        <v/>
      </c>
      <c r="K4247" s="55">
        <f t="array" ref="K4247">(MAX(IF($A4247=InsertVoiceSwitchActivateLOG!A$1:A$7000,InsertVoiceSwitchActivateLOG!H$1:H$7000,0)))</f>
        <v>1.5699999999999999E-2</v>
      </c>
      <c r="L4247" s="55" t="str">
        <f t="shared" si="397"/>
        <v/>
      </c>
      <c r="M4247" s="55">
        <f t="shared" si="401"/>
        <v>16.400000000004411</v>
      </c>
      <c r="N4247" s="59" t="str">
        <f t="shared" si="399"/>
        <v/>
      </c>
      <c r="O4247" s="59" t="str">
        <f t="shared" si="400"/>
        <v/>
      </c>
    </row>
    <row r="4248" spans="1:15" ht="12.5" customHeight="1" x14ac:dyDescent="0.35">
      <c r="A4248" s="61">
        <v>85</v>
      </c>
      <c r="B4248" s="61" t="s">
        <v>54</v>
      </c>
      <c r="C4248" s="70">
        <v>179.6671</v>
      </c>
      <c r="D4248" s="59" t="s">
        <v>50</v>
      </c>
      <c r="E4248" s="61" t="s">
        <v>44</v>
      </c>
      <c r="F4248" s="61" t="s">
        <v>55</v>
      </c>
      <c r="G4248" s="61"/>
      <c r="H4248" s="61" t="str">
        <f>IF(OR(G4248="",G4249="",G4250="",G4251=""),"",(SUMIF(A4248:A$7000,A4248,G4248:G$7000)))</f>
        <v/>
      </c>
      <c r="I4248" s="61" t="str">
        <f t="shared" si="396"/>
        <v/>
      </c>
      <c r="J4248" s="61" t="str">
        <f t="shared" si="398"/>
        <v/>
      </c>
      <c r="K4248" s="61">
        <f t="array" ref="K4248">(MAX(IF($A4248=InsertVoiceSwitchActivateLOG!A$1:A$7000,InsertVoiceSwitchActivateLOG!H$1:H$7000,0)))</f>
        <v>1.5699999999999999E-2</v>
      </c>
      <c r="L4248" s="61" t="str">
        <f t="shared" si="397"/>
        <v/>
      </c>
      <c r="M4248" s="61">
        <f t="shared" si="401"/>
        <v>19.100000000008777</v>
      </c>
      <c r="N4248" s="59" t="str">
        <f t="shared" si="399"/>
        <v/>
      </c>
      <c r="O4248" s="59" t="str">
        <f t="shared" si="400"/>
        <v/>
      </c>
    </row>
    <row r="4249" spans="1:15" ht="12.5" customHeight="1" x14ac:dyDescent="0.35">
      <c r="A4249" s="2">
        <v>85</v>
      </c>
      <c r="B4249" s="2" t="s">
        <v>54</v>
      </c>
      <c r="C4249" s="69">
        <v>179.68369999999999</v>
      </c>
      <c r="D4249" t="s">
        <v>50</v>
      </c>
      <c r="E4249" s="2" t="s">
        <v>44</v>
      </c>
      <c r="F4249" s="2" t="s">
        <v>55</v>
      </c>
      <c r="G4249" s="2"/>
      <c r="H4249" s="2" t="str">
        <f>IF(OR(G4249="",G4250="",G4251="",G4252=""),"",(SUMIF(A4249:A$7000,A4249,G4249:G$7000)))</f>
        <v/>
      </c>
      <c r="I4249" s="55" t="str">
        <f t="shared" si="396"/>
        <v/>
      </c>
      <c r="J4249" s="61" t="str">
        <f t="shared" si="398"/>
        <v/>
      </c>
      <c r="K4249" s="55">
        <f t="array" ref="K4249">(MAX(IF($A4249=InsertVoiceSwitchActivateLOG!A$1:A$7000,InsertVoiceSwitchActivateLOG!H$1:H$7000,0)))</f>
        <v>1.5699999999999999E-2</v>
      </c>
      <c r="L4249" s="55" t="str">
        <f t="shared" si="397"/>
        <v/>
      </c>
      <c r="M4249" s="55">
        <f t="shared" si="401"/>
        <v>16.599999999982629</v>
      </c>
      <c r="N4249" s="59" t="str">
        <f t="shared" si="399"/>
        <v/>
      </c>
      <c r="O4249" s="59" t="str">
        <f t="shared" si="400"/>
        <v/>
      </c>
    </row>
    <row r="4250" spans="1:15" ht="12.5" customHeight="1" x14ac:dyDescent="0.35">
      <c r="A4250" s="61">
        <v>85</v>
      </c>
      <c r="B4250" s="61" t="s">
        <v>54</v>
      </c>
      <c r="C4250" s="70">
        <v>179.7039</v>
      </c>
      <c r="D4250" s="59" t="s">
        <v>50</v>
      </c>
      <c r="E4250" s="61" t="s">
        <v>44</v>
      </c>
      <c r="F4250" s="61" t="s">
        <v>55</v>
      </c>
      <c r="G4250" s="61"/>
      <c r="H4250" s="61" t="str">
        <f>IF(OR(G4250="",G4251="",G4252="",G4253=""),"",(SUMIF(A4250:A$7000,A4250,G4250:G$7000)))</f>
        <v/>
      </c>
      <c r="I4250" s="61" t="str">
        <f t="shared" ref="I4250:I4313" si="402">IF(L4250="","",A4250)</f>
        <v/>
      </c>
      <c r="J4250" s="61" t="str">
        <f t="shared" si="398"/>
        <v/>
      </c>
      <c r="K4250" s="61">
        <f t="array" ref="K4250">(MAX(IF($A4250=InsertVoiceSwitchActivateLOG!A$1:A$7000,InsertVoiceSwitchActivateLOG!H$1:H$7000,0)))</f>
        <v>1.5699999999999999E-2</v>
      </c>
      <c r="L4250" s="61" t="str">
        <f t="shared" ref="L4250:L4313" si="403">IF(H4250="","",IF(AND(H4249="",H4248="",H4247=""),C4250,""))</f>
        <v/>
      </c>
      <c r="M4250" s="61">
        <f t="shared" si="401"/>
        <v>20.200000000016871</v>
      </c>
      <c r="N4250" s="59" t="str">
        <f t="shared" si="399"/>
        <v/>
      </c>
      <c r="O4250" s="59" t="str">
        <f t="shared" si="400"/>
        <v/>
      </c>
    </row>
    <row r="4251" spans="1:15" ht="12.5" customHeight="1" x14ac:dyDescent="0.35">
      <c r="A4251" s="2">
        <v>85</v>
      </c>
      <c r="B4251" s="2" t="s">
        <v>54</v>
      </c>
      <c r="C4251" s="69">
        <v>179.7244</v>
      </c>
      <c r="D4251" t="s">
        <v>50</v>
      </c>
      <c r="E4251" s="2" t="s">
        <v>44</v>
      </c>
      <c r="F4251" s="2" t="s">
        <v>55</v>
      </c>
      <c r="G4251" s="2"/>
      <c r="H4251" s="2" t="str">
        <f>IF(OR(G4251="",G4252="",G4253="",G4254=""),"",(SUMIF(A4251:A$7000,A4251,G4251:G$7000)))</f>
        <v/>
      </c>
      <c r="I4251" s="55" t="str">
        <f t="shared" si="402"/>
        <v/>
      </c>
      <c r="J4251" s="61" t="str">
        <f t="shared" si="398"/>
        <v/>
      </c>
      <c r="K4251" s="55">
        <f t="array" ref="K4251">(MAX(IF($A4251=InsertVoiceSwitchActivateLOG!A$1:A$7000,InsertVoiceSwitchActivateLOG!H$1:H$7000,0)))</f>
        <v>1.5699999999999999E-2</v>
      </c>
      <c r="L4251" s="55" t="str">
        <f t="shared" si="403"/>
        <v/>
      </c>
      <c r="M4251" s="55">
        <f t="shared" si="401"/>
        <v>20.499999999998408</v>
      </c>
      <c r="N4251" s="59" t="str">
        <f t="shared" si="399"/>
        <v/>
      </c>
      <c r="O4251" s="59" t="str">
        <f t="shared" si="400"/>
        <v/>
      </c>
    </row>
    <row r="4252" spans="1:15" ht="12.5" customHeight="1" x14ac:dyDescent="0.35">
      <c r="A4252" s="61">
        <v>85</v>
      </c>
      <c r="B4252" s="61" t="s">
        <v>54</v>
      </c>
      <c r="C4252" s="70">
        <v>179.74520000000001</v>
      </c>
      <c r="D4252" s="59" t="s">
        <v>50</v>
      </c>
      <c r="E4252" s="61" t="s">
        <v>44</v>
      </c>
      <c r="F4252" s="61" t="s">
        <v>55</v>
      </c>
      <c r="G4252" s="61"/>
      <c r="H4252" s="61" t="str">
        <f>IF(OR(G4252="",G4253="",G4254="",G4255=""),"",(SUMIF(A4252:A$7000,A4252,G4252:G$7000)))</f>
        <v/>
      </c>
      <c r="I4252" s="61" t="str">
        <f t="shared" si="402"/>
        <v/>
      </c>
      <c r="J4252" s="61" t="str">
        <f t="shared" si="398"/>
        <v/>
      </c>
      <c r="K4252" s="61">
        <f t="array" ref="K4252">(MAX(IF($A4252=InsertVoiceSwitchActivateLOG!A$1:A$7000,InsertVoiceSwitchActivateLOG!H$1:H$7000,0)))</f>
        <v>1.5699999999999999E-2</v>
      </c>
      <c r="L4252" s="61" t="str">
        <f t="shared" si="403"/>
        <v/>
      </c>
      <c r="M4252" s="61">
        <f t="shared" si="401"/>
        <v>20.800000000008367</v>
      </c>
      <c r="N4252" s="59" t="str">
        <f t="shared" si="399"/>
        <v/>
      </c>
      <c r="O4252" s="59" t="str">
        <f t="shared" si="400"/>
        <v/>
      </c>
    </row>
    <row r="4253" spans="1:15" ht="12.5" customHeight="1" x14ac:dyDescent="0.35">
      <c r="A4253" s="2">
        <v>85</v>
      </c>
      <c r="B4253" s="2" t="s">
        <v>54</v>
      </c>
      <c r="C4253" s="69">
        <v>179.76779999999999</v>
      </c>
      <c r="D4253" t="s">
        <v>50</v>
      </c>
      <c r="E4253" s="2" t="s">
        <v>44</v>
      </c>
      <c r="F4253" s="2" t="s">
        <v>55</v>
      </c>
      <c r="G4253" s="2">
        <v>2.0000000000000001E-4</v>
      </c>
      <c r="H4253" s="2" t="str">
        <f>IF(OR(G4253="",G4254="",G4255="",G4256=""),"",(SUMIF(A4253:A$7000,A4253,G4253:G$7000)))</f>
        <v/>
      </c>
      <c r="I4253" s="55" t="str">
        <f t="shared" si="402"/>
        <v/>
      </c>
      <c r="J4253" s="61" t="str">
        <f t="shared" si="398"/>
        <v/>
      </c>
      <c r="K4253" s="55">
        <f t="array" ref="K4253">(MAX(IF($A4253=InsertVoiceSwitchActivateLOG!A$1:A$7000,InsertVoiceSwitchActivateLOG!H$1:H$7000,0)))</f>
        <v>1.5699999999999999E-2</v>
      </c>
      <c r="L4253" s="55" t="str">
        <f t="shared" si="403"/>
        <v/>
      </c>
      <c r="M4253" s="55">
        <f t="shared" si="401"/>
        <v>22.599999999982856</v>
      </c>
      <c r="N4253" s="59" t="str">
        <f t="shared" si="399"/>
        <v/>
      </c>
      <c r="O4253" s="59" t="str">
        <f t="shared" si="400"/>
        <v/>
      </c>
    </row>
    <row r="4254" spans="1:15" ht="12.5" customHeight="1" x14ac:dyDescent="0.35">
      <c r="A4254" s="61">
        <v>85</v>
      </c>
      <c r="B4254" s="61" t="s">
        <v>54</v>
      </c>
      <c r="C4254" s="70">
        <v>179.7867</v>
      </c>
      <c r="D4254" s="59" t="s">
        <v>50</v>
      </c>
      <c r="E4254" s="61" t="s">
        <v>44</v>
      </c>
      <c r="F4254" s="61" t="s">
        <v>55</v>
      </c>
      <c r="G4254" s="61">
        <v>2.0000000000000001E-4</v>
      </c>
      <c r="H4254" s="61" t="str">
        <f>IF(OR(G4254="",G4255="",G4256="",G4257=""),"",(SUMIF(A4254:A$7000,A4254,G4254:G$7000)))</f>
        <v/>
      </c>
      <c r="I4254" s="61" t="str">
        <f t="shared" si="402"/>
        <v/>
      </c>
      <c r="J4254" s="61" t="str">
        <f t="shared" si="398"/>
        <v/>
      </c>
      <c r="K4254" s="61">
        <f t="array" ref="K4254">(MAX(IF($A4254=InsertVoiceSwitchActivateLOG!A$1:A$7000,InsertVoiceSwitchActivateLOG!H$1:H$7000,0)))</f>
        <v>1.5699999999999999E-2</v>
      </c>
      <c r="L4254" s="61" t="str">
        <f t="shared" si="403"/>
        <v/>
      </c>
      <c r="M4254" s="61">
        <f t="shared" si="401"/>
        <v>18.900000000002137</v>
      </c>
      <c r="N4254" s="59" t="str">
        <f t="shared" si="399"/>
        <v/>
      </c>
      <c r="O4254" s="59" t="str">
        <f t="shared" si="400"/>
        <v/>
      </c>
    </row>
    <row r="4255" spans="1:15" ht="12.5" customHeight="1" x14ac:dyDescent="0.35">
      <c r="A4255" s="2">
        <v>85</v>
      </c>
      <c r="B4255" s="2" t="s">
        <v>54</v>
      </c>
      <c r="C4255" s="69">
        <v>179.8021</v>
      </c>
      <c r="D4255" t="s">
        <v>50</v>
      </c>
      <c r="E4255" s="2" t="s">
        <v>44</v>
      </c>
      <c r="F4255" s="2" t="s">
        <v>55</v>
      </c>
      <c r="G4255" s="2"/>
      <c r="H4255" s="2" t="str">
        <f>IF(OR(G4255="",G4256="",G4257="",G4258=""),"",(SUMIF(A4255:A$7000,A4255,G4255:G$7000)))</f>
        <v/>
      </c>
      <c r="I4255" s="55" t="str">
        <f t="shared" si="402"/>
        <v/>
      </c>
      <c r="J4255" s="61" t="str">
        <f t="shared" si="398"/>
        <v/>
      </c>
      <c r="K4255" s="55">
        <f t="array" ref="K4255">(MAX(IF($A4255=InsertVoiceSwitchActivateLOG!A$1:A$7000,InsertVoiceSwitchActivateLOG!H$1:H$7000,0)))</f>
        <v>1.5699999999999999E-2</v>
      </c>
      <c r="L4255" s="55" t="str">
        <f t="shared" si="403"/>
        <v/>
      </c>
      <c r="M4255" s="55">
        <f t="shared" si="401"/>
        <v>15.399999999999636</v>
      </c>
      <c r="N4255" s="59" t="str">
        <f t="shared" si="399"/>
        <v/>
      </c>
      <c r="O4255" s="59" t="str">
        <f t="shared" si="400"/>
        <v/>
      </c>
    </row>
    <row r="4256" spans="1:15" ht="12.5" customHeight="1" x14ac:dyDescent="0.35">
      <c r="A4256" s="61">
        <v>85</v>
      </c>
      <c r="B4256" s="61" t="s">
        <v>54</v>
      </c>
      <c r="C4256" s="70">
        <v>179.81880000000001</v>
      </c>
      <c r="D4256" s="59" t="s">
        <v>50</v>
      </c>
      <c r="E4256" s="61" t="s">
        <v>44</v>
      </c>
      <c r="F4256" s="61" t="s">
        <v>55</v>
      </c>
      <c r="G4256" s="61"/>
      <c r="H4256" s="61" t="str">
        <f>IF(OR(G4256="",G4257="",G4258="",G4259=""),"",(SUMIF(A4256:A$7000,A4256,G4256:G$7000)))</f>
        <v/>
      </c>
      <c r="I4256" s="61" t="str">
        <f t="shared" si="402"/>
        <v/>
      </c>
      <c r="J4256" s="61" t="str">
        <f t="shared" si="398"/>
        <v/>
      </c>
      <c r="K4256" s="61">
        <f t="array" ref="K4256">(MAX(IF($A4256=InsertVoiceSwitchActivateLOG!A$1:A$7000,InsertVoiceSwitchActivateLOG!H$1:H$7000,0)))</f>
        <v>1.5699999999999999E-2</v>
      </c>
      <c r="L4256" s="61" t="str">
        <f t="shared" si="403"/>
        <v/>
      </c>
      <c r="M4256" s="61">
        <f t="shared" si="401"/>
        <v>16.70000000001437</v>
      </c>
      <c r="N4256" s="59" t="str">
        <f t="shared" si="399"/>
        <v/>
      </c>
      <c r="O4256" s="59" t="str">
        <f t="shared" si="400"/>
        <v/>
      </c>
    </row>
    <row r="4257" spans="1:15" ht="12.5" customHeight="1" x14ac:dyDescent="0.35">
      <c r="A4257" s="2">
        <v>85</v>
      </c>
      <c r="B4257" s="2" t="s">
        <v>54</v>
      </c>
      <c r="C4257" s="69">
        <v>179.8355</v>
      </c>
      <c r="D4257" t="s">
        <v>50</v>
      </c>
      <c r="E4257" s="2" t="s">
        <v>44</v>
      </c>
      <c r="F4257" s="2" t="s">
        <v>55</v>
      </c>
      <c r="G4257" s="2"/>
      <c r="H4257" s="2" t="str">
        <f>IF(OR(G4257="",G4258="",G4259="",G4260=""),"",(SUMIF(A4257:A$7000,A4257,G4257:G$7000)))</f>
        <v/>
      </c>
      <c r="I4257" s="55" t="str">
        <f t="shared" si="402"/>
        <v/>
      </c>
      <c r="J4257" s="61" t="str">
        <f t="shared" si="398"/>
        <v/>
      </c>
      <c r="K4257" s="55">
        <f t="array" ref="K4257">(MAX(IF($A4257=InsertVoiceSwitchActivateLOG!A$1:A$7000,InsertVoiceSwitchActivateLOG!H$1:H$7000,0)))</f>
        <v>1.5699999999999999E-2</v>
      </c>
      <c r="L4257" s="55" t="str">
        <f t="shared" si="403"/>
        <v/>
      </c>
      <c r="M4257" s="55">
        <f t="shared" si="401"/>
        <v>16.699999999985948</v>
      </c>
      <c r="N4257" s="59" t="str">
        <f t="shared" si="399"/>
        <v/>
      </c>
      <c r="O4257" s="59" t="str">
        <f t="shared" si="400"/>
        <v/>
      </c>
    </row>
    <row r="4258" spans="1:15" ht="12.5" customHeight="1" x14ac:dyDescent="0.35">
      <c r="A4258" s="61">
        <v>85</v>
      </c>
      <c r="B4258" s="61" t="s">
        <v>54</v>
      </c>
      <c r="C4258" s="70">
        <v>179.85210000000001</v>
      </c>
      <c r="D4258" s="59" t="s">
        <v>50</v>
      </c>
      <c r="E4258" s="61" t="s">
        <v>44</v>
      </c>
      <c r="F4258" s="61" t="s">
        <v>55</v>
      </c>
      <c r="G4258" s="61"/>
      <c r="H4258" s="61" t="str">
        <f>IF(OR(G4258="",G4259="",G4260="",G4261=""),"",(SUMIF(A4258:A$7000,A4258,G4258:G$7000)))</f>
        <v/>
      </c>
      <c r="I4258" s="61" t="str">
        <f t="shared" si="402"/>
        <v/>
      </c>
      <c r="J4258" s="61" t="str">
        <f t="shared" si="398"/>
        <v/>
      </c>
      <c r="K4258" s="61">
        <f t="array" ref="K4258">(MAX(IF($A4258=InsertVoiceSwitchActivateLOG!A$1:A$7000,InsertVoiceSwitchActivateLOG!H$1:H$7000,0)))</f>
        <v>1.5699999999999999E-2</v>
      </c>
      <c r="L4258" s="61" t="str">
        <f t="shared" si="403"/>
        <v/>
      </c>
      <c r="M4258" s="61">
        <f t="shared" si="401"/>
        <v>16.60000000001105</v>
      </c>
      <c r="N4258" s="59" t="str">
        <f t="shared" si="399"/>
        <v/>
      </c>
      <c r="O4258" s="59" t="str">
        <f t="shared" si="400"/>
        <v/>
      </c>
    </row>
    <row r="4259" spans="1:15" ht="12.5" customHeight="1" x14ac:dyDescent="0.35">
      <c r="A4259" s="2">
        <v>85</v>
      </c>
      <c r="B4259" s="2" t="s">
        <v>54</v>
      </c>
      <c r="C4259" s="69">
        <v>179.86859999999999</v>
      </c>
      <c r="D4259" t="s">
        <v>50</v>
      </c>
      <c r="E4259" s="2" t="s">
        <v>44</v>
      </c>
      <c r="F4259" s="2" t="s">
        <v>55</v>
      </c>
      <c r="G4259" s="2"/>
      <c r="H4259" s="2" t="str">
        <f>IF(OR(G4259="",G4260="",G4261="",G4262=""),"",(SUMIF(A4259:A$7000,A4259,G4259:G$7000)))</f>
        <v/>
      </c>
      <c r="I4259" s="55" t="str">
        <f t="shared" si="402"/>
        <v/>
      </c>
      <c r="J4259" s="61" t="str">
        <f t="shared" si="398"/>
        <v/>
      </c>
      <c r="K4259" s="55">
        <f t="array" ref="K4259">(MAX(IF($A4259=InsertVoiceSwitchActivateLOG!A$1:A$7000,InsertVoiceSwitchActivateLOG!H$1:H$7000,0)))</f>
        <v>1.5699999999999999E-2</v>
      </c>
      <c r="L4259" s="55" t="str">
        <f t="shared" si="403"/>
        <v/>
      </c>
      <c r="M4259" s="55">
        <f t="shared" si="401"/>
        <v>16.499999999979309</v>
      </c>
      <c r="N4259" s="59" t="str">
        <f t="shared" si="399"/>
        <v/>
      </c>
      <c r="O4259" s="59" t="str">
        <f t="shared" si="400"/>
        <v/>
      </c>
    </row>
    <row r="4260" spans="1:15" ht="12.5" customHeight="1" x14ac:dyDescent="0.35">
      <c r="A4260" s="61">
        <v>85</v>
      </c>
      <c r="B4260" s="61" t="s">
        <v>54</v>
      </c>
      <c r="C4260" s="70">
        <v>179.89080000000001</v>
      </c>
      <c r="D4260" s="59" t="s">
        <v>50</v>
      </c>
      <c r="E4260" s="61" t="s">
        <v>44</v>
      </c>
      <c r="F4260" s="61" t="s">
        <v>55</v>
      </c>
      <c r="G4260" s="61"/>
      <c r="H4260" s="61" t="str">
        <f>IF(OR(G4260="",G4261="",G4262="",G4263=""),"",(SUMIF(A4260:A$7000,A4260,G4260:G$7000)))</f>
        <v/>
      </c>
      <c r="I4260" s="61" t="str">
        <f t="shared" si="402"/>
        <v/>
      </c>
      <c r="J4260" s="61" t="str">
        <f t="shared" si="398"/>
        <v/>
      </c>
      <c r="K4260" s="61">
        <f t="array" ref="K4260">(MAX(IF($A4260=InsertVoiceSwitchActivateLOG!A$1:A$7000,InsertVoiceSwitchActivateLOG!H$1:H$7000,0)))</f>
        <v>1.5699999999999999E-2</v>
      </c>
      <c r="L4260" s="61" t="str">
        <f t="shared" si="403"/>
        <v/>
      </c>
      <c r="M4260" s="61">
        <f t="shared" si="401"/>
        <v>22.200000000026421</v>
      </c>
      <c r="N4260" s="59" t="str">
        <f t="shared" si="399"/>
        <v/>
      </c>
      <c r="O4260" s="59" t="str">
        <f t="shared" si="400"/>
        <v/>
      </c>
    </row>
    <row r="4261" spans="1:15" ht="12.5" customHeight="1" x14ac:dyDescent="0.35">
      <c r="A4261" s="2">
        <v>85</v>
      </c>
      <c r="B4261" s="2" t="s">
        <v>54</v>
      </c>
      <c r="C4261" s="69">
        <v>179.9177</v>
      </c>
      <c r="D4261" t="s">
        <v>50</v>
      </c>
      <c r="E4261" s="2" t="s">
        <v>44</v>
      </c>
      <c r="F4261" s="2" t="s">
        <v>55</v>
      </c>
      <c r="G4261" s="2"/>
      <c r="H4261" s="2" t="str">
        <f>IF(OR(G4261="",G4262="",G4263="",G4264=""),"",(SUMIF(A4261:A$7000,A4261,G4261:G$7000)))</f>
        <v/>
      </c>
      <c r="I4261" s="55" t="str">
        <f t="shared" si="402"/>
        <v/>
      </c>
      <c r="J4261" s="61" t="str">
        <f t="shared" si="398"/>
        <v/>
      </c>
      <c r="K4261" s="55">
        <f t="array" ref="K4261">(MAX(IF($A4261=InsertVoiceSwitchActivateLOG!A$1:A$7000,InsertVoiceSwitchActivateLOG!H$1:H$7000,0)))</f>
        <v>1.5699999999999999E-2</v>
      </c>
      <c r="L4261" s="55" t="str">
        <f t="shared" si="403"/>
        <v/>
      </c>
      <c r="M4261" s="55">
        <f t="shared" si="401"/>
        <v>26.899999999983493</v>
      </c>
      <c r="N4261" s="59" t="str">
        <f t="shared" si="399"/>
        <v/>
      </c>
      <c r="O4261" s="59" t="str">
        <f t="shared" si="400"/>
        <v/>
      </c>
    </row>
    <row r="4262" spans="1:15" ht="12.5" customHeight="1" x14ac:dyDescent="0.35">
      <c r="A4262" s="61">
        <v>85</v>
      </c>
      <c r="B4262" s="61" t="s">
        <v>54</v>
      </c>
      <c r="C4262" s="70">
        <v>179.93680000000001</v>
      </c>
      <c r="D4262" s="59" t="s">
        <v>50</v>
      </c>
      <c r="E4262" s="61" t="s">
        <v>44</v>
      </c>
      <c r="F4262" s="61" t="s">
        <v>55</v>
      </c>
      <c r="G4262" s="61">
        <v>2.0000000000000001E-4</v>
      </c>
      <c r="H4262" s="61">
        <f>IF(OR(G4262="",G4263="",G4264="",G4265=""),"",(SUMIF(A4262:A$7000,A4262,G4262:G$7000)))</f>
        <v>1.5699999999999999E-2</v>
      </c>
      <c r="I4262" s="61">
        <f t="shared" si="402"/>
        <v>85</v>
      </c>
      <c r="J4262" s="61" t="str">
        <f t="shared" si="398"/>
        <v>TaskC</v>
      </c>
      <c r="K4262" s="61">
        <f t="array" ref="K4262">(MAX(IF($A4262=InsertVoiceSwitchActivateLOG!A$1:A$7000,InsertVoiceSwitchActivateLOG!H$1:H$7000,0)))</f>
        <v>1.5699999999999999E-2</v>
      </c>
      <c r="L4262" s="61">
        <f t="shared" si="403"/>
        <v>179.93680000000001</v>
      </c>
      <c r="M4262" s="61">
        <f t="shared" si="401"/>
        <v>19.100000000008777</v>
      </c>
      <c r="N4262" s="59" t="str">
        <f t="shared" si="399"/>
        <v/>
      </c>
      <c r="O4262" s="59" t="str">
        <f t="shared" si="400"/>
        <v/>
      </c>
    </row>
    <row r="4263" spans="1:15" ht="12.5" customHeight="1" x14ac:dyDescent="0.35">
      <c r="A4263" s="2">
        <v>85</v>
      </c>
      <c r="B4263" s="2" t="s">
        <v>54</v>
      </c>
      <c r="C4263" s="69">
        <v>179.9564</v>
      </c>
      <c r="D4263" t="s">
        <v>50</v>
      </c>
      <c r="E4263" s="2" t="s">
        <v>44</v>
      </c>
      <c r="F4263" s="2" t="s">
        <v>55</v>
      </c>
      <c r="G4263" s="2">
        <v>8.0000000000000004E-4</v>
      </c>
      <c r="H4263" s="2">
        <f>IF(OR(G4263="",G4264="",G4265="",G4266=""),"",(SUMIF(A4263:A$7000,A4263,G4263:G$7000)))</f>
        <v>1.5499999999999998E-2</v>
      </c>
      <c r="I4263" s="55" t="str">
        <f t="shared" si="402"/>
        <v/>
      </c>
      <c r="J4263" s="61" t="str">
        <f t="shared" si="398"/>
        <v/>
      </c>
      <c r="K4263" s="55">
        <f t="array" ref="K4263">(MAX(IF($A4263=InsertVoiceSwitchActivateLOG!A$1:A$7000,InsertVoiceSwitchActivateLOG!H$1:H$7000,0)))</f>
        <v>1.5699999999999999E-2</v>
      </c>
      <c r="L4263" s="55" t="str">
        <f t="shared" si="403"/>
        <v/>
      </c>
      <c r="M4263" s="55">
        <f t="shared" si="401"/>
        <v>19.599999999996953</v>
      </c>
      <c r="N4263" s="59">
        <f t="shared" si="399"/>
        <v>85</v>
      </c>
      <c r="O4263" s="59">
        <f t="shared" si="400"/>
        <v>1</v>
      </c>
    </row>
    <row r="4264" spans="1:15" ht="12.5" customHeight="1" x14ac:dyDescent="0.35">
      <c r="A4264" s="61">
        <v>85</v>
      </c>
      <c r="B4264" s="61" t="s">
        <v>54</v>
      </c>
      <c r="C4264" s="70">
        <v>179.97579999999999</v>
      </c>
      <c r="D4264" s="59" t="s">
        <v>50</v>
      </c>
      <c r="E4264" s="61" t="s">
        <v>44</v>
      </c>
      <c r="F4264" s="61" t="s">
        <v>55</v>
      </c>
      <c r="G4264" s="61">
        <v>8.9999999999999998E-4</v>
      </c>
      <c r="H4264" s="61">
        <f>IF(OR(G4264="",G4265="",G4266="",G4267=""),"",(SUMIF(A4264:A$7000,A4264,G4264:G$7000)))</f>
        <v>1.47E-2</v>
      </c>
      <c r="I4264" s="61" t="str">
        <f t="shared" si="402"/>
        <v/>
      </c>
      <c r="J4264" s="61" t="str">
        <f t="shared" si="398"/>
        <v/>
      </c>
      <c r="K4264" s="61">
        <f t="array" ref="K4264">(MAX(IF($A4264=InsertVoiceSwitchActivateLOG!A$1:A$7000,InsertVoiceSwitchActivateLOG!H$1:H$7000,0)))</f>
        <v>1.5699999999999999E-2</v>
      </c>
      <c r="L4264" s="61" t="str">
        <f t="shared" si="403"/>
        <v/>
      </c>
      <c r="M4264" s="61">
        <f t="shared" si="401"/>
        <v>19.399999999990314</v>
      </c>
      <c r="N4264" s="59">
        <f t="shared" si="399"/>
        <v>85</v>
      </c>
      <c r="O4264" s="59">
        <f t="shared" si="400"/>
        <v>-1</v>
      </c>
    </row>
    <row r="4265" spans="1:15" ht="12.5" customHeight="1" x14ac:dyDescent="0.35">
      <c r="A4265" s="2">
        <v>85</v>
      </c>
      <c r="B4265" s="2" t="s">
        <v>54</v>
      </c>
      <c r="C4265" s="69">
        <v>180.0103</v>
      </c>
      <c r="D4265" t="s">
        <v>50</v>
      </c>
      <c r="E4265" s="2" t="s">
        <v>44</v>
      </c>
      <c r="F4265" s="2" t="s">
        <v>55</v>
      </c>
      <c r="G4265" s="2">
        <v>8.0000000000000004E-4</v>
      </c>
      <c r="H4265" s="2">
        <f>IF(OR(G4265="",G4266="",G4267="",G4268=""),"",(SUMIF(A4265:A$7000,A4265,G4265:G$7000)))</f>
        <v>1.3799999999999998E-2</v>
      </c>
      <c r="I4265" s="55" t="str">
        <f t="shared" si="402"/>
        <v/>
      </c>
      <c r="J4265" s="61" t="str">
        <f t="shared" si="398"/>
        <v/>
      </c>
      <c r="K4265" s="55">
        <f t="array" ref="K4265">(MAX(IF($A4265=InsertVoiceSwitchActivateLOG!A$1:A$7000,InsertVoiceSwitchActivateLOG!H$1:H$7000,0)))</f>
        <v>1.5699999999999999E-2</v>
      </c>
      <c r="L4265" s="55" t="str">
        <f t="shared" si="403"/>
        <v/>
      </c>
      <c r="M4265" s="55">
        <f t="shared" si="401"/>
        <v>34.500000000008413</v>
      </c>
      <c r="N4265" s="59">
        <f t="shared" si="399"/>
        <v>85</v>
      </c>
      <c r="O4265" s="59">
        <f t="shared" si="400"/>
        <v>1</v>
      </c>
    </row>
    <row r="4266" spans="1:15" ht="12.5" customHeight="1" x14ac:dyDescent="0.35">
      <c r="A4266" s="61">
        <v>85</v>
      </c>
      <c r="B4266" s="61" t="s">
        <v>56</v>
      </c>
      <c r="C4266" s="70">
        <v>180.0419</v>
      </c>
      <c r="D4266" s="59" t="s">
        <v>50</v>
      </c>
      <c r="E4266" s="61" t="s">
        <v>44</v>
      </c>
      <c r="F4266" s="61" t="s">
        <v>55</v>
      </c>
      <c r="G4266" s="61">
        <v>2.5999999999999999E-3</v>
      </c>
      <c r="H4266" s="61">
        <f>IF(OR(G4266="",G4267="",G4268="",G4269=""),"",(SUMIF(A4266:A$7000,A4266,G4266:G$7000)))</f>
        <v>1.2999999999999999E-2</v>
      </c>
      <c r="I4266" s="61" t="str">
        <f t="shared" si="402"/>
        <v/>
      </c>
      <c r="J4266" s="61" t="str">
        <f t="shared" si="398"/>
        <v/>
      </c>
      <c r="K4266" s="61">
        <f t="array" ref="K4266">(MAX(IF($A4266=InsertVoiceSwitchActivateLOG!A$1:A$7000,InsertVoiceSwitchActivateLOG!H$1:H$7000,0)))</f>
        <v>1.5699999999999999E-2</v>
      </c>
      <c r="L4266" s="61" t="str">
        <f t="shared" si="403"/>
        <v/>
      </c>
      <c r="M4266" s="61">
        <f t="shared" si="401"/>
        <v>31.599999999997408</v>
      </c>
      <c r="N4266" s="59">
        <f t="shared" si="399"/>
        <v>85</v>
      </c>
      <c r="O4266" s="59">
        <f t="shared" si="400"/>
        <v>1</v>
      </c>
    </row>
    <row r="4267" spans="1:15" ht="12.5" customHeight="1" x14ac:dyDescent="0.35">
      <c r="A4267" s="2">
        <v>85</v>
      </c>
      <c r="B4267" s="2" t="s">
        <v>56</v>
      </c>
      <c r="C4267" s="69">
        <v>180.0609</v>
      </c>
      <c r="D4267" t="s">
        <v>50</v>
      </c>
      <c r="E4267" s="2" t="s">
        <v>44</v>
      </c>
      <c r="F4267" s="2" t="s">
        <v>55</v>
      </c>
      <c r="G4267" s="2">
        <v>3.0999999999999999E-3</v>
      </c>
      <c r="H4267" s="2">
        <f>IF(OR(G4267="",G4268="",G4269="",G4270=""),"",(SUMIF(A4267:A$7000,A4267,G4267:G$7000)))</f>
        <v>1.0399999999999998E-2</v>
      </c>
      <c r="I4267" s="55" t="str">
        <f t="shared" si="402"/>
        <v/>
      </c>
      <c r="J4267" s="61" t="str">
        <f t="shared" si="398"/>
        <v/>
      </c>
      <c r="K4267" s="55">
        <f t="array" ref="K4267">(MAX(IF($A4267=InsertVoiceSwitchActivateLOG!A$1:A$7000,InsertVoiceSwitchActivateLOG!H$1:H$7000,0)))</f>
        <v>1.5699999999999999E-2</v>
      </c>
      <c r="L4267" s="55" t="str">
        <f t="shared" si="403"/>
        <v/>
      </c>
      <c r="M4267" s="55">
        <f t="shared" si="401"/>
        <v>19.000000000005457</v>
      </c>
      <c r="N4267" s="59">
        <f t="shared" si="399"/>
        <v>85</v>
      </c>
      <c r="O4267" s="59">
        <f t="shared" si="400"/>
        <v>-1</v>
      </c>
    </row>
    <row r="4268" spans="1:15" ht="12.5" customHeight="1" x14ac:dyDescent="0.35">
      <c r="A4268" s="61">
        <v>85</v>
      </c>
      <c r="B4268" s="61" t="s">
        <v>56</v>
      </c>
      <c r="C4268" s="70">
        <v>180.0813</v>
      </c>
      <c r="D4268" s="59" t="s">
        <v>50</v>
      </c>
      <c r="E4268" s="61" t="s">
        <v>44</v>
      </c>
      <c r="F4268" s="61" t="s">
        <v>55</v>
      </c>
      <c r="G4268" s="61">
        <v>1.4E-3</v>
      </c>
      <c r="H4268" s="61">
        <f>IF(OR(G4268="",G4269="",G4270="",G4271=""),"",(SUMIF(A4268:A$7000,A4268,G4268:G$7000)))</f>
        <v>7.3000000000000001E-3</v>
      </c>
      <c r="I4268" s="61" t="str">
        <f t="shared" si="402"/>
        <v/>
      </c>
      <c r="J4268" s="61" t="str">
        <f t="shared" si="398"/>
        <v/>
      </c>
      <c r="K4268" s="61">
        <f t="array" ref="K4268">(MAX(IF($A4268=InsertVoiceSwitchActivateLOG!A$1:A$7000,InsertVoiceSwitchActivateLOG!H$1:H$7000,0)))</f>
        <v>1.5699999999999999E-2</v>
      </c>
      <c r="L4268" s="61" t="str">
        <f t="shared" si="403"/>
        <v/>
      </c>
      <c r="M4268" s="61">
        <f t="shared" si="401"/>
        <v>20.399999999995089</v>
      </c>
      <c r="N4268" s="59">
        <f t="shared" si="399"/>
        <v>85</v>
      </c>
      <c r="O4268" s="59">
        <f t="shared" si="400"/>
        <v>1</v>
      </c>
    </row>
    <row r="4269" spans="1:15" ht="12.5" customHeight="1" x14ac:dyDescent="0.35">
      <c r="A4269" s="2">
        <v>85</v>
      </c>
      <c r="B4269" s="2" t="s">
        <v>56</v>
      </c>
      <c r="C4269" s="69">
        <v>180.1011</v>
      </c>
      <c r="D4269" t="s">
        <v>50</v>
      </c>
      <c r="E4269" s="2" t="s">
        <v>44</v>
      </c>
      <c r="F4269" s="2" t="s">
        <v>55</v>
      </c>
      <c r="G4269" s="2">
        <v>1.6000000000000001E-3</v>
      </c>
      <c r="H4269" s="2">
        <f>IF(OR(G4269="",G4270="",G4271="",G4272=""),"",(SUMIF(A4269:A$7000,A4269,G4269:G$7000)))</f>
        <v>5.8999999999999999E-3</v>
      </c>
      <c r="I4269" s="55" t="str">
        <f t="shared" si="402"/>
        <v/>
      </c>
      <c r="J4269" s="61" t="str">
        <f t="shared" si="398"/>
        <v/>
      </c>
      <c r="K4269" s="55">
        <f t="array" ref="K4269">(MAX(IF($A4269=InsertVoiceSwitchActivateLOG!A$1:A$7000,InsertVoiceSwitchActivateLOG!H$1:H$7000,0)))</f>
        <v>1.5699999999999999E-2</v>
      </c>
      <c r="L4269" s="55" t="str">
        <f t="shared" si="403"/>
        <v/>
      </c>
      <c r="M4269" s="55">
        <f t="shared" si="401"/>
        <v>19.800000000003593</v>
      </c>
      <c r="N4269" s="59">
        <f t="shared" si="399"/>
        <v>85</v>
      </c>
      <c r="O4269" s="59">
        <f t="shared" si="400"/>
        <v>-1</v>
      </c>
    </row>
    <row r="4270" spans="1:15" ht="12.5" customHeight="1" x14ac:dyDescent="0.35">
      <c r="A4270" s="61">
        <v>85</v>
      </c>
      <c r="B4270" s="61" t="s">
        <v>56</v>
      </c>
      <c r="C4270" s="70">
        <v>180.11689999999999</v>
      </c>
      <c r="D4270" s="59" t="s">
        <v>50</v>
      </c>
      <c r="E4270" s="61" t="s">
        <v>44</v>
      </c>
      <c r="F4270" s="61" t="s">
        <v>55</v>
      </c>
      <c r="G4270" s="61">
        <v>1.2999999999999999E-3</v>
      </c>
      <c r="H4270" s="61">
        <f>IF(OR(G4270="",G4271="",G4272="",G4273=""),"",(SUMIF(A4270:A$7000,A4270,G4270:G$7000)))</f>
        <v>4.3E-3</v>
      </c>
      <c r="I4270" s="61" t="str">
        <f t="shared" si="402"/>
        <v/>
      </c>
      <c r="J4270" s="61" t="str">
        <f t="shared" si="398"/>
        <v/>
      </c>
      <c r="K4270" s="61">
        <f t="array" ref="K4270">(MAX(IF($A4270=InsertVoiceSwitchActivateLOG!A$1:A$7000,InsertVoiceSwitchActivateLOG!H$1:H$7000,0)))</f>
        <v>1.5699999999999999E-2</v>
      </c>
      <c r="L4270" s="61" t="str">
        <f t="shared" si="403"/>
        <v/>
      </c>
      <c r="M4270" s="61">
        <f t="shared" si="401"/>
        <v>15.799999999984493</v>
      </c>
      <c r="N4270" s="59">
        <f t="shared" si="399"/>
        <v>85</v>
      </c>
      <c r="O4270" s="59">
        <f t="shared" si="400"/>
        <v>1</v>
      </c>
    </row>
    <row r="4271" spans="1:15" ht="12.5" customHeight="1" x14ac:dyDescent="0.35">
      <c r="A4271" s="2">
        <v>85</v>
      </c>
      <c r="B4271" s="2" t="s">
        <v>56</v>
      </c>
      <c r="C4271" s="69">
        <v>180.13249999999999</v>
      </c>
      <c r="D4271" t="s">
        <v>50</v>
      </c>
      <c r="E4271" s="2" t="s">
        <v>44</v>
      </c>
      <c r="F4271" s="2" t="s">
        <v>55</v>
      </c>
      <c r="G4271" s="2">
        <v>1.2999999999999999E-3</v>
      </c>
      <c r="H4271" s="2">
        <f>IF(OR(G4271="",G4272="",G4273="",G4274=""),"",(SUMIF(A4271:A$7000,A4271,G4271:G$7000)))</f>
        <v>2.9999999999999992E-3</v>
      </c>
      <c r="I4271" s="55" t="str">
        <f t="shared" si="402"/>
        <v/>
      </c>
      <c r="J4271" s="61" t="str">
        <f t="shared" si="398"/>
        <v/>
      </c>
      <c r="K4271" s="55">
        <f t="array" ref="K4271">(MAX(IF($A4271=InsertVoiceSwitchActivateLOG!A$1:A$7000,InsertVoiceSwitchActivateLOG!H$1:H$7000,0)))</f>
        <v>1.5699999999999999E-2</v>
      </c>
      <c r="L4271" s="55" t="str">
        <f t="shared" si="403"/>
        <v/>
      </c>
      <c r="M4271" s="55">
        <f t="shared" si="401"/>
        <v>15.600000000006276</v>
      </c>
      <c r="N4271" s="59">
        <f t="shared" si="399"/>
        <v>85</v>
      </c>
      <c r="O4271" s="59">
        <f t="shared" si="400"/>
        <v>-1</v>
      </c>
    </row>
    <row r="4272" spans="1:15" ht="12.5" customHeight="1" x14ac:dyDescent="0.35">
      <c r="A4272" s="61">
        <v>85</v>
      </c>
      <c r="B4272" s="61" t="s">
        <v>54</v>
      </c>
      <c r="C4272" s="70">
        <v>180.1515</v>
      </c>
      <c r="D4272" s="59" t="s">
        <v>50</v>
      </c>
      <c r="E4272" s="61" t="s">
        <v>44</v>
      </c>
      <c r="F4272" s="61" t="s">
        <v>55</v>
      </c>
      <c r="G4272" s="61">
        <v>2.9999999999999997E-4</v>
      </c>
      <c r="H4272" s="61">
        <f>IF(OR(G4272="",G4273="",G4274="",G4275=""),"",(SUMIF(A4272:A$7000,A4272,G4272:G$7000)))</f>
        <v>1.7000000000000001E-3</v>
      </c>
      <c r="I4272" s="61" t="str">
        <f t="shared" si="402"/>
        <v/>
      </c>
      <c r="J4272" s="61" t="str">
        <f t="shared" si="398"/>
        <v/>
      </c>
      <c r="K4272" s="61">
        <f t="array" ref="K4272">(MAX(IF($A4272=InsertVoiceSwitchActivateLOG!A$1:A$7000,InsertVoiceSwitchActivateLOG!H$1:H$7000,0)))</f>
        <v>1.5699999999999999E-2</v>
      </c>
      <c r="L4272" s="61" t="str">
        <f t="shared" si="403"/>
        <v/>
      </c>
      <c r="M4272" s="61">
        <f t="shared" si="401"/>
        <v>19.000000000005457</v>
      </c>
      <c r="N4272" s="59">
        <f t="shared" si="399"/>
        <v>85</v>
      </c>
      <c r="O4272" s="59">
        <f t="shared" si="400"/>
        <v>1</v>
      </c>
    </row>
    <row r="4273" spans="1:15" ht="12.5" customHeight="1" x14ac:dyDescent="0.35">
      <c r="A4273" s="2">
        <v>85</v>
      </c>
      <c r="B4273" s="2" t="s">
        <v>54</v>
      </c>
      <c r="C4273" s="69">
        <v>180.1815</v>
      </c>
      <c r="D4273" t="s">
        <v>50</v>
      </c>
      <c r="E4273" s="2" t="s">
        <v>44</v>
      </c>
      <c r="F4273" s="2" t="s">
        <v>55</v>
      </c>
      <c r="G4273" s="2">
        <v>5.9999999999999995E-4</v>
      </c>
      <c r="H4273" s="2">
        <f>IF(OR(G4273="",G4274="",G4275="",G4276=""),"",(SUMIF(A4273:A$7000,A4273,G4273:G$7000)))</f>
        <v>1.4E-3</v>
      </c>
      <c r="I4273" s="55" t="str">
        <f t="shared" si="402"/>
        <v/>
      </c>
      <c r="J4273" s="61" t="str">
        <f t="shared" si="398"/>
        <v/>
      </c>
      <c r="K4273" s="55">
        <f t="array" ref="K4273">(MAX(IF($A4273=InsertVoiceSwitchActivateLOG!A$1:A$7000,InsertVoiceSwitchActivateLOG!H$1:H$7000,0)))</f>
        <v>1.5699999999999999E-2</v>
      </c>
      <c r="L4273" s="55" t="str">
        <f t="shared" si="403"/>
        <v/>
      </c>
      <c r="M4273" s="55">
        <f t="shared" si="401"/>
        <v>30.000000000001137</v>
      </c>
      <c r="N4273" s="59">
        <f t="shared" si="399"/>
        <v>85</v>
      </c>
      <c r="O4273" s="59">
        <f t="shared" si="400"/>
        <v>1</v>
      </c>
    </row>
    <row r="4274" spans="1:15" ht="12.5" customHeight="1" x14ac:dyDescent="0.35">
      <c r="A4274" s="61">
        <v>85</v>
      </c>
      <c r="B4274" s="61" t="s">
        <v>54</v>
      </c>
      <c r="C4274" s="70">
        <v>180.2039</v>
      </c>
      <c r="D4274" s="59" t="s">
        <v>50</v>
      </c>
      <c r="E4274" s="61" t="s">
        <v>44</v>
      </c>
      <c r="F4274" s="61" t="s">
        <v>55</v>
      </c>
      <c r="G4274" s="61">
        <v>5.9999999999999995E-4</v>
      </c>
      <c r="H4274" s="61" t="str">
        <f>IF(OR(G4274="",G4275="",G4276="",G4277=""),"",(SUMIF(A4274:A$7000,A4274,G4274:G$7000)))</f>
        <v/>
      </c>
      <c r="I4274" s="61" t="str">
        <f t="shared" si="402"/>
        <v/>
      </c>
      <c r="J4274" s="61" t="str">
        <f t="shared" si="398"/>
        <v/>
      </c>
      <c r="K4274" s="61">
        <f t="array" ref="K4274">(MAX(IF($A4274=InsertVoiceSwitchActivateLOG!A$1:A$7000,InsertVoiceSwitchActivateLOG!H$1:H$7000,0)))</f>
        <v>1.5699999999999999E-2</v>
      </c>
      <c r="L4274" s="61" t="str">
        <f t="shared" si="403"/>
        <v/>
      </c>
      <c r="M4274" s="61">
        <f t="shared" si="401"/>
        <v>22.400000000004638</v>
      </c>
      <c r="N4274" s="59">
        <f t="shared" si="399"/>
        <v>85</v>
      </c>
      <c r="O4274" s="59">
        <f t="shared" si="400"/>
        <v>-1</v>
      </c>
    </row>
    <row r="4275" spans="1:15" ht="12.5" customHeight="1" x14ac:dyDescent="0.35">
      <c r="A4275" s="2">
        <v>85</v>
      </c>
      <c r="B4275" s="2" t="s">
        <v>54</v>
      </c>
      <c r="C4275" s="69">
        <v>180.2234</v>
      </c>
      <c r="D4275" t="s">
        <v>50</v>
      </c>
      <c r="E4275" s="2" t="s">
        <v>44</v>
      </c>
      <c r="F4275" s="2" t="s">
        <v>55</v>
      </c>
      <c r="G4275" s="2">
        <v>1E-4</v>
      </c>
      <c r="H4275" s="2" t="str">
        <f>IF(OR(G4275="",G4276="",G4277="",G4278=""),"",(SUMIF(A4275:A$7000,A4275,G4275:G$7000)))</f>
        <v/>
      </c>
      <c r="I4275" s="55" t="str">
        <f t="shared" si="402"/>
        <v/>
      </c>
      <c r="J4275" s="61" t="str">
        <f t="shared" si="398"/>
        <v/>
      </c>
      <c r="K4275" s="55">
        <f t="array" ref="K4275">(MAX(IF($A4275=InsertVoiceSwitchActivateLOG!A$1:A$7000,InsertVoiceSwitchActivateLOG!H$1:H$7000,0)))</f>
        <v>1.5699999999999999E-2</v>
      </c>
      <c r="L4275" s="55" t="str">
        <f t="shared" si="403"/>
        <v/>
      </c>
      <c r="M4275" s="55">
        <f t="shared" si="401"/>
        <v>19.499999999993634</v>
      </c>
      <c r="N4275" s="59">
        <f t="shared" si="399"/>
        <v>85</v>
      </c>
      <c r="O4275" s="59">
        <f t="shared" si="400"/>
        <v>1</v>
      </c>
    </row>
    <row r="4276" spans="1:15" ht="12.5" customHeight="1" x14ac:dyDescent="0.35">
      <c r="A4276" s="61">
        <v>85</v>
      </c>
      <c r="B4276" s="61" t="s">
        <v>54</v>
      </c>
      <c r="C4276" s="70">
        <v>180.2441</v>
      </c>
      <c r="D4276" s="59" t="s">
        <v>50</v>
      </c>
      <c r="E4276" s="61" t="s">
        <v>44</v>
      </c>
      <c r="F4276" s="61" t="s">
        <v>55</v>
      </c>
      <c r="G4276" s="61">
        <v>1E-4</v>
      </c>
      <c r="H4276" s="61" t="str">
        <f>IF(OR(G4276="",G4277="",G4278="",G4279=""),"",(SUMIF(A4276:A$7000,A4276,G4276:G$7000)))</f>
        <v/>
      </c>
      <c r="I4276" s="61" t="str">
        <f t="shared" si="402"/>
        <v/>
      </c>
      <c r="J4276" s="61" t="str">
        <f t="shared" si="398"/>
        <v/>
      </c>
      <c r="K4276" s="61">
        <f t="array" ref="K4276">(MAX(IF($A4276=InsertVoiceSwitchActivateLOG!A$1:A$7000,InsertVoiceSwitchActivateLOG!H$1:H$7000,0)))</f>
        <v>1.5699999999999999E-2</v>
      </c>
      <c r="L4276" s="61" t="str">
        <f t="shared" si="403"/>
        <v/>
      </c>
      <c r="M4276" s="61">
        <f t="shared" si="401"/>
        <v>20.700000000005048</v>
      </c>
      <c r="N4276" s="59" t="str">
        <f t="shared" si="399"/>
        <v/>
      </c>
      <c r="O4276" s="59" t="str">
        <f t="shared" si="400"/>
        <v/>
      </c>
    </row>
    <row r="4277" spans="1:15" ht="12.5" customHeight="1" x14ac:dyDescent="0.35">
      <c r="A4277" s="2">
        <v>85</v>
      </c>
      <c r="B4277" s="2" t="s">
        <v>54</v>
      </c>
      <c r="C4277" s="69">
        <v>180.26580000000001</v>
      </c>
      <c r="D4277" t="s">
        <v>50</v>
      </c>
      <c r="E4277" s="2" t="s">
        <v>44</v>
      </c>
      <c r="F4277" s="2" t="s">
        <v>55</v>
      </c>
      <c r="G4277" s="2"/>
      <c r="H4277" s="2" t="str">
        <f>IF(OR(G4277="",G4278="",G4279="",G4280=""),"",(SUMIF(A4277:A$7000,A4277,G4277:G$7000)))</f>
        <v/>
      </c>
      <c r="I4277" s="55" t="str">
        <f t="shared" si="402"/>
        <v/>
      </c>
      <c r="J4277" s="61" t="str">
        <f t="shared" si="398"/>
        <v/>
      </c>
      <c r="K4277" s="55">
        <f t="array" ref="K4277">(MAX(IF($A4277=InsertVoiceSwitchActivateLOG!A$1:A$7000,InsertVoiceSwitchActivateLOG!H$1:H$7000,0)))</f>
        <v>1.5699999999999999E-2</v>
      </c>
      <c r="L4277" s="55" t="str">
        <f t="shared" si="403"/>
        <v/>
      </c>
      <c r="M4277" s="55">
        <f t="shared" si="401"/>
        <v>21.700000000009823</v>
      </c>
      <c r="N4277" s="59" t="str">
        <f t="shared" si="399"/>
        <v/>
      </c>
      <c r="O4277" s="59" t="str">
        <f t="shared" si="400"/>
        <v/>
      </c>
    </row>
    <row r="4278" spans="1:15" ht="12.5" customHeight="1" x14ac:dyDescent="0.35">
      <c r="A4278" s="61">
        <v>85</v>
      </c>
      <c r="B4278" s="61" t="s">
        <v>54</v>
      </c>
      <c r="C4278" s="70">
        <v>180.28559999999999</v>
      </c>
      <c r="D4278" s="59" t="s">
        <v>50</v>
      </c>
      <c r="E4278" s="61" t="s">
        <v>44</v>
      </c>
      <c r="F4278" s="61" t="s">
        <v>55</v>
      </c>
      <c r="G4278" s="61"/>
      <c r="H4278" s="61" t="str">
        <f>IF(OR(G4278="",G4279="",G4280="",G4281=""),"",(SUMIF(A4278:A$7000,A4278,G4278:G$7000)))</f>
        <v/>
      </c>
      <c r="I4278" s="61" t="str">
        <f t="shared" si="402"/>
        <v/>
      </c>
      <c r="J4278" s="61" t="str">
        <f t="shared" si="398"/>
        <v/>
      </c>
      <c r="K4278" s="61">
        <f t="array" ref="K4278">(MAX(IF($A4278=InsertVoiceSwitchActivateLOG!A$1:A$7000,InsertVoiceSwitchActivateLOG!H$1:H$7000,0)))</f>
        <v>1.5699999999999999E-2</v>
      </c>
      <c r="L4278" s="61" t="str">
        <f t="shared" si="403"/>
        <v/>
      </c>
      <c r="M4278" s="61">
        <f t="shared" si="401"/>
        <v>19.799999999975171</v>
      </c>
      <c r="N4278" s="59" t="str">
        <f t="shared" si="399"/>
        <v/>
      </c>
      <c r="O4278" s="59" t="str">
        <f t="shared" si="400"/>
        <v/>
      </c>
    </row>
    <row r="4279" spans="1:15" ht="12.5" customHeight="1" x14ac:dyDescent="0.35">
      <c r="A4279" s="2">
        <v>85</v>
      </c>
      <c r="B4279" s="2" t="s">
        <v>54</v>
      </c>
      <c r="C4279" s="69">
        <v>180.304</v>
      </c>
      <c r="D4279" t="s">
        <v>50</v>
      </c>
      <c r="E4279" s="2" t="s">
        <v>44</v>
      </c>
      <c r="F4279" s="2" t="s">
        <v>55</v>
      </c>
      <c r="G4279" s="2"/>
      <c r="H4279" s="2" t="str">
        <f>IF(OR(G4279="",G4280="",G4281="",G4282=""),"",(SUMIF(A4279:A$7000,A4279,G4279:G$7000)))</f>
        <v/>
      </c>
      <c r="I4279" s="55" t="str">
        <f t="shared" si="402"/>
        <v/>
      </c>
      <c r="J4279" s="61" t="str">
        <f t="shared" si="398"/>
        <v/>
      </c>
      <c r="K4279" s="55">
        <f t="array" ref="K4279">(MAX(IF($A4279=InsertVoiceSwitchActivateLOG!A$1:A$7000,InsertVoiceSwitchActivateLOG!H$1:H$7000,0)))</f>
        <v>1.5699999999999999E-2</v>
      </c>
      <c r="L4279" s="55" t="str">
        <f t="shared" si="403"/>
        <v/>
      </c>
      <c r="M4279" s="55">
        <f t="shared" si="401"/>
        <v>18.400000000013961</v>
      </c>
      <c r="N4279" s="59" t="str">
        <f t="shared" si="399"/>
        <v/>
      </c>
      <c r="O4279" s="59" t="str">
        <f t="shared" si="400"/>
        <v/>
      </c>
    </row>
    <row r="4280" spans="1:15" ht="12.5" customHeight="1" x14ac:dyDescent="0.35">
      <c r="A4280" s="61">
        <v>85</v>
      </c>
      <c r="B4280" s="61" t="s">
        <v>54</v>
      </c>
      <c r="C4280" s="70">
        <v>180.31989999999999</v>
      </c>
      <c r="D4280" s="59" t="s">
        <v>50</v>
      </c>
      <c r="E4280" s="61" t="s">
        <v>44</v>
      </c>
      <c r="F4280" s="61" t="s">
        <v>55</v>
      </c>
      <c r="G4280" s="61"/>
      <c r="H4280" s="61" t="str">
        <f>IF(OR(G4280="",G4281="",G4282="",G4283=""),"",(SUMIF(A4280:A$7000,A4280,G4280:G$7000)))</f>
        <v/>
      </c>
      <c r="I4280" s="61" t="str">
        <f t="shared" si="402"/>
        <v/>
      </c>
      <c r="J4280" s="61" t="str">
        <f t="shared" si="398"/>
        <v/>
      </c>
      <c r="K4280" s="61">
        <f t="array" ref="K4280">(MAX(IF($A4280=InsertVoiceSwitchActivateLOG!A$1:A$7000,InsertVoiceSwitchActivateLOG!H$1:H$7000,0)))</f>
        <v>1.5699999999999999E-2</v>
      </c>
      <c r="L4280" s="61" t="str">
        <f t="shared" si="403"/>
        <v/>
      </c>
      <c r="M4280" s="61">
        <f t="shared" si="401"/>
        <v>15.899999999987813</v>
      </c>
      <c r="N4280" s="59" t="str">
        <f t="shared" si="399"/>
        <v/>
      </c>
      <c r="O4280" s="59" t="str">
        <f t="shared" si="400"/>
        <v/>
      </c>
    </row>
    <row r="4281" spans="1:15" ht="12.5" customHeight="1" x14ac:dyDescent="0.35">
      <c r="A4281" s="2">
        <v>85</v>
      </c>
      <c r="B4281" s="2" t="s">
        <v>54</v>
      </c>
      <c r="C4281" s="69">
        <v>180.3357</v>
      </c>
      <c r="D4281" t="s">
        <v>50</v>
      </c>
      <c r="E4281" s="2" t="s">
        <v>44</v>
      </c>
      <c r="F4281" s="2" t="s">
        <v>55</v>
      </c>
      <c r="G4281" s="2"/>
      <c r="H4281" s="2" t="str">
        <f>IF(OR(G4281="",G4282="",G4283="",G4284=""),"",(SUMIF(A4281:A$7000,A4281,G4281:G$7000)))</f>
        <v/>
      </c>
      <c r="I4281" s="55" t="str">
        <f t="shared" si="402"/>
        <v/>
      </c>
      <c r="J4281" s="61" t="str">
        <f t="shared" si="398"/>
        <v/>
      </c>
      <c r="K4281" s="55">
        <f t="array" ref="K4281">(MAX(IF($A4281=InsertVoiceSwitchActivateLOG!A$1:A$7000,InsertVoiceSwitchActivateLOG!H$1:H$7000,0)))</f>
        <v>1.5699999999999999E-2</v>
      </c>
      <c r="L4281" s="55" t="str">
        <f t="shared" si="403"/>
        <v/>
      </c>
      <c r="M4281" s="55">
        <f t="shared" si="401"/>
        <v>15.800000000012915</v>
      </c>
      <c r="N4281" s="59" t="str">
        <f t="shared" si="399"/>
        <v/>
      </c>
      <c r="O4281" s="59" t="str">
        <f t="shared" si="400"/>
        <v/>
      </c>
    </row>
    <row r="4282" spans="1:15" ht="12.5" customHeight="1" x14ac:dyDescent="0.35">
      <c r="A4282" s="61">
        <v>85</v>
      </c>
      <c r="B4282" s="61" t="s">
        <v>54</v>
      </c>
      <c r="C4282" s="70">
        <v>180.35120000000001</v>
      </c>
      <c r="D4282" s="59" t="s">
        <v>50</v>
      </c>
      <c r="E4282" s="61" t="s">
        <v>44</v>
      </c>
      <c r="F4282" s="61" t="s">
        <v>55</v>
      </c>
      <c r="G4282" s="61"/>
      <c r="H4282" s="61" t="str">
        <f>IF(OR(G4282="",G4283="",G4284="",G4285=""),"",(SUMIF(A4282:A$7000,A4282,G4282:G$7000)))</f>
        <v/>
      </c>
      <c r="I4282" s="61" t="str">
        <f t="shared" si="402"/>
        <v/>
      </c>
      <c r="J4282" s="61" t="str">
        <f t="shared" si="398"/>
        <v/>
      </c>
      <c r="K4282" s="61">
        <f t="array" ref="K4282">(MAX(IF($A4282=InsertVoiceSwitchActivateLOG!A$1:A$7000,InsertVoiceSwitchActivateLOG!H$1:H$7000,0)))</f>
        <v>1.5699999999999999E-2</v>
      </c>
      <c r="L4282" s="61" t="str">
        <f t="shared" si="403"/>
        <v/>
      </c>
      <c r="M4282" s="61">
        <f t="shared" si="401"/>
        <v>15.500000000002956</v>
      </c>
      <c r="N4282" s="59" t="str">
        <f t="shared" si="399"/>
        <v/>
      </c>
      <c r="O4282" s="59" t="str">
        <f t="shared" si="400"/>
        <v/>
      </c>
    </row>
    <row r="4283" spans="1:15" ht="12.5" customHeight="1" x14ac:dyDescent="0.35">
      <c r="A4283" s="2">
        <v>85</v>
      </c>
      <c r="B4283" s="2" t="s">
        <v>54</v>
      </c>
      <c r="C4283" s="69">
        <v>180.36750000000001</v>
      </c>
      <c r="D4283" t="s">
        <v>50</v>
      </c>
      <c r="E4283" s="2" t="s">
        <v>44</v>
      </c>
      <c r="F4283" s="2" t="s">
        <v>55</v>
      </c>
      <c r="G4283" s="2"/>
      <c r="H4283" s="2" t="str">
        <f>IF(OR(G4283="",G4284="",G4285="",G4286=""),"",(SUMIF(A4283:A$7000,A4283,G4283:G$7000)))</f>
        <v/>
      </c>
      <c r="I4283" s="55" t="str">
        <f t="shared" si="402"/>
        <v/>
      </c>
      <c r="J4283" s="61" t="str">
        <f t="shared" si="398"/>
        <v/>
      </c>
      <c r="K4283" s="55">
        <f t="array" ref="K4283">(MAX(IF($A4283=InsertVoiceSwitchActivateLOG!A$1:A$7000,InsertVoiceSwitchActivateLOG!H$1:H$7000,0)))</f>
        <v>1.5699999999999999E-2</v>
      </c>
      <c r="L4283" s="55" t="str">
        <f t="shared" si="403"/>
        <v/>
      </c>
      <c r="M4283" s="55">
        <f t="shared" si="401"/>
        <v>16.300000000001091</v>
      </c>
      <c r="N4283" s="59" t="str">
        <f t="shared" si="399"/>
        <v/>
      </c>
      <c r="O4283" s="59" t="str">
        <f t="shared" si="400"/>
        <v/>
      </c>
    </row>
    <row r="4284" spans="1:15" ht="12.5" customHeight="1" x14ac:dyDescent="0.35">
      <c r="A4284" s="61">
        <v>85</v>
      </c>
      <c r="B4284" s="61" t="s">
        <v>54</v>
      </c>
      <c r="C4284" s="70">
        <v>180.38319999999999</v>
      </c>
      <c r="D4284" s="59" t="s">
        <v>50</v>
      </c>
      <c r="E4284" s="61" t="s">
        <v>44</v>
      </c>
      <c r="F4284" s="61" t="s">
        <v>55</v>
      </c>
      <c r="G4284" s="61"/>
      <c r="H4284" s="61" t="str">
        <f>IF(OR(G4284="",G4285="",G4286="",G4287=""),"",(SUMIF(A4284:A$7000,A4284,G4284:G$7000)))</f>
        <v/>
      </c>
      <c r="I4284" s="61" t="str">
        <f t="shared" si="402"/>
        <v/>
      </c>
      <c r="J4284" s="61" t="str">
        <f t="shared" si="398"/>
        <v/>
      </c>
      <c r="K4284" s="61">
        <f t="array" ref="K4284">(MAX(IF($A4284=InsertVoiceSwitchActivateLOG!A$1:A$7000,InsertVoiceSwitchActivateLOG!H$1:H$7000,0)))</f>
        <v>1.5699999999999999E-2</v>
      </c>
      <c r="L4284" s="61" t="str">
        <f t="shared" si="403"/>
        <v/>
      </c>
      <c r="M4284" s="61">
        <f t="shared" si="401"/>
        <v>15.699999999981173</v>
      </c>
      <c r="N4284" s="59" t="str">
        <f t="shared" si="399"/>
        <v/>
      </c>
      <c r="O4284" s="59" t="str">
        <f t="shared" si="400"/>
        <v/>
      </c>
    </row>
    <row r="4285" spans="1:15" ht="12.5" customHeight="1" x14ac:dyDescent="0.35">
      <c r="A4285" s="2">
        <v>85</v>
      </c>
      <c r="B4285" s="2" t="s">
        <v>54</v>
      </c>
      <c r="C4285" s="69">
        <v>180.40309999999999</v>
      </c>
      <c r="D4285" t="s">
        <v>50</v>
      </c>
      <c r="E4285" s="2" t="s">
        <v>44</v>
      </c>
      <c r="F4285" s="2" t="s">
        <v>55</v>
      </c>
      <c r="G4285" s="2"/>
      <c r="H4285" s="2" t="str">
        <f>IF(OR(G4285="",G4286="",G4287="",G4288=""),"",(SUMIF(A4285:A$7000,A4285,G4285:G$7000)))</f>
        <v/>
      </c>
      <c r="I4285" s="55" t="str">
        <f t="shared" si="402"/>
        <v/>
      </c>
      <c r="J4285" s="61" t="str">
        <f t="shared" si="398"/>
        <v/>
      </c>
      <c r="K4285" s="55">
        <f t="array" ref="K4285">(MAX(IF($A4285=InsertVoiceSwitchActivateLOG!A$1:A$7000,InsertVoiceSwitchActivateLOG!H$1:H$7000,0)))</f>
        <v>1.5699999999999999E-2</v>
      </c>
      <c r="L4285" s="55" t="str">
        <f t="shared" si="403"/>
        <v/>
      </c>
      <c r="M4285" s="55">
        <f t="shared" si="401"/>
        <v>19.900000000006912</v>
      </c>
      <c r="N4285" s="59" t="str">
        <f t="shared" si="399"/>
        <v/>
      </c>
      <c r="O4285" s="59" t="str">
        <f t="shared" si="400"/>
        <v/>
      </c>
    </row>
    <row r="4286" spans="1:15" ht="12.5" customHeight="1" x14ac:dyDescent="0.35">
      <c r="A4286" s="61">
        <v>85</v>
      </c>
      <c r="B4286" s="61" t="s">
        <v>54</v>
      </c>
      <c r="C4286" s="70">
        <v>180.4179</v>
      </c>
      <c r="D4286" s="59" t="s">
        <v>50</v>
      </c>
      <c r="E4286" s="61" t="s">
        <v>44</v>
      </c>
      <c r="F4286" s="61" t="s">
        <v>55</v>
      </c>
      <c r="G4286" s="61"/>
      <c r="H4286" s="61" t="str">
        <f>IF(OR(G4286="",G4287="",G4288="",G4289=""),"",(SUMIF(A4286:A$7000,A4286,G4286:G$7000)))</f>
        <v/>
      </c>
      <c r="I4286" s="61" t="str">
        <f t="shared" si="402"/>
        <v/>
      </c>
      <c r="J4286" s="61" t="str">
        <f t="shared" si="398"/>
        <v/>
      </c>
      <c r="K4286" s="61">
        <f t="array" ref="K4286">(MAX(IF($A4286=InsertVoiceSwitchActivateLOG!A$1:A$7000,InsertVoiceSwitchActivateLOG!H$1:H$7000,0)))</f>
        <v>1.5699999999999999E-2</v>
      </c>
      <c r="L4286" s="61" t="str">
        <f t="shared" si="403"/>
        <v/>
      </c>
      <c r="M4286" s="61">
        <f t="shared" si="401"/>
        <v>14.80000000000814</v>
      </c>
      <c r="N4286" s="59" t="str">
        <f t="shared" si="399"/>
        <v/>
      </c>
      <c r="O4286" s="59" t="str">
        <f t="shared" si="400"/>
        <v/>
      </c>
    </row>
    <row r="4287" spans="1:15" ht="12.5" customHeight="1" x14ac:dyDescent="0.35">
      <c r="A4287" s="2">
        <v>85</v>
      </c>
      <c r="B4287" s="2" t="s">
        <v>54</v>
      </c>
      <c r="C4287" s="69">
        <v>180.43450000000001</v>
      </c>
      <c r="D4287" t="s">
        <v>50</v>
      </c>
      <c r="E4287" s="2" t="s">
        <v>44</v>
      </c>
      <c r="F4287" s="2" t="s">
        <v>55</v>
      </c>
      <c r="G4287" s="2"/>
      <c r="H4287" s="2" t="str">
        <f>IF(OR(G4287="",G4288="",G4289="",G4290=""),"",(SUMIF(A4287:A$7000,A4287,G4287:G$7000)))</f>
        <v/>
      </c>
      <c r="I4287" s="55" t="str">
        <f t="shared" si="402"/>
        <v/>
      </c>
      <c r="J4287" s="61" t="str">
        <f t="shared" si="398"/>
        <v/>
      </c>
      <c r="K4287" s="55">
        <f t="array" ref="K4287">(MAX(IF($A4287=InsertVoiceSwitchActivateLOG!A$1:A$7000,InsertVoiceSwitchActivateLOG!H$1:H$7000,0)))</f>
        <v>1.5699999999999999E-2</v>
      </c>
      <c r="L4287" s="55" t="str">
        <f t="shared" si="403"/>
        <v/>
      </c>
      <c r="M4287" s="55">
        <f t="shared" si="401"/>
        <v>16.60000000001105</v>
      </c>
      <c r="N4287" s="59" t="str">
        <f t="shared" si="399"/>
        <v/>
      </c>
      <c r="O4287" s="59" t="str">
        <f t="shared" si="400"/>
        <v/>
      </c>
    </row>
    <row r="4288" spans="1:15" ht="12.5" customHeight="1" x14ac:dyDescent="0.35">
      <c r="A4288" s="61">
        <v>85</v>
      </c>
      <c r="B4288" s="61" t="s">
        <v>54</v>
      </c>
      <c r="C4288" s="70">
        <v>180.45070000000001</v>
      </c>
      <c r="D4288" s="59" t="s">
        <v>50</v>
      </c>
      <c r="E4288" s="61" t="s">
        <v>44</v>
      </c>
      <c r="F4288" s="61" t="s">
        <v>55</v>
      </c>
      <c r="G4288" s="61"/>
      <c r="H4288" s="61" t="str">
        <f>IF(OR(G4288="",G4289="",G4290="",G4291=""),"",(SUMIF(A4288:A$7000,A4288,G4288:G$7000)))</f>
        <v/>
      </c>
      <c r="I4288" s="61" t="str">
        <f t="shared" si="402"/>
        <v/>
      </c>
      <c r="J4288" s="61" t="str">
        <f t="shared" si="398"/>
        <v/>
      </c>
      <c r="K4288" s="61">
        <f t="array" ref="K4288">(MAX(IF($A4288=InsertVoiceSwitchActivateLOG!A$1:A$7000,InsertVoiceSwitchActivateLOG!H$1:H$7000,0)))</f>
        <v>1.5699999999999999E-2</v>
      </c>
      <c r="L4288" s="61" t="str">
        <f t="shared" si="403"/>
        <v/>
      </c>
      <c r="M4288" s="61">
        <f t="shared" si="401"/>
        <v>16.199999999997772</v>
      </c>
      <c r="N4288" s="59" t="str">
        <f t="shared" si="399"/>
        <v/>
      </c>
      <c r="O4288" s="59" t="str">
        <f t="shared" si="400"/>
        <v/>
      </c>
    </row>
    <row r="4289" spans="1:15" ht="12.5" customHeight="1" x14ac:dyDescent="0.35">
      <c r="A4289" s="2">
        <v>85</v>
      </c>
      <c r="B4289" s="2" t="s">
        <v>54</v>
      </c>
      <c r="C4289" s="69">
        <v>180.4701</v>
      </c>
      <c r="D4289" t="s">
        <v>50</v>
      </c>
      <c r="E4289" s="2" t="s">
        <v>44</v>
      </c>
      <c r="F4289" s="2" t="s">
        <v>55</v>
      </c>
      <c r="G4289" s="2"/>
      <c r="H4289" s="2" t="str">
        <f>IF(OR(G4289="",G4290="",G4291="",G4292=""),"",(SUMIF(A4289:A$7000,A4289,G4289:G$7000)))</f>
        <v/>
      </c>
      <c r="I4289" s="55" t="str">
        <f t="shared" si="402"/>
        <v/>
      </c>
      <c r="J4289" s="61" t="str">
        <f t="shared" si="398"/>
        <v/>
      </c>
      <c r="K4289" s="55">
        <f t="array" ref="K4289">(MAX(IF($A4289=InsertVoiceSwitchActivateLOG!A$1:A$7000,InsertVoiceSwitchActivateLOG!H$1:H$7000,0)))</f>
        <v>1.5699999999999999E-2</v>
      </c>
      <c r="L4289" s="55" t="str">
        <f t="shared" si="403"/>
        <v/>
      </c>
      <c r="M4289" s="55">
        <f t="shared" si="401"/>
        <v>19.399999999990314</v>
      </c>
      <c r="N4289" s="59" t="str">
        <f t="shared" si="399"/>
        <v/>
      </c>
      <c r="O4289" s="59" t="str">
        <f t="shared" si="400"/>
        <v/>
      </c>
    </row>
    <row r="4290" spans="1:15" ht="12.5" customHeight="1" x14ac:dyDescent="0.35">
      <c r="A4290" s="61">
        <v>85</v>
      </c>
      <c r="B4290" s="61" t="s">
        <v>54</v>
      </c>
      <c r="C4290" s="70">
        <v>180.49100000000001</v>
      </c>
      <c r="D4290" s="59" t="s">
        <v>50</v>
      </c>
      <c r="E4290" s="61" t="s">
        <v>44</v>
      </c>
      <c r="F4290" s="61" t="s">
        <v>55</v>
      </c>
      <c r="G4290" s="61"/>
      <c r="H4290" s="61" t="str">
        <f>IF(OR(G4290="",G4291="",G4292="",G4293=""),"",(SUMIF(A4290:A$7000,A4290,G4290:G$7000)))</f>
        <v/>
      </c>
      <c r="I4290" s="61" t="str">
        <f t="shared" si="402"/>
        <v/>
      </c>
      <c r="J4290" s="61" t="str">
        <f t="shared" si="398"/>
        <v/>
      </c>
      <c r="K4290" s="61">
        <f t="array" ref="K4290">(MAX(IF($A4290=InsertVoiceSwitchActivateLOG!A$1:A$7000,InsertVoiceSwitchActivateLOG!H$1:H$7000,0)))</f>
        <v>1.5699999999999999E-2</v>
      </c>
      <c r="L4290" s="61" t="str">
        <f t="shared" si="403"/>
        <v/>
      </c>
      <c r="M4290" s="61">
        <f t="shared" si="401"/>
        <v>20.900000000011687</v>
      </c>
      <c r="N4290" s="59" t="str">
        <f t="shared" si="399"/>
        <v/>
      </c>
      <c r="O4290" s="59" t="str">
        <f t="shared" si="400"/>
        <v/>
      </c>
    </row>
    <row r="4291" spans="1:15" ht="12.5" customHeight="1" x14ac:dyDescent="0.35">
      <c r="A4291" s="2">
        <v>86</v>
      </c>
      <c r="B4291" s="2" t="s">
        <v>54</v>
      </c>
      <c r="C4291" s="69">
        <v>181.53100000000001</v>
      </c>
      <c r="D4291" t="s">
        <v>50</v>
      </c>
      <c r="E4291" s="2" t="s">
        <v>44</v>
      </c>
      <c r="F4291" s="2" t="s">
        <v>55</v>
      </c>
      <c r="G4291" s="2"/>
      <c r="H4291" s="2" t="str">
        <f>IF(OR(G4291="",G4292="",G4293="",G4294=""),"",(SUMIF(A4291:A$7000,A4291,G4291:G$7000)))</f>
        <v/>
      </c>
      <c r="I4291" s="55" t="str">
        <f t="shared" si="402"/>
        <v/>
      </c>
      <c r="J4291" s="61" t="str">
        <f t="shared" si="398"/>
        <v/>
      </c>
      <c r="K4291" s="55">
        <f t="array" ref="K4291">(MAX(IF($A4291=InsertVoiceSwitchActivateLOG!A$1:A$7000,InsertVoiceSwitchActivateLOG!H$1:H$7000,0)))</f>
        <v>0.11330000000000003</v>
      </c>
      <c r="L4291" s="55" t="str">
        <f t="shared" si="403"/>
        <v/>
      </c>
      <c r="M4291" s="55">
        <f t="shared" si="401"/>
        <v>0</v>
      </c>
      <c r="N4291" s="59" t="str">
        <f t="shared" si="399"/>
        <v/>
      </c>
      <c r="O4291" s="59" t="str">
        <f t="shared" si="400"/>
        <v/>
      </c>
    </row>
    <row r="4292" spans="1:15" ht="12.5" customHeight="1" x14ac:dyDescent="0.35">
      <c r="A4292" s="61">
        <v>86</v>
      </c>
      <c r="B4292" s="61" t="s">
        <v>54</v>
      </c>
      <c r="C4292" s="70">
        <v>181.553</v>
      </c>
      <c r="D4292" s="59" t="s">
        <v>50</v>
      </c>
      <c r="E4292" s="61" t="s">
        <v>44</v>
      </c>
      <c r="F4292" s="61" t="s">
        <v>55</v>
      </c>
      <c r="G4292" s="61"/>
      <c r="H4292" s="61" t="str">
        <f>IF(OR(G4292="",G4293="",G4294="",G4295=""),"",(SUMIF(A4292:A$7000,A4292,G4292:G$7000)))</f>
        <v/>
      </c>
      <c r="I4292" s="61" t="str">
        <f t="shared" si="402"/>
        <v/>
      </c>
      <c r="J4292" s="61" t="str">
        <f t="shared" si="398"/>
        <v/>
      </c>
      <c r="K4292" s="61">
        <f t="array" ref="K4292">(MAX(IF($A4292=InsertVoiceSwitchActivateLOG!A$1:A$7000,InsertVoiceSwitchActivateLOG!H$1:H$7000,0)))</f>
        <v>0.11330000000000003</v>
      </c>
      <c r="L4292" s="61" t="str">
        <f t="shared" si="403"/>
        <v/>
      </c>
      <c r="M4292" s="61">
        <f t="shared" si="401"/>
        <v>21.99999999999136</v>
      </c>
      <c r="N4292" s="59" t="str">
        <f t="shared" si="399"/>
        <v/>
      </c>
      <c r="O4292" s="59" t="str">
        <f t="shared" si="400"/>
        <v/>
      </c>
    </row>
    <row r="4293" spans="1:15" ht="12.5" customHeight="1" x14ac:dyDescent="0.35">
      <c r="A4293" s="2">
        <v>86</v>
      </c>
      <c r="B4293" s="2" t="s">
        <v>54</v>
      </c>
      <c r="C4293" s="69">
        <v>181.5806</v>
      </c>
      <c r="D4293" t="s">
        <v>50</v>
      </c>
      <c r="E4293" s="2" t="s">
        <v>44</v>
      </c>
      <c r="F4293" s="2" t="s">
        <v>55</v>
      </c>
      <c r="G4293" s="2"/>
      <c r="H4293" s="2" t="str">
        <f>IF(OR(G4293="",G4294="",G4295="",G4296=""),"",(SUMIF(A4293:A$7000,A4293,G4293:G$7000)))</f>
        <v/>
      </c>
      <c r="I4293" s="55" t="str">
        <f t="shared" si="402"/>
        <v/>
      </c>
      <c r="J4293" s="61" t="str">
        <f t="shared" si="398"/>
        <v/>
      </c>
      <c r="K4293" s="55">
        <f t="array" ref="K4293">(MAX(IF($A4293=InsertVoiceSwitchActivateLOG!A$1:A$7000,InsertVoiceSwitchActivateLOG!H$1:H$7000,0)))</f>
        <v>0.11330000000000003</v>
      </c>
      <c r="L4293" s="55" t="str">
        <f t="shared" si="403"/>
        <v/>
      </c>
      <c r="M4293" s="55">
        <f t="shared" si="401"/>
        <v>27.60000000000673</v>
      </c>
      <c r="N4293" s="59" t="str">
        <f t="shared" si="399"/>
        <v/>
      </c>
      <c r="O4293" s="59" t="str">
        <f t="shared" si="400"/>
        <v/>
      </c>
    </row>
    <row r="4294" spans="1:15" ht="12.5" customHeight="1" x14ac:dyDescent="0.35">
      <c r="A4294" s="61">
        <v>86</v>
      </c>
      <c r="B4294" s="61" t="s">
        <v>54</v>
      </c>
      <c r="C4294" s="70">
        <v>181.6088</v>
      </c>
      <c r="D4294" s="59" t="s">
        <v>50</v>
      </c>
      <c r="E4294" s="61" t="s">
        <v>44</v>
      </c>
      <c r="F4294" s="61" t="s">
        <v>55</v>
      </c>
      <c r="G4294" s="61"/>
      <c r="H4294" s="61" t="str">
        <f>IF(OR(G4294="",G4295="",G4296="",G4297=""),"",(SUMIF(A4294:A$7000,A4294,G4294:G$7000)))</f>
        <v/>
      </c>
      <c r="I4294" s="61" t="str">
        <f t="shared" si="402"/>
        <v/>
      </c>
      <c r="J4294" s="61" t="str">
        <f t="shared" si="398"/>
        <v/>
      </c>
      <c r="K4294" s="61">
        <f t="array" ref="K4294">(MAX(IF($A4294=InsertVoiceSwitchActivateLOG!A$1:A$7000,InsertVoiceSwitchActivateLOG!H$1:H$7000,0)))</f>
        <v>0.11330000000000003</v>
      </c>
      <c r="L4294" s="61" t="str">
        <f t="shared" si="403"/>
        <v/>
      </c>
      <c r="M4294" s="61">
        <f t="shared" si="401"/>
        <v>28.199999999998226</v>
      </c>
      <c r="N4294" s="59" t="str">
        <f t="shared" si="399"/>
        <v/>
      </c>
      <c r="O4294" s="59" t="str">
        <f t="shared" si="400"/>
        <v/>
      </c>
    </row>
    <row r="4295" spans="1:15" ht="12.5" customHeight="1" x14ac:dyDescent="0.35">
      <c r="A4295" s="2">
        <v>86</v>
      </c>
      <c r="B4295" s="2" t="s">
        <v>54</v>
      </c>
      <c r="C4295" s="69">
        <v>181.625</v>
      </c>
      <c r="D4295" t="s">
        <v>50</v>
      </c>
      <c r="E4295" s="2" t="s">
        <v>44</v>
      </c>
      <c r="F4295" s="2" t="s">
        <v>55</v>
      </c>
      <c r="G4295" s="2"/>
      <c r="H4295" s="2" t="str">
        <f>IF(OR(G4295="",G4296="",G4297="",G4298=""),"",(SUMIF(A4295:A$7000,A4295,G4295:G$7000)))</f>
        <v/>
      </c>
      <c r="I4295" s="55" t="str">
        <f t="shared" si="402"/>
        <v/>
      </c>
      <c r="J4295" s="61" t="str">
        <f t="shared" si="398"/>
        <v/>
      </c>
      <c r="K4295" s="55">
        <f t="array" ref="K4295">(MAX(IF($A4295=InsertVoiceSwitchActivateLOG!A$1:A$7000,InsertVoiceSwitchActivateLOG!H$1:H$7000,0)))</f>
        <v>0.11330000000000003</v>
      </c>
      <c r="L4295" s="55" t="str">
        <f t="shared" si="403"/>
        <v/>
      </c>
      <c r="M4295" s="55">
        <f t="shared" si="401"/>
        <v>16.199999999997772</v>
      </c>
      <c r="N4295" s="59" t="str">
        <f t="shared" si="399"/>
        <v/>
      </c>
      <c r="O4295" s="59" t="str">
        <f t="shared" si="400"/>
        <v/>
      </c>
    </row>
    <row r="4296" spans="1:15" ht="12.5" customHeight="1" x14ac:dyDescent="0.35">
      <c r="A4296" s="61">
        <v>86</v>
      </c>
      <c r="B4296" s="61" t="s">
        <v>54</v>
      </c>
      <c r="C4296" s="70">
        <v>181.64250000000001</v>
      </c>
      <c r="D4296" s="59" t="s">
        <v>50</v>
      </c>
      <c r="E4296" s="61" t="s">
        <v>44</v>
      </c>
      <c r="F4296" s="61" t="s">
        <v>55</v>
      </c>
      <c r="G4296" s="61"/>
      <c r="H4296" s="61" t="str">
        <f>IF(OR(G4296="",G4297="",G4298="",G4299=""),"",(SUMIF(A4296:A$7000,A4296,G4296:G$7000)))</f>
        <v/>
      </c>
      <c r="I4296" s="61" t="str">
        <f t="shared" si="402"/>
        <v/>
      </c>
      <c r="J4296" s="61" t="str">
        <f t="shared" si="398"/>
        <v/>
      </c>
      <c r="K4296" s="61">
        <f t="array" ref="K4296">(MAX(IF($A4296=InsertVoiceSwitchActivateLOG!A$1:A$7000,InsertVoiceSwitchActivateLOG!H$1:H$7000,0)))</f>
        <v>0.11330000000000003</v>
      </c>
      <c r="L4296" s="61" t="str">
        <f t="shared" si="403"/>
        <v/>
      </c>
      <c r="M4296" s="61">
        <f t="shared" si="401"/>
        <v>17.500000000012506</v>
      </c>
      <c r="N4296" s="59" t="str">
        <f t="shared" si="399"/>
        <v/>
      </c>
      <c r="O4296" s="59" t="str">
        <f t="shared" si="400"/>
        <v/>
      </c>
    </row>
    <row r="4297" spans="1:15" ht="12.5" customHeight="1" x14ac:dyDescent="0.35">
      <c r="A4297" s="2">
        <v>86</v>
      </c>
      <c r="B4297" s="2" t="s">
        <v>54</v>
      </c>
      <c r="C4297" s="69">
        <v>181.6593</v>
      </c>
      <c r="D4297" t="s">
        <v>50</v>
      </c>
      <c r="E4297" s="2" t="s">
        <v>44</v>
      </c>
      <c r="F4297" s="2" t="s">
        <v>55</v>
      </c>
      <c r="G4297" s="2"/>
      <c r="H4297" s="2" t="str">
        <f>IF(OR(G4297="",G4298="",G4299="",G4300=""),"",(SUMIF(A4297:A$7000,A4297,G4297:G$7000)))</f>
        <v/>
      </c>
      <c r="I4297" s="55" t="str">
        <f t="shared" si="402"/>
        <v/>
      </c>
      <c r="J4297" s="61" t="str">
        <f t="shared" si="398"/>
        <v/>
      </c>
      <c r="K4297" s="55">
        <f t="array" ref="K4297">(MAX(IF($A4297=InsertVoiceSwitchActivateLOG!A$1:A$7000,InsertVoiceSwitchActivateLOG!H$1:H$7000,0)))</f>
        <v>0.11330000000000003</v>
      </c>
      <c r="L4297" s="55" t="str">
        <f t="shared" si="403"/>
        <v/>
      </c>
      <c r="M4297" s="55">
        <f t="shared" si="401"/>
        <v>16.799999999989268</v>
      </c>
      <c r="N4297" s="59" t="str">
        <f t="shared" si="399"/>
        <v/>
      </c>
      <c r="O4297" s="59" t="str">
        <f t="shared" si="400"/>
        <v/>
      </c>
    </row>
    <row r="4298" spans="1:15" ht="12.5" customHeight="1" x14ac:dyDescent="0.35">
      <c r="A4298" s="61">
        <v>86</v>
      </c>
      <c r="B4298" s="61" t="s">
        <v>54</v>
      </c>
      <c r="C4298" s="70">
        <v>181.67590000000001</v>
      </c>
      <c r="D4298" s="59" t="s">
        <v>50</v>
      </c>
      <c r="E4298" s="61" t="s">
        <v>44</v>
      </c>
      <c r="F4298" s="61" t="s">
        <v>55</v>
      </c>
      <c r="G4298" s="61"/>
      <c r="H4298" s="61" t="str">
        <f>IF(OR(G4298="",G4299="",G4300="",G4301=""),"",(SUMIF(A4298:A$7000,A4298,G4298:G$7000)))</f>
        <v/>
      </c>
      <c r="I4298" s="61" t="str">
        <f t="shared" si="402"/>
        <v/>
      </c>
      <c r="J4298" s="61" t="str">
        <f t="shared" si="398"/>
        <v/>
      </c>
      <c r="K4298" s="61">
        <f t="array" ref="K4298">(MAX(IF($A4298=InsertVoiceSwitchActivateLOG!A$1:A$7000,InsertVoiceSwitchActivateLOG!H$1:H$7000,0)))</f>
        <v>0.11330000000000003</v>
      </c>
      <c r="L4298" s="61" t="str">
        <f t="shared" si="403"/>
        <v/>
      </c>
      <c r="M4298" s="61">
        <f t="shared" si="401"/>
        <v>16.60000000001105</v>
      </c>
      <c r="N4298" s="59" t="str">
        <f t="shared" si="399"/>
        <v/>
      </c>
      <c r="O4298" s="59" t="str">
        <f t="shared" si="400"/>
        <v/>
      </c>
    </row>
    <row r="4299" spans="1:15" ht="12.5" customHeight="1" x14ac:dyDescent="0.35">
      <c r="A4299" s="2">
        <v>86</v>
      </c>
      <c r="B4299" s="2" t="s">
        <v>54</v>
      </c>
      <c r="C4299" s="69">
        <v>181.69220000000001</v>
      </c>
      <c r="D4299" t="s">
        <v>50</v>
      </c>
      <c r="E4299" s="2" t="s">
        <v>44</v>
      </c>
      <c r="F4299" s="2" t="s">
        <v>55</v>
      </c>
      <c r="G4299" s="2"/>
      <c r="H4299" s="2" t="str">
        <f>IF(OR(G4299="",G4300="",G4301="",G4302=""),"",(SUMIF(A4299:A$7000,A4299,G4299:G$7000)))</f>
        <v/>
      </c>
      <c r="I4299" s="55" t="str">
        <f t="shared" si="402"/>
        <v/>
      </c>
      <c r="J4299" s="61" t="str">
        <f t="shared" si="398"/>
        <v/>
      </c>
      <c r="K4299" s="55">
        <f t="array" ref="K4299">(MAX(IF($A4299=InsertVoiceSwitchActivateLOG!A$1:A$7000,InsertVoiceSwitchActivateLOG!H$1:H$7000,0)))</f>
        <v>0.11330000000000003</v>
      </c>
      <c r="L4299" s="55" t="str">
        <f t="shared" si="403"/>
        <v/>
      </c>
      <c r="M4299" s="55">
        <f t="shared" si="401"/>
        <v>16.300000000001091</v>
      </c>
      <c r="N4299" s="59" t="str">
        <f t="shared" si="399"/>
        <v/>
      </c>
      <c r="O4299" s="59" t="str">
        <f t="shared" si="400"/>
        <v/>
      </c>
    </row>
    <row r="4300" spans="1:15" ht="12.5" customHeight="1" x14ac:dyDescent="0.35">
      <c r="A4300" s="61">
        <v>86</v>
      </c>
      <c r="B4300" s="61" t="s">
        <v>54</v>
      </c>
      <c r="C4300" s="70">
        <v>181.70959999999999</v>
      </c>
      <c r="D4300" s="59" t="s">
        <v>50</v>
      </c>
      <c r="E4300" s="61" t="s">
        <v>44</v>
      </c>
      <c r="F4300" s="61" t="s">
        <v>55</v>
      </c>
      <c r="G4300" s="61"/>
      <c r="H4300" s="61" t="str">
        <f>IF(OR(G4300="",G4301="",G4302="",G4303=""),"",(SUMIF(A4300:A$7000,A4300,G4300:G$7000)))</f>
        <v/>
      </c>
      <c r="I4300" s="61" t="str">
        <f t="shared" si="402"/>
        <v/>
      </c>
      <c r="J4300" s="61" t="str">
        <f t="shared" si="398"/>
        <v/>
      </c>
      <c r="K4300" s="61">
        <f t="array" ref="K4300">(MAX(IF($A4300=InsertVoiceSwitchActivateLOG!A$1:A$7000,InsertVoiceSwitchActivateLOG!H$1:H$7000,0)))</f>
        <v>0.11330000000000003</v>
      </c>
      <c r="L4300" s="61" t="str">
        <f t="shared" si="403"/>
        <v/>
      </c>
      <c r="M4300" s="61">
        <f t="shared" si="401"/>
        <v>17.399999999980764</v>
      </c>
      <c r="N4300" s="59" t="str">
        <f t="shared" si="399"/>
        <v/>
      </c>
      <c r="O4300" s="59" t="str">
        <f t="shared" si="400"/>
        <v/>
      </c>
    </row>
    <row r="4301" spans="1:15" ht="12.5" customHeight="1" x14ac:dyDescent="0.35">
      <c r="A4301" s="2">
        <v>86</v>
      </c>
      <c r="B4301" s="2" t="s">
        <v>54</v>
      </c>
      <c r="C4301" s="69">
        <v>181.7251</v>
      </c>
      <c r="D4301" t="s">
        <v>50</v>
      </c>
      <c r="E4301" s="2" t="s">
        <v>44</v>
      </c>
      <c r="F4301" s="2" t="s">
        <v>55</v>
      </c>
      <c r="G4301" s="2"/>
      <c r="H4301" s="2" t="str">
        <f>IF(OR(G4301="",G4302="",G4303="",G4304=""),"",(SUMIF(A4301:A$7000,A4301,G4301:G$7000)))</f>
        <v/>
      </c>
      <c r="I4301" s="55" t="str">
        <f t="shared" si="402"/>
        <v/>
      </c>
      <c r="J4301" s="61" t="str">
        <f t="shared" si="398"/>
        <v/>
      </c>
      <c r="K4301" s="55">
        <f t="array" ref="K4301">(MAX(IF($A4301=InsertVoiceSwitchActivateLOG!A$1:A$7000,InsertVoiceSwitchActivateLOG!H$1:H$7000,0)))</f>
        <v>0.11330000000000003</v>
      </c>
      <c r="L4301" s="55" t="str">
        <f t="shared" si="403"/>
        <v/>
      </c>
      <c r="M4301" s="55">
        <f t="shared" si="401"/>
        <v>15.500000000002956</v>
      </c>
      <c r="N4301" s="59" t="str">
        <f t="shared" si="399"/>
        <v/>
      </c>
      <c r="O4301" s="59" t="str">
        <f t="shared" si="400"/>
        <v/>
      </c>
    </row>
    <row r="4302" spans="1:15" ht="12.5" customHeight="1" x14ac:dyDescent="0.35">
      <c r="A4302" s="61">
        <v>86</v>
      </c>
      <c r="B4302" s="61" t="s">
        <v>54</v>
      </c>
      <c r="C4302" s="70">
        <v>181.74109999999999</v>
      </c>
      <c r="D4302" s="59" t="s">
        <v>50</v>
      </c>
      <c r="E4302" s="61" t="s">
        <v>44</v>
      </c>
      <c r="F4302" s="61" t="s">
        <v>55</v>
      </c>
      <c r="G4302" s="61"/>
      <c r="H4302" s="61" t="str">
        <f>IF(OR(G4302="",G4303="",G4304="",G4305=""),"",(SUMIF(A4302:A$7000,A4302,G4302:G$7000)))</f>
        <v/>
      </c>
      <c r="I4302" s="61" t="str">
        <f t="shared" si="402"/>
        <v/>
      </c>
      <c r="J4302" s="61" t="str">
        <f t="shared" si="398"/>
        <v/>
      </c>
      <c r="K4302" s="61">
        <f t="array" ref="K4302">(MAX(IF($A4302=InsertVoiceSwitchActivateLOG!A$1:A$7000,InsertVoiceSwitchActivateLOG!H$1:H$7000,0)))</f>
        <v>0.11330000000000003</v>
      </c>
      <c r="L4302" s="61" t="str">
        <f t="shared" si="403"/>
        <v/>
      </c>
      <c r="M4302" s="61">
        <f t="shared" si="401"/>
        <v>15.999999999991132</v>
      </c>
      <c r="N4302" s="59" t="str">
        <f t="shared" si="399"/>
        <v/>
      </c>
      <c r="O4302" s="59" t="str">
        <f t="shared" si="400"/>
        <v/>
      </c>
    </row>
    <row r="4303" spans="1:15" ht="12.5" customHeight="1" x14ac:dyDescent="0.35">
      <c r="A4303" s="2">
        <v>86</v>
      </c>
      <c r="B4303" s="2" t="s">
        <v>54</v>
      </c>
      <c r="C4303" s="69">
        <v>181.7569</v>
      </c>
      <c r="D4303" t="s">
        <v>50</v>
      </c>
      <c r="E4303" s="2" t="s">
        <v>44</v>
      </c>
      <c r="F4303" s="2" t="s">
        <v>55</v>
      </c>
      <c r="G4303" s="2"/>
      <c r="H4303" s="2" t="str">
        <f>IF(OR(G4303="",G4304="",G4305="",G4306=""),"",(SUMIF(A4303:A$7000,A4303,G4303:G$7000)))</f>
        <v/>
      </c>
      <c r="I4303" s="55" t="str">
        <f t="shared" si="402"/>
        <v/>
      </c>
      <c r="J4303" s="61" t="str">
        <f t="shared" si="398"/>
        <v/>
      </c>
      <c r="K4303" s="55">
        <f t="array" ref="K4303">(MAX(IF($A4303=InsertVoiceSwitchActivateLOG!A$1:A$7000,InsertVoiceSwitchActivateLOG!H$1:H$7000,0)))</f>
        <v>0.11330000000000003</v>
      </c>
      <c r="L4303" s="55" t="str">
        <f t="shared" si="403"/>
        <v/>
      </c>
      <c r="M4303" s="55">
        <f t="shared" si="401"/>
        <v>15.800000000012915</v>
      </c>
      <c r="N4303" s="59" t="str">
        <f t="shared" si="399"/>
        <v/>
      </c>
      <c r="O4303" s="59" t="str">
        <f t="shared" si="400"/>
        <v/>
      </c>
    </row>
    <row r="4304" spans="1:15" ht="12.5" customHeight="1" x14ac:dyDescent="0.35">
      <c r="A4304" s="61">
        <v>86</v>
      </c>
      <c r="B4304" s="61" t="s">
        <v>54</v>
      </c>
      <c r="C4304" s="70">
        <v>181.7731</v>
      </c>
      <c r="D4304" s="59" t="s">
        <v>50</v>
      </c>
      <c r="E4304" s="61" t="s">
        <v>44</v>
      </c>
      <c r="F4304" s="61" t="s">
        <v>55</v>
      </c>
      <c r="G4304" s="61"/>
      <c r="H4304" s="61" t="str">
        <f>IF(OR(G4304="",G4305="",G4306="",G4307=""),"",(SUMIF(A4304:A$7000,A4304,G4304:G$7000)))</f>
        <v/>
      </c>
      <c r="I4304" s="61" t="str">
        <f t="shared" si="402"/>
        <v/>
      </c>
      <c r="J4304" s="61" t="str">
        <f t="shared" si="398"/>
        <v/>
      </c>
      <c r="K4304" s="61">
        <f t="array" ref="K4304">(MAX(IF($A4304=InsertVoiceSwitchActivateLOG!A$1:A$7000,InsertVoiceSwitchActivateLOG!H$1:H$7000,0)))</f>
        <v>0.11330000000000003</v>
      </c>
      <c r="L4304" s="61" t="str">
        <f t="shared" si="403"/>
        <v/>
      </c>
      <c r="M4304" s="61">
        <f t="shared" si="401"/>
        <v>16.199999999997772</v>
      </c>
      <c r="N4304" s="59" t="str">
        <f t="shared" si="399"/>
        <v/>
      </c>
      <c r="O4304" s="59" t="str">
        <f t="shared" si="400"/>
        <v/>
      </c>
    </row>
    <row r="4305" spans="1:15" ht="12.5" customHeight="1" x14ac:dyDescent="0.35">
      <c r="A4305" s="2">
        <v>86</v>
      </c>
      <c r="B4305" s="2" t="s">
        <v>54</v>
      </c>
      <c r="C4305" s="69">
        <v>181.79490000000001</v>
      </c>
      <c r="D4305" t="s">
        <v>50</v>
      </c>
      <c r="E4305" s="2" t="s">
        <v>44</v>
      </c>
      <c r="F4305" s="2" t="s">
        <v>55</v>
      </c>
      <c r="G4305" s="2"/>
      <c r="H4305" s="2" t="str">
        <f>IF(OR(G4305="",G4306="",G4307="",G4308=""),"",(SUMIF(A4305:A$7000,A4305,G4305:G$7000)))</f>
        <v/>
      </c>
      <c r="I4305" s="55" t="str">
        <f t="shared" si="402"/>
        <v/>
      </c>
      <c r="J4305" s="61" t="str">
        <f t="shared" ref="J4305:J4368" si="404">IF(L4305="","",(VLOOKUP(A4305,A4305:E11289,5,FALSE)))</f>
        <v/>
      </c>
      <c r="K4305" s="55">
        <f t="array" ref="K4305">(MAX(IF($A4305=InsertVoiceSwitchActivateLOG!A$1:A$7000,InsertVoiceSwitchActivateLOG!H$1:H$7000,0)))</f>
        <v>0.11330000000000003</v>
      </c>
      <c r="L4305" s="55" t="str">
        <f t="shared" si="403"/>
        <v/>
      </c>
      <c r="M4305" s="55">
        <f t="shared" si="401"/>
        <v>21.800000000013142</v>
      </c>
      <c r="N4305" s="59" t="str">
        <f t="shared" ref="N4305:N4368" si="405">IF(AND(G4305&gt;0,G4306&gt;0,G4304&gt;0),A4305,"")</f>
        <v/>
      </c>
      <c r="O4305" s="59" t="str">
        <f t="shared" ref="O4305:O4368" si="406">IF(N4305="","",(IF(G4305&gt;G4306,-1,1)))</f>
        <v/>
      </c>
    </row>
    <row r="4306" spans="1:15" ht="12.5" customHeight="1" x14ac:dyDescent="0.35">
      <c r="A4306" s="61">
        <v>86</v>
      </c>
      <c r="B4306" s="61" t="s">
        <v>54</v>
      </c>
      <c r="C4306" s="70">
        <v>181.81209999999999</v>
      </c>
      <c r="D4306" s="59" t="s">
        <v>50</v>
      </c>
      <c r="E4306" s="61" t="s">
        <v>44</v>
      </c>
      <c r="F4306" s="61" t="s">
        <v>55</v>
      </c>
      <c r="G4306" s="61"/>
      <c r="H4306" s="61" t="str">
        <f>IF(OR(G4306="",G4307="",G4308="",G4309=""),"",(SUMIF(A4306:A$7000,A4306,G4306:G$7000)))</f>
        <v/>
      </c>
      <c r="I4306" s="61" t="str">
        <f t="shared" si="402"/>
        <v/>
      </c>
      <c r="J4306" s="61" t="str">
        <f t="shared" si="404"/>
        <v/>
      </c>
      <c r="K4306" s="61">
        <f t="array" ref="K4306">(MAX(IF($A4306=InsertVoiceSwitchActivateLOG!A$1:A$7000,InsertVoiceSwitchActivateLOG!H$1:H$7000,0)))</f>
        <v>0.11330000000000003</v>
      </c>
      <c r="L4306" s="61" t="str">
        <f t="shared" si="403"/>
        <v/>
      </c>
      <c r="M4306" s="61">
        <f t="shared" ref="M4306:M4369" si="407">IF(A4306=A4305,ABS(C4306-C4305),0)*1000</f>
        <v>17.199999999974125</v>
      </c>
      <c r="N4306" s="59" t="str">
        <f t="shared" si="405"/>
        <v/>
      </c>
      <c r="O4306" s="59" t="str">
        <f t="shared" si="406"/>
        <v/>
      </c>
    </row>
    <row r="4307" spans="1:15" ht="12.5" customHeight="1" x14ac:dyDescent="0.35">
      <c r="A4307" s="2">
        <v>86</v>
      </c>
      <c r="B4307" s="2" t="s">
        <v>54</v>
      </c>
      <c r="C4307" s="69">
        <v>181.8289</v>
      </c>
      <c r="D4307" t="s">
        <v>50</v>
      </c>
      <c r="E4307" s="2" t="s">
        <v>44</v>
      </c>
      <c r="F4307" s="2" t="s">
        <v>55</v>
      </c>
      <c r="G4307" s="2"/>
      <c r="H4307" s="2" t="str">
        <f>IF(OR(G4307="",G4308="",G4309="",G4310=""),"",(SUMIF(A4307:A$7000,A4307,G4307:G$7000)))</f>
        <v/>
      </c>
      <c r="I4307" s="55" t="str">
        <f t="shared" si="402"/>
        <v/>
      </c>
      <c r="J4307" s="61" t="str">
        <f t="shared" si="404"/>
        <v/>
      </c>
      <c r="K4307" s="55">
        <f t="array" ref="K4307">(MAX(IF($A4307=InsertVoiceSwitchActivateLOG!A$1:A$7000,InsertVoiceSwitchActivateLOG!H$1:H$7000,0)))</f>
        <v>0.11330000000000003</v>
      </c>
      <c r="L4307" s="55" t="str">
        <f t="shared" si="403"/>
        <v/>
      </c>
      <c r="M4307" s="55">
        <f t="shared" si="407"/>
        <v>16.80000000001769</v>
      </c>
      <c r="N4307" s="59" t="str">
        <f t="shared" si="405"/>
        <v/>
      </c>
      <c r="O4307" s="59" t="str">
        <f t="shared" si="406"/>
        <v/>
      </c>
    </row>
    <row r="4308" spans="1:15" ht="12.5" customHeight="1" x14ac:dyDescent="0.35">
      <c r="A4308" s="61">
        <v>86</v>
      </c>
      <c r="B4308" s="61" t="s">
        <v>54</v>
      </c>
      <c r="C4308" s="70">
        <v>181.85290000000001</v>
      </c>
      <c r="D4308" s="59" t="s">
        <v>50</v>
      </c>
      <c r="E4308" s="61" t="s">
        <v>44</v>
      </c>
      <c r="F4308" s="61" t="s">
        <v>55</v>
      </c>
      <c r="G4308" s="61"/>
      <c r="H4308" s="61" t="str">
        <f>IF(OR(G4308="",G4309="",G4310="",G4311=""),"",(SUMIF(A4308:A$7000,A4308,G4308:G$7000)))</f>
        <v/>
      </c>
      <c r="I4308" s="61" t="str">
        <f t="shared" si="402"/>
        <v/>
      </c>
      <c r="J4308" s="61" t="str">
        <f t="shared" si="404"/>
        <v/>
      </c>
      <c r="K4308" s="61">
        <f t="array" ref="K4308">(MAX(IF($A4308=InsertVoiceSwitchActivateLOG!A$1:A$7000,InsertVoiceSwitchActivateLOG!H$1:H$7000,0)))</f>
        <v>0.11330000000000003</v>
      </c>
      <c r="L4308" s="61" t="str">
        <f t="shared" si="403"/>
        <v/>
      </c>
      <c r="M4308" s="61">
        <f t="shared" si="407"/>
        <v>24.000000000000909</v>
      </c>
      <c r="N4308" s="59" t="str">
        <f t="shared" si="405"/>
        <v/>
      </c>
      <c r="O4308" s="59" t="str">
        <f t="shared" si="406"/>
        <v/>
      </c>
    </row>
    <row r="4309" spans="1:15" ht="12.5" customHeight="1" x14ac:dyDescent="0.35">
      <c r="A4309" s="2">
        <v>86</v>
      </c>
      <c r="B4309" s="2" t="s">
        <v>54</v>
      </c>
      <c r="C4309" s="69">
        <v>181.86840000000001</v>
      </c>
      <c r="D4309" t="s">
        <v>50</v>
      </c>
      <c r="E4309" s="2" t="s">
        <v>44</v>
      </c>
      <c r="F4309" s="2" t="s">
        <v>55</v>
      </c>
      <c r="G4309" s="2"/>
      <c r="H4309" s="2" t="str">
        <f>IF(OR(G4309="",G4310="",G4311="",G4312=""),"",(SUMIF(A4309:A$7000,A4309,G4309:G$7000)))</f>
        <v/>
      </c>
      <c r="I4309" s="55" t="str">
        <f t="shared" si="402"/>
        <v/>
      </c>
      <c r="J4309" s="61" t="str">
        <f t="shared" si="404"/>
        <v/>
      </c>
      <c r="K4309" s="55">
        <f t="array" ref="K4309">(MAX(IF($A4309=InsertVoiceSwitchActivateLOG!A$1:A$7000,InsertVoiceSwitchActivateLOG!H$1:H$7000,0)))</f>
        <v>0.11330000000000003</v>
      </c>
      <c r="L4309" s="55" t="str">
        <f t="shared" si="403"/>
        <v/>
      </c>
      <c r="M4309" s="55">
        <f t="shared" si="407"/>
        <v>15.500000000002956</v>
      </c>
      <c r="N4309" s="59" t="str">
        <f t="shared" si="405"/>
        <v/>
      </c>
      <c r="O4309" s="59" t="str">
        <f t="shared" si="406"/>
        <v/>
      </c>
    </row>
    <row r="4310" spans="1:15" ht="12.5" customHeight="1" x14ac:dyDescent="0.35">
      <c r="A4310" s="61">
        <v>86</v>
      </c>
      <c r="B4310" s="61" t="s">
        <v>54</v>
      </c>
      <c r="C4310" s="70">
        <v>181.89109999999999</v>
      </c>
      <c r="D4310" s="59" t="s">
        <v>50</v>
      </c>
      <c r="E4310" s="61" t="s">
        <v>44</v>
      </c>
      <c r="F4310" s="61" t="s">
        <v>55</v>
      </c>
      <c r="G4310" s="61"/>
      <c r="H4310" s="61" t="str">
        <f>IF(OR(G4310="",G4311="",G4312="",G4313=""),"",(SUMIF(A4310:A$7000,A4310,G4310:G$7000)))</f>
        <v/>
      </c>
      <c r="I4310" s="61" t="str">
        <f t="shared" si="402"/>
        <v/>
      </c>
      <c r="J4310" s="61" t="str">
        <f t="shared" si="404"/>
        <v/>
      </c>
      <c r="K4310" s="61">
        <f t="array" ref="K4310">(MAX(IF($A4310=InsertVoiceSwitchActivateLOG!A$1:A$7000,InsertVoiceSwitchActivateLOG!H$1:H$7000,0)))</f>
        <v>0.11330000000000003</v>
      </c>
      <c r="L4310" s="61" t="str">
        <f t="shared" si="403"/>
        <v/>
      </c>
      <c r="M4310" s="61">
        <f t="shared" si="407"/>
        <v>22.699999999986176</v>
      </c>
      <c r="N4310" s="59" t="str">
        <f t="shared" si="405"/>
        <v/>
      </c>
      <c r="O4310" s="59" t="str">
        <f t="shared" si="406"/>
        <v/>
      </c>
    </row>
    <row r="4311" spans="1:15" ht="12.5" customHeight="1" x14ac:dyDescent="0.35">
      <c r="A4311" s="2">
        <v>86</v>
      </c>
      <c r="B4311" s="2" t="s">
        <v>54</v>
      </c>
      <c r="C4311" s="69">
        <v>181.9255</v>
      </c>
      <c r="D4311" t="s">
        <v>50</v>
      </c>
      <c r="E4311" s="2" t="s">
        <v>44</v>
      </c>
      <c r="F4311" s="2" t="s">
        <v>55</v>
      </c>
      <c r="G4311" s="2"/>
      <c r="H4311" s="2" t="str">
        <f>IF(OR(G4311="",G4312="",G4313="",G4314=""),"",(SUMIF(A4311:A$7000,A4311,G4311:G$7000)))</f>
        <v/>
      </c>
      <c r="I4311" s="55" t="str">
        <f t="shared" si="402"/>
        <v/>
      </c>
      <c r="J4311" s="61" t="str">
        <f t="shared" si="404"/>
        <v/>
      </c>
      <c r="K4311" s="55">
        <f t="array" ref="K4311">(MAX(IF($A4311=InsertVoiceSwitchActivateLOG!A$1:A$7000,InsertVoiceSwitchActivateLOG!H$1:H$7000,0)))</f>
        <v>0.11330000000000003</v>
      </c>
      <c r="L4311" s="55" t="str">
        <f t="shared" si="403"/>
        <v/>
      </c>
      <c r="M4311" s="55">
        <f t="shared" si="407"/>
        <v>34.400000000005093</v>
      </c>
      <c r="N4311" s="59" t="str">
        <f t="shared" si="405"/>
        <v/>
      </c>
      <c r="O4311" s="59" t="str">
        <f t="shared" si="406"/>
        <v/>
      </c>
    </row>
    <row r="4312" spans="1:15" ht="12.5" customHeight="1" x14ac:dyDescent="0.35">
      <c r="A4312" s="61">
        <v>86</v>
      </c>
      <c r="B4312" s="61" t="s">
        <v>54</v>
      </c>
      <c r="C4312" s="70">
        <v>181.94589999999999</v>
      </c>
      <c r="D4312" s="59" t="s">
        <v>50</v>
      </c>
      <c r="E4312" s="61" t="s">
        <v>44</v>
      </c>
      <c r="F4312" s="61" t="s">
        <v>55</v>
      </c>
      <c r="G4312" s="61"/>
      <c r="H4312" s="61" t="str">
        <f>IF(OR(G4312="",G4313="",G4314="",G4315=""),"",(SUMIF(A4312:A$7000,A4312,G4312:G$7000)))</f>
        <v/>
      </c>
      <c r="I4312" s="61" t="str">
        <f t="shared" si="402"/>
        <v/>
      </c>
      <c r="J4312" s="61" t="str">
        <f t="shared" si="404"/>
        <v/>
      </c>
      <c r="K4312" s="61">
        <f t="array" ref="K4312">(MAX(IF($A4312=InsertVoiceSwitchActivateLOG!A$1:A$7000,InsertVoiceSwitchActivateLOG!H$1:H$7000,0)))</f>
        <v>0.11330000000000003</v>
      </c>
      <c r="L4312" s="61" t="str">
        <f t="shared" si="403"/>
        <v/>
      </c>
      <c r="M4312" s="61">
        <f t="shared" si="407"/>
        <v>20.399999999995089</v>
      </c>
      <c r="N4312" s="59" t="str">
        <f t="shared" si="405"/>
        <v/>
      </c>
      <c r="O4312" s="59" t="str">
        <f t="shared" si="406"/>
        <v/>
      </c>
    </row>
    <row r="4313" spans="1:15" ht="12.5" customHeight="1" x14ac:dyDescent="0.35">
      <c r="A4313" s="2">
        <v>86</v>
      </c>
      <c r="B4313" s="2" t="s">
        <v>54</v>
      </c>
      <c r="C4313" s="69">
        <v>181.96709999999999</v>
      </c>
      <c r="D4313" t="s">
        <v>50</v>
      </c>
      <c r="E4313" s="2" t="s">
        <v>44</v>
      </c>
      <c r="F4313" s="2" t="s">
        <v>55</v>
      </c>
      <c r="G4313" s="2">
        <v>6.9999999999999999E-4</v>
      </c>
      <c r="H4313" s="2">
        <f>IF(OR(G4313="",G4314="",G4315="",G4316=""),"",(SUMIF(A4313:A$7000,A4313,G4313:G$7000)))</f>
        <v>0.11330000000000003</v>
      </c>
      <c r="I4313" s="55">
        <f t="shared" si="402"/>
        <v>86</v>
      </c>
      <c r="J4313" s="61" t="str">
        <f t="shared" si="404"/>
        <v>TaskC</v>
      </c>
      <c r="K4313" s="55">
        <f t="array" ref="K4313">(MAX(IF($A4313=InsertVoiceSwitchActivateLOG!A$1:A$7000,InsertVoiceSwitchActivateLOG!H$1:H$7000,0)))</f>
        <v>0.11330000000000003</v>
      </c>
      <c r="L4313" s="55">
        <f t="shared" si="403"/>
        <v>181.96709999999999</v>
      </c>
      <c r="M4313" s="55">
        <f t="shared" si="407"/>
        <v>21.199999999993224</v>
      </c>
      <c r="N4313" s="59" t="str">
        <f t="shared" si="405"/>
        <v/>
      </c>
      <c r="O4313" s="59" t="str">
        <f t="shared" si="406"/>
        <v/>
      </c>
    </row>
    <row r="4314" spans="1:15" ht="12.5" customHeight="1" x14ac:dyDescent="0.35">
      <c r="A4314" s="61">
        <v>86</v>
      </c>
      <c r="B4314" s="61" t="s">
        <v>54</v>
      </c>
      <c r="C4314" s="70">
        <v>181.98939999999999</v>
      </c>
      <c r="D4314" s="59" t="s">
        <v>50</v>
      </c>
      <c r="E4314" s="61" t="s">
        <v>44</v>
      </c>
      <c r="F4314" s="61" t="s">
        <v>55</v>
      </c>
      <c r="G4314" s="61">
        <v>2.9999999999999997E-4</v>
      </c>
      <c r="H4314" s="61">
        <f>IF(OR(G4314="",G4315="",G4316="",G4317=""),"",(SUMIF(A4314:A$7000,A4314,G4314:G$7000)))</f>
        <v>0.11260000000000003</v>
      </c>
      <c r="I4314" s="61" t="str">
        <f t="shared" ref="I4314:I4377" si="408">IF(L4314="","",A4314)</f>
        <v/>
      </c>
      <c r="J4314" s="61" t="str">
        <f t="shared" si="404"/>
        <v/>
      </c>
      <c r="K4314" s="61">
        <f t="array" ref="K4314">(MAX(IF($A4314=InsertVoiceSwitchActivateLOG!A$1:A$7000,InsertVoiceSwitchActivateLOG!H$1:H$7000,0)))</f>
        <v>0.11330000000000003</v>
      </c>
      <c r="L4314" s="61" t="str">
        <f t="shared" ref="L4314:L4377" si="409">IF(H4314="","",IF(AND(H4313="",H4312="",H4311=""),C4314,""))</f>
        <v/>
      </c>
      <c r="M4314" s="61">
        <f t="shared" si="407"/>
        <v>22.300000000001319</v>
      </c>
      <c r="N4314" s="59">
        <f t="shared" si="405"/>
        <v>86</v>
      </c>
      <c r="O4314" s="59">
        <f t="shared" si="406"/>
        <v>1</v>
      </c>
    </row>
    <row r="4315" spans="1:15" ht="12.5" customHeight="1" x14ac:dyDescent="0.35">
      <c r="A4315" s="2">
        <v>86</v>
      </c>
      <c r="B4315" s="2" t="s">
        <v>56</v>
      </c>
      <c r="C4315" s="69">
        <v>182.00989999999999</v>
      </c>
      <c r="D4315" t="s">
        <v>50</v>
      </c>
      <c r="E4315" s="2" t="s">
        <v>44</v>
      </c>
      <c r="F4315" s="2" t="s">
        <v>55</v>
      </c>
      <c r="G4315" s="2">
        <v>1.2999999999999999E-3</v>
      </c>
      <c r="H4315" s="2">
        <f>IF(OR(G4315="",G4316="",G4317="",G4318=""),"",(SUMIF(A4315:A$7000,A4315,G4315:G$7000)))</f>
        <v>0.11230000000000002</v>
      </c>
      <c r="I4315" s="55" t="str">
        <f t="shared" si="408"/>
        <v/>
      </c>
      <c r="J4315" s="61" t="str">
        <f t="shared" si="404"/>
        <v/>
      </c>
      <c r="K4315" s="55">
        <f t="array" ref="K4315">(MAX(IF($A4315=InsertVoiceSwitchActivateLOG!A$1:A$7000,InsertVoiceSwitchActivateLOG!H$1:H$7000,0)))</f>
        <v>0.11330000000000003</v>
      </c>
      <c r="L4315" s="55" t="str">
        <f t="shared" si="409"/>
        <v/>
      </c>
      <c r="M4315" s="55">
        <f t="shared" si="407"/>
        <v>20.499999999998408</v>
      </c>
      <c r="N4315" s="59">
        <f t="shared" si="405"/>
        <v>86</v>
      </c>
      <c r="O4315" s="59">
        <f t="shared" si="406"/>
        <v>1</v>
      </c>
    </row>
    <row r="4316" spans="1:15" ht="12.5" customHeight="1" x14ac:dyDescent="0.35">
      <c r="A4316" s="61">
        <v>86</v>
      </c>
      <c r="B4316" s="61" t="s">
        <v>56</v>
      </c>
      <c r="C4316" s="70">
        <v>182.02950000000001</v>
      </c>
      <c r="D4316" s="59" t="s">
        <v>50</v>
      </c>
      <c r="E4316" s="61" t="s">
        <v>44</v>
      </c>
      <c r="F4316" s="61" t="s">
        <v>55</v>
      </c>
      <c r="G4316" s="61">
        <v>1.9E-3</v>
      </c>
      <c r="H4316" s="61">
        <f>IF(OR(G4316="",G4317="",G4318="",G4319=""),"",(SUMIF(A4316:A$7000,A4316,G4316:G$7000)))</f>
        <v>0.11100000000000003</v>
      </c>
      <c r="I4316" s="61" t="str">
        <f t="shared" si="408"/>
        <v/>
      </c>
      <c r="J4316" s="61" t="str">
        <f t="shared" si="404"/>
        <v/>
      </c>
      <c r="K4316" s="61">
        <f t="array" ref="K4316">(MAX(IF($A4316=InsertVoiceSwitchActivateLOG!A$1:A$7000,InsertVoiceSwitchActivateLOG!H$1:H$7000,0)))</f>
        <v>0.11330000000000003</v>
      </c>
      <c r="L4316" s="61" t="str">
        <f t="shared" si="409"/>
        <v/>
      </c>
      <c r="M4316" s="61">
        <f t="shared" si="407"/>
        <v>19.600000000025375</v>
      </c>
      <c r="N4316" s="59">
        <f t="shared" si="405"/>
        <v>86</v>
      </c>
      <c r="O4316" s="59">
        <f t="shared" si="406"/>
        <v>1</v>
      </c>
    </row>
    <row r="4317" spans="1:15" ht="12.5" customHeight="1" x14ac:dyDescent="0.35">
      <c r="A4317" s="2">
        <v>86</v>
      </c>
      <c r="B4317" s="2" t="s">
        <v>56</v>
      </c>
      <c r="C4317" s="69">
        <v>182.05080000000001</v>
      </c>
      <c r="D4317" t="s">
        <v>50</v>
      </c>
      <c r="E4317" s="2" t="s">
        <v>44</v>
      </c>
      <c r="F4317" s="2" t="s">
        <v>55</v>
      </c>
      <c r="G4317" s="2">
        <v>3.3E-3</v>
      </c>
      <c r="H4317" s="2">
        <f>IF(OR(G4317="",G4318="",G4319="",G4320=""),"",(SUMIF(A4317:A$7000,A4317,G4317:G$7000)))</f>
        <v>0.10910000000000002</v>
      </c>
      <c r="I4317" s="55" t="str">
        <f t="shared" si="408"/>
        <v/>
      </c>
      <c r="J4317" s="61" t="str">
        <f t="shared" si="404"/>
        <v/>
      </c>
      <c r="K4317" s="55">
        <f t="array" ref="K4317">(MAX(IF($A4317=InsertVoiceSwitchActivateLOG!A$1:A$7000,InsertVoiceSwitchActivateLOG!H$1:H$7000,0)))</f>
        <v>0.11330000000000003</v>
      </c>
      <c r="L4317" s="55" t="str">
        <f t="shared" si="409"/>
        <v/>
      </c>
      <c r="M4317" s="55">
        <f t="shared" si="407"/>
        <v>21.299999999996544</v>
      </c>
      <c r="N4317" s="59">
        <f t="shared" si="405"/>
        <v>86</v>
      </c>
      <c r="O4317" s="59">
        <f t="shared" si="406"/>
        <v>-1</v>
      </c>
    </row>
    <row r="4318" spans="1:15" ht="12.5" customHeight="1" x14ac:dyDescent="0.35">
      <c r="A4318" s="61">
        <v>86</v>
      </c>
      <c r="B4318" s="61" t="s">
        <v>56</v>
      </c>
      <c r="C4318" s="70">
        <v>182.06970000000001</v>
      </c>
      <c r="D4318" s="59" t="s">
        <v>50</v>
      </c>
      <c r="E4318" s="61" t="s">
        <v>44</v>
      </c>
      <c r="F4318" s="61" t="s">
        <v>55</v>
      </c>
      <c r="G4318" s="61">
        <v>2.3999999999999998E-3</v>
      </c>
      <c r="H4318" s="61">
        <f>IF(OR(G4318="",G4319="",G4320="",G4321=""),"",(SUMIF(A4318:A$7000,A4318,G4318:G$7000)))</f>
        <v>0.10580000000000002</v>
      </c>
      <c r="I4318" s="61" t="str">
        <f t="shared" si="408"/>
        <v/>
      </c>
      <c r="J4318" s="61" t="str">
        <f t="shared" si="404"/>
        <v/>
      </c>
      <c r="K4318" s="61">
        <f t="array" ref="K4318">(MAX(IF($A4318=InsertVoiceSwitchActivateLOG!A$1:A$7000,InsertVoiceSwitchActivateLOG!H$1:H$7000,0)))</f>
        <v>0.11330000000000003</v>
      </c>
      <c r="L4318" s="61" t="str">
        <f t="shared" si="409"/>
        <v/>
      </c>
      <c r="M4318" s="61">
        <f t="shared" si="407"/>
        <v>18.900000000002137</v>
      </c>
      <c r="N4318" s="59">
        <f t="shared" si="405"/>
        <v>86</v>
      </c>
      <c r="O4318" s="59">
        <f t="shared" si="406"/>
        <v>1</v>
      </c>
    </row>
    <row r="4319" spans="1:15" ht="12.5" customHeight="1" x14ac:dyDescent="0.35">
      <c r="A4319" s="2">
        <v>86</v>
      </c>
      <c r="B4319" s="2" t="s">
        <v>56</v>
      </c>
      <c r="C4319" s="69">
        <v>182.08629999999999</v>
      </c>
      <c r="D4319" t="s">
        <v>50</v>
      </c>
      <c r="E4319" s="2" t="s">
        <v>44</v>
      </c>
      <c r="F4319" s="2" t="s">
        <v>55</v>
      </c>
      <c r="G4319" s="2">
        <v>3.5999999999999999E-3</v>
      </c>
      <c r="H4319" s="2">
        <f>IF(OR(G4319="",G4320="",G4321="",G4322=""),"",(SUMIF(A4319:A$7000,A4319,G4319:G$7000)))</f>
        <v>0.10340000000000002</v>
      </c>
      <c r="I4319" s="55" t="str">
        <f t="shared" si="408"/>
        <v/>
      </c>
      <c r="J4319" s="61" t="str">
        <f t="shared" si="404"/>
        <v/>
      </c>
      <c r="K4319" s="55">
        <f t="array" ref="K4319">(MAX(IF($A4319=InsertVoiceSwitchActivateLOG!A$1:A$7000,InsertVoiceSwitchActivateLOG!H$1:H$7000,0)))</f>
        <v>0.11330000000000003</v>
      </c>
      <c r="L4319" s="55" t="str">
        <f t="shared" si="409"/>
        <v/>
      </c>
      <c r="M4319" s="55">
        <f t="shared" si="407"/>
        <v>16.599999999982629</v>
      </c>
      <c r="N4319" s="59">
        <f t="shared" si="405"/>
        <v>86</v>
      </c>
      <c r="O4319" s="59">
        <f t="shared" si="406"/>
        <v>-1</v>
      </c>
    </row>
    <row r="4320" spans="1:15" ht="12.5" customHeight="1" x14ac:dyDescent="0.35">
      <c r="A4320" s="61">
        <v>86</v>
      </c>
      <c r="B4320" s="61" t="s">
        <v>56</v>
      </c>
      <c r="C4320" s="70">
        <v>182.10579999999999</v>
      </c>
      <c r="D4320" s="59" t="s">
        <v>50</v>
      </c>
      <c r="E4320" s="61" t="s">
        <v>44</v>
      </c>
      <c r="F4320" s="61" t="s">
        <v>55</v>
      </c>
      <c r="G4320" s="61">
        <v>2.3999999999999998E-3</v>
      </c>
      <c r="H4320" s="61">
        <f>IF(OR(G4320="",G4321="",G4322="",G4323=""),"",(SUMIF(A4320:A$7000,A4320,G4320:G$7000)))</f>
        <v>9.9800000000000028E-2</v>
      </c>
      <c r="I4320" s="61" t="str">
        <f t="shared" si="408"/>
        <v/>
      </c>
      <c r="J4320" s="61" t="str">
        <f t="shared" si="404"/>
        <v/>
      </c>
      <c r="K4320" s="61">
        <f t="array" ref="K4320">(MAX(IF($A4320=InsertVoiceSwitchActivateLOG!A$1:A$7000,InsertVoiceSwitchActivateLOG!H$1:H$7000,0)))</f>
        <v>0.11330000000000003</v>
      </c>
      <c r="L4320" s="61" t="str">
        <f t="shared" si="409"/>
        <v/>
      </c>
      <c r="M4320" s="61">
        <f t="shared" si="407"/>
        <v>19.499999999993634</v>
      </c>
      <c r="N4320" s="59">
        <f t="shared" si="405"/>
        <v>86</v>
      </c>
      <c r="O4320" s="59">
        <f t="shared" si="406"/>
        <v>-1</v>
      </c>
    </row>
    <row r="4321" spans="1:15" ht="12.5" customHeight="1" x14ac:dyDescent="0.35">
      <c r="A4321" s="2">
        <v>86</v>
      </c>
      <c r="B4321" s="2" t="s">
        <v>56</v>
      </c>
      <c r="C4321" s="69">
        <v>182.13390000000001</v>
      </c>
      <c r="D4321" t="s">
        <v>50</v>
      </c>
      <c r="E4321" s="2" t="s">
        <v>44</v>
      </c>
      <c r="F4321" s="2" t="s">
        <v>55</v>
      </c>
      <c r="G4321" s="2">
        <v>1.5E-3</v>
      </c>
      <c r="H4321" s="2">
        <f>IF(OR(G4321="",G4322="",G4323="",G4324=""),"",(SUMIF(A4321:A$7000,A4321,G4321:G$7000)))</f>
        <v>9.7400000000000028E-2</v>
      </c>
      <c r="I4321" s="55" t="str">
        <f t="shared" si="408"/>
        <v/>
      </c>
      <c r="J4321" s="61" t="str">
        <f t="shared" si="404"/>
        <v/>
      </c>
      <c r="K4321" s="55">
        <f t="array" ref="K4321">(MAX(IF($A4321=InsertVoiceSwitchActivateLOG!A$1:A$7000,InsertVoiceSwitchActivateLOG!H$1:H$7000,0)))</f>
        <v>0.11330000000000003</v>
      </c>
      <c r="L4321" s="55" t="str">
        <f t="shared" si="409"/>
        <v/>
      </c>
      <c r="M4321" s="55">
        <f t="shared" si="407"/>
        <v>28.100000000023329</v>
      </c>
      <c r="N4321" s="59">
        <f t="shared" si="405"/>
        <v>86</v>
      </c>
      <c r="O4321" s="59">
        <f t="shared" si="406"/>
        <v>-1</v>
      </c>
    </row>
    <row r="4322" spans="1:15" ht="12.5" customHeight="1" x14ac:dyDescent="0.35">
      <c r="A4322" s="61">
        <v>86</v>
      </c>
      <c r="B4322" s="61" t="s">
        <v>54</v>
      </c>
      <c r="C4322" s="70">
        <v>182.15610000000001</v>
      </c>
      <c r="D4322" s="59" t="s">
        <v>50</v>
      </c>
      <c r="E4322" s="61" t="s">
        <v>44</v>
      </c>
      <c r="F4322" s="61" t="s">
        <v>55</v>
      </c>
      <c r="G4322" s="61">
        <v>8.9999999999999998E-4</v>
      </c>
      <c r="H4322" s="61">
        <f>IF(OR(G4322="",G4323="",G4324="",G4325=""),"",(SUMIF(A4322:A$7000,A4322,G4322:G$7000)))</f>
        <v>9.5900000000000027E-2</v>
      </c>
      <c r="I4322" s="61" t="str">
        <f t="shared" si="408"/>
        <v/>
      </c>
      <c r="J4322" s="61" t="str">
        <f t="shared" si="404"/>
        <v/>
      </c>
      <c r="K4322" s="61">
        <f t="array" ref="K4322">(MAX(IF($A4322=InsertVoiceSwitchActivateLOG!A$1:A$7000,InsertVoiceSwitchActivateLOG!H$1:H$7000,0)))</f>
        <v>0.11330000000000003</v>
      </c>
      <c r="L4322" s="61" t="str">
        <f t="shared" si="409"/>
        <v/>
      </c>
      <c r="M4322" s="61">
        <f t="shared" si="407"/>
        <v>22.199999999997999</v>
      </c>
      <c r="N4322" s="59">
        <f t="shared" si="405"/>
        <v>86</v>
      </c>
      <c r="O4322" s="59">
        <f t="shared" si="406"/>
        <v>1</v>
      </c>
    </row>
    <row r="4323" spans="1:15" ht="12.5" customHeight="1" x14ac:dyDescent="0.35">
      <c r="A4323" s="2">
        <v>86</v>
      </c>
      <c r="B4323" s="2" t="s">
        <v>54</v>
      </c>
      <c r="C4323" s="69">
        <v>182.1755</v>
      </c>
      <c r="D4323" t="s">
        <v>50</v>
      </c>
      <c r="E4323" s="2" t="s">
        <v>44</v>
      </c>
      <c r="F4323" s="2" t="s">
        <v>55</v>
      </c>
      <c r="G4323" s="2">
        <v>8.9999999999999998E-4</v>
      </c>
      <c r="H4323" s="2">
        <f>IF(OR(G4323="",G4324="",G4325="",G4326=""),"",(SUMIF(A4323:A$7000,A4323,G4323:G$7000)))</f>
        <v>9.5000000000000029E-2</v>
      </c>
      <c r="I4323" s="55" t="str">
        <f t="shared" si="408"/>
        <v/>
      </c>
      <c r="J4323" s="61" t="str">
        <f t="shared" si="404"/>
        <v/>
      </c>
      <c r="K4323" s="55">
        <f t="array" ref="K4323">(MAX(IF($A4323=InsertVoiceSwitchActivateLOG!A$1:A$7000,InsertVoiceSwitchActivateLOG!H$1:H$7000,0)))</f>
        <v>0.11330000000000003</v>
      </c>
      <c r="L4323" s="55" t="str">
        <f t="shared" si="409"/>
        <v/>
      </c>
      <c r="M4323" s="55">
        <f t="shared" si="407"/>
        <v>19.399999999990314</v>
      </c>
      <c r="N4323" s="59">
        <f t="shared" si="405"/>
        <v>86</v>
      </c>
      <c r="O4323" s="59">
        <f t="shared" si="406"/>
        <v>1</v>
      </c>
    </row>
    <row r="4324" spans="1:15" ht="12.5" customHeight="1" x14ac:dyDescent="0.35">
      <c r="A4324" s="61">
        <v>86</v>
      </c>
      <c r="B4324" s="61" t="s">
        <v>54</v>
      </c>
      <c r="C4324" s="70">
        <v>182.1953</v>
      </c>
      <c r="D4324" s="59" t="s">
        <v>50</v>
      </c>
      <c r="E4324" s="61" t="s">
        <v>44</v>
      </c>
      <c r="F4324" s="61" t="s">
        <v>55</v>
      </c>
      <c r="G4324" s="61">
        <v>8.9999999999999998E-4</v>
      </c>
      <c r="H4324" s="61">
        <f>IF(OR(G4324="",G4325="",G4326="",G4327=""),"",(SUMIF(A4324:A$7000,A4324,G4324:G$7000)))</f>
        <v>9.4100000000000031E-2</v>
      </c>
      <c r="I4324" s="61" t="str">
        <f t="shared" si="408"/>
        <v/>
      </c>
      <c r="J4324" s="61" t="str">
        <f t="shared" si="404"/>
        <v/>
      </c>
      <c r="K4324" s="61">
        <f t="array" ref="K4324">(MAX(IF($A4324=InsertVoiceSwitchActivateLOG!A$1:A$7000,InsertVoiceSwitchActivateLOG!H$1:H$7000,0)))</f>
        <v>0.11330000000000003</v>
      </c>
      <c r="L4324" s="61" t="str">
        <f t="shared" si="409"/>
        <v/>
      </c>
      <c r="M4324" s="61">
        <f t="shared" si="407"/>
        <v>19.800000000003593</v>
      </c>
      <c r="N4324" s="59">
        <f t="shared" si="405"/>
        <v>86</v>
      </c>
      <c r="O4324" s="59">
        <f t="shared" si="406"/>
        <v>1</v>
      </c>
    </row>
    <row r="4325" spans="1:15" ht="12.5" customHeight="1" x14ac:dyDescent="0.35">
      <c r="A4325" s="2">
        <v>86</v>
      </c>
      <c r="B4325" s="2" t="s">
        <v>56</v>
      </c>
      <c r="C4325" s="69">
        <v>182.21549999999999</v>
      </c>
      <c r="D4325" t="s">
        <v>50</v>
      </c>
      <c r="E4325" s="2" t="s">
        <v>44</v>
      </c>
      <c r="F4325" s="2" t="s">
        <v>55</v>
      </c>
      <c r="G4325" s="2">
        <v>1.2999999999999999E-3</v>
      </c>
      <c r="H4325" s="2">
        <f>IF(OR(G4325="",G4326="",G4327="",G4328=""),"",(SUMIF(A4325:A$7000,A4325,G4325:G$7000)))</f>
        <v>9.3200000000000019E-2</v>
      </c>
      <c r="I4325" s="55" t="str">
        <f t="shared" si="408"/>
        <v/>
      </c>
      <c r="J4325" s="61" t="str">
        <f t="shared" si="404"/>
        <v/>
      </c>
      <c r="K4325" s="55">
        <f t="array" ref="K4325">(MAX(IF($A4325=InsertVoiceSwitchActivateLOG!A$1:A$7000,InsertVoiceSwitchActivateLOG!H$1:H$7000,0)))</f>
        <v>0.11330000000000003</v>
      </c>
      <c r="L4325" s="55" t="str">
        <f t="shared" si="409"/>
        <v/>
      </c>
      <c r="M4325" s="55">
        <f t="shared" si="407"/>
        <v>20.199999999988449</v>
      </c>
      <c r="N4325" s="59">
        <f t="shared" si="405"/>
        <v>86</v>
      </c>
      <c r="O4325" s="59">
        <f t="shared" si="406"/>
        <v>1</v>
      </c>
    </row>
    <row r="4326" spans="1:15" ht="12.5" customHeight="1" x14ac:dyDescent="0.35">
      <c r="A4326" s="61">
        <v>86</v>
      </c>
      <c r="B4326" s="61" t="s">
        <v>56</v>
      </c>
      <c r="C4326" s="70">
        <v>182.23750000000001</v>
      </c>
      <c r="D4326" s="59" t="s">
        <v>50</v>
      </c>
      <c r="E4326" s="61" t="s">
        <v>44</v>
      </c>
      <c r="F4326" s="61" t="s">
        <v>55</v>
      </c>
      <c r="G4326" s="61">
        <v>7.3000000000000001E-3</v>
      </c>
      <c r="H4326" s="61">
        <f>IF(OR(G4326="",G4327="",G4328="",G4329=""),"",(SUMIF(A4326:A$7000,A4326,G4326:G$7000)))</f>
        <v>9.1900000000000023E-2</v>
      </c>
      <c r="I4326" s="61" t="str">
        <f t="shared" si="408"/>
        <v/>
      </c>
      <c r="J4326" s="61" t="str">
        <f t="shared" si="404"/>
        <v/>
      </c>
      <c r="K4326" s="61">
        <f t="array" ref="K4326">(MAX(IF($A4326=InsertVoiceSwitchActivateLOG!A$1:A$7000,InsertVoiceSwitchActivateLOG!H$1:H$7000,0)))</f>
        <v>0.11330000000000003</v>
      </c>
      <c r="L4326" s="61" t="str">
        <f t="shared" si="409"/>
        <v/>
      </c>
      <c r="M4326" s="61">
        <f t="shared" si="407"/>
        <v>22.000000000019782</v>
      </c>
      <c r="N4326" s="59">
        <f t="shared" si="405"/>
        <v>86</v>
      </c>
      <c r="O4326" s="59">
        <f t="shared" si="406"/>
        <v>-1</v>
      </c>
    </row>
    <row r="4327" spans="1:15" ht="12.5" customHeight="1" x14ac:dyDescent="0.35">
      <c r="A4327" s="2">
        <v>86</v>
      </c>
      <c r="B4327" s="2" t="s">
        <v>56</v>
      </c>
      <c r="C4327" s="69">
        <v>182.2629</v>
      </c>
      <c r="D4327" t="s">
        <v>50</v>
      </c>
      <c r="E4327" s="2" t="s">
        <v>44</v>
      </c>
      <c r="F4327" s="2" t="s">
        <v>55</v>
      </c>
      <c r="G4327" s="2">
        <v>5.7999999999999996E-3</v>
      </c>
      <c r="H4327" s="2">
        <f>IF(OR(G4327="",G4328="",G4329="",G4330=""),"",(SUMIF(A4327:A$7000,A4327,G4327:G$7000)))</f>
        <v>8.4600000000000022E-2</v>
      </c>
      <c r="I4327" s="55" t="str">
        <f t="shared" si="408"/>
        <v/>
      </c>
      <c r="J4327" s="61" t="str">
        <f t="shared" si="404"/>
        <v/>
      </c>
      <c r="K4327" s="55">
        <f t="array" ref="K4327">(MAX(IF($A4327=InsertVoiceSwitchActivateLOG!A$1:A$7000,InsertVoiceSwitchActivateLOG!H$1:H$7000,0)))</f>
        <v>0.11330000000000003</v>
      </c>
      <c r="L4327" s="55" t="str">
        <f t="shared" si="409"/>
        <v/>
      </c>
      <c r="M4327" s="55">
        <f t="shared" si="407"/>
        <v>25.399999999990541</v>
      </c>
      <c r="N4327" s="59">
        <f t="shared" si="405"/>
        <v>86</v>
      </c>
      <c r="O4327" s="59">
        <f t="shared" si="406"/>
        <v>-1</v>
      </c>
    </row>
    <row r="4328" spans="1:15" ht="12.5" customHeight="1" x14ac:dyDescent="0.35">
      <c r="A4328" s="61">
        <v>86</v>
      </c>
      <c r="B4328" s="61" t="s">
        <v>56</v>
      </c>
      <c r="C4328" s="70">
        <v>182.27889999999999</v>
      </c>
      <c r="D4328" s="59" t="s">
        <v>50</v>
      </c>
      <c r="E4328" s="61" t="s">
        <v>44</v>
      </c>
      <c r="F4328" s="61" t="s">
        <v>55</v>
      </c>
      <c r="G4328" s="61">
        <v>2.8999999999999998E-3</v>
      </c>
      <c r="H4328" s="61">
        <f>IF(OR(G4328="",G4329="",G4330="",G4331=""),"",(SUMIF(A4328:A$7000,A4328,G4328:G$7000)))</f>
        <v>7.8800000000000023E-2</v>
      </c>
      <c r="I4328" s="61" t="str">
        <f t="shared" si="408"/>
        <v/>
      </c>
      <c r="J4328" s="61" t="str">
        <f t="shared" si="404"/>
        <v/>
      </c>
      <c r="K4328" s="61">
        <f t="array" ref="K4328">(MAX(IF($A4328=InsertVoiceSwitchActivateLOG!A$1:A$7000,InsertVoiceSwitchActivateLOG!H$1:H$7000,0)))</f>
        <v>0.11330000000000003</v>
      </c>
      <c r="L4328" s="61" t="str">
        <f t="shared" si="409"/>
        <v/>
      </c>
      <c r="M4328" s="61">
        <f t="shared" si="407"/>
        <v>15.999999999991132</v>
      </c>
      <c r="N4328" s="59">
        <f t="shared" si="405"/>
        <v>86</v>
      </c>
      <c r="O4328" s="59">
        <f t="shared" si="406"/>
        <v>1</v>
      </c>
    </row>
    <row r="4329" spans="1:15" ht="12.5" customHeight="1" x14ac:dyDescent="0.35">
      <c r="A4329" s="2">
        <v>86</v>
      </c>
      <c r="B4329" s="2" t="s">
        <v>56</v>
      </c>
      <c r="C4329" s="69">
        <v>182.2945</v>
      </c>
      <c r="D4329" t="s">
        <v>50</v>
      </c>
      <c r="E4329" s="2" t="s">
        <v>44</v>
      </c>
      <c r="F4329" s="2" t="s">
        <v>55</v>
      </c>
      <c r="G4329" s="2">
        <v>1.1599999999999999E-2</v>
      </c>
      <c r="H4329" s="2">
        <f>IF(OR(G4329="",G4330="",G4331="",G4332=""),"",(SUMIF(A4329:A$7000,A4329,G4329:G$7000)))</f>
        <v>7.5900000000000023E-2</v>
      </c>
      <c r="I4329" s="55" t="str">
        <f t="shared" si="408"/>
        <v/>
      </c>
      <c r="J4329" s="61" t="str">
        <f t="shared" si="404"/>
        <v/>
      </c>
      <c r="K4329" s="55">
        <f t="array" ref="K4329">(MAX(IF($A4329=InsertVoiceSwitchActivateLOG!A$1:A$7000,InsertVoiceSwitchActivateLOG!H$1:H$7000,0)))</f>
        <v>0.11330000000000003</v>
      </c>
      <c r="L4329" s="55" t="str">
        <f t="shared" si="409"/>
        <v/>
      </c>
      <c r="M4329" s="55">
        <f t="shared" si="407"/>
        <v>15.600000000006276</v>
      </c>
      <c r="N4329" s="59">
        <f t="shared" si="405"/>
        <v>86</v>
      </c>
      <c r="O4329" s="59">
        <f t="shared" si="406"/>
        <v>1</v>
      </c>
    </row>
    <row r="4330" spans="1:15" ht="12.5" customHeight="1" x14ac:dyDescent="0.35">
      <c r="A4330" s="61">
        <v>86</v>
      </c>
      <c r="B4330" s="61" t="s">
        <v>56</v>
      </c>
      <c r="C4330" s="70">
        <v>182.31129999999999</v>
      </c>
      <c r="D4330" s="59" t="s">
        <v>50</v>
      </c>
      <c r="E4330" s="61" t="s">
        <v>44</v>
      </c>
      <c r="F4330" s="61" t="s">
        <v>55</v>
      </c>
      <c r="G4330" s="61">
        <v>1.1599999999999999E-2</v>
      </c>
      <c r="H4330" s="61">
        <f>IF(OR(G4330="",G4331="",G4332="",G4333=""),"",(SUMIF(A4330:A$7000,A4330,G4330:G$7000)))</f>
        <v>6.4300000000000024E-2</v>
      </c>
      <c r="I4330" s="61" t="str">
        <f t="shared" si="408"/>
        <v/>
      </c>
      <c r="J4330" s="61" t="str">
        <f t="shared" si="404"/>
        <v/>
      </c>
      <c r="K4330" s="61">
        <f t="array" ref="K4330">(MAX(IF($A4330=InsertVoiceSwitchActivateLOG!A$1:A$7000,InsertVoiceSwitchActivateLOG!H$1:H$7000,0)))</f>
        <v>0.11330000000000003</v>
      </c>
      <c r="L4330" s="61" t="str">
        <f t="shared" si="409"/>
        <v/>
      </c>
      <c r="M4330" s="61">
        <f t="shared" si="407"/>
        <v>16.799999999989268</v>
      </c>
      <c r="N4330" s="59">
        <f t="shared" si="405"/>
        <v>86</v>
      </c>
      <c r="O4330" s="59">
        <f t="shared" si="406"/>
        <v>-1</v>
      </c>
    </row>
    <row r="4331" spans="1:15" ht="12.5" customHeight="1" x14ac:dyDescent="0.35">
      <c r="A4331" s="2">
        <v>86</v>
      </c>
      <c r="B4331" s="2" t="s">
        <v>56</v>
      </c>
      <c r="C4331" s="69">
        <v>182.32849999999999</v>
      </c>
      <c r="D4331" t="s">
        <v>50</v>
      </c>
      <c r="E4331" s="2" t="s">
        <v>44</v>
      </c>
      <c r="F4331" s="2" t="s">
        <v>55</v>
      </c>
      <c r="G4331" s="2">
        <v>4.7000000000000002E-3</v>
      </c>
      <c r="H4331" s="2">
        <f>IF(OR(G4331="",G4332="",G4333="",G4334=""),"",(SUMIF(A4331:A$7000,A4331,G4331:G$7000)))</f>
        <v>5.2700000000000011E-2</v>
      </c>
      <c r="I4331" s="55" t="str">
        <f t="shared" si="408"/>
        <v/>
      </c>
      <c r="J4331" s="61" t="str">
        <f t="shared" si="404"/>
        <v/>
      </c>
      <c r="K4331" s="55">
        <f t="array" ref="K4331">(MAX(IF($A4331=InsertVoiceSwitchActivateLOG!A$1:A$7000,InsertVoiceSwitchActivateLOG!H$1:H$7000,0)))</f>
        <v>0.11330000000000003</v>
      </c>
      <c r="L4331" s="55" t="str">
        <f t="shared" si="409"/>
        <v/>
      </c>
      <c r="M4331" s="55">
        <f t="shared" si="407"/>
        <v>17.200000000002547</v>
      </c>
      <c r="N4331" s="59">
        <f t="shared" si="405"/>
        <v>86</v>
      </c>
      <c r="O4331" s="59">
        <f t="shared" si="406"/>
        <v>1</v>
      </c>
    </row>
    <row r="4332" spans="1:15" ht="12.5" customHeight="1" x14ac:dyDescent="0.35">
      <c r="A4332" s="61">
        <v>86</v>
      </c>
      <c r="B4332" s="61" t="s">
        <v>56</v>
      </c>
      <c r="C4332" s="70">
        <v>182.345</v>
      </c>
      <c r="D4332" s="59" t="s">
        <v>50</v>
      </c>
      <c r="E4332" s="61" t="s">
        <v>44</v>
      </c>
      <c r="F4332" s="61" t="s">
        <v>55</v>
      </c>
      <c r="G4332" s="61">
        <v>1.37E-2</v>
      </c>
      <c r="H4332" s="61">
        <f>IF(OR(G4332="",G4333="",G4334="",G4335=""),"",(SUMIF(A4332:A$7000,A4332,G4332:G$7000)))</f>
        <v>4.8000000000000001E-2</v>
      </c>
      <c r="I4332" s="61" t="str">
        <f t="shared" si="408"/>
        <v/>
      </c>
      <c r="J4332" s="61" t="str">
        <f t="shared" si="404"/>
        <v/>
      </c>
      <c r="K4332" s="61">
        <f t="array" ref="K4332">(MAX(IF($A4332=InsertVoiceSwitchActivateLOG!A$1:A$7000,InsertVoiceSwitchActivateLOG!H$1:H$7000,0)))</f>
        <v>0.11330000000000003</v>
      </c>
      <c r="L4332" s="61" t="str">
        <f t="shared" si="409"/>
        <v/>
      </c>
      <c r="M4332" s="61">
        <f t="shared" si="407"/>
        <v>16.500000000007731</v>
      </c>
      <c r="N4332" s="59">
        <f t="shared" si="405"/>
        <v>86</v>
      </c>
      <c r="O4332" s="59">
        <f t="shared" si="406"/>
        <v>-1</v>
      </c>
    </row>
    <row r="4333" spans="1:15" ht="12.5" customHeight="1" x14ac:dyDescent="0.35">
      <c r="A4333" s="2">
        <v>86</v>
      </c>
      <c r="B4333" s="2" t="s">
        <v>56</v>
      </c>
      <c r="C4333" s="69">
        <v>182.36670000000001</v>
      </c>
      <c r="D4333" t="s">
        <v>50</v>
      </c>
      <c r="E4333" s="2" t="s">
        <v>44</v>
      </c>
      <c r="F4333" s="2" t="s">
        <v>55</v>
      </c>
      <c r="G4333" s="2">
        <v>9.1999999999999998E-3</v>
      </c>
      <c r="H4333" s="2">
        <f>IF(OR(G4333="",G4334="",G4335="",G4336=""),"",(SUMIF(A4333:A$7000,A4333,G4333:G$7000)))</f>
        <v>3.4300000000000004E-2</v>
      </c>
      <c r="I4333" s="55" t="str">
        <f t="shared" si="408"/>
        <v/>
      </c>
      <c r="J4333" s="61" t="str">
        <f t="shared" si="404"/>
        <v/>
      </c>
      <c r="K4333" s="55">
        <f t="array" ref="K4333">(MAX(IF($A4333=InsertVoiceSwitchActivateLOG!A$1:A$7000,InsertVoiceSwitchActivateLOG!H$1:H$7000,0)))</f>
        <v>0.11330000000000003</v>
      </c>
      <c r="L4333" s="55" t="str">
        <f t="shared" si="409"/>
        <v/>
      </c>
      <c r="M4333" s="55">
        <f t="shared" si="407"/>
        <v>21.700000000009823</v>
      </c>
      <c r="N4333" s="59">
        <f t="shared" si="405"/>
        <v>86</v>
      </c>
      <c r="O4333" s="59">
        <f t="shared" si="406"/>
        <v>-1</v>
      </c>
    </row>
    <row r="4334" spans="1:15" ht="12.5" customHeight="1" x14ac:dyDescent="0.35">
      <c r="A4334" s="61">
        <v>86</v>
      </c>
      <c r="B4334" s="61" t="s">
        <v>56</v>
      </c>
      <c r="C4334" s="70">
        <v>182.3878</v>
      </c>
      <c r="D4334" s="59" t="s">
        <v>50</v>
      </c>
      <c r="E4334" s="61" t="s">
        <v>44</v>
      </c>
      <c r="F4334" s="61" t="s">
        <v>55</v>
      </c>
      <c r="G4334" s="61">
        <v>5.4000000000000003E-3</v>
      </c>
      <c r="H4334" s="61">
        <f>IF(OR(G4334="",G4335="",G4336="",G4337=""),"",(SUMIF(A4334:A$7000,A4334,G4334:G$7000)))</f>
        <v>2.5100000000000001E-2</v>
      </c>
      <c r="I4334" s="61" t="str">
        <f t="shared" si="408"/>
        <v/>
      </c>
      <c r="J4334" s="61" t="str">
        <f t="shared" si="404"/>
        <v/>
      </c>
      <c r="K4334" s="61">
        <f t="array" ref="K4334">(MAX(IF($A4334=InsertVoiceSwitchActivateLOG!A$1:A$7000,InsertVoiceSwitchActivateLOG!H$1:H$7000,0)))</f>
        <v>0.11330000000000003</v>
      </c>
      <c r="L4334" s="61" t="str">
        <f t="shared" si="409"/>
        <v/>
      </c>
      <c r="M4334" s="61">
        <f t="shared" si="407"/>
        <v>21.099999999989905</v>
      </c>
      <c r="N4334" s="59">
        <f t="shared" si="405"/>
        <v>86</v>
      </c>
      <c r="O4334" s="59">
        <f t="shared" si="406"/>
        <v>1</v>
      </c>
    </row>
    <row r="4335" spans="1:15" ht="12.5" customHeight="1" x14ac:dyDescent="0.35">
      <c r="A4335" s="2">
        <v>86</v>
      </c>
      <c r="B4335" s="2" t="s">
        <v>56</v>
      </c>
      <c r="C4335" s="69">
        <v>182.4059</v>
      </c>
      <c r="D4335" t="s">
        <v>50</v>
      </c>
      <c r="E4335" s="2" t="s">
        <v>44</v>
      </c>
      <c r="F4335" s="2" t="s">
        <v>55</v>
      </c>
      <c r="G4335" s="2">
        <v>7.4000000000000003E-3</v>
      </c>
      <c r="H4335" s="2">
        <f>IF(OR(G4335="",G4336="",G4337="",G4338=""),"",(SUMIF(A4335:A$7000,A4335,G4335:G$7000)))</f>
        <v>1.9699999999999999E-2</v>
      </c>
      <c r="I4335" s="55" t="str">
        <f t="shared" si="408"/>
        <v/>
      </c>
      <c r="J4335" s="61" t="str">
        <f t="shared" si="404"/>
        <v/>
      </c>
      <c r="K4335" s="55">
        <f t="array" ref="K4335">(MAX(IF($A4335=InsertVoiceSwitchActivateLOG!A$1:A$7000,InsertVoiceSwitchActivateLOG!H$1:H$7000,0)))</f>
        <v>0.11330000000000003</v>
      </c>
      <c r="L4335" s="55" t="str">
        <f t="shared" si="409"/>
        <v/>
      </c>
      <c r="M4335" s="55">
        <f t="shared" si="407"/>
        <v>18.100000000004002</v>
      </c>
      <c r="N4335" s="59">
        <f t="shared" si="405"/>
        <v>86</v>
      </c>
      <c r="O4335" s="59">
        <f t="shared" si="406"/>
        <v>1</v>
      </c>
    </row>
    <row r="4336" spans="1:15" ht="12.5" customHeight="1" x14ac:dyDescent="0.35">
      <c r="A4336" s="61">
        <v>86</v>
      </c>
      <c r="B4336" s="61" t="s">
        <v>56</v>
      </c>
      <c r="C4336" s="70">
        <v>182.42140000000001</v>
      </c>
      <c r="D4336" s="59" t="s">
        <v>50</v>
      </c>
      <c r="E4336" s="61" t="s">
        <v>44</v>
      </c>
      <c r="F4336" s="61" t="s">
        <v>55</v>
      </c>
      <c r="G4336" s="61">
        <v>7.4000000000000003E-3</v>
      </c>
      <c r="H4336" s="61">
        <f>IF(OR(G4336="",G4337="",G4338="",G4339=""),"",(SUMIF(A4336:A$7000,A4336,G4336:G$7000)))</f>
        <v>1.23E-2</v>
      </c>
      <c r="I4336" s="61" t="str">
        <f t="shared" si="408"/>
        <v/>
      </c>
      <c r="J4336" s="61" t="str">
        <f t="shared" si="404"/>
        <v/>
      </c>
      <c r="K4336" s="61">
        <f t="array" ref="K4336">(MAX(IF($A4336=InsertVoiceSwitchActivateLOG!A$1:A$7000,InsertVoiceSwitchActivateLOG!H$1:H$7000,0)))</f>
        <v>0.11330000000000003</v>
      </c>
      <c r="L4336" s="61" t="str">
        <f t="shared" si="409"/>
        <v/>
      </c>
      <c r="M4336" s="61">
        <f t="shared" si="407"/>
        <v>15.500000000002956</v>
      </c>
      <c r="N4336" s="59">
        <f t="shared" si="405"/>
        <v>86</v>
      </c>
      <c r="O4336" s="59">
        <f t="shared" si="406"/>
        <v>-1</v>
      </c>
    </row>
    <row r="4337" spans="1:15" ht="12.5" customHeight="1" x14ac:dyDescent="0.35">
      <c r="A4337" s="2">
        <v>86</v>
      </c>
      <c r="B4337" s="2" t="s">
        <v>56</v>
      </c>
      <c r="C4337" s="69">
        <v>182.4375</v>
      </c>
      <c r="D4337" t="s">
        <v>50</v>
      </c>
      <c r="E4337" s="2" t="s">
        <v>44</v>
      </c>
      <c r="F4337" s="2" t="s">
        <v>55</v>
      </c>
      <c r="G4337" s="2">
        <v>4.1000000000000003E-3</v>
      </c>
      <c r="H4337" s="2" t="str">
        <f>IF(OR(G4337="",G4338="",G4339="",G4340=""),"",(SUMIF(A4337:A$7000,A4337,G4337:G$7000)))</f>
        <v/>
      </c>
      <c r="I4337" s="55" t="str">
        <f t="shared" si="408"/>
        <v/>
      </c>
      <c r="J4337" s="61" t="str">
        <f t="shared" si="404"/>
        <v/>
      </c>
      <c r="K4337" s="55">
        <f t="array" ref="K4337">(MAX(IF($A4337=InsertVoiceSwitchActivateLOG!A$1:A$7000,InsertVoiceSwitchActivateLOG!H$1:H$7000,0)))</f>
        <v>0.11330000000000003</v>
      </c>
      <c r="L4337" s="55" t="str">
        <f t="shared" si="409"/>
        <v/>
      </c>
      <c r="M4337" s="55">
        <f t="shared" si="407"/>
        <v>16.099999999994452</v>
      </c>
      <c r="N4337" s="59">
        <f t="shared" si="405"/>
        <v>86</v>
      </c>
      <c r="O4337" s="59">
        <f t="shared" si="406"/>
        <v>-1</v>
      </c>
    </row>
    <row r="4338" spans="1:15" ht="12.5" customHeight="1" x14ac:dyDescent="0.35">
      <c r="A4338" s="61">
        <v>86</v>
      </c>
      <c r="B4338" s="61" t="s">
        <v>54</v>
      </c>
      <c r="C4338" s="70">
        <v>182.46</v>
      </c>
      <c r="D4338" s="59" t="s">
        <v>50</v>
      </c>
      <c r="E4338" s="61" t="s">
        <v>44</v>
      </c>
      <c r="F4338" s="61" t="s">
        <v>55</v>
      </c>
      <c r="G4338" s="61">
        <v>5.9999999999999995E-4</v>
      </c>
      <c r="H4338" s="61" t="str">
        <f>IF(OR(G4338="",G4339="",G4340="",G4341=""),"",(SUMIF(A4338:A$7000,A4338,G4338:G$7000)))</f>
        <v/>
      </c>
      <c r="I4338" s="61" t="str">
        <f t="shared" si="408"/>
        <v/>
      </c>
      <c r="J4338" s="61" t="str">
        <f t="shared" si="404"/>
        <v/>
      </c>
      <c r="K4338" s="61">
        <f t="array" ref="K4338">(MAX(IF($A4338=InsertVoiceSwitchActivateLOG!A$1:A$7000,InsertVoiceSwitchActivateLOG!H$1:H$7000,0)))</f>
        <v>0.11330000000000003</v>
      </c>
      <c r="L4338" s="61" t="str">
        <f t="shared" si="409"/>
        <v/>
      </c>
      <c r="M4338" s="61">
        <f t="shared" si="407"/>
        <v>22.500000000007958</v>
      </c>
      <c r="N4338" s="59">
        <f t="shared" si="405"/>
        <v>86</v>
      </c>
      <c r="O4338" s="59">
        <f t="shared" si="406"/>
        <v>-1</v>
      </c>
    </row>
    <row r="4339" spans="1:15" ht="12.5" customHeight="1" x14ac:dyDescent="0.35">
      <c r="A4339" s="2">
        <v>86</v>
      </c>
      <c r="B4339" s="2" t="s">
        <v>54</v>
      </c>
      <c r="C4339" s="69">
        <v>182.4837</v>
      </c>
      <c r="D4339" t="s">
        <v>50</v>
      </c>
      <c r="E4339" s="2" t="s">
        <v>44</v>
      </c>
      <c r="F4339" s="2" t="s">
        <v>55</v>
      </c>
      <c r="G4339" s="2">
        <v>2.0000000000000001E-4</v>
      </c>
      <c r="H4339" s="2" t="str">
        <f>IF(OR(G4339="",G4340="",G4341="",G4342=""),"",(SUMIF(A4339:A$7000,A4339,G4339:G$7000)))</f>
        <v/>
      </c>
      <c r="I4339" s="55" t="str">
        <f t="shared" si="408"/>
        <v/>
      </c>
      <c r="J4339" s="61" t="str">
        <f t="shared" si="404"/>
        <v/>
      </c>
      <c r="K4339" s="55">
        <f t="array" ref="K4339">(MAX(IF($A4339=InsertVoiceSwitchActivateLOG!A$1:A$7000,InsertVoiceSwitchActivateLOG!H$1:H$7000,0)))</f>
        <v>0.11330000000000003</v>
      </c>
      <c r="L4339" s="55" t="str">
        <f t="shared" si="409"/>
        <v/>
      </c>
      <c r="M4339" s="55">
        <f t="shared" si="407"/>
        <v>23.699999999990951</v>
      </c>
      <c r="N4339" s="59" t="str">
        <f t="shared" si="405"/>
        <v/>
      </c>
      <c r="O4339" s="59" t="str">
        <f t="shared" si="406"/>
        <v/>
      </c>
    </row>
    <row r="4340" spans="1:15" ht="12.5" customHeight="1" x14ac:dyDescent="0.35">
      <c r="A4340" s="61">
        <v>86</v>
      </c>
      <c r="B4340" s="61" t="s">
        <v>54</v>
      </c>
      <c r="C4340" s="70">
        <v>182.49979999999999</v>
      </c>
      <c r="D4340" s="59" t="s">
        <v>50</v>
      </c>
      <c r="E4340" s="61" t="s">
        <v>44</v>
      </c>
      <c r="F4340" s="61" t="s">
        <v>55</v>
      </c>
      <c r="G4340" s="61"/>
      <c r="H4340" s="61" t="str">
        <f>IF(OR(G4340="",G4341="",G4342="",G4343=""),"",(SUMIF(A4340:A$7000,A4340,G4340:G$7000)))</f>
        <v/>
      </c>
      <c r="I4340" s="61" t="str">
        <f t="shared" si="408"/>
        <v/>
      </c>
      <c r="J4340" s="61" t="str">
        <f t="shared" si="404"/>
        <v/>
      </c>
      <c r="K4340" s="61">
        <f t="array" ref="K4340">(MAX(IF($A4340=InsertVoiceSwitchActivateLOG!A$1:A$7000,InsertVoiceSwitchActivateLOG!H$1:H$7000,0)))</f>
        <v>0.11330000000000003</v>
      </c>
      <c r="L4340" s="61" t="str">
        <f t="shared" si="409"/>
        <v/>
      </c>
      <c r="M4340" s="61">
        <f t="shared" si="407"/>
        <v>16.099999999994452</v>
      </c>
      <c r="N4340" s="59" t="str">
        <f t="shared" si="405"/>
        <v/>
      </c>
      <c r="O4340" s="59" t="str">
        <f t="shared" si="406"/>
        <v/>
      </c>
    </row>
    <row r="4341" spans="1:15" ht="12.5" customHeight="1" x14ac:dyDescent="0.35">
      <c r="A4341" s="2">
        <v>86</v>
      </c>
      <c r="B4341" s="2" t="s">
        <v>54</v>
      </c>
      <c r="C4341" s="69">
        <v>182.51580000000001</v>
      </c>
      <c r="D4341" t="s">
        <v>50</v>
      </c>
      <c r="E4341" s="2" t="s">
        <v>44</v>
      </c>
      <c r="F4341" s="2" t="s">
        <v>55</v>
      </c>
      <c r="G4341" s="2"/>
      <c r="H4341" s="2" t="str">
        <f>IF(OR(G4341="",G4342="",G4343="",G4344=""),"",(SUMIF(A4341:A$7000,A4341,G4341:G$7000)))</f>
        <v/>
      </c>
      <c r="I4341" s="55" t="str">
        <f t="shared" si="408"/>
        <v/>
      </c>
      <c r="J4341" s="61" t="str">
        <f t="shared" si="404"/>
        <v/>
      </c>
      <c r="K4341" s="55">
        <f t="array" ref="K4341">(MAX(IF($A4341=InsertVoiceSwitchActivateLOG!A$1:A$7000,InsertVoiceSwitchActivateLOG!H$1:H$7000,0)))</f>
        <v>0.11330000000000003</v>
      </c>
      <c r="L4341" s="55" t="str">
        <f t="shared" si="409"/>
        <v/>
      </c>
      <c r="M4341" s="55">
        <f t="shared" si="407"/>
        <v>16.000000000019554</v>
      </c>
      <c r="N4341" s="59" t="str">
        <f t="shared" si="405"/>
        <v/>
      </c>
      <c r="O4341" s="59" t="str">
        <f t="shared" si="406"/>
        <v/>
      </c>
    </row>
    <row r="4342" spans="1:15" ht="12.5" customHeight="1" x14ac:dyDescent="0.35">
      <c r="A4342" s="61">
        <v>87</v>
      </c>
      <c r="B4342" s="61" t="s">
        <v>54</v>
      </c>
      <c r="C4342" s="70">
        <v>183.54839999999999</v>
      </c>
      <c r="D4342" s="59" t="s">
        <v>50</v>
      </c>
      <c r="E4342" s="61" t="s">
        <v>41</v>
      </c>
      <c r="F4342" s="61" t="s">
        <v>55</v>
      </c>
      <c r="G4342" s="61"/>
      <c r="H4342" s="61" t="str">
        <f>IF(OR(G4342="",G4343="",G4344="",G4345=""),"",(SUMIF(A4342:A$7000,A4342,G4342:G$7000)))</f>
        <v/>
      </c>
      <c r="I4342" s="61" t="str">
        <f t="shared" si="408"/>
        <v/>
      </c>
      <c r="J4342" s="61" t="str">
        <f t="shared" si="404"/>
        <v/>
      </c>
      <c r="K4342" s="61">
        <f t="array" ref="K4342">(MAX(IF($A4342=InsertVoiceSwitchActivateLOG!A$1:A$7000,InsertVoiceSwitchActivateLOG!H$1:H$7000,0)))</f>
        <v>2.0999999999999998E-2</v>
      </c>
      <c r="L4342" s="61" t="str">
        <f t="shared" si="409"/>
        <v/>
      </c>
      <c r="M4342" s="61">
        <f t="shared" si="407"/>
        <v>0</v>
      </c>
      <c r="N4342" s="59" t="str">
        <f t="shared" si="405"/>
        <v/>
      </c>
      <c r="O4342" s="59" t="str">
        <f t="shared" si="406"/>
        <v/>
      </c>
    </row>
    <row r="4343" spans="1:15" ht="12.5" customHeight="1" x14ac:dyDescent="0.35">
      <c r="A4343" s="2">
        <v>87</v>
      </c>
      <c r="B4343" s="2" t="s">
        <v>54</v>
      </c>
      <c r="C4343" s="69">
        <v>183.56370000000001</v>
      </c>
      <c r="D4343" t="s">
        <v>50</v>
      </c>
      <c r="E4343" s="2" t="s">
        <v>41</v>
      </c>
      <c r="F4343" s="2" t="s">
        <v>55</v>
      </c>
      <c r="G4343" s="2"/>
      <c r="H4343" s="2" t="str">
        <f>IF(OR(G4343="",G4344="",G4345="",G4346=""),"",(SUMIF(A4343:A$7000,A4343,G4343:G$7000)))</f>
        <v/>
      </c>
      <c r="I4343" s="55" t="str">
        <f t="shared" si="408"/>
        <v/>
      </c>
      <c r="J4343" s="61" t="str">
        <f t="shared" si="404"/>
        <v/>
      </c>
      <c r="K4343" s="55">
        <f t="array" ref="K4343">(MAX(IF($A4343=InsertVoiceSwitchActivateLOG!A$1:A$7000,InsertVoiceSwitchActivateLOG!H$1:H$7000,0)))</f>
        <v>2.0999999999999998E-2</v>
      </c>
      <c r="L4343" s="55" t="str">
        <f t="shared" si="409"/>
        <v/>
      </c>
      <c r="M4343" s="55">
        <f t="shared" si="407"/>
        <v>15.300000000024738</v>
      </c>
      <c r="N4343" s="59" t="str">
        <f t="shared" si="405"/>
        <v/>
      </c>
      <c r="O4343" s="59" t="str">
        <f t="shared" si="406"/>
        <v/>
      </c>
    </row>
    <row r="4344" spans="1:15" ht="12.5" customHeight="1" x14ac:dyDescent="0.35">
      <c r="A4344" s="61">
        <v>87</v>
      </c>
      <c r="B4344" s="61" t="s">
        <v>54</v>
      </c>
      <c r="C4344" s="70">
        <v>183.5814</v>
      </c>
      <c r="D4344" s="59" t="s">
        <v>50</v>
      </c>
      <c r="E4344" s="61" t="s">
        <v>41</v>
      </c>
      <c r="F4344" s="61" t="s">
        <v>55</v>
      </c>
      <c r="G4344" s="61"/>
      <c r="H4344" s="61" t="str">
        <f>IF(OR(G4344="",G4345="",G4346="",G4347=""),"",(SUMIF(A4344:A$7000,A4344,G4344:G$7000)))</f>
        <v/>
      </c>
      <c r="I4344" s="61" t="str">
        <f t="shared" si="408"/>
        <v/>
      </c>
      <c r="J4344" s="61" t="str">
        <f t="shared" si="404"/>
        <v/>
      </c>
      <c r="K4344" s="61">
        <f t="array" ref="K4344">(MAX(IF($A4344=InsertVoiceSwitchActivateLOG!A$1:A$7000,InsertVoiceSwitchActivateLOG!H$1:H$7000,0)))</f>
        <v>2.0999999999999998E-2</v>
      </c>
      <c r="L4344" s="61" t="str">
        <f t="shared" si="409"/>
        <v/>
      </c>
      <c r="M4344" s="61">
        <f t="shared" si="407"/>
        <v>17.699999999990723</v>
      </c>
      <c r="N4344" s="59" t="str">
        <f t="shared" si="405"/>
        <v/>
      </c>
      <c r="O4344" s="59" t="str">
        <f t="shared" si="406"/>
        <v/>
      </c>
    </row>
    <row r="4345" spans="1:15" ht="12.5" customHeight="1" x14ac:dyDescent="0.35">
      <c r="A4345" s="2">
        <v>87</v>
      </c>
      <c r="B4345" s="2" t="s">
        <v>54</v>
      </c>
      <c r="C4345" s="69">
        <v>183.59790000000001</v>
      </c>
      <c r="D4345" t="s">
        <v>50</v>
      </c>
      <c r="E4345" s="2" t="s">
        <v>41</v>
      </c>
      <c r="F4345" s="2" t="s">
        <v>55</v>
      </c>
      <c r="G4345" s="2"/>
      <c r="H4345" s="2" t="str">
        <f>IF(OR(G4345="",G4346="",G4347="",G4348=""),"",(SUMIF(A4345:A$7000,A4345,G4345:G$7000)))</f>
        <v/>
      </c>
      <c r="I4345" s="55" t="str">
        <f t="shared" si="408"/>
        <v/>
      </c>
      <c r="J4345" s="61" t="str">
        <f t="shared" si="404"/>
        <v/>
      </c>
      <c r="K4345" s="55">
        <f t="array" ref="K4345">(MAX(IF($A4345=InsertVoiceSwitchActivateLOG!A$1:A$7000,InsertVoiceSwitchActivateLOG!H$1:H$7000,0)))</f>
        <v>2.0999999999999998E-2</v>
      </c>
      <c r="L4345" s="55" t="str">
        <f t="shared" si="409"/>
        <v/>
      </c>
      <c r="M4345" s="55">
        <f t="shared" si="407"/>
        <v>16.500000000007731</v>
      </c>
      <c r="N4345" s="59" t="str">
        <f t="shared" si="405"/>
        <v/>
      </c>
      <c r="O4345" s="59" t="str">
        <f t="shared" si="406"/>
        <v/>
      </c>
    </row>
    <row r="4346" spans="1:15" ht="12.5" customHeight="1" x14ac:dyDescent="0.35">
      <c r="A4346" s="61">
        <v>87</v>
      </c>
      <c r="B4346" s="61" t="s">
        <v>54</v>
      </c>
      <c r="C4346" s="70">
        <v>183.61349999999999</v>
      </c>
      <c r="D4346" s="59" t="s">
        <v>50</v>
      </c>
      <c r="E4346" s="61" t="s">
        <v>41</v>
      </c>
      <c r="F4346" s="61" t="s">
        <v>55</v>
      </c>
      <c r="G4346" s="61"/>
      <c r="H4346" s="61" t="str">
        <f>IF(OR(G4346="",G4347="",G4348="",G4349=""),"",(SUMIF(A4346:A$7000,A4346,G4346:G$7000)))</f>
        <v/>
      </c>
      <c r="I4346" s="61" t="str">
        <f t="shared" si="408"/>
        <v/>
      </c>
      <c r="J4346" s="61" t="str">
        <f t="shared" si="404"/>
        <v/>
      </c>
      <c r="K4346" s="61">
        <f t="array" ref="K4346">(MAX(IF($A4346=InsertVoiceSwitchActivateLOG!A$1:A$7000,InsertVoiceSwitchActivateLOG!H$1:H$7000,0)))</f>
        <v>2.0999999999999998E-2</v>
      </c>
      <c r="L4346" s="61" t="str">
        <f t="shared" si="409"/>
        <v/>
      </c>
      <c r="M4346" s="61">
        <f t="shared" si="407"/>
        <v>15.599999999977854</v>
      </c>
      <c r="N4346" s="59" t="str">
        <f t="shared" si="405"/>
        <v/>
      </c>
      <c r="O4346" s="59" t="str">
        <f t="shared" si="406"/>
        <v/>
      </c>
    </row>
    <row r="4347" spans="1:15" ht="12.5" customHeight="1" x14ac:dyDescent="0.35">
      <c r="A4347" s="2">
        <v>87</v>
      </c>
      <c r="B4347" s="2" t="s">
        <v>54</v>
      </c>
      <c r="C4347" s="69">
        <v>183.63</v>
      </c>
      <c r="D4347" t="s">
        <v>50</v>
      </c>
      <c r="E4347" s="2" t="s">
        <v>41</v>
      </c>
      <c r="F4347" s="2" t="s">
        <v>55</v>
      </c>
      <c r="G4347" s="2"/>
      <c r="H4347" s="2" t="str">
        <f>IF(OR(G4347="",G4348="",G4349="",G4350=""),"",(SUMIF(A4347:A$7000,A4347,G4347:G$7000)))</f>
        <v/>
      </c>
      <c r="I4347" s="55" t="str">
        <f t="shared" si="408"/>
        <v/>
      </c>
      <c r="J4347" s="61" t="str">
        <f t="shared" si="404"/>
        <v/>
      </c>
      <c r="K4347" s="55">
        <f t="array" ref="K4347">(MAX(IF($A4347=InsertVoiceSwitchActivateLOG!A$1:A$7000,InsertVoiceSwitchActivateLOG!H$1:H$7000,0)))</f>
        <v>2.0999999999999998E-2</v>
      </c>
      <c r="L4347" s="55" t="str">
        <f t="shared" si="409"/>
        <v/>
      </c>
      <c r="M4347" s="55">
        <f t="shared" si="407"/>
        <v>16.500000000007731</v>
      </c>
      <c r="N4347" s="59" t="str">
        <f t="shared" si="405"/>
        <v/>
      </c>
      <c r="O4347" s="59" t="str">
        <f t="shared" si="406"/>
        <v/>
      </c>
    </row>
    <row r="4348" spans="1:15" ht="12.5" customHeight="1" x14ac:dyDescent="0.35">
      <c r="A4348" s="61">
        <v>87</v>
      </c>
      <c r="B4348" s="61" t="s">
        <v>54</v>
      </c>
      <c r="C4348" s="70">
        <v>183.64680000000001</v>
      </c>
      <c r="D4348" s="59" t="s">
        <v>50</v>
      </c>
      <c r="E4348" s="61" t="s">
        <v>41</v>
      </c>
      <c r="F4348" s="61" t="s">
        <v>55</v>
      </c>
      <c r="G4348" s="61"/>
      <c r="H4348" s="61" t="str">
        <f>IF(OR(G4348="",G4349="",G4350="",G4351=""),"",(SUMIF(A4348:A$7000,A4348,G4348:G$7000)))</f>
        <v/>
      </c>
      <c r="I4348" s="61" t="str">
        <f t="shared" si="408"/>
        <v/>
      </c>
      <c r="J4348" s="61" t="str">
        <f t="shared" si="404"/>
        <v/>
      </c>
      <c r="K4348" s="61">
        <f t="array" ref="K4348">(MAX(IF($A4348=InsertVoiceSwitchActivateLOG!A$1:A$7000,InsertVoiceSwitchActivateLOG!H$1:H$7000,0)))</f>
        <v>2.0999999999999998E-2</v>
      </c>
      <c r="L4348" s="61" t="str">
        <f t="shared" si="409"/>
        <v/>
      </c>
      <c r="M4348" s="61">
        <f t="shared" si="407"/>
        <v>16.80000000001769</v>
      </c>
      <c r="N4348" s="59" t="str">
        <f t="shared" si="405"/>
        <v/>
      </c>
      <c r="O4348" s="59" t="str">
        <f t="shared" si="406"/>
        <v/>
      </c>
    </row>
    <row r="4349" spans="1:15" ht="12.5" customHeight="1" x14ac:dyDescent="0.35">
      <c r="A4349" s="2">
        <v>87</v>
      </c>
      <c r="B4349" s="2" t="s">
        <v>54</v>
      </c>
      <c r="C4349" s="69">
        <v>183.66229999999999</v>
      </c>
      <c r="D4349" t="s">
        <v>50</v>
      </c>
      <c r="E4349" s="2" t="s">
        <v>41</v>
      </c>
      <c r="F4349" s="2" t="s">
        <v>55</v>
      </c>
      <c r="G4349" s="2"/>
      <c r="H4349" s="2" t="str">
        <f>IF(OR(G4349="",G4350="",G4351="",G4352=""),"",(SUMIF(A4349:A$7000,A4349,G4349:G$7000)))</f>
        <v/>
      </c>
      <c r="I4349" s="55" t="str">
        <f t="shared" si="408"/>
        <v/>
      </c>
      <c r="J4349" s="61" t="str">
        <f t="shared" si="404"/>
        <v/>
      </c>
      <c r="K4349" s="55">
        <f t="array" ref="K4349">(MAX(IF($A4349=InsertVoiceSwitchActivateLOG!A$1:A$7000,InsertVoiceSwitchActivateLOG!H$1:H$7000,0)))</f>
        <v>2.0999999999999998E-2</v>
      </c>
      <c r="L4349" s="55" t="str">
        <f t="shared" si="409"/>
        <v/>
      </c>
      <c r="M4349" s="55">
        <f t="shared" si="407"/>
        <v>15.499999999974534</v>
      </c>
      <c r="N4349" s="59" t="str">
        <f t="shared" si="405"/>
        <v/>
      </c>
      <c r="O4349" s="59" t="str">
        <f t="shared" si="406"/>
        <v/>
      </c>
    </row>
    <row r="4350" spans="1:15" ht="12.5" customHeight="1" x14ac:dyDescent="0.35">
      <c r="A4350" s="61">
        <v>87</v>
      </c>
      <c r="B4350" s="61" t="s">
        <v>54</v>
      </c>
      <c r="C4350" s="70">
        <v>183.68520000000001</v>
      </c>
      <c r="D4350" s="59" t="s">
        <v>50</v>
      </c>
      <c r="E4350" s="61" t="s">
        <v>41</v>
      </c>
      <c r="F4350" s="61" t="s">
        <v>55</v>
      </c>
      <c r="G4350" s="61"/>
      <c r="H4350" s="61" t="str">
        <f>IF(OR(G4350="",G4351="",G4352="",G4353=""),"",(SUMIF(A4350:A$7000,A4350,G4350:G$7000)))</f>
        <v/>
      </c>
      <c r="I4350" s="61" t="str">
        <f t="shared" si="408"/>
        <v/>
      </c>
      <c r="J4350" s="61" t="str">
        <f t="shared" si="404"/>
        <v/>
      </c>
      <c r="K4350" s="61">
        <f t="array" ref="K4350">(MAX(IF($A4350=InsertVoiceSwitchActivateLOG!A$1:A$7000,InsertVoiceSwitchActivateLOG!H$1:H$7000,0)))</f>
        <v>2.0999999999999998E-2</v>
      </c>
      <c r="L4350" s="61" t="str">
        <f t="shared" si="409"/>
        <v/>
      </c>
      <c r="M4350" s="61">
        <f t="shared" si="407"/>
        <v>22.900000000021237</v>
      </c>
      <c r="N4350" s="59" t="str">
        <f t="shared" si="405"/>
        <v/>
      </c>
      <c r="O4350" s="59" t="str">
        <f t="shared" si="406"/>
        <v/>
      </c>
    </row>
    <row r="4351" spans="1:15" ht="12.5" customHeight="1" x14ac:dyDescent="0.35">
      <c r="A4351" s="2">
        <v>87</v>
      </c>
      <c r="B4351" s="2" t="s">
        <v>54</v>
      </c>
      <c r="C4351" s="69">
        <v>183.70920000000001</v>
      </c>
      <c r="D4351" t="s">
        <v>50</v>
      </c>
      <c r="E4351" s="2" t="s">
        <v>41</v>
      </c>
      <c r="F4351" s="2" t="s">
        <v>55</v>
      </c>
      <c r="G4351" s="2"/>
      <c r="H4351" s="2" t="str">
        <f>IF(OR(G4351="",G4352="",G4353="",G4354=""),"",(SUMIF(A4351:A$7000,A4351,G4351:G$7000)))</f>
        <v/>
      </c>
      <c r="I4351" s="55" t="str">
        <f t="shared" si="408"/>
        <v/>
      </c>
      <c r="J4351" s="61" t="str">
        <f t="shared" si="404"/>
        <v/>
      </c>
      <c r="K4351" s="55">
        <f t="array" ref="K4351">(MAX(IF($A4351=InsertVoiceSwitchActivateLOG!A$1:A$7000,InsertVoiceSwitchActivateLOG!H$1:H$7000,0)))</f>
        <v>2.0999999999999998E-2</v>
      </c>
      <c r="L4351" s="55" t="str">
        <f t="shared" si="409"/>
        <v/>
      </c>
      <c r="M4351" s="55">
        <f t="shared" si="407"/>
        <v>24.000000000000909</v>
      </c>
      <c r="N4351" s="59" t="str">
        <f t="shared" si="405"/>
        <v/>
      </c>
      <c r="O4351" s="59" t="str">
        <f t="shared" si="406"/>
        <v/>
      </c>
    </row>
    <row r="4352" spans="1:15" ht="12.5" customHeight="1" x14ac:dyDescent="0.35">
      <c r="A4352" s="61">
        <v>87</v>
      </c>
      <c r="B4352" s="61" t="s">
        <v>54</v>
      </c>
      <c r="C4352" s="70">
        <v>183.73589999999999</v>
      </c>
      <c r="D4352" s="59" t="s">
        <v>50</v>
      </c>
      <c r="E4352" s="61" t="s">
        <v>41</v>
      </c>
      <c r="F4352" s="61" t="s">
        <v>55</v>
      </c>
      <c r="G4352" s="61"/>
      <c r="H4352" s="61" t="str">
        <f>IF(OR(G4352="",G4353="",G4354="",G4355=""),"",(SUMIF(A4352:A$7000,A4352,G4352:G$7000)))</f>
        <v/>
      </c>
      <c r="I4352" s="61" t="str">
        <f t="shared" si="408"/>
        <v/>
      </c>
      <c r="J4352" s="61" t="str">
        <f t="shared" si="404"/>
        <v/>
      </c>
      <c r="K4352" s="61">
        <f t="array" ref="K4352">(MAX(IF($A4352=InsertVoiceSwitchActivateLOG!A$1:A$7000,InsertVoiceSwitchActivateLOG!H$1:H$7000,0)))</f>
        <v>2.0999999999999998E-2</v>
      </c>
      <c r="L4352" s="61" t="str">
        <f t="shared" si="409"/>
        <v/>
      </c>
      <c r="M4352" s="61">
        <f t="shared" si="407"/>
        <v>26.699999999976853</v>
      </c>
      <c r="N4352" s="59" t="str">
        <f t="shared" si="405"/>
        <v/>
      </c>
      <c r="O4352" s="59" t="str">
        <f t="shared" si="406"/>
        <v/>
      </c>
    </row>
    <row r="4353" spans="1:15" ht="12.5" customHeight="1" x14ac:dyDescent="0.35">
      <c r="A4353" s="2">
        <v>87</v>
      </c>
      <c r="B4353" s="2" t="s">
        <v>54</v>
      </c>
      <c r="C4353" s="69">
        <v>183.7509</v>
      </c>
      <c r="D4353" t="s">
        <v>50</v>
      </c>
      <c r="E4353" s="2" t="s">
        <v>41</v>
      </c>
      <c r="F4353" s="2" t="s">
        <v>55</v>
      </c>
      <c r="G4353" s="2"/>
      <c r="H4353" s="2" t="str">
        <f>IF(OR(G4353="",G4354="",G4355="",G4356=""),"",(SUMIF(A4353:A$7000,A4353,G4353:G$7000)))</f>
        <v/>
      </c>
      <c r="I4353" s="55" t="str">
        <f t="shared" si="408"/>
        <v/>
      </c>
      <c r="J4353" s="61" t="str">
        <f t="shared" si="404"/>
        <v/>
      </c>
      <c r="K4353" s="55">
        <f t="array" ref="K4353">(MAX(IF($A4353=InsertVoiceSwitchActivateLOG!A$1:A$7000,InsertVoiceSwitchActivateLOG!H$1:H$7000,0)))</f>
        <v>2.0999999999999998E-2</v>
      </c>
      <c r="L4353" s="55" t="str">
        <f t="shared" si="409"/>
        <v/>
      </c>
      <c r="M4353" s="55">
        <f t="shared" si="407"/>
        <v>15.000000000014779</v>
      </c>
      <c r="N4353" s="59" t="str">
        <f t="shared" si="405"/>
        <v/>
      </c>
      <c r="O4353" s="59" t="str">
        <f t="shared" si="406"/>
        <v/>
      </c>
    </row>
    <row r="4354" spans="1:15" ht="12.5" customHeight="1" x14ac:dyDescent="0.35">
      <c r="A4354" s="61">
        <v>87</v>
      </c>
      <c r="B4354" s="61" t="s">
        <v>54</v>
      </c>
      <c r="C4354" s="70">
        <v>183.7672</v>
      </c>
      <c r="D4354" s="59" t="s">
        <v>50</v>
      </c>
      <c r="E4354" s="61" t="s">
        <v>41</v>
      </c>
      <c r="F4354" s="61" t="s">
        <v>55</v>
      </c>
      <c r="G4354" s="61"/>
      <c r="H4354" s="61" t="str">
        <f>IF(OR(G4354="",G4355="",G4356="",G4357=""),"",(SUMIF(A4354:A$7000,A4354,G4354:G$7000)))</f>
        <v/>
      </c>
      <c r="I4354" s="61" t="str">
        <f t="shared" si="408"/>
        <v/>
      </c>
      <c r="J4354" s="61" t="str">
        <f t="shared" si="404"/>
        <v/>
      </c>
      <c r="K4354" s="61">
        <f t="array" ref="K4354">(MAX(IF($A4354=InsertVoiceSwitchActivateLOG!A$1:A$7000,InsertVoiceSwitchActivateLOG!H$1:H$7000,0)))</f>
        <v>2.0999999999999998E-2</v>
      </c>
      <c r="L4354" s="61" t="str">
        <f t="shared" si="409"/>
        <v/>
      </c>
      <c r="M4354" s="61">
        <f t="shared" si="407"/>
        <v>16.300000000001091</v>
      </c>
      <c r="N4354" s="59" t="str">
        <f t="shared" si="405"/>
        <v/>
      </c>
      <c r="O4354" s="59" t="str">
        <f t="shared" si="406"/>
        <v/>
      </c>
    </row>
    <row r="4355" spans="1:15" ht="12.5" customHeight="1" x14ac:dyDescent="0.35">
      <c r="A4355" s="2">
        <v>87</v>
      </c>
      <c r="B4355" s="2" t="s">
        <v>54</v>
      </c>
      <c r="C4355" s="69">
        <v>183.78299999999999</v>
      </c>
      <c r="D4355" t="s">
        <v>50</v>
      </c>
      <c r="E4355" s="2" t="s">
        <v>41</v>
      </c>
      <c r="F4355" s="2" t="s">
        <v>55</v>
      </c>
      <c r="G4355" s="2"/>
      <c r="H4355" s="2" t="str">
        <f>IF(OR(G4355="",G4356="",G4357="",G4358=""),"",(SUMIF(A4355:A$7000,A4355,G4355:G$7000)))</f>
        <v/>
      </c>
      <c r="I4355" s="55" t="str">
        <f t="shared" si="408"/>
        <v/>
      </c>
      <c r="J4355" s="61" t="str">
        <f t="shared" si="404"/>
        <v/>
      </c>
      <c r="K4355" s="55">
        <f t="array" ref="K4355">(MAX(IF($A4355=InsertVoiceSwitchActivateLOG!A$1:A$7000,InsertVoiceSwitchActivateLOG!H$1:H$7000,0)))</f>
        <v>2.0999999999999998E-2</v>
      </c>
      <c r="L4355" s="55" t="str">
        <f t="shared" si="409"/>
        <v/>
      </c>
      <c r="M4355" s="55">
        <f t="shared" si="407"/>
        <v>15.799999999984493</v>
      </c>
      <c r="N4355" s="59" t="str">
        <f t="shared" si="405"/>
        <v/>
      </c>
      <c r="O4355" s="59" t="str">
        <f t="shared" si="406"/>
        <v/>
      </c>
    </row>
    <row r="4356" spans="1:15" ht="12.5" customHeight="1" x14ac:dyDescent="0.35">
      <c r="A4356" s="61">
        <v>87</v>
      </c>
      <c r="B4356" s="61" t="s">
        <v>54</v>
      </c>
      <c r="C4356" s="70">
        <v>183.79929999999999</v>
      </c>
      <c r="D4356" s="59" t="s">
        <v>50</v>
      </c>
      <c r="E4356" s="61" t="s">
        <v>41</v>
      </c>
      <c r="F4356" s="61" t="s">
        <v>55</v>
      </c>
      <c r="G4356" s="61"/>
      <c r="H4356" s="61" t="str">
        <f>IF(OR(G4356="",G4357="",G4358="",G4359=""),"",(SUMIF(A4356:A$7000,A4356,G4356:G$7000)))</f>
        <v/>
      </c>
      <c r="I4356" s="61" t="str">
        <f t="shared" si="408"/>
        <v/>
      </c>
      <c r="J4356" s="61" t="str">
        <f t="shared" si="404"/>
        <v/>
      </c>
      <c r="K4356" s="61">
        <f t="array" ref="K4356">(MAX(IF($A4356=InsertVoiceSwitchActivateLOG!A$1:A$7000,InsertVoiceSwitchActivateLOG!H$1:H$7000,0)))</f>
        <v>2.0999999999999998E-2</v>
      </c>
      <c r="L4356" s="61" t="str">
        <f t="shared" si="409"/>
        <v/>
      </c>
      <c r="M4356" s="61">
        <f t="shared" si="407"/>
        <v>16.300000000001091</v>
      </c>
      <c r="N4356" s="59" t="str">
        <f t="shared" si="405"/>
        <v/>
      </c>
      <c r="O4356" s="59" t="str">
        <f t="shared" si="406"/>
        <v/>
      </c>
    </row>
    <row r="4357" spans="1:15" ht="12.5" customHeight="1" x14ac:dyDescent="0.35">
      <c r="A4357" s="2">
        <v>87</v>
      </c>
      <c r="B4357" s="2" t="s">
        <v>54</v>
      </c>
      <c r="C4357" s="69">
        <v>183.8152</v>
      </c>
      <c r="D4357" t="s">
        <v>50</v>
      </c>
      <c r="E4357" s="2" t="s">
        <v>41</v>
      </c>
      <c r="F4357" s="2" t="s">
        <v>55</v>
      </c>
      <c r="G4357" s="2"/>
      <c r="H4357" s="2" t="str">
        <f>IF(OR(G4357="",G4358="",G4359="",G4360=""),"",(SUMIF(A4357:A$7000,A4357,G4357:G$7000)))</f>
        <v/>
      </c>
      <c r="I4357" s="55" t="str">
        <f t="shared" si="408"/>
        <v/>
      </c>
      <c r="J4357" s="61" t="str">
        <f t="shared" si="404"/>
        <v/>
      </c>
      <c r="K4357" s="55">
        <f t="array" ref="K4357">(MAX(IF($A4357=InsertVoiceSwitchActivateLOG!A$1:A$7000,InsertVoiceSwitchActivateLOG!H$1:H$7000,0)))</f>
        <v>2.0999999999999998E-2</v>
      </c>
      <c r="L4357" s="55" t="str">
        <f t="shared" si="409"/>
        <v/>
      </c>
      <c r="M4357" s="55">
        <f t="shared" si="407"/>
        <v>15.900000000016234</v>
      </c>
      <c r="N4357" s="59" t="str">
        <f t="shared" si="405"/>
        <v/>
      </c>
      <c r="O4357" s="59" t="str">
        <f t="shared" si="406"/>
        <v/>
      </c>
    </row>
    <row r="4358" spans="1:15" ht="12.5" customHeight="1" x14ac:dyDescent="0.35">
      <c r="A4358" s="61">
        <v>87</v>
      </c>
      <c r="B4358" s="61" t="s">
        <v>54</v>
      </c>
      <c r="C4358" s="70">
        <v>183.83750000000001</v>
      </c>
      <c r="D4358" s="59" t="s">
        <v>50</v>
      </c>
      <c r="E4358" s="61" t="s">
        <v>41</v>
      </c>
      <c r="F4358" s="61" t="s">
        <v>55</v>
      </c>
      <c r="G4358" s="61"/>
      <c r="H4358" s="61" t="str">
        <f>IF(OR(G4358="",G4359="",G4360="",G4361=""),"",(SUMIF(A4358:A$7000,A4358,G4358:G$7000)))</f>
        <v/>
      </c>
      <c r="I4358" s="61" t="str">
        <f t="shared" si="408"/>
        <v/>
      </c>
      <c r="J4358" s="61" t="str">
        <f t="shared" si="404"/>
        <v/>
      </c>
      <c r="K4358" s="61">
        <f t="array" ref="K4358">(MAX(IF($A4358=InsertVoiceSwitchActivateLOG!A$1:A$7000,InsertVoiceSwitchActivateLOG!H$1:H$7000,0)))</f>
        <v>2.0999999999999998E-2</v>
      </c>
      <c r="L4358" s="61" t="str">
        <f t="shared" si="409"/>
        <v/>
      </c>
      <c r="M4358" s="61">
        <f t="shared" si="407"/>
        <v>22.300000000001319</v>
      </c>
      <c r="N4358" s="59" t="str">
        <f t="shared" si="405"/>
        <v/>
      </c>
      <c r="O4358" s="59" t="str">
        <f t="shared" si="406"/>
        <v/>
      </c>
    </row>
    <row r="4359" spans="1:15" ht="12.5" customHeight="1" x14ac:dyDescent="0.35">
      <c r="A4359" s="2">
        <v>87</v>
      </c>
      <c r="B4359" s="2" t="s">
        <v>54</v>
      </c>
      <c r="C4359" s="69">
        <v>183.85910000000001</v>
      </c>
      <c r="D4359" t="s">
        <v>50</v>
      </c>
      <c r="E4359" s="2" t="s">
        <v>41</v>
      </c>
      <c r="F4359" s="2" t="s">
        <v>55</v>
      </c>
      <c r="G4359" s="2">
        <v>1E-4</v>
      </c>
      <c r="H4359" s="2" t="str">
        <f>IF(OR(G4359="",G4360="",G4361="",G4362=""),"",(SUMIF(A4359:A$7000,A4359,G4359:G$7000)))</f>
        <v/>
      </c>
      <c r="I4359" s="55" t="str">
        <f t="shared" si="408"/>
        <v/>
      </c>
      <c r="J4359" s="61" t="str">
        <f t="shared" si="404"/>
        <v/>
      </c>
      <c r="K4359" s="55">
        <f t="array" ref="K4359">(MAX(IF($A4359=InsertVoiceSwitchActivateLOG!A$1:A$7000,InsertVoiceSwitchActivateLOG!H$1:H$7000,0)))</f>
        <v>2.0999999999999998E-2</v>
      </c>
      <c r="L4359" s="55" t="str">
        <f t="shared" si="409"/>
        <v/>
      </c>
      <c r="M4359" s="55">
        <f t="shared" si="407"/>
        <v>21.600000000006503</v>
      </c>
      <c r="N4359" s="59" t="str">
        <f t="shared" si="405"/>
        <v/>
      </c>
      <c r="O4359" s="59" t="str">
        <f t="shared" si="406"/>
        <v/>
      </c>
    </row>
    <row r="4360" spans="1:15" ht="12.5" customHeight="1" x14ac:dyDescent="0.35">
      <c r="A4360" s="61">
        <v>87</v>
      </c>
      <c r="B4360" s="61" t="s">
        <v>54</v>
      </c>
      <c r="C4360" s="70">
        <v>183.8826</v>
      </c>
      <c r="D4360" s="59" t="s">
        <v>50</v>
      </c>
      <c r="E4360" s="61" t="s">
        <v>41</v>
      </c>
      <c r="F4360" s="61" t="s">
        <v>55</v>
      </c>
      <c r="G4360" s="61"/>
      <c r="H4360" s="61" t="str">
        <f>IF(OR(G4360="",G4361="",G4362="",G4363=""),"",(SUMIF(A4360:A$7000,A4360,G4360:G$7000)))</f>
        <v/>
      </c>
      <c r="I4360" s="61" t="str">
        <f t="shared" si="408"/>
        <v/>
      </c>
      <c r="J4360" s="61" t="str">
        <f t="shared" si="404"/>
        <v/>
      </c>
      <c r="K4360" s="61">
        <f t="array" ref="K4360">(MAX(IF($A4360=InsertVoiceSwitchActivateLOG!A$1:A$7000,InsertVoiceSwitchActivateLOG!H$1:H$7000,0)))</f>
        <v>2.0999999999999998E-2</v>
      </c>
      <c r="L4360" s="61" t="str">
        <f t="shared" si="409"/>
        <v/>
      </c>
      <c r="M4360" s="61">
        <f t="shared" si="407"/>
        <v>23.499999999984311</v>
      </c>
      <c r="N4360" s="59" t="str">
        <f t="shared" si="405"/>
        <v/>
      </c>
      <c r="O4360" s="59" t="str">
        <f t="shared" si="406"/>
        <v/>
      </c>
    </row>
    <row r="4361" spans="1:15" ht="12.5" customHeight="1" x14ac:dyDescent="0.35">
      <c r="A4361" s="2">
        <v>87</v>
      </c>
      <c r="B4361" s="2" t="s">
        <v>54</v>
      </c>
      <c r="C4361" s="69">
        <v>183.90289999999999</v>
      </c>
      <c r="D4361" t="s">
        <v>50</v>
      </c>
      <c r="E4361" s="2" t="s">
        <v>41</v>
      </c>
      <c r="F4361" s="2" t="s">
        <v>55</v>
      </c>
      <c r="G4361" s="2"/>
      <c r="H4361" s="2" t="str">
        <f>IF(OR(G4361="",G4362="",G4363="",G4364=""),"",(SUMIF(A4361:A$7000,A4361,G4361:G$7000)))</f>
        <v/>
      </c>
      <c r="I4361" s="55" t="str">
        <f t="shared" si="408"/>
        <v/>
      </c>
      <c r="J4361" s="61" t="str">
        <f t="shared" si="404"/>
        <v/>
      </c>
      <c r="K4361" s="55">
        <f t="array" ref="K4361">(MAX(IF($A4361=InsertVoiceSwitchActivateLOG!A$1:A$7000,InsertVoiceSwitchActivateLOG!H$1:H$7000,0)))</f>
        <v>2.0999999999999998E-2</v>
      </c>
      <c r="L4361" s="55" t="str">
        <f t="shared" si="409"/>
        <v/>
      </c>
      <c r="M4361" s="55">
        <f t="shared" si="407"/>
        <v>20.299999999991769</v>
      </c>
      <c r="N4361" s="59" t="str">
        <f t="shared" si="405"/>
        <v/>
      </c>
      <c r="O4361" s="59" t="str">
        <f t="shared" si="406"/>
        <v/>
      </c>
    </row>
    <row r="4362" spans="1:15" ht="12.5" customHeight="1" x14ac:dyDescent="0.35">
      <c r="A4362" s="61">
        <v>87</v>
      </c>
      <c r="B4362" s="61" t="s">
        <v>54</v>
      </c>
      <c r="C4362" s="70">
        <v>183.92169999999999</v>
      </c>
      <c r="D4362" s="59" t="s">
        <v>50</v>
      </c>
      <c r="E4362" s="61" t="s">
        <v>41</v>
      </c>
      <c r="F4362" s="61" t="s">
        <v>55</v>
      </c>
      <c r="G4362" s="61"/>
      <c r="H4362" s="61" t="str">
        <f>IF(OR(G4362="",G4363="",G4364="",G4365=""),"",(SUMIF(A4362:A$7000,A4362,G4362:G$7000)))</f>
        <v/>
      </c>
      <c r="I4362" s="61" t="str">
        <f t="shared" si="408"/>
        <v/>
      </c>
      <c r="J4362" s="61" t="str">
        <f t="shared" si="404"/>
        <v/>
      </c>
      <c r="K4362" s="61">
        <f t="array" ref="K4362">(MAX(IF($A4362=InsertVoiceSwitchActivateLOG!A$1:A$7000,InsertVoiceSwitchActivateLOG!H$1:H$7000,0)))</f>
        <v>2.0999999999999998E-2</v>
      </c>
      <c r="L4362" s="61" t="str">
        <f t="shared" si="409"/>
        <v/>
      </c>
      <c r="M4362" s="61">
        <f t="shared" si="407"/>
        <v>18.799999999998818</v>
      </c>
      <c r="N4362" s="59" t="str">
        <f t="shared" si="405"/>
        <v/>
      </c>
      <c r="O4362" s="59" t="str">
        <f t="shared" si="406"/>
        <v/>
      </c>
    </row>
    <row r="4363" spans="1:15" ht="12.5" customHeight="1" x14ac:dyDescent="0.35">
      <c r="A4363" s="2">
        <v>87</v>
      </c>
      <c r="B4363" s="2" t="s">
        <v>54</v>
      </c>
      <c r="C4363" s="69">
        <v>183.93969999999999</v>
      </c>
      <c r="D4363" t="s">
        <v>50</v>
      </c>
      <c r="E4363" s="2" t="s">
        <v>41</v>
      </c>
      <c r="F4363" s="2" t="s">
        <v>55</v>
      </c>
      <c r="G4363" s="2"/>
      <c r="H4363" s="2" t="str">
        <f>IF(OR(G4363="",G4364="",G4365="",G4366=""),"",(SUMIF(A4363:A$7000,A4363,G4363:G$7000)))</f>
        <v/>
      </c>
      <c r="I4363" s="55" t="str">
        <f t="shared" si="408"/>
        <v/>
      </c>
      <c r="J4363" s="61" t="str">
        <f t="shared" si="404"/>
        <v/>
      </c>
      <c r="K4363" s="55">
        <f t="array" ref="K4363">(MAX(IF($A4363=InsertVoiceSwitchActivateLOG!A$1:A$7000,InsertVoiceSwitchActivateLOG!H$1:H$7000,0)))</f>
        <v>2.0999999999999998E-2</v>
      </c>
      <c r="L4363" s="55" t="str">
        <f t="shared" si="409"/>
        <v/>
      </c>
      <c r="M4363" s="55">
        <f t="shared" si="407"/>
        <v>18.000000000000682</v>
      </c>
      <c r="N4363" s="59" t="str">
        <f t="shared" si="405"/>
        <v/>
      </c>
      <c r="O4363" s="59" t="str">
        <f t="shared" si="406"/>
        <v/>
      </c>
    </row>
    <row r="4364" spans="1:15" ht="12.5" customHeight="1" x14ac:dyDescent="0.35">
      <c r="A4364" s="61">
        <v>87</v>
      </c>
      <c r="B4364" s="61" t="s">
        <v>54</v>
      </c>
      <c r="C4364" s="70">
        <v>183.95750000000001</v>
      </c>
      <c r="D4364" s="59" t="s">
        <v>50</v>
      </c>
      <c r="E4364" s="61" t="s">
        <v>41</v>
      </c>
      <c r="F4364" s="61" t="s">
        <v>55</v>
      </c>
      <c r="G4364" s="61"/>
      <c r="H4364" s="61" t="str">
        <f>IF(OR(G4364="",G4365="",G4366="",G4367=""),"",(SUMIF(A4364:A$7000,A4364,G4364:G$7000)))</f>
        <v/>
      </c>
      <c r="I4364" s="61" t="str">
        <f t="shared" si="408"/>
        <v/>
      </c>
      <c r="J4364" s="61" t="str">
        <f t="shared" si="404"/>
        <v/>
      </c>
      <c r="K4364" s="61">
        <f t="array" ref="K4364">(MAX(IF($A4364=InsertVoiceSwitchActivateLOG!A$1:A$7000,InsertVoiceSwitchActivateLOG!H$1:H$7000,0)))</f>
        <v>2.0999999999999998E-2</v>
      </c>
      <c r="L4364" s="61" t="str">
        <f t="shared" si="409"/>
        <v/>
      </c>
      <c r="M4364" s="61">
        <f t="shared" si="407"/>
        <v>17.800000000022465</v>
      </c>
      <c r="N4364" s="59" t="str">
        <f t="shared" si="405"/>
        <v/>
      </c>
      <c r="O4364" s="59" t="str">
        <f t="shared" si="406"/>
        <v/>
      </c>
    </row>
    <row r="4365" spans="1:15" ht="12.5" customHeight="1" x14ac:dyDescent="0.35">
      <c r="A4365" s="2">
        <v>87</v>
      </c>
      <c r="B4365" s="2" t="s">
        <v>54</v>
      </c>
      <c r="C4365" s="69">
        <v>183.98179999999999</v>
      </c>
      <c r="D4365" t="s">
        <v>50</v>
      </c>
      <c r="E4365" s="2" t="s">
        <v>41</v>
      </c>
      <c r="F4365" s="2" t="s">
        <v>55</v>
      </c>
      <c r="G4365" s="2"/>
      <c r="H4365" s="2" t="str">
        <f>IF(OR(G4365="",G4366="",G4367="",G4368=""),"",(SUMIF(A4365:A$7000,A4365,G4365:G$7000)))</f>
        <v/>
      </c>
      <c r="I4365" s="55" t="str">
        <f t="shared" si="408"/>
        <v/>
      </c>
      <c r="J4365" s="61" t="str">
        <f t="shared" si="404"/>
        <v/>
      </c>
      <c r="K4365" s="55">
        <f t="array" ref="K4365">(MAX(IF($A4365=InsertVoiceSwitchActivateLOG!A$1:A$7000,InsertVoiceSwitchActivateLOG!H$1:H$7000,0)))</f>
        <v>2.0999999999999998E-2</v>
      </c>
      <c r="L4365" s="55" t="str">
        <f t="shared" si="409"/>
        <v/>
      </c>
      <c r="M4365" s="55">
        <f t="shared" si="407"/>
        <v>24.299999999982447</v>
      </c>
      <c r="N4365" s="59" t="str">
        <f t="shared" si="405"/>
        <v/>
      </c>
      <c r="O4365" s="59" t="str">
        <f t="shared" si="406"/>
        <v/>
      </c>
    </row>
    <row r="4366" spans="1:15" ht="12.5" customHeight="1" x14ac:dyDescent="0.35">
      <c r="A4366" s="61">
        <v>87</v>
      </c>
      <c r="B4366" s="61" t="s">
        <v>54</v>
      </c>
      <c r="C4366" s="70">
        <v>184.01179999999999</v>
      </c>
      <c r="D4366" s="59" t="s">
        <v>50</v>
      </c>
      <c r="E4366" s="61" t="s">
        <v>41</v>
      </c>
      <c r="F4366" s="61" t="s">
        <v>55</v>
      </c>
      <c r="G4366" s="61">
        <v>1E-4</v>
      </c>
      <c r="H4366" s="61">
        <f>IF(OR(G4366="",G4367="",G4368="",G4369=""),"",(SUMIF(A4366:A$7000,A4366,G4366:G$7000)))</f>
        <v>2.0999999999999998E-2</v>
      </c>
      <c r="I4366" s="61">
        <f t="shared" si="408"/>
        <v>87</v>
      </c>
      <c r="J4366" s="61" t="str">
        <f t="shared" si="404"/>
        <v>TaskD</v>
      </c>
      <c r="K4366" s="61">
        <f t="array" ref="K4366">(MAX(IF($A4366=InsertVoiceSwitchActivateLOG!A$1:A$7000,InsertVoiceSwitchActivateLOG!H$1:H$7000,0)))</f>
        <v>2.0999999999999998E-2</v>
      </c>
      <c r="L4366" s="61">
        <f t="shared" si="409"/>
        <v>184.01179999999999</v>
      </c>
      <c r="M4366" s="61">
        <f t="shared" si="407"/>
        <v>30.000000000001137</v>
      </c>
      <c r="N4366" s="59" t="str">
        <f t="shared" si="405"/>
        <v/>
      </c>
      <c r="O4366" s="59" t="str">
        <f t="shared" si="406"/>
        <v/>
      </c>
    </row>
    <row r="4367" spans="1:15" ht="12.5" customHeight="1" x14ac:dyDescent="0.35">
      <c r="A4367" s="2">
        <v>87</v>
      </c>
      <c r="B4367" s="2" t="s">
        <v>54</v>
      </c>
      <c r="C4367" s="69">
        <v>184.03829999999999</v>
      </c>
      <c r="D4367" t="s">
        <v>50</v>
      </c>
      <c r="E4367" s="2" t="s">
        <v>41</v>
      </c>
      <c r="F4367" s="2" t="s">
        <v>55</v>
      </c>
      <c r="G4367" s="2">
        <v>8.0000000000000004E-4</v>
      </c>
      <c r="H4367" s="2">
        <f>IF(OR(G4367="",G4368="",G4369="",G4370=""),"",(SUMIF(A4367:A$7000,A4367,G4367:G$7000)))</f>
        <v>2.0899999999999998E-2</v>
      </c>
      <c r="I4367" s="55" t="str">
        <f t="shared" si="408"/>
        <v/>
      </c>
      <c r="J4367" s="61" t="str">
        <f t="shared" si="404"/>
        <v/>
      </c>
      <c r="K4367" s="55">
        <f t="array" ref="K4367">(MAX(IF($A4367=InsertVoiceSwitchActivateLOG!A$1:A$7000,InsertVoiceSwitchActivateLOG!H$1:H$7000,0)))</f>
        <v>2.0999999999999998E-2</v>
      </c>
      <c r="L4367" s="55" t="str">
        <f t="shared" si="409"/>
        <v/>
      </c>
      <c r="M4367" s="55">
        <f t="shared" si="407"/>
        <v>26.499999999998636</v>
      </c>
      <c r="N4367" s="59">
        <f t="shared" si="405"/>
        <v>87</v>
      </c>
      <c r="O4367" s="59">
        <f t="shared" si="406"/>
        <v>1</v>
      </c>
    </row>
    <row r="4368" spans="1:15" ht="12.5" customHeight="1" x14ac:dyDescent="0.35">
      <c r="A4368" s="61">
        <v>87</v>
      </c>
      <c r="B4368" s="61" t="s">
        <v>56</v>
      </c>
      <c r="C4368" s="70">
        <v>184.05680000000001</v>
      </c>
      <c r="D4368" s="59" t="s">
        <v>50</v>
      </c>
      <c r="E4368" s="61" t="s">
        <v>41</v>
      </c>
      <c r="F4368" s="61" t="s">
        <v>55</v>
      </c>
      <c r="G4368" s="61">
        <v>1.1999999999999999E-3</v>
      </c>
      <c r="H4368" s="61">
        <f>IF(OR(G4368="",G4369="",G4370="",G4371=""),"",(SUMIF(A4368:A$7000,A4368,G4368:G$7000)))</f>
        <v>2.0099999999999996E-2</v>
      </c>
      <c r="I4368" s="61" t="str">
        <f t="shared" si="408"/>
        <v/>
      </c>
      <c r="J4368" s="61" t="str">
        <f t="shared" si="404"/>
        <v/>
      </c>
      <c r="K4368" s="61">
        <f t="array" ref="K4368">(MAX(IF($A4368=InsertVoiceSwitchActivateLOG!A$1:A$7000,InsertVoiceSwitchActivateLOG!H$1:H$7000,0)))</f>
        <v>2.0999999999999998E-2</v>
      </c>
      <c r="L4368" s="61" t="str">
        <f t="shared" si="409"/>
        <v/>
      </c>
      <c r="M4368" s="61">
        <f t="shared" si="407"/>
        <v>18.50000000001728</v>
      </c>
      <c r="N4368" s="59">
        <f t="shared" si="405"/>
        <v>87</v>
      </c>
      <c r="O4368" s="59">
        <f t="shared" si="406"/>
        <v>-1</v>
      </c>
    </row>
    <row r="4369" spans="1:15" ht="12.5" customHeight="1" x14ac:dyDescent="0.35">
      <c r="A4369" s="2">
        <v>87</v>
      </c>
      <c r="B4369" s="2" t="s">
        <v>56</v>
      </c>
      <c r="C4369" s="69">
        <v>184.08850000000001</v>
      </c>
      <c r="D4369" t="s">
        <v>50</v>
      </c>
      <c r="E4369" s="2" t="s">
        <v>41</v>
      </c>
      <c r="F4369" s="2" t="s">
        <v>55</v>
      </c>
      <c r="G4369" s="2">
        <v>1.1000000000000001E-3</v>
      </c>
      <c r="H4369" s="2">
        <f>IF(OR(G4369="",G4370="",G4371="",G4372=""),"",(SUMIF(A4369:A$7000,A4369,G4369:G$7000)))</f>
        <v>1.8899999999999997E-2</v>
      </c>
      <c r="I4369" s="55" t="str">
        <f t="shared" si="408"/>
        <v/>
      </c>
      <c r="J4369" s="61" t="str">
        <f t="shared" ref="J4369:J4432" si="410">IF(L4369="","",(VLOOKUP(A4369,A4369:E11353,5,FALSE)))</f>
        <v/>
      </c>
      <c r="K4369" s="55">
        <f t="array" ref="K4369">(MAX(IF($A4369=InsertVoiceSwitchActivateLOG!A$1:A$7000,InsertVoiceSwitchActivateLOG!H$1:H$7000,0)))</f>
        <v>2.0999999999999998E-2</v>
      </c>
      <c r="L4369" s="55" t="str">
        <f t="shared" si="409"/>
        <v/>
      </c>
      <c r="M4369" s="55">
        <f t="shared" si="407"/>
        <v>31.700000000000728</v>
      </c>
      <c r="N4369" s="59">
        <f t="shared" ref="N4369:N4432" si="411">IF(AND(G4369&gt;0,G4370&gt;0,G4368&gt;0),A4369,"")</f>
        <v>87</v>
      </c>
      <c r="O4369" s="59">
        <f t="shared" ref="O4369:O4432" si="412">IF(N4369="","",(IF(G4369&gt;G4370,-1,1)))</f>
        <v>1</v>
      </c>
    </row>
    <row r="4370" spans="1:15" ht="12.5" customHeight="1" x14ac:dyDescent="0.35">
      <c r="A4370" s="61">
        <v>87</v>
      </c>
      <c r="B4370" s="61" t="s">
        <v>56</v>
      </c>
      <c r="C4370" s="70">
        <v>184.1071</v>
      </c>
      <c r="D4370" s="59" t="s">
        <v>50</v>
      </c>
      <c r="E4370" s="61" t="s">
        <v>41</v>
      </c>
      <c r="F4370" s="61" t="s">
        <v>55</v>
      </c>
      <c r="G4370" s="61">
        <v>2.8E-3</v>
      </c>
      <c r="H4370" s="61">
        <f>IF(OR(G4370="",G4371="",G4372="",G4373=""),"",(SUMIF(A4370:A$7000,A4370,G4370:G$7000)))</f>
        <v>1.7799999999999996E-2</v>
      </c>
      <c r="I4370" s="61" t="str">
        <f t="shared" si="408"/>
        <v/>
      </c>
      <c r="J4370" s="61" t="str">
        <f t="shared" si="410"/>
        <v/>
      </c>
      <c r="K4370" s="61">
        <f t="array" ref="K4370">(MAX(IF($A4370=InsertVoiceSwitchActivateLOG!A$1:A$7000,InsertVoiceSwitchActivateLOG!H$1:H$7000,0)))</f>
        <v>2.0999999999999998E-2</v>
      </c>
      <c r="L4370" s="61" t="str">
        <f t="shared" si="409"/>
        <v/>
      </c>
      <c r="M4370" s="61">
        <f t="shared" ref="M4370:M4433" si="413">IF(A4370=A4369,ABS(C4370-C4369),0)*1000</f>
        <v>18.599999999992178</v>
      </c>
      <c r="N4370" s="59">
        <f t="shared" si="411"/>
        <v>87</v>
      </c>
      <c r="O4370" s="59">
        <f t="shared" si="412"/>
        <v>-1</v>
      </c>
    </row>
    <row r="4371" spans="1:15" ht="12.5" customHeight="1" x14ac:dyDescent="0.35">
      <c r="A4371" s="2">
        <v>87</v>
      </c>
      <c r="B4371" s="2" t="s">
        <v>56</v>
      </c>
      <c r="C4371" s="69">
        <v>184.1268</v>
      </c>
      <c r="D4371" t="s">
        <v>50</v>
      </c>
      <c r="E4371" s="2" t="s">
        <v>41</v>
      </c>
      <c r="F4371" s="2" t="s">
        <v>55</v>
      </c>
      <c r="G4371" s="2">
        <v>2.0999999999999999E-3</v>
      </c>
      <c r="H4371" s="2">
        <f>IF(OR(G4371="",G4372="",G4373="",G4374=""),"",(SUMIF(A4371:A$7000,A4371,G4371:G$7000)))</f>
        <v>1.4999999999999999E-2</v>
      </c>
      <c r="I4371" s="55" t="str">
        <f t="shared" si="408"/>
        <v/>
      </c>
      <c r="J4371" s="61" t="str">
        <f t="shared" si="410"/>
        <v/>
      </c>
      <c r="K4371" s="55">
        <f t="array" ref="K4371">(MAX(IF($A4371=InsertVoiceSwitchActivateLOG!A$1:A$7000,InsertVoiceSwitchActivateLOG!H$1:H$7000,0)))</f>
        <v>2.0999999999999998E-2</v>
      </c>
      <c r="L4371" s="55" t="str">
        <f t="shared" si="409"/>
        <v/>
      </c>
      <c r="M4371" s="55">
        <f t="shared" si="413"/>
        <v>19.700000000000273</v>
      </c>
      <c r="N4371" s="59">
        <f t="shared" si="411"/>
        <v>87</v>
      </c>
      <c r="O4371" s="59">
        <f t="shared" si="412"/>
        <v>1</v>
      </c>
    </row>
    <row r="4372" spans="1:15" ht="12.5" customHeight="1" x14ac:dyDescent="0.35">
      <c r="A4372" s="61">
        <v>87</v>
      </c>
      <c r="B4372" s="61" t="s">
        <v>56</v>
      </c>
      <c r="C4372" s="70">
        <v>184.15369999999999</v>
      </c>
      <c r="D4372" s="59" t="s">
        <v>50</v>
      </c>
      <c r="E4372" s="61" t="s">
        <v>41</v>
      </c>
      <c r="F4372" s="61" t="s">
        <v>55</v>
      </c>
      <c r="G4372" s="61">
        <v>2.7000000000000001E-3</v>
      </c>
      <c r="H4372" s="61">
        <f>IF(OR(G4372="",G4373="",G4374="",G4375=""),"",(SUMIF(A4372:A$7000,A4372,G4372:G$7000)))</f>
        <v>1.29E-2</v>
      </c>
      <c r="I4372" s="61" t="str">
        <f t="shared" si="408"/>
        <v/>
      </c>
      <c r="J4372" s="61" t="str">
        <f t="shared" si="410"/>
        <v/>
      </c>
      <c r="K4372" s="61">
        <f t="array" ref="K4372">(MAX(IF($A4372=InsertVoiceSwitchActivateLOG!A$1:A$7000,InsertVoiceSwitchActivateLOG!H$1:H$7000,0)))</f>
        <v>2.0999999999999998E-2</v>
      </c>
      <c r="L4372" s="61" t="str">
        <f t="shared" si="409"/>
        <v/>
      </c>
      <c r="M4372" s="61">
        <f t="shared" si="413"/>
        <v>26.899999999983493</v>
      </c>
      <c r="N4372" s="59">
        <f t="shared" si="411"/>
        <v>87</v>
      </c>
      <c r="O4372" s="59">
        <f t="shared" si="412"/>
        <v>-1</v>
      </c>
    </row>
    <row r="4373" spans="1:15" ht="12.5" customHeight="1" x14ac:dyDescent="0.35">
      <c r="A4373" s="2">
        <v>87</v>
      </c>
      <c r="B4373" s="2" t="s">
        <v>56</v>
      </c>
      <c r="C4373" s="69">
        <v>184.1711</v>
      </c>
      <c r="D4373" t="s">
        <v>50</v>
      </c>
      <c r="E4373" s="2" t="s">
        <v>41</v>
      </c>
      <c r="F4373" s="2" t="s">
        <v>55</v>
      </c>
      <c r="G4373" s="2">
        <v>1.6999999999999999E-3</v>
      </c>
      <c r="H4373" s="2">
        <f>IF(OR(G4373="",G4374="",G4375="",G4376=""),"",(SUMIF(A4373:A$7000,A4373,G4373:G$7000)))</f>
        <v>1.0199999999999999E-2</v>
      </c>
      <c r="I4373" s="55" t="str">
        <f t="shared" si="408"/>
        <v/>
      </c>
      <c r="J4373" s="61" t="str">
        <f t="shared" si="410"/>
        <v/>
      </c>
      <c r="K4373" s="55">
        <f t="array" ref="K4373">(MAX(IF($A4373=InsertVoiceSwitchActivateLOG!A$1:A$7000,InsertVoiceSwitchActivateLOG!H$1:H$7000,0)))</f>
        <v>2.0999999999999998E-2</v>
      </c>
      <c r="L4373" s="55" t="str">
        <f t="shared" si="409"/>
        <v/>
      </c>
      <c r="M4373" s="55">
        <f t="shared" si="413"/>
        <v>17.400000000009186</v>
      </c>
      <c r="N4373" s="59">
        <f t="shared" si="411"/>
        <v>87</v>
      </c>
      <c r="O4373" s="59">
        <f t="shared" si="412"/>
        <v>1</v>
      </c>
    </row>
    <row r="4374" spans="1:15" ht="12.5" customHeight="1" x14ac:dyDescent="0.35">
      <c r="A4374" s="61">
        <v>87</v>
      </c>
      <c r="B4374" s="61" t="s">
        <v>56</v>
      </c>
      <c r="C4374" s="70">
        <v>184.1918</v>
      </c>
      <c r="D4374" s="59" t="s">
        <v>50</v>
      </c>
      <c r="E4374" s="61" t="s">
        <v>41</v>
      </c>
      <c r="F4374" s="61" t="s">
        <v>55</v>
      </c>
      <c r="G4374" s="61">
        <v>2.3999999999999998E-3</v>
      </c>
      <c r="H4374" s="61">
        <f>IF(OR(G4374="",G4375="",G4376="",G4377=""),"",(SUMIF(A4374:A$7000,A4374,G4374:G$7000)))</f>
        <v>8.4999999999999989E-3</v>
      </c>
      <c r="I4374" s="61" t="str">
        <f t="shared" si="408"/>
        <v/>
      </c>
      <c r="J4374" s="61" t="str">
        <f t="shared" si="410"/>
        <v/>
      </c>
      <c r="K4374" s="61">
        <f t="array" ref="K4374">(MAX(IF($A4374=InsertVoiceSwitchActivateLOG!A$1:A$7000,InsertVoiceSwitchActivateLOG!H$1:H$7000,0)))</f>
        <v>2.0999999999999998E-2</v>
      </c>
      <c r="L4374" s="61" t="str">
        <f t="shared" si="409"/>
        <v/>
      </c>
      <c r="M4374" s="61">
        <f t="shared" si="413"/>
        <v>20.700000000005048</v>
      </c>
      <c r="N4374" s="59">
        <f t="shared" si="411"/>
        <v>87</v>
      </c>
      <c r="O4374" s="59">
        <f t="shared" si="412"/>
        <v>-1</v>
      </c>
    </row>
    <row r="4375" spans="1:15" ht="12.5" customHeight="1" x14ac:dyDescent="0.35">
      <c r="A4375" s="2">
        <v>87</v>
      </c>
      <c r="B4375" s="2" t="s">
        <v>56</v>
      </c>
      <c r="C4375" s="69">
        <v>184.21180000000001</v>
      </c>
      <c r="D4375" t="s">
        <v>50</v>
      </c>
      <c r="E4375" s="2" t="s">
        <v>41</v>
      </c>
      <c r="F4375" s="2" t="s">
        <v>55</v>
      </c>
      <c r="G4375" s="2">
        <v>2.0999999999999999E-3</v>
      </c>
      <c r="H4375" s="2">
        <f>IF(OR(G4375="",G4376="",G4377="",G4378=""),"",(SUMIF(A4375:A$7000,A4375,G4375:G$7000)))</f>
        <v>6.1000000000000013E-3</v>
      </c>
      <c r="I4375" s="55" t="str">
        <f t="shared" si="408"/>
        <v/>
      </c>
      <c r="J4375" s="61" t="str">
        <f t="shared" si="410"/>
        <v/>
      </c>
      <c r="K4375" s="55">
        <f t="array" ref="K4375">(MAX(IF($A4375=InsertVoiceSwitchActivateLOG!A$1:A$7000,InsertVoiceSwitchActivateLOG!H$1:H$7000,0)))</f>
        <v>2.0999999999999998E-2</v>
      </c>
      <c r="L4375" s="55" t="str">
        <f t="shared" si="409"/>
        <v/>
      </c>
      <c r="M4375" s="55">
        <f t="shared" si="413"/>
        <v>20.000000000010232</v>
      </c>
      <c r="N4375" s="59">
        <f t="shared" si="411"/>
        <v>87</v>
      </c>
      <c r="O4375" s="59">
        <f t="shared" si="412"/>
        <v>-1</v>
      </c>
    </row>
    <row r="4376" spans="1:15" ht="12.5" customHeight="1" x14ac:dyDescent="0.35">
      <c r="A4376" s="61">
        <v>87</v>
      </c>
      <c r="B4376" s="61" t="s">
        <v>56</v>
      </c>
      <c r="C4376" s="70">
        <v>184.2285</v>
      </c>
      <c r="D4376" s="59" t="s">
        <v>50</v>
      </c>
      <c r="E4376" s="61" t="s">
        <v>41</v>
      </c>
      <c r="F4376" s="61" t="s">
        <v>55</v>
      </c>
      <c r="G4376" s="61">
        <v>1.4E-3</v>
      </c>
      <c r="H4376" s="61">
        <f>IF(OR(G4376="",G4377="",G4378="",G4379=""),"",(SUMIF(A4376:A$7000,A4376,G4376:G$7000)))</f>
        <v>4.0000000000000001E-3</v>
      </c>
      <c r="I4376" s="61" t="str">
        <f t="shared" si="408"/>
        <v/>
      </c>
      <c r="J4376" s="61" t="str">
        <f t="shared" si="410"/>
        <v/>
      </c>
      <c r="K4376" s="61">
        <f t="array" ref="K4376">(MAX(IF($A4376=InsertVoiceSwitchActivateLOG!A$1:A$7000,InsertVoiceSwitchActivateLOG!H$1:H$7000,0)))</f>
        <v>2.0999999999999998E-2</v>
      </c>
      <c r="L4376" s="61" t="str">
        <f t="shared" si="409"/>
        <v/>
      </c>
      <c r="M4376" s="61">
        <f t="shared" si="413"/>
        <v>16.699999999985948</v>
      </c>
      <c r="N4376" s="59">
        <f t="shared" si="411"/>
        <v>87</v>
      </c>
      <c r="O4376" s="59">
        <f t="shared" si="412"/>
        <v>1</v>
      </c>
    </row>
    <row r="4377" spans="1:15" ht="12.5" customHeight="1" x14ac:dyDescent="0.35">
      <c r="A4377" s="2">
        <v>87</v>
      </c>
      <c r="B4377" s="2" t="s">
        <v>56</v>
      </c>
      <c r="C4377" s="69">
        <v>184.2449</v>
      </c>
      <c r="D4377" t="s">
        <v>50</v>
      </c>
      <c r="E4377" s="2" t="s">
        <v>41</v>
      </c>
      <c r="F4377" s="2" t="s">
        <v>55</v>
      </c>
      <c r="G4377" s="2">
        <v>1.4E-3</v>
      </c>
      <c r="H4377" s="2">
        <f>IF(OR(G4377="",G4378="",G4379="",G4380=""),"",(SUMIF(A4377:A$7000,A4377,G4377:G$7000)))</f>
        <v>2.5999999999999999E-3</v>
      </c>
      <c r="I4377" s="55" t="str">
        <f t="shared" si="408"/>
        <v/>
      </c>
      <c r="J4377" s="61" t="str">
        <f t="shared" si="410"/>
        <v/>
      </c>
      <c r="K4377" s="55">
        <f t="array" ref="K4377">(MAX(IF($A4377=InsertVoiceSwitchActivateLOG!A$1:A$7000,InsertVoiceSwitchActivateLOG!H$1:H$7000,0)))</f>
        <v>2.0999999999999998E-2</v>
      </c>
      <c r="L4377" s="55" t="str">
        <f t="shared" si="409"/>
        <v/>
      </c>
      <c r="M4377" s="55">
        <f t="shared" si="413"/>
        <v>16.400000000004411</v>
      </c>
      <c r="N4377" s="59">
        <f t="shared" si="411"/>
        <v>87</v>
      </c>
      <c r="O4377" s="59">
        <f t="shared" si="412"/>
        <v>-1</v>
      </c>
    </row>
    <row r="4378" spans="1:15" ht="12.5" customHeight="1" x14ac:dyDescent="0.35">
      <c r="A4378" s="61">
        <v>87</v>
      </c>
      <c r="B4378" s="61" t="s">
        <v>54</v>
      </c>
      <c r="C4378" s="70">
        <v>184.2619</v>
      </c>
      <c r="D4378" s="59" t="s">
        <v>50</v>
      </c>
      <c r="E4378" s="61" t="s">
        <v>41</v>
      </c>
      <c r="F4378" s="61" t="s">
        <v>55</v>
      </c>
      <c r="G4378" s="61">
        <v>5.0000000000000001E-4</v>
      </c>
      <c r="H4378" s="61">
        <f>IF(OR(G4378="",G4379="",G4380="",G4381=""),"",(SUMIF(A4378:A$7000,A4378,G4378:G$7000)))</f>
        <v>1.2000000000000001E-3</v>
      </c>
      <c r="I4378" s="61" t="str">
        <f t="shared" ref="I4378:I4441" si="414">IF(L4378="","",A4378)</f>
        <v/>
      </c>
      <c r="J4378" s="61" t="str">
        <f t="shared" si="410"/>
        <v/>
      </c>
      <c r="K4378" s="61">
        <f t="array" ref="K4378">(MAX(IF($A4378=InsertVoiceSwitchActivateLOG!A$1:A$7000,InsertVoiceSwitchActivateLOG!H$1:H$7000,0)))</f>
        <v>2.0999999999999998E-2</v>
      </c>
      <c r="L4378" s="61" t="str">
        <f t="shared" ref="L4378:L4441" si="415">IF(H4378="","",IF(AND(H4377="",H4376="",H4375=""),C4378,""))</f>
        <v/>
      </c>
      <c r="M4378" s="61">
        <f t="shared" si="413"/>
        <v>16.999999999995907</v>
      </c>
      <c r="N4378" s="59">
        <f t="shared" si="411"/>
        <v>87</v>
      </c>
      <c r="O4378" s="59">
        <f t="shared" si="412"/>
        <v>1</v>
      </c>
    </row>
    <row r="4379" spans="1:15" ht="12.5" customHeight="1" x14ac:dyDescent="0.35">
      <c r="A4379" s="2">
        <v>87</v>
      </c>
      <c r="B4379" s="2" t="s">
        <v>54</v>
      </c>
      <c r="C4379" s="69">
        <v>184.2774</v>
      </c>
      <c r="D4379" t="s">
        <v>50</v>
      </c>
      <c r="E4379" s="2" t="s">
        <v>41</v>
      </c>
      <c r="F4379" s="2" t="s">
        <v>55</v>
      </c>
      <c r="G4379" s="2">
        <v>5.0000000000000001E-4</v>
      </c>
      <c r="H4379" s="2" t="str">
        <f>IF(OR(G4379="",G4380="",G4381="",G4382=""),"",(SUMIF(A4379:A$7000,A4379,G4379:G$7000)))</f>
        <v/>
      </c>
      <c r="I4379" s="55" t="str">
        <f t="shared" si="414"/>
        <v/>
      </c>
      <c r="J4379" s="61" t="str">
        <f t="shared" si="410"/>
        <v/>
      </c>
      <c r="K4379" s="55">
        <f t="array" ref="K4379">(MAX(IF($A4379=InsertVoiceSwitchActivateLOG!A$1:A$7000,InsertVoiceSwitchActivateLOG!H$1:H$7000,0)))</f>
        <v>2.0999999999999998E-2</v>
      </c>
      <c r="L4379" s="55" t="str">
        <f t="shared" si="415"/>
        <v/>
      </c>
      <c r="M4379" s="55">
        <f t="shared" si="413"/>
        <v>15.500000000002956</v>
      </c>
      <c r="N4379" s="59">
        <f t="shared" si="411"/>
        <v>87</v>
      </c>
      <c r="O4379" s="59">
        <f t="shared" si="412"/>
        <v>-1</v>
      </c>
    </row>
    <row r="4380" spans="1:15" ht="12.5" customHeight="1" x14ac:dyDescent="0.35">
      <c r="A4380" s="61">
        <v>87</v>
      </c>
      <c r="B4380" s="61" t="s">
        <v>54</v>
      </c>
      <c r="C4380" s="70">
        <v>184.2929</v>
      </c>
      <c r="D4380" s="59" t="s">
        <v>50</v>
      </c>
      <c r="E4380" s="61" t="s">
        <v>41</v>
      </c>
      <c r="F4380" s="61" t="s">
        <v>55</v>
      </c>
      <c r="G4380" s="61">
        <v>1E-4</v>
      </c>
      <c r="H4380" s="61" t="str">
        <f>IF(OR(G4380="",G4381="",G4382="",G4383=""),"",(SUMIF(A4380:A$7000,A4380,G4380:G$7000)))</f>
        <v/>
      </c>
      <c r="I4380" s="61" t="str">
        <f t="shared" si="414"/>
        <v/>
      </c>
      <c r="J4380" s="61" t="str">
        <f t="shared" si="410"/>
        <v/>
      </c>
      <c r="K4380" s="61">
        <f t="array" ref="K4380">(MAX(IF($A4380=InsertVoiceSwitchActivateLOG!A$1:A$7000,InsertVoiceSwitchActivateLOG!H$1:H$7000,0)))</f>
        <v>2.0999999999999998E-2</v>
      </c>
      <c r="L4380" s="61" t="str">
        <f t="shared" si="415"/>
        <v/>
      </c>
      <c r="M4380" s="61">
        <f t="shared" si="413"/>
        <v>15.500000000002956</v>
      </c>
      <c r="N4380" s="59">
        <f t="shared" si="411"/>
        <v>87</v>
      </c>
      <c r="O4380" s="59">
        <f t="shared" si="412"/>
        <v>1</v>
      </c>
    </row>
    <row r="4381" spans="1:15" ht="12.5" customHeight="1" x14ac:dyDescent="0.35">
      <c r="A4381" s="2">
        <v>87</v>
      </c>
      <c r="B4381" s="2" t="s">
        <v>54</v>
      </c>
      <c r="C4381" s="69">
        <v>184.30889999999999</v>
      </c>
      <c r="D4381" t="s">
        <v>50</v>
      </c>
      <c r="E4381" s="2" t="s">
        <v>41</v>
      </c>
      <c r="F4381" s="2" t="s">
        <v>55</v>
      </c>
      <c r="G4381" s="2">
        <v>1E-4</v>
      </c>
      <c r="H4381" s="2" t="str">
        <f>IF(OR(G4381="",G4382="",G4383="",G4384=""),"",(SUMIF(A4381:A$7000,A4381,G4381:G$7000)))</f>
        <v/>
      </c>
      <c r="I4381" s="55" t="str">
        <f t="shared" si="414"/>
        <v/>
      </c>
      <c r="J4381" s="61" t="str">
        <f t="shared" si="410"/>
        <v/>
      </c>
      <c r="K4381" s="55">
        <f t="array" ref="K4381">(MAX(IF($A4381=InsertVoiceSwitchActivateLOG!A$1:A$7000,InsertVoiceSwitchActivateLOG!H$1:H$7000,0)))</f>
        <v>2.0999999999999998E-2</v>
      </c>
      <c r="L4381" s="55" t="str">
        <f t="shared" si="415"/>
        <v/>
      </c>
      <c r="M4381" s="55">
        <f t="shared" si="413"/>
        <v>15.999999999991132</v>
      </c>
      <c r="N4381" s="59" t="str">
        <f t="shared" si="411"/>
        <v/>
      </c>
      <c r="O4381" s="59" t="str">
        <f t="shared" si="412"/>
        <v/>
      </c>
    </row>
    <row r="4382" spans="1:15" ht="12.5" customHeight="1" x14ac:dyDescent="0.35">
      <c r="A4382" s="61">
        <v>87</v>
      </c>
      <c r="B4382" s="61" t="s">
        <v>54</v>
      </c>
      <c r="C4382" s="70">
        <v>184.3313</v>
      </c>
      <c r="D4382" s="59" t="s">
        <v>50</v>
      </c>
      <c r="E4382" s="61" t="s">
        <v>41</v>
      </c>
      <c r="F4382" s="61" t="s">
        <v>55</v>
      </c>
      <c r="G4382" s="61"/>
      <c r="H4382" s="61" t="str">
        <f>IF(OR(G4382="",G4383="",G4384="",G4385=""),"",(SUMIF(A4382:A$7000,A4382,G4382:G$7000)))</f>
        <v/>
      </c>
      <c r="I4382" s="61" t="str">
        <f t="shared" si="414"/>
        <v/>
      </c>
      <c r="J4382" s="61" t="str">
        <f t="shared" si="410"/>
        <v/>
      </c>
      <c r="K4382" s="61">
        <f t="array" ref="K4382">(MAX(IF($A4382=InsertVoiceSwitchActivateLOG!A$1:A$7000,InsertVoiceSwitchActivateLOG!H$1:H$7000,0)))</f>
        <v>2.0999999999999998E-2</v>
      </c>
      <c r="L4382" s="61" t="str">
        <f t="shared" si="415"/>
        <v/>
      </c>
      <c r="M4382" s="61">
        <f t="shared" si="413"/>
        <v>22.400000000004638</v>
      </c>
      <c r="N4382" s="59" t="str">
        <f t="shared" si="411"/>
        <v/>
      </c>
      <c r="O4382" s="59" t="str">
        <f t="shared" si="412"/>
        <v/>
      </c>
    </row>
    <row r="4383" spans="1:15" ht="12.5" customHeight="1" x14ac:dyDescent="0.35">
      <c r="A4383" s="2">
        <v>87</v>
      </c>
      <c r="B4383" s="2" t="s">
        <v>54</v>
      </c>
      <c r="C4383" s="69">
        <v>184.34819999999999</v>
      </c>
      <c r="D4383" t="s">
        <v>50</v>
      </c>
      <c r="E4383" s="2" t="s">
        <v>41</v>
      </c>
      <c r="F4383" s="2" t="s">
        <v>55</v>
      </c>
      <c r="G4383" s="2"/>
      <c r="H4383" s="2" t="str">
        <f>IF(OR(G4383="",G4384="",G4385="",G4386=""),"",(SUMIF(A4383:A$7000,A4383,G4383:G$7000)))</f>
        <v/>
      </c>
      <c r="I4383" s="55" t="str">
        <f t="shared" si="414"/>
        <v/>
      </c>
      <c r="J4383" s="61" t="str">
        <f t="shared" si="410"/>
        <v/>
      </c>
      <c r="K4383" s="55">
        <f t="array" ref="K4383">(MAX(IF($A4383=InsertVoiceSwitchActivateLOG!A$1:A$7000,InsertVoiceSwitchActivateLOG!H$1:H$7000,0)))</f>
        <v>2.0999999999999998E-2</v>
      </c>
      <c r="L4383" s="55" t="str">
        <f t="shared" si="415"/>
        <v/>
      </c>
      <c r="M4383" s="55">
        <f t="shared" si="413"/>
        <v>16.899999999992588</v>
      </c>
      <c r="N4383" s="59" t="str">
        <f t="shared" si="411"/>
        <v/>
      </c>
      <c r="O4383" s="59" t="str">
        <f t="shared" si="412"/>
        <v/>
      </c>
    </row>
    <row r="4384" spans="1:15" ht="12.5" customHeight="1" x14ac:dyDescent="0.35">
      <c r="A4384" s="61">
        <v>87</v>
      </c>
      <c r="B4384" s="61" t="s">
        <v>54</v>
      </c>
      <c r="C4384" s="70">
        <v>184.3639</v>
      </c>
      <c r="D4384" s="59" t="s">
        <v>50</v>
      </c>
      <c r="E4384" s="61" t="s">
        <v>41</v>
      </c>
      <c r="F4384" s="61" t="s">
        <v>55</v>
      </c>
      <c r="G4384" s="61"/>
      <c r="H4384" s="61" t="str">
        <f>IF(OR(G4384="",G4385="",G4386="",G4387=""),"",(SUMIF(A4384:A$7000,A4384,G4384:G$7000)))</f>
        <v/>
      </c>
      <c r="I4384" s="61" t="str">
        <f t="shared" si="414"/>
        <v/>
      </c>
      <c r="J4384" s="61" t="str">
        <f t="shared" si="410"/>
        <v/>
      </c>
      <c r="K4384" s="61">
        <f t="array" ref="K4384">(MAX(IF($A4384=InsertVoiceSwitchActivateLOG!A$1:A$7000,InsertVoiceSwitchActivateLOG!H$1:H$7000,0)))</f>
        <v>2.0999999999999998E-2</v>
      </c>
      <c r="L4384" s="61" t="str">
        <f t="shared" si="415"/>
        <v/>
      </c>
      <c r="M4384" s="61">
        <f t="shared" si="413"/>
        <v>15.700000000009595</v>
      </c>
      <c r="N4384" s="59" t="str">
        <f t="shared" si="411"/>
        <v/>
      </c>
      <c r="O4384" s="59" t="str">
        <f t="shared" si="412"/>
        <v/>
      </c>
    </row>
    <row r="4385" spans="1:15" ht="12.5" customHeight="1" x14ac:dyDescent="0.35">
      <c r="A4385" s="2">
        <v>87</v>
      </c>
      <c r="B4385" s="2" t="s">
        <v>54</v>
      </c>
      <c r="C4385" s="69">
        <v>184.38</v>
      </c>
      <c r="D4385" t="s">
        <v>50</v>
      </c>
      <c r="E4385" s="2" t="s">
        <v>41</v>
      </c>
      <c r="F4385" s="2" t="s">
        <v>55</v>
      </c>
      <c r="G4385" s="2"/>
      <c r="H4385" s="2" t="str">
        <f>IF(OR(G4385="",G4386="",G4387="",G4388=""),"",(SUMIF(A4385:A$7000,A4385,G4385:G$7000)))</f>
        <v/>
      </c>
      <c r="I4385" s="55" t="str">
        <f t="shared" si="414"/>
        <v/>
      </c>
      <c r="J4385" s="61" t="str">
        <f t="shared" si="410"/>
        <v/>
      </c>
      <c r="K4385" s="55">
        <f t="array" ref="K4385">(MAX(IF($A4385=InsertVoiceSwitchActivateLOG!A$1:A$7000,InsertVoiceSwitchActivateLOG!H$1:H$7000,0)))</f>
        <v>2.0999999999999998E-2</v>
      </c>
      <c r="L4385" s="55" t="str">
        <f t="shared" si="415"/>
        <v/>
      </c>
      <c r="M4385" s="55">
        <f t="shared" si="413"/>
        <v>16.099999999994452</v>
      </c>
      <c r="N4385" s="59" t="str">
        <f t="shared" si="411"/>
        <v/>
      </c>
      <c r="O4385" s="59" t="str">
        <f t="shared" si="412"/>
        <v/>
      </c>
    </row>
    <row r="4386" spans="1:15" ht="12.5" customHeight="1" x14ac:dyDescent="0.35">
      <c r="A4386" s="61">
        <v>87</v>
      </c>
      <c r="B4386" s="61" t="s">
        <v>54</v>
      </c>
      <c r="C4386" s="70">
        <v>184.39670000000001</v>
      </c>
      <c r="D4386" s="59" t="s">
        <v>50</v>
      </c>
      <c r="E4386" s="61" t="s">
        <v>41</v>
      </c>
      <c r="F4386" s="61" t="s">
        <v>55</v>
      </c>
      <c r="G4386" s="61"/>
      <c r="H4386" s="61" t="str">
        <f>IF(OR(G4386="",G4387="",G4388="",G4389=""),"",(SUMIF(A4386:A$7000,A4386,G4386:G$7000)))</f>
        <v/>
      </c>
      <c r="I4386" s="61" t="str">
        <f t="shared" si="414"/>
        <v/>
      </c>
      <c r="J4386" s="61" t="str">
        <f t="shared" si="410"/>
        <v/>
      </c>
      <c r="K4386" s="61">
        <f t="array" ref="K4386">(MAX(IF($A4386=InsertVoiceSwitchActivateLOG!A$1:A$7000,InsertVoiceSwitchActivateLOG!H$1:H$7000,0)))</f>
        <v>2.0999999999999998E-2</v>
      </c>
      <c r="L4386" s="61" t="str">
        <f t="shared" si="415"/>
        <v/>
      </c>
      <c r="M4386" s="61">
        <f t="shared" si="413"/>
        <v>16.70000000001437</v>
      </c>
      <c r="N4386" s="59" t="str">
        <f t="shared" si="411"/>
        <v/>
      </c>
      <c r="O4386" s="59" t="str">
        <f t="shared" si="412"/>
        <v/>
      </c>
    </row>
    <row r="4387" spans="1:15" ht="12.5" customHeight="1" x14ac:dyDescent="0.35">
      <c r="A4387" s="2">
        <v>87</v>
      </c>
      <c r="B4387" s="2" t="s">
        <v>54</v>
      </c>
      <c r="C4387" s="69">
        <v>184.41249999999999</v>
      </c>
      <c r="D4387" t="s">
        <v>50</v>
      </c>
      <c r="E4387" s="2" t="s">
        <v>41</v>
      </c>
      <c r="F4387" s="2" t="s">
        <v>55</v>
      </c>
      <c r="G4387" s="2"/>
      <c r="H4387" s="2" t="str">
        <f>IF(OR(G4387="",G4388="",G4389="",G4390=""),"",(SUMIF(A4387:A$7000,A4387,G4387:G$7000)))</f>
        <v/>
      </c>
      <c r="I4387" s="55" t="str">
        <f t="shared" si="414"/>
        <v/>
      </c>
      <c r="J4387" s="61" t="str">
        <f t="shared" si="410"/>
        <v/>
      </c>
      <c r="K4387" s="55">
        <f t="array" ref="K4387">(MAX(IF($A4387=InsertVoiceSwitchActivateLOG!A$1:A$7000,InsertVoiceSwitchActivateLOG!H$1:H$7000,0)))</f>
        <v>2.0999999999999998E-2</v>
      </c>
      <c r="L4387" s="55" t="str">
        <f t="shared" si="415"/>
        <v/>
      </c>
      <c r="M4387" s="55">
        <f t="shared" si="413"/>
        <v>15.799999999984493</v>
      </c>
      <c r="N4387" s="59" t="str">
        <f t="shared" si="411"/>
        <v/>
      </c>
      <c r="O4387" s="59" t="str">
        <f t="shared" si="412"/>
        <v/>
      </c>
    </row>
    <row r="4388" spans="1:15" ht="12.5" customHeight="1" x14ac:dyDescent="0.35">
      <c r="A4388" s="61">
        <v>87</v>
      </c>
      <c r="B4388" s="61" t="s">
        <v>54</v>
      </c>
      <c r="C4388" s="70">
        <v>184.4288</v>
      </c>
      <c r="D4388" s="59" t="s">
        <v>50</v>
      </c>
      <c r="E4388" s="61" t="s">
        <v>41</v>
      </c>
      <c r="F4388" s="61" t="s">
        <v>55</v>
      </c>
      <c r="G4388" s="61"/>
      <c r="H4388" s="61" t="str">
        <f>IF(OR(G4388="",G4389="",G4390="",G4391=""),"",(SUMIF(A4388:A$7000,A4388,G4388:G$7000)))</f>
        <v/>
      </c>
      <c r="I4388" s="61" t="str">
        <f t="shared" si="414"/>
        <v/>
      </c>
      <c r="J4388" s="61" t="str">
        <f t="shared" si="410"/>
        <v/>
      </c>
      <c r="K4388" s="61">
        <f t="array" ref="K4388">(MAX(IF($A4388=InsertVoiceSwitchActivateLOG!A$1:A$7000,InsertVoiceSwitchActivateLOG!H$1:H$7000,0)))</f>
        <v>2.0999999999999998E-2</v>
      </c>
      <c r="L4388" s="61" t="str">
        <f t="shared" si="415"/>
        <v/>
      </c>
      <c r="M4388" s="61">
        <f t="shared" si="413"/>
        <v>16.300000000001091</v>
      </c>
      <c r="N4388" s="59" t="str">
        <f t="shared" si="411"/>
        <v/>
      </c>
      <c r="O4388" s="59" t="str">
        <f t="shared" si="412"/>
        <v/>
      </c>
    </row>
    <row r="4389" spans="1:15" ht="12.5" customHeight="1" x14ac:dyDescent="0.35">
      <c r="A4389" s="2">
        <v>87</v>
      </c>
      <c r="B4389" s="2" t="s">
        <v>54</v>
      </c>
      <c r="C4389" s="69">
        <v>184.44489999999999</v>
      </c>
      <c r="D4389" t="s">
        <v>50</v>
      </c>
      <c r="E4389" s="2" t="s">
        <v>41</v>
      </c>
      <c r="F4389" s="2" t="s">
        <v>55</v>
      </c>
      <c r="G4389" s="2"/>
      <c r="H4389" s="2" t="str">
        <f>IF(OR(G4389="",G4390="",G4391="",G4392=""),"",(SUMIF(A4389:A$7000,A4389,G4389:G$7000)))</f>
        <v/>
      </c>
      <c r="I4389" s="55" t="str">
        <f t="shared" si="414"/>
        <v/>
      </c>
      <c r="J4389" s="61" t="str">
        <f t="shared" si="410"/>
        <v/>
      </c>
      <c r="K4389" s="55">
        <f t="array" ref="K4389">(MAX(IF($A4389=InsertVoiceSwitchActivateLOG!A$1:A$7000,InsertVoiceSwitchActivateLOG!H$1:H$7000,0)))</f>
        <v>2.0999999999999998E-2</v>
      </c>
      <c r="L4389" s="55" t="str">
        <f t="shared" si="415"/>
        <v/>
      </c>
      <c r="M4389" s="55">
        <f t="shared" si="413"/>
        <v>16.099999999994452</v>
      </c>
      <c r="N4389" s="59" t="str">
        <f t="shared" si="411"/>
        <v/>
      </c>
      <c r="O4389" s="59" t="str">
        <f t="shared" si="412"/>
        <v/>
      </c>
    </row>
    <row r="4390" spans="1:15" ht="12.5" customHeight="1" x14ac:dyDescent="0.35">
      <c r="A4390" s="61">
        <v>87</v>
      </c>
      <c r="B4390" s="61" t="s">
        <v>54</v>
      </c>
      <c r="C4390" s="70">
        <v>184.4607</v>
      </c>
      <c r="D4390" s="59" t="s">
        <v>50</v>
      </c>
      <c r="E4390" s="61" t="s">
        <v>41</v>
      </c>
      <c r="F4390" s="61" t="s">
        <v>55</v>
      </c>
      <c r="G4390" s="61"/>
      <c r="H4390" s="61" t="str">
        <f>IF(OR(G4390="",G4391="",G4392="",G4393=""),"",(SUMIF(A4390:A$7000,A4390,G4390:G$7000)))</f>
        <v/>
      </c>
      <c r="I4390" s="61" t="str">
        <f t="shared" si="414"/>
        <v/>
      </c>
      <c r="J4390" s="61" t="str">
        <f t="shared" si="410"/>
        <v/>
      </c>
      <c r="K4390" s="61">
        <f t="array" ref="K4390">(MAX(IF($A4390=InsertVoiceSwitchActivateLOG!A$1:A$7000,InsertVoiceSwitchActivateLOG!H$1:H$7000,0)))</f>
        <v>2.0999999999999998E-2</v>
      </c>
      <c r="L4390" s="61" t="str">
        <f t="shared" si="415"/>
        <v/>
      </c>
      <c r="M4390" s="61">
        <f t="shared" si="413"/>
        <v>15.800000000012915</v>
      </c>
      <c r="N4390" s="59" t="str">
        <f t="shared" si="411"/>
        <v/>
      </c>
      <c r="O4390" s="59" t="str">
        <f t="shared" si="412"/>
        <v/>
      </c>
    </row>
    <row r="4391" spans="1:15" ht="12.5" customHeight="1" x14ac:dyDescent="0.35">
      <c r="A4391" s="2">
        <v>87</v>
      </c>
      <c r="B4391" s="2" t="s">
        <v>54</v>
      </c>
      <c r="C4391" s="69">
        <v>184.47710000000001</v>
      </c>
      <c r="D4391" t="s">
        <v>50</v>
      </c>
      <c r="E4391" s="2" t="s">
        <v>41</v>
      </c>
      <c r="F4391" s="2" t="s">
        <v>55</v>
      </c>
      <c r="G4391" s="2"/>
      <c r="H4391" s="2" t="str">
        <f>IF(OR(G4391="",G4392="",G4393="",G4394=""),"",(SUMIF(A4391:A$7000,A4391,G4391:G$7000)))</f>
        <v/>
      </c>
      <c r="I4391" s="55" t="str">
        <f t="shared" si="414"/>
        <v/>
      </c>
      <c r="J4391" s="61" t="str">
        <f t="shared" si="410"/>
        <v/>
      </c>
      <c r="K4391" s="55">
        <f t="array" ref="K4391">(MAX(IF($A4391=InsertVoiceSwitchActivateLOG!A$1:A$7000,InsertVoiceSwitchActivateLOG!H$1:H$7000,0)))</f>
        <v>2.0999999999999998E-2</v>
      </c>
      <c r="L4391" s="55" t="str">
        <f t="shared" si="415"/>
        <v/>
      </c>
      <c r="M4391" s="55">
        <f t="shared" si="413"/>
        <v>16.400000000004411</v>
      </c>
      <c r="N4391" s="59" t="str">
        <f t="shared" si="411"/>
        <v/>
      </c>
      <c r="O4391" s="59" t="str">
        <f t="shared" si="412"/>
        <v/>
      </c>
    </row>
    <row r="4392" spans="1:15" ht="12.5" customHeight="1" x14ac:dyDescent="0.35">
      <c r="A4392" s="61">
        <v>87</v>
      </c>
      <c r="B4392" s="61" t="s">
        <v>54</v>
      </c>
      <c r="C4392" s="70">
        <v>184.49289999999999</v>
      </c>
      <c r="D4392" s="59" t="s">
        <v>50</v>
      </c>
      <c r="E4392" s="61" t="s">
        <v>41</v>
      </c>
      <c r="F4392" s="61" t="s">
        <v>55</v>
      </c>
      <c r="G4392" s="61"/>
      <c r="H4392" s="61" t="str">
        <f>IF(OR(G4392="",G4393="",G4394="",G4395=""),"",(SUMIF(A4392:A$7000,A4392,G4392:G$7000)))</f>
        <v/>
      </c>
      <c r="I4392" s="61" t="str">
        <f t="shared" si="414"/>
        <v/>
      </c>
      <c r="J4392" s="61" t="str">
        <f t="shared" si="410"/>
        <v/>
      </c>
      <c r="K4392" s="61">
        <f t="array" ref="K4392">(MAX(IF($A4392=InsertVoiceSwitchActivateLOG!A$1:A$7000,InsertVoiceSwitchActivateLOG!H$1:H$7000,0)))</f>
        <v>2.0999999999999998E-2</v>
      </c>
      <c r="L4392" s="61" t="str">
        <f t="shared" si="415"/>
        <v/>
      </c>
      <c r="M4392" s="61">
        <f t="shared" si="413"/>
        <v>15.799999999984493</v>
      </c>
      <c r="N4392" s="59" t="str">
        <f t="shared" si="411"/>
        <v/>
      </c>
      <c r="O4392" s="59" t="str">
        <f t="shared" si="412"/>
        <v/>
      </c>
    </row>
    <row r="4393" spans="1:15" ht="12.5" customHeight="1" x14ac:dyDescent="0.35">
      <c r="A4393" s="2">
        <v>87</v>
      </c>
      <c r="B4393" s="2" t="s">
        <v>54</v>
      </c>
      <c r="C4393" s="69">
        <v>184.51169999999999</v>
      </c>
      <c r="D4393" t="s">
        <v>50</v>
      </c>
      <c r="E4393" s="2" t="s">
        <v>41</v>
      </c>
      <c r="F4393" s="2" t="s">
        <v>55</v>
      </c>
      <c r="G4393" s="2"/>
      <c r="H4393" s="2" t="str">
        <f>IF(OR(G4393="",G4394="",G4395="",G4396=""),"",(SUMIF(A4393:A$7000,A4393,G4393:G$7000)))</f>
        <v/>
      </c>
      <c r="I4393" s="55" t="str">
        <f t="shared" si="414"/>
        <v/>
      </c>
      <c r="J4393" s="61" t="str">
        <f t="shared" si="410"/>
        <v/>
      </c>
      <c r="K4393" s="55">
        <f t="array" ref="K4393">(MAX(IF($A4393=InsertVoiceSwitchActivateLOG!A$1:A$7000,InsertVoiceSwitchActivateLOG!H$1:H$7000,0)))</f>
        <v>2.0999999999999998E-2</v>
      </c>
      <c r="L4393" s="55" t="str">
        <f t="shared" si="415"/>
        <v/>
      </c>
      <c r="M4393" s="55">
        <f t="shared" si="413"/>
        <v>18.799999999998818</v>
      </c>
      <c r="N4393" s="59" t="str">
        <f t="shared" si="411"/>
        <v/>
      </c>
      <c r="O4393" s="59" t="str">
        <f t="shared" si="412"/>
        <v/>
      </c>
    </row>
    <row r="4394" spans="1:15" ht="12.5" customHeight="1" x14ac:dyDescent="0.35">
      <c r="A4394" s="61">
        <v>87</v>
      </c>
      <c r="B4394" s="61" t="s">
        <v>54</v>
      </c>
      <c r="C4394" s="70">
        <v>184.53190000000001</v>
      </c>
      <c r="D4394" s="59" t="s">
        <v>50</v>
      </c>
      <c r="E4394" s="61" t="s">
        <v>41</v>
      </c>
      <c r="F4394" s="61" t="s">
        <v>55</v>
      </c>
      <c r="G4394" s="61"/>
      <c r="H4394" s="61" t="str">
        <f>IF(OR(G4394="",G4395="",G4396="",G4397=""),"",(SUMIF(A4394:A$7000,A4394,G4394:G$7000)))</f>
        <v/>
      </c>
      <c r="I4394" s="61" t="str">
        <f t="shared" si="414"/>
        <v/>
      </c>
      <c r="J4394" s="61" t="str">
        <f t="shared" si="410"/>
        <v/>
      </c>
      <c r="K4394" s="61">
        <f t="array" ref="K4394">(MAX(IF($A4394=InsertVoiceSwitchActivateLOG!A$1:A$7000,InsertVoiceSwitchActivateLOG!H$1:H$7000,0)))</f>
        <v>2.0999999999999998E-2</v>
      </c>
      <c r="L4394" s="61" t="str">
        <f t="shared" si="415"/>
        <v/>
      </c>
      <c r="M4394" s="61">
        <f t="shared" si="413"/>
        <v>20.200000000016871</v>
      </c>
      <c r="N4394" s="59" t="str">
        <f t="shared" si="411"/>
        <v/>
      </c>
      <c r="O4394" s="59" t="str">
        <f t="shared" si="412"/>
        <v/>
      </c>
    </row>
    <row r="4395" spans="1:15" ht="12.5" customHeight="1" x14ac:dyDescent="0.35">
      <c r="A4395" s="2">
        <v>88</v>
      </c>
      <c r="B4395" s="2" t="s">
        <v>54</v>
      </c>
      <c r="C4395" s="69">
        <v>185.55330000000001</v>
      </c>
      <c r="D4395" t="s">
        <v>50</v>
      </c>
      <c r="E4395" s="2" t="s">
        <v>41</v>
      </c>
      <c r="F4395" s="2" t="s">
        <v>55</v>
      </c>
      <c r="G4395" s="2"/>
      <c r="H4395" s="2" t="str">
        <f>IF(OR(G4395="",G4396="",G4397="",G4398=""),"",(SUMIF(A4395:A$7000,A4395,G4395:G$7000)))</f>
        <v/>
      </c>
      <c r="I4395" s="55" t="str">
        <f t="shared" si="414"/>
        <v/>
      </c>
      <c r="J4395" s="61" t="str">
        <f t="shared" si="410"/>
        <v/>
      </c>
      <c r="K4395" s="55">
        <f t="array" ref="K4395">(MAX(IF($A4395=InsertVoiceSwitchActivateLOG!A$1:A$7000,InsertVoiceSwitchActivateLOG!H$1:H$7000,0)))</f>
        <v>0.1273</v>
      </c>
      <c r="L4395" s="55" t="str">
        <f t="shared" si="415"/>
        <v/>
      </c>
      <c r="M4395" s="55">
        <f t="shared" si="413"/>
        <v>0</v>
      </c>
      <c r="N4395" s="59" t="str">
        <f t="shared" si="411"/>
        <v/>
      </c>
      <c r="O4395" s="59" t="str">
        <f t="shared" si="412"/>
        <v/>
      </c>
    </row>
    <row r="4396" spans="1:15" ht="12.5" customHeight="1" x14ac:dyDescent="0.35">
      <c r="A4396" s="61">
        <v>88</v>
      </c>
      <c r="B4396" s="61" t="s">
        <v>54</v>
      </c>
      <c r="C4396" s="70">
        <v>185.5693</v>
      </c>
      <c r="D4396" s="59" t="s">
        <v>50</v>
      </c>
      <c r="E4396" s="61" t="s">
        <v>41</v>
      </c>
      <c r="F4396" s="61" t="s">
        <v>55</v>
      </c>
      <c r="G4396" s="61"/>
      <c r="H4396" s="61" t="str">
        <f>IF(OR(G4396="",G4397="",G4398="",G4399=""),"",(SUMIF(A4396:A$7000,A4396,G4396:G$7000)))</f>
        <v/>
      </c>
      <c r="I4396" s="61" t="str">
        <f t="shared" si="414"/>
        <v/>
      </c>
      <c r="J4396" s="61" t="str">
        <f t="shared" si="410"/>
        <v/>
      </c>
      <c r="K4396" s="61">
        <f t="array" ref="K4396">(MAX(IF($A4396=InsertVoiceSwitchActivateLOG!A$1:A$7000,InsertVoiceSwitchActivateLOG!H$1:H$7000,0)))</f>
        <v>0.1273</v>
      </c>
      <c r="L4396" s="61" t="str">
        <f t="shared" si="415"/>
        <v/>
      </c>
      <c r="M4396" s="61">
        <f t="shared" si="413"/>
        <v>15.999999999991132</v>
      </c>
      <c r="N4396" s="59" t="str">
        <f t="shared" si="411"/>
        <v/>
      </c>
      <c r="O4396" s="59" t="str">
        <f t="shared" si="412"/>
        <v/>
      </c>
    </row>
    <row r="4397" spans="1:15" ht="12.5" customHeight="1" x14ac:dyDescent="0.35">
      <c r="A4397" s="2">
        <v>88</v>
      </c>
      <c r="B4397" s="2" t="s">
        <v>54</v>
      </c>
      <c r="C4397" s="69">
        <v>185.5926</v>
      </c>
      <c r="D4397" t="s">
        <v>50</v>
      </c>
      <c r="E4397" s="2" t="s">
        <v>41</v>
      </c>
      <c r="F4397" s="2" t="s">
        <v>55</v>
      </c>
      <c r="G4397" s="2"/>
      <c r="H4397" s="2" t="str">
        <f>IF(OR(G4397="",G4398="",G4399="",G4400=""),"",(SUMIF(A4397:A$7000,A4397,G4397:G$7000)))</f>
        <v/>
      </c>
      <c r="I4397" s="55" t="str">
        <f t="shared" si="414"/>
        <v/>
      </c>
      <c r="J4397" s="61" t="str">
        <f t="shared" si="410"/>
        <v/>
      </c>
      <c r="K4397" s="55">
        <f t="array" ref="K4397">(MAX(IF($A4397=InsertVoiceSwitchActivateLOG!A$1:A$7000,InsertVoiceSwitchActivateLOG!H$1:H$7000,0)))</f>
        <v>0.1273</v>
      </c>
      <c r="L4397" s="55" t="str">
        <f t="shared" si="415"/>
        <v/>
      </c>
      <c r="M4397" s="55">
        <f t="shared" si="413"/>
        <v>23.300000000006094</v>
      </c>
      <c r="N4397" s="59" t="str">
        <f t="shared" si="411"/>
        <v/>
      </c>
      <c r="O4397" s="59" t="str">
        <f t="shared" si="412"/>
        <v/>
      </c>
    </row>
    <row r="4398" spans="1:15" ht="12.5" customHeight="1" x14ac:dyDescent="0.35">
      <c r="A4398" s="61">
        <v>88</v>
      </c>
      <c r="B4398" s="61" t="s">
        <v>54</v>
      </c>
      <c r="C4398" s="70">
        <v>185.61410000000001</v>
      </c>
      <c r="D4398" s="59" t="s">
        <v>50</v>
      </c>
      <c r="E4398" s="61" t="s">
        <v>41</v>
      </c>
      <c r="F4398" s="61" t="s">
        <v>55</v>
      </c>
      <c r="G4398" s="61"/>
      <c r="H4398" s="61" t="str">
        <f>IF(OR(G4398="",G4399="",G4400="",G4401=""),"",(SUMIF(A4398:A$7000,A4398,G4398:G$7000)))</f>
        <v/>
      </c>
      <c r="I4398" s="61" t="str">
        <f t="shared" si="414"/>
        <v/>
      </c>
      <c r="J4398" s="61" t="str">
        <f t="shared" si="410"/>
        <v/>
      </c>
      <c r="K4398" s="61">
        <f t="array" ref="K4398">(MAX(IF($A4398=InsertVoiceSwitchActivateLOG!A$1:A$7000,InsertVoiceSwitchActivateLOG!H$1:H$7000,0)))</f>
        <v>0.1273</v>
      </c>
      <c r="L4398" s="61" t="str">
        <f t="shared" si="415"/>
        <v/>
      </c>
      <c r="M4398" s="61">
        <f t="shared" si="413"/>
        <v>21.500000000003183</v>
      </c>
      <c r="N4398" s="59" t="str">
        <f t="shared" si="411"/>
        <v/>
      </c>
      <c r="O4398" s="59" t="str">
        <f t="shared" si="412"/>
        <v/>
      </c>
    </row>
    <row r="4399" spans="1:15" ht="12.5" customHeight="1" x14ac:dyDescent="0.35">
      <c r="A4399" s="2">
        <v>88</v>
      </c>
      <c r="B4399" s="2" t="s">
        <v>54</v>
      </c>
      <c r="C4399" s="69">
        <v>185.64</v>
      </c>
      <c r="D4399" t="s">
        <v>50</v>
      </c>
      <c r="E4399" s="2" t="s">
        <v>41</v>
      </c>
      <c r="F4399" s="2" t="s">
        <v>55</v>
      </c>
      <c r="G4399" s="2"/>
      <c r="H4399" s="2" t="str">
        <f>IF(OR(G4399="",G4400="",G4401="",G4402=""),"",(SUMIF(A4399:A$7000,A4399,G4399:G$7000)))</f>
        <v/>
      </c>
      <c r="I4399" s="55" t="str">
        <f t="shared" si="414"/>
        <v/>
      </c>
      <c r="J4399" s="61" t="str">
        <f t="shared" si="410"/>
        <v/>
      </c>
      <c r="K4399" s="55">
        <f t="array" ref="K4399">(MAX(IF($A4399=InsertVoiceSwitchActivateLOG!A$1:A$7000,InsertVoiceSwitchActivateLOG!H$1:H$7000,0)))</f>
        <v>0.1273</v>
      </c>
      <c r="L4399" s="55" t="str">
        <f t="shared" si="415"/>
        <v/>
      </c>
      <c r="M4399" s="55">
        <f t="shared" si="413"/>
        <v>25.899999999978718</v>
      </c>
      <c r="N4399" s="59" t="str">
        <f t="shared" si="411"/>
        <v/>
      </c>
      <c r="O4399" s="59" t="str">
        <f t="shared" si="412"/>
        <v/>
      </c>
    </row>
    <row r="4400" spans="1:15" ht="12.5" customHeight="1" x14ac:dyDescent="0.35">
      <c r="A4400" s="61">
        <v>88</v>
      </c>
      <c r="B4400" s="61" t="s">
        <v>54</v>
      </c>
      <c r="C4400" s="70">
        <v>185.65559999999999</v>
      </c>
      <c r="D4400" s="59" t="s">
        <v>50</v>
      </c>
      <c r="E4400" s="61" t="s">
        <v>41</v>
      </c>
      <c r="F4400" s="61" t="s">
        <v>55</v>
      </c>
      <c r="G4400" s="61"/>
      <c r="H4400" s="61" t="str">
        <f>IF(OR(G4400="",G4401="",G4402="",G4403=""),"",(SUMIF(A4400:A$7000,A4400,G4400:G$7000)))</f>
        <v/>
      </c>
      <c r="I4400" s="61" t="str">
        <f t="shared" si="414"/>
        <v/>
      </c>
      <c r="J4400" s="61" t="str">
        <f t="shared" si="410"/>
        <v/>
      </c>
      <c r="K4400" s="61">
        <f t="array" ref="K4400">(MAX(IF($A4400=InsertVoiceSwitchActivateLOG!A$1:A$7000,InsertVoiceSwitchActivateLOG!H$1:H$7000,0)))</f>
        <v>0.1273</v>
      </c>
      <c r="L4400" s="61" t="str">
        <f t="shared" si="415"/>
        <v/>
      </c>
      <c r="M4400" s="61">
        <f t="shared" si="413"/>
        <v>15.600000000006276</v>
      </c>
      <c r="N4400" s="59" t="str">
        <f t="shared" si="411"/>
        <v/>
      </c>
      <c r="O4400" s="59" t="str">
        <f t="shared" si="412"/>
        <v/>
      </c>
    </row>
    <row r="4401" spans="1:15" ht="12.5" customHeight="1" x14ac:dyDescent="0.35">
      <c r="A4401" s="2">
        <v>88</v>
      </c>
      <c r="B4401" s="2" t="s">
        <v>54</v>
      </c>
      <c r="C4401" s="69">
        <v>185.6711</v>
      </c>
      <c r="D4401" t="s">
        <v>50</v>
      </c>
      <c r="E4401" s="2" t="s">
        <v>41</v>
      </c>
      <c r="F4401" s="2" t="s">
        <v>55</v>
      </c>
      <c r="G4401" s="2"/>
      <c r="H4401" s="2" t="str">
        <f>IF(OR(G4401="",G4402="",G4403="",G4404=""),"",(SUMIF(A4401:A$7000,A4401,G4401:G$7000)))</f>
        <v/>
      </c>
      <c r="I4401" s="55" t="str">
        <f t="shared" si="414"/>
        <v/>
      </c>
      <c r="J4401" s="61" t="str">
        <f t="shared" si="410"/>
        <v/>
      </c>
      <c r="K4401" s="55">
        <f t="array" ref="K4401">(MAX(IF($A4401=InsertVoiceSwitchActivateLOG!A$1:A$7000,InsertVoiceSwitchActivateLOG!H$1:H$7000,0)))</f>
        <v>0.1273</v>
      </c>
      <c r="L4401" s="55" t="str">
        <f t="shared" si="415"/>
        <v/>
      </c>
      <c r="M4401" s="55">
        <f t="shared" si="413"/>
        <v>15.500000000002956</v>
      </c>
      <c r="N4401" s="59" t="str">
        <f t="shared" si="411"/>
        <v/>
      </c>
      <c r="O4401" s="59" t="str">
        <f t="shared" si="412"/>
        <v/>
      </c>
    </row>
    <row r="4402" spans="1:15" ht="12.5" customHeight="1" x14ac:dyDescent="0.35">
      <c r="A4402" s="61">
        <v>88</v>
      </c>
      <c r="B4402" s="61" t="s">
        <v>54</v>
      </c>
      <c r="C4402" s="70">
        <v>185.68790000000001</v>
      </c>
      <c r="D4402" s="59" t="s">
        <v>50</v>
      </c>
      <c r="E4402" s="61" t="s">
        <v>41</v>
      </c>
      <c r="F4402" s="61" t="s">
        <v>55</v>
      </c>
      <c r="G4402" s="61"/>
      <c r="H4402" s="61" t="str">
        <f>IF(OR(G4402="",G4403="",G4404="",G4405=""),"",(SUMIF(A4402:A$7000,A4402,G4402:G$7000)))</f>
        <v/>
      </c>
      <c r="I4402" s="61" t="str">
        <f t="shared" si="414"/>
        <v/>
      </c>
      <c r="J4402" s="61" t="str">
        <f t="shared" si="410"/>
        <v/>
      </c>
      <c r="K4402" s="61">
        <f t="array" ref="K4402">(MAX(IF($A4402=InsertVoiceSwitchActivateLOG!A$1:A$7000,InsertVoiceSwitchActivateLOG!H$1:H$7000,0)))</f>
        <v>0.1273</v>
      </c>
      <c r="L4402" s="61" t="str">
        <f t="shared" si="415"/>
        <v/>
      </c>
      <c r="M4402" s="61">
        <f t="shared" si="413"/>
        <v>16.80000000001769</v>
      </c>
      <c r="N4402" s="59" t="str">
        <f t="shared" si="411"/>
        <v/>
      </c>
      <c r="O4402" s="59" t="str">
        <f t="shared" si="412"/>
        <v/>
      </c>
    </row>
    <row r="4403" spans="1:15" ht="12.5" customHeight="1" x14ac:dyDescent="0.35">
      <c r="A4403" s="2">
        <v>88</v>
      </c>
      <c r="B4403" s="2" t="s">
        <v>54</v>
      </c>
      <c r="C4403" s="69">
        <v>185.71029999999999</v>
      </c>
      <c r="D4403" t="s">
        <v>50</v>
      </c>
      <c r="E4403" s="2" t="s">
        <v>41</v>
      </c>
      <c r="F4403" s="2" t="s">
        <v>55</v>
      </c>
      <c r="G4403" s="2"/>
      <c r="H4403" s="2" t="str">
        <f>IF(OR(G4403="",G4404="",G4405="",G4406=""),"",(SUMIF(A4403:A$7000,A4403,G4403:G$7000)))</f>
        <v/>
      </c>
      <c r="I4403" s="55" t="str">
        <f t="shared" si="414"/>
        <v/>
      </c>
      <c r="J4403" s="61" t="str">
        <f t="shared" si="410"/>
        <v/>
      </c>
      <c r="K4403" s="55">
        <f t="array" ref="K4403">(MAX(IF($A4403=InsertVoiceSwitchActivateLOG!A$1:A$7000,InsertVoiceSwitchActivateLOG!H$1:H$7000,0)))</f>
        <v>0.1273</v>
      </c>
      <c r="L4403" s="55" t="str">
        <f t="shared" si="415"/>
        <v/>
      </c>
      <c r="M4403" s="55">
        <f t="shared" si="413"/>
        <v>22.399999999976217</v>
      </c>
      <c r="N4403" s="59" t="str">
        <f t="shared" si="411"/>
        <v/>
      </c>
      <c r="O4403" s="59" t="str">
        <f t="shared" si="412"/>
        <v/>
      </c>
    </row>
    <row r="4404" spans="1:15" ht="12.5" customHeight="1" x14ac:dyDescent="0.35">
      <c r="A4404" s="61">
        <v>88</v>
      </c>
      <c r="B4404" s="61" t="s">
        <v>54</v>
      </c>
      <c r="C4404" s="70">
        <v>185.7302</v>
      </c>
      <c r="D4404" s="59" t="s">
        <v>50</v>
      </c>
      <c r="E4404" s="61" t="s">
        <v>41</v>
      </c>
      <c r="F4404" s="61" t="s">
        <v>55</v>
      </c>
      <c r="G4404" s="61"/>
      <c r="H4404" s="61" t="str">
        <f>IF(OR(G4404="",G4405="",G4406="",G4407=""),"",(SUMIF(A4404:A$7000,A4404,G4404:G$7000)))</f>
        <v/>
      </c>
      <c r="I4404" s="61" t="str">
        <f t="shared" si="414"/>
        <v/>
      </c>
      <c r="J4404" s="61" t="str">
        <f t="shared" si="410"/>
        <v/>
      </c>
      <c r="K4404" s="61">
        <f t="array" ref="K4404">(MAX(IF($A4404=InsertVoiceSwitchActivateLOG!A$1:A$7000,InsertVoiceSwitchActivateLOG!H$1:H$7000,0)))</f>
        <v>0.1273</v>
      </c>
      <c r="L4404" s="61" t="str">
        <f t="shared" si="415"/>
        <v/>
      </c>
      <c r="M4404" s="61">
        <f t="shared" si="413"/>
        <v>19.900000000006912</v>
      </c>
      <c r="N4404" s="59" t="str">
        <f t="shared" si="411"/>
        <v/>
      </c>
      <c r="O4404" s="59" t="str">
        <f t="shared" si="412"/>
        <v/>
      </c>
    </row>
    <row r="4405" spans="1:15" ht="12.5" customHeight="1" x14ac:dyDescent="0.35">
      <c r="A4405" s="2">
        <v>88</v>
      </c>
      <c r="B4405" s="2" t="s">
        <v>54</v>
      </c>
      <c r="C4405" s="69">
        <v>185.7484</v>
      </c>
      <c r="D4405" t="s">
        <v>50</v>
      </c>
      <c r="E4405" s="2" t="s">
        <v>41</v>
      </c>
      <c r="F4405" s="2" t="s">
        <v>55</v>
      </c>
      <c r="G4405" s="2"/>
      <c r="H4405" s="2" t="str">
        <f>IF(OR(G4405="",G4406="",G4407="",G4408=""),"",(SUMIF(A4405:A$7000,A4405,G4405:G$7000)))</f>
        <v/>
      </c>
      <c r="I4405" s="55" t="str">
        <f t="shared" si="414"/>
        <v/>
      </c>
      <c r="J4405" s="61" t="str">
        <f t="shared" si="410"/>
        <v/>
      </c>
      <c r="K4405" s="55">
        <f t="array" ref="K4405">(MAX(IF($A4405=InsertVoiceSwitchActivateLOG!A$1:A$7000,InsertVoiceSwitchActivateLOG!H$1:H$7000,0)))</f>
        <v>0.1273</v>
      </c>
      <c r="L4405" s="55" t="str">
        <f t="shared" si="415"/>
        <v/>
      </c>
      <c r="M4405" s="55">
        <f t="shared" si="413"/>
        <v>18.200000000007321</v>
      </c>
      <c r="N4405" s="59" t="str">
        <f t="shared" si="411"/>
        <v/>
      </c>
      <c r="O4405" s="59" t="str">
        <f t="shared" si="412"/>
        <v/>
      </c>
    </row>
    <row r="4406" spans="1:15" ht="12.5" customHeight="1" x14ac:dyDescent="0.35">
      <c r="A4406" s="61">
        <v>88</v>
      </c>
      <c r="B4406" s="61" t="s">
        <v>54</v>
      </c>
      <c r="C4406" s="70">
        <v>185.7646</v>
      </c>
      <c r="D4406" s="59" t="s">
        <v>50</v>
      </c>
      <c r="E4406" s="61" t="s">
        <v>41</v>
      </c>
      <c r="F4406" s="61" t="s">
        <v>55</v>
      </c>
      <c r="G4406" s="61"/>
      <c r="H4406" s="61" t="str">
        <f>IF(OR(G4406="",G4407="",G4408="",G4409=""),"",(SUMIF(A4406:A$7000,A4406,G4406:G$7000)))</f>
        <v/>
      </c>
      <c r="I4406" s="61" t="str">
        <f t="shared" si="414"/>
        <v/>
      </c>
      <c r="J4406" s="61" t="str">
        <f t="shared" si="410"/>
        <v/>
      </c>
      <c r="K4406" s="61">
        <f t="array" ref="K4406">(MAX(IF($A4406=InsertVoiceSwitchActivateLOG!A$1:A$7000,InsertVoiceSwitchActivateLOG!H$1:H$7000,0)))</f>
        <v>0.1273</v>
      </c>
      <c r="L4406" s="61" t="str">
        <f t="shared" si="415"/>
        <v/>
      </c>
      <c r="M4406" s="61">
        <f t="shared" si="413"/>
        <v>16.199999999997772</v>
      </c>
      <c r="N4406" s="59" t="str">
        <f t="shared" si="411"/>
        <v/>
      </c>
      <c r="O4406" s="59" t="str">
        <f t="shared" si="412"/>
        <v/>
      </c>
    </row>
    <row r="4407" spans="1:15" ht="12.5" customHeight="1" x14ac:dyDescent="0.35">
      <c r="A4407" s="2">
        <v>88</v>
      </c>
      <c r="B4407" s="2" t="s">
        <v>54</v>
      </c>
      <c r="C4407" s="69">
        <v>185.7801</v>
      </c>
      <c r="D4407" t="s">
        <v>50</v>
      </c>
      <c r="E4407" s="2" t="s">
        <v>41</v>
      </c>
      <c r="F4407" s="2" t="s">
        <v>55</v>
      </c>
      <c r="G4407" s="2"/>
      <c r="H4407" s="2" t="str">
        <f>IF(OR(G4407="",G4408="",G4409="",G4410=""),"",(SUMIF(A4407:A$7000,A4407,G4407:G$7000)))</f>
        <v/>
      </c>
      <c r="I4407" s="55" t="str">
        <f t="shared" si="414"/>
        <v/>
      </c>
      <c r="J4407" s="61" t="str">
        <f t="shared" si="410"/>
        <v/>
      </c>
      <c r="K4407" s="55">
        <f t="array" ref="K4407">(MAX(IF($A4407=InsertVoiceSwitchActivateLOG!A$1:A$7000,InsertVoiceSwitchActivateLOG!H$1:H$7000,0)))</f>
        <v>0.1273</v>
      </c>
      <c r="L4407" s="55" t="str">
        <f t="shared" si="415"/>
        <v/>
      </c>
      <c r="M4407" s="55">
        <f t="shared" si="413"/>
        <v>15.500000000002956</v>
      </c>
      <c r="N4407" s="59" t="str">
        <f t="shared" si="411"/>
        <v/>
      </c>
      <c r="O4407" s="59" t="str">
        <f t="shared" si="412"/>
        <v/>
      </c>
    </row>
    <row r="4408" spans="1:15" ht="12.5" customHeight="1" x14ac:dyDescent="0.35">
      <c r="A4408" s="61">
        <v>88</v>
      </c>
      <c r="B4408" s="61" t="s">
        <v>54</v>
      </c>
      <c r="C4408" s="70">
        <v>185.7988</v>
      </c>
      <c r="D4408" s="59" t="s">
        <v>50</v>
      </c>
      <c r="E4408" s="61" t="s">
        <v>41</v>
      </c>
      <c r="F4408" s="61" t="s">
        <v>55</v>
      </c>
      <c r="G4408" s="61"/>
      <c r="H4408" s="61" t="str">
        <f>IF(OR(G4408="",G4409="",G4410="",G4411=""),"",(SUMIF(A4408:A$7000,A4408,G4408:G$7000)))</f>
        <v/>
      </c>
      <c r="I4408" s="61" t="str">
        <f t="shared" si="414"/>
        <v/>
      </c>
      <c r="J4408" s="61" t="str">
        <f t="shared" si="410"/>
        <v/>
      </c>
      <c r="K4408" s="61">
        <f t="array" ref="K4408">(MAX(IF($A4408=InsertVoiceSwitchActivateLOG!A$1:A$7000,InsertVoiceSwitchActivateLOG!H$1:H$7000,0)))</f>
        <v>0.1273</v>
      </c>
      <c r="L4408" s="61" t="str">
        <f t="shared" si="415"/>
        <v/>
      </c>
      <c r="M4408" s="61">
        <f t="shared" si="413"/>
        <v>18.699999999995498</v>
      </c>
      <c r="N4408" s="59" t="str">
        <f t="shared" si="411"/>
        <v/>
      </c>
      <c r="O4408" s="59" t="str">
        <f t="shared" si="412"/>
        <v/>
      </c>
    </row>
    <row r="4409" spans="1:15" ht="12.5" customHeight="1" x14ac:dyDescent="0.35">
      <c r="A4409" s="2">
        <v>88</v>
      </c>
      <c r="B4409" s="2" t="s">
        <v>54</v>
      </c>
      <c r="C4409" s="69">
        <v>185.81540000000001</v>
      </c>
      <c r="D4409" t="s">
        <v>50</v>
      </c>
      <c r="E4409" s="2" t="s">
        <v>41</v>
      </c>
      <c r="F4409" s="2" t="s">
        <v>55</v>
      </c>
      <c r="G4409" s="2"/>
      <c r="H4409" s="2" t="str">
        <f>IF(OR(G4409="",G4410="",G4411="",G4412=""),"",(SUMIF(A4409:A$7000,A4409,G4409:G$7000)))</f>
        <v/>
      </c>
      <c r="I4409" s="55" t="str">
        <f t="shared" si="414"/>
        <v/>
      </c>
      <c r="J4409" s="61" t="str">
        <f t="shared" si="410"/>
        <v/>
      </c>
      <c r="K4409" s="55">
        <f t="array" ref="K4409">(MAX(IF($A4409=InsertVoiceSwitchActivateLOG!A$1:A$7000,InsertVoiceSwitchActivateLOG!H$1:H$7000,0)))</f>
        <v>0.1273</v>
      </c>
      <c r="L4409" s="55" t="str">
        <f t="shared" si="415"/>
        <v/>
      </c>
      <c r="M4409" s="55">
        <f t="shared" si="413"/>
        <v>16.60000000001105</v>
      </c>
      <c r="N4409" s="59" t="str">
        <f t="shared" si="411"/>
        <v/>
      </c>
      <c r="O4409" s="59" t="str">
        <f t="shared" si="412"/>
        <v/>
      </c>
    </row>
    <row r="4410" spans="1:15" ht="12.5" customHeight="1" x14ac:dyDescent="0.35">
      <c r="A4410" s="61">
        <v>88</v>
      </c>
      <c r="B4410" s="61" t="s">
        <v>54</v>
      </c>
      <c r="C4410" s="70">
        <v>185.83510000000001</v>
      </c>
      <c r="D4410" s="59" t="s">
        <v>50</v>
      </c>
      <c r="E4410" s="61" t="s">
        <v>41</v>
      </c>
      <c r="F4410" s="61" t="s">
        <v>55</v>
      </c>
      <c r="G4410" s="61"/>
      <c r="H4410" s="61" t="str">
        <f>IF(OR(G4410="",G4411="",G4412="",G4413=""),"",(SUMIF(A4410:A$7000,A4410,G4410:G$7000)))</f>
        <v/>
      </c>
      <c r="I4410" s="61" t="str">
        <f t="shared" si="414"/>
        <v/>
      </c>
      <c r="J4410" s="61" t="str">
        <f t="shared" si="410"/>
        <v/>
      </c>
      <c r="K4410" s="61">
        <f t="array" ref="K4410">(MAX(IF($A4410=InsertVoiceSwitchActivateLOG!A$1:A$7000,InsertVoiceSwitchActivateLOG!H$1:H$7000,0)))</f>
        <v>0.1273</v>
      </c>
      <c r="L4410" s="61" t="str">
        <f t="shared" si="415"/>
        <v/>
      </c>
      <c r="M4410" s="61">
        <f t="shared" si="413"/>
        <v>19.700000000000273</v>
      </c>
      <c r="N4410" s="59" t="str">
        <f t="shared" si="411"/>
        <v/>
      </c>
      <c r="O4410" s="59" t="str">
        <f t="shared" si="412"/>
        <v/>
      </c>
    </row>
    <row r="4411" spans="1:15" ht="12.5" customHeight="1" x14ac:dyDescent="0.35">
      <c r="A4411" s="2">
        <v>88</v>
      </c>
      <c r="B4411" s="2" t="s">
        <v>54</v>
      </c>
      <c r="C4411" s="69">
        <v>185.8596</v>
      </c>
      <c r="D4411" t="s">
        <v>50</v>
      </c>
      <c r="E4411" s="2" t="s">
        <v>41</v>
      </c>
      <c r="F4411" s="2" t="s">
        <v>55</v>
      </c>
      <c r="G4411" s="2"/>
      <c r="H4411" s="2" t="str">
        <f>IF(OR(G4411="",G4412="",G4413="",G4414=""),"",(SUMIF(A4411:A$7000,A4411,G4411:G$7000)))</f>
        <v/>
      </c>
      <c r="I4411" s="55" t="str">
        <f t="shared" si="414"/>
        <v/>
      </c>
      <c r="J4411" s="61" t="str">
        <f t="shared" si="410"/>
        <v/>
      </c>
      <c r="K4411" s="55">
        <f t="array" ref="K4411">(MAX(IF($A4411=InsertVoiceSwitchActivateLOG!A$1:A$7000,InsertVoiceSwitchActivateLOG!H$1:H$7000,0)))</f>
        <v>0.1273</v>
      </c>
      <c r="L4411" s="55" t="str">
        <f t="shared" si="415"/>
        <v/>
      </c>
      <c r="M4411" s="55">
        <f t="shared" si="413"/>
        <v>24.499999999989086</v>
      </c>
      <c r="N4411" s="59" t="str">
        <f t="shared" si="411"/>
        <v/>
      </c>
      <c r="O4411" s="59" t="str">
        <f t="shared" si="412"/>
        <v/>
      </c>
    </row>
    <row r="4412" spans="1:15" ht="12.5" customHeight="1" x14ac:dyDescent="0.35">
      <c r="A4412" s="61">
        <v>88</v>
      </c>
      <c r="B4412" s="61" t="s">
        <v>54</v>
      </c>
      <c r="C4412" s="70">
        <v>185.8785</v>
      </c>
      <c r="D4412" s="59" t="s">
        <v>50</v>
      </c>
      <c r="E4412" s="61" t="s">
        <v>41</v>
      </c>
      <c r="F4412" s="61" t="s">
        <v>55</v>
      </c>
      <c r="G4412" s="61"/>
      <c r="H4412" s="61" t="str">
        <f>IF(OR(G4412="",G4413="",G4414="",G4415=""),"",(SUMIF(A4412:A$7000,A4412,G4412:G$7000)))</f>
        <v/>
      </c>
      <c r="I4412" s="61" t="str">
        <f t="shared" si="414"/>
        <v/>
      </c>
      <c r="J4412" s="61" t="str">
        <f t="shared" si="410"/>
        <v/>
      </c>
      <c r="K4412" s="61">
        <f t="array" ref="K4412">(MAX(IF($A4412=InsertVoiceSwitchActivateLOG!A$1:A$7000,InsertVoiceSwitchActivateLOG!H$1:H$7000,0)))</f>
        <v>0.1273</v>
      </c>
      <c r="L4412" s="61" t="str">
        <f t="shared" si="415"/>
        <v/>
      </c>
      <c r="M4412" s="61">
        <f t="shared" si="413"/>
        <v>18.900000000002137</v>
      </c>
      <c r="N4412" s="59" t="str">
        <f t="shared" si="411"/>
        <v/>
      </c>
      <c r="O4412" s="59" t="str">
        <f t="shared" si="412"/>
        <v/>
      </c>
    </row>
    <row r="4413" spans="1:15" ht="12.5" customHeight="1" x14ac:dyDescent="0.35">
      <c r="A4413" s="2">
        <v>88</v>
      </c>
      <c r="B4413" s="2" t="s">
        <v>54</v>
      </c>
      <c r="C4413" s="69">
        <v>185.89850000000001</v>
      </c>
      <c r="D4413" t="s">
        <v>50</v>
      </c>
      <c r="E4413" s="2" t="s">
        <v>41</v>
      </c>
      <c r="F4413" s="2" t="s">
        <v>55</v>
      </c>
      <c r="G4413" s="2"/>
      <c r="H4413" s="2" t="str">
        <f>IF(OR(G4413="",G4414="",G4415="",G4416=""),"",(SUMIF(A4413:A$7000,A4413,G4413:G$7000)))</f>
        <v/>
      </c>
      <c r="I4413" s="55" t="str">
        <f t="shared" si="414"/>
        <v/>
      </c>
      <c r="J4413" s="61" t="str">
        <f t="shared" si="410"/>
        <v/>
      </c>
      <c r="K4413" s="55">
        <f t="array" ref="K4413">(MAX(IF($A4413=InsertVoiceSwitchActivateLOG!A$1:A$7000,InsertVoiceSwitchActivateLOG!H$1:H$7000,0)))</f>
        <v>0.1273</v>
      </c>
      <c r="L4413" s="55" t="str">
        <f t="shared" si="415"/>
        <v/>
      </c>
      <c r="M4413" s="55">
        <f t="shared" si="413"/>
        <v>20.000000000010232</v>
      </c>
      <c r="N4413" s="59" t="str">
        <f t="shared" si="411"/>
        <v/>
      </c>
      <c r="O4413" s="59" t="str">
        <f t="shared" si="412"/>
        <v/>
      </c>
    </row>
    <row r="4414" spans="1:15" ht="12.5" customHeight="1" x14ac:dyDescent="0.35">
      <c r="A4414" s="61">
        <v>88</v>
      </c>
      <c r="B4414" s="61" t="s">
        <v>54</v>
      </c>
      <c r="C4414" s="70">
        <v>185.91849999999999</v>
      </c>
      <c r="D4414" s="59" t="s">
        <v>50</v>
      </c>
      <c r="E4414" s="61" t="s">
        <v>41</v>
      </c>
      <c r="F4414" s="61" t="s">
        <v>55</v>
      </c>
      <c r="G4414" s="61"/>
      <c r="H4414" s="61" t="str">
        <f>IF(OR(G4414="",G4415="",G4416="",G4417=""),"",(SUMIF(A4414:A$7000,A4414,G4414:G$7000)))</f>
        <v/>
      </c>
      <c r="I4414" s="61" t="str">
        <f t="shared" si="414"/>
        <v/>
      </c>
      <c r="J4414" s="61" t="str">
        <f t="shared" si="410"/>
        <v/>
      </c>
      <c r="K4414" s="61">
        <f t="array" ref="K4414">(MAX(IF($A4414=InsertVoiceSwitchActivateLOG!A$1:A$7000,InsertVoiceSwitchActivateLOG!H$1:H$7000,0)))</f>
        <v>0.1273</v>
      </c>
      <c r="L4414" s="61" t="str">
        <f t="shared" si="415"/>
        <v/>
      </c>
      <c r="M4414" s="61">
        <f t="shared" si="413"/>
        <v>19.99999999998181</v>
      </c>
      <c r="N4414" s="59" t="str">
        <f t="shared" si="411"/>
        <v/>
      </c>
      <c r="O4414" s="59" t="str">
        <f t="shared" si="412"/>
        <v/>
      </c>
    </row>
    <row r="4415" spans="1:15" ht="12.5" customHeight="1" x14ac:dyDescent="0.35">
      <c r="A4415" s="2">
        <v>88</v>
      </c>
      <c r="B4415" s="2" t="s">
        <v>54</v>
      </c>
      <c r="C4415" s="69">
        <v>185.9453</v>
      </c>
      <c r="D4415" t="s">
        <v>50</v>
      </c>
      <c r="E4415" s="2" t="s">
        <v>41</v>
      </c>
      <c r="F4415" s="2" t="s">
        <v>55</v>
      </c>
      <c r="G4415" s="2"/>
      <c r="H4415" s="2" t="str">
        <f>IF(OR(G4415="",G4416="",G4417="",G4418=""),"",(SUMIF(A4415:A$7000,A4415,G4415:G$7000)))</f>
        <v/>
      </c>
      <c r="I4415" s="55" t="str">
        <f t="shared" si="414"/>
        <v/>
      </c>
      <c r="J4415" s="61" t="str">
        <f t="shared" si="410"/>
        <v/>
      </c>
      <c r="K4415" s="55">
        <f t="array" ref="K4415">(MAX(IF($A4415=InsertVoiceSwitchActivateLOG!A$1:A$7000,InsertVoiceSwitchActivateLOG!H$1:H$7000,0)))</f>
        <v>0.1273</v>
      </c>
      <c r="L4415" s="55" t="str">
        <f t="shared" si="415"/>
        <v/>
      </c>
      <c r="M4415" s="55">
        <f t="shared" si="413"/>
        <v>26.800000000008595</v>
      </c>
      <c r="N4415" s="59" t="str">
        <f t="shared" si="411"/>
        <v/>
      </c>
      <c r="O4415" s="59" t="str">
        <f t="shared" si="412"/>
        <v/>
      </c>
    </row>
    <row r="4416" spans="1:15" ht="12.5" customHeight="1" x14ac:dyDescent="0.35">
      <c r="A4416" s="61">
        <v>88</v>
      </c>
      <c r="B4416" s="61" t="s">
        <v>54</v>
      </c>
      <c r="C4416" s="70">
        <v>185.97460000000001</v>
      </c>
      <c r="D4416" s="59" t="s">
        <v>50</v>
      </c>
      <c r="E4416" s="61" t="s">
        <v>41</v>
      </c>
      <c r="F4416" s="61" t="s">
        <v>55</v>
      </c>
      <c r="G4416" s="61">
        <v>1E-4</v>
      </c>
      <c r="H4416" s="61">
        <f>IF(OR(G4416="",G4417="",G4418="",G4419=""),"",(SUMIF(A4416:A$7000,A4416,G4416:G$7000)))</f>
        <v>0.1273</v>
      </c>
      <c r="I4416" s="61">
        <f t="shared" si="414"/>
        <v>88</v>
      </c>
      <c r="J4416" s="61" t="str">
        <f t="shared" si="410"/>
        <v>TaskD</v>
      </c>
      <c r="K4416" s="61">
        <f t="array" ref="K4416">(MAX(IF($A4416=InsertVoiceSwitchActivateLOG!A$1:A$7000,InsertVoiceSwitchActivateLOG!H$1:H$7000,0)))</f>
        <v>0.1273</v>
      </c>
      <c r="L4416" s="61">
        <f t="shared" si="415"/>
        <v>185.97460000000001</v>
      </c>
      <c r="M4416" s="61">
        <f t="shared" si="413"/>
        <v>29.300000000006321</v>
      </c>
      <c r="N4416" s="59" t="str">
        <f t="shared" si="411"/>
        <v/>
      </c>
      <c r="O4416" s="59" t="str">
        <f t="shared" si="412"/>
        <v/>
      </c>
    </row>
    <row r="4417" spans="1:15" ht="12.5" customHeight="1" x14ac:dyDescent="0.35">
      <c r="A4417" s="2">
        <v>88</v>
      </c>
      <c r="B4417" s="2" t="s">
        <v>54</v>
      </c>
      <c r="C4417" s="69">
        <v>185.99969999999999</v>
      </c>
      <c r="D4417" t="s">
        <v>50</v>
      </c>
      <c r="E4417" s="2" t="s">
        <v>41</v>
      </c>
      <c r="F4417" s="2" t="s">
        <v>55</v>
      </c>
      <c r="G4417" s="2">
        <v>6.9999999999999999E-4</v>
      </c>
      <c r="H4417" s="2">
        <f>IF(OR(G4417="",G4418="",G4419="",G4420=""),"",(SUMIF(A4417:A$7000,A4417,G4417:G$7000)))</f>
        <v>0.12720000000000001</v>
      </c>
      <c r="I4417" s="55" t="str">
        <f t="shared" si="414"/>
        <v/>
      </c>
      <c r="J4417" s="61" t="str">
        <f t="shared" si="410"/>
        <v/>
      </c>
      <c r="K4417" s="55">
        <f t="array" ref="K4417">(MAX(IF($A4417=InsertVoiceSwitchActivateLOG!A$1:A$7000,InsertVoiceSwitchActivateLOG!H$1:H$7000,0)))</f>
        <v>0.1273</v>
      </c>
      <c r="L4417" s="55" t="str">
        <f t="shared" si="415"/>
        <v/>
      </c>
      <c r="M4417" s="55">
        <f t="shared" si="413"/>
        <v>25.099999999980582</v>
      </c>
      <c r="N4417" s="59">
        <f t="shared" si="411"/>
        <v>88</v>
      </c>
      <c r="O4417" s="59">
        <f t="shared" si="412"/>
        <v>1</v>
      </c>
    </row>
    <row r="4418" spans="1:15" ht="12.5" customHeight="1" x14ac:dyDescent="0.35">
      <c r="A4418" s="61">
        <v>88</v>
      </c>
      <c r="B4418" s="61" t="s">
        <v>54</v>
      </c>
      <c r="C4418" s="70">
        <v>186.0198</v>
      </c>
      <c r="D4418" s="59" t="s">
        <v>50</v>
      </c>
      <c r="E4418" s="61" t="s">
        <v>41</v>
      </c>
      <c r="F4418" s="61" t="s">
        <v>55</v>
      </c>
      <c r="G4418" s="61">
        <v>8.0000000000000004E-4</v>
      </c>
      <c r="H4418" s="61">
        <f>IF(OR(G4418="",G4419="",G4420="",G4421=""),"",(SUMIF(A4418:A$7000,A4418,G4418:G$7000)))</f>
        <v>0.1265</v>
      </c>
      <c r="I4418" s="61" t="str">
        <f t="shared" si="414"/>
        <v/>
      </c>
      <c r="J4418" s="61" t="str">
        <f t="shared" si="410"/>
        <v/>
      </c>
      <c r="K4418" s="61">
        <f t="array" ref="K4418">(MAX(IF($A4418=InsertVoiceSwitchActivateLOG!A$1:A$7000,InsertVoiceSwitchActivateLOG!H$1:H$7000,0)))</f>
        <v>0.1273</v>
      </c>
      <c r="L4418" s="61" t="str">
        <f t="shared" si="415"/>
        <v/>
      </c>
      <c r="M4418" s="61">
        <f t="shared" si="413"/>
        <v>20.100000000013551</v>
      </c>
      <c r="N4418" s="59">
        <f t="shared" si="411"/>
        <v>88</v>
      </c>
      <c r="O4418" s="59">
        <f t="shared" si="412"/>
        <v>1</v>
      </c>
    </row>
    <row r="4419" spans="1:15" ht="12.5" customHeight="1" x14ac:dyDescent="0.35">
      <c r="A4419" s="2">
        <v>88</v>
      </c>
      <c r="B4419" s="2" t="s">
        <v>56</v>
      </c>
      <c r="C4419" s="69">
        <v>186.03450000000001</v>
      </c>
      <c r="D4419" t="s">
        <v>50</v>
      </c>
      <c r="E4419" s="2" t="s">
        <v>41</v>
      </c>
      <c r="F4419" s="2" t="s">
        <v>55</v>
      </c>
      <c r="G4419" s="2">
        <v>1.2999999999999999E-3</v>
      </c>
      <c r="H4419" s="2">
        <f>IF(OR(G4419="",G4420="",G4421="",G4422=""),"",(SUMIF(A4419:A$7000,A4419,G4419:G$7000)))</f>
        <v>0.12570000000000001</v>
      </c>
      <c r="I4419" s="55" t="str">
        <f t="shared" si="414"/>
        <v/>
      </c>
      <c r="J4419" s="61" t="str">
        <f t="shared" si="410"/>
        <v/>
      </c>
      <c r="K4419" s="55">
        <f t="array" ref="K4419">(MAX(IF($A4419=InsertVoiceSwitchActivateLOG!A$1:A$7000,InsertVoiceSwitchActivateLOG!H$1:H$7000,0)))</f>
        <v>0.1273</v>
      </c>
      <c r="L4419" s="55" t="str">
        <f t="shared" si="415"/>
        <v/>
      </c>
      <c r="M4419" s="55">
        <f t="shared" si="413"/>
        <v>14.70000000000482</v>
      </c>
      <c r="N4419" s="59">
        <f t="shared" si="411"/>
        <v>88</v>
      </c>
      <c r="O4419" s="59">
        <f t="shared" si="412"/>
        <v>1</v>
      </c>
    </row>
    <row r="4420" spans="1:15" ht="12.5" customHeight="1" x14ac:dyDescent="0.35">
      <c r="A4420" s="61">
        <v>88</v>
      </c>
      <c r="B4420" s="61" t="s">
        <v>56</v>
      </c>
      <c r="C4420" s="70">
        <v>186.054</v>
      </c>
      <c r="D4420" s="59" t="s">
        <v>50</v>
      </c>
      <c r="E4420" s="61" t="s">
        <v>41</v>
      </c>
      <c r="F4420" s="61" t="s">
        <v>55</v>
      </c>
      <c r="G4420" s="61">
        <v>1.2999999999999999E-3</v>
      </c>
      <c r="H4420" s="61">
        <f>IF(OR(G4420="",G4421="",G4422="",G4423=""),"",(SUMIF(A4420:A$7000,A4420,G4420:G$7000)))</f>
        <v>0.12440000000000004</v>
      </c>
      <c r="I4420" s="61" t="str">
        <f t="shared" si="414"/>
        <v/>
      </c>
      <c r="J4420" s="61" t="str">
        <f t="shared" si="410"/>
        <v/>
      </c>
      <c r="K4420" s="61">
        <f t="array" ref="K4420">(MAX(IF($A4420=InsertVoiceSwitchActivateLOG!A$1:A$7000,InsertVoiceSwitchActivateLOG!H$1:H$7000,0)))</f>
        <v>0.1273</v>
      </c>
      <c r="L4420" s="61" t="str">
        <f t="shared" si="415"/>
        <v/>
      </c>
      <c r="M4420" s="61">
        <f t="shared" si="413"/>
        <v>19.499999999993634</v>
      </c>
      <c r="N4420" s="59">
        <f t="shared" si="411"/>
        <v>88</v>
      </c>
      <c r="O4420" s="59">
        <f t="shared" si="412"/>
        <v>1</v>
      </c>
    </row>
    <row r="4421" spans="1:15" ht="12.5" customHeight="1" x14ac:dyDescent="0.35">
      <c r="A4421" s="2">
        <v>88</v>
      </c>
      <c r="B4421" s="2" t="s">
        <v>56</v>
      </c>
      <c r="C4421" s="69">
        <v>186.083</v>
      </c>
      <c r="D4421" t="s">
        <v>50</v>
      </c>
      <c r="E4421" s="2" t="s">
        <v>41</v>
      </c>
      <c r="F4421" s="2" t="s">
        <v>55</v>
      </c>
      <c r="G4421" s="2">
        <v>4.4999999999999997E-3</v>
      </c>
      <c r="H4421" s="2">
        <f>IF(OR(G4421="",G4422="",G4423="",G4424=""),"",(SUMIF(A4421:A$7000,A4421,G4421:G$7000)))</f>
        <v>0.12310000000000004</v>
      </c>
      <c r="I4421" s="55" t="str">
        <f t="shared" si="414"/>
        <v/>
      </c>
      <c r="J4421" s="61" t="str">
        <f t="shared" si="410"/>
        <v/>
      </c>
      <c r="K4421" s="55">
        <f t="array" ref="K4421">(MAX(IF($A4421=InsertVoiceSwitchActivateLOG!A$1:A$7000,InsertVoiceSwitchActivateLOG!H$1:H$7000,0)))</f>
        <v>0.1273</v>
      </c>
      <c r="L4421" s="55" t="str">
        <f t="shared" si="415"/>
        <v/>
      </c>
      <c r="M4421" s="55">
        <f t="shared" si="413"/>
        <v>28.999999999996362</v>
      </c>
      <c r="N4421" s="59">
        <f t="shared" si="411"/>
        <v>88</v>
      </c>
      <c r="O4421" s="59">
        <f t="shared" si="412"/>
        <v>-1</v>
      </c>
    </row>
    <row r="4422" spans="1:15" ht="12.5" customHeight="1" x14ac:dyDescent="0.35">
      <c r="A4422" s="61">
        <v>88</v>
      </c>
      <c r="B4422" s="61" t="s">
        <v>56</v>
      </c>
      <c r="C4422" s="70">
        <v>186.10249999999999</v>
      </c>
      <c r="D4422" s="59" t="s">
        <v>50</v>
      </c>
      <c r="E4422" s="61" t="s">
        <v>41</v>
      </c>
      <c r="F4422" s="61" t="s">
        <v>55</v>
      </c>
      <c r="G4422" s="61">
        <v>3.8999999999999998E-3</v>
      </c>
      <c r="H4422" s="61">
        <f>IF(OR(G4422="",G4423="",G4424="",G4425=""),"",(SUMIF(A4422:A$7000,A4422,G4422:G$7000)))</f>
        <v>0.11860000000000004</v>
      </c>
      <c r="I4422" s="61" t="str">
        <f t="shared" si="414"/>
        <v/>
      </c>
      <c r="J4422" s="61" t="str">
        <f t="shared" si="410"/>
        <v/>
      </c>
      <c r="K4422" s="61">
        <f t="array" ref="K4422">(MAX(IF($A4422=InsertVoiceSwitchActivateLOG!A$1:A$7000,InsertVoiceSwitchActivateLOG!H$1:H$7000,0)))</f>
        <v>0.1273</v>
      </c>
      <c r="L4422" s="61" t="str">
        <f t="shared" si="415"/>
        <v/>
      </c>
      <c r="M4422" s="61">
        <f t="shared" si="413"/>
        <v>19.499999999993634</v>
      </c>
      <c r="N4422" s="59">
        <f t="shared" si="411"/>
        <v>88</v>
      </c>
      <c r="O4422" s="59">
        <f t="shared" si="412"/>
        <v>1</v>
      </c>
    </row>
    <row r="4423" spans="1:15" ht="12.5" customHeight="1" x14ac:dyDescent="0.35">
      <c r="A4423" s="2">
        <v>88</v>
      </c>
      <c r="B4423" s="2" t="s">
        <v>56</v>
      </c>
      <c r="C4423" s="69">
        <v>186.12129999999999</v>
      </c>
      <c r="D4423" t="s">
        <v>50</v>
      </c>
      <c r="E4423" s="2" t="s">
        <v>41</v>
      </c>
      <c r="F4423" s="2" t="s">
        <v>55</v>
      </c>
      <c r="G4423" s="2">
        <v>6.1000000000000004E-3</v>
      </c>
      <c r="H4423" s="2">
        <f>IF(OR(G4423="",G4424="",G4425="",G4426=""),"",(SUMIF(A4423:A$7000,A4423,G4423:G$7000)))</f>
        <v>0.11470000000000002</v>
      </c>
      <c r="I4423" s="55" t="str">
        <f t="shared" si="414"/>
        <v/>
      </c>
      <c r="J4423" s="61" t="str">
        <f t="shared" si="410"/>
        <v/>
      </c>
      <c r="K4423" s="55">
        <f t="array" ref="K4423">(MAX(IF($A4423=InsertVoiceSwitchActivateLOG!A$1:A$7000,InsertVoiceSwitchActivateLOG!H$1:H$7000,0)))</f>
        <v>0.1273</v>
      </c>
      <c r="L4423" s="55" t="str">
        <f t="shared" si="415"/>
        <v/>
      </c>
      <c r="M4423" s="55">
        <f t="shared" si="413"/>
        <v>18.799999999998818</v>
      </c>
      <c r="N4423" s="59">
        <f t="shared" si="411"/>
        <v>88</v>
      </c>
      <c r="O4423" s="59">
        <f t="shared" si="412"/>
        <v>-1</v>
      </c>
    </row>
    <row r="4424" spans="1:15" ht="12.5" customHeight="1" x14ac:dyDescent="0.35">
      <c r="A4424" s="61">
        <v>88</v>
      </c>
      <c r="B4424" s="61" t="s">
        <v>56</v>
      </c>
      <c r="C4424" s="70">
        <v>186.14400000000001</v>
      </c>
      <c r="D4424" s="59" t="s">
        <v>50</v>
      </c>
      <c r="E4424" s="61" t="s">
        <v>41</v>
      </c>
      <c r="F4424" s="61" t="s">
        <v>55</v>
      </c>
      <c r="G4424" s="61">
        <v>3.2000000000000002E-3</v>
      </c>
      <c r="H4424" s="61">
        <f>IF(OR(G4424="",G4425="",G4426="",G4427=""),"",(SUMIF(A4424:A$7000,A4424,G4424:G$7000)))</f>
        <v>0.10860000000000003</v>
      </c>
      <c r="I4424" s="61" t="str">
        <f t="shared" si="414"/>
        <v/>
      </c>
      <c r="J4424" s="61" t="str">
        <f t="shared" si="410"/>
        <v/>
      </c>
      <c r="K4424" s="61">
        <f t="array" ref="K4424">(MAX(IF($A4424=InsertVoiceSwitchActivateLOG!A$1:A$7000,InsertVoiceSwitchActivateLOG!H$1:H$7000,0)))</f>
        <v>0.1273</v>
      </c>
      <c r="L4424" s="61" t="str">
        <f t="shared" si="415"/>
        <v/>
      </c>
      <c r="M4424" s="61">
        <f t="shared" si="413"/>
        <v>22.700000000014597</v>
      </c>
      <c r="N4424" s="59">
        <f t="shared" si="411"/>
        <v>88</v>
      </c>
      <c r="O4424" s="59">
        <f t="shared" si="412"/>
        <v>-1</v>
      </c>
    </row>
    <row r="4425" spans="1:15" ht="12.5" customHeight="1" x14ac:dyDescent="0.35">
      <c r="A4425" s="2">
        <v>88</v>
      </c>
      <c r="B4425" s="2" t="s">
        <v>56</v>
      </c>
      <c r="C4425" s="69">
        <v>186.1617</v>
      </c>
      <c r="D4425" t="s">
        <v>50</v>
      </c>
      <c r="E4425" s="2" t="s">
        <v>41</v>
      </c>
      <c r="F4425" s="2" t="s">
        <v>55</v>
      </c>
      <c r="G4425" s="2">
        <v>2.8999999999999998E-3</v>
      </c>
      <c r="H4425" s="2">
        <f>IF(OR(G4425="",G4426="",G4427="",G4428=""),"",(SUMIF(A4425:A$7000,A4425,G4425:G$7000)))</f>
        <v>0.10540000000000002</v>
      </c>
      <c r="I4425" s="55" t="str">
        <f t="shared" si="414"/>
        <v/>
      </c>
      <c r="J4425" s="61" t="str">
        <f t="shared" si="410"/>
        <v/>
      </c>
      <c r="K4425" s="55">
        <f t="array" ref="K4425">(MAX(IF($A4425=InsertVoiceSwitchActivateLOG!A$1:A$7000,InsertVoiceSwitchActivateLOG!H$1:H$7000,0)))</f>
        <v>0.1273</v>
      </c>
      <c r="L4425" s="55" t="str">
        <f t="shared" si="415"/>
        <v/>
      </c>
      <c r="M4425" s="55">
        <f t="shared" si="413"/>
        <v>17.699999999990723</v>
      </c>
      <c r="N4425" s="59">
        <f t="shared" si="411"/>
        <v>88</v>
      </c>
      <c r="O4425" s="59">
        <f t="shared" si="412"/>
        <v>1</v>
      </c>
    </row>
    <row r="4426" spans="1:15" ht="12.5" customHeight="1" x14ac:dyDescent="0.35">
      <c r="A4426" s="61">
        <v>88</v>
      </c>
      <c r="B4426" s="61" t="s">
        <v>56</v>
      </c>
      <c r="C4426" s="70">
        <v>186.18090000000001</v>
      </c>
      <c r="D4426" s="59" t="s">
        <v>50</v>
      </c>
      <c r="E4426" s="61" t="s">
        <v>41</v>
      </c>
      <c r="F4426" s="61" t="s">
        <v>55</v>
      </c>
      <c r="G4426" s="61">
        <v>2.8999999999999998E-3</v>
      </c>
      <c r="H4426" s="61">
        <f>IF(OR(G4426="",G4427="",G4428="",G4429=""),"",(SUMIF(A4426:A$7000,A4426,G4426:G$7000)))</f>
        <v>0.10250000000000001</v>
      </c>
      <c r="I4426" s="61" t="str">
        <f t="shared" si="414"/>
        <v/>
      </c>
      <c r="J4426" s="61" t="str">
        <f t="shared" si="410"/>
        <v/>
      </c>
      <c r="K4426" s="61">
        <f t="array" ref="K4426">(MAX(IF($A4426=InsertVoiceSwitchActivateLOG!A$1:A$7000,InsertVoiceSwitchActivateLOG!H$1:H$7000,0)))</f>
        <v>0.1273</v>
      </c>
      <c r="L4426" s="61" t="str">
        <f t="shared" si="415"/>
        <v/>
      </c>
      <c r="M4426" s="61">
        <f t="shared" si="413"/>
        <v>19.200000000012096</v>
      </c>
      <c r="N4426" s="59">
        <f t="shared" si="411"/>
        <v>88</v>
      </c>
      <c r="O4426" s="59">
        <f t="shared" si="412"/>
        <v>-1</v>
      </c>
    </row>
    <row r="4427" spans="1:15" ht="12.5" customHeight="1" x14ac:dyDescent="0.35">
      <c r="A4427" s="2">
        <v>88</v>
      </c>
      <c r="B4427" s="2" t="s">
        <v>56</v>
      </c>
      <c r="C4427" s="69">
        <v>186.20609999999999</v>
      </c>
      <c r="D4427" t="s">
        <v>50</v>
      </c>
      <c r="E4427" s="2" t="s">
        <v>41</v>
      </c>
      <c r="F4427" s="2" t="s">
        <v>55</v>
      </c>
      <c r="G4427" s="2">
        <v>1.6999999999999999E-3</v>
      </c>
      <c r="H4427" s="2">
        <f>IF(OR(G4427="",G4428="",G4429="",G4430=""),"",(SUMIF(A4427:A$7000,A4427,G4427:G$7000)))</f>
        <v>9.9600000000000022E-2</v>
      </c>
      <c r="I4427" s="55" t="str">
        <f t="shared" si="414"/>
        <v/>
      </c>
      <c r="J4427" s="61" t="str">
        <f t="shared" si="410"/>
        <v/>
      </c>
      <c r="K4427" s="55">
        <f t="array" ref="K4427">(MAX(IF($A4427=InsertVoiceSwitchActivateLOG!A$1:A$7000,InsertVoiceSwitchActivateLOG!H$1:H$7000,0)))</f>
        <v>0.1273</v>
      </c>
      <c r="L4427" s="55" t="str">
        <f t="shared" si="415"/>
        <v/>
      </c>
      <c r="M4427" s="55">
        <f t="shared" si="413"/>
        <v>25.199999999983902</v>
      </c>
      <c r="N4427" s="59">
        <f t="shared" si="411"/>
        <v>88</v>
      </c>
      <c r="O4427" s="59">
        <f t="shared" si="412"/>
        <v>1</v>
      </c>
    </row>
    <row r="4428" spans="1:15" ht="12.5" customHeight="1" x14ac:dyDescent="0.35">
      <c r="A4428" s="61">
        <v>88</v>
      </c>
      <c r="B4428" s="61" t="s">
        <v>56</v>
      </c>
      <c r="C4428" s="70">
        <v>186.2236</v>
      </c>
      <c r="D4428" s="59" t="s">
        <v>50</v>
      </c>
      <c r="E4428" s="61" t="s">
        <v>41</v>
      </c>
      <c r="F4428" s="61" t="s">
        <v>55</v>
      </c>
      <c r="G4428" s="61">
        <v>1.6999999999999999E-3</v>
      </c>
      <c r="H4428" s="61">
        <f>IF(OR(G4428="",G4429="",G4430="",G4431=""),"",(SUMIF(A4428:A$7000,A4428,G4428:G$7000)))</f>
        <v>9.7900000000000015E-2</v>
      </c>
      <c r="I4428" s="61" t="str">
        <f t="shared" si="414"/>
        <v/>
      </c>
      <c r="J4428" s="61" t="str">
        <f t="shared" si="410"/>
        <v/>
      </c>
      <c r="K4428" s="61">
        <f t="array" ref="K4428">(MAX(IF($A4428=InsertVoiceSwitchActivateLOG!A$1:A$7000,InsertVoiceSwitchActivateLOG!H$1:H$7000,0)))</f>
        <v>0.1273</v>
      </c>
      <c r="L4428" s="61" t="str">
        <f t="shared" si="415"/>
        <v/>
      </c>
      <c r="M4428" s="61">
        <f t="shared" si="413"/>
        <v>17.500000000012506</v>
      </c>
      <c r="N4428" s="59">
        <f t="shared" si="411"/>
        <v>88</v>
      </c>
      <c r="O4428" s="59">
        <f t="shared" si="412"/>
        <v>-1</v>
      </c>
    </row>
    <row r="4429" spans="1:15" ht="12.5" customHeight="1" x14ac:dyDescent="0.35">
      <c r="A4429" s="2">
        <v>88</v>
      </c>
      <c r="B4429" s="2" t="s">
        <v>54</v>
      </c>
      <c r="C4429" s="69">
        <v>186.2396</v>
      </c>
      <c r="D4429" t="s">
        <v>50</v>
      </c>
      <c r="E4429" s="2" t="s">
        <v>41</v>
      </c>
      <c r="F4429" s="2" t="s">
        <v>55</v>
      </c>
      <c r="G4429" s="2">
        <v>1E-4</v>
      </c>
      <c r="H4429" s="2">
        <f>IF(OR(G4429="",G4430="",G4431="",G4432=""),"",(SUMIF(A4429:A$7000,A4429,G4429:G$7000)))</f>
        <v>9.6200000000000008E-2</v>
      </c>
      <c r="I4429" s="55" t="str">
        <f t="shared" si="414"/>
        <v/>
      </c>
      <c r="J4429" s="61" t="str">
        <f t="shared" si="410"/>
        <v/>
      </c>
      <c r="K4429" s="55">
        <f t="array" ref="K4429">(MAX(IF($A4429=InsertVoiceSwitchActivateLOG!A$1:A$7000,InsertVoiceSwitchActivateLOG!H$1:H$7000,0)))</f>
        <v>0.1273</v>
      </c>
      <c r="L4429" s="55" t="str">
        <f t="shared" si="415"/>
        <v/>
      </c>
      <c r="M4429" s="55">
        <f t="shared" si="413"/>
        <v>15.999999999991132</v>
      </c>
      <c r="N4429" s="59">
        <f t="shared" si="411"/>
        <v>88</v>
      </c>
      <c r="O4429" s="59">
        <f t="shared" si="412"/>
        <v>1</v>
      </c>
    </row>
    <row r="4430" spans="1:15" ht="12.5" customHeight="1" x14ac:dyDescent="0.35">
      <c r="A4430" s="61">
        <v>88</v>
      </c>
      <c r="B4430" s="61" t="s">
        <v>54</v>
      </c>
      <c r="C4430" s="70">
        <v>186.2561</v>
      </c>
      <c r="D4430" s="59" t="s">
        <v>50</v>
      </c>
      <c r="E4430" s="61" t="s">
        <v>41</v>
      </c>
      <c r="F4430" s="61" t="s">
        <v>55</v>
      </c>
      <c r="G4430" s="61">
        <v>5.0000000000000001E-4</v>
      </c>
      <c r="H4430" s="61">
        <f>IF(OR(G4430="",G4431="",G4432="",G4433=""),"",(SUMIF(A4430:A$7000,A4430,G4430:G$7000)))</f>
        <v>9.6100000000000019E-2</v>
      </c>
      <c r="I4430" s="61" t="str">
        <f t="shared" si="414"/>
        <v/>
      </c>
      <c r="J4430" s="61" t="str">
        <f t="shared" si="410"/>
        <v/>
      </c>
      <c r="K4430" s="61">
        <f t="array" ref="K4430">(MAX(IF($A4430=InsertVoiceSwitchActivateLOG!A$1:A$7000,InsertVoiceSwitchActivateLOG!H$1:H$7000,0)))</f>
        <v>0.1273</v>
      </c>
      <c r="L4430" s="61" t="str">
        <f t="shared" si="415"/>
        <v/>
      </c>
      <c r="M4430" s="61">
        <f t="shared" si="413"/>
        <v>16.500000000007731</v>
      </c>
      <c r="N4430" s="59">
        <f t="shared" si="411"/>
        <v>88</v>
      </c>
      <c r="O4430" s="59">
        <f t="shared" si="412"/>
        <v>1</v>
      </c>
    </row>
    <row r="4431" spans="1:15" ht="12.5" customHeight="1" x14ac:dyDescent="0.35">
      <c r="A4431" s="2">
        <v>88</v>
      </c>
      <c r="B4431" s="2" t="s">
        <v>54</v>
      </c>
      <c r="C4431" s="69">
        <v>186.273</v>
      </c>
      <c r="D4431" t="s">
        <v>50</v>
      </c>
      <c r="E4431" s="2" t="s">
        <v>41</v>
      </c>
      <c r="F4431" s="2" t="s">
        <v>55</v>
      </c>
      <c r="G4431" s="2">
        <v>5.0000000000000001E-4</v>
      </c>
      <c r="H4431" s="2">
        <f>IF(OR(G4431="",G4432="",G4433="",G4434=""),"",(SUMIF(A4431:A$7000,A4431,G4431:G$7000)))</f>
        <v>9.5600000000000018E-2</v>
      </c>
      <c r="I4431" s="55" t="str">
        <f t="shared" si="414"/>
        <v/>
      </c>
      <c r="J4431" s="61" t="str">
        <f t="shared" si="410"/>
        <v/>
      </c>
      <c r="K4431" s="55">
        <f t="array" ref="K4431">(MAX(IF($A4431=InsertVoiceSwitchActivateLOG!A$1:A$7000,InsertVoiceSwitchActivateLOG!H$1:H$7000,0)))</f>
        <v>0.1273</v>
      </c>
      <c r="L4431" s="55" t="str">
        <f t="shared" si="415"/>
        <v/>
      </c>
      <c r="M4431" s="55">
        <f t="shared" si="413"/>
        <v>16.899999999992588</v>
      </c>
      <c r="N4431" s="59">
        <f t="shared" si="411"/>
        <v>88</v>
      </c>
      <c r="O4431" s="59">
        <f t="shared" si="412"/>
        <v>1</v>
      </c>
    </row>
    <row r="4432" spans="1:15" ht="12.5" customHeight="1" x14ac:dyDescent="0.35">
      <c r="A4432" s="61">
        <v>88</v>
      </c>
      <c r="B4432" s="61" t="s">
        <v>56</v>
      </c>
      <c r="C4432" s="70">
        <v>186.28890000000001</v>
      </c>
      <c r="D4432" s="59" t="s">
        <v>50</v>
      </c>
      <c r="E4432" s="61" t="s">
        <v>41</v>
      </c>
      <c r="F4432" s="61" t="s">
        <v>55</v>
      </c>
      <c r="G4432" s="61">
        <v>4.8999999999999998E-3</v>
      </c>
      <c r="H4432" s="61">
        <f>IF(OR(G4432="",G4433="",G4434="",G4435=""),"",(SUMIF(A4432:A$7000,A4432,G4432:G$7000)))</f>
        <v>9.5100000000000018E-2</v>
      </c>
      <c r="I4432" s="61" t="str">
        <f t="shared" si="414"/>
        <v/>
      </c>
      <c r="J4432" s="61" t="str">
        <f t="shared" si="410"/>
        <v/>
      </c>
      <c r="K4432" s="61">
        <f t="array" ref="K4432">(MAX(IF($A4432=InsertVoiceSwitchActivateLOG!A$1:A$7000,InsertVoiceSwitchActivateLOG!H$1:H$7000,0)))</f>
        <v>0.1273</v>
      </c>
      <c r="L4432" s="61" t="str">
        <f t="shared" si="415"/>
        <v/>
      </c>
      <c r="M4432" s="61">
        <f t="shared" si="413"/>
        <v>15.900000000016234</v>
      </c>
      <c r="N4432" s="59">
        <f t="shared" si="411"/>
        <v>88</v>
      </c>
      <c r="O4432" s="59">
        <f t="shared" si="412"/>
        <v>-1</v>
      </c>
    </row>
    <row r="4433" spans="1:15" ht="12.5" customHeight="1" x14ac:dyDescent="0.35">
      <c r="A4433" s="2">
        <v>88</v>
      </c>
      <c r="B4433" s="2" t="s">
        <v>56</v>
      </c>
      <c r="C4433" s="69">
        <v>186.30609999999999</v>
      </c>
      <c r="D4433" t="s">
        <v>50</v>
      </c>
      <c r="E4433" s="2" t="s">
        <v>41</v>
      </c>
      <c r="F4433" s="2" t="s">
        <v>55</v>
      </c>
      <c r="G4433" s="2">
        <v>4.1999999999999997E-3</v>
      </c>
      <c r="H4433" s="2">
        <f>IF(OR(G4433="",G4434="",G4435="",G4436=""),"",(SUMIF(A4433:A$7000,A4433,G4433:G$7000)))</f>
        <v>9.0200000000000016E-2</v>
      </c>
      <c r="I4433" s="55" t="str">
        <f t="shared" si="414"/>
        <v/>
      </c>
      <c r="J4433" s="61" t="str">
        <f t="shared" ref="J4433:J4496" si="416">IF(L4433="","",(VLOOKUP(A4433,A4433:E11417,5,FALSE)))</f>
        <v/>
      </c>
      <c r="K4433" s="55">
        <f t="array" ref="K4433">(MAX(IF($A4433=InsertVoiceSwitchActivateLOG!A$1:A$7000,InsertVoiceSwitchActivateLOG!H$1:H$7000,0)))</f>
        <v>0.1273</v>
      </c>
      <c r="L4433" s="55" t="str">
        <f t="shared" si="415"/>
        <v/>
      </c>
      <c r="M4433" s="55">
        <f t="shared" si="413"/>
        <v>17.199999999974125</v>
      </c>
      <c r="N4433" s="59">
        <f t="shared" ref="N4433:N4496" si="417">IF(AND(G4433&gt;0,G4434&gt;0,G4432&gt;0),A4433,"")</f>
        <v>88</v>
      </c>
      <c r="O4433" s="59">
        <f t="shared" ref="O4433:O4496" si="418">IF(N4433="","",(IF(G4433&gt;G4434,-1,1)))</f>
        <v>1</v>
      </c>
    </row>
    <row r="4434" spans="1:15" ht="12.5" customHeight="1" x14ac:dyDescent="0.35">
      <c r="A4434" s="61">
        <v>88</v>
      </c>
      <c r="B4434" s="61" t="s">
        <v>56</v>
      </c>
      <c r="C4434" s="70">
        <v>186.32159999999999</v>
      </c>
      <c r="D4434" s="59" t="s">
        <v>50</v>
      </c>
      <c r="E4434" s="61" t="s">
        <v>41</v>
      </c>
      <c r="F4434" s="61" t="s">
        <v>55</v>
      </c>
      <c r="G4434" s="61">
        <v>4.1999999999999997E-3</v>
      </c>
      <c r="H4434" s="61">
        <f>IF(OR(G4434="",G4435="",G4436="",G4437=""),"",(SUMIF(A4434:A$7000,A4434,G4434:G$7000)))</f>
        <v>8.6000000000000007E-2</v>
      </c>
      <c r="I4434" s="61" t="str">
        <f t="shared" si="414"/>
        <v/>
      </c>
      <c r="J4434" s="61" t="str">
        <f t="shared" si="416"/>
        <v/>
      </c>
      <c r="K4434" s="61">
        <f t="array" ref="K4434">(MAX(IF($A4434=InsertVoiceSwitchActivateLOG!A$1:A$7000,InsertVoiceSwitchActivateLOG!H$1:H$7000,0)))</f>
        <v>0.1273</v>
      </c>
      <c r="L4434" s="61" t="str">
        <f t="shared" si="415"/>
        <v/>
      </c>
      <c r="M4434" s="61">
        <f t="shared" ref="M4434:M4497" si="419">IF(A4434=A4433,ABS(C4434-C4433),0)*1000</f>
        <v>15.500000000002956</v>
      </c>
      <c r="N4434" s="59">
        <f t="shared" si="417"/>
        <v>88</v>
      </c>
      <c r="O4434" s="59">
        <f t="shared" si="418"/>
        <v>1</v>
      </c>
    </row>
    <row r="4435" spans="1:15" ht="12.5" customHeight="1" x14ac:dyDescent="0.35">
      <c r="A4435" s="2">
        <v>88</v>
      </c>
      <c r="B4435" s="2" t="s">
        <v>56</v>
      </c>
      <c r="C4435" s="69">
        <v>186.33799999999999</v>
      </c>
      <c r="D4435" t="s">
        <v>50</v>
      </c>
      <c r="E4435" s="2" t="s">
        <v>41</v>
      </c>
      <c r="F4435" s="2" t="s">
        <v>55</v>
      </c>
      <c r="G4435" s="2">
        <v>2.23E-2</v>
      </c>
      <c r="H4435" s="2">
        <f>IF(OR(G4435="",G4436="",G4437="",G4438=""),"",(SUMIF(A4435:A$7000,A4435,G4435:G$7000)))</f>
        <v>8.1800000000000012E-2</v>
      </c>
      <c r="I4435" s="55" t="str">
        <f t="shared" si="414"/>
        <v/>
      </c>
      <c r="J4435" s="61" t="str">
        <f t="shared" si="416"/>
        <v/>
      </c>
      <c r="K4435" s="55">
        <f t="array" ref="K4435">(MAX(IF($A4435=InsertVoiceSwitchActivateLOG!A$1:A$7000,InsertVoiceSwitchActivateLOG!H$1:H$7000,0)))</f>
        <v>0.1273</v>
      </c>
      <c r="L4435" s="55" t="str">
        <f t="shared" si="415"/>
        <v/>
      </c>
      <c r="M4435" s="55">
        <f t="shared" si="419"/>
        <v>16.400000000004411</v>
      </c>
      <c r="N4435" s="59">
        <f t="shared" si="417"/>
        <v>88</v>
      </c>
      <c r="O4435" s="59">
        <f t="shared" si="418"/>
        <v>-1</v>
      </c>
    </row>
    <row r="4436" spans="1:15" ht="12.5" customHeight="1" x14ac:dyDescent="0.35">
      <c r="A4436" s="61">
        <v>88</v>
      </c>
      <c r="B4436" s="61" t="s">
        <v>56</v>
      </c>
      <c r="C4436" s="70">
        <v>186.35329999999999</v>
      </c>
      <c r="D4436" s="59" t="s">
        <v>50</v>
      </c>
      <c r="E4436" s="61" t="s">
        <v>41</v>
      </c>
      <c r="F4436" s="61" t="s">
        <v>55</v>
      </c>
      <c r="G4436" s="61">
        <v>1.0200000000000001E-2</v>
      </c>
      <c r="H4436" s="61">
        <f>IF(OR(G4436="",G4437="",G4438="",G4439=""),"",(SUMIF(A4436:A$7000,A4436,G4436:G$7000)))</f>
        <v>5.9499999999999997E-2</v>
      </c>
      <c r="I4436" s="61" t="str">
        <f t="shared" si="414"/>
        <v/>
      </c>
      <c r="J4436" s="61" t="str">
        <f t="shared" si="416"/>
        <v/>
      </c>
      <c r="K4436" s="61">
        <f t="array" ref="K4436">(MAX(IF($A4436=InsertVoiceSwitchActivateLOG!A$1:A$7000,InsertVoiceSwitchActivateLOG!H$1:H$7000,0)))</f>
        <v>0.1273</v>
      </c>
      <c r="L4436" s="61" t="str">
        <f t="shared" si="415"/>
        <v/>
      </c>
      <c r="M4436" s="61">
        <f t="shared" si="419"/>
        <v>15.299999999996317</v>
      </c>
      <c r="N4436" s="59">
        <f t="shared" si="417"/>
        <v>88</v>
      </c>
      <c r="O4436" s="59">
        <f t="shared" si="418"/>
        <v>-1</v>
      </c>
    </row>
    <row r="4437" spans="1:15" ht="12.5" customHeight="1" x14ac:dyDescent="0.35">
      <c r="A4437" s="2">
        <v>88</v>
      </c>
      <c r="B4437" s="2" t="s">
        <v>56</v>
      </c>
      <c r="C4437" s="69">
        <v>186.36959999999999</v>
      </c>
      <c r="D4437" t="s">
        <v>50</v>
      </c>
      <c r="E4437" s="2" t="s">
        <v>41</v>
      </c>
      <c r="F4437" s="2" t="s">
        <v>55</v>
      </c>
      <c r="G4437" s="2">
        <v>8.5000000000000006E-3</v>
      </c>
      <c r="H4437" s="2">
        <f>IF(OR(G4437="",G4438="",G4439="",G4440=""),"",(SUMIF(A4437:A$7000,A4437,G4437:G$7000)))</f>
        <v>4.9299999999999997E-2</v>
      </c>
      <c r="I4437" s="55" t="str">
        <f t="shared" si="414"/>
        <v/>
      </c>
      <c r="J4437" s="61" t="str">
        <f t="shared" si="416"/>
        <v/>
      </c>
      <c r="K4437" s="55">
        <f t="array" ref="K4437">(MAX(IF($A4437=InsertVoiceSwitchActivateLOG!A$1:A$7000,InsertVoiceSwitchActivateLOG!H$1:H$7000,0)))</f>
        <v>0.1273</v>
      </c>
      <c r="L4437" s="55" t="str">
        <f t="shared" si="415"/>
        <v/>
      </c>
      <c r="M4437" s="55">
        <f t="shared" si="419"/>
        <v>16.300000000001091</v>
      </c>
      <c r="N4437" s="59">
        <f t="shared" si="417"/>
        <v>88</v>
      </c>
      <c r="O4437" s="59">
        <f t="shared" si="418"/>
        <v>-1</v>
      </c>
    </row>
    <row r="4438" spans="1:15" ht="12.5" customHeight="1" x14ac:dyDescent="0.35">
      <c r="A4438" s="61">
        <v>88</v>
      </c>
      <c r="B4438" s="61" t="s">
        <v>56</v>
      </c>
      <c r="C4438" s="70">
        <v>186.3853</v>
      </c>
      <c r="D4438" s="59" t="s">
        <v>50</v>
      </c>
      <c r="E4438" s="61" t="s">
        <v>41</v>
      </c>
      <c r="F4438" s="61" t="s">
        <v>55</v>
      </c>
      <c r="G4438" s="61">
        <v>7.4999999999999997E-3</v>
      </c>
      <c r="H4438" s="61">
        <f>IF(OR(G4438="",G4439="",G4440="",G4441=""),"",(SUMIF(A4438:A$7000,A4438,G4438:G$7000)))</f>
        <v>4.0799999999999996E-2</v>
      </c>
      <c r="I4438" s="61" t="str">
        <f t="shared" si="414"/>
        <v/>
      </c>
      <c r="J4438" s="61" t="str">
        <f t="shared" si="416"/>
        <v/>
      </c>
      <c r="K4438" s="61">
        <f t="array" ref="K4438">(MAX(IF($A4438=InsertVoiceSwitchActivateLOG!A$1:A$7000,InsertVoiceSwitchActivateLOG!H$1:H$7000,0)))</f>
        <v>0.1273</v>
      </c>
      <c r="L4438" s="61" t="str">
        <f t="shared" si="415"/>
        <v/>
      </c>
      <c r="M4438" s="61">
        <f t="shared" si="419"/>
        <v>15.700000000009595</v>
      </c>
      <c r="N4438" s="59">
        <f t="shared" si="417"/>
        <v>88</v>
      </c>
      <c r="O4438" s="59">
        <f t="shared" si="418"/>
        <v>1</v>
      </c>
    </row>
    <row r="4439" spans="1:15" ht="12.5" customHeight="1" x14ac:dyDescent="0.35">
      <c r="A4439" s="2">
        <v>88</v>
      </c>
      <c r="B4439" s="2" t="s">
        <v>56</v>
      </c>
      <c r="C4439" s="69">
        <v>186.40190000000001</v>
      </c>
      <c r="D4439" t="s">
        <v>50</v>
      </c>
      <c r="E4439" s="2" t="s">
        <v>41</v>
      </c>
      <c r="F4439" s="2" t="s">
        <v>55</v>
      </c>
      <c r="G4439" s="2">
        <v>7.4999999999999997E-3</v>
      </c>
      <c r="H4439" s="2">
        <f>IF(OR(G4439="",G4440="",G4441="",G4442=""),"",(SUMIF(A4439:A$7000,A4439,G4439:G$7000)))</f>
        <v>3.3300000000000003E-2</v>
      </c>
      <c r="I4439" s="55" t="str">
        <f t="shared" si="414"/>
        <v/>
      </c>
      <c r="J4439" s="61" t="str">
        <f t="shared" si="416"/>
        <v/>
      </c>
      <c r="K4439" s="55">
        <f t="array" ref="K4439">(MAX(IF($A4439=InsertVoiceSwitchActivateLOG!A$1:A$7000,InsertVoiceSwitchActivateLOG!H$1:H$7000,0)))</f>
        <v>0.1273</v>
      </c>
      <c r="L4439" s="55" t="str">
        <f t="shared" si="415"/>
        <v/>
      </c>
      <c r="M4439" s="55">
        <f t="shared" si="419"/>
        <v>16.60000000001105</v>
      </c>
      <c r="N4439" s="59">
        <f t="shared" si="417"/>
        <v>88</v>
      </c>
      <c r="O4439" s="59">
        <f t="shared" si="418"/>
        <v>-1</v>
      </c>
    </row>
    <row r="4440" spans="1:15" ht="12.5" customHeight="1" x14ac:dyDescent="0.35">
      <c r="A4440" s="61">
        <v>88</v>
      </c>
      <c r="B4440" s="61" t="s">
        <v>56</v>
      </c>
      <c r="C4440" s="70">
        <v>186.4187</v>
      </c>
      <c r="D4440" s="59" t="s">
        <v>50</v>
      </c>
      <c r="E4440" s="61" t="s">
        <v>41</v>
      </c>
      <c r="F4440" s="61" t="s">
        <v>55</v>
      </c>
      <c r="G4440" s="61">
        <v>6.7999999999999996E-3</v>
      </c>
      <c r="H4440" s="61">
        <f>IF(OR(G4440="",G4441="",G4442="",G4443=""),"",(SUMIF(A4440:A$7000,A4440,G4440:G$7000)))</f>
        <v>2.5799999999999997E-2</v>
      </c>
      <c r="I4440" s="61" t="str">
        <f t="shared" si="414"/>
        <v/>
      </c>
      <c r="J4440" s="61" t="str">
        <f t="shared" si="416"/>
        <v/>
      </c>
      <c r="K4440" s="61">
        <f t="array" ref="K4440">(MAX(IF($A4440=InsertVoiceSwitchActivateLOG!A$1:A$7000,InsertVoiceSwitchActivateLOG!H$1:H$7000,0)))</f>
        <v>0.1273</v>
      </c>
      <c r="L4440" s="61" t="str">
        <f t="shared" si="415"/>
        <v/>
      </c>
      <c r="M4440" s="61">
        <f t="shared" si="419"/>
        <v>16.799999999989268</v>
      </c>
      <c r="N4440" s="59">
        <f t="shared" si="417"/>
        <v>88</v>
      </c>
      <c r="O4440" s="59">
        <f t="shared" si="418"/>
        <v>-1</v>
      </c>
    </row>
    <row r="4441" spans="1:15" ht="12.5" customHeight="1" x14ac:dyDescent="0.35">
      <c r="A4441" s="2">
        <v>88</v>
      </c>
      <c r="B4441" s="2" t="s">
        <v>56</v>
      </c>
      <c r="C4441" s="69">
        <v>186.43639999999999</v>
      </c>
      <c r="D4441" t="s">
        <v>50</v>
      </c>
      <c r="E4441" s="2" t="s">
        <v>41</v>
      </c>
      <c r="F4441" s="2" t="s">
        <v>55</v>
      </c>
      <c r="G4441" s="2">
        <v>3.0999999999999999E-3</v>
      </c>
      <c r="H4441" s="2">
        <f>IF(OR(G4441="",G4442="",G4443="",G4444=""),"",(SUMIF(A4441:A$7000,A4441,G4441:G$7000)))</f>
        <v>1.9E-2</v>
      </c>
      <c r="I4441" s="55" t="str">
        <f t="shared" si="414"/>
        <v/>
      </c>
      <c r="J4441" s="61" t="str">
        <f t="shared" si="416"/>
        <v/>
      </c>
      <c r="K4441" s="55">
        <f t="array" ref="K4441">(MAX(IF($A4441=InsertVoiceSwitchActivateLOG!A$1:A$7000,InsertVoiceSwitchActivateLOG!H$1:H$7000,0)))</f>
        <v>0.1273</v>
      </c>
      <c r="L4441" s="55" t="str">
        <f t="shared" si="415"/>
        <v/>
      </c>
      <c r="M4441" s="55">
        <f t="shared" si="419"/>
        <v>17.699999999990723</v>
      </c>
      <c r="N4441" s="59">
        <f t="shared" si="417"/>
        <v>88</v>
      </c>
      <c r="O4441" s="59">
        <f t="shared" si="418"/>
        <v>1</v>
      </c>
    </row>
    <row r="4442" spans="1:15" ht="12.5" customHeight="1" x14ac:dyDescent="0.35">
      <c r="A4442" s="61">
        <v>88</v>
      </c>
      <c r="B4442" s="61" t="s">
        <v>56</v>
      </c>
      <c r="C4442" s="70">
        <v>186.4538</v>
      </c>
      <c r="D4442" s="59" t="s">
        <v>50</v>
      </c>
      <c r="E4442" s="61" t="s">
        <v>41</v>
      </c>
      <c r="F4442" s="61" t="s">
        <v>55</v>
      </c>
      <c r="G4442" s="61">
        <v>3.0999999999999999E-3</v>
      </c>
      <c r="H4442" s="61">
        <f>IF(OR(G4442="",G4443="",G4444="",G4445=""),"",(SUMIF(A4442:A$7000,A4442,G4442:G$7000)))</f>
        <v>1.5899999999999997E-2</v>
      </c>
      <c r="I4442" s="61" t="str">
        <f t="shared" ref="I4442:I4505" si="420">IF(L4442="","",A4442)</f>
        <v/>
      </c>
      <c r="J4442" s="61" t="str">
        <f t="shared" si="416"/>
        <v/>
      </c>
      <c r="K4442" s="61">
        <f t="array" ref="K4442">(MAX(IF($A4442=InsertVoiceSwitchActivateLOG!A$1:A$7000,InsertVoiceSwitchActivateLOG!H$1:H$7000,0)))</f>
        <v>0.1273</v>
      </c>
      <c r="L4442" s="61" t="str">
        <f t="shared" ref="L4442:L4505" si="421">IF(H4442="","",IF(AND(H4441="",H4440="",H4439=""),C4442,""))</f>
        <v/>
      </c>
      <c r="M4442" s="61">
        <f t="shared" si="419"/>
        <v>17.400000000009186</v>
      </c>
      <c r="N4442" s="59">
        <f t="shared" si="417"/>
        <v>88</v>
      </c>
      <c r="O4442" s="59">
        <f t="shared" si="418"/>
        <v>1</v>
      </c>
    </row>
    <row r="4443" spans="1:15" ht="12.5" customHeight="1" x14ac:dyDescent="0.35">
      <c r="A4443" s="2">
        <v>88</v>
      </c>
      <c r="B4443" s="2" t="s">
        <v>56</v>
      </c>
      <c r="C4443" s="69">
        <v>186.4709</v>
      </c>
      <c r="D4443" t="s">
        <v>50</v>
      </c>
      <c r="E4443" s="2" t="s">
        <v>41</v>
      </c>
      <c r="F4443" s="2" t="s">
        <v>55</v>
      </c>
      <c r="G4443" s="2">
        <v>6.1999999999999998E-3</v>
      </c>
      <c r="H4443" s="2" t="str">
        <f>IF(OR(G4443="",G4444="",G4445="",G4446=""),"",(SUMIF(A4443:A$7000,A4443,G4443:G$7000)))</f>
        <v/>
      </c>
      <c r="I4443" s="55" t="str">
        <f t="shared" si="420"/>
        <v/>
      </c>
      <c r="J4443" s="61" t="str">
        <f t="shared" si="416"/>
        <v/>
      </c>
      <c r="K4443" s="55">
        <f t="array" ref="K4443">(MAX(IF($A4443=InsertVoiceSwitchActivateLOG!A$1:A$7000,InsertVoiceSwitchActivateLOG!H$1:H$7000,0)))</f>
        <v>0.1273</v>
      </c>
      <c r="L4443" s="55" t="str">
        <f t="shared" si="421"/>
        <v/>
      </c>
      <c r="M4443" s="55">
        <f t="shared" si="419"/>
        <v>17.099999999999227</v>
      </c>
      <c r="N4443" s="59">
        <f t="shared" si="417"/>
        <v>88</v>
      </c>
      <c r="O4443" s="59">
        <f t="shared" si="418"/>
        <v>1</v>
      </c>
    </row>
    <row r="4444" spans="1:15" ht="12.5" customHeight="1" x14ac:dyDescent="0.35">
      <c r="A4444" s="61">
        <v>88</v>
      </c>
      <c r="B4444" s="61" t="s">
        <v>56</v>
      </c>
      <c r="C4444" s="70">
        <v>186.48910000000001</v>
      </c>
      <c r="D4444" s="59" t="s">
        <v>50</v>
      </c>
      <c r="E4444" s="61" t="s">
        <v>41</v>
      </c>
      <c r="F4444" s="61" t="s">
        <v>55</v>
      </c>
      <c r="G4444" s="61">
        <v>6.4999999999999997E-3</v>
      </c>
      <c r="H4444" s="61" t="str">
        <f>IF(OR(G4444="",G4445="",G4446="",G4447=""),"",(SUMIF(A4444:A$7000,A4444,G4444:G$7000)))</f>
        <v/>
      </c>
      <c r="I4444" s="61" t="str">
        <f t="shared" si="420"/>
        <v/>
      </c>
      <c r="J4444" s="61" t="str">
        <f t="shared" si="416"/>
        <v/>
      </c>
      <c r="K4444" s="61">
        <f t="array" ref="K4444">(MAX(IF($A4444=InsertVoiceSwitchActivateLOG!A$1:A$7000,InsertVoiceSwitchActivateLOG!H$1:H$7000,0)))</f>
        <v>0.1273</v>
      </c>
      <c r="L4444" s="61" t="str">
        <f t="shared" si="421"/>
        <v/>
      </c>
      <c r="M4444" s="61">
        <f t="shared" si="419"/>
        <v>18.200000000007321</v>
      </c>
      <c r="N4444" s="59">
        <f t="shared" si="417"/>
        <v>88</v>
      </c>
      <c r="O4444" s="59">
        <f t="shared" si="418"/>
        <v>-1</v>
      </c>
    </row>
    <row r="4445" spans="1:15" ht="12.5" customHeight="1" x14ac:dyDescent="0.35">
      <c r="A4445" s="2">
        <v>88</v>
      </c>
      <c r="B4445" s="2" t="s">
        <v>54</v>
      </c>
      <c r="C4445" s="69">
        <v>186.50890000000001</v>
      </c>
      <c r="D4445" t="s">
        <v>50</v>
      </c>
      <c r="E4445" s="2" t="s">
        <v>41</v>
      </c>
      <c r="F4445" s="2" t="s">
        <v>55</v>
      </c>
      <c r="G4445" s="2">
        <v>1E-4</v>
      </c>
      <c r="H4445" s="2" t="str">
        <f>IF(OR(G4445="",G4446="",G4447="",G4448=""),"",(SUMIF(A4445:A$7000,A4445,G4445:G$7000)))</f>
        <v/>
      </c>
      <c r="I4445" s="55" t="str">
        <f t="shared" si="420"/>
        <v/>
      </c>
      <c r="J4445" s="61" t="str">
        <f t="shared" si="416"/>
        <v/>
      </c>
      <c r="K4445" s="55">
        <f t="array" ref="K4445">(MAX(IF($A4445=InsertVoiceSwitchActivateLOG!A$1:A$7000,InsertVoiceSwitchActivateLOG!H$1:H$7000,0)))</f>
        <v>0.1273</v>
      </c>
      <c r="L4445" s="55" t="str">
        <f t="shared" si="421"/>
        <v/>
      </c>
      <c r="M4445" s="55">
        <f t="shared" si="419"/>
        <v>19.800000000003593</v>
      </c>
      <c r="N4445" s="59" t="str">
        <f t="shared" si="417"/>
        <v/>
      </c>
      <c r="O4445" s="59" t="str">
        <f t="shared" si="418"/>
        <v/>
      </c>
    </row>
    <row r="4446" spans="1:15" ht="12.5" customHeight="1" x14ac:dyDescent="0.35">
      <c r="A4446" s="61">
        <v>88</v>
      </c>
      <c r="B4446" s="61" t="s">
        <v>54</v>
      </c>
      <c r="C4446" s="70">
        <v>186.5325</v>
      </c>
      <c r="D4446" s="59" t="s">
        <v>50</v>
      </c>
      <c r="E4446" s="61" t="s">
        <v>41</v>
      </c>
      <c r="F4446" s="61" t="s">
        <v>55</v>
      </c>
      <c r="G4446" s="61"/>
      <c r="H4446" s="61" t="str">
        <f>IF(OR(G4446="",G4447="",G4448="",G4449=""),"",(SUMIF(A4446:A$7000,A4446,G4446:G$7000)))</f>
        <v/>
      </c>
      <c r="I4446" s="61" t="str">
        <f t="shared" si="420"/>
        <v/>
      </c>
      <c r="J4446" s="61" t="str">
        <f t="shared" si="416"/>
        <v/>
      </c>
      <c r="K4446" s="61">
        <f t="array" ref="K4446">(MAX(IF($A4446=InsertVoiceSwitchActivateLOG!A$1:A$7000,InsertVoiceSwitchActivateLOG!H$1:H$7000,0)))</f>
        <v>0.1273</v>
      </c>
      <c r="L4446" s="61" t="str">
        <f t="shared" si="421"/>
        <v/>
      </c>
      <c r="M4446" s="61">
        <f t="shared" si="419"/>
        <v>23.599999999987631</v>
      </c>
      <c r="N4446" s="59" t="str">
        <f t="shared" si="417"/>
        <v/>
      </c>
      <c r="O4446" s="59" t="str">
        <f t="shared" si="418"/>
        <v/>
      </c>
    </row>
    <row r="4447" spans="1:15" ht="12.5" customHeight="1" x14ac:dyDescent="0.35">
      <c r="A4447" s="2">
        <v>88</v>
      </c>
      <c r="B4447" s="2" t="s">
        <v>54</v>
      </c>
      <c r="C4447" s="69">
        <v>186.55680000000001</v>
      </c>
      <c r="D4447" t="s">
        <v>50</v>
      </c>
      <c r="E4447" s="2" t="s">
        <v>41</v>
      </c>
      <c r="F4447" s="2" t="s">
        <v>55</v>
      </c>
      <c r="G4447" s="2"/>
      <c r="H4447" s="2" t="str">
        <f>IF(OR(G4447="",G4448="",G4449="",G4450=""),"",(SUMIF(A4447:A$7000,A4447,G4447:G$7000)))</f>
        <v/>
      </c>
      <c r="I4447" s="55" t="str">
        <f t="shared" si="420"/>
        <v/>
      </c>
      <c r="J4447" s="61" t="str">
        <f t="shared" si="416"/>
        <v/>
      </c>
      <c r="K4447" s="55">
        <f t="array" ref="K4447">(MAX(IF($A4447=InsertVoiceSwitchActivateLOG!A$1:A$7000,InsertVoiceSwitchActivateLOG!H$1:H$7000,0)))</f>
        <v>0.1273</v>
      </c>
      <c r="L4447" s="55" t="str">
        <f t="shared" si="421"/>
        <v/>
      </c>
      <c r="M4447" s="55">
        <f t="shared" si="419"/>
        <v>24.300000000010868</v>
      </c>
      <c r="N4447" s="59" t="str">
        <f t="shared" si="417"/>
        <v/>
      </c>
      <c r="O4447" s="59" t="str">
        <f t="shared" si="418"/>
        <v/>
      </c>
    </row>
    <row r="4448" spans="1:15" ht="12.5" customHeight="1" x14ac:dyDescent="0.35">
      <c r="A4448" s="61">
        <v>89</v>
      </c>
      <c r="B4448" s="61" t="s">
        <v>54</v>
      </c>
      <c r="C4448" s="70">
        <v>187.5831</v>
      </c>
      <c r="D4448" s="59" t="s">
        <v>50</v>
      </c>
      <c r="E4448" s="61" t="s">
        <v>44</v>
      </c>
      <c r="F4448" s="61" t="s">
        <v>55</v>
      </c>
      <c r="G4448" s="61"/>
      <c r="H4448" s="61" t="str">
        <f>IF(OR(G4448="",G4449="",G4450="",G4451=""),"",(SUMIF(A4448:A$7000,A4448,G4448:G$7000)))</f>
        <v/>
      </c>
      <c r="I4448" s="61" t="str">
        <f t="shared" si="420"/>
        <v/>
      </c>
      <c r="J4448" s="61" t="str">
        <f t="shared" si="416"/>
        <v/>
      </c>
      <c r="K4448" s="61">
        <f t="array" ref="K4448">(MAX(IF($A4448=InsertVoiceSwitchActivateLOG!A$1:A$7000,InsertVoiceSwitchActivateLOG!H$1:H$7000,0)))</f>
        <v>1.6699999999999996E-2</v>
      </c>
      <c r="L4448" s="61" t="str">
        <f t="shared" si="421"/>
        <v/>
      </c>
      <c r="M4448" s="61">
        <f t="shared" si="419"/>
        <v>0</v>
      </c>
      <c r="N4448" s="59" t="str">
        <f t="shared" si="417"/>
        <v/>
      </c>
      <c r="O4448" s="59" t="str">
        <f t="shared" si="418"/>
        <v/>
      </c>
    </row>
    <row r="4449" spans="1:15" ht="12.5" customHeight="1" x14ac:dyDescent="0.35">
      <c r="A4449" s="2">
        <v>89</v>
      </c>
      <c r="B4449" s="2" t="s">
        <v>54</v>
      </c>
      <c r="C4449" s="69">
        <v>187.60329999999999</v>
      </c>
      <c r="D4449" t="s">
        <v>50</v>
      </c>
      <c r="E4449" s="2" t="s">
        <v>44</v>
      </c>
      <c r="F4449" s="2" t="s">
        <v>55</v>
      </c>
      <c r="G4449" s="2"/>
      <c r="H4449" s="2" t="str">
        <f>IF(OR(G4449="",G4450="",G4451="",G4452=""),"",(SUMIF(A4449:A$7000,A4449,G4449:G$7000)))</f>
        <v/>
      </c>
      <c r="I4449" s="55" t="str">
        <f t="shared" si="420"/>
        <v/>
      </c>
      <c r="J4449" s="61" t="str">
        <f t="shared" si="416"/>
        <v/>
      </c>
      <c r="K4449" s="55">
        <f t="array" ref="K4449">(MAX(IF($A4449=InsertVoiceSwitchActivateLOG!A$1:A$7000,InsertVoiceSwitchActivateLOG!H$1:H$7000,0)))</f>
        <v>1.6699999999999996E-2</v>
      </c>
      <c r="L4449" s="55" t="str">
        <f t="shared" si="421"/>
        <v/>
      </c>
      <c r="M4449" s="55">
        <f t="shared" si="419"/>
        <v>20.199999999988449</v>
      </c>
      <c r="N4449" s="59" t="str">
        <f t="shared" si="417"/>
        <v/>
      </c>
      <c r="O4449" s="59" t="str">
        <f t="shared" si="418"/>
        <v/>
      </c>
    </row>
    <row r="4450" spans="1:15" ht="12.5" customHeight="1" x14ac:dyDescent="0.35">
      <c r="A4450" s="61">
        <v>89</v>
      </c>
      <c r="B4450" s="61" t="s">
        <v>54</v>
      </c>
      <c r="C4450" s="70">
        <v>187.62280000000001</v>
      </c>
      <c r="D4450" s="59" t="s">
        <v>50</v>
      </c>
      <c r="E4450" s="61" t="s">
        <v>44</v>
      </c>
      <c r="F4450" s="61" t="s">
        <v>55</v>
      </c>
      <c r="G4450" s="61"/>
      <c r="H4450" s="61" t="str">
        <f>IF(OR(G4450="",G4451="",G4452="",G4453=""),"",(SUMIF(A4450:A$7000,A4450,G4450:G$7000)))</f>
        <v/>
      </c>
      <c r="I4450" s="61" t="str">
        <f t="shared" si="420"/>
        <v/>
      </c>
      <c r="J4450" s="61" t="str">
        <f t="shared" si="416"/>
        <v/>
      </c>
      <c r="K4450" s="61">
        <f t="array" ref="K4450">(MAX(IF($A4450=InsertVoiceSwitchActivateLOG!A$1:A$7000,InsertVoiceSwitchActivateLOG!H$1:H$7000,0)))</f>
        <v>1.6699999999999996E-2</v>
      </c>
      <c r="L4450" s="61" t="str">
        <f t="shared" si="421"/>
        <v/>
      </c>
      <c r="M4450" s="61">
        <f t="shared" si="419"/>
        <v>19.500000000022055</v>
      </c>
      <c r="N4450" s="59" t="str">
        <f t="shared" si="417"/>
        <v/>
      </c>
      <c r="O4450" s="59" t="str">
        <f t="shared" si="418"/>
        <v/>
      </c>
    </row>
    <row r="4451" spans="1:15" ht="12.5" customHeight="1" x14ac:dyDescent="0.35">
      <c r="A4451" s="2">
        <v>89</v>
      </c>
      <c r="B4451" s="2" t="s">
        <v>54</v>
      </c>
      <c r="C4451" s="69">
        <v>187.64230000000001</v>
      </c>
      <c r="D4451" t="s">
        <v>50</v>
      </c>
      <c r="E4451" s="2" t="s">
        <v>44</v>
      </c>
      <c r="F4451" s="2" t="s">
        <v>55</v>
      </c>
      <c r="G4451" s="2"/>
      <c r="H4451" s="2" t="str">
        <f>IF(OR(G4451="",G4452="",G4453="",G4454=""),"",(SUMIF(A4451:A$7000,A4451,G4451:G$7000)))</f>
        <v/>
      </c>
      <c r="I4451" s="55" t="str">
        <f t="shared" si="420"/>
        <v/>
      </c>
      <c r="J4451" s="61" t="str">
        <f t="shared" si="416"/>
        <v/>
      </c>
      <c r="K4451" s="55">
        <f t="array" ref="K4451">(MAX(IF($A4451=InsertVoiceSwitchActivateLOG!A$1:A$7000,InsertVoiceSwitchActivateLOG!H$1:H$7000,0)))</f>
        <v>1.6699999999999996E-2</v>
      </c>
      <c r="L4451" s="55" t="str">
        <f t="shared" si="421"/>
        <v/>
      </c>
      <c r="M4451" s="55">
        <f t="shared" si="419"/>
        <v>19.499999999993634</v>
      </c>
      <c r="N4451" s="59" t="str">
        <f t="shared" si="417"/>
        <v/>
      </c>
      <c r="O4451" s="59" t="str">
        <f t="shared" si="418"/>
        <v/>
      </c>
    </row>
    <row r="4452" spans="1:15" ht="12.5" customHeight="1" x14ac:dyDescent="0.35">
      <c r="A4452" s="61">
        <v>89</v>
      </c>
      <c r="B4452" s="61" t="s">
        <v>54</v>
      </c>
      <c r="C4452" s="70">
        <v>187.66309999999999</v>
      </c>
      <c r="D4452" s="59" t="s">
        <v>50</v>
      </c>
      <c r="E4452" s="61" t="s">
        <v>44</v>
      </c>
      <c r="F4452" s="61" t="s">
        <v>55</v>
      </c>
      <c r="G4452" s="61"/>
      <c r="H4452" s="61" t="str">
        <f>IF(OR(G4452="",G4453="",G4454="",G4455=""),"",(SUMIF(A4452:A$7000,A4452,G4452:G$7000)))</f>
        <v/>
      </c>
      <c r="I4452" s="61" t="str">
        <f t="shared" si="420"/>
        <v/>
      </c>
      <c r="J4452" s="61" t="str">
        <f t="shared" si="416"/>
        <v/>
      </c>
      <c r="K4452" s="61">
        <f t="array" ref="K4452">(MAX(IF($A4452=InsertVoiceSwitchActivateLOG!A$1:A$7000,InsertVoiceSwitchActivateLOG!H$1:H$7000,0)))</f>
        <v>1.6699999999999996E-2</v>
      </c>
      <c r="L4452" s="61" t="str">
        <f t="shared" si="421"/>
        <v/>
      </c>
      <c r="M4452" s="61">
        <f t="shared" si="419"/>
        <v>20.799999999979946</v>
      </c>
      <c r="N4452" s="59" t="str">
        <f t="shared" si="417"/>
        <v/>
      </c>
      <c r="O4452" s="59" t="str">
        <f t="shared" si="418"/>
        <v/>
      </c>
    </row>
    <row r="4453" spans="1:15" ht="12.5" customHeight="1" x14ac:dyDescent="0.35">
      <c r="A4453" s="2">
        <v>89</v>
      </c>
      <c r="B4453" s="2" t="s">
        <v>54</v>
      </c>
      <c r="C4453" s="69">
        <v>187.69110000000001</v>
      </c>
      <c r="D4453" t="s">
        <v>50</v>
      </c>
      <c r="E4453" s="2" t="s">
        <v>44</v>
      </c>
      <c r="F4453" s="2" t="s">
        <v>55</v>
      </c>
      <c r="G4453" s="2"/>
      <c r="H4453" s="2" t="str">
        <f>IF(OR(G4453="",G4454="",G4455="",G4456=""),"",(SUMIF(A4453:A$7000,A4453,G4453:G$7000)))</f>
        <v/>
      </c>
      <c r="I4453" s="55" t="str">
        <f t="shared" si="420"/>
        <v/>
      </c>
      <c r="J4453" s="61" t="str">
        <f t="shared" si="416"/>
        <v/>
      </c>
      <c r="K4453" s="55">
        <f t="array" ref="K4453">(MAX(IF($A4453=InsertVoiceSwitchActivateLOG!A$1:A$7000,InsertVoiceSwitchActivateLOG!H$1:H$7000,0)))</f>
        <v>1.6699999999999996E-2</v>
      </c>
      <c r="L4453" s="55" t="str">
        <f t="shared" si="421"/>
        <v/>
      </c>
      <c r="M4453" s="55">
        <f t="shared" si="419"/>
        <v>28.000000000020009</v>
      </c>
      <c r="N4453" s="59" t="str">
        <f t="shared" si="417"/>
        <v/>
      </c>
      <c r="O4453" s="59" t="str">
        <f t="shared" si="418"/>
        <v/>
      </c>
    </row>
    <row r="4454" spans="1:15" ht="12.5" customHeight="1" x14ac:dyDescent="0.35">
      <c r="A4454" s="61">
        <v>89</v>
      </c>
      <c r="B4454" s="61" t="s">
        <v>54</v>
      </c>
      <c r="C4454" s="70">
        <v>187.7253</v>
      </c>
      <c r="D4454" s="59" t="s">
        <v>50</v>
      </c>
      <c r="E4454" s="61" t="s">
        <v>44</v>
      </c>
      <c r="F4454" s="61" t="s">
        <v>55</v>
      </c>
      <c r="G4454" s="61"/>
      <c r="H4454" s="61" t="str">
        <f>IF(OR(G4454="",G4455="",G4456="",G4457=""),"",(SUMIF(A4454:A$7000,A4454,G4454:G$7000)))</f>
        <v/>
      </c>
      <c r="I4454" s="61" t="str">
        <f t="shared" si="420"/>
        <v/>
      </c>
      <c r="J4454" s="61" t="str">
        <f t="shared" si="416"/>
        <v/>
      </c>
      <c r="K4454" s="61">
        <f t="array" ref="K4454">(MAX(IF($A4454=InsertVoiceSwitchActivateLOG!A$1:A$7000,InsertVoiceSwitchActivateLOG!H$1:H$7000,0)))</f>
        <v>1.6699999999999996E-2</v>
      </c>
      <c r="L4454" s="61" t="str">
        <f t="shared" si="421"/>
        <v/>
      </c>
      <c r="M4454" s="61">
        <f t="shared" si="419"/>
        <v>34.199999999998454</v>
      </c>
      <c r="N4454" s="59" t="str">
        <f t="shared" si="417"/>
        <v/>
      </c>
      <c r="O4454" s="59" t="str">
        <f t="shared" si="418"/>
        <v/>
      </c>
    </row>
    <row r="4455" spans="1:15" ht="12.5" customHeight="1" x14ac:dyDescent="0.35">
      <c r="A4455" s="2">
        <v>89</v>
      </c>
      <c r="B4455" s="2" t="s">
        <v>54</v>
      </c>
      <c r="C4455" s="69">
        <v>187.7441</v>
      </c>
      <c r="D4455" t="s">
        <v>50</v>
      </c>
      <c r="E4455" s="2" t="s">
        <v>44</v>
      </c>
      <c r="F4455" s="2" t="s">
        <v>55</v>
      </c>
      <c r="G4455" s="2"/>
      <c r="H4455" s="2" t="str">
        <f>IF(OR(G4455="",G4456="",G4457="",G4458=""),"",(SUMIF(A4455:A$7000,A4455,G4455:G$7000)))</f>
        <v/>
      </c>
      <c r="I4455" s="55" t="str">
        <f t="shared" si="420"/>
        <v/>
      </c>
      <c r="J4455" s="61" t="str">
        <f t="shared" si="416"/>
        <v/>
      </c>
      <c r="K4455" s="55">
        <f t="array" ref="K4455">(MAX(IF($A4455=InsertVoiceSwitchActivateLOG!A$1:A$7000,InsertVoiceSwitchActivateLOG!H$1:H$7000,0)))</f>
        <v>1.6699999999999996E-2</v>
      </c>
      <c r="L4455" s="55" t="str">
        <f t="shared" si="421"/>
        <v/>
      </c>
      <c r="M4455" s="55">
        <f t="shared" si="419"/>
        <v>18.799999999998818</v>
      </c>
      <c r="N4455" s="59" t="str">
        <f t="shared" si="417"/>
        <v/>
      </c>
      <c r="O4455" s="59" t="str">
        <f t="shared" si="418"/>
        <v/>
      </c>
    </row>
    <row r="4456" spans="1:15" ht="12.5" customHeight="1" x14ac:dyDescent="0.35">
      <c r="A4456" s="61">
        <v>89</v>
      </c>
      <c r="B4456" s="61" t="s">
        <v>54</v>
      </c>
      <c r="C4456" s="70">
        <v>187.76310000000001</v>
      </c>
      <c r="D4456" s="59" t="s">
        <v>50</v>
      </c>
      <c r="E4456" s="61" t="s">
        <v>44</v>
      </c>
      <c r="F4456" s="61" t="s">
        <v>55</v>
      </c>
      <c r="G4456" s="61"/>
      <c r="H4456" s="61" t="str">
        <f>IF(OR(G4456="",G4457="",G4458="",G4459=""),"",(SUMIF(A4456:A$7000,A4456,G4456:G$7000)))</f>
        <v/>
      </c>
      <c r="I4456" s="61" t="str">
        <f t="shared" si="420"/>
        <v/>
      </c>
      <c r="J4456" s="61" t="str">
        <f t="shared" si="416"/>
        <v/>
      </c>
      <c r="K4456" s="61">
        <f t="array" ref="K4456">(MAX(IF($A4456=InsertVoiceSwitchActivateLOG!A$1:A$7000,InsertVoiceSwitchActivateLOG!H$1:H$7000,0)))</f>
        <v>1.6699999999999996E-2</v>
      </c>
      <c r="L4456" s="61" t="str">
        <f t="shared" si="421"/>
        <v/>
      </c>
      <c r="M4456" s="61">
        <f t="shared" si="419"/>
        <v>19.000000000005457</v>
      </c>
      <c r="N4456" s="59" t="str">
        <f t="shared" si="417"/>
        <v/>
      </c>
      <c r="O4456" s="59" t="str">
        <f t="shared" si="418"/>
        <v/>
      </c>
    </row>
    <row r="4457" spans="1:15" ht="12.5" customHeight="1" x14ac:dyDescent="0.35">
      <c r="A4457" s="2">
        <v>89</v>
      </c>
      <c r="B4457" s="2" t="s">
        <v>54</v>
      </c>
      <c r="C4457" s="69">
        <v>187.7816</v>
      </c>
      <c r="D4457" t="s">
        <v>50</v>
      </c>
      <c r="E4457" s="2" t="s">
        <v>44</v>
      </c>
      <c r="F4457" s="2" t="s">
        <v>55</v>
      </c>
      <c r="G4457" s="2"/>
      <c r="H4457" s="2" t="str">
        <f>IF(OR(G4457="",G4458="",G4459="",G4460=""),"",(SUMIF(A4457:A$7000,A4457,G4457:G$7000)))</f>
        <v/>
      </c>
      <c r="I4457" s="55" t="str">
        <f t="shared" si="420"/>
        <v/>
      </c>
      <c r="J4457" s="61" t="str">
        <f t="shared" si="416"/>
        <v/>
      </c>
      <c r="K4457" s="55">
        <f t="array" ref="K4457">(MAX(IF($A4457=InsertVoiceSwitchActivateLOG!A$1:A$7000,InsertVoiceSwitchActivateLOG!H$1:H$7000,0)))</f>
        <v>1.6699999999999996E-2</v>
      </c>
      <c r="L4457" s="55" t="str">
        <f t="shared" si="421"/>
        <v/>
      </c>
      <c r="M4457" s="55">
        <f t="shared" si="419"/>
        <v>18.499999999988859</v>
      </c>
      <c r="N4457" s="59" t="str">
        <f t="shared" si="417"/>
        <v/>
      </c>
      <c r="O4457" s="59" t="str">
        <f t="shared" si="418"/>
        <v/>
      </c>
    </row>
    <row r="4458" spans="1:15" ht="12.5" customHeight="1" x14ac:dyDescent="0.35">
      <c r="A4458" s="61">
        <v>89</v>
      </c>
      <c r="B4458" s="61" t="s">
        <v>54</v>
      </c>
      <c r="C4458" s="70">
        <v>187.80250000000001</v>
      </c>
      <c r="D4458" s="59" t="s">
        <v>50</v>
      </c>
      <c r="E4458" s="61" t="s">
        <v>44</v>
      </c>
      <c r="F4458" s="61" t="s">
        <v>55</v>
      </c>
      <c r="G4458" s="61"/>
      <c r="H4458" s="61" t="str">
        <f>IF(OR(G4458="",G4459="",G4460="",G4461=""),"",(SUMIF(A4458:A$7000,A4458,G4458:G$7000)))</f>
        <v/>
      </c>
      <c r="I4458" s="61" t="str">
        <f t="shared" si="420"/>
        <v/>
      </c>
      <c r="J4458" s="61" t="str">
        <f t="shared" si="416"/>
        <v/>
      </c>
      <c r="K4458" s="61">
        <f t="array" ref="K4458">(MAX(IF($A4458=InsertVoiceSwitchActivateLOG!A$1:A$7000,InsertVoiceSwitchActivateLOG!H$1:H$7000,0)))</f>
        <v>1.6699999999999996E-2</v>
      </c>
      <c r="L4458" s="61" t="str">
        <f t="shared" si="421"/>
        <v/>
      </c>
      <c r="M4458" s="61">
        <f t="shared" si="419"/>
        <v>20.900000000011687</v>
      </c>
      <c r="N4458" s="59" t="str">
        <f t="shared" si="417"/>
        <v/>
      </c>
      <c r="O4458" s="59" t="str">
        <f t="shared" si="418"/>
        <v/>
      </c>
    </row>
    <row r="4459" spans="1:15" ht="12.5" customHeight="1" x14ac:dyDescent="0.35">
      <c r="A4459" s="2">
        <v>89</v>
      </c>
      <c r="B4459" s="2" t="s">
        <v>54</v>
      </c>
      <c r="C4459" s="69">
        <v>187.82230000000001</v>
      </c>
      <c r="D4459" t="s">
        <v>50</v>
      </c>
      <c r="E4459" s="2" t="s">
        <v>44</v>
      </c>
      <c r="F4459" s="2" t="s">
        <v>55</v>
      </c>
      <c r="G4459" s="2"/>
      <c r="H4459" s="2" t="str">
        <f>IF(OR(G4459="",G4460="",G4461="",G4462=""),"",(SUMIF(A4459:A$7000,A4459,G4459:G$7000)))</f>
        <v/>
      </c>
      <c r="I4459" s="55" t="str">
        <f t="shared" si="420"/>
        <v/>
      </c>
      <c r="J4459" s="61" t="str">
        <f t="shared" si="416"/>
        <v/>
      </c>
      <c r="K4459" s="55">
        <f t="array" ref="K4459">(MAX(IF($A4459=InsertVoiceSwitchActivateLOG!A$1:A$7000,InsertVoiceSwitchActivateLOG!H$1:H$7000,0)))</f>
        <v>1.6699999999999996E-2</v>
      </c>
      <c r="L4459" s="55" t="str">
        <f t="shared" si="421"/>
        <v/>
      </c>
      <c r="M4459" s="55">
        <f t="shared" si="419"/>
        <v>19.800000000003593</v>
      </c>
      <c r="N4459" s="59" t="str">
        <f t="shared" si="417"/>
        <v/>
      </c>
      <c r="O4459" s="59" t="str">
        <f t="shared" si="418"/>
        <v/>
      </c>
    </row>
    <row r="4460" spans="1:15" ht="12.5" customHeight="1" x14ac:dyDescent="0.35">
      <c r="A4460" s="61">
        <v>89</v>
      </c>
      <c r="B4460" s="61" t="s">
        <v>54</v>
      </c>
      <c r="C4460" s="70">
        <v>187.84899999999999</v>
      </c>
      <c r="D4460" s="59" t="s">
        <v>50</v>
      </c>
      <c r="E4460" s="61" t="s">
        <v>44</v>
      </c>
      <c r="F4460" s="61" t="s">
        <v>55</v>
      </c>
      <c r="G4460" s="61">
        <v>1E-4</v>
      </c>
      <c r="H4460" s="61" t="str">
        <f>IF(OR(G4460="",G4461="",G4462="",G4463=""),"",(SUMIF(A4460:A$7000,A4460,G4460:G$7000)))</f>
        <v/>
      </c>
      <c r="I4460" s="61" t="str">
        <f t="shared" si="420"/>
        <v/>
      </c>
      <c r="J4460" s="61" t="str">
        <f t="shared" si="416"/>
        <v/>
      </c>
      <c r="K4460" s="61">
        <f t="array" ref="K4460">(MAX(IF($A4460=InsertVoiceSwitchActivateLOG!A$1:A$7000,InsertVoiceSwitchActivateLOG!H$1:H$7000,0)))</f>
        <v>1.6699999999999996E-2</v>
      </c>
      <c r="L4460" s="61" t="str">
        <f t="shared" si="421"/>
        <v/>
      </c>
      <c r="M4460" s="61">
        <f t="shared" si="419"/>
        <v>26.699999999976853</v>
      </c>
      <c r="N4460" s="59" t="str">
        <f t="shared" si="417"/>
        <v/>
      </c>
      <c r="O4460" s="59" t="str">
        <f t="shared" si="418"/>
        <v/>
      </c>
    </row>
    <row r="4461" spans="1:15" ht="12.5" customHeight="1" x14ac:dyDescent="0.35">
      <c r="A4461" s="2">
        <v>89</v>
      </c>
      <c r="B4461" s="2" t="s">
        <v>54</v>
      </c>
      <c r="C4461" s="69">
        <v>187.87880000000001</v>
      </c>
      <c r="D4461" t="s">
        <v>50</v>
      </c>
      <c r="E4461" s="2" t="s">
        <v>44</v>
      </c>
      <c r="F4461" s="2" t="s">
        <v>55</v>
      </c>
      <c r="G4461" s="2"/>
      <c r="H4461" s="2" t="str">
        <f>IF(OR(G4461="",G4462="",G4463="",G4464=""),"",(SUMIF(A4461:A$7000,A4461,G4461:G$7000)))</f>
        <v/>
      </c>
      <c r="I4461" s="55" t="str">
        <f t="shared" si="420"/>
        <v/>
      </c>
      <c r="J4461" s="61" t="str">
        <f t="shared" si="416"/>
        <v/>
      </c>
      <c r="K4461" s="55">
        <f t="array" ref="K4461">(MAX(IF($A4461=InsertVoiceSwitchActivateLOG!A$1:A$7000,InsertVoiceSwitchActivateLOG!H$1:H$7000,0)))</f>
        <v>1.6699999999999996E-2</v>
      </c>
      <c r="L4461" s="55" t="str">
        <f t="shared" si="421"/>
        <v/>
      </c>
      <c r="M4461" s="55">
        <f t="shared" si="419"/>
        <v>29.800000000022919</v>
      </c>
      <c r="N4461" s="59" t="str">
        <f t="shared" si="417"/>
        <v/>
      </c>
      <c r="O4461" s="59" t="str">
        <f t="shared" si="418"/>
        <v/>
      </c>
    </row>
    <row r="4462" spans="1:15" ht="12.5" customHeight="1" x14ac:dyDescent="0.35">
      <c r="A4462" s="61">
        <v>89</v>
      </c>
      <c r="B4462" s="61" t="s">
        <v>54</v>
      </c>
      <c r="C4462" s="70">
        <v>187.89830000000001</v>
      </c>
      <c r="D4462" s="59" t="s">
        <v>50</v>
      </c>
      <c r="E4462" s="61" t="s">
        <v>44</v>
      </c>
      <c r="F4462" s="61" t="s">
        <v>55</v>
      </c>
      <c r="G4462" s="61"/>
      <c r="H4462" s="61" t="str">
        <f>IF(OR(G4462="",G4463="",G4464="",G4465=""),"",(SUMIF(A4462:A$7000,A4462,G4462:G$7000)))</f>
        <v/>
      </c>
      <c r="I4462" s="61" t="str">
        <f t="shared" si="420"/>
        <v/>
      </c>
      <c r="J4462" s="61" t="str">
        <f t="shared" si="416"/>
        <v/>
      </c>
      <c r="K4462" s="61">
        <f t="array" ref="K4462">(MAX(IF($A4462=InsertVoiceSwitchActivateLOG!A$1:A$7000,InsertVoiceSwitchActivateLOG!H$1:H$7000,0)))</f>
        <v>1.6699999999999996E-2</v>
      </c>
      <c r="L4462" s="61" t="str">
        <f t="shared" si="421"/>
        <v/>
      </c>
      <c r="M4462" s="61">
        <f t="shared" si="419"/>
        <v>19.499999999993634</v>
      </c>
      <c r="N4462" s="59" t="str">
        <f t="shared" si="417"/>
        <v/>
      </c>
      <c r="O4462" s="59" t="str">
        <f t="shared" si="418"/>
        <v/>
      </c>
    </row>
    <row r="4463" spans="1:15" ht="12.5" customHeight="1" x14ac:dyDescent="0.35">
      <c r="A4463" s="2">
        <v>89</v>
      </c>
      <c r="B4463" s="2" t="s">
        <v>54</v>
      </c>
      <c r="C4463" s="69">
        <v>187.92439999999999</v>
      </c>
      <c r="D4463" t="s">
        <v>50</v>
      </c>
      <c r="E4463" s="2" t="s">
        <v>44</v>
      </c>
      <c r="F4463" s="2" t="s">
        <v>55</v>
      </c>
      <c r="G4463" s="2"/>
      <c r="H4463" s="2" t="str">
        <f>IF(OR(G4463="",G4464="",G4465="",G4466=""),"",(SUMIF(A4463:A$7000,A4463,G4463:G$7000)))</f>
        <v/>
      </c>
      <c r="I4463" s="55" t="str">
        <f t="shared" si="420"/>
        <v/>
      </c>
      <c r="J4463" s="61" t="str">
        <f t="shared" si="416"/>
        <v/>
      </c>
      <c r="K4463" s="55">
        <f t="array" ref="K4463">(MAX(IF($A4463=InsertVoiceSwitchActivateLOG!A$1:A$7000,InsertVoiceSwitchActivateLOG!H$1:H$7000,0)))</f>
        <v>1.6699999999999996E-2</v>
      </c>
      <c r="L4463" s="55" t="str">
        <f t="shared" si="421"/>
        <v/>
      </c>
      <c r="M4463" s="55">
        <f t="shared" si="419"/>
        <v>26.099999999985357</v>
      </c>
      <c r="N4463" s="59" t="str">
        <f t="shared" si="417"/>
        <v/>
      </c>
      <c r="O4463" s="59" t="str">
        <f t="shared" si="418"/>
        <v/>
      </c>
    </row>
    <row r="4464" spans="1:15" ht="12.5" customHeight="1" x14ac:dyDescent="0.35">
      <c r="A4464" s="61">
        <v>89</v>
      </c>
      <c r="B4464" s="61" t="s">
        <v>54</v>
      </c>
      <c r="C4464" s="70">
        <v>187.94460000000001</v>
      </c>
      <c r="D4464" s="59" t="s">
        <v>50</v>
      </c>
      <c r="E4464" s="61" t="s">
        <v>44</v>
      </c>
      <c r="F4464" s="61" t="s">
        <v>55</v>
      </c>
      <c r="G4464" s="61"/>
      <c r="H4464" s="61" t="str">
        <f>IF(OR(G4464="",G4465="",G4466="",G4467=""),"",(SUMIF(A4464:A$7000,A4464,G4464:G$7000)))</f>
        <v/>
      </c>
      <c r="I4464" s="61" t="str">
        <f t="shared" si="420"/>
        <v/>
      </c>
      <c r="J4464" s="61" t="str">
        <f t="shared" si="416"/>
        <v/>
      </c>
      <c r="K4464" s="61">
        <f t="array" ref="K4464">(MAX(IF($A4464=InsertVoiceSwitchActivateLOG!A$1:A$7000,InsertVoiceSwitchActivateLOG!H$1:H$7000,0)))</f>
        <v>1.6699999999999996E-2</v>
      </c>
      <c r="L4464" s="61" t="str">
        <f t="shared" si="421"/>
        <v/>
      </c>
      <c r="M4464" s="61">
        <f t="shared" si="419"/>
        <v>20.200000000016871</v>
      </c>
      <c r="N4464" s="59" t="str">
        <f t="shared" si="417"/>
        <v/>
      </c>
      <c r="O4464" s="59" t="str">
        <f t="shared" si="418"/>
        <v/>
      </c>
    </row>
    <row r="4465" spans="1:15" ht="12.5" customHeight="1" x14ac:dyDescent="0.35">
      <c r="A4465" s="2">
        <v>89</v>
      </c>
      <c r="B4465" s="2" t="s">
        <v>54</v>
      </c>
      <c r="C4465" s="69">
        <v>187.9665</v>
      </c>
      <c r="D4465" t="s">
        <v>50</v>
      </c>
      <c r="E4465" s="2" t="s">
        <v>44</v>
      </c>
      <c r="F4465" s="2" t="s">
        <v>55</v>
      </c>
      <c r="G4465" s="2"/>
      <c r="H4465" s="2" t="str">
        <f>IF(OR(G4465="",G4466="",G4467="",G4468=""),"",(SUMIF(A4465:A$7000,A4465,G4465:G$7000)))</f>
        <v/>
      </c>
      <c r="I4465" s="55" t="str">
        <f t="shared" si="420"/>
        <v/>
      </c>
      <c r="J4465" s="61" t="str">
        <f t="shared" si="416"/>
        <v/>
      </c>
      <c r="K4465" s="55">
        <f t="array" ref="K4465">(MAX(IF($A4465=InsertVoiceSwitchActivateLOG!A$1:A$7000,InsertVoiceSwitchActivateLOG!H$1:H$7000,0)))</f>
        <v>1.6699999999999996E-2</v>
      </c>
      <c r="L4465" s="55" t="str">
        <f t="shared" si="421"/>
        <v/>
      </c>
      <c r="M4465" s="55">
        <f t="shared" si="419"/>
        <v>21.89999999998804</v>
      </c>
      <c r="N4465" s="59" t="str">
        <f t="shared" si="417"/>
        <v/>
      </c>
      <c r="O4465" s="59" t="str">
        <f t="shared" si="418"/>
        <v/>
      </c>
    </row>
    <row r="4466" spans="1:15" ht="12.5" customHeight="1" x14ac:dyDescent="0.35">
      <c r="A4466" s="61">
        <v>89</v>
      </c>
      <c r="B4466" s="61" t="s">
        <v>54</v>
      </c>
      <c r="C4466" s="70">
        <v>187.99289999999999</v>
      </c>
      <c r="D4466" s="59" t="s">
        <v>50</v>
      </c>
      <c r="E4466" s="61" t="s">
        <v>44</v>
      </c>
      <c r="F4466" s="61" t="s">
        <v>55</v>
      </c>
      <c r="G4466" s="61"/>
      <c r="H4466" s="61" t="str">
        <f>IF(OR(G4466="",G4467="",G4468="",G4469=""),"",(SUMIF(A4466:A$7000,A4466,G4466:G$7000)))</f>
        <v/>
      </c>
      <c r="I4466" s="61" t="str">
        <f t="shared" si="420"/>
        <v/>
      </c>
      <c r="J4466" s="61" t="str">
        <f t="shared" si="416"/>
        <v/>
      </c>
      <c r="K4466" s="61">
        <f t="array" ref="K4466">(MAX(IF($A4466=InsertVoiceSwitchActivateLOG!A$1:A$7000,InsertVoiceSwitchActivateLOG!H$1:H$7000,0)))</f>
        <v>1.6699999999999996E-2</v>
      </c>
      <c r="L4466" s="61" t="str">
        <f t="shared" si="421"/>
        <v/>
      </c>
      <c r="M4466" s="61">
        <f t="shared" si="419"/>
        <v>26.399999999995316</v>
      </c>
      <c r="N4466" s="59" t="str">
        <f t="shared" si="417"/>
        <v/>
      </c>
      <c r="O4466" s="59" t="str">
        <f t="shared" si="418"/>
        <v/>
      </c>
    </row>
    <row r="4467" spans="1:15" ht="12.5" customHeight="1" x14ac:dyDescent="0.35">
      <c r="A4467" s="2">
        <v>89</v>
      </c>
      <c r="B4467" s="2" t="s">
        <v>54</v>
      </c>
      <c r="C4467" s="69">
        <v>188.0264</v>
      </c>
      <c r="D4467" t="s">
        <v>50</v>
      </c>
      <c r="E4467" s="2" t="s">
        <v>44</v>
      </c>
      <c r="F4467" s="2" t="s">
        <v>55</v>
      </c>
      <c r="G4467" s="2">
        <v>8.0000000000000004E-4</v>
      </c>
      <c r="H4467" s="2">
        <f>IF(OR(G4467="",G4468="",G4469="",G4470=""),"",(SUMIF(A4467:A$7000,A4467,G4467:G$7000)))</f>
        <v>1.6699999999999996E-2</v>
      </c>
      <c r="I4467" s="55">
        <f t="shared" si="420"/>
        <v>89</v>
      </c>
      <c r="J4467" s="61" t="str">
        <f t="shared" si="416"/>
        <v>TaskC</v>
      </c>
      <c r="K4467" s="55">
        <f t="array" ref="K4467">(MAX(IF($A4467=InsertVoiceSwitchActivateLOG!A$1:A$7000,InsertVoiceSwitchActivateLOG!H$1:H$7000,0)))</f>
        <v>1.6699999999999996E-2</v>
      </c>
      <c r="L4467" s="55">
        <f t="shared" si="421"/>
        <v>188.0264</v>
      </c>
      <c r="M4467" s="55">
        <f t="shared" si="419"/>
        <v>33.500000000003638</v>
      </c>
      <c r="N4467" s="59" t="str">
        <f t="shared" si="417"/>
        <v/>
      </c>
      <c r="O4467" s="59" t="str">
        <f t="shared" si="418"/>
        <v/>
      </c>
    </row>
    <row r="4468" spans="1:15" ht="12.5" customHeight="1" x14ac:dyDescent="0.35">
      <c r="A4468" s="61">
        <v>89</v>
      </c>
      <c r="B4468" s="61" t="s">
        <v>54</v>
      </c>
      <c r="C4468" s="70">
        <v>188.05789999999999</v>
      </c>
      <c r="D4468" s="59" t="s">
        <v>50</v>
      </c>
      <c r="E4468" s="61" t="s">
        <v>44</v>
      </c>
      <c r="F4468" s="61" t="s">
        <v>55</v>
      </c>
      <c r="G4468" s="61">
        <v>8.0000000000000004E-4</v>
      </c>
      <c r="H4468" s="61">
        <f>IF(OR(G4468="",G4469="",G4470="",G4471=""),"",(SUMIF(A4468:A$7000,A4468,G4468:G$7000)))</f>
        <v>1.5899999999999997E-2</v>
      </c>
      <c r="I4468" s="61" t="str">
        <f t="shared" si="420"/>
        <v/>
      </c>
      <c r="J4468" s="61" t="str">
        <f t="shared" si="416"/>
        <v/>
      </c>
      <c r="K4468" s="61">
        <f t="array" ref="K4468">(MAX(IF($A4468=InsertVoiceSwitchActivateLOG!A$1:A$7000,InsertVoiceSwitchActivateLOG!H$1:H$7000,0)))</f>
        <v>1.6699999999999996E-2</v>
      </c>
      <c r="L4468" s="61" t="str">
        <f t="shared" si="421"/>
        <v/>
      </c>
      <c r="M4468" s="61">
        <f t="shared" si="419"/>
        <v>31.499999999994088</v>
      </c>
      <c r="N4468" s="59">
        <f t="shared" si="417"/>
        <v>89</v>
      </c>
      <c r="O4468" s="59">
        <f t="shared" si="418"/>
        <v>1</v>
      </c>
    </row>
    <row r="4469" spans="1:15" ht="12.5" customHeight="1" x14ac:dyDescent="0.35">
      <c r="A4469" s="2">
        <v>89</v>
      </c>
      <c r="B4469" s="2" t="s">
        <v>56</v>
      </c>
      <c r="C4469" s="69">
        <v>188.08760000000001</v>
      </c>
      <c r="D4469" t="s">
        <v>50</v>
      </c>
      <c r="E4469" s="2" t="s">
        <v>44</v>
      </c>
      <c r="F4469" s="2" t="s">
        <v>55</v>
      </c>
      <c r="G4469" s="2">
        <v>1.5E-3</v>
      </c>
      <c r="H4469" s="2">
        <f>IF(OR(G4469="",G4470="",G4471="",G4472=""),"",(SUMIF(A4469:A$7000,A4469,G4469:G$7000)))</f>
        <v>1.5099999999999995E-2</v>
      </c>
      <c r="I4469" s="55" t="str">
        <f t="shared" si="420"/>
        <v/>
      </c>
      <c r="J4469" s="61" t="str">
        <f t="shared" si="416"/>
        <v/>
      </c>
      <c r="K4469" s="55">
        <f t="array" ref="K4469">(MAX(IF($A4469=InsertVoiceSwitchActivateLOG!A$1:A$7000,InsertVoiceSwitchActivateLOG!H$1:H$7000,0)))</f>
        <v>1.6699999999999996E-2</v>
      </c>
      <c r="L4469" s="55" t="str">
        <f t="shared" si="421"/>
        <v/>
      </c>
      <c r="M4469" s="55">
        <f t="shared" si="419"/>
        <v>29.7000000000196</v>
      </c>
      <c r="N4469" s="59">
        <f t="shared" si="417"/>
        <v>89</v>
      </c>
      <c r="O4469" s="59">
        <f t="shared" si="418"/>
        <v>1</v>
      </c>
    </row>
    <row r="4470" spans="1:15" ht="12.5" customHeight="1" x14ac:dyDescent="0.35">
      <c r="A4470" s="61">
        <v>89</v>
      </c>
      <c r="B4470" s="61" t="s">
        <v>56</v>
      </c>
      <c r="C4470" s="70">
        <v>188.113</v>
      </c>
      <c r="D4470" s="59" t="s">
        <v>50</v>
      </c>
      <c r="E4470" s="61" t="s">
        <v>44</v>
      </c>
      <c r="F4470" s="61" t="s">
        <v>55</v>
      </c>
      <c r="G4470" s="61">
        <v>2.5999999999999999E-3</v>
      </c>
      <c r="H4470" s="61">
        <f>IF(OR(G4470="",G4471="",G4472="",G4473=""),"",(SUMIF(A4470:A$7000,A4470,G4470:G$7000)))</f>
        <v>1.3599999999999998E-2</v>
      </c>
      <c r="I4470" s="61" t="str">
        <f t="shared" si="420"/>
        <v/>
      </c>
      <c r="J4470" s="61" t="str">
        <f t="shared" si="416"/>
        <v/>
      </c>
      <c r="K4470" s="61">
        <f t="array" ref="K4470">(MAX(IF($A4470=InsertVoiceSwitchActivateLOG!A$1:A$7000,InsertVoiceSwitchActivateLOG!H$1:H$7000,0)))</f>
        <v>1.6699999999999996E-2</v>
      </c>
      <c r="L4470" s="61" t="str">
        <f t="shared" si="421"/>
        <v/>
      </c>
      <c r="M4470" s="61">
        <f t="shared" si="419"/>
        <v>25.399999999990541</v>
      </c>
      <c r="N4470" s="59">
        <f t="shared" si="417"/>
        <v>89</v>
      </c>
      <c r="O4470" s="59">
        <f t="shared" si="418"/>
        <v>-1</v>
      </c>
    </row>
    <row r="4471" spans="1:15" ht="12.5" customHeight="1" x14ac:dyDescent="0.35">
      <c r="A4471" s="2">
        <v>89</v>
      </c>
      <c r="B4471" s="2" t="s">
        <v>56</v>
      </c>
      <c r="C4471" s="69">
        <v>188.14089999999999</v>
      </c>
      <c r="D4471" t="s">
        <v>50</v>
      </c>
      <c r="E4471" s="2" t="s">
        <v>44</v>
      </c>
      <c r="F4471" s="2" t="s">
        <v>55</v>
      </c>
      <c r="G4471" s="2">
        <v>1.8E-3</v>
      </c>
      <c r="H4471" s="2">
        <f>IF(OR(G4471="",G4472="",G4473="",G4474=""),"",(SUMIF(A4471:A$7000,A4471,G4471:G$7000)))</f>
        <v>1.0999999999999999E-2</v>
      </c>
      <c r="I4471" s="55" t="str">
        <f t="shared" si="420"/>
        <v/>
      </c>
      <c r="J4471" s="61" t="str">
        <f t="shared" si="416"/>
        <v/>
      </c>
      <c r="K4471" s="55">
        <f t="array" ref="K4471">(MAX(IF($A4471=InsertVoiceSwitchActivateLOG!A$1:A$7000,InsertVoiceSwitchActivateLOG!H$1:H$7000,0)))</f>
        <v>1.6699999999999996E-2</v>
      </c>
      <c r="L4471" s="55" t="str">
        <f t="shared" si="421"/>
        <v/>
      </c>
      <c r="M4471" s="55">
        <f t="shared" si="419"/>
        <v>27.899999999988268</v>
      </c>
      <c r="N4471" s="59">
        <f t="shared" si="417"/>
        <v>89</v>
      </c>
      <c r="O4471" s="59">
        <f t="shared" si="418"/>
        <v>1</v>
      </c>
    </row>
    <row r="4472" spans="1:15" ht="12.5" customHeight="1" x14ac:dyDescent="0.35">
      <c r="A4472" s="61">
        <v>89</v>
      </c>
      <c r="B4472" s="61" t="s">
        <v>56</v>
      </c>
      <c r="C4472" s="70">
        <v>188.167</v>
      </c>
      <c r="D4472" s="59" t="s">
        <v>50</v>
      </c>
      <c r="E4472" s="61" t="s">
        <v>44</v>
      </c>
      <c r="F4472" s="61" t="s">
        <v>55</v>
      </c>
      <c r="G4472" s="61">
        <v>1.8E-3</v>
      </c>
      <c r="H4472" s="61">
        <f>IF(OR(G4472="",G4473="",G4474="",G4475=""),"",(SUMIF(A4472:A$7000,A4472,G4472:G$7000)))</f>
        <v>9.1999999999999998E-3</v>
      </c>
      <c r="I4472" s="61" t="str">
        <f t="shared" si="420"/>
        <v/>
      </c>
      <c r="J4472" s="61" t="str">
        <f t="shared" si="416"/>
        <v/>
      </c>
      <c r="K4472" s="61">
        <f t="array" ref="K4472">(MAX(IF($A4472=InsertVoiceSwitchActivateLOG!A$1:A$7000,InsertVoiceSwitchActivateLOG!H$1:H$7000,0)))</f>
        <v>1.6699999999999996E-2</v>
      </c>
      <c r="L4472" s="61" t="str">
        <f t="shared" si="421"/>
        <v/>
      </c>
      <c r="M4472" s="61">
        <f t="shared" si="419"/>
        <v>26.100000000013779</v>
      </c>
      <c r="N4472" s="59">
        <f t="shared" si="417"/>
        <v>89</v>
      </c>
      <c r="O4472" s="59">
        <f t="shared" si="418"/>
        <v>1</v>
      </c>
    </row>
    <row r="4473" spans="1:15" ht="12.5" customHeight="1" x14ac:dyDescent="0.35">
      <c r="A4473" s="2">
        <v>89</v>
      </c>
      <c r="B4473" s="2" t="s">
        <v>56</v>
      </c>
      <c r="C4473" s="69">
        <v>188.1909</v>
      </c>
      <c r="D4473" t="s">
        <v>50</v>
      </c>
      <c r="E4473" s="2" t="s">
        <v>44</v>
      </c>
      <c r="F4473" s="2" t="s">
        <v>55</v>
      </c>
      <c r="G4473" s="2">
        <v>2.0999999999999999E-3</v>
      </c>
      <c r="H4473" s="2">
        <f>IF(OR(G4473="",G4474="",G4475="",G4476=""),"",(SUMIF(A4473:A$7000,A4473,G4473:G$7000)))</f>
        <v>7.3999999999999995E-3</v>
      </c>
      <c r="I4473" s="55" t="str">
        <f t="shared" si="420"/>
        <v/>
      </c>
      <c r="J4473" s="61" t="str">
        <f t="shared" si="416"/>
        <v/>
      </c>
      <c r="K4473" s="55">
        <f t="array" ref="K4473">(MAX(IF($A4473=InsertVoiceSwitchActivateLOG!A$1:A$7000,InsertVoiceSwitchActivateLOG!H$1:H$7000,0)))</f>
        <v>1.6699999999999996E-2</v>
      </c>
      <c r="L4473" s="55" t="str">
        <f t="shared" si="421"/>
        <v/>
      </c>
      <c r="M4473" s="55">
        <f t="shared" si="419"/>
        <v>23.89999999999759</v>
      </c>
      <c r="N4473" s="59">
        <f t="shared" si="417"/>
        <v>89</v>
      </c>
      <c r="O4473" s="59">
        <f t="shared" si="418"/>
        <v>-1</v>
      </c>
    </row>
    <row r="4474" spans="1:15" ht="12.5" customHeight="1" x14ac:dyDescent="0.35">
      <c r="A4474" s="61">
        <v>89</v>
      </c>
      <c r="B4474" s="61" t="s">
        <v>56</v>
      </c>
      <c r="C4474" s="70">
        <v>188.21610000000001</v>
      </c>
      <c r="D4474" s="59" t="s">
        <v>50</v>
      </c>
      <c r="E4474" s="61" t="s">
        <v>44</v>
      </c>
      <c r="F4474" s="61" t="s">
        <v>55</v>
      </c>
      <c r="G4474" s="61">
        <v>1.1999999999999999E-3</v>
      </c>
      <c r="H4474" s="61">
        <f>IF(OR(G4474="",G4475="",G4476="",G4477=""),"",(SUMIF(A4474:A$7000,A4474,G4474:G$7000)))</f>
        <v>5.3E-3</v>
      </c>
      <c r="I4474" s="61" t="str">
        <f t="shared" si="420"/>
        <v/>
      </c>
      <c r="J4474" s="61" t="str">
        <f t="shared" si="416"/>
        <v/>
      </c>
      <c r="K4474" s="61">
        <f t="array" ref="K4474">(MAX(IF($A4474=InsertVoiceSwitchActivateLOG!A$1:A$7000,InsertVoiceSwitchActivateLOG!H$1:H$7000,0)))</f>
        <v>1.6699999999999996E-2</v>
      </c>
      <c r="L4474" s="61" t="str">
        <f t="shared" si="421"/>
        <v/>
      </c>
      <c r="M4474" s="61">
        <f t="shared" si="419"/>
        <v>25.200000000012324</v>
      </c>
      <c r="N4474" s="59">
        <f t="shared" si="417"/>
        <v>89</v>
      </c>
      <c r="O4474" s="59">
        <f t="shared" si="418"/>
        <v>-1</v>
      </c>
    </row>
    <row r="4475" spans="1:15" ht="12.5" customHeight="1" x14ac:dyDescent="0.35">
      <c r="A4475" s="2">
        <v>89</v>
      </c>
      <c r="B4475" s="2" t="s">
        <v>54</v>
      </c>
      <c r="C4475" s="69">
        <v>188.2363</v>
      </c>
      <c r="D4475" t="s">
        <v>50</v>
      </c>
      <c r="E4475" s="2" t="s">
        <v>44</v>
      </c>
      <c r="F4475" s="2" t="s">
        <v>55</v>
      </c>
      <c r="G4475" s="2">
        <v>8.9999999999999998E-4</v>
      </c>
      <c r="H4475" s="2">
        <f>IF(OR(G4475="",G4476="",G4477="",G4478=""),"",(SUMIF(A4475:A$7000,A4475,G4475:G$7000)))</f>
        <v>4.1000000000000003E-3</v>
      </c>
      <c r="I4475" s="55" t="str">
        <f t="shared" si="420"/>
        <v/>
      </c>
      <c r="J4475" s="61" t="str">
        <f t="shared" si="416"/>
        <v/>
      </c>
      <c r="K4475" s="55">
        <f t="array" ref="K4475">(MAX(IF($A4475=InsertVoiceSwitchActivateLOG!A$1:A$7000,InsertVoiceSwitchActivateLOG!H$1:H$7000,0)))</f>
        <v>1.6699999999999996E-2</v>
      </c>
      <c r="L4475" s="55" t="str">
        <f t="shared" si="421"/>
        <v/>
      </c>
      <c r="M4475" s="55">
        <f t="shared" si="419"/>
        <v>20.199999999988449</v>
      </c>
      <c r="N4475" s="59">
        <f t="shared" si="417"/>
        <v>89</v>
      </c>
      <c r="O4475" s="59">
        <f t="shared" si="418"/>
        <v>1</v>
      </c>
    </row>
    <row r="4476" spans="1:15" ht="12.5" customHeight="1" x14ac:dyDescent="0.35">
      <c r="A4476" s="61">
        <v>89</v>
      </c>
      <c r="B4476" s="61" t="s">
        <v>56</v>
      </c>
      <c r="C4476" s="70">
        <v>188.25450000000001</v>
      </c>
      <c r="D4476" s="59" t="s">
        <v>50</v>
      </c>
      <c r="E4476" s="61" t="s">
        <v>44</v>
      </c>
      <c r="F4476" s="61" t="s">
        <v>55</v>
      </c>
      <c r="G4476" s="61">
        <v>1.2999999999999999E-3</v>
      </c>
      <c r="H4476" s="61">
        <f>IF(OR(G4476="",G4477="",G4478="",G4479=""),"",(SUMIF(A4476:A$7000,A4476,G4476:G$7000)))</f>
        <v>3.1999999999999997E-3</v>
      </c>
      <c r="I4476" s="61" t="str">
        <f t="shared" si="420"/>
        <v/>
      </c>
      <c r="J4476" s="61" t="str">
        <f t="shared" si="416"/>
        <v/>
      </c>
      <c r="K4476" s="61">
        <f t="array" ref="K4476">(MAX(IF($A4476=InsertVoiceSwitchActivateLOG!A$1:A$7000,InsertVoiceSwitchActivateLOG!H$1:H$7000,0)))</f>
        <v>1.6699999999999996E-2</v>
      </c>
      <c r="L4476" s="61" t="str">
        <f t="shared" si="421"/>
        <v/>
      </c>
      <c r="M4476" s="61">
        <f t="shared" si="419"/>
        <v>18.200000000007321</v>
      </c>
      <c r="N4476" s="59">
        <f t="shared" si="417"/>
        <v>89</v>
      </c>
      <c r="O4476" s="59">
        <f t="shared" si="418"/>
        <v>1</v>
      </c>
    </row>
    <row r="4477" spans="1:15" ht="12.5" customHeight="1" x14ac:dyDescent="0.35">
      <c r="A4477" s="2">
        <v>89</v>
      </c>
      <c r="B4477" s="2" t="s">
        <v>56</v>
      </c>
      <c r="C4477" s="69">
        <v>188.27430000000001</v>
      </c>
      <c r="D4477" t="s">
        <v>50</v>
      </c>
      <c r="E4477" s="2" t="s">
        <v>44</v>
      </c>
      <c r="F4477" s="2" t="s">
        <v>55</v>
      </c>
      <c r="G4477" s="2">
        <v>1.2999999999999999E-3</v>
      </c>
      <c r="H4477" s="2" t="str">
        <f>IF(OR(G4477="",G4478="",G4479="",G4480=""),"",(SUMIF(A4477:A$7000,A4477,G4477:G$7000)))</f>
        <v/>
      </c>
      <c r="I4477" s="55" t="str">
        <f t="shared" si="420"/>
        <v/>
      </c>
      <c r="J4477" s="61" t="str">
        <f t="shared" si="416"/>
        <v/>
      </c>
      <c r="K4477" s="55">
        <f t="array" ref="K4477">(MAX(IF($A4477=InsertVoiceSwitchActivateLOG!A$1:A$7000,InsertVoiceSwitchActivateLOG!H$1:H$7000,0)))</f>
        <v>1.6699999999999996E-2</v>
      </c>
      <c r="L4477" s="55" t="str">
        <f t="shared" si="421"/>
        <v/>
      </c>
      <c r="M4477" s="55">
        <f t="shared" si="419"/>
        <v>19.800000000003593</v>
      </c>
      <c r="N4477" s="59">
        <f t="shared" si="417"/>
        <v>89</v>
      </c>
      <c r="O4477" s="59">
        <f t="shared" si="418"/>
        <v>-1</v>
      </c>
    </row>
    <row r="4478" spans="1:15" ht="12.5" customHeight="1" x14ac:dyDescent="0.35">
      <c r="A4478" s="61">
        <v>89</v>
      </c>
      <c r="B4478" s="61" t="s">
        <v>54</v>
      </c>
      <c r="C4478" s="70">
        <v>188.29689999999999</v>
      </c>
      <c r="D4478" s="59" t="s">
        <v>50</v>
      </c>
      <c r="E4478" s="61" t="s">
        <v>44</v>
      </c>
      <c r="F4478" s="61" t="s">
        <v>55</v>
      </c>
      <c r="G4478" s="61">
        <v>5.0000000000000001E-4</v>
      </c>
      <c r="H4478" s="61" t="str">
        <f>IF(OR(G4478="",G4479="",G4480="",G4481=""),"",(SUMIF(A4478:A$7000,A4478,G4478:G$7000)))</f>
        <v/>
      </c>
      <c r="I4478" s="61" t="str">
        <f t="shared" si="420"/>
        <v/>
      </c>
      <c r="J4478" s="61" t="str">
        <f t="shared" si="416"/>
        <v/>
      </c>
      <c r="K4478" s="61">
        <f t="array" ref="K4478">(MAX(IF($A4478=InsertVoiceSwitchActivateLOG!A$1:A$7000,InsertVoiceSwitchActivateLOG!H$1:H$7000,0)))</f>
        <v>1.6699999999999996E-2</v>
      </c>
      <c r="L4478" s="61" t="str">
        <f t="shared" si="421"/>
        <v/>
      </c>
      <c r="M4478" s="61">
        <f t="shared" si="419"/>
        <v>22.599999999982856</v>
      </c>
      <c r="N4478" s="59">
        <f t="shared" si="417"/>
        <v>89</v>
      </c>
      <c r="O4478" s="59">
        <f t="shared" si="418"/>
        <v>-1</v>
      </c>
    </row>
    <row r="4479" spans="1:15" ht="12.5" customHeight="1" x14ac:dyDescent="0.35">
      <c r="A4479" s="2">
        <v>89</v>
      </c>
      <c r="B4479" s="2" t="s">
        <v>54</v>
      </c>
      <c r="C4479" s="69">
        <v>188.3203</v>
      </c>
      <c r="D4479" t="s">
        <v>50</v>
      </c>
      <c r="E4479" s="2" t="s">
        <v>44</v>
      </c>
      <c r="F4479" s="2" t="s">
        <v>55</v>
      </c>
      <c r="G4479" s="2">
        <v>1E-4</v>
      </c>
      <c r="H4479" s="2" t="str">
        <f>IF(OR(G4479="",G4480="",G4481="",G4482=""),"",(SUMIF(A4479:A$7000,A4479,G4479:G$7000)))</f>
        <v/>
      </c>
      <c r="I4479" s="55" t="str">
        <f t="shared" si="420"/>
        <v/>
      </c>
      <c r="J4479" s="61" t="str">
        <f t="shared" si="416"/>
        <v/>
      </c>
      <c r="K4479" s="55">
        <f t="array" ref="K4479">(MAX(IF($A4479=InsertVoiceSwitchActivateLOG!A$1:A$7000,InsertVoiceSwitchActivateLOG!H$1:H$7000,0)))</f>
        <v>1.6699999999999996E-2</v>
      </c>
      <c r="L4479" s="55" t="str">
        <f t="shared" si="421"/>
        <v/>
      </c>
      <c r="M4479" s="55">
        <f t="shared" si="419"/>
        <v>23.400000000009413</v>
      </c>
      <c r="N4479" s="59" t="str">
        <f t="shared" si="417"/>
        <v/>
      </c>
      <c r="O4479" s="59" t="str">
        <f t="shared" si="418"/>
        <v/>
      </c>
    </row>
    <row r="4480" spans="1:15" ht="12.5" customHeight="1" x14ac:dyDescent="0.35">
      <c r="A4480" s="61">
        <v>89</v>
      </c>
      <c r="B4480" s="61" t="s">
        <v>54</v>
      </c>
      <c r="C4480" s="70">
        <v>188.34479999999999</v>
      </c>
      <c r="D4480" s="59" t="s">
        <v>50</v>
      </c>
      <c r="E4480" s="61" t="s">
        <v>44</v>
      </c>
      <c r="F4480" s="61" t="s">
        <v>55</v>
      </c>
      <c r="G4480" s="61"/>
      <c r="H4480" s="61" t="str">
        <f>IF(OR(G4480="",G4481="",G4482="",G4483=""),"",(SUMIF(A4480:A$7000,A4480,G4480:G$7000)))</f>
        <v/>
      </c>
      <c r="I4480" s="61" t="str">
        <f t="shared" si="420"/>
        <v/>
      </c>
      <c r="J4480" s="61" t="str">
        <f t="shared" si="416"/>
        <v/>
      </c>
      <c r="K4480" s="61">
        <f t="array" ref="K4480">(MAX(IF($A4480=InsertVoiceSwitchActivateLOG!A$1:A$7000,InsertVoiceSwitchActivateLOG!H$1:H$7000,0)))</f>
        <v>1.6699999999999996E-2</v>
      </c>
      <c r="L4480" s="61" t="str">
        <f t="shared" si="421"/>
        <v/>
      </c>
      <c r="M4480" s="61">
        <f t="shared" si="419"/>
        <v>24.499999999989086</v>
      </c>
      <c r="N4480" s="59" t="str">
        <f t="shared" si="417"/>
        <v/>
      </c>
      <c r="O4480" s="59" t="str">
        <f t="shared" si="418"/>
        <v/>
      </c>
    </row>
    <row r="4481" spans="1:15" ht="12.5" customHeight="1" x14ac:dyDescent="0.35">
      <c r="A4481" s="2">
        <v>89</v>
      </c>
      <c r="B4481" s="2" t="s">
        <v>54</v>
      </c>
      <c r="C4481" s="69">
        <v>188.3629</v>
      </c>
      <c r="D4481" t="s">
        <v>50</v>
      </c>
      <c r="E4481" s="2" t="s">
        <v>44</v>
      </c>
      <c r="F4481" s="2" t="s">
        <v>55</v>
      </c>
      <c r="G4481" s="2"/>
      <c r="H4481" s="2" t="str">
        <f>IF(OR(G4481="",G4482="",G4483="",G4484=""),"",(SUMIF(A4481:A$7000,A4481,G4481:G$7000)))</f>
        <v/>
      </c>
      <c r="I4481" s="55" t="str">
        <f t="shared" si="420"/>
        <v/>
      </c>
      <c r="J4481" s="61" t="str">
        <f t="shared" si="416"/>
        <v/>
      </c>
      <c r="K4481" s="55">
        <f t="array" ref="K4481">(MAX(IF($A4481=InsertVoiceSwitchActivateLOG!A$1:A$7000,InsertVoiceSwitchActivateLOG!H$1:H$7000,0)))</f>
        <v>1.6699999999999996E-2</v>
      </c>
      <c r="L4481" s="55" t="str">
        <f t="shared" si="421"/>
        <v/>
      </c>
      <c r="M4481" s="55">
        <f t="shared" si="419"/>
        <v>18.100000000004002</v>
      </c>
      <c r="N4481" s="59" t="str">
        <f t="shared" si="417"/>
        <v/>
      </c>
      <c r="O4481" s="59" t="str">
        <f t="shared" si="418"/>
        <v/>
      </c>
    </row>
    <row r="4482" spans="1:15" ht="12.5" customHeight="1" x14ac:dyDescent="0.35">
      <c r="A4482" s="61">
        <v>89</v>
      </c>
      <c r="B4482" s="61" t="s">
        <v>54</v>
      </c>
      <c r="C4482" s="70">
        <v>188.3845</v>
      </c>
      <c r="D4482" s="59" t="s">
        <v>50</v>
      </c>
      <c r="E4482" s="61" t="s">
        <v>44</v>
      </c>
      <c r="F4482" s="61" t="s">
        <v>55</v>
      </c>
      <c r="G4482" s="61"/>
      <c r="H4482" s="61" t="str">
        <f>IF(OR(G4482="",G4483="",G4484="",G4485=""),"",(SUMIF(A4482:A$7000,A4482,G4482:G$7000)))</f>
        <v/>
      </c>
      <c r="I4482" s="61" t="str">
        <f t="shared" si="420"/>
        <v/>
      </c>
      <c r="J4482" s="61" t="str">
        <f t="shared" si="416"/>
        <v/>
      </c>
      <c r="K4482" s="61">
        <f t="array" ref="K4482">(MAX(IF($A4482=InsertVoiceSwitchActivateLOG!A$1:A$7000,InsertVoiceSwitchActivateLOG!H$1:H$7000,0)))</f>
        <v>1.6699999999999996E-2</v>
      </c>
      <c r="L4482" s="61" t="str">
        <f t="shared" si="421"/>
        <v/>
      </c>
      <c r="M4482" s="61">
        <f t="shared" si="419"/>
        <v>21.600000000006503</v>
      </c>
      <c r="N4482" s="59" t="str">
        <f t="shared" si="417"/>
        <v/>
      </c>
      <c r="O4482" s="59" t="str">
        <f t="shared" si="418"/>
        <v/>
      </c>
    </row>
    <row r="4483" spans="1:15" ht="12.5" customHeight="1" x14ac:dyDescent="0.35">
      <c r="A4483" s="2">
        <v>89</v>
      </c>
      <c r="B4483" s="2" t="s">
        <v>54</v>
      </c>
      <c r="C4483" s="69">
        <v>188.405</v>
      </c>
      <c r="D4483" t="s">
        <v>50</v>
      </c>
      <c r="E4483" s="2" t="s">
        <v>44</v>
      </c>
      <c r="F4483" s="2" t="s">
        <v>55</v>
      </c>
      <c r="G4483" s="2"/>
      <c r="H4483" s="2" t="str">
        <f>IF(OR(G4483="",G4484="",G4485="",G4486=""),"",(SUMIF(A4483:A$7000,A4483,G4483:G$7000)))</f>
        <v/>
      </c>
      <c r="I4483" s="55" t="str">
        <f t="shared" si="420"/>
        <v/>
      </c>
      <c r="J4483" s="61" t="str">
        <f t="shared" si="416"/>
        <v/>
      </c>
      <c r="K4483" s="55">
        <f t="array" ref="K4483">(MAX(IF($A4483=InsertVoiceSwitchActivateLOG!A$1:A$7000,InsertVoiceSwitchActivateLOG!H$1:H$7000,0)))</f>
        <v>1.6699999999999996E-2</v>
      </c>
      <c r="L4483" s="55" t="str">
        <f t="shared" si="421"/>
        <v/>
      </c>
      <c r="M4483" s="55">
        <f t="shared" si="419"/>
        <v>20.499999999998408</v>
      </c>
      <c r="N4483" s="59" t="str">
        <f t="shared" si="417"/>
        <v/>
      </c>
      <c r="O4483" s="59" t="str">
        <f t="shared" si="418"/>
        <v/>
      </c>
    </row>
    <row r="4484" spans="1:15" ht="12.5" customHeight="1" x14ac:dyDescent="0.35">
      <c r="A4484" s="61">
        <v>89</v>
      </c>
      <c r="B4484" s="61" t="s">
        <v>54</v>
      </c>
      <c r="C4484" s="70">
        <v>188.42439999999999</v>
      </c>
      <c r="D4484" s="59" t="s">
        <v>50</v>
      </c>
      <c r="E4484" s="61" t="s">
        <v>44</v>
      </c>
      <c r="F4484" s="61" t="s">
        <v>55</v>
      </c>
      <c r="G4484" s="61"/>
      <c r="H4484" s="61" t="str">
        <f>IF(OR(G4484="",G4485="",G4486="",G4487=""),"",(SUMIF(A4484:A$7000,A4484,G4484:G$7000)))</f>
        <v/>
      </c>
      <c r="I4484" s="61" t="str">
        <f t="shared" si="420"/>
        <v/>
      </c>
      <c r="J4484" s="61" t="str">
        <f t="shared" si="416"/>
        <v/>
      </c>
      <c r="K4484" s="61">
        <f t="array" ref="K4484">(MAX(IF($A4484=InsertVoiceSwitchActivateLOG!A$1:A$7000,InsertVoiceSwitchActivateLOG!H$1:H$7000,0)))</f>
        <v>1.6699999999999996E-2</v>
      </c>
      <c r="L4484" s="61" t="str">
        <f t="shared" si="421"/>
        <v/>
      </c>
      <c r="M4484" s="61">
        <f t="shared" si="419"/>
        <v>19.399999999990314</v>
      </c>
      <c r="N4484" s="59" t="str">
        <f t="shared" si="417"/>
        <v/>
      </c>
      <c r="O4484" s="59" t="str">
        <f t="shared" si="418"/>
        <v/>
      </c>
    </row>
    <row r="4485" spans="1:15" ht="12.5" customHeight="1" x14ac:dyDescent="0.35">
      <c r="A4485" s="2">
        <v>89</v>
      </c>
      <c r="B4485" s="2" t="s">
        <v>54</v>
      </c>
      <c r="C4485" s="69">
        <v>188.4435</v>
      </c>
      <c r="D4485" t="s">
        <v>50</v>
      </c>
      <c r="E4485" s="2" t="s">
        <v>44</v>
      </c>
      <c r="F4485" s="2" t="s">
        <v>55</v>
      </c>
      <c r="G4485" s="2"/>
      <c r="H4485" s="2" t="str">
        <f>IF(OR(G4485="",G4486="",G4487="",G4488=""),"",(SUMIF(A4485:A$7000,A4485,G4485:G$7000)))</f>
        <v/>
      </c>
      <c r="I4485" s="55" t="str">
        <f t="shared" si="420"/>
        <v/>
      </c>
      <c r="J4485" s="61" t="str">
        <f t="shared" si="416"/>
        <v/>
      </c>
      <c r="K4485" s="55">
        <f t="array" ref="K4485">(MAX(IF($A4485=InsertVoiceSwitchActivateLOG!A$1:A$7000,InsertVoiceSwitchActivateLOG!H$1:H$7000,0)))</f>
        <v>1.6699999999999996E-2</v>
      </c>
      <c r="L4485" s="55" t="str">
        <f t="shared" si="421"/>
        <v/>
      </c>
      <c r="M4485" s="55">
        <f t="shared" si="419"/>
        <v>19.100000000008777</v>
      </c>
      <c r="N4485" s="59" t="str">
        <f t="shared" si="417"/>
        <v/>
      </c>
      <c r="O4485" s="59" t="str">
        <f t="shared" si="418"/>
        <v/>
      </c>
    </row>
    <row r="4486" spans="1:15" ht="12.5" customHeight="1" x14ac:dyDescent="0.35">
      <c r="A4486" s="61">
        <v>89</v>
      </c>
      <c r="B4486" s="61" t="s">
        <v>54</v>
      </c>
      <c r="C4486" s="70">
        <v>188.46379999999999</v>
      </c>
      <c r="D4486" s="59" t="s">
        <v>50</v>
      </c>
      <c r="E4486" s="61" t="s">
        <v>44</v>
      </c>
      <c r="F4486" s="61" t="s">
        <v>55</v>
      </c>
      <c r="G4486" s="61"/>
      <c r="H4486" s="61" t="str">
        <f>IF(OR(G4486="",G4487="",G4488="",G4489=""),"",(SUMIF(A4486:A$7000,A4486,G4486:G$7000)))</f>
        <v/>
      </c>
      <c r="I4486" s="61" t="str">
        <f t="shared" si="420"/>
        <v/>
      </c>
      <c r="J4486" s="61" t="str">
        <f t="shared" si="416"/>
        <v/>
      </c>
      <c r="K4486" s="61">
        <f t="array" ref="K4486">(MAX(IF($A4486=InsertVoiceSwitchActivateLOG!A$1:A$7000,InsertVoiceSwitchActivateLOG!H$1:H$7000,0)))</f>
        <v>1.6699999999999996E-2</v>
      </c>
      <c r="L4486" s="61" t="str">
        <f t="shared" si="421"/>
        <v/>
      </c>
      <c r="M4486" s="61">
        <f t="shared" si="419"/>
        <v>20.299999999991769</v>
      </c>
      <c r="N4486" s="59" t="str">
        <f t="shared" si="417"/>
        <v/>
      </c>
      <c r="O4486" s="59" t="str">
        <f t="shared" si="418"/>
        <v/>
      </c>
    </row>
    <row r="4487" spans="1:15" ht="12.5" customHeight="1" x14ac:dyDescent="0.35">
      <c r="A4487" s="2">
        <v>89</v>
      </c>
      <c r="B4487" s="2" t="s">
        <v>54</v>
      </c>
      <c r="C4487" s="69">
        <v>188.4846</v>
      </c>
      <c r="D4487" t="s">
        <v>50</v>
      </c>
      <c r="E4487" s="2" t="s">
        <v>44</v>
      </c>
      <c r="F4487" s="2" t="s">
        <v>55</v>
      </c>
      <c r="G4487" s="2"/>
      <c r="H4487" s="2" t="str">
        <f>IF(OR(G4487="",G4488="",G4489="",G4490=""),"",(SUMIF(A4487:A$7000,A4487,G4487:G$7000)))</f>
        <v/>
      </c>
      <c r="I4487" s="55" t="str">
        <f t="shared" si="420"/>
        <v/>
      </c>
      <c r="J4487" s="61" t="str">
        <f t="shared" si="416"/>
        <v/>
      </c>
      <c r="K4487" s="55">
        <f t="array" ref="K4487">(MAX(IF($A4487=InsertVoiceSwitchActivateLOG!A$1:A$7000,InsertVoiceSwitchActivateLOG!H$1:H$7000,0)))</f>
        <v>1.6699999999999996E-2</v>
      </c>
      <c r="L4487" s="55" t="str">
        <f t="shared" si="421"/>
        <v/>
      </c>
      <c r="M4487" s="55">
        <f t="shared" si="419"/>
        <v>20.800000000008367</v>
      </c>
      <c r="N4487" s="59" t="str">
        <f t="shared" si="417"/>
        <v/>
      </c>
      <c r="O4487" s="59" t="str">
        <f t="shared" si="418"/>
        <v/>
      </c>
    </row>
    <row r="4488" spans="1:15" ht="12.5" customHeight="1" x14ac:dyDescent="0.35">
      <c r="A4488" s="61">
        <v>89</v>
      </c>
      <c r="B4488" s="61" t="s">
        <v>54</v>
      </c>
      <c r="C4488" s="70">
        <v>188.5067</v>
      </c>
      <c r="D4488" s="59" t="s">
        <v>50</v>
      </c>
      <c r="E4488" s="61" t="s">
        <v>44</v>
      </c>
      <c r="F4488" s="61" t="s">
        <v>55</v>
      </c>
      <c r="G4488" s="61"/>
      <c r="H4488" s="61" t="str">
        <f>IF(OR(G4488="",G4489="",G4490="",G4491=""),"",(SUMIF(A4488:A$7000,A4488,G4488:G$7000)))</f>
        <v/>
      </c>
      <c r="I4488" s="61" t="str">
        <f t="shared" si="420"/>
        <v/>
      </c>
      <c r="J4488" s="61" t="str">
        <f t="shared" si="416"/>
        <v/>
      </c>
      <c r="K4488" s="61">
        <f t="array" ref="K4488">(MAX(IF($A4488=InsertVoiceSwitchActivateLOG!A$1:A$7000,InsertVoiceSwitchActivateLOG!H$1:H$7000,0)))</f>
        <v>1.6699999999999996E-2</v>
      </c>
      <c r="L4488" s="61" t="str">
        <f t="shared" si="421"/>
        <v/>
      </c>
      <c r="M4488" s="61">
        <f t="shared" si="419"/>
        <v>22.099999999994679</v>
      </c>
      <c r="N4488" s="59" t="str">
        <f t="shared" si="417"/>
        <v/>
      </c>
      <c r="O4488" s="59" t="str">
        <f t="shared" si="418"/>
        <v/>
      </c>
    </row>
    <row r="4489" spans="1:15" ht="12.5" customHeight="1" x14ac:dyDescent="0.35">
      <c r="A4489" s="2">
        <v>89</v>
      </c>
      <c r="B4489" s="2" t="s">
        <v>54</v>
      </c>
      <c r="C4489" s="69">
        <v>188.53</v>
      </c>
      <c r="D4489" t="s">
        <v>50</v>
      </c>
      <c r="E4489" s="2" t="s">
        <v>44</v>
      </c>
      <c r="F4489" s="2" t="s">
        <v>55</v>
      </c>
      <c r="G4489" s="2"/>
      <c r="H4489" s="2" t="str">
        <f>IF(OR(G4489="",G4490="",G4491="",G4492=""),"",(SUMIF(A4489:A$7000,A4489,G4489:G$7000)))</f>
        <v/>
      </c>
      <c r="I4489" s="55" t="str">
        <f t="shared" si="420"/>
        <v/>
      </c>
      <c r="J4489" s="61" t="str">
        <f t="shared" si="416"/>
        <v/>
      </c>
      <c r="K4489" s="55">
        <f t="array" ref="K4489">(MAX(IF($A4489=InsertVoiceSwitchActivateLOG!A$1:A$7000,InsertVoiceSwitchActivateLOG!H$1:H$7000,0)))</f>
        <v>1.6699999999999996E-2</v>
      </c>
      <c r="L4489" s="55" t="str">
        <f t="shared" si="421"/>
        <v/>
      </c>
      <c r="M4489" s="55">
        <f t="shared" si="419"/>
        <v>23.300000000006094</v>
      </c>
      <c r="N4489" s="59" t="str">
        <f t="shared" si="417"/>
        <v/>
      </c>
      <c r="O4489" s="59" t="str">
        <f t="shared" si="418"/>
        <v/>
      </c>
    </row>
    <row r="4490" spans="1:15" ht="12.5" customHeight="1" x14ac:dyDescent="0.35">
      <c r="A4490" s="61">
        <v>89</v>
      </c>
      <c r="B4490" s="61" t="s">
        <v>54</v>
      </c>
      <c r="C4490" s="70">
        <v>188.55619999999999</v>
      </c>
      <c r="D4490" s="59" t="s">
        <v>50</v>
      </c>
      <c r="E4490" s="61" t="s">
        <v>44</v>
      </c>
      <c r="F4490" s="61" t="s">
        <v>55</v>
      </c>
      <c r="G4490" s="61"/>
      <c r="H4490" s="61" t="str">
        <f>IF(OR(G4490="",G4491="",G4492="",G4493=""),"",(SUMIF(A4490:A$7000,A4490,G4490:G$7000)))</f>
        <v/>
      </c>
      <c r="I4490" s="61" t="str">
        <f t="shared" si="420"/>
        <v/>
      </c>
      <c r="J4490" s="61" t="str">
        <f t="shared" si="416"/>
        <v/>
      </c>
      <c r="K4490" s="61">
        <f t="array" ref="K4490">(MAX(IF($A4490=InsertVoiceSwitchActivateLOG!A$1:A$7000,InsertVoiceSwitchActivateLOG!H$1:H$7000,0)))</f>
        <v>1.6699999999999996E-2</v>
      </c>
      <c r="L4490" s="61" t="str">
        <f t="shared" si="421"/>
        <v/>
      </c>
      <c r="M4490" s="61">
        <f t="shared" si="419"/>
        <v>26.199999999988677</v>
      </c>
      <c r="N4490" s="59" t="str">
        <f t="shared" si="417"/>
        <v/>
      </c>
      <c r="O4490" s="59" t="str">
        <f t="shared" si="418"/>
        <v/>
      </c>
    </row>
    <row r="4491" spans="1:15" ht="12.5" customHeight="1" x14ac:dyDescent="0.35">
      <c r="A4491" s="2">
        <v>89</v>
      </c>
      <c r="B4491" s="2" t="s">
        <v>54</v>
      </c>
      <c r="C4491" s="69">
        <v>188.577</v>
      </c>
      <c r="D4491" t="s">
        <v>50</v>
      </c>
      <c r="E4491" s="2" t="s">
        <v>44</v>
      </c>
      <c r="F4491" s="2" t="s">
        <v>55</v>
      </c>
      <c r="G4491" s="2"/>
      <c r="H4491" s="2" t="str">
        <f>IF(OR(G4491="",G4492="",G4493="",G4494=""),"",(SUMIF(A4491:A$7000,A4491,G4491:G$7000)))</f>
        <v/>
      </c>
      <c r="I4491" s="55" t="str">
        <f t="shared" si="420"/>
        <v/>
      </c>
      <c r="J4491" s="61" t="str">
        <f t="shared" si="416"/>
        <v/>
      </c>
      <c r="K4491" s="55">
        <f t="array" ref="K4491">(MAX(IF($A4491=InsertVoiceSwitchActivateLOG!A$1:A$7000,InsertVoiceSwitchActivateLOG!H$1:H$7000,0)))</f>
        <v>1.6699999999999996E-2</v>
      </c>
      <c r="L4491" s="55" t="str">
        <f t="shared" si="421"/>
        <v/>
      </c>
      <c r="M4491" s="55">
        <f t="shared" si="419"/>
        <v>20.800000000008367</v>
      </c>
      <c r="N4491" s="59" t="str">
        <f t="shared" si="417"/>
        <v/>
      </c>
      <c r="O4491" s="59" t="str">
        <f t="shared" si="418"/>
        <v/>
      </c>
    </row>
    <row r="4492" spans="1:15" ht="12.5" customHeight="1" x14ac:dyDescent="0.35">
      <c r="A4492" s="61">
        <v>90</v>
      </c>
      <c r="B4492" s="61" t="s">
        <v>54</v>
      </c>
      <c r="C4492" s="70">
        <v>189.6148</v>
      </c>
      <c r="D4492" s="59" t="s">
        <v>50</v>
      </c>
      <c r="E4492" s="61" t="s">
        <v>44</v>
      </c>
      <c r="F4492" s="61" t="s">
        <v>55</v>
      </c>
      <c r="G4492" s="61"/>
      <c r="H4492" s="61" t="str">
        <f>IF(OR(G4492="",G4493="",G4494="",G4495=""),"",(SUMIF(A4492:A$7000,A4492,G4492:G$7000)))</f>
        <v/>
      </c>
      <c r="I4492" s="61" t="str">
        <f t="shared" si="420"/>
        <v/>
      </c>
      <c r="J4492" s="61" t="str">
        <f t="shared" si="416"/>
        <v/>
      </c>
      <c r="K4492" s="61">
        <f t="array" ref="K4492">(MAX(IF($A4492=InsertVoiceSwitchActivateLOG!A$1:A$7000,InsertVoiceSwitchActivateLOG!H$1:H$7000,0)))</f>
        <v>0.10520000000000002</v>
      </c>
      <c r="L4492" s="61" t="str">
        <f t="shared" si="421"/>
        <v/>
      </c>
      <c r="M4492" s="61">
        <f t="shared" si="419"/>
        <v>0</v>
      </c>
      <c r="N4492" s="59" t="str">
        <f t="shared" si="417"/>
        <v/>
      </c>
      <c r="O4492" s="59" t="str">
        <f t="shared" si="418"/>
        <v/>
      </c>
    </row>
    <row r="4493" spans="1:15" ht="12.5" customHeight="1" x14ac:dyDescent="0.35">
      <c r="A4493" s="2">
        <v>90</v>
      </c>
      <c r="B4493" s="2" t="s">
        <v>54</v>
      </c>
      <c r="C4493" s="69">
        <v>189.62989999999999</v>
      </c>
      <c r="D4493" t="s">
        <v>50</v>
      </c>
      <c r="E4493" s="2" t="s">
        <v>44</v>
      </c>
      <c r="F4493" s="2" t="s">
        <v>55</v>
      </c>
      <c r="G4493" s="2"/>
      <c r="H4493" s="2" t="str">
        <f>IF(OR(G4493="",G4494="",G4495="",G4496=""),"",(SUMIF(A4493:A$7000,A4493,G4493:G$7000)))</f>
        <v/>
      </c>
      <c r="I4493" s="55" t="str">
        <f t="shared" si="420"/>
        <v/>
      </c>
      <c r="J4493" s="61" t="str">
        <f t="shared" si="416"/>
        <v/>
      </c>
      <c r="K4493" s="55">
        <f t="array" ref="K4493">(MAX(IF($A4493=InsertVoiceSwitchActivateLOG!A$1:A$7000,InsertVoiceSwitchActivateLOG!H$1:H$7000,0)))</f>
        <v>0.10520000000000002</v>
      </c>
      <c r="L4493" s="55" t="str">
        <f t="shared" si="421"/>
        <v/>
      </c>
      <c r="M4493" s="55">
        <f t="shared" si="419"/>
        <v>15.099999999989677</v>
      </c>
      <c r="N4493" s="59" t="str">
        <f t="shared" si="417"/>
        <v/>
      </c>
      <c r="O4493" s="59" t="str">
        <f t="shared" si="418"/>
        <v/>
      </c>
    </row>
    <row r="4494" spans="1:15" ht="12.5" customHeight="1" x14ac:dyDescent="0.35">
      <c r="A4494" s="61">
        <v>90</v>
      </c>
      <c r="B4494" s="61" t="s">
        <v>54</v>
      </c>
      <c r="C4494" s="70">
        <v>189.64670000000001</v>
      </c>
      <c r="D4494" s="59" t="s">
        <v>50</v>
      </c>
      <c r="E4494" s="61" t="s">
        <v>44</v>
      </c>
      <c r="F4494" s="61" t="s">
        <v>55</v>
      </c>
      <c r="G4494" s="61"/>
      <c r="H4494" s="61" t="str">
        <f>IF(OR(G4494="",G4495="",G4496="",G4497=""),"",(SUMIF(A4494:A$7000,A4494,G4494:G$7000)))</f>
        <v/>
      </c>
      <c r="I4494" s="61" t="str">
        <f t="shared" si="420"/>
        <v/>
      </c>
      <c r="J4494" s="61" t="str">
        <f t="shared" si="416"/>
        <v/>
      </c>
      <c r="K4494" s="61">
        <f t="array" ref="K4494">(MAX(IF($A4494=InsertVoiceSwitchActivateLOG!A$1:A$7000,InsertVoiceSwitchActivateLOG!H$1:H$7000,0)))</f>
        <v>0.10520000000000002</v>
      </c>
      <c r="L4494" s="61" t="str">
        <f t="shared" si="421"/>
        <v/>
      </c>
      <c r="M4494" s="61">
        <f t="shared" si="419"/>
        <v>16.80000000001769</v>
      </c>
      <c r="N4494" s="59" t="str">
        <f t="shared" si="417"/>
        <v/>
      </c>
      <c r="O4494" s="59" t="str">
        <f t="shared" si="418"/>
        <v/>
      </c>
    </row>
    <row r="4495" spans="1:15" ht="12.5" customHeight="1" x14ac:dyDescent="0.35">
      <c r="A4495" s="2">
        <v>90</v>
      </c>
      <c r="B4495" s="2" t="s">
        <v>54</v>
      </c>
      <c r="C4495" s="69">
        <v>189.66300000000001</v>
      </c>
      <c r="D4495" t="s">
        <v>50</v>
      </c>
      <c r="E4495" s="2" t="s">
        <v>44</v>
      </c>
      <c r="F4495" s="2" t="s">
        <v>55</v>
      </c>
      <c r="G4495" s="2"/>
      <c r="H4495" s="2" t="str">
        <f>IF(OR(G4495="",G4496="",G4497="",G4498=""),"",(SUMIF(A4495:A$7000,A4495,G4495:G$7000)))</f>
        <v/>
      </c>
      <c r="I4495" s="55" t="str">
        <f t="shared" si="420"/>
        <v/>
      </c>
      <c r="J4495" s="61" t="str">
        <f t="shared" si="416"/>
        <v/>
      </c>
      <c r="K4495" s="55">
        <f t="array" ref="K4495">(MAX(IF($A4495=InsertVoiceSwitchActivateLOG!A$1:A$7000,InsertVoiceSwitchActivateLOG!H$1:H$7000,0)))</f>
        <v>0.10520000000000002</v>
      </c>
      <c r="L4495" s="55" t="str">
        <f t="shared" si="421"/>
        <v/>
      </c>
      <c r="M4495" s="55">
        <f t="shared" si="419"/>
        <v>16.300000000001091</v>
      </c>
      <c r="N4495" s="59" t="str">
        <f t="shared" si="417"/>
        <v/>
      </c>
      <c r="O4495" s="59" t="str">
        <f t="shared" si="418"/>
        <v/>
      </c>
    </row>
    <row r="4496" spans="1:15" ht="12.5" customHeight="1" x14ac:dyDescent="0.35">
      <c r="A4496" s="61">
        <v>90</v>
      </c>
      <c r="B4496" s="61" t="s">
        <v>54</v>
      </c>
      <c r="C4496" s="70">
        <v>189.6788</v>
      </c>
      <c r="D4496" s="59" t="s">
        <v>50</v>
      </c>
      <c r="E4496" s="61" t="s">
        <v>44</v>
      </c>
      <c r="F4496" s="61" t="s">
        <v>55</v>
      </c>
      <c r="G4496" s="61"/>
      <c r="H4496" s="61" t="str">
        <f>IF(OR(G4496="",G4497="",G4498="",G4499=""),"",(SUMIF(A4496:A$7000,A4496,G4496:G$7000)))</f>
        <v/>
      </c>
      <c r="I4496" s="61" t="str">
        <f t="shared" si="420"/>
        <v/>
      </c>
      <c r="J4496" s="61" t="str">
        <f t="shared" si="416"/>
        <v/>
      </c>
      <c r="K4496" s="61">
        <f t="array" ref="K4496">(MAX(IF($A4496=InsertVoiceSwitchActivateLOG!A$1:A$7000,InsertVoiceSwitchActivateLOG!H$1:H$7000,0)))</f>
        <v>0.10520000000000002</v>
      </c>
      <c r="L4496" s="61" t="str">
        <f t="shared" si="421"/>
        <v/>
      </c>
      <c r="M4496" s="61">
        <f t="shared" si="419"/>
        <v>15.799999999984493</v>
      </c>
      <c r="N4496" s="59" t="str">
        <f t="shared" si="417"/>
        <v/>
      </c>
      <c r="O4496" s="59" t="str">
        <f t="shared" si="418"/>
        <v/>
      </c>
    </row>
    <row r="4497" spans="1:15" ht="12.5" customHeight="1" x14ac:dyDescent="0.35">
      <c r="A4497" s="2">
        <v>90</v>
      </c>
      <c r="B4497" s="2" t="s">
        <v>54</v>
      </c>
      <c r="C4497" s="69">
        <v>189.69470000000001</v>
      </c>
      <c r="D4497" t="s">
        <v>50</v>
      </c>
      <c r="E4497" s="2" t="s">
        <v>44</v>
      </c>
      <c r="F4497" s="2" t="s">
        <v>55</v>
      </c>
      <c r="G4497" s="2"/>
      <c r="H4497" s="2" t="str">
        <f>IF(OR(G4497="",G4498="",G4499="",G4500=""),"",(SUMIF(A4497:A$7000,A4497,G4497:G$7000)))</f>
        <v/>
      </c>
      <c r="I4497" s="55" t="str">
        <f t="shared" si="420"/>
        <v/>
      </c>
      <c r="J4497" s="61" t="str">
        <f t="shared" ref="J4497:J4560" si="422">IF(L4497="","",(VLOOKUP(A4497,A4497:E11481,5,FALSE)))</f>
        <v/>
      </c>
      <c r="K4497" s="55">
        <f t="array" ref="K4497">(MAX(IF($A4497=InsertVoiceSwitchActivateLOG!A$1:A$7000,InsertVoiceSwitchActivateLOG!H$1:H$7000,0)))</f>
        <v>0.10520000000000002</v>
      </c>
      <c r="L4497" s="55" t="str">
        <f t="shared" si="421"/>
        <v/>
      </c>
      <c r="M4497" s="55">
        <f t="shared" si="419"/>
        <v>15.900000000016234</v>
      </c>
      <c r="N4497" s="59" t="str">
        <f t="shared" ref="N4497:N4560" si="423">IF(AND(G4497&gt;0,G4498&gt;0,G4496&gt;0),A4497,"")</f>
        <v/>
      </c>
      <c r="O4497" s="59" t="str">
        <f t="shared" ref="O4497:O4560" si="424">IF(N4497="","",(IF(G4497&gt;G4498,-1,1)))</f>
        <v/>
      </c>
    </row>
    <row r="4498" spans="1:15" ht="12.5" customHeight="1" x14ac:dyDescent="0.35">
      <c r="A4498" s="61">
        <v>90</v>
      </c>
      <c r="B4498" s="61" t="s">
        <v>54</v>
      </c>
      <c r="C4498" s="70">
        <v>189.71039999999999</v>
      </c>
      <c r="D4498" s="59" t="s">
        <v>50</v>
      </c>
      <c r="E4498" s="61" t="s">
        <v>44</v>
      </c>
      <c r="F4498" s="61" t="s">
        <v>55</v>
      </c>
      <c r="G4498" s="61"/>
      <c r="H4498" s="61" t="str">
        <f>IF(OR(G4498="",G4499="",G4500="",G4501=""),"",(SUMIF(A4498:A$7000,A4498,G4498:G$7000)))</f>
        <v/>
      </c>
      <c r="I4498" s="61" t="str">
        <f t="shared" si="420"/>
        <v/>
      </c>
      <c r="J4498" s="61" t="str">
        <f t="shared" si="422"/>
        <v/>
      </c>
      <c r="K4498" s="61">
        <f t="array" ref="K4498">(MAX(IF($A4498=InsertVoiceSwitchActivateLOG!A$1:A$7000,InsertVoiceSwitchActivateLOG!H$1:H$7000,0)))</f>
        <v>0.10520000000000002</v>
      </c>
      <c r="L4498" s="61" t="str">
        <f t="shared" si="421"/>
        <v/>
      </c>
      <c r="M4498" s="61">
        <f t="shared" ref="M4498:M4561" si="425">IF(A4498=A4497,ABS(C4498-C4497),0)*1000</f>
        <v>15.699999999981173</v>
      </c>
      <c r="N4498" s="59" t="str">
        <f t="shared" si="423"/>
        <v/>
      </c>
      <c r="O4498" s="59" t="str">
        <f t="shared" si="424"/>
        <v/>
      </c>
    </row>
    <row r="4499" spans="1:15" ht="12.5" customHeight="1" x14ac:dyDescent="0.35">
      <c r="A4499" s="2">
        <v>90</v>
      </c>
      <c r="B4499" s="2" t="s">
        <v>54</v>
      </c>
      <c r="C4499" s="69">
        <v>189.72730000000001</v>
      </c>
      <c r="D4499" t="s">
        <v>50</v>
      </c>
      <c r="E4499" s="2" t="s">
        <v>44</v>
      </c>
      <c r="F4499" s="2" t="s">
        <v>55</v>
      </c>
      <c r="G4499" s="2"/>
      <c r="H4499" s="2" t="str">
        <f>IF(OR(G4499="",G4500="",G4501="",G4502=""),"",(SUMIF(A4499:A$7000,A4499,G4499:G$7000)))</f>
        <v/>
      </c>
      <c r="I4499" s="55" t="str">
        <f t="shared" si="420"/>
        <v/>
      </c>
      <c r="J4499" s="61" t="str">
        <f t="shared" si="422"/>
        <v/>
      </c>
      <c r="K4499" s="55">
        <f t="array" ref="K4499">(MAX(IF($A4499=InsertVoiceSwitchActivateLOG!A$1:A$7000,InsertVoiceSwitchActivateLOG!H$1:H$7000,0)))</f>
        <v>0.10520000000000002</v>
      </c>
      <c r="L4499" s="55" t="str">
        <f t="shared" si="421"/>
        <v/>
      </c>
      <c r="M4499" s="55">
        <f t="shared" si="425"/>
        <v>16.900000000021009</v>
      </c>
      <c r="N4499" s="59" t="str">
        <f t="shared" si="423"/>
        <v/>
      </c>
      <c r="O4499" s="59" t="str">
        <f t="shared" si="424"/>
        <v/>
      </c>
    </row>
    <row r="4500" spans="1:15" ht="12.5" customHeight="1" x14ac:dyDescent="0.35">
      <c r="A4500" s="61">
        <v>90</v>
      </c>
      <c r="B4500" s="61" t="s">
        <v>54</v>
      </c>
      <c r="C4500" s="70">
        <v>189.7433</v>
      </c>
      <c r="D4500" s="59" t="s">
        <v>50</v>
      </c>
      <c r="E4500" s="61" t="s">
        <v>44</v>
      </c>
      <c r="F4500" s="61" t="s">
        <v>55</v>
      </c>
      <c r="G4500" s="61"/>
      <c r="H4500" s="61" t="str">
        <f>IF(OR(G4500="",G4501="",G4502="",G4503=""),"",(SUMIF(A4500:A$7000,A4500,G4500:G$7000)))</f>
        <v/>
      </c>
      <c r="I4500" s="61" t="str">
        <f t="shared" si="420"/>
        <v/>
      </c>
      <c r="J4500" s="61" t="str">
        <f t="shared" si="422"/>
        <v/>
      </c>
      <c r="K4500" s="61">
        <f t="array" ref="K4500">(MAX(IF($A4500=InsertVoiceSwitchActivateLOG!A$1:A$7000,InsertVoiceSwitchActivateLOG!H$1:H$7000,0)))</f>
        <v>0.10520000000000002</v>
      </c>
      <c r="L4500" s="61" t="str">
        <f t="shared" si="421"/>
        <v/>
      </c>
      <c r="M4500" s="61">
        <f t="shared" si="425"/>
        <v>15.999999999991132</v>
      </c>
      <c r="N4500" s="59" t="str">
        <f t="shared" si="423"/>
        <v/>
      </c>
      <c r="O4500" s="59" t="str">
        <f t="shared" si="424"/>
        <v/>
      </c>
    </row>
    <row r="4501" spans="1:15" ht="12.5" customHeight="1" x14ac:dyDescent="0.35">
      <c r="A4501" s="2">
        <v>90</v>
      </c>
      <c r="B4501" s="2" t="s">
        <v>54</v>
      </c>
      <c r="C4501" s="69">
        <v>189.7664</v>
      </c>
      <c r="D4501" t="s">
        <v>50</v>
      </c>
      <c r="E4501" s="2" t="s">
        <v>44</v>
      </c>
      <c r="F4501" s="2" t="s">
        <v>55</v>
      </c>
      <c r="G4501" s="2"/>
      <c r="H4501" s="2" t="str">
        <f>IF(OR(G4501="",G4502="",G4503="",G4504=""),"",(SUMIF(A4501:A$7000,A4501,G4501:G$7000)))</f>
        <v/>
      </c>
      <c r="I4501" s="55" t="str">
        <f t="shared" si="420"/>
        <v/>
      </c>
      <c r="J4501" s="61" t="str">
        <f t="shared" si="422"/>
        <v/>
      </c>
      <c r="K4501" s="55">
        <f t="array" ref="K4501">(MAX(IF($A4501=InsertVoiceSwitchActivateLOG!A$1:A$7000,InsertVoiceSwitchActivateLOG!H$1:H$7000,0)))</f>
        <v>0.10520000000000002</v>
      </c>
      <c r="L4501" s="55" t="str">
        <f t="shared" si="421"/>
        <v/>
      </c>
      <c r="M4501" s="55">
        <f t="shared" si="425"/>
        <v>23.099999999999454</v>
      </c>
      <c r="N4501" s="59" t="str">
        <f t="shared" si="423"/>
        <v/>
      </c>
      <c r="O4501" s="59" t="str">
        <f t="shared" si="424"/>
        <v/>
      </c>
    </row>
    <row r="4502" spans="1:15" ht="12.5" customHeight="1" x14ac:dyDescent="0.35">
      <c r="A4502" s="61">
        <v>90</v>
      </c>
      <c r="B4502" s="61" t="s">
        <v>54</v>
      </c>
      <c r="C4502" s="70">
        <v>189.79040000000001</v>
      </c>
      <c r="D4502" s="59" t="s">
        <v>50</v>
      </c>
      <c r="E4502" s="61" t="s">
        <v>44</v>
      </c>
      <c r="F4502" s="61" t="s">
        <v>55</v>
      </c>
      <c r="G4502" s="61"/>
      <c r="H4502" s="61" t="str">
        <f>IF(OR(G4502="",G4503="",G4504="",G4505=""),"",(SUMIF(A4502:A$7000,A4502,G4502:G$7000)))</f>
        <v/>
      </c>
      <c r="I4502" s="61" t="str">
        <f t="shared" si="420"/>
        <v/>
      </c>
      <c r="J4502" s="61" t="str">
        <f t="shared" si="422"/>
        <v/>
      </c>
      <c r="K4502" s="61">
        <f t="array" ref="K4502">(MAX(IF($A4502=InsertVoiceSwitchActivateLOG!A$1:A$7000,InsertVoiceSwitchActivateLOG!H$1:H$7000,0)))</f>
        <v>0.10520000000000002</v>
      </c>
      <c r="L4502" s="61" t="str">
        <f t="shared" si="421"/>
        <v/>
      </c>
      <c r="M4502" s="61">
        <f t="shared" si="425"/>
        <v>24.000000000000909</v>
      </c>
      <c r="N4502" s="59" t="str">
        <f t="shared" si="423"/>
        <v/>
      </c>
      <c r="O4502" s="59" t="str">
        <f t="shared" si="424"/>
        <v/>
      </c>
    </row>
    <row r="4503" spans="1:15" ht="12.5" customHeight="1" x14ac:dyDescent="0.35">
      <c r="A4503" s="2">
        <v>90</v>
      </c>
      <c r="B4503" s="2" t="s">
        <v>54</v>
      </c>
      <c r="C4503" s="69">
        <v>189.81</v>
      </c>
      <c r="D4503" t="s">
        <v>50</v>
      </c>
      <c r="E4503" s="2" t="s">
        <v>44</v>
      </c>
      <c r="F4503" s="2" t="s">
        <v>55</v>
      </c>
      <c r="G4503" s="2"/>
      <c r="H4503" s="2" t="str">
        <f>IF(OR(G4503="",G4504="",G4505="",G4506=""),"",(SUMIF(A4503:A$7000,A4503,G4503:G$7000)))</f>
        <v/>
      </c>
      <c r="I4503" s="55" t="str">
        <f t="shared" si="420"/>
        <v/>
      </c>
      <c r="J4503" s="61" t="str">
        <f t="shared" si="422"/>
        <v/>
      </c>
      <c r="K4503" s="55">
        <f t="array" ref="K4503">(MAX(IF($A4503=InsertVoiceSwitchActivateLOG!A$1:A$7000,InsertVoiceSwitchActivateLOG!H$1:H$7000,0)))</f>
        <v>0.10520000000000002</v>
      </c>
      <c r="L4503" s="55" t="str">
        <f t="shared" si="421"/>
        <v/>
      </c>
      <c r="M4503" s="55">
        <f t="shared" si="425"/>
        <v>19.599999999996953</v>
      </c>
      <c r="N4503" s="59" t="str">
        <f t="shared" si="423"/>
        <v/>
      </c>
      <c r="O4503" s="59" t="str">
        <f t="shared" si="424"/>
        <v/>
      </c>
    </row>
    <row r="4504" spans="1:15" ht="12.5" customHeight="1" x14ac:dyDescent="0.35">
      <c r="A4504" s="61">
        <v>90</v>
      </c>
      <c r="B4504" s="61" t="s">
        <v>54</v>
      </c>
      <c r="C4504" s="70">
        <v>189.8254</v>
      </c>
      <c r="D4504" s="59" t="s">
        <v>50</v>
      </c>
      <c r="E4504" s="61" t="s">
        <v>44</v>
      </c>
      <c r="F4504" s="61" t="s">
        <v>55</v>
      </c>
      <c r="G4504" s="61"/>
      <c r="H4504" s="61" t="str">
        <f>IF(OR(G4504="",G4505="",G4506="",G4507=""),"",(SUMIF(A4504:A$7000,A4504,G4504:G$7000)))</f>
        <v/>
      </c>
      <c r="I4504" s="61" t="str">
        <f t="shared" si="420"/>
        <v/>
      </c>
      <c r="J4504" s="61" t="str">
        <f t="shared" si="422"/>
        <v/>
      </c>
      <c r="K4504" s="61">
        <f t="array" ref="K4504">(MAX(IF($A4504=InsertVoiceSwitchActivateLOG!A$1:A$7000,InsertVoiceSwitchActivateLOG!H$1:H$7000,0)))</f>
        <v>0.10520000000000002</v>
      </c>
      <c r="L4504" s="61" t="str">
        <f t="shared" si="421"/>
        <v/>
      </c>
      <c r="M4504" s="61">
        <f t="shared" si="425"/>
        <v>15.399999999999636</v>
      </c>
      <c r="N4504" s="59" t="str">
        <f t="shared" si="423"/>
        <v/>
      </c>
      <c r="O4504" s="59" t="str">
        <f t="shared" si="424"/>
        <v/>
      </c>
    </row>
    <row r="4505" spans="1:15" ht="12.5" customHeight="1" x14ac:dyDescent="0.35">
      <c r="A4505" s="2">
        <v>90</v>
      </c>
      <c r="B4505" s="2" t="s">
        <v>54</v>
      </c>
      <c r="C4505" s="69">
        <v>189.84350000000001</v>
      </c>
      <c r="D4505" t="s">
        <v>50</v>
      </c>
      <c r="E4505" s="2" t="s">
        <v>44</v>
      </c>
      <c r="F4505" s="2" t="s">
        <v>55</v>
      </c>
      <c r="G4505" s="2"/>
      <c r="H4505" s="2" t="str">
        <f>IF(OR(G4505="",G4506="",G4507="",G4508=""),"",(SUMIF(A4505:A$7000,A4505,G4505:G$7000)))</f>
        <v/>
      </c>
      <c r="I4505" s="55" t="str">
        <f t="shared" si="420"/>
        <v/>
      </c>
      <c r="J4505" s="61" t="str">
        <f t="shared" si="422"/>
        <v/>
      </c>
      <c r="K4505" s="55">
        <f t="array" ref="K4505">(MAX(IF($A4505=InsertVoiceSwitchActivateLOG!A$1:A$7000,InsertVoiceSwitchActivateLOG!H$1:H$7000,0)))</f>
        <v>0.10520000000000002</v>
      </c>
      <c r="L4505" s="55" t="str">
        <f t="shared" si="421"/>
        <v/>
      </c>
      <c r="M4505" s="55">
        <f t="shared" si="425"/>
        <v>18.100000000004002</v>
      </c>
      <c r="N4505" s="59" t="str">
        <f t="shared" si="423"/>
        <v/>
      </c>
      <c r="O4505" s="59" t="str">
        <f t="shared" si="424"/>
        <v/>
      </c>
    </row>
    <row r="4506" spans="1:15" ht="12.5" customHeight="1" x14ac:dyDescent="0.35">
      <c r="A4506" s="61">
        <v>90</v>
      </c>
      <c r="B4506" s="61" t="s">
        <v>54</v>
      </c>
      <c r="C4506" s="70">
        <v>189.87200000000001</v>
      </c>
      <c r="D4506" s="59" t="s">
        <v>50</v>
      </c>
      <c r="E4506" s="61" t="s">
        <v>44</v>
      </c>
      <c r="F4506" s="61" t="s">
        <v>55</v>
      </c>
      <c r="G4506" s="61"/>
      <c r="H4506" s="61" t="str">
        <f>IF(OR(G4506="",G4507="",G4508="",G4509=""),"",(SUMIF(A4506:A$7000,A4506,G4506:G$7000)))</f>
        <v/>
      </c>
      <c r="I4506" s="61" t="str">
        <f t="shared" ref="I4506:I4569" si="426">IF(L4506="","",A4506)</f>
        <v/>
      </c>
      <c r="J4506" s="61" t="str">
        <f t="shared" si="422"/>
        <v/>
      </c>
      <c r="K4506" s="61">
        <f t="array" ref="K4506">(MAX(IF($A4506=InsertVoiceSwitchActivateLOG!A$1:A$7000,InsertVoiceSwitchActivateLOG!H$1:H$7000,0)))</f>
        <v>0.10520000000000002</v>
      </c>
      <c r="L4506" s="61" t="str">
        <f t="shared" ref="L4506:L4569" si="427">IF(H4506="","",IF(AND(H4505="",H4504="",H4503=""),C4506,""))</f>
        <v/>
      </c>
      <c r="M4506" s="61">
        <f t="shared" si="425"/>
        <v>28.500000000008185</v>
      </c>
      <c r="N4506" s="59" t="str">
        <f t="shared" si="423"/>
        <v/>
      </c>
      <c r="O4506" s="59" t="str">
        <f t="shared" si="424"/>
        <v/>
      </c>
    </row>
    <row r="4507" spans="1:15" ht="12.5" customHeight="1" x14ac:dyDescent="0.35">
      <c r="A4507" s="2">
        <v>90</v>
      </c>
      <c r="B4507" s="2" t="s">
        <v>54</v>
      </c>
      <c r="C4507" s="69">
        <v>189.90440000000001</v>
      </c>
      <c r="D4507" t="s">
        <v>50</v>
      </c>
      <c r="E4507" s="2" t="s">
        <v>44</v>
      </c>
      <c r="F4507" s="2" t="s">
        <v>55</v>
      </c>
      <c r="G4507" s="2"/>
      <c r="H4507" s="2" t="str">
        <f>IF(OR(G4507="",G4508="",G4509="",G4510=""),"",(SUMIF(A4507:A$7000,A4507,G4507:G$7000)))</f>
        <v/>
      </c>
      <c r="I4507" s="55" t="str">
        <f t="shared" si="426"/>
        <v/>
      </c>
      <c r="J4507" s="61" t="str">
        <f t="shared" si="422"/>
        <v/>
      </c>
      <c r="K4507" s="55">
        <f t="array" ref="K4507">(MAX(IF($A4507=InsertVoiceSwitchActivateLOG!A$1:A$7000,InsertVoiceSwitchActivateLOG!H$1:H$7000,0)))</f>
        <v>0.10520000000000002</v>
      </c>
      <c r="L4507" s="55" t="str">
        <f t="shared" si="427"/>
        <v/>
      </c>
      <c r="M4507" s="55">
        <f t="shared" si="425"/>
        <v>32.399999999995543</v>
      </c>
      <c r="N4507" s="59" t="str">
        <f t="shared" si="423"/>
        <v/>
      </c>
      <c r="O4507" s="59" t="str">
        <f t="shared" si="424"/>
        <v/>
      </c>
    </row>
    <row r="4508" spans="1:15" ht="12.5" customHeight="1" x14ac:dyDescent="0.35">
      <c r="A4508" s="61">
        <v>90</v>
      </c>
      <c r="B4508" s="61" t="s">
        <v>54</v>
      </c>
      <c r="C4508" s="70">
        <v>189.92330000000001</v>
      </c>
      <c r="D4508" s="59" t="s">
        <v>50</v>
      </c>
      <c r="E4508" s="61" t="s">
        <v>44</v>
      </c>
      <c r="F4508" s="61" t="s">
        <v>55</v>
      </c>
      <c r="G4508" s="61"/>
      <c r="H4508" s="61" t="str">
        <f>IF(OR(G4508="",G4509="",G4510="",G4511=""),"",(SUMIF(A4508:A$7000,A4508,G4508:G$7000)))</f>
        <v/>
      </c>
      <c r="I4508" s="61" t="str">
        <f t="shared" si="426"/>
        <v/>
      </c>
      <c r="J4508" s="61" t="str">
        <f t="shared" si="422"/>
        <v/>
      </c>
      <c r="K4508" s="61">
        <f t="array" ref="K4508">(MAX(IF($A4508=InsertVoiceSwitchActivateLOG!A$1:A$7000,InsertVoiceSwitchActivateLOG!H$1:H$7000,0)))</f>
        <v>0.10520000000000002</v>
      </c>
      <c r="L4508" s="61" t="str">
        <f t="shared" si="427"/>
        <v/>
      </c>
      <c r="M4508" s="61">
        <f t="shared" si="425"/>
        <v>18.900000000002137</v>
      </c>
      <c r="N4508" s="59" t="str">
        <f t="shared" si="423"/>
        <v/>
      </c>
      <c r="O4508" s="59" t="str">
        <f t="shared" si="424"/>
        <v/>
      </c>
    </row>
    <row r="4509" spans="1:15" ht="12.5" customHeight="1" x14ac:dyDescent="0.35">
      <c r="A4509" s="2">
        <v>90</v>
      </c>
      <c r="B4509" s="2" t="s">
        <v>54</v>
      </c>
      <c r="C4509" s="69">
        <v>189.94399999999999</v>
      </c>
      <c r="D4509" t="s">
        <v>50</v>
      </c>
      <c r="E4509" s="2" t="s">
        <v>44</v>
      </c>
      <c r="F4509" s="2" t="s">
        <v>55</v>
      </c>
      <c r="G4509" s="2"/>
      <c r="H4509" s="2" t="str">
        <f>IF(OR(G4509="",G4510="",G4511="",G4512=""),"",(SUMIF(A4509:A$7000,A4509,G4509:G$7000)))</f>
        <v/>
      </c>
      <c r="I4509" s="55" t="str">
        <f t="shared" si="426"/>
        <v/>
      </c>
      <c r="J4509" s="61" t="str">
        <f t="shared" si="422"/>
        <v/>
      </c>
      <c r="K4509" s="55">
        <f t="array" ref="K4509">(MAX(IF($A4509=InsertVoiceSwitchActivateLOG!A$1:A$7000,InsertVoiceSwitchActivateLOG!H$1:H$7000,0)))</f>
        <v>0.10520000000000002</v>
      </c>
      <c r="L4509" s="55" t="str">
        <f t="shared" si="427"/>
        <v/>
      </c>
      <c r="M4509" s="55">
        <f t="shared" si="425"/>
        <v>20.699999999976626</v>
      </c>
      <c r="N4509" s="59" t="str">
        <f t="shared" si="423"/>
        <v/>
      </c>
      <c r="O4509" s="59" t="str">
        <f t="shared" si="424"/>
        <v/>
      </c>
    </row>
    <row r="4510" spans="1:15" ht="12.5" customHeight="1" x14ac:dyDescent="0.35">
      <c r="A4510" s="61">
        <v>90</v>
      </c>
      <c r="B4510" s="61" t="s">
        <v>54</v>
      </c>
      <c r="C4510" s="70">
        <v>189.9632</v>
      </c>
      <c r="D4510" s="59" t="s">
        <v>50</v>
      </c>
      <c r="E4510" s="61" t="s">
        <v>44</v>
      </c>
      <c r="F4510" s="61" t="s">
        <v>55</v>
      </c>
      <c r="G4510" s="61"/>
      <c r="H4510" s="61" t="str">
        <f>IF(OR(G4510="",G4511="",G4512="",G4513=""),"",(SUMIF(A4510:A$7000,A4510,G4510:G$7000)))</f>
        <v/>
      </c>
      <c r="I4510" s="61" t="str">
        <f t="shared" si="426"/>
        <v/>
      </c>
      <c r="J4510" s="61" t="str">
        <f t="shared" si="422"/>
        <v/>
      </c>
      <c r="K4510" s="61">
        <f t="array" ref="K4510">(MAX(IF($A4510=InsertVoiceSwitchActivateLOG!A$1:A$7000,InsertVoiceSwitchActivateLOG!H$1:H$7000,0)))</f>
        <v>0.10520000000000002</v>
      </c>
      <c r="L4510" s="61" t="str">
        <f t="shared" si="427"/>
        <v/>
      </c>
      <c r="M4510" s="61">
        <f t="shared" si="425"/>
        <v>19.200000000012096</v>
      </c>
      <c r="N4510" s="59" t="str">
        <f t="shared" si="423"/>
        <v/>
      </c>
      <c r="O4510" s="59" t="str">
        <f t="shared" si="424"/>
        <v/>
      </c>
    </row>
    <row r="4511" spans="1:15" ht="12.5" customHeight="1" x14ac:dyDescent="0.35">
      <c r="A4511" s="2">
        <v>90</v>
      </c>
      <c r="B4511" s="2" t="s">
        <v>54</v>
      </c>
      <c r="C4511" s="69">
        <v>189.98169999999999</v>
      </c>
      <c r="D4511" t="s">
        <v>50</v>
      </c>
      <c r="E4511" s="2" t="s">
        <v>44</v>
      </c>
      <c r="F4511" s="2" t="s">
        <v>55</v>
      </c>
      <c r="G4511" s="2"/>
      <c r="H4511" s="2" t="str">
        <f>IF(OR(G4511="",G4512="",G4513="",G4514=""),"",(SUMIF(A4511:A$7000,A4511,G4511:G$7000)))</f>
        <v/>
      </c>
      <c r="I4511" s="55" t="str">
        <f t="shared" si="426"/>
        <v/>
      </c>
      <c r="J4511" s="61" t="str">
        <f t="shared" si="422"/>
        <v/>
      </c>
      <c r="K4511" s="55">
        <f t="array" ref="K4511">(MAX(IF($A4511=InsertVoiceSwitchActivateLOG!A$1:A$7000,InsertVoiceSwitchActivateLOG!H$1:H$7000,0)))</f>
        <v>0.10520000000000002</v>
      </c>
      <c r="L4511" s="55" t="str">
        <f t="shared" si="427"/>
        <v/>
      </c>
      <c r="M4511" s="55">
        <f t="shared" si="425"/>
        <v>18.499999999988859</v>
      </c>
      <c r="N4511" s="59" t="str">
        <f t="shared" si="423"/>
        <v/>
      </c>
      <c r="O4511" s="59" t="str">
        <f t="shared" si="424"/>
        <v/>
      </c>
    </row>
    <row r="4512" spans="1:15" ht="12.5" customHeight="1" x14ac:dyDescent="0.35">
      <c r="A4512" s="61">
        <v>90</v>
      </c>
      <c r="B4512" s="61" t="s">
        <v>54</v>
      </c>
      <c r="C4512" s="70">
        <v>190.0035</v>
      </c>
      <c r="D4512" s="59" t="s">
        <v>50</v>
      </c>
      <c r="E4512" s="61" t="s">
        <v>44</v>
      </c>
      <c r="F4512" s="61" t="s">
        <v>55</v>
      </c>
      <c r="G4512" s="61">
        <v>2.0000000000000001E-4</v>
      </c>
      <c r="H4512" s="61">
        <f>IF(OR(G4512="",G4513="",G4514="",G4515=""),"",(SUMIF(A4512:A$7000,A4512,G4512:G$7000)))</f>
        <v>0.10520000000000002</v>
      </c>
      <c r="I4512" s="61">
        <f t="shared" si="426"/>
        <v>90</v>
      </c>
      <c r="J4512" s="61" t="str">
        <f t="shared" si="422"/>
        <v>TaskC</v>
      </c>
      <c r="K4512" s="61">
        <f t="array" ref="K4512">(MAX(IF($A4512=InsertVoiceSwitchActivateLOG!A$1:A$7000,InsertVoiceSwitchActivateLOG!H$1:H$7000,0)))</f>
        <v>0.10520000000000002</v>
      </c>
      <c r="L4512" s="61">
        <f t="shared" si="427"/>
        <v>190.0035</v>
      </c>
      <c r="M4512" s="61">
        <f t="shared" si="425"/>
        <v>21.800000000013142</v>
      </c>
      <c r="N4512" s="59" t="str">
        <f t="shared" si="423"/>
        <v/>
      </c>
      <c r="O4512" s="59" t="str">
        <f t="shared" si="424"/>
        <v/>
      </c>
    </row>
    <row r="4513" spans="1:15" ht="12.5" customHeight="1" x14ac:dyDescent="0.35">
      <c r="A4513" s="2">
        <v>90</v>
      </c>
      <c r="B4513" s="2" t="s">
        <v>54</v>
      </c>
      <c r="C4513" s="69">
        <v>190.02170000000001</v>
      </c>
      <c r="D4513" t="s">
        <v>50</v>
      </c>
      <c r="E4513" s="2" t="s">
        <v>44</v>
      </c>
      <c r="F4513" s="2" t="s">
        <v>55</v>
      </c>
      <c r="G4513" s="2">
        <v>2.0000000000000001E-4</v>
      </c>
      <c r="H4513" s="2">
        <f>IF(OR(G4513="",G4514="",G4515="",G4516=""),"",(SUMIF(A4513:A$7000,A4513,G4513:G$7000)))</f>
        <v>0.10500000000000001</v>
      </c>
      <c r="I4513" s="55" t="str">
        <f t="shared" si="426"/>
        <v/>
      </c>
      <c r="J4513" s="61" t="str">
        <f t="shared" si="422"/>
        <v/>
      </c>
      <c r="K4513" s="55">
        <f t="array" ref="K4513">(MAX(IF($A4513=InsertVoiceSwitchActivateLOG!A$1:A$7000,InsertVoiceSwitchActivateLOG!H$1:H$7000,0)))</f>
        <v>0.10520000000000002</v>
      </c>
      <c r="L4513" s="55" t="str">
        <f t="shared" si="427"/>
        <v/>
      </c>
      <c r="M4513" s="55">
        <f t="shared" si="425"/>
        <v>18.200000000007321</v>
      </c>
      <c r="N4513" s="59">
        <f t="shared" si="423"/>
        <v>90</v>
      </c>
      <c r="O4513" s="59">
        <f t="shared" si="424"/>
        <v>1</v>
      </c>
    </row>
    <row r="4514" spans="1:15" ht="12.5" customHeight="1" x14ac:dyDescent="0.35">
      <c r="A4514" s="61">
        <v>90</v>
      </c>
      <c r="B4514" s="61" t="s">
        <v>54</v>
      </c>
      <c r="C4514" s="70">
        <v>190.0412</v>
      </c>
      <c r="D4514" s="59" t="s">
        <v>50</v>
      </c>
      <c r="E4514" s="61" t="s">
        <v>44</v>
      </c>
      <c r="F4514" s="61" t="s">
        <v>55</v>
      </c>
      <c r="G4514" s="61">
        <v>6.9999999999999999E-4</v>
      </c>
      <c r="H4514" s="61">
        <f>IF(OR(G4514="",G4515="",G4516="",G4517=""),"",(SUMIF(A4514:A$7000,A4514,G4514:G$7000)))</f>
        <v>0.1048</v>
      </c>
      <c r="I4514" s="61" t="str">
        <f t="shared" si="426"/>
        <v/>
      </c>
      <c r="J4514" s="61" t="str">
        <f t="shared" si="422"/>
        <v/>
      </c>
      <c r="K4514" s="61">
        <f t="array" ref="K4514">(MAX(IF($A4514=InsertVoiceSwitchActivateLOG!A$1:A$7000,InsertVoiceSwitchActivateLOG!H$1:H$7000,0)))</f>
        <v>0.10520000000000002</v>
      </c>
      <c r="L4514" s="61" t="str">
        <f t="shared" si="427"/>
        <v/>
      </c>
      <c r="M4514" s="61">
        <f t="shared" si="425"/>
        <v>19.499999999993634</v>
      </c>
      <c r="N4514" s="59">
        <f t="shared" si="423"/>
        <v>90</v>
      </c>
      <c r="O4514" s="59">
        <f t="shared" si="424"/>
        <v>1</v>
      </c>
    </row>
    <row r="4515" spans="1:15" ht="12.5" customHeight="1" x14ac:dyDescent="0.35">
      <c r="A4515" s="2">
        <v>90</v>
      </c>
      <c r="B4515" s="2" t="s">
        <v>56</v>
      </c>
      <c r="C4515" s="69">
        <v>190.0625</v>
      </c>
      <c r="D4515" t="s">
        <v>50</v>
      </c>
      <c r="E4515" s="2" t="s">
        <v>44</v>
      </c>
      <c r="F4515" s="2" t="s">
        <v>55</v>
      </c>
      <c r="G4515" s="2">
        <v>2.5999999999999999E-3</v>
      </c>
      <c r="H4515" s="2">
        <f>IF(OR(G4515="",G4516="",G4517="",G4518=""),"",(SUMIF(A4515:A$7000,A4515,G4515:G$7000)))</f>
        <v>0.10410000000000003</v>
      </c>
      <c r="I4515" s="55" t="str">
        <f t="shared" si="426"/>
        <v/>
      </c>
      <c r="J4515" s="61" t="str">
        <f t="shared" si="422"/>
        <v/>
      </c>
      <c r="K4515" s="55">
        <f t="array" ref="K4515">(MAX(IF($A4515=InsertVoiceSwitchActivateLOG!A$1:A$7000,InsertVoiceSwitchActivateLOG!H$1:H$7000,0)))</f>
        <v>0.10520000000000002</v>
      </c>
      <c r="L4515" s="55" t="str">
        <f t="shared" si="427"/>
        <v/>
      </c>
      <c r="M4515" s="55">
        <f t="shared" si="425"/>
        <v>21.299999999996544</v>
      </c>
      <c r="N4515" s="59">
        <f t="shared" si="423"/>
        <v>90</v>
      </c>
      <c r="O4515" s="59">
        <f t="shared" si="424"/>
        <v>-1</v>
      </c>
    </row>
    <row r="4516" spans="1:15" ht="12.5" customHeight="1" x14ac:dyDescent="0.35">
      <c r="A4516" s="61">
        <v>90</v>
      </c>
      <c r="B4516" s="61" t="s">
        <v>56</v>
      </c>
      <c r="C4516" s="70">
        <v>190.0985</v>
      </c>
      <c r="D4516" s="59" t="s">
        <v>50</v>
      </c>
      <c r="E4516" s="61" t="s">
        <v>44</v>
      </c>
      <c r="F4516" s="61" t="s">
        <v>55</v>
      </c>
      <c r="G4516" s="61">
        <v>2.0999999999999999E-3</v>
      </c>
      <c r="H4516" s="61">
        <f>IF(OR(G4516="",G4517="",G4518="",G4519=""),"",(SUMIF(A4516:A$7000,A4516,G4516:G$7000)))</f>
        <v>0.10150000000000001</v>
      </c>
      <c r="I4516" s="61" t="str">
        <f t="shared" si="426"/>
        <v/>
      </c>
      <c r="J4516" s="61" t="str">
        <f t="shared" si="422"/>
        <v/>
      </c>
      <c r="K4516" s="61">
        <f t="array" ref="K4516">(MAX(IF($A4516=InsertVoiceSwitchActivateLOG!A$1:A$7000,InsertVoiceSwitchActivateLOG!H$1:H$7000,0)))</f>
        <v>0.10520000000000002</v>
      </c>
      <c r="L4516" s="61" t="str">
        <f t="shared" si="427"/>
        <v/>
      </c>
      <c r="M4516" s="61">
        <f t="shared" si="425"/>
        <v>36.000000000001364</v>
      </c>
      <c r="N4516" s="59">
        <f t="shared" si="423"/>
        <v>90</v>
      </c>
      <c r="O4516" s="59">
        <f t="shared" si="424"/>
        <v>1</v>
      </c>
    </row>
    <row r="4517" spans="1:15" ht="12.5" customHeight="1" x14ac:dyDescent="0.35">
      <c r="A4517" s="2">
        <v>90</v>
      </c>
      <c r="B4517" s="2" t="s">
        <v>56</v>
      </c>
      <c r="C4517" s="69">
        <v>190.12790000000001</v>
      </c>
      <c r="D4517" t="s">
        <v>50</v>
      </c>
      <c r="E4517" s="2" t="s">
        <v>44</v>
      </c>
      <c r="F4517" s="2" t="s">
        <v>55</v>
      </c>
      <c r="G4517" s="2">
        <v>4.4999999999999997E-3</v>
      </c>
      <c r="H4517" s="2">
        <f>IF(OR(G4517="",G4518="",G4519="",G4520=""),"",(SUMIF(A4517:A$7000,A4517,G4517:G$7000)))</f>
        <v>9.9400000000000016E-2</v>
      </c>
      <c r="I4517" s="55" t="str">
        <f t="shared" si="426"/>
        <v/>
      </c>
      <c r="J4517" s="61" t="str">
        <f t="shared" si="422"/>
        <v/>
      </c>
      <c r="K4517" s="55">
        <f t="array" ref="K4517">(MAX(IF($A4517=InsertVoiceSwitchActivateLOG!A$1:A$7000,InsertVoiceSwitchActivateLOG!H$1:H$7000,0)))</f>
        <v>0.10520000000000002</v>
      </c>
      <c r="L4517" s="55" t="str">
        <f t="shared" si="427"/>
        <v/>
      </c>
      <c r="M4517" s="55">
        <f t="shared" si="425"/>
        <v>29.400000000009641</v>
      </c>
      <c r="N4517" s="59">
        <f t="shared" si="423"/>
        <v>90</v>
      </c>
      <c r="O4517" s="59">
        <f t="shared" si="424"/>
        <v>-1</v>
      </c>
    </row>
    <row r="4518" spans="1:15" ht="12.5" customHeight="1" x14ac:dyDescent="0.35">
      <c r="A4518" s="61">
        <v>90</v>
      </c>
      <c r="B4518" s="61" t="s">
        <v>56</v>
      </c>
      <c r="C4518" s="70">
        <v>190.15119999999999</v>
      </c>
      <c r="D4518" s="59" t="s">
        <v>50</v>
      </c>
      <c r="E4518" s="61" t="s">
        <v>44</v>
      </c>
      <c r="F4518" s="61" t="s">
        <v>55</v>
      </c>
      <c r="G4518" s="61">
        <v>1.1999999999999999E-3</v>
      </c>
      <c r="H4518" s="61">
        <f>IF(OR(G4518="",G4519="",G4520="",G4521=""),"",(SUMIF(A4518:A$7000,A4518,G4518:G$7000)))</f>
        <v>9.4900000000000012E-2</v>
      </c>
      <c r="I4518" s="61" t="str">
        <f t="shared" si="426"/>
        <v/>
      </c>
      <c r="J4518" s="61" t="str">
        <f t="shared" si="422"/>
        <v/>
      </c>
      <c r="K4518" s="61">
        <f t="array" ref="K4518">(MAX(IF($A4518=InsertVoiceSwitchActivateLOG!A$1:A$7000,InsertVoiceSwitchActivateLOG!H$1:H$7000,0)))</f>
        <v>0.10520000000000002</v>
      </c>
      <c r="L4518" s="61" t="str">
        <f t="shared" si="427"/>
        <v/>
      </c>
      <c r="M4518" s="61">
        <f t="shared" si="425"/>
        <v>23.299999999977672</v>
      </c>
      <c r="N4518" s="59">
        <f t="shared" si="423"/>
        <v>90</v>
      </c>
      <c r="O4518" s="59">
        <f t="shared" si="424"/>
        <v>1</v>
      </c>
    </row>
    <row r="4519" spans="1:15" ht="12.5" customHeight="1" x14ac:dyDescent="0.35">
      <c r="A4519" s="2">
        <v>90</v>
      </c>
      <c r="B4519" s="2" t="s">
        <v>56</v>
      </c>
      <c r="C4519" s="69">
        <v>190.1711</v>
      </c>
      <c r="D4519" t="s">
        <v>50</v>
      </c>
      <c r="E4519" s="2" t="s">
        <v>44</v>
      </c>
      <c r="F4519" s="2" t="s">
        <v>55</v>
      </c>
      <c r="G4519" s="2">
        <v>1.2999999999999999E-3</v>
      </c>
      <c r="H4519" s="2">
        <f>IF(OR(G4519="",G4520="",G4521="",G4522=""),"",(SUMIF(A4519:A$7000,A4519,G4519:G$7000)))</f>
        <v>9.3700000000000006E-2</v>
      </c>
      <c r="I4519" s="55" t="str">
        <f t="shared" si="426"/>
        <v/>
      </c>
      <c r="J4519" s="61" t="str">
        <f t="shared" si="422"/>
        <v/>
      </c>
      <c r="K4519" s="55">
        <f t="array" ref="K4519">(MAX(IF($A4519=InsertVoiceSwitchActivateLOG!A$1:A$7000,InsertVoiceSwitchActivateLOG!H$1:H$7000,0)))</f>
        <v>0.10520000000000002</v>
      </c>
      <c r="L4519" s="55" t="str">
        <f t="shared" si="427"/>
        <v/>
      </c>
      <c r="M4519" s="55">
        <f t="shared" si="425"/>
        <v>19.900000000006912</v>
      </c>
      <c r="N4519" s="59">
        <f t="shared" si="423"/>
        <v>90</v>
      </c>
      <c r="O4519" s="59">
        <f t="shared" si="424"/>
        <v>1</v>
      </c>
    </row>
    <row r="4520" spans="1:15" ht="12.5" customHeight="1" x14ac:dyDescent="0.35">
      <c r="A4520" s="61">
        <v>90</v>
      </c>
      <c r="B4520" s="61" t="s">
        <v>56</v>
      </c>
      <c r="C4520" s="70">
        <v>190.20330000000001</v>
      </c>
      <c r="D4520" s="59" t="s">
        <v>50</v>
      </c>
      <c r="E4520" s="61" t="s">
        <v>44</v>
      </c>
      <c r="F4520" s="61" t="s">
        <v>55</v>
      </c>
      <c r="G4520" s="61">
        <v>1.2999999999999999E-3</v>
      </c>
      <c r="H4520" s="61">
        <f>IF(OR(G4520="",G4521="",G4522="",G4523=""),"",(SUMIF(A4520:A$7000,A4520,G4520:G$7000)))</f>
        <v>9.240000000000001E-2</v>
      </c>
      <c r="I4520" s="61" t="str">
        <f t="shared" si="426"/>
        <v/>
      </c>
      <c r="J4520" s="61" t="str">
        <f t="shared" si="422"/>
        <v/>
      </c>
      <c r="K4520" s="61">
        <f t="array" ref="K4520">(MAX(IF($A4520=InsertVoiceSwitchActivateLOG!A$1:A$7000,InsertVoiceSwitchActivateLOG!H$1:H$7000,0)))</f>
        <v>0.10520000000000002</v>
      </c>
      <c r="L4520" s="61" t="str">
        <f t="shared" si="427"/>
        <v/>
      </c>
      <c r="M4520" s="61">
        <f t="shared" si="425"/>
        <v>32.200000000017326</v>
      </c>
      <c r="N4520" s="59">
        <f t="shared" si="423"/>
        <v>90</v>
      </c>
      <c r="O4520" s="59">
        <f t="shared" si="424"/>
        <v>1</v>
      </c>
    </row>
    <row r="4521" spans="1:15" ht="12.5" customHeight="1" x14ac:dyDescent="0.35">
      <c r="A4521" s="2">
        <v>90</v>
      </c>
      <c r="B4521" s="2" t="s">
        <v>56</v>
      </c>
      <c r="C4521" s="69">
        <v>190.2329</v>
      </c>
      <c r="D4521" t="s">
        <v>50</v>
      </c>
      <c r="E4521" s="2" t="s">
        <v>44</v>
      </c>
      <c r="F4521" s="2" t="s">
        <v>55</v>
      </c>
      <c r="G4521" s="2">
        <v>2.2000000000000001E-3</v>
      </c>
      <c r="H4521" s="2">
        <f>IF(OR(G4521="",G4522="",G4523="",G4524=""),"",(SUMIF(A4521:A$7000,A4521,G4521:G$7000)))</f>
        <v>9.1100000000000014E-2</v>
      </c>
      <c r="I4521" s="55" t="str">
        <f t="shared" si="426"/>
        <v/>
      </c>
      <c r="J4521" s="61" t="str">
        <f t="shared" si="422"/>
        <v/>
      </c>
      <c r="K4521" s="55">
        <f t="array" ref="K4521">(MAX(IF($A4521=InsertVoiceSwitchActivateLOG!A$1:A$7000,InsertVoiceSwitchActivateLOG!H$1:H$7000,0)))</f>
        <v>0.10520000000000002</v>
      </c>
      <c r="L4521" s="55" t="str">
        <f t="shared" si="427"/>
        <v/>
      </c>
      <c r="M4521" s="55">
        <f t="shared" si="425"/>
        <v>29.599999999987858</v>
      </c>
      <c r="N4521" s="59">
        <f t="shared" si="423"/>
        <v>90</v>
      </c>
      <c r="O4521" s="59">
        <f t="shared" si="424"/>
        <v>-1</v>
      </c>
    </row>
    <row r="4522" spans="1:15" ht="12.5" customHeight="1" x14ac:dyDescent="0.35">
      <c r="A4522" s="61">
        <v>90</v>
      </c>
      <c r="B4522" s="61" t="s">
        <v>54</v>
      </c>
      <c r="C4522" s="70">
        <v>190.2475</v>
      </c>
      <c r="D4522" s="59" t="s">
        <v>50</v>
      </c>
      <c r="E4522" s="61" t="s">
        <v>44</v>
      </c>
      <c r="F4522" s="61" t="s">
        <v>55</v>
      </c>
      <c r="G4522" s="61">
        <v>2.9999999999999997E-4</v>
      </c>
      <c r="H4522" s="61">
        <f>IF(OR(G4522="",G4523="",G4524="",G4525=""),"",(SUMIF(A4522:A$7000,A4522,G4522:G$7000)))</f>
        <v>8.8900000000000007E-2</v>
      </c>
      <c r="I4522" s="61" t="str">
        <f t="shared" si="426"/>
        <v/>
      </c>
      <c r="J4522" s="61" t="str">
        <f t="shared" si="422"/>
        <v/>
      </c>
      <c r="K4522" s="61">
        <f t="array" ref="K4522">(MAX(IF($A4522=InsertVoiceSwitchActivateLOG!A$1:A$7000,InsertVoiceSwitchActivateLOG!H$1:H$7000,0)))</f>
        <v>0.10520000000000002</v>
      </c>
      <c r="L4522" s="61" t="str">
        <f t="shared" si="427"/>
        <v/>
      </c>
      <c r="M4522" s="61">
        <f t="shared" si="425"/>
        <v>14.600000000001501</v>
      </c>
      <c r="N4522" s="59">
        <f t="shared" si="423"/>
        <v>90</v>
      </c>
      <c r="O4522" s="59">
        <f t="shared" si="424"/>
        <v>1</v>
      </c>
    </row>
    <row r="4523" spans="1:15" ht="12.5" customHeight="1" x14ac:dyDescent="0.35">
      <c r="A4523" s="2">
        <v>90</v>
      </c>
      <c r="B4523" s="2" t="s">
        <v>54</v>
      </c>
      <c r="C4523" s="69">
        <v>190.26249999999999</v>
      </c>
      <c r="D4523" t="s">
        <v>50</v>
      </c>
      <c r="E4523" s="2" t="s">
        <v>44</v>
      </c>
      <c r="F4523" s="2" t="s">
        <v>55</v>
      </c>
      <c r="G4523" s="2">
        <v>6.9999999999999999E-4</v>
      </c>
      <c r="H4523" s="2">
        <f>IF(OR(G4523="",G4524="",G4525="",G4526=""),"",(SUMIF(A4523:A$7000,A4523,G4523:G$7000)))</f>
        <v>8.8600000000000012E-2</v>
      </c>
      <c r="I4523" s="55" t="str">
        <f t="shared" si="426"/>
        <v/>
      </c>
      <c r="J4523" s="61" t="str">
        <f t="shared" si="422"/>
        <v/>
      </c>
      <c r="K4523" s="55">
        <f t="array" ref="K4523">(MAX(IF($A4523=InsertVoiceSwitchActivateLOG!A$1:A$7000,InsertVoiceSwitchActivateLOG!H$1:H$7000,0)))</f>
        <v>0.10520000000000002</v>
      </c>
      <c r="L4523" s="55" t="str">
        <f t="shared" si="427"/>
        <v/>
      </c>
      <c r="M4523" s="55">
        <f t="shared" si="425"/>
        <v>14.999999999986358</v>
      </c>
      <c r="N4523" s="59">
        <f t="shared" si="423"/>
        <v>90</v>
      </c>
      <c r="O4523" s="59">
        <f t="shared" si="424"/>
        <v>1</v>
      </c>
    </row>
    <row r="4524" spans="1:15" ht="12.5" customHeight="1" x14ac:dyDescent="0.35">
      <c r="A4524" s="61">
        <v>90</v>
      </c>
      <c r="B4524" s="61" t="s">
        <v>56</v>
      </c>
      <c r="C4524" s="70">
        <v>190.28190000000001</v>
      </c>
      <c r="D4524" s="59" t="s">
        <v>50</v>
      </c>
      <c r="E4524" s="61" t="s">
        <v>44</v>
      </c>
      <c r="F4524" s="61" t="s">
        <v>55</v>
      </c>
      <c r="G4524" s="61">
        <v>1.1000000000000001E-3</v>
      </c>
      <c r="H4524" s="61">
        <f>IF(OR(G4524="",G4525="",G4526="",G4527=""),"",(SUMIF(A4524:A$7000,A4524,G4524:G$7000)))</f>
        <v>8.7900000000000006E-2</v>
      </c>
      <c r="I4524" s="61" t="str">
        <f t="shared" si="426"/>
        <v/>
      </c>
      <c r="J4524" s="61" t="str">
        <f t="shared" si="422"/>
        <v/>
      </c>
      <c r="K4524" s="61">
        <f t="array" ref="K4524">(MAX(IF($A4524=InsertVoiceSwitchActivateLOG!A$1:A$7000,InsertVoiceSwitchActivateLOG!H$1:H$7000,0)))</f>
        <v>0.10520000000000002</v>
      </c>
      <c r="L4524" s="61" t="str">
        <f t="shared" si="427"/>
        <v/>
      </c>
      <c r="M4524" s="61">
        <f t="shared" si="425"/>
        <v>19.400000000018736</v>
      </c>
      <c r="N4524" s="59">
        <f t="shared" si="423"/>
        <v>90</v>
      </c>
      <c r="O4524" s="59">
        <f t="shared" si="424"/>
        <v>1</v>
      </c>
    </row>
    <row r="4525" spans="1:15" ht="12.5" customHeight="1" x14ac:dyDescent="0.35">
      <c r="A4525" s="2">
        <v>90</v>
      </c>
      <c r="B4525" s="2" t="s">
        <v>56</v>
      </c>
      <c r="C4525" s="69">
        <v>190.30179999999999</v>
      </c>
      <c r="D4525" t="s">
        <v>50</v>
      </c>
      <c r="E4525" s="2" t="s">
        <v>44</v>
      </c>
      <c r="F4525" s="2" t="s">
        <v>55</v>
      </c>
      <c r="G4525" s="2">
        <v>2.0999999999999999E-3</v>
      </c>
      <c r="H4525" s="2">
        <f>IF(OR(G4525="",G4526="",G4527="",G4528=""),"",(SUMIF(A4525:A$7000,A4525,G4525:G$7000)))</f>
        <v>8.6800000000000016E-2</v>
      </c>
      <c r="I4525" s="55" t="str">
        <f t="shared" si="426"/>
        <v/>
      </c>
      <c r="J4525" s="61" t="str">
        <f t="shared" si="422"/>
        <v/>
      </c>
      <c r="K4525" s="55">
        <f t="array" ref="K4525">(MAX(IF($A4525=InsertVoiceSwitchActivateLOG!A$1:A$7000,InsertVoiceSwitchActivateLOG!H$1:H$7000,0)))</f>
        <v>0.10520000000000002</v>
      </c>
      <c r="L4525" s="55" t="str">
        <f t="shared" si="427"/>
        <v/>
      </c>
      <c r="M4525" s="55">
        <f t="shared" si="425"/>
        <v>19.89999999997849</v>
      </c>
      <c r="N4525" s="59">
        <f t="shared" si="423"/>
        <v>90</v>
      </c>
      <c r="O4525" s="59">
        <f t="shared" si="424"/>
        <v>1</v>
      </c>
    </row>
    <row r="4526" spans="1:15" ht="12.5" customHeight="1" x14ac:dyDescent="0.35">
      <c r="A4526" s="61">
        <v>90</v>
      </c>
      <c r="B4526" s="61" t="s">
        <v>56</v>
      </c>
      <c r="C4526" s="70">
        <v>190.3176</v>
      </c>
      <c r="D4526" s="59" t="s">
        <v>50</v>
      </c>
      <c r="E4526" s="61" t="s">
        <v>44</v>
      </c>
      <c r="F4526" s="61" t="s">
        <v>55</v>
      </c>
      <c r="G4526" s="61">
        <v>8.5000000000000006E-3</v>
      </c>
      <c r="H4526" s="61">
        <f>IF(OR(G4526="",G4527="",G4528="",G4529=""),"",(SUMIF(A4526:A$7000,A4526,G4526:G$7000)))</f>
        <v>8.4700000000000025E-2</v>
      </c>
      <c r="I4526" s="61" t="str">
        <f t="shared" si="426"/>
        <v/>
      </c>
      <c r="J4526" s="61" t="str">
        <f t="shared" si="422"/>
        <v/>
      </c>
      <c r="K4526" s="61">
        <f t="array" ref="K4526">(MAX(IF($A4526=InsertVoiceSwitchActivateLOG!A$1:A$7000,InsertVoiceSwitchActivateLOG!H$1:H$7000,0)))</f>
        <v>0.10520000000000002</v>
      </c>
      <c r="L4526" s="61" t="str">
        <f t="shared" si="427"/>
        <v/>
      </c>
      <c r="M4526" s="61">
        <f t="shared" si="425"/>
        <v>15.800000000012915</v>
      </c>
      <c r="N4526" s="59">
        <f t="shared" si="423"/>
        <v>90</v>
      </c>
      <c r="O4526" s="59">
        <f t="shared" si="424"/>
        <v>1</v>
      </c>
    </row>
    <row r="4527" spans="1:15" ht="12.5" customHeight="1" x14ac:dyDescent="0.35">
      <c r="A4527" s="2">
        <v>90</v>
      </c>
      <c r="B4527" s="2" t="s">
        <v>56</v>
      </c>
      <c r="C4527" s="69">
        <v>190.33369999999999</v>
      </c>
      <c r="D4527" t="s">
        <v>50</v>
      </c>
      <c r="E4527" s="2" t="s">
        <v>44</v>
      </c>
      <c r="F4527" s="2" t="s">
        <v>55</v>
      </c>
      <c r="G4527" s="2">
        <v>8.5000000000000006E-3</v>
      </c>
      <c r="H4527" s="2">
        <f>IF(OR(G4527="",G4528="",G4529="",G4530=""),"",(SUMIF(A4527:A$7000,A4527,G4527:G$7000)))</f>
        <v>7.6200000000000018E-2</v>
      </c>
      <c r="I4527" s="55" t="str">
        <f t="shared" si="426"/>
        <v/>
      </c>
      <c r="J4527" s="61" t="str">
        <f t="shared" si="422"/>
        <v/>
      </c>
      <c r="K4527" s="55">
        <f t="array" ref="K4527">(MAX(IF($A4527=InsertVoiceSwitchActivateLOG!A$1:A$7000,InsertVoiceSwitchActivateLOG!H$1:H$7000,0)))</f>
        <v>0.10520000000000002</v>
      </c>
      <c r="L4527" s="55" t="str">
        <f t="shared" si="427"/>
        <v/>
      </c>
      <c r="M4527" s="55">
        <f t="shared" si="425"/>
        <v>16.099999999994452</v>
      </c>
      <c r="N4527" s="59">
        <f t="shared" si="423"/>
        <v>90</v>
      </c>
      <c r="O4527" s="59">
        <f t="shared" si="424"/>
        <v>1</v>
      </c>
    </row>
    <row r="4528" spans="1:15" ht="12.5" customHeight="1" x14ac:dyDescent="0.35">
      <c r="A4528" s="61">
        <v>90</v>
      </c>
      <c r="B4528" s="61" t="s">
        <v>56</v>
      </c>
      <c r="C4528" s="70">
        <v>190.35040000000001</v>
      </c>
      <c r="D4528" s="59" t="s">
        <v>50</v>
      </c>
      <c r="E4528" s="61" t="s">
        <v>44</v>
      </c>
      <c r="F4528" s="61" t="s">
        <v>55</v>
      </c>
      <c r="G4528" s="61">
        <v>1.43E-2</v>
      </c>
      <c r="H4528" s="61">
        <f>IF(OR(G4528="",G4529="",G4530="",G4531=""),"",(SUMIF(A4528:A$7000,A4528,G4528:G$7000)))</f>
        <v>6.770000000000001E-2</v>
      </c>
      <c r="I4528" s="61" t="str">
        <f t="shared" si="426"/>
        <v/>
      </c>
      <c r="J4528" s="61" t="str">
        <f t="shared" si="422"/>
        <v/>
      </c>
      <c r="K4528" s="61">
        <f t="array" ref="K4528">(MAX(IF($A4528=InsertVoiceSwitchActivateLOG!A$1:A$7000,InsertVoiceSwitchActivateLOG!H$1:H$7000,0)))</f>
        <v>0.10520000000000002</v>
      </c>
      <c r="L4528" s="61" t="str">
        <f t="shared" si="427"/>
        <v/>
      </c>
      <c r="M4528" s="61">
        <f t="shared" si="425"/>
        <v>16.70000000001437</v>
      </c>
      <c r="N4528" s="59">
        <f t="shared" si="423"/>
        <v>90</v>
      </c>
      <c r="O4528" s="59">
        <f t="shared" si="424"/>
        <v>-1</v>
      </c>
    </row>
    <row r="4529" spans="1:15" ht="12.5" customHeight="1" x14ac:dyDescent="0.35">
      <c r="A4529" s="2">
        <v>90</v>
      </c>
      <c r="B4529" s="2" t="s">
        <v>56</v>
      </c>
      <c r="C4529" s="69">
        <v>190.36609999999999</v>
      </c>
      <c r="D4529" t="s">
        <v>50</v>
      </c>
      <c r="E4529" s="2" t="s">
        <v>44</v>
      </c>
      <c r="F4529" s="2" t="s">
        <v>55</v>
      </c>
      <c r="G4529" s="2">
        <v>1.06E-2</v>
      </c>
      <c r="H4529" s="2">
        <f>IF(OR(G4529="",G4530="",G4531="",G4532=""),"",(SUMIF(A4529:A$7000,A4529,G4529:G$7000)))</f>
        <v>5.3400000000000003E-2</v>
      </c>
      <c r="I4529" s="55" t="str">
        <f t="shared" si="426"/>
        <v/>
      </c>
      <c r="J4529" s="61" t="str">
        <f t="shared" si="422"/>
        <v/>
      </c>
      <c r="K4529" s="55">
        <f t="array" ref="K4529">(MAX(IF($A4529=InsertVoiceSwitchActivateLOG!A$1:A$7000,InsertVoiceSwitchActivateLOG!H$1:H$7000,0)))</f>
        <v>0.10520000000000002</v>
      </c>
      <c r="L4529" s="55" t="str">
        <f t="shared" si="427"/>
        <v/>
      </c>
      <c r="M4529" s="55">
        <f t="shared" si="425"/>
        <v>15.699999999981173</v>
      </c>
      <c r="N4529" s="59">
        <f t="shared" si="423"/>
        <v>90</v>
      </c>
      <c r="O4529" s="59">
        <f t="shared" si="424"/>
        <v>1</v>
      </c>
    </row>
    <row r="4530" spans="1:15" ht="12.5" customHeight="1" x14ac:dyDescent="0.35">
      <c r="A4530" s="61">
        <v>90</v>
      </c>
      <c r="B4530" s="61" t="s">
        <v>56</v>
      </c>
      <c r="C4530" s="70">
        <v>190.38200000000001</v>
      </c>
      <c r="D4530" s="59" t="s">
        <v>50</v>
      </c>
      <c r="E4530" s="61" t="s">
        <v>44</v>
      </c>
      <c r="F4530" s="61" t="s">
        <v>55</v>
      </c>
      <c r="G4530" s="61">
        <v>1.06E-2</v>
      </c>
      <c r="H4530" s="61">
        <f>IF(OR(G4530="",G4531="",G4532="",G4533=""),"",(SUMIF(A4530:A$7000,A4530,G4530:G$7000)))</f>
        <v>4.2800000000000005E-2</v>
      </c>
      <c r="I4530" s="61" t="str">
        <f t="shared" si="426"/>
        <v/>
      </c>
      <c r="J4530" s="61" t="str">
        <f t="shared" si="422"/>
        <v/>
      </c>
      <c r="K4530" s="61">
        <f t="array" ref="K4530">(MAX(IF($A4530=InsertVoiceSwitchActivateLOG!A$1:A$7000,InsertVoiceSwitchActivateLOG!H$1:H$7000,0)))</f>
        <v>0.10520000000000002</v>
      </c>
      <c r="L4530" s="61" t="str">
        <f t="shared" si="427"/>
        <v/>
      </c>
      <c r="M4530" s="61">
        <f t="shared" si="425"/>
        <v>15.900000000016234</v>
      </c>
      <c r="N4530" s="59">
        <f t="shared" si="423"/>
        <v>90</v>
      </c>
      <c r="O4530" s="59">
        <f t="shared" si="424"/>
        <v>-1</v>
      </c>
    </row>
    <row r="4531" spans="1:15" ht="12.5" customHeight="1" x14ac:dyDescent="0.35">
      <c r="A4531" s="2">
        <v>90</v>
      </c>
      <c r="B4531" s="2" t="s">
        <v>56</v>
      </c>
      <c r="C4531" s="69">
        <v>190.3981</v>
      </c>
      <c r="D4531" t="s">
        <v>50</v>
      </c>
      <c r="E4531" s="2" t="s">
        <v>44</v>
      </c>
      <c r="F4531" s="2" t="s">
        <v>55</v>
      </c>
      <c r="G4531" s="2">
        <v>4.3E-3</v>
      </c>
      <c r="H4531" s="2">
        <f>IF(OR(G4531="",G4532="",G4533="",G4534=""),"",(SUMIF(A4531:A$7000,A4531,G4531:G$7000)))</f>
        <v>3.2199999999999999E-2</v>
      </c>
      <c r="I4531" s="55" t="str">
        <f t="shared" si="426"/>
        <v/>
      </c>
      <c r="J4531" s="61" t="str">
        <f t="shared" si="422"/>
        <v/>
      </c>
      <c r="K4531" s="55">
        <f t="array" ref="K4531">(MAX(IF($A4531=InsertVoiceSwitchActivateLOG!A$1:A$7000,InsertVoiceSwitchActivateLOG!H$1:H$7000,0)))</f>
        <v>0.10520000000000002</v>
      </c>
      <c r="L4531" s="55" t="str">
        <f t="shared" si="427"/>
        <v/>
      </c>
      <c r="M4531" s="55">
        <f t="shared" si="425"/>
        <v>16.099999999994452</v>
      </c>
      <c r="N4531" s="59">
        <f t="shared" si="423"/>
        <v>90</v>
      </c>
      <c r="O4531" s="59">
        <f t="shared" si="424"/>
        <v>-1</v>
      </c>
    </row>
    <row r="4532" spans="1:15" ht="12.5" customHeight="1" x14ac:dyDescent="0.35">
      <c r="A4532" s="61">
        <v>90</v>
      </c>
      <c r="B4532" s="61" t="s">
        <v>56</v>
      </c>
      <c r="C4532" s="70">
        <v>190.4136</v>
      </c>
      <c r="D4532" s="59" t="s">
        <v>50</v>
      </c>
      <c r="E4532" s="61" t="s">
        <v>44</v>
      </c>
      <c r="F4532" s="61" t="s">
        <v>55</v>
      </c>
      <c r="G4532" s="61">
        <v>3.3E-3</v>
      </c>
      <c r="H4532" s="61">
        <f>IF(OR(G4532="",G4533="",G4534="",G4535=""),"",(SUMIF(A4532:A$7000,A4532,G4532:G$7000)))</f>
        <v>2.7899999999999998E-2</v>
      </c>
      <c r="I4532" s="61" t="str">
        <f t="shared" si="426"/>
        <v/>
      </c>
      <c r="J4532" s="61" t="str">
        <f t="shared" si="422"/>
        <v/>
      </c>
      <c r="K4532" s="61">
        <f t="array" ref="K4532">(MAX(IF($A4532=InsertVoiceSwitchActivateLOG!A$1:A$7000,InsertVoiceSwitchActivateLOG!H$1:H$7000,0)))</f>
        <v>0.10520000000000002</v>
      </c>
      <c r="L4532" s="61" t="str">
        <f t="shared" si="427"/>
        <v/>
      </c>
      <c r="M4532" s="61">
        <f t="shared" si="425"/>
        <v>15.500000000002956</v>
      </c>
      <c r="N4532" s="59">
        <f t="shared" si="423"/>
        <v>90</v>
      </c>
      <c r="O4532" s="59">
        <f t="shared" si="424"/>
        <v>1</v>
      </c>
    </row>
    <row r="4533" spans="1:15" ht="12.5" customHeight="1" x14ac:dyDescent="0.35">
      <c r="A4533" s="2">
        <v>90</v>
      </c>
      <c r="B4533" s="2" t="s">
        <v>56</v>
      </c>
      <c r="C4533" s="69">
        <v>190.4331</v>
      </c>
      <c r="D4533" t="s">
        <v>50</v>
      </c>
      <c r="E4533" s="2" t="s">
        <v>44</v>
      </c>
      <c r="F4533" s="2" t="s">
        <v>55</v>
      </c>
      <c r="G4533" s="2">
        <v>3.3E-3</v>
      </c>
      <c r="H4533" s="2">
        <f>IF(OR(G4533="",G4534="",G4535="",G4536=""),"",(SUMIF(A4533:A$7000,A4533,G4533:G$7000)))</f>
        <v>2.46E-2</v>
      </c>
      <c r="I4533" s="55" t="str">
        <f t="shared" si="426"/>
        <v/>
      </c>
      <c r="J4533" s="61" t="str">
        <f t="shared" si="422"/>
        <v/>
      </c>
      <c r="K4533" s="55">
        <f t="array" ref="K4533">(MAX(IF($A4533=InsertVoiceSwitchActivateLOG!A$1:A$7000,InsertVoiceSwitchActivateLOG!H$1:H$7000,0)))</f>
        <v>0.10520000000000002</v>
      </c>
      <c r="L4533" s="55" t="str">
        <f t="shared" si="427"/>
        <v/>
      </c>
      <c r="M4533" s="55">
        <f t="shared" si="425"/>
        <v>19.499999999993634</v>
      </c>
      <c r="N4533" s="59">
        <f t="shared" si="423"/>
        <v>90</v>
      </c>
      <c r="O4533" s="59">
        <f t="shared" si="424"/>
        <v>1</v>
      </c>
    </row>
    <row r="4534" spans="1:15" ht="12.5" customHeight="1" x14ac:dyDescent="0.35">
      <c r="A4534" s="61">
        <v>90</v>
      </c>
      <c r="B4534" s="61" t="s">
        <v>56</v>
      </c>
      <c r="C4534" s="70">
        <v>190.44800000000001</v>
      </c>
      <c r="D4534" s="59" t="s">
        <v>50</v>
      </c>
      <c r="E4534" s="61" t="s">
        <v>44</v>
      </c>
      <c r="F4534" s="61" t="s">
        <v>55</v>
      </c>
      <c r="G4534" s="61">
        <v>5.1000000000000004E-3</v>
      </c>
      <c r="H4534" s="61">
        <f>IF(OR(G4534="",G4535="",G4536="",G4537=""),"",(SUMIF(A4534:A$7000,A4534,G4534:G$7000)))</f>
        <v>2.1299999999999996E-2</v>
      </c>
      <c r="I4534" s="61" t="str">
        <f t="shared" si="426"/>
        <v/>
      </c>
      <c r="J4534" s="61" t="str">
        <f t="shared" si="422"/>
        <v/>
      </c>
      <c r="K4534" s="61">
        <f t="array" ref="K4534">(MAX(IF($A4534=InsertVoiceSwitchActivateLOG!A$1:A$7000,InsertVoiceSwitchActivateLOG!H$1:H$7000,0)))</f>
        <v>0.10520000000000002</v>
      </c>
      <c r="L4534" s="61" t="str">
        <f t="shared" si="427"/>
        <v/>
      </c>
      <c r="M4534" s="61">
        <f t="shared" si="425"/>
        <v>14.90000000001146</v>
      </c>
      <c r="N4534" s="59">
        <f t="shared" si="423"/>
        <v>90</v>
      </c>
      <c r="O4534" s="59">
        <f t="shared" si="424"/>
        <v>-1</v>
      </c>
    </row>
    <row r="4535" spans="1:15" ht="12.5" customHeight="1" x14ac:dyDescent="0.35">
      <c r="A4535" s="2">
        <v>90</v>
      </c>
      <c r="B4535" s="2" t="s">
        <v>56</v>
      </c>
      <c r="C4535" s="69">
        <v>190.46459999999999</v>
      </c>
      <c r="D4535" t="s">
        <v>50</v>
      </c>
      <c r="E4535" s="2" t="s">
        <v>44</v>
      </c>
      <c r="F4535" s="2" t="s">
        <v>55</v>
      </c>
      <c r="G4535" s="2">
        <v>3.5999999999999999E-3</v>
      </c>
      <c r="H4535" s="2">
        <f>IF(OR(G4535="",G4536="",G4537="",G4538=""),"",(SUMIF(A4535:A$7000,A4535,G4535:G$7000)))</f>
        <v>1.6199999999999999E-2</v>
      </c>
      <c r="I4535" s="55" t="str">
        <f t="shared" si="426"/>
        <v/>
      </c>
      <c r="J4535" s="61" t="str">
        <f t="shared" si="422"/>
        <v/>
      </c>
      <c r="K4535" s="55">
        <f t="array" ref="K4535">(MAX(IF($A4535=InsertVoiceSwitchActivateLOG!A$1:A$7000,InsertVoiceSwitchActivateLOG!H$1:H$7000,0)))</f>
        <v>0.10520000000000002</v>
      </c>
      <c r="L4535" s="55" t="str">
        <f t="shared" si="427"/>
        <v/>
      </c>
      <c r="M4535" s="55">
        <f t="shared" si="425"/>
        <v>16.599999999982629</v>
      </c>
      <c r="N4535" s="59">
        <f t="shared" si="423"/>
        <v>90</v>
      </c>
      <c r="O4535" s="59">
        <f t="shared" si="424"/>
        <v>1</v>
      </c>
    </row>
    <row r="4536" spans="1:15" ht="12.5" customHeight="1" x14ac:dyDescent="0.35">
      <c r="A4536" s="61">
        <v>90</v>
      </c>
      <c r="B4536" s="61" t="s">
        <v>56</v>
      </c>
      <c r="C4536" s="70">
        <v>190.48150000000001</v>
      </c>
      <c r="D4536" s="59" t="s">
        <v>50</v>
      </c>
      <c r="E4536" s="61" t="s">
        <v>44</v>
      </c>
      <c r="F4536" s="61" t="s">
        <v>55</v>
      </c>
      <c r="G4536" s="61">
        <v>3.5999999999999999E-3</v>
      </c>
      <c r="H4536" s="61">
        <f>IF(OR(G4536="",G4537="",G4538="",G4539=""),"",(SUMIF(A4536:A$7000,A4536,G4536:G$7000)))</f>
        <v>1.2599999999999998E-2</v>
      </c>
      <c r="I4536" s="61" t="str">
        <f t="shared" si="426"/>
        <v/>
      </c>
      <c r="J4536" s="61" t="str">
        <f t="shared" si="422"/>
        <v/>
      </c>
      <c r="K4536" s="61">
        <f t="array" ref="K4536">(MAX(IF($A4536=InsertVoiceSwitchActivateLOG!A$1:A$7000,InsertVoiceSwitchActivateLOG!H$1:H$7000,0)))</f>
        <v>0.10520000000000002</v>
      </c>
      <c r="L4536" s="61" t="str">
        <f t="shared" si="427"/>
        <v/>
      </c>
      <c r="M4536" s="61">
        <f t="shared" si="425"/>
        <v>16.900000000021009</v>
      </c>
      <c r="N4536" s="59">
        <f t="shared" si="423"/>
        <v>90</v>
      </c>
      <c r="O4536" s="59">
        <f t="shared" si="424"/>
        <v>1</v>
      </c>
    </row>
    <row r="4537" spans="1:15" ht="12.5" customHeight="1" x14ac:dyDescent="0.35">
      <c r="A4537" s="2">
        <v>90</v>
      </c>
      <c r="B4537" s="2" t="s">
        <v>56</v>
      </c>
      <c r="C4537" s="69">
        <v>190.49950000000001</v>
      </c>
      <c r="D4537" t="s">
        <v>50</v>
      </c>
      <c r="E4537" s="2" t="s">
        <v>44</v>
      </c>
      <c r="F4537" s="2" t="s">
        <v>55</v>
      </c>
      <c r="G4537" s="2">
        <v>5.1000000000000004E-3</v>
      </c>
      <c r="H4537" s="2">
        <f>IF(OR(G4537="",G4538="",G4539="",G4540=""),"",(SUMIF(A4537:A$7000,A4537,G4537:G$7000)))</f>
        <v>8.9999999999999993E-3</v>
      </c>
      <c r="I4537" s="55" t="str">
        <f t="shared" si="426"/>
        <v/>
      </c>
      <c r="J4537" s="61" t="str">
        <f t="shared" si="422"/>
        <v/>
      </c>
      <c r="K4537" s="55">
        <f t="array" ref="K4537">(MAX(IF($A4537=InsertVoiceSwitchActivateLOG!A$1:A$7000,InsertVoiceSwitchActivateLOG!H$1:H$7000,0)))</f>
        <v>0.10520000000000002</v>
      </c>
      <c r="L4537" s="55" t="str">
        <f t="shared" si="427"/>
        <v/>
      </c>
      <c r="M4537" s="55">
        <f t="shared" si="425"/>
        <v>18.000000000000682</v>
      </c>
      <c r="N4537" s="59">
        <f t="shared" si="423"/>
        <v>90</v>
      </c>
      <c r="O4537" s="59">
        <f t="shared" si="424"/>
        <v>-1</v>
      </c>
    </row>
    <row r="4538" spans="1:15" ht="12.5" customHeight="1" x14ac:dyDescent="0.35">
      <c r="A4538" s="61">
        <v>90</v>
      </c>
      <c r="B4538" s="61" t="s">
        <v>56</v>
      </c>
      <c r="C4538" s="70">
        <v>190.51820000000001</v>
      </c>
      <c r="D4538" s="59" t="s">
        <v>50</v>
      </c>
      <c r="E4538" s="61" t="s">
        <v>44</v>
      </c>
      <c r="F4538" s="61" t="s">
        <v>55</v>
      </c>
      <c r="G4538" s="61">
        <v>2.5999999999999999E-3</v>
      </c>
      <c r="H4538" s="61" t="str">
        <f>IF(OR(G4538="",G4539="",G4540="",G4541=""),"",(SUMIF(A4538:A$7000,A4538,G4538:G$7000)))</f>
        <v/>
      </c>
      <c r="I4538" s="61" t="str">
        <f t="shared" si="426"/>
        <v/>
      </c>
      <c r="J4538" s="61" t="str">
        <f t="shared" si="422"/>
        <v/>
      </c>
      <c r="K4538" s="61">
        <f t="array" ref="K4538">(MAX(IF($A4538=InsertVoiceSwitchActivateLOG!A$1:A$7000,InsertVoiceSwitchActivateLOG!H$1:H$7000,0)))</f>
        <v>0.10520000000000002</v>
      </c>
      <c r="L4538" s="61" t="str">
        <f t="shared" si="427"/>
        <v/>
      </c>
      <c r="M4538" s="61">
        <f t="shared" si="425"/>
        <v>18.699999999995498</v>
      </c>
      <c r="N4538" s="59">
        <f t="shared" si="423"/>
        <v>90</v>
      </c>
      <c r="O4538" s="59">
        <f t="shared" si="424"/>
        <v>-1</v>
      </c>
    </row>
    <row r="4539" spans="1:15" ht="12.5" customHeight="1" x14ac:dyDescent="0.35">
      <c r="A4539" s="2">
        <v>90</v>
      </c>
      <c r="B4539" s="2" t="s">
        <v>56</v>
      </c>
      <c r="C4539" s="69">
        <v>190.5386</v>
      </c>
      <c r="D4539" t="s">
        <v>50</v>
      </c>
      <c r="E4539" s="2" t="s">
        <v>44</v>
      </c>
      <c r="F4539" s="2" t="s">
        <v>55</v>
      </c>
      <c r="G4539" s="2">
        <v>1.1999999999999999E-3</v>
      </c>
      <c r="H4539" s="2" t="str">
        <f>IF(OR(G4539="",G4540="",G4541="",G4542=""),"",(SUMIF(A4539:A$7000,A4539,G4539:G$7000)))</f>
        <v/>
      </c>
      <c r="I4539" s="55" t="str">
        <f t="shared" si="426"/>
        <v/>
      </c>
      <c r="J4539" s="61" t="str">
        <f t="shared" si="422"/>
        <v/>
      </c>
      <c r="K4539" s="55">
        <f t="array" ref="K4539">(MAX(IF($A4539=InsertVoiceSwitchActivateLOG!A$1:A$7000,InsertVoiceSwitchActivateLOG!H$1:H$7000,0)))</f>
        <v>0.10520000000000002</v>
      </c>
      <c r="L4539" s="55" t="str">
        <f t="shared" si="427"/>
        <v/>
      </c>
      <c r="M4539" s="55">
        <f t="shared" si="425"/>
        <v>20.399999999995089</v>
      </c>
      <c r="N4539" s="59">
        <f t="shared" si="423"/>
        <v>90</v>
      </c>
      <c r="O4539" s="59">
        <f t="shared" si="424"/>
        <v>-1</v>
      </c>
    </row>
    <row r="4540" spans="1:15" ht="12.5" customHeight="1" x14ac:dyDescent="0.35">
      <c r="A4540" s="61">
        <v>90</v>
      </c>
      <c r="B4540" s="61" t="s">
        <v>54</v>
      </c>
      <c r="C4540" s="70">
        <v>190.55930000000001</v>
      </c>
      <c r="D4540" s="59" t="s">
        <v>50</v>
      </c>
      <c r="E4540" s="61" t="s">
        <v>44</v>
      </c>
      <c r="F4540" s="61" t="s">
        <v>55</v>
      </c>
      <c r="G4540" s="61">
        <v>1E-4</v>
      </c>
      <c r="H4540" s="61" t="str">
        <f>IF(OR(G4540="",G4541="",G4542="",G4543=""),"",(SUMIF(A4540:A$7000,A4540,G4540:G$7000)))</f>
        <v/>
      </c>
      <c r="I4540" s="61" t="str">
        <f t="shared" si="426"/>
        <v/>
      </c>
      <c r="J4540" s="61" t="str">
        <f t="shared" si="422"/>
        <v/>
      </c>
      <c r="K4540" s="61">
        <f t="array" ref="K4540">(MAX(IF($A4540=InsertVoiceSwitchActivateLOG!A$1:A$7000,InsertVoiceSwitchActivateLOG!H$1:H$7000,0)))</f>
        <v>0.10520000000000002</v>
      </c>
      <c r="L4540" s="61" t="str">
        <f t="shared" si="427"/>
        <v/>
      </c>
      <c r="M4540" s="61">
        <f t="shared" si="425"/>
        <v>20.700000000005048</v>
      </c>
      <c r="N4540" s="59" t="str">
        <f t="shared" si="423"/>
        <v/>
      </c>
      <c r="O4540" s="59" t="str">
        <f t="shared" si="424"/>
        <v/>
      </c>
    </row>
    <row r="4541" spans="1:15" ht="12.5" customHeight="1" x14ac:dyDescent="0.35">
      <c r="A4541" s="2">
        <v>90</v>
      </c>
      <c r="B4541" s="2" t="s">
        <v>54</v>
      </c>
      <c r="C4541" s="69">
        <v>190.5797</v>
      </c>
      <c r="D4541" t="s">
        <v>50</v>
      </c>
      <c r="E4541" s="2" t="s">
        <v>44</v>
      </c>
      <c r="F4541" s="2" t="s">
        <v>55</v>
      </c>
      <c r="G4541" s="2"/>
      <c r="H4541" s="2" t="str">
        <f>IF(OR(G4541="",G4542="",G4543="",G4544=""),"",(SUMIF(A4541:A$7000,A4541,G4541:G$7000)))</f>
        <v/>
      </c>
      <c r="I4541" s="55" t="str">
        <f t="shared" si="426"/>
        <v/>
      </c>
      <c r="J4541" s="61" t="str">
        <f t="shared" si="422"/>
        <v/>
      </c>
      <c r="K4541" s="55">
        <f t="array" ref="K4541">(MAX(IF($A4541=InsertVoiceSwitchActivateLOG!A$1:A$7000,InsertVoiceSwitchActivateLOG!H$1:H$7000,0)))</f>
        <v>0.10520000000000002</v>
      </c>
      <c r="L4541" s="55" t="str">
        <f t="shared" si="427"/>
        <v/>
      </c>
      <c r="M4541" s="55">
        <f t="shared" si="425"/>
        <v>20.399999999995089</v>
      </c>
      <c r="N4541" s="59" t="str">
        <f t="shared" si="423"/>
        <v/>
      </c>
      <c r="O4541" s="59" t="str">
        <f t="shared" si="424"/>
        <v/>
      </c>
    </row>
    <row r="4542" spans="1:15" ht="12.5" customHeight="1" x14ac:dyDescent="0.35">
      <c r="A4542" s="61">
        <v>90</v>
      </c>
      <c r="B4542" s="61" t="s">
        <v>54</v>
      </c>
      <c r="C4542" s="70">
        <v>190.59880000000001</v>
      </c>
      <c r="D4542" s="59" t="s">
        <v>50</v>
      </c>
      <c r="E4542" s="61" t="s">
        <v>44</v>
      </c>
      <c r="F4542" s="61" t="s">
        <v>55</v>
      </c>
      <c r="G4542" s="61"/>
      <c r="H4542" s="61" t="str">
        <f>IF(OR(G4542="",G4543="",G4544="",G4545=""),"",(SUMIF(A4542:A$7000,A4542,G4542:G$7000)))</f>
        <v/>
      </c>
      <c r="I4542" s="61" t="str">
        <f t="shared" si="426"/>
        <v/>
      </c>
      <c r="J4542" s="61" t="str">
        <f t="shared" si="422"/>
        <v/>
      </c>
      <c r="K4542" s="61">
        <f t="array" ref="K4542">(MAX(IF($A4542=InsertVoiceSwitchActivateLOG!A$1:A$7000,InsertVoiceSwitchActivateLOG!H$1:H$7000,0)))</f>
        <v>0.10520000000000002</v>
      </c>
      <c r="L4542" s="61" t="str">
        <f t="shared" si="427"/>
        <v/>
      </c>
      <c r="M4542" s="61">
        <f t="shared" si="425"/>
        <v>19.100000000008777</v>
      </c>
      <c r="N4542" s="59" t="str">
        <f t="shared" si="423"/>
        <v/>
      </c>
      <c r="O4542" s="59" t="str">
        <f t="shared" si="424"/>
        <v/>
      </c>
    </row>
    <row r="4543" spans="1:15" ht="12.5" customHeight="1" x14ac:dyDescent="0.35">
      <c r="A4543" s="2">
        <v>91</v>
      </c>
      <c r="B4543" s="2" t="s">
        <v>54</v>
      </c>
      <c r="C4543" s="69">
        <v>191.6285</v>
      </c>
      <c r="D4543" t="s">
        <v>50</v>
      </c>
      <c r="E4543" s="2" t="s">
        <v>44</v>
      </c>
      <c r="F4543" s="2" t="s">
        <v>55</v>
      </c>
      <c r="G4543" s="2"/>
      <c r="H4543" s="2" t="str">
        <f>IF(OR(G4543="",G4544="",G4545="",G4546=""),"",(SUMIF(A4543:A$7000,A4543,G4543:G$7000)))</f>
        <v/>
      </c>
      <c r="I4543" s="55" t="str">
        <f t="shared" si="426"/>
        <v/>
      </c>
      <c r="J4543" s="61" t="str">
        <f t="shared" si="422"/>
        <v/>
      </c>
      <c r="K4543" s="55">
        <f t="array" ref="K4543">(MAX(IF($A4543=InsertVoiceSwitchActivateLOG!A$1:A$7000,InsertVoiceSwitchActivateLOG!H$1:H$7000,0)))</f>
        <v>2.1099999999999997E-2</v>
      </c>
      <c r="L4543" s="55" t="str">
        <f t="shared" si="427"/>
        <v/>
      </c>
      <c r="M4543" s="55">
        <f t="shared" si="425"/>
        <v>0</v>
      </c>
      <c r="N4543" s="59" t="str">
        <f t="shared" si="423"/>
        <v/>
      </c>
      <c r="O4543" s="59" t="str">
        <f t="shared" si="424"/>
        <v/>
      </c>
    </row>
    <row r="4544" spans="1:15" ht="12.5" customHeight="1" x14ac:dyDescent="0.35">
      <c r="A4544" s="61">
        <v>91</v>
      </c>
      <c r="B4544" s="61" t="s">
        <v>54</v>
      </c>
      <c r="C4544" s="70">
        <v>191.64400000000001</v>
      </c>
      <c r="D4544" s="59" t="s">
        <v>50</v>
      </c>
      <c r="E4544" s="61" t="s">
        <v>44</v>
      </c>
      <c r="F4544" s="61" t="s">
        <v>55</v>
      </c>
      <c r="G4544" s="61"/>
      <c r="H4544" s="61" t="str">
        <f>IF(OR(G4544="",G4545="",G4546="",G4547=""),"",(SUMIF(A4544:A$7000,A4544,G4544:G$7000)))</f>
        <v/>
      </c>
      <c r="I4544" s="61" t="str">
        <f t="shared" si="426"/>
        <v/>
      </c>
      <c r="J4544" s="61" t="str">
        <f t="shared" si="422"/>
        <v/>
      </c>
      <c r="K4544" s="61">
        <f t="array" ref="K4544">(MAX(IF($A4544=InsertVoiceSwitchActivateLOG!A$1:A$7000,InsertVoiceSwitchActivateLOG!H$1:H$7000,0)))</f>
        <v>2.1099999999999997E-2</v>
      </c>
      <c r="L4544" s="61" t="str">
        <f t="shared" si="427"/>
        <v/>
      </c>
      <c r="M4544" s="61">
        <f t="shared" si="425"/>
        <v>15.500000000002956</v>
      </c>
      <c r="N4544" s="59" t="str">
        <f t="shared" si="423"/>
        <v/>
      </c>
      <c r="O4544" s="59" t="str">
        <f t="shared" si="424"/>
        <v/>
      </c>
    </row>
    <row r="4545" spans="1:15" ht="12.5" customHeight="1" x14ac:dyDescent="0.35">
      <c r="A4545" s="2">
        <v>91</v>
      </c>
      <c r="B4545" s="2" t="s">
        <v>54</v>
      </c>
      <c r="C4545" s="69">
        <v>191.66</v>
      </c>
      <c r="D4545" t="s">
        <v>50</v>
      </c>
      <c r="E4545" s="2" t="s">
        <v>44</v>
      </c>
      <c r="F4545" s="2" t="s">
        <v>55</v>
      </c>
      <c r="G4545" s="2"/>
      <c r="H4545" s="2" t="str">
        <f>IF(OR(G4545="",G4546="",G4547="",G4548=""),"",(SUMIF(A4545:A$7000,A4545,G4545:G$7000)))</f>
        <v/>
      </c>
      <c r="I4545" s="55" t="str">
        <f t="shared" si="426"/>
        <v/>
      </c>
      <c r="J4545" s="61" t="str">
        <f t="shared" si="422"/>
        <v/>
      </c>
      <c r="K4545" s="55">
        <f t="array" ref="K4545">(MAX(IF($A4545=InsertVoiceSwitchActivateLOG!A$1:A$7000,InsertVoiceSwitchActivateLOG!H$1:H$7000,0)))</f>
        <v>2.1099999999999997E-2</v>
      </c>
      <c r="L4545" s="55" t="str">
        <f t="shared" si="427"/>
        <v/>
      </c>
      <c r="M4545" s="55">
        <f t="shared" si="425"/>
        <v>15.999999999991132</v>
      </c>
      <c r="N4545" s="59" t="str">
        <f t="shared" si="423"/>
        <v/>
      </c>
      <c r="O4545" s="59" t="str">
        <f t="shared" si="424"/>
        <v/>
      </c>
    </row>
    <row r="4546" spans="1:15" ht="12.5" customHeight="1" x14ac:dyDescent="0.35">
      <c r="A4546" s="61">
        <v>91</v>
      </c>
      <c r="B4546" s="61" t="s">
        <v>54</v>
      </c>
      <c r="C4546" s="70">
        <v>191.6841</v>
      </c>
      <c r="D4546" s="59" t="s">
        <v>50</v>
      </c>
      <c r="E4546" s="61" t="s">
        <v>44</v>
      </c>
      <c r="F4546" s="61" t="s">
        <v>55</v>
      </c>
      <c r="G4546" s="61"/>
      <c r="H4546" s="61" t="str">
        <f>IF(OR(G4546="",G4547="",G4548="",G4549=""),"",(SUMIF(A4546:A$7000,A4546,G4546:G$7000)))</f>
        <v/>
      </c>
      <c r="I4546" s="61" t="str">
        <f t="shared" si="426"/>
        <v/>
      </c>
      <c r="J4546" s="61" t="str">
        <f t="shared" si="422"/>
        <v/>
      </c>
      <c r="K4546" s="61">
        <f t="array" ref="K4546">(MAX(IF($A4546=InsertVoiceSwitchActivateLOG!A$1:A$7000,InsertVoiceSwitchActivateLOG!H$1:H$7000,0)))</f>
        <v>2.1099999999999997E-2</v>
      </c>
      <c r="L4546" s="61" t="str">
        <f t="shared" si="427"/>
        <v/>
      </c>
      <c r="M4546" s="61">
        <f t="shared" si="425"/>
        <v>24.100000000004229</v>
      </c>
      <c r="N4546" s="59" t="str">
        <f t="shared" si="423"/>
        <v/>
      </c>
      <c r="O4546" s="59" t="str">
        <f t="shared" si="424"/>
        <v/>
      </c>
    </row>
    <row r="4547" spans="1:15" ht="12.5" customHeight="1" x14ac:dyDescent="0.35">
      <c r="A4547" s="2">
        <v>91</v>
      </c>
      <c r="B4547" s="2" t="s">
        <v>54</v>
      </c>
      <c r="C4547" s="69">
        <v>191.708</v>
      </c>
      <c r="D4547" t="s">
        <v>50</v>
      </c>
      <c r="E4547" s="2" t="s">
        <v>44</v>
      </c>
      <c r="F4547" s="2" t="s">
        <v>55</v>
      </c>
      <c r="G4547" s="2"/>
      <c r="H4547" s="2" t="str">
        <f>IF(OR(G4547="",G4548="",G4549="",G4550=""),"",(SUMIF(A4547:A$7000,A4547,G4547:G$7000)))</f>
        <v/>
      </c>
      <c r="I4547" s="55" t="str">
        <f t="shared" si="426"/>
        <v/>
      </c>
      <c r="J4547" s="61" t="str">
        <f t="shared" si="422"/>
        <v/>
      </c>
      <c r="K4547" s="55">
        <f t="array" ref="K4547">(MAX(IF($A4547=InsertVoiceSwitchActivateLOG!A$1:A$7000,InsertVoiceSwitchActivateLOG!H$1:H$7000,0)))</f>
        <v>2.1099999999999997E-2</v>
      </c>
      <c r="L4547" s="55" t="str">
        <f t="shared" si="427"/>
        <v/>
      </c>
      <c r="M4547" s="55">
        <f t="shared" si="425"/>
        <v>23.89999999999759</v>
      </c>
      <c r="N4547" s="59" t="str">
        <f t="shared" si="423"/>
        <v/>
      </c>
      <c r="O4547" s="59" t="str">
        <f t="shared" si="424"/>
        <v/>
      </c>
    </row>
    <row r="4548" spans="1:15" ht="12.5" customHeight="1" x14ac:dyDescent="0.35">
      <c r="A4548" s="61">
        <v>91</v>
      </c>
      <c r="B4548" s="61" t="s">
        <v>54</v>
      </c>
      <c r="C4548" s="70">
        <v>191.72409999999999</v>
      </c>
      <c r="D4548" s="59" t="s">
        <v>50</v>
      </c>
      <c r="E4548" s="61" t="s">
        <v>44</v>
      </c>
      <c r="F4548" s="61" t="s">
        <v>55</v>
      </c>
      <c r="G4548" s="61"/>
      <c r="H4548" s="61" t="str">
        <f>IF(OR(G4548="",G4549="",G4550="",G4551=""),"",(SUMIF(A4548:A$7000,A4548,G4548:G$7000)))</f>
        <v/>
      </c>
      <c r="I4548" s="61" t="str">
        <f t="shared" si="426"/>
        <v/>
      </c>
      <c r="J4548" s="61" t="str">
        <f t="shared" si="422"/>
        <v/>
      </c>
      <c r="K4548" s="61">
        <f t="array" ref="K4548">(MAX(IF($A4548=InsertVoiceSwitchActivateLOG!A$1:A$7000,InsertVoiceSwitchActivateLOG!H$1:H$7000,0)))</f>
        <v>2.1099999999999997E-2</v>
      </c>
      <c r="L4548" s="61" t="str">
        <f t="shared" si="427"/>
        <v/>
      </c>
      <c r="M4548" s="61">
        <f t="shared" si="425"/>
        <v>16.099999999994452</v>
      </c>
      <c r="N4548" s="59" t="str">
        <f t="shared" si="423"/>
        <v/>
      </c>
      <c r="O4548" s="59" t="str">
        <f t="shared" si="424"/>
        <v/>
      </c>
    </row>
    <row r="4549" spans="1:15" ht="12.5" customHeight="1" x14ac:dyDescent="0.35">
      <c r="A4549" s="2">
        <v>91</v>
      </c>
      <c r="B4549" s="2" t="s">
        <v>54</v>
      </c>
      <c r="C4549" s="69">
        <v>191.74</v>
      </c>
      <c r="D4549" t="s">
        <v>50</v>
      </c>
      <c r="E4549" s="2" t="s">
        <v>44</v>
      </c>
      <c r="F4549" s="2" t="s">
        <v>55</v>
      </c>
      <c r="G4549" s="2"/>
      <c r="H4549" s="2" t="str">
        <f>IF(OR(G4549="",G4550="",G4551="",G4552=""),"",(SUMIF(A4549:A$7000,A4549,G4549:G$7000)))</f>
        <v/>
      </c>
      <c r="I4549" s="55" t="str">
        <f t="shared" si="426"/>
        <v/>
      </c>
      <c r="J4549" s="61" t="str">
        <f t="shared" si="422"/>
        <v/>
      </c>
      <c r="K4549" s="55">
        <f t="array" ref="K4549">(MAX(IF($A4549=InsertVoiceSwitchActivateLOG!A$1:A$7000,InsertVoiceSwitchActivateLOG!H$1:H$7000,0)))</f>
        <v>2.1099999999999997E-2</v>
      </c>
      <c r="L4549" s="55" t="str">
        <f t="shared" si="427"/>
        <v/>
      </c>
      <c r="M4549" s="55">
        <f t="shared" si="425"/>
        <v>15.900000000016234</v>
      </c>
      <c r="N4549" s="59" t="str">
        <f t="shared" si="423"/>
        <v/>
      </c>
      <c r="O4549" s="59" t="str">
        <f t="shared" si="424"/>
        <v/>
      </c>
    </row>
    <row r="4550" spans="1:15" ht="12.5" customHeight="1" x14ac:dyDescent="0.35">
      <c r="A4550" s="61">
        <v>91</v>
      </c>
      <c r="B4550" s="61" t="s">
        <v>54</v>
      </c>
      <c r="C4550" s="70">
        <v>191.75649999999999</v>
      </c>
      <c r="D4550" s="59" t="s">
        <v>50</v>
      </c>
      <c r="E4550" s="61" t="s">
        <v>44</v>
      </c>
      <c r="F4550" s="61" t="s">
        <v>55</v>
      </c>
      <c r="G4550" s="61"/>
      <c r="H4550" s="61" t="str">
        <f>IF(OR(G4550="",G4551="",G4552="",G4553=""),"",(SUMIF(A4550:A$7000,A4550,G4550:G$7000)))</f>
        <v/>
      </c>
      <c r="I4550" s="61" t="str">
        <f t="shared" si="426"/>
        <v/>
      </c>
      <c r="J4550" s="61" t="str">
        <f t="shared" si="422"/>
        <v/>
      </c>
      <c r="K4550" s="61">
        <f t="array" ref="K4550">(MAX(IF($A4550=InsertVoiceSwitchActivateLOG!A$1:A$7000,InsertVoiceSwitchActivateLOG!H$1:H$7000,0)))</f>
        <v>2.1099999999999997E-2</v>
      </c>
      <c r="L4550" s="61" t="str">
        <f t="shared" si="427"/>
        <v/>
      </c>
      <c r="M4550" s="61">
        <f t="shared" si="425"/>
        <v>16.499999999979309</v>
      </c>
      <c r="N4550" s="59" t="str">
        <f t="shared" si="423"/>
        <v/>
      </c>
      <c r="O4550" s="59" t="str">
        <f t="shared" si="424"/>
        <v/>
      </c>
    </row>
    <row r="4551" spans="1:15" ht="12.5" customHeight="1" x14ac:dyDescent="0.35">
      <c r="A4551" s="2">
        <v>91</v>
      </c>
      <c r="B4551" s="2" t="s">
        <v>54</v>
      </c>
      <c r="C4551" s="69">
        <v>191.77279999999999</v>
      </c>
      <c r="D4551" t="s">
        <v>50</v>
      </c>
      <c r="E4551" s="2" t="s">
        <v>44</v>
      </c>
      <c r="F4551" s="2" t="s">
        <v>55</v>
      </c>
      <c r="G4551" s="2"/>
      <c r="H4551" s="2" t="str">
        <f>IF(OR(G4551="",G4552="",G4553="",G4554=""),"",(SUMIF(A4551:A$7000,A4551,G4551:G$7000)))</f>
        <v/>
      </c>
      <c r="I4551" s="55" t="str">
        <f t="shared" si="426"/>
        <v/>
      </c>
      <c r="J4551" s="61" t="str">
        <f t="shared" si="422"/>
        <v/>
      </c>
      <c r="K4551" s="55">
        <f t="array" ref="K4551">(MAX(IF($A4551=InsertVoiceSwitchActivateLOG!A$1:A$7000,InsertVoiceSwitchActivateLOG!H$1:H$7000,0)))</f>
        <v>2.1099999999999997E-2</v>
      </c>
      <c r="L4551" s="55" t="str">
        <f t="shared" si="427"/>
        <v/>
      </c>
      <c r="M4551" s="55">
        <f t="shared" si="425"/>
        <v>16.300000000001091</v>
      </c>
      <c r="N4551" s="59" t="str">
        <f t="shared" si="423"/>
        <v/>
      </c>
      <c r="O4551" s="59" t="str">
        <f t="shared" si="424"/>
        <v/>
      </c>
    </row>
    <row r="4552" spans="1:15" ht="12.5" customHeight="1" x14ac:dyDescent="0.35">
      <c r="A4552" s="61">
        <v>91</v>
      </c>
      <c r="B4552" s="61" t="s">
        <v>54</v>
      </c>
      <c r="C4552" s="70">
        <v>191.78890000000001</v>
      </c>
      <c r="D4552" s="59" t="s">
        <v>50</v>
      </c>
      <c r="E4552" s="61" t="s">
        <v>44</v>
      </c>
      <c r="F4552" s="61" t="s">
        <v>55</v>
      </c>
      <c r="G4552" s="61"/>
      <c r="H4552" s="61" t="str">
        <f>IF(OR(G4552="",G4553="",G4554="",G4555=""),"",(SUMIF(A4552:A$7000,A4552,G4552:G$7000)))</f>
        <v/>
      </c>
      <c r="I4552" s="61" t="str">
        <f t="shared" si="426"/>
        <v/>
      </c>
      <c r="J4552" s="61" t="str">
        <f t="shared" si="422"/>
        <v/>
      </c>
      <c r="K4552" s="61">
        <f t="array" ref="K4552">(MAX(IF($A4552=InsertVoiceSwitchActivateLOG!A$1:A$7000,InsertVoiceSwitchActivateLOG!H$1:H$7000,0)))</f>
        <v>2.1099999999999997E-2</v>
      </c>
      <c r="L4552" s="61" t="str">
        <f t="shared" si="427"/>
        <v/>
      </c>
      <c r="M4552" s="61">
        <f t="shared" si="425"/>
        <v>16.100000000022874</v>
      </c>
      <c r="N4552" s="59" t="str">
        <f t="shared" si="423"/>
        <v/>
      </c>
      <c r="O4552" s="59" t="str">
        <f t="shared" si="424"/>
        <v/>
      </c>
    </row>
    <row r="4553" spans="1:15" ht="12.5" customHeight="1" x14ac:dyDescent="0.35">
      <c r="A4553" s="2">
        <v>91</v>
      </c>
      <c r="B4553" s="2" t="s">
        <v>54</v>
      </c>
      <c r="C4553" s="69">
        <v>191.80420000000001</v>
      </c>
      <c r="D4553" t="s">
        <v>50</v>
      </c>
      <c r="E4553" s="2" t="s">
        <v>44</v>
      </c>
      <c r="F4553" s="2" t="s">
        <v>55</v>
      </c>
      <c r="G4553" s="2"/>
      <c r="H4553" s="2" t="str">
        <f>IF(OR(G4553="",G4554="",G4555="",G4556=""),"",(SUMIF(A4553:A$7000,A4553,G4553:G$7000)))</f>
        <v/>
      </c>
      <c r="I4553" s="55" t="str">
        <f t="shared" si="426"/>
        <v/>
      </c>
      <c r="J4553" s="61" t="str">
        <f t="shared" si="422"/>
        <v/>
      </c>
      <c r="K4553" s="55">
        <f t="array" ref="K4553">(MAX(IF($A4553=InsertVoiceSwitchActivateLOG!A$1:A$7000,InsertVoiceSwitchActivateLOG!H$1:H$7000,0)))</f>
        <v>2.1099999999999997E-2</v>
      </c>
      <c r="L4553" s="55" t="str">
        <f t="shared" si="427"/>
        <v/>
      </c>
      <c r="M4553" s="55">
        <f t="shared" si="425"/>
        <v>15.299999999996317</v>
      </c>
      <c r="N4553" s="59" t="str">
        <f t="shared" si="423"/>
        <v/>
      </c>
      <c r="O4553" s="59" t="str">
        <f t="shared" si="424"/>
        <v/>
      </c>
    </row>
    <row r="4554" spans="1:15" ht="12.5" customHeight="1" x14ac:dyDescent="0.35">
      <c r="A4554" s="61">
        <v>91</v>
      </c>
      <c r="B4554" s="61" t="s">
        <v>54</v>
      </c>
      <c r="C4554" s="70">
        <v>191.82040000000001</v>
      </c>
      <c r="D4554" s="59" t="s">
        <v>50</v>
      </c>
      <c r="E4554" s="61" t="s">
        <v>44</v>
      </c>
      <c r="F4554" s="61" t="s">
        <v>55</v>
      </c>
      <c r="G4554" s="61"/>
      <c r="H4554" s="61" t="str">
        <f>IF(OR(G4554="",G4555="",G4556="",G4557=""),"",(SUMIF(A4554:A$7000,A4554,G4554:G$7000)))</f>
        <v/>
      </c>
      <c r="I4554" s="61" t="str">
        <f t="shared" si="426"/>
        <v/>
      </c>
      <c r="J4554" s="61" t="str">
        <f t="shared" si="422"/>
        <v/>
      </c>
      <c r="K4554" s="61">
        <f t="array" ref="K4554">(MAX(IF($A4554=InsertVoiceSwitchActivateLOG!A$1:A$7000,InsertVoiceSwitchActivateLOG!H$1:H$7000,0)))</f>
        <v>2.1099999999999997E-2</v>
      </c>
      <c r="L4554" s="61" t="str">
        <f t="shared" si="427"/>
        <v/>
      </c>
      <c r="M4554" s="61">
        <f t="shared" si="425"/>
        <v>16.199999999997772</v>
      </c>
      <c r="N4554" s="59" t="str">
        <f t="shared" si="423"/>
        <v/>
      </c>
      <c r="O4554" s="59" t="str">
        <f t="shared" si="424"/>
        <v/>
      </c>
    </row>
    <row r="4555" spans="1:15" ht="12.5" customHeight="1" x14ac:dyDescent="0.35">
      <c r="A4555" s="2">
        <v>91</v>
      </c>
      <c r="B4555" s="2" t="s">
        <v>54</v>
      </c>
      <c r="C4555" s="69">
        <v>191.84059999999999</v>
      </c>
      <c r="D4555" t="s">
        <v>50</v>
      </c>
      <c r="E4555" s="2" t="s">
        <v>44</v>
      </c>
      <c r="F4555" s="2" t="s">
        <v>55</v>
      </c>
      <c r="G4555" s="2"/>
      <c r="H4555" s="2" t="str">
        <f>IF(OR(G4555="",G4556="",G4557="",G4558=""),"",(SUMIF(A4555:A$7000,A4555,G4555:G$7000)))</f>
        <v/>
      </c>
      <c r="I4555" s="55" t="str">
        <f t="shared" si="426"/>
        <v/>
      </c>
      <c r="J4555" s="61" t="str">
        <f t="shared" si="422"/>
        <v/>
      </c>
      <c r="K4555" s="55">
        <f t="array" ref="K4555">(MAX(IF($A4555=InsertVoiceSwitchActivateLOG!A$1:A$7000,InsertVoiceSwitchActivateLOG!H$1:H$7000,0)))</f>
        <v>2.1099999999999997E-2</v>
      </c>
      <c r="L4555" s="55" t="str">
        <f t="shared" si="427"/>
        <v/>
      </c>
      <c r="M4555" s="55">
        <f t="shared" si="425"/>
        <v>20.199999999988449</v>
      </c>
      <c r="N4555" s="59" t="str">
        <f t="shared" si="423"/>
        <v/>
      </c>
      <c r="O4555" s="59" t="str">
        <f t="shared" si="424"/>
        <v/>
      </c>
    </row>
    <row r="4556" spans="1:15" ht="12.5" customHeight="1" x14ac:dyDescent="0.35">
      <c r="A4556" s="61">
        <v>91</v>
      </c>
      <c r="B4556" s="61" t="s">
        <v>54</v>
      </c>
      <c r="C4556" s="70">
        <v>191.863</v>
      </c>
      <c r="D4556" s="59" t="s">
        <v>50</v>
      </c>
      <c r="E4556" s="61" t="s">
        <v>44</v>
      </c>
      <c r="F4556" s="61" t="s">
        <v>55</v>
      </c>
      <c r="G4556" s="61"/>
      <c r="H4556" s="61" t="str">
        <f>IF(OR(G4556="",G4557="",G4558="",G4559=""),"",(SUMIF(A4556:A$7000,A4556,G4556:G$7000)))</f>
        <v/>
      </c>
      <c r="I4556" s="61" t="str">
        <f t="shared" si="426"/>
        <v/>
      </c>
      <c r="J4556" s="61" t="str">
        <f t="shared" si="422"/>
        <v/>
      </c>
      <c r="K4556" s="61">
        <f t="array" ref="K4556">(MAX(IF($A4556=InsertVoiceSwitchActivateLOG!A$1:A$7000,InsertVoiceSwitchActivateLOG!H$1:H$7000,0)))</f>
        <v>2.1099999999999997E-2</v>
      </c>
      <c r="L4556" s="61" t="str">
        <f t="shared" si="427"/>
        <v/>
      </c>
      <c r="M4556" s="61">
        <f t="shared" si="425"/>
        <v>22.400000000004638</v>
      </c>
      <c r="N4556" s="59" t="str">
        <f t="shared" si="423"/>
        <v/>
      </c>
      <c r="O4556" s="59" t="str">
        <f t="shared" si="424"/>
        <v/>
      </c>
    </row>
    <row r="4557" spans="1:15" ht="12.5" customHeight="1" x14ac:dyDescent="0.35">
      <c r="A4557" s="2">
        <v>91</v>
      </c>
      <c r="B4557" s="2" t="s">
        <v>54</v>
      </c>
      <c r="C4557" s="69">
        <v>191.88910000000001</v>
      </c>
      <c r="D4557" t="s">
        <v>50</v>
      </c>
      <c r="E4557" s="2" t="s">
        <v>44</v>
      </c>
      <c r="F4557" s="2" t="s">
        <v>55</v>
      </c>
      <c r="G4557" s="2"/>
      <c r="H4557" s="2" t="str">
        <f>IF(OR(G4557="",G4558="",G4559="",G4560=""),"",(SUMIF(A4557:A$7000,A4557,G4557:G$7000)))</f>
        <v/>
      </c>
      <c r="I4557" s="55" t="str">
        <f t="shared" si="426"/>
        <v/>
      </c>
      <c r="J4557" s="61" t="str">
        <f t="shared" si="422"/>
        <v/>
      </c>
      <c r="K4557" s="55">
        <f t="array" ref="K4557">(MAX(IF($A4557=InsertVoiceSwitchActivateLOG!A$1:A$7000,InsertVoiceSwitchActivateLOG!H$1:H$7000,0)))</f>
        <v>2.1099999999999997E-2</v>
      </c>
      <c r="L4557" s="55" t="str">
        <f t="shared" si="427"/>
        <v/>
      </c>
      <c r="M4557" s="55">
        <f t="shared" si="425"/>
        <v>26.100000000013779</v>
      </c>
      <c r="N4557" s="59" t="str">
        <f t="shared" si="423"/>
        <v/>
      </c>
      <c r="O4557" s="59" t="str">
        <f t="shared" si="424"/>
        <v/>
      </c>
    </row>
    <row r="4558" spans="1:15" ht="12.5" customHeight="1" x14ac:dyDescent="0.35">
      <c r="A4558" s="61">
        <v>91</v>
      </c>
      <c r="B4558" s="61" t="s">
        <v>54</v>
      </c>
      <c r="C4558" s="70">
        <v>191.9144</v>
      </c>
      <c r="D4558" s="59" t="s">
        <v>50</v>
      </c>
      <c r="E4558" s="61" t="s">
        <v>44</v>
      </c>
      <c r="F4558" s="61" t="s">
        <v>55</v>
      </c>
      <c r="G4558" s="61"/>
      <c r="H4558" s="61" t="str">
        <f>IF(OR(G4558="",G4559="",G4560="",G4561=""),"",(SUMIF(A4558:A$7000,A4558,G4558:G$7000)))</f>
        <v/>
      </c>
      <c r="I4558" s="61" t="str">
        <f t="shared" si="426"/>
        <v/>
      </c>
      <c r="J4558" s="61" t="str">
        <f t="shared" si="422"/>
        <v/>
      </c>
      <c r="K4558" s="61">
        <f t="array" ref="K4558">(MAX(IF($A4558=InsertVoiceSwitchActivateLOG!A$1:A$7000,InsertVoiceSwitchActivateLOG!H$1:H$7000,0)))</f>
        <v>2.1099999999999997E-2</v>
      </c>
      <c r="L4558" s="61" t="str">
        <f t="shared" si="427"/>
        <v/>
      </c>
      <c r="M4558" s="61">
        <f t="shared" si="425"/>
        <v>25.299999999987222</v>
      </c>
      <c r="N4558" s="59" t="str">
        <f t="shared" si="423"/>
        <v/>
      </c>
      <c r="O4558" s="59" t="str">
        <f t="shared" si="424"/>
        <v/>
      </c>
    </row>
    <row r="4559" spans="1:15" ht="12.5" customHeight="1" x14ac:dyDescent="0.35">
      <c r="A4559" s="2">
        <v>91</v>
      </c>
      <c r="B4559" s="2" t="s">
        <v>54</v>
      </c>
      <c r="C4559" s="69">
        <v>191.93279999999999</v>
      </c>
      <c r="D4559" t="s">
        <v>50</v>
      </c>
      <c r="E4559" s="2" t="s">
        <v>44</v>
      </c>
      <c r="F4559" s="2" t="s">
        <v>55</v>
      </c>
      <c r="G4559" s="2"/>
      <c r="H4559" s="2" t="str">
        <f>IF(OR(G4559="",G4560="",G4561="",G4562=""),"",(SUMIF(A4559:A$7000,A4559,G4559:G$7000)))</f>
        <v/>
      </c>
      <c r="I4559" s="55" t="str">
        <f t="shared" si="426"/>
        <v/>
      </c>
      <c r="J4559" s="61" t="str">
        <f t="shared" si="422"/>
        <v/>
      </c>
      <c r="K4559" s="55">
        <f t="array" ref="K4559">(MAX(IF($A4559=InsertVoiceSwitchActivateLOG!A$1:A$7000,InsertVoiceSwitchActivateLOG!H$1:H$7000,0)))</f>
        <v>2.1099999999999997E-2</v>
      </c>
      <c r="L4559" s="55" t="str">
        <f t="shared" si="427"/>
        <v/>
      </c>
      <c r="M4559" s="55">
        <f t="shared" si="425"/>
        <v>18.399999999985539</v>
      </c>
      <c r="N4559" s="59" t="str">
        <f t="shared" si="423"/>
        <v/>
      </c>
      <c r="O4559" s="59" t="str">
        <f t="shared" si="424"/>
        <v/>
      </c>
    </row>
    <row r="4560" spans="1:15" ht="12.5" customHeight="1" x14ac:dyDescent="0.35">
      <c r="A4560" s="61">
        <v>91</v>
      </c>
      <c r="B4560" s="61" t="s">
        <v>54</v>
      </c>
      <c r="C4560" s="70">
        <v>191.95529999999999</v>
      </c>
      <c r="D4560" s="59" t="s">
        <v>50</v>
      </c>
      <c r="E4560" s="61" t="s">
        <v>44</v>
      </c>
      <c r="F4560" s="61" t="s">
        <v>55</v>
      </c>
      <c r="G4560" s="61"/>
      <c r="H4560" s="61" t="str">
        <f>IF(OR(G4560="",G4561="",G4562="",G4563=""),"",(SUMIF(A4560:A$7000,A4560,G4560:G$7000)))</f>
        <v/>
      </c>
      <c r="I4560" s="61" t="str">
        <f t="shared" si="426"/>
        <v/>
      </c>
      <c r="J4560" s="61" t="str">
        <f t="shared" si="422"/>
        <v/>
      </c>
      <c r="K4560" s="61">
        <f t="array" ref="K4560">(MAX(IF($A4560=InsertVoiceSwitchActivateLOG!A$1:A$7000,InsertVoiceSwitchActivateLOG!H$1:H$7000,0)))</f>
        <v>2.1099999999999997E-2</v>
      </c>
      <c r="L4560" s="61" t="str">
        <f t="shared" si="427"/>
        <v/>
      </c>
      <c r="M4560" s="61">
        <f t="shared" si="425"/>
        <v>22.500000000007958</v>
      </c>
      <c r="N4560" s="59" t="str">
        <f t="shared" si="423"/>
        <v/>
      </c>
      <c r="O4560" s="59" t="str">
        <f t="shared" si="424"/>
        <v/>
      </c>
    </row>
    <row r="4561" spans="1:15" ht="12.5" customHeight="1" x14ac:dyDescent="0.35">
      <c r="A4561" s="2">
        <v>91</v>
      </c>
      <c r="B4561" s="2" t="s">
        <v>54</v>
      </c>
      <c r="C4561" s="69">
        <v>191.97550000000001</v>
      </c>
      <c r="D4561" t="s">
        <v>50</v>
      </c>
      <c r="E4561" s="2" t="s">
        <v>44</v>
      </c>
      <c r="F4561" s="2" t="s">
        <v>55</v>
      </c>
      <c r="G4561" s="2"/>
      <c r="H4561" s="2" t="str">
        <f>IF(OR(G4561="",G4562="",G4563="",G4564=""),"",(SUMIF(A4561:A$7000,A4561,G4561:G$7000)))</f>
        <v/>
      </c>
      <c r="I4561" s="55" t="str">
        <f t="shared" si="426"/>
        <v/>
      </c>
      <c r="J4561" s="61" t="str">
        <f t="shared" ref="J4561:J4624" si="428">IF(L4561="","",(VLOOKUP(A4561,A4561:E11545,5,FALSE)))</f>
        <v/>
      </c>
      <c r="K4561" s="55">
        <f t="array" ref="K4561">(MAX(IF($A4561=InsertVoiceSwitchActivateLOG!A$1:A$7000,InsertVoiceSwitchActivateLOG!H$1:H$7000,0)))</f>
        <v>2.1099999999999997E-2</v>
      </c>
      <c r="L4561" s="55" t="str">
        <f t="shared" si="427"/>
        <v/>
      </c>
      <c r="M4561" s="55">
        <f t="shared" si="425"/>
        <v>20.200000000016871</v>
      </c>
      <c r="N4561" s="59" t="str">
        <f t="shared" ref="N4561:N4624" si="429">IF(AND(G4561&gt;0,G4562&gt;0,G4560&gt;0),A4561,"")</f>
        <v/>
      </c>
      <c r="O4561" s="59" t="str">
        <f t="shared" ref="O4561:O4624" si="430">IF(N4561="","",(IF(G4561&gt;G4562,-1,1)))</f>
        <v/>
      </c>
    </row>
    <row r="4562" spans="1:15" ht="12.5" customHeight="1" x14ac:dyDescent="0.35">
      <c r="A4562" s="61">
        <v>91</v>
      </c>
      <c r="B4562" s="61" t="s">
        <v>54</v>
      </c>
      <c r="C4562" s="70">
        <v>192.0027</v>
      </c>
      <c r="D4562" s="59" t="s">
        <v>50</v>
      </c>
      <c r="E4562" s="61" t="s">
        <v>44</v>
      </c>
      <c r="F4562" s="61" t="s">
        <v>55</v>
      </c>
      <c r="G4562" s="61"/>
      <c r="H4562" s="61" t="str">
        <f>IF(OR(G4562="",G4563="",G4564="",G4565=""),"",(SUMIF(A4562:A$7000,A4562,G4562:G$7000)))</f>
        <v/>
      </c>
      <c r="I4562" s="61" t="str">
        <f t="shared" si="426"/>
        <v/>
      </c>
      <c r="J4562" s="61" t="str">
        <f t="shared" si="428"/>
        <v/>
      </c>
      <c r="K4562" s="61">
        <f t="array" ref="K4562">(MAX(IF($A4562=InsertVoiceSwitchActivateLOG!A$1:A$7000,InsertVoiceSwitchActivateLOG!H$1:H$7000,0)))</f>
        <v>2.1099999999999997E-2</v>
      </c>
      <c r="L4562" s="61" t="str">
        <f t="shared" si="427"/>
        <v/>
      </c>
      <c r="M4562" s="61">
        <f t="shared" ref="M4562:M4625" si="431">IF(A4562=A4561,ABS(C4562-C4561),0)*1000</f>
        <v>27.199999999993452</v>
      </c>
      <c r="N4562" s="59" t="str">
        <f t="shared" si="429"/>
        <v/>
      </c>
      <c r="O4562" s="59" t="str">
        <f t="shared" si="430"/>
        <v/>
      </c>
    </row>
    <row r="4563" spans="1:15" ht="12.5" customHeight="1" x14ac:dyDescent="0.35">
      <c r="A4563" s="2">
        <v>91</v>
      </c>
      <c r="B4563" s="2" t="s">
        <v>54</v>
      </c>
      <c r="C4563" s="69">
        <v>192.03139999999999</v>
      </c>
      <c r="D4563" t="s">
        <v>50</v>
      </c>
      <c r="E4563" s="2" t="s">
        <v>44</v>
      </c>
      <c r="F4563" s="2" t="s">
        <v>55</v>
      </c>
      <c r="G4563" s="2"/>
      <c r="H4563" s="2" t="str">
        <f>IF(OR(G4563="",G4564="",G4565="",G4566=""),"",(SUMIF(A4563:A$7000,A4563,G4563:G$7000)))</f>
        <v/>
      </c>
      <c r="I4563" s="55" t="str">
        <f t="shared" si="426"/>
        <v/>
      </c>
      <c r="J4563" s="61" t="str">
        <f t="shared" si="428"/>
        <v/>
      </c>
      <c r="K4563" s="55">
        <f t="array" ref="K4563">(MAX(IF($A4563=InsertVoiceSwitchActivateLOG!A$1:A$7000,InsertVoiceSwitchActivateLOG!H$1:H$7000,0)))</f>
        <v>2.1099999999999997E-2</v>
      </c>
      <c r="L4563" s="55" t="str">
        <f t="shared" si="427"/>
        <v/>
      </c>
      <c r="M4563" s="55">
        <f t="shared" si="431"/>
        <v>28.699999999986403</v>
      </c>
      <c r="N4563" s="59" t="str">
        <f t="shared" si="429"/>
        <v/>
      </c>
      <c r="O4563" s="59" t="str">
        <f t="shared" si="430"/>
        <v/>
      </c>
    </row>
    <row r="4564" spans="1:15" ht="12.5" customHeight="1" x14ac:dyDescent="0.35">
      <c r="A4564" s="61">
        <v>91</v>
      </c>
      <c r="B4564" s="61" t="s">
        <v>54</v>
      </c>
      <c r="C4564" s="70">
        <v>192.05369999999999</v>
      </c>
      <c r="D4564" s="59" t="s">
        <v>50</v>
      </c>
      <c r="E4564" s="61" t="s">
        <v>44</v>
      </c>
      <c r="F4564" s="61" t="s">
        <v>55</v>
      </c>
      <c r="G4564" s="61">
        <v>1E-4</v>
      </c>
      <c r="H4564" s="61">
        <f>IF(OR(G4564="",G4565="",G4566="",G4567=""),"",(SUMIF(A4564:A$7000,A4564,G4564:G$7000)))</f>
        <v>2.1099999999999997E-2</v>
      </c>
      <c r="I4564" s="61">
        <f t="shared" si="426"/>
        <v>91</v>
      </c>
      <c r="J4564" s="61" t="str">
        <f t="shared" si="428"/>
        <v>TaskC</v>
      </c>
      <c r="K4564" s="61">
        <f t="array" ref="K4564">(MAX(IF($A4564=InsertVoiceSwitchActivateLOG!A$1:A$7000,InsertVoiceSwitchActivateLOG!H$1:H$7000,0)))</f>
        <v>2.1099999999999997E-2</v>
      </c>
      <c r="L4564" s="61">
        <f t="shared" si="427"/>
        <v>192.05369999999999</v>
      </c>
      <c r="M4564" s="61">
        <f t="shared" si="431"/>
        <v>22.300000000001319</v>
      </c>
      <c r="N4564" s="59" t="str">
        <f t="shared" si="429"/>
        <v/>
      </c>
      <c r="O4564" s="59" t="str">
        <f t="shared" si="430"/>
        <v/>
      </c>
    </row>
    <row r="4565" spans="1:15" ht="12.5" customHeight="1" x14ac:dyDescent="0.35">
      <c r="A4565" s="2">
        <v>91</v>
      </c>
      <c r="B4565" s="2" t="s">
        <v>54</v>
      </c>
      <c r="C4565" s="69">
        <v>192.07679999999999</v>
      </c>
      <c r="D4565" t="s">
        <v>50</v>
      </c>
      <c r="E4565" s="2" t="s">
        <v>44</v>
      </c>
      <c r="F4565" s="2" t="s">
        <v>55</v>
      </c>
      <c r="G4565" s="2">
        <v>1E-4</v>
      </c>
      <c r="H4565" s="2">
        <f>IF(OR(G4565="",G4566="",G4567="",G4568=""),"",(SUMIF(A4565:A$7000,A4565,G4565:G$7000)))</f>
        <v>2.1000000000000001E-2</v>
      </c>
      <c r="I4565" s="55" t="str">
        <f t="shared" si="426"/>
        <v/>
      </c>
      <c r="J4565" s="61" t="str">
        <f t="shared" si="428"/>
        <v/>
      </c>
      <c r="K4565" s="55">
        <f t="array" ref="K4565">(MAX(IF($A4565=InsertVoiceSwitchActivateLOG!A$1:A$7000,InsertVoiceSwitchActivateLOG!H$1:H$7000,0)))</f>
        <v>2.1099999999999997E-2</v>
      </c>
      <c r="L4565" s="55" t="str">
        <f t="shared" si="427"/>
        <v/>
      </c>
      <c r="M4565" s="55">
        <f t="shared" si="431"/>
        <v>23.099999999999454</v>
      </c>
      <c r="N4565" s="59">
        <f t="shared" si="429"/>
        <v>91</v>
      </c>
      <c r="O4565" s="59">
        <f t="shared" si="430"/>
        <v>1</v>
      </c>
    </row>
    <row r="4566" spans="1:15" ht="12.5" customHeight="1" x14ac:dyDescent="0.35">
      <c r="A4566" s="61">
        <v>91</v>
      </c>
      <c r="B4566" s="61" t="s">
        <v>56</v>
      </c>
      <c r="C4566" s="70">
        <v>192.09389999999999</v>
      </c>
      <c r="D4566" s="59" t="s">
        <v>50</v>
      </c>
      <c r="E4566" s="61" t="s">
        <v>44</v>
      </c>
      <c r="F4566" s="61" t="s">
        <v>55</v>
      </c>
      <c r="G4566" s="61">
        <v>1.1000000000000001E-3</v>
      </c>
      <c r="H4566" s="61">
        <f>IF(OR(G4566="",G4567="",G4568="",G4569=""),"",(SUMIF(A4566:A$7000,A4566,G4566:G$7000)))</f>
        <v>2.0899999999999998E-2</v>
      </c>
      <c r="I4566" s="61" t="str">
        <f t="shared" si="426"/>
        <v/>
      </c>
      <c r="J4566" s="61" t="str">
        <f t="shared" si="428"/>
        <v/>
      </c>
      <c r="K4566" s="61">
        <f t="array" ref="K4566">(MAX(IF($A4566=InsertVoiceSwitchActivateLOG!A$1:A$7000,InsertVoiceSwitchActivateLOG!H$1:H$7000,0)))</f>
        <v>2.1099999999999997E-2</v>
      </c>
      <c r="L4566" s="61" t="str">
        <f t="shared" si="427"/>
        <v/>
      </c>
      <c r="M4566" s="61">
        <f t="shared" si="431"/>
        <v>17.099999999999227</v>
      </c>
      <c r="N4566" s="59">
        <f t="shared" si="429"/>
        <v>91</v>
      </c>
      <c r="O4566" s="59">
        <f t="shared" si="430"/>
        <v>-1</v>
      </c>
    </row>
    <row r="4567" spans="1:15" ht="12.5" customHeight="1" x14ac:dyDescent="0.35">
      <c r="A4567" s="2">
        <v>91</v>
      </c>
      <c r="B4567" s="2" t="s">
        <v>54</v>
      </c>
      <c r="C4567" s="69">
        <v>192.12280000000001</v>
      </c>
      <c r="D4567" t="s">
        <v>50</v>
      </c>
      <c r="E4567" s="2" t="s">
        <v>44</v>
      </c>
      <c r="F4567" s="2" t="s">
        <v>55</v>
      </c>
      <c r="G4567" s="2">
        <v>8.9999999999999998E-4</v>
      </c>
      <c r="H4567" s="2">
        <f>IF(OR(G4567="",G4568="",G4569="",G4570=""),"",(SUMIF(A4567:A$7000,A4567,G4567:G$7000)))</f>
        <v>1.9799999999999998E-2</v>
      </c>
      <c r="I4567" s="55" t="str">
        <f t="shared" si="426"/>
        <v/>
      </c>
      <c r="J4567" s="61" t="str">
        <f t="shared" si="428"/>
        <v/>
      </c>
      <c r="K4567" s="55">
        <f t="array" ref="K4567">(MAX(IF($A4567=InsertVoiceSwitchActivateLOG!A$1:A$7000,InsertVoiceSwitchActivateLOG!H$1:H$7000,0)))</f>
        <v>2.1099999999999997E-2</v>
      </c>
      <c r="L4567" s="55" t="str">
        <f t="shared" si="427"/>
        <v/>
      </c>
      <c r="M4567" s="55">
        <f t="shared" si="431"/>
        <v>28.900000000021464</v>
      </c>
      <c r="N4567" s="59">
        <f t="shared" si="429"/>
        <v>91</v>
      </c>
      <c r="O4567" s="59">
        <f t="shared" si="430"/>
        <v>1</v>
      </c>
    </row>
    <row r="4568" spans="1:15" ht="12.5" customHeight="1" x14ac:dyDescent="0.35">
      <c r="A4568" s="61">
        <v>91</v>
      </c>
      <c r="B4568" s="61" t="s">
        <v>56</v>
      </c>
      <c r="C4568" s="70">
        <v>192.143</v>
      </c>
      <c r="D4568" s="59" t="s">
        <v>50</v>
      </c>
      <c r="E4568" s="61" t="s">
        <v>44</v>
      </c>
      <c r="F4568" s="61" t="s">
        <v>55</v>
      </c>
      <c r="G4568" s="61">
        <v>1.4E-3</v>
      </c>
      <c r="H4568" s="61">
        <f>IF(OR(G4568="",G4569="",G4570="",G4571=""),"",(SUMIF(A4568:A$7000,A4568,G4568:G$7000)))</f>
        <v>1.89E-2</v>
      </c>
      <c r="I4568" s="61" t="str">
        <f t="shared" si="426"/>
        <v/>
      </c>
      <c r="J4568" s="61" t="str">
        <f t="shared" si="428"/>
        <v/>
      </c>
      <c r="K4568" s="61">
        <f t="array" ref="K4568">(MAX(IF($A4568=InsertVoiceSwitchActivateLOG!A$1:A$7000,InsertVoiceSwitchActivateLOG!H$1:H$7000,0)))</f>
        <v>2.1099999999999997E-2</v>
      </c>
      <c r="L4568" s="61" t="str">
        <f t="shared" si="427"/>
        <v/>
      </c>
      <c r="M4568" s="61">
        <f t="shared" si="431"/>
        <v>20.199999999988449</v>
      </c>
      <c r="N4568" s="59">
        <f t="shared" si="429"/>
        <v>91</v>
      </c>
      <c r="O4568" s="59">
        <f t="shared" si="430"/>
        <v>1</v>
      </c>
    </row>
    <row r="4569" spans="1:15" ht="12.5" customHeight="1" x14ac:dyDescent="0.35">
      <c r="A4569" s="2">
        <v>91</v>
      </c>
      <c r="B4569" s="2" t="s">
        <v>56</v>
      </c>
      <c r="C4569" s="69">
        <v>192.1661</v>
      </c>
      <c r="D4569" t="s">
        <v>50</v>
      </c>
      <c r="E4569" s="2" t="s">
        <v>44</v>
      </c>
      <c r="F4569" s="2" t="s">
        <v>55</v>
      </c>
      <c r="G4569" s="2">
        <v>2.3999999999999998E-3</v>
      </c>
      <c r="H4569" s="2">
        <f>IF(OR(G4569="",G4570="",G4571="",G4572=""),"",(SUMIF(A4569:A$7000,A4569,G4569:G$7000)))</f>
        <v>1.7500000000000002E-2</v>
      </c>
      <c r="I4569" s="55" t="str">
        <f t="shared" si="426"/>
        <v/>
      </c>
      <c r="J4569" s="61" t="str">
        <f t="shared" si="428"/>
        <v/>
      </c>
      <c r="K4569" s="55">
        <f t="array" ref="K4569">(MAX(IF($A4569=InsertVoiceSwitchActivateLOG!A$1:A$7000,InsertVoiceSwitchActivateLOG!H$1:H$7000,0)))</f>
        <v>2.1099999999999997E-2</v>
      </c>
      <c r="L4569" s="55" t="str">
        <f t="shared" si="427"/>
        <v/>
      </c>
      <c r="M4569" s="55">
        <f t="shared" si="431"/>
        <v>23.099999999999454</v>
      </c>
      <c r="N4569" s="59">
        <f t="shared" si="429"/>
        <v>91</v>
      </c>
      <c r="O4569" s="59">
        <f t="shared" si="430"/>
        <v>-1</v>
      </c>
    </row>
    <row r="4570" spans="1:15" ht="12.5" customHeight="1" x14ac:dyDescent="0.35">
      <c r="A4570" s="61">
        <v>91</v>
      </c>
      <c r="B4570" s="61" t="s">
        <v>56</v>
      </c>
      <c r="C4570" s="70">
        <v>192.1891</v>
      </c>
      <c r="D4570" s="59" t="s">
        <v>50</v>
      </c>
      <c r="E4570" s="61" t="s">
        <v>44</v>
      </c>
      <c r="F4570" s="61" t="s">
        <v>55</v>
      </c>
      <c r="G4570" s="61">
        <v>1.6000000000000001E-3</v>
      </c>
      <c r="H4570" s="61">
        <f>IF(OR(G4570="",G4571="",G4572="",G4573=""),"",(SUMIF(A4570:A$7000,A4570,G4570:G$7000)))</f>
        <v>1.5099999999999999E-2</v>
      </c>
      <c r="I4570" s="61" t="str">
        <f t="shared" ref="I4570:I4633" si="432">IF(L4570="","",A4570)</f>
        <v/>
      </c>
      <c r="J4570" s="61" t="str">
        <f t="shared" si="428"/>
        <v/>
      </c>
      <c r="K4570" s="61">
        <f t="array" ref="K4570">(MAX(IF($A4570=InsertVoiceSwitchActivateLOG!A$1:A$7000,InsertVoiceSwitchActivateLOG!H$1:H$7000,0)))</f>
        <v>2.1099999999999997E-2</v>
      </c>
      <c r="L4570" s="61" t="str">
        <f t="shared" ref="L4570:L4633" si="433">IF(H4570="","",IF(AND(H4569="",H4568="",H4567=""),C4570,""))</f>
        <v/>
      </c>
      <c r="M4570" s="61">
        <f t="shared" si="431"/>
        <v>22.999999999996135</v>
      </c>
      <c r="N4570" s="59">
        <f t="shared" si="429"/>
        <v>91</v>
      </c>
      <c r="O4570" s="59">
        <f t="shared" si="430"/>
        <v>-1</v>
      </c>
    </row>
    <row r="4571" spans="1:15" ht="12.5" customHeight="1" x14ac:dyDescent="0.35">
      <c r="A4571" s="2">
        <v>91</v>
      </c>
      <c r="B4571" s="2" t="s">
        <v>56</v>
      </c>
      <c r="C4571" s="69">
        <v>192.2081</v>
      </c>
      <c r="D4571" t="s">
        <v>50</v>
      </c>
      <c r="E4571" s="2" t="s">
        <v>44</v>
      </c>
      <c r="F4571" s="2" t="s">
        <v>55</v>
      </c>
      <c r="G4571" s="2">
        <v>1.2999999999999999E-3</v>
      </c>
      <c r="H4571" s="2">
        <f>IF(OR(G4571="",G4572="",G4573="",G4574=""),"",(SUMIF(A4571:A$7000,A4571,G4571:G$7000)))</f>
        <v>1.3499999999999998E-2</v>
      </c>
      <c r="I4571" s="55" t="str">
        <f t="shared" si="432"/>
        <v/>
      </c>
      <c r="J4571" s="61" t="str">
        <f t="shared" si="428"/>
        <v/>
      </c>
      <c r="K4571" s="55">
        <f t="array" ref="K4571">(MAX(IF($A4571=InsertVoiceSwitchActivateLOG!A$1:A$7000,InsertVoiceSwitchActivateLOG!H$1:H$7000,0)))</f>
        <v>2.1099999999999997E-2</v>
      </c>
      <c r="L4571" s="55" t="str">
        <f t="shared" si="433"/>
        <v/>
      </c>
      <c r="M4571" s="55">
        <f t="shared" si="431"/>
        <v>19.000000000005457</v>
      </c>
      <c r="N4571" s="59">
        <f t="shared" si="429"/>
        <v>91</v>
      </c>
      <c r="O4571" s="59">
        <f t="shared" si="430"/>
        <v>1</v>
      </c>
    </row>
    <row r="4572" spans="1:15" ht="12.5" customHeight="1" x14ac:dyDescent="0.35">
      <c r="A4572" s="61">
        <v>91</v>
      </c>
      <c r="B4572" s="61" t="s">
        <v>56</v>
      </c>
      <c r="C4572" s="70">
        <v>192.22900000000001</v>
      </c>
      <c r="D4572" s="59" t="s">
        <v>50</v>
      </c>
      <c r="E4572" s="61" t="s">
        <v>44</v>
      </c>
      <c r="F4572" s="61" t="s">
        <v>55</v>
      </c>
      <c r="G4572" s="61">
        <v>1.2999999999999999E-3</v>
      </c>
      <c r="H4572" s="61">
        <f>IF(OR(G4572="",G4573="",G4574="",G4575=""),"",(SUMIF(A4572:A$7000,A4572,G4572:G$7000)))</f>
        <v>1.2199999999999999E-2</v>
      </c>
      <c r="I4572" s="61" t="str">
        <f t="shared" si="432"/>
        <v/>
      </c>
      <c r="J4572" s="61" t="str">
        <f t="shared" si="428"/>
        <v/>
      </c>
      <c r="K4572" s="61">
        <f t="array" ref="K4572">(MAX(IF($A4572=InsertVoiceSwitchActivateLOG!A$1:A$7000,InsertVoiceSwitchActivateLOG!H$1:H$7000,0)))</f>
        <v>2.1099999999999997E-2</v>
      </c>
      <c r="L4572" s="61" t="str">
        <f t="shared" si="433"/>
        <v/>
      </c>
      <c r="M4572" s="61">
        <f t="shared" si="431"/>
        <v>20.900000000011687</v>
      </c>
      <c r="N4572" s="59">
        <f t="shared" si="429"/>
        <v>91</v>
      </c>
      <c r="O4572" s="59">
        <f t="shared" si="430"/>
        <v>1</v>
      </c>
    </row>
    <row r="4573" spans="1:15" ht="12.5" customHeight="1" x14ac:dyDescent="0.35">
      <c r="A4573" s="2">
        <v>91</v>
      </c>
      <c r="B4573" s="2" t="s">
        <v>56</v>
      </c>
      <c r="C4573" s="69">
        <v>192.24449999999999</v>
      </c>
      <c r="D4573" t="s">
        <v>50</v>
      </c>
      <c r="E4573" s="2" t="s">
        <v>44</v>
      </c>
      <c r="F4573" s="2" t="s">
        <v>55</v>
      </c>
      <c r="G4573" s="2">
        <v>1.2999999999999999E-3</v>
      </c>
      <c r="H4573" s="2">
        <f>IF(OR(G4573="",G4574="",G4575="",G4576=""),"",(SUMIF(A4573:A$7000,A4573,G4573:G$7000)))</f>
        <v>1.0899999999999998E-2</v>
      </c>
      <c r="I4573" s="55" t="str">
        <f t="shared" si="432"/>
        <v/>
      </c>
      <c r="J4573" s="61" t="str">
        <f t="shared" si="428"/>
        <v/>
      </c>
      <c r="K4573" s="55">
        <f t="array" ref="K4573">(MAX(IF($A4573=InsertVoiceSwitchActivateLOG!A$1:A$7000,InsertVoiceSwitchActivateLOG!H$1:H$7000,0)))</f>
        <v>2.1099999999999997E-2</v>
      </c>
      <c r="L4573" s="55" t="str">
        <f t="shared" si="433"/>
        <v/>
      </c>
      <c r="M4573" s="55">
        <f t="shared" si="431"/>
        <v>15.499999999974534</v>
      </c>
      <c r="N4573" s="59">
        <f t="shared" si="429"/>
        <v>91</v>
      </c>
      <c r="O4573" s="59">
        <f t="shared" si="430"/>
        <v>1</v>
      </c>
    </row>
    <row r="4574" spans="1:15" ht="12.5" customHeight="1" x14ac:dyDescent="0.35">
      <c r="A4574" s="61">
        <v>91</v>
      </c>
      <c r="B4574" s="61" t="s">
        <v>56</v>
      </c>
      <c r="C4574" s="70">
        <v>192.2611</v>
      </c>
      <c r="D4574" s="59" t="s">
        <v>50</v>
      </c>
      <c r="E4574" s="61" t="s">
        <v>44</v>
      </c>
      <c r="F4574" s="61" t="s">
        <v>55</v>
      </c>
      <c r="G4574" s="61">
        <v>1.6999999999999999E-3</v>
      </c>
      <c r="H4574" s="61">
        <f>IF(OR(G4574="",G4575="",G4576="",G4577=""),"",(SUMIF(A4574:A$7000,A4574,G4574:G$7000)))</f>
        <v>9.5999999999999974E-3</v>
      </c>
      <c r="I4574" s="61" t="str">
        <f t="shared" si="432"/>
        <v/>
      </c>
      <c r="J4574" s="61" t="str">
        <f t="shared" si="428"/>
        <v/>
      </c>
      <c r="K4574" s="61">
        <f t="array" ref="K4574">(MAX(IF($A4574=InsertVoiceSwitchActivateLOG!A$1:A$7000,InsertVoiceSwitchActivateLOG!H$1:H$7000,0)))</f>
        <v>2.1099999999999997E-2</v>
      </c>
      <c r="L4574" s="61" t="str">
        <f t="shared" si="433"/>
        <v/>
      </c>
      <c r="M4574" s="61">
        <f t="shared" si="431"/>
        <v>16.60000000001105</v>
      </c>
      <c r="N4574" s="59">
        <f t="shared" si="429"/>
        <v>91</v>
      </c>
      <c r="O4574" s="59">
        <f t="shared" si="430"/>
        <v>1</v>
      </c>
    </row>
    <row r="4575" spans="1:15" ht="12.5" customHeight="1" x14ac:dyDescent="0.35">
      <c r="A4575" s="2">
        <v>91</v>
      </c>
      <c r="B4575" s="2" t="s">
        <v>56</v>
      </c>
      <c r="C4575" s="69">
        <v>192.27709999999999</v>
      </c>
      <c r="D4575" t="s">
        <v>50</v>
      </c>
      <c r="E4575" s="2" t="s">
        <v>44</v>
      </c>
      <c r="F4575" s="2" t="s">
        <v>55</v>
      </c>
      <c r="G4575" s="2">
        <v>2.5000000000000001E-3</v>
      </c>
      <c r="H4575" s="2">
        <f>IF(OR(G4575="",G4576="",G4577="",G4578=""),"",(SUMIF(A4575:A$7000,A4575,G4575:G$7000)))</f>
        <v>7.9000000000000008E-3</v>
      </c>
      <c r="I4575" s="55" t="str">
        <f t="shared" si="432"/>
        <v/>
      </c>
      <c r="J4575" s="61" t="str">
        <f t="shared" si="428"/>
        <v/>
      </c>
      <c r="K4575" s="55">
        <f t="array" ref="K4575">(MAX(IF($A4575=InsertVoiceSwitchActivateLOG!A$1:A$7000,InsertVoiceSwitchActivateLOG!H$1:H$7000,0)))</f>
        <v>2.1099999999999997E-2</v>
      </c>
      <c r="L4575" s="55" t="str">
        <f t="shared" si="433"/>
        <v/>
      </c>
      <c r="M4575" s="55">
        <f t="shared" si="431"/>
        <v>15.999999999991132</v>
      </c>
      <c r="N4575" s="59">
        <f t="shared" si="429"/>
        <v>91</v>
      </c>
      <c r="O4575" s="59">
        <f t="shared" si="430"/>
        <v>1</v>
      </c>
    </row>
    <row r="4576" spans="1:15" ht="12.5" customHeight="1" x14ac:dyDescent="0.35">
      <c r="A4576" s="61">
        <v>91</v>
      </c>
      <c r="B4576" s="61" t="s">
        <v>56</v>
      </c>
      <c r="C4576" s="70">
        <v>192.292</v>
      </c>
      <c r="D4576" s="59" t="s">
        <v>50</v>
      </c>
      <c r="E4576" s="61" t="s">
        <v>44</v>
      </c>
      <c r="F4576" s="61" t="s">
        <v>55</v>
      </c>
      <c r="G4576" s="61">
        <v>2.5000000000000001E-3</v>
      </c>
      <c r="H4576" s="61">
        <f>IF(OR(G4576="",G4577="",G4578="",G4579=""),"",(SUMIF(A4576:A$7000,A4576,G4576:G$7000)))</f>
        <v>5.4000000000000012E-3</v>
      </c>
      <c r="I4576" s="61" t="str">
        <f t="shared" si="432"/>
        <v/>
      </c>
      <c r="J4576" s="61" t="str">
        <f t="shared" si="428"/>
        <v/>
      </c>
      <c r="K4576" s="61">
        <f t="array" ref="K4576">(MAX(IF($A4576=InsertVoiceSwitchActivateLOG!A$1:A$7000,InsertVoiceSwitchActivateLOG!H$1:H$7000,0)))</f>
        <v>2.1099999999999997E-2</v>
      </c>
      <c r="L4576" s="61" t="str">
        <f t="shared" si="433"/>
        <v/>
      </c>
      <c r="M4576" s="61">
        <f t="shared" si="431"/>
        <v>14.90000000001146</v>
      </c>
      <c r="N4576" s="59">
        <f t="shared" si="429"/>
        <v>91</v>
      </c>
      <c r="O4576" s="59">
        <f t="shared" si="430"/>
        <v>-1</v>
      </c>
    </row>
    <row r="4577" spans="1:15" ht="12.5" customHeight="1" x14ac:dyDescent="0.35">
      <c r="A4577" s="2">
        <v>91</v>
      </c>
      <c r="B4577" s="2" t="s">
        <v>56</v>
      </c>
      <c r="C4577" s="69">
        <v>192.30969999999999</v>
      </c>
      <c r="D4577" t="s">
        <v>50</v>
      </c>
      <c r="E4577" s="2" t="s">
        <v>44</v>
      </c>
      <c r="F4577" s="2" t="s">
        <v>55</v>
      </c>
      <c r="G4577" s="2">
        <v>2.0999999999999999E-3</v>
      </c>
      <c r="H4577" s="2">
        <f>IF(OR(G4577="",G4578="",G4579="",G4580=""),"",(SUMIF(A4577:A$7000,A4577,G4577:G$7000)))</f>
        <v>2.8999999999999994E-3</v>
      </c>
      <c r="I4577" s="55" t="str">
        <f t="shared" si="432"/>
        <v/>
      </c>
      <c r="J4577" s="61" t="str">
        <f t="shared" si="428"/>
        <v/>
      </c>
      <c r="K4577" s="55">
        <f t="array" ref="K4577">(MAX(IF($A4577=InsertVoiceSwitchActivateLOG!A$1:A$7000,InsertVoiceSwitchActivateLOG!H$1:H$7000,0)))</f>
        <v>2.1099999999999997E-2</v>
      </c>
      <c r="L4577" s="55" t="str">
        <f t="shared" si="433"/>
        <v/>
      </c>
      <c r="M4577" s="55">
        <f t="shared" si="431"/>
        <v>17.699999999990723</v>
      </c>
      <c r="N4577" s="59">
        <f t="shared" si="429"/>
        <v>91</v>
      </c>
      <c r="O4577" s="59">
        <f t="shared" si="430"/>
        <v>-1</v>
      </c>
    </row>
    <row r="4578" spans="1:15" ht="12.5" customHeight="1" x14ac:dyDescent="0.35">
      <c r="A4578" s="61">
        <v>91</v>
      </c>
      <c r="B4578" s="61" t="s">
        <v>54</v>
      </c>
      <c r="C4578" s="70">
        <v>192.3288</v>
      </c>
      <c r="D4578" s="59" t="s">
        <v>50</v>
      </c>
      <c r="E4578" s="61" t="s">
        <v>44</v>
      </c>
      <c r="F4578" s="61" t="s">
        <v>55</v>
      </c>
      <c r="G4578" s="61">
        <v>5.0000000000000001E-4</v>
      </c>
      <c r="H4578" s="61">
        <f>IF(OR(G4578="",G4579="",G4580="",G4581=""),"",(SUMIF(A4578:A$7000,A4578,G4578:G$7000)))</f>
        <v>8.0000000000000015E-4</v>
      </c>
      <c r="I4578" s="61" t="str">
        <f t="shared" si="432"/>
        <v/>
      </c>
      <c r="J4578" s="61" t="str">
        <f t="shared" si="428"/>
        <v/>
      </c>
      <c r="K4578" s="61">
        <f t="array" ref="K4578">(MAX(IF($A4578=InsertVoiceSwitchActivateLOG!A$1:A$7000,InsertVoiceSwitchActivateLOG!H$1:H$7000,0)))</f>
        <v>2.1099999999999997E-2</v>
      </c>
      <c r="L4578" s="61" t="str">
        <f t="shared" si="433"/>
        <v/>
      </c>
      <c r="M4578" s="61">
        <f t="shared" si="431"/>
        <v>19.100000000008777</v>
      </c>
      <c r="N4578" s="59">
        <f t="shared" si="429"/>
        <v>91</v>
      </c>
      <c r="O4578" s="59">
        <f t="shared" si="430"/>
        <v>-1</v>
      </c>
    </row>
    <row r="4579" spans="1:15" ht="12.5" customHeight="1" x14ac:dyDescent="0.35">
      <c r="A4579" s="2">
        <v>91</v>
      </c>
      <c r="B4579" s="2" t="s">
        <v>54</v>
      </c>
      <c r="C4579" s="69">
        <v>192.3451</v>
      </c>
      <c r="D4579" t="s">
        <v>50</v>
      </c>
      <c r="E4579" s="2" t="s">
        <v>44</v>
      </c>
      <c r="F4579" s="2" t="s">
        <v>55</v>
      </c>
      <c r="G4579" s="2">
        <v>1E-4</v>
      </c>
      <c r="H4579" s="2" t="str">
        <f>IF(OR(G4579="",G4580="",G4581="",G4582=""),"",(SUMIF(A4579:A$7000,A4579,G4579:G$7000)))</f>
        <v/>
      </c>
      <c r="I4579" s="55" t="str">
        <f t="shared" si="432"/>
        <v/>
      </c>
      <c r="J4579" s="61" t="str">
        <f t="shared" si="428"/>
        <v/>
      </c>
      <c r="K4579" s="55">
        <f t="array" ref="K4579">(MAX(IF($A4579=InsertVoiceSwitchActivateLOG!A$1:A$7000,InsertVoiceSwitchActivateLOG!H$1:H$7000,0)))</f>
        <v>2.1099999999999997E-2</v>
      </c>
      <c r="L4579" s="55" t="str">
        <f t="shared" si="433"/>
        <v/>
      </c>
      <c r="M4579" s="55">
        <f t="shared" si="431"/>
        <v>16.300000000001091</v>
      </c>
      <c r="N4579" s="59">
        <f t="shared" si="429"/>
        <v>91</v>
      </c>
      <c r="O4579" s="59">
        <f t="shared" si="430"/>
        <v>1</v>
      </c>
    </row>
    <row r="4580" spans="1:15" ht="12.5" customHeight="1" x14ac:dyDescent="0.35">
      <c r="A4580" s="61">
        <v>91</v>
      </c>
      <c r="B4580" s="61" t="s">
        <v>54</v>
      </c>
      <c r="C4580" s="70">
        <v>192.3604</v>
      </c>
      <c r="D4580" s="59" t="s">
        <v>50</v>
      </c>
      <c r="E4580" s="61" t="s">
        <v>44</v>
      </c>
      <c r="F4580" s="61" t="s">
        <v>55</v>
      </c>
      <c r="G4580" s="61">
        <v>1E-4</v>
      </c>
      <c r="H4580" s="61" t="str">
        <f>IF(OR(G4580="",G4581="",G4582="",G4583=""),"",(SUMIF(A4580:A$7000,A4580,G4580:G$7000)))</f>
        <v/>
      </c>
      <c r="I4580" s="61" t="str">
        <f t="shared" si="432"/>
        <v/>
      </c>
      <c r="J4580" s="61" t="str">
        <f t="shared" si="428"/>
        <v/>
      </c>
      <c r="K4580" s="61">
        <f t="array" ref="K4580">(MAX(IF($A4580=InsertVoiceSwitchActivateLOG!A$1:A$7000,InsertVoiceSwitchActivateLOG!H$1:H$7000,0)))</f>
        <v>2.1099999999999997E-2</v>
      </c>
      <c r="L4580" s="61" t="str">
        <f t="shared" si="433"/>
        <v/>
      </c>
      <c r="M4580" s="61">
        <f t="shared" si="431"/>
        <v>15.299999999996317</v>
      </c>
      <c r="N4580" s="59">
        <f t="shared" si="429"/>
        <v>91</v>
      </c>
      <c r="O4580" s="59">
        <f t="shared" si="430"/>
        <v>1</v>
      </c>
    </row>
    <row r="4581" spans="1:15" ht="12.5" customHeight="1" x14ac:dyDescent="0.35">
      <c r="A4581" s="2">
        <v>91</v>
      </c>
      <c r="B4581" s="2" t="s">
        <v>54</v>
      </c>
      <c r="C4581" s="69">
        <v>192.37639999999999</v>
      </c>
      <c r="D4581" t="s">
        <v>50</v>
      </c>
      <c r="E4581" s="2" t="s">
        <v>44</v>
      </c>
      <c r="F4581" s="2" t="s">
        <v>55</v>
      </c>
      <c r="G4581" s="2">
        <v>1E-4</v>
      </c>
      <c r="H4581" s="2" t="str">
        <f>IF(OR(G4581="",G4582="",G4583="",G4584=""),"",(SUMIF(A4581:A$7000,A4581,G4581:G$7000)))</f>
        <v/>
      </c>
      <c r="I4581" s="55" t="str">
        <f t="shared" si="432"/>
        <v/>
      </c>
      <c r="J4581" s="61" t="str">
        <f t="shared" si="428"/>
        <v/>
      </c>
      <c r="K4581" s="55">
        <f t="array" ref="K4581">(MAX(IF($A4581=InsertVoiceSwitchActivateLOG!A$1:A$7000,InsertVoiceSwitchActivateLOG!H$1:H$7000,0)))</f>
        <v>2.1099999999999997E-2</v>
      </c>
      <c r="L4581" s="55" t="str">
        <f t="shared" si="433"/>
        <v/>
      </c>
      <c r="M4581" s="55">
        <f t="shared" si="431"/>
        <v>15.999999999991132</v>
      </c>
      <c r="N4581" s="59" t="str">
        <f t="shared" si="429"/>
        <v/>
      </c>
      <c r="O4581" s="59" t="str">
        <f t="shared" si="430"/>
        <v/>
      </c>
    </row>
    <row r="4582" spans="1:15" ht="12.5" customHeight="1" x14ac:dyDescent="0.35">
      <c r="A4582" s="61">
        <v>91</v>
      </c>
      <c r="B4582" s="61" t="s">
        <v>54</v>
      </c>
      <c r="C4582" s="70">
        <v>192.39230000000001</v>
      </c>
      <c r="D4582" s="59" t="s">
        <v>50</v>
      </c>
      <c r="E4582" s="61" t="s">
        <v>44</v>
      </c>
      <c r="F4582" s="61" t="s">
        <v>55</v>
      </c>
      <c r="G4582" s="61"/>
      <c r="H4582" s="61" t="str">
        <f>IF(OR(G4582="",G4583="",G4584="",G4585=""),"",(SUMIF(A4582:A$7000,A4582,G4582:G$7000)))</f>
        <v/>
      </c>
      <c r="I4582" s="61" t="str">
        <f t="shared" si="432"/>
        <v/>
      </c>
      <c r="J4582" s="61" t="str">
        <f t="shared" si="428"/>
        <v/>
      </c>
      <c r="K4582" s="61">
        <f t="array" ref="K4582">(MAX(IF($A4582=InsertVoiceSwitchActivateLOG!A$1:A$7000,InsertVoiceSwitchActivateLOG!H$1:H$7000,0)))</f>
        <v>2.1099999999999997E-2</v>
      </c>
      <c r="L4582" s="61" t="str">
        <f t="shared" si="433"/>
        <v/>
      </c>
      <c r="M4582" s="61">
        <f t="shared" si="431"/>
        <v>15.900000000016234</v>
      </c>
      <c r="N4582" s="59" t="str">
        <f t="shared" si="429"/>
        <v/>
      </c>
      <c r="O4582" s="59" t="str">
        <f t="shared" si="430"/>
        <v/>
      </c>
    </row>
    <row r="4583" spans="1:15" ht="12.5" customHeight="1" x14ac:dyDescent="0.35">
      <c r="A4583" s="2">
        <v>91</v>
      </c>
      <c r="B4583" s="2" t="s">
        <v>54</v>
      </c>
      <c r="C4583" s="69">
        <v>192.40950000000001</v>
      </c>
      <c r="D4583" t="s">
        <v>50</v>
      </c>
      <c r="E4583" s="2" t="s">
        <v>44</v>
      </c>
      <c r="F4583" s="2" t="s">
        <v>55</v>
      </c>
      <c r="G4583" s="2"/>
      <c r="H4583" s="2" t="str">
        <f>IF(OR(G4583="",G4584="",G4585="",G4586=""),"",(SUMIF(A4583:A$7000,A4583,G4583:G$7000)))</f>
        <v/>
      </c>
      <c r="I4583" s="55" t="str">
        <f t="shared" si="432"/>
        <v/>
      </c>
      <c r="J4583" s="61" t="str">
        <f t="shared" si="428"/>
        <v/>
      </c>
      <c r="K4583" s="55">
        <f t="array" ref="K4583">(MAX(IF($A4583=InsertVoiceSwitchActivateLOG!A$1:A$7000,InsertVoiceSwitchActivateLOG!H$1:H$7000,0)))</f>
        <v>2.1099999999999997E-2</v>
      </c>
      <c r="L4583" s="55" t="str">
        <f t="shared" si="433"/>
        <v/>
      </c>
      <c r="M4583" s="55">
        <f t="shared" si="431"/>
        <v>17.200000000002547</v>
      </c>
      <c r="N4583" s="59" t="str">
        <f t="shared" si="429"/>
        <v/>
      </c>
      <c r="O4583" s="59" t="str">
        <f t="shared" si="430"/>
        <v/>
      </c>
    </row>
    <row r="4584" spans="1:15" ht="12.5" customHeight="1" x14ac:dyDescent="0.35">
      <c r="A4584" s="61">
        <v>91</v>
      </c>
      <c r="B4584" s="61" t="s">
        <v>54</v>
      </c>
      <c r="C4584" s="70">
        <v>192.42590000000001</v>
      </c>
      <c r="D4584" s="59" t="s">
        <v>50</v>
      </c>
      <c r="E4584" s="61" t="s">
        <v>44</v>
      </c>
      <c r="F4584" s="61" t="s">
        <v>55</v>
      </c>
      <c r="G4584" s="61"/>
      <c r="H4584" s="61" t="str">
        <f>IF(OR(G4584="",G4585="",G4586="",G4587=""),"",(SUMIF(A4584:A$7000,A4584,G4584:G$7000)))</f>
        <v/>
      </c>
      <c r="I4584" s="61" t="str">
        <f t="shared" si="432"/>
        <v/>
      </c>
      <c r="J4584" s="61" t="str">
        <f t="shared" si="428"/>
        <v/>
      </c>
      <c r="K4584" s="61">
        <f t="array" ref="K4584">(MAX(IF($A4584=InsertVoiceSwitchActivateLOG!A$1:A$7000,InsertVoiceSwitchActivateLOG!H$1:H$7000,0)))</f>
        <v>2.1099999999999997E-2</v>
      </c>
      <c r="L4584" s="61" t="str">
        <f t="shared" si="433"/>
        <v/>
      </c>
      <c r="M4584" s="61">
        <f t="shared" si="431"/>
        <v>16.400000000004411</v>
      </c>
      <c r="N4584" s="59" t="str">
        <f t="shared" si="429"/>
        <v/>
      </c>
      <c r="O4584" s="59" t="str">
        <f t="shared" si="430"/>
        <v/>
      </c>
    </row>
    <row r="4585" spans="1:15" ht="12.5" customHeight="1" x14ac:dyDescent="0.35">
      <c r="A4585" s="2">
        <v>91</v>
      </c>
      <c r="B4585" s="2" t="s">
        <v>54</v>
      </c>
      <c r="C4585" s="69">
        <v>192.44229999999999</v>
      </c>
      <c r="D4585" t="s">
        <v>50</v>
      </c>
      <c r="E4585" s="2" t="s">
        <v>44</v>
      </c>
      <c r="F4585" s="2" t="s">
        <v>55</v>
      </c>
      <c r="G4585" s="2"/>
      <c r="H4585" s="2" t="str">
        <f>IF(OR(G4585="",G4586="",G4587="",G4588=""),"",(SUMIF(A4585:A$7000,A4585,G4585:G$7000)))</f>
        <v/>
      </c>
      <c r="I4585" s="55" t="str">
        <f t="shared" si="432"/>
        <v/>
      </c>
      <c r="J4585" s="61" t="str">
        <f t="shared" si="428"/>
        <v/>
      </c>
      <c r="K4585" s="55">
        <f t="array" ref="K4585">(MAX(IF($A4585=InsertVoiceSwitchActivateLOG!A$1:A$7000,InsertVoiceSwitchActivateLOG!H$1:H$7000,0)))</f>
        <v>2.1099999999999997E-2</v>
      </c>
      <c r="L4585" s="55" t="str">
        <f t="shared" si="433"/>
        <v/>
      </c>
      <c r="M4585" s="55">
        <f t="shared" si="431"/>
        <v>16.399999999975989</v>
      </c>
      <c r="N4585" s="59" t="str">
        <f t="shared" si="429"/>
        <v/>
      </c>
      <c r="O4585" s="59" t="str">
        <f t="shared" si="430"/>
        <v/>
      </c>
    </row>
    <row r="4586" spans="1:15" ht="12.5" customHeight="1" x14ac:dyDescent="0.35">
      <c r="A4586" s="61">
        <v>91</v>
      </c>
      <c r="B4586" s="61" t="s">
        <v>54</v>
      </c>
      <c r="C4586" s="70">
        <v>192.45930000000001</v>
      </c>
      <c r="D4586" s="59" t="s">
        <v>50</v>
      </c>
      <c r="E4586" s="61" t="s">
        <v>44</v>
      </c>
      <c r="F4586" s="61" t="s">
        <v>55</v>
      </c>
      <c r="G4586" s="61"/>
      <c r="H4586" s="61" t="str">
        <f>IF(OR(G4586="",G4587="",G4588="",G4589=""),"",(SUMIF(A4586:A$7000,A4586,G4586:G$7000)))</f>
        <v/>
      </c>
      <c r="I4586" s="61" t="str">
        <f t="shared" si="432"/>
        <v/>
      </c>
      <c r="J4586" s="61" t="str">
        <f t="shared" si="428"/>
        <v/>
      </c>
      <c r="K4586" s="61">
        <f t="array" ref="K4586">(MAX(IF($A4586=InsertVoiceSwitchActivateLOG!A$1:A$7000,InsertVoiceSwitchActivateLOG!H$1:H$7000,0)))</f>
        <v>2.1099999999999997E-2</v>
      </c>
      <c r="L4586" s="61" t="str">
        <f t="shared" si="433"/>
        <v/>
      </c>
      <c r="M4586" s="61">
        <f t="shared" si="431"/>
        <v>17.000000000024329</v>
      </c>
      <c r="N4586" s="59" t="str">
        <f t="shared" si="429"/>
        <v/>
      </c>
      <c r="O4586" s="59" t="str">
        <f t="shared" si="430"/>
        <v/>
      </c>
    </row>
    <row r="4587" spans="1:15" ht="12.5" customHeight="1" x14ac:dyDescent="0.35">
      <c r="A4587" s="2">
        <v>91</v>
      </c>
      <c r="B4587" s="2" t="s">
        <v>54</v>
      </c>
      <c r="C4587" s="69">
        <v>192.47559999999999</v>
      </c>
      <c r="D4587" t="s">
        <v>50</v>
      </c>
      <c r="E4587" s="2" t="s">
        <v>44</v>
      </c>
      <c r="F4587" s="2" t="s">
        <v>55</v>
      </c>
      <c r="G4587" s="2"/>
      <c r="H4587" s="2" t="str">
        <f>IF(OR(G4587="",G4588="",G4589="",G4590=""),"",(SUMIF(A4587:A$7000,A4587,G4587:G$7000)))</f>
        <v/>
      </c>
      <c r="I4587" s="55" t="str">
        <f t="shared" si="432"/>
        <v/>
      </c>
      <c r="J4587" s="61" t="str">
        <f t="shared" si="428"/>
        <v/>
      </c>
      <c r="K4587" s="55">
        <f t="array" ref="K4587">(MAX(IF($A4587=InsertVoiceSwitchActivateLOG!A$1:A$7000,InsertVoiceSwitchActivateLOG!H$1:H$7000,0)))</f>
        <v>2.1099999999999997E-2</v>
      </c>
      <c r="L4587" s="55" t="str">
        <f t="shared" si="433"/>
        <v/>
      </c>
      <c r="M4587" s="55">
        <f t="shared" si="431"/>
        <v>16.29999999997267</v>
      </c>
      <c r="N4587" s="59" t="str">
        <f t="shared" si="429"/>
        <v/>
      </c>
      <c r="O4587" s="59" t="str">
        <f t="shared" si="430"/>
        <v/>
      </c>
    </row>
    <row r="4588" spans="1:15" ht="12.5" customHeight="1" x14ac:dyDescent="0.35">
      <c r="A4588" s="61">
        <v>91</v>
      </c>
      <c r="B4588" s="61" t="s">
        <v>54</v>
      </c>
      <c r="C4588" s="70">
        <v>192.49189999999999</v>
      </c>
      <c r="D4588" s="59" t="s">
        <v>50</v>
      </c>
      <c r="E4588" s="61" t="s">
        <v>44</v>
      </c>
      <c r="F4588" s="61" t="s">
        <v>55</v>
      </c>
      <c r="G4588" s="61"/>
      <c r="H4588" s="61" t="str">
        <f>IF(OR(G4588="",G4589="",G4590="",G4591=""),"",(SUMIF(A4588:A$7000,A4588,G4588:G$7000)))</f>
        <v/>
      </c>
      <c r="I4588" s="61" t="str">
        <f t="shared" si="432"/>
        <v/>
      </c>
      <c r="J4588" s="61" t="str">
        <f t="shared" si="428"/>
        <v/>
      </c>
      <c r="K4588" s="61">
        <f t="array" ref="K4588">(MAX(IF($A4588=InsertVoiceSwitchActivateLOG!A$1:A$7000,InsertVoiceSwitchActivateLOG!H$1:H$7000,0)))</f>
        <v>2.1099999999999997E-2</v>
      </c>
      <c r="L4588" s="61" t="str">
        <f t="shared" si="433"/>
        <v/>
      </c>
      <c r="M4588" s="61">
        <f t="shared" si="431"/>
        <v>16.300000000001091</v>
      </c>
      <c r="N4588" s="59" t="str">
        <f t="shared" si="429"/>
        <v/>
      </c>
      <c r="O4588" s="59" t="str">
        <f t="shared" si="430"/>
        <v/>
      </c>
    </row>
    <row r="4589" spans="1:15" ht="12.5" customHeight="1" x14ac:dyDescent="0.35">
      <c r="A4589" s="2">
        <v>91</v>
      </c>
      <c r="B4589" s="2" t="s">
        <v>54</v>
      </c>
      <c r="C4589" s="69">
        <v>192.50819999999999</v>
      </c>
      <c r="D4589" t="s">
        <v>50</v>
      </c>
      <c r="E4589" s="2" t="s">
        <v>44</v>
      </c>
      <c r="F4589" s="2" t="s">
        <v>55</v>
      </c>
      <c r="G4589" s="2"/>
      <c r="H4589" s="2" t="str">
        <f>IF(OR(G4589="",G4590="",G4591="",G4592=""),"",(SUMIF(A4589:A$7000,A4589,G4589:G$7000)))</f>
        <v/>
      </c>
      <c r="I4589" s="55" t="str">
        <f t="shared" si="432"/>
        <v/>
      </c>
      <c r="J4589" s="61" t="str">
        <f t="shared" si="428"/>
        <v/>
      </c>
      <c r="K4589" s="55">
        <f t="array" ref="K4589">(MAX(IF($A4589=InsertVoiceSwitchActivateLOG!A$1:A$7000,InsertVoiceSwitchActivateLOG!H$1:H$7000,0)))</f>
        <v>2.1099999999999997E-2</v>
      </c>
      <c r="L4589" s="55" t="str">
        <f t="shared" si="433"/>
        <v/>
      </c>
      <c r="M4589" s="55">
        <f t="shared" si="431"/>
        <v>16.300000000001091</v>
      </c>
      <c r="N4589" s="59" t="str">
        <f t="shared" si="429"/>
        <v/>
      </c>
      <c r="O4589" s="59" t="str">
        <f t="shared" si="430"/>
        <v/>
      </c>
    </row>
    <row r="4590" spans="1:15" ht="12.5" customHeight="1" x14ac:dyDescent="0.35">
      <c r="A4590" s="61">
        <v>91</v>
      </c>
      <c r="B4590" s="61" t="s">
        <v>54</v>
      </c>
      <c r="C4590" s="70">
        <v>192.52369999999999</v>
      </c>
      <c r="D4590" s="59" t="s">
        <v>50</v>
      </c>
      <c r="E4590" s="61" t="s">
        <v>44</v>
      </c>
      <c r="F4590" s="61" t="s">
        <v>55</v>
      </c>
      <c r="G4590" s="61"/>
      <c r="H4590" s="61" t="str">
        <f>IF(OR(G4590="",G4591="",G4592="",G4593=""),"",(SUMIF(A4590:A$7000,A4590,G4590:G$7000)))</f>
        <v/>
      </c>
      <c r="I4590" s="61" t="str">
        <f t="shared" si="432"/>
        <v/>
      </c>
      <c r="J4590" s="61" t="str">
        <f t="shared" si="428"/>
        <v/>
      </c>
      <c r="K4590" s="61">
        <f t="array" ref="K4590">(MAX(IF($A4590=InsertVoiceSwitchActivateLOG!A$1:A$7000,InsertVoiceSwitchActivateLOG!H$1:H$7000,0)))</f>
        <v>2.1099999999999997E-2</v>
      </c>
      <c r="L4590" s="61" t="str">
        <f t="shared" si="433"/>
        <v/>
      </c>
      <c r="M4590" s="61">
        <f t="shared" si="431"/>
        <v>15.500000000002956</v>
      </c>
      <c r="N4590" s="59" t="str">
        <f t="shared" si="429"/>
        <v/>
      </c>
      <c r="O4590" s="59" t="str">
        <f t="shared" si="430"/>
        <v/>
      </c>
    </row>
    <row r="4591" spans="1:15" ht="12.5" customHeight="1" x14ac:dyDescent="0.35">
      <c r="A4591" s="2">
        <v>91</v>
      </c>
      <c r="B4591" s="2" t="s">
        <v>54</v>
      </c>
      <c r="C4591" s="69">
        <v>192.54669999999999</v>
      </c>
      <c r="D4591" t="s">
        <v>50</v>
      </c>
      <c r="E4591" s="2" t="s">
        <v>44</v>
      </c>
      <c r="F4591" s="2" t="s">
        <v>55</v>
      </c>
      <c r="G4591" s="2"/>
      <c r="H4591" s="2" t="str">
        <f>IF(OR(G4591="",G4592="",G4593="",G4594=""),"",(SUMIF(A4591:A$7000,A4591,G4591:G$7000)))</f>
        <v/>
      </c>
      <c r="I4591" s="55" t="str">
        <f t="shared" si="432"/>
        <v/>
      </c>
      <c r="J4591" s="61" t="str">
        <f t="shared" si="428"/>
        <v/>
      </c>
      <c r="K4591" s="55">
        <f t="array" ref="K4591">(MAX(IF($A4591=InsertVoiceSwitchActivateLOG!A$1:A$7000,InsertVoiceSwitchActivateLOG!H$1:H$7000,0)))</f>
        <v>2.1099999999999997E-2</v>
      </c>
      <c r="L4591" s="55" t="str">
        <f t="shared" si="433"/>
        <v/>
      </c>
      <c r="M4591" s="55">
        <f t="shared" si="431"/>
        <v>22.999999999996135</v>
      </c>
      <c r="N4591" s="59" t="str">
        <f t="shared" si="429"/>
        <v/>
      </c>
      <c r="O4591" s="59" t="str">
        <f t="shared" si="430"/>
        <v/>
      </c>
    </row>
    <row r="4592" spans="1:15" ht="12.5" customHeight="1" x14ac:dyDescent="0.35">
      <c r="A4592" s="61">
        <v>91</v>
      </c>
      <c r="B4592" s="61" t="s">
        <v>54</v>
      </c>
      <c r="C4592" s="70">
        <v>192.56389999999999</v>
      </c>
      <c r="D4592" s="59" t="s">
        <v>50</v>
      </c>
      <c r="E4592" s="61" t="s">
        <v>44</v>
      </c>
      <c r="F4592" s="61" t="s">
        <v>55</v>
      </c>
      <c r="G4592" s="61"/>
      <c r="H4592" s="61" t="str">
        <f>IF(OR(G4592="",G4593="",G4594="",G4595=""),"",(SUMIF(A4592:A$7000,A4592,G4592:G$7000)))</f>
        <v/>
      </c>
      <c r="I4592" s="61" t="str">
        <f t="shared" si="432"/>
        <v/>
      </c>
      <c r="J4592" s="61" t="str">
        <f t="shared" si="428"/>
        <v/>
      </c>
      <c r="K4592" s="61">
        <f t="array" ref="K4592">(MAX(IF($A4592=InsertVoiceSwitchActivateLOG!A$1:A$7000,InsertVoiceSwitchActivateLOG!H$1:H$7000,0)))</f>
        <v>2.1099999999999997E-2</v>
      </c>
      <c r="L4592" s="61" t="str">
        <f t="shared" si="433"/>
        <v/>
      </c>
      <c r="M4592" s="61">
        <f t="shared" si="431"/>
        <v>17.200000000002547</v>
      </c>
      <c r="N4592" s="59" t="str">
        <f t="shared" si="429"/>
        <v/>
      </c>
      <c r="O4592" s="59" t="str">
        <f t="shared" si="430"/>
        <v/>
      </c>
    </row>
    <row r="4593" spans="1:15" ht="12.5" customHeight="1" x14ac:dyDescent="0.35">
      <c r="A4593" s="2">
        <v>91</v>
      </c>
      <c r="B4593" s="2" t="s">
        <v>54</v>
      </c>
      <c r="C4593" s="69">
        <v>192.58160000000001</v>
      </c>
      <c r="D4593" t="s">
        <v>50</v>
      </c>
      <c r="E4593" s="2" t="s">
        <v>44</v>
      </c>
      <c r="F4593" s="2" t="s">
        <v>55</v>
      </c>
      <c r="G4593" s="2"/>
      <c r="H4593" s="2" t="str">
        <f>IF(OR(G4593="",G4594="",G4595="",G4596=""),"",(SUMIF(A4593:A$7000,A4593,G4593:G$7000)))</f>
        <v/>
      </c>
      <c r="I4593" s="55" t="str">
        <f t="shared" si="432"/>
        <v/>
      </c>
      <c r="J4593" s="61" t="str">
        <f t="shared" si="428"/>
        <v/>
      </c>
      <c r="K4593" s="55">
        <f t="array" ref="K4593">(MAX(IF($A4593=InsertVoiceSwitchActivateLOG!A$1:A$7000,InsertVoiceSwitchActivateLOG!H$1:H$7000,0)))</f>
        <v>2.1099999999999997E-2</v>
      </c>
      <c r="L4593" s="55" t="str">
        <f t="shared" si="433"/>
        <v/>
      </c>
      <c r="M4593" s="55">
        <f t="shared" si="431"/>
        <v>17.700000000019145</v>
      </c>
      <c r="N4593" s="59" t="str">
        <f t="shared" si="429"/>
        <v/>
      </c>
      <c r="O4593" s="59" t="str">
        <f t="shared" si="430"/>
        <v/>
      </c>
    </row>
    <row r="4594" spans="1:15" ht="12.5" customHeight="1" x14ac:dyDescent="0.35">
      <c r="A4594" s="61">
        <v>91</v>
      </c>
      <c r="B4594" s="61" t="s">
        <v>54</v>
      </c>
      <c r="C4594" s="70">
        <v>192.6026</v>
      </c>
      <c r="D4594" s="59" t="s">
        <v>50</v>
      </c>
      <c r="E4594" s="61" t="s">
        <v>44</v>
      </c>
      <c r="F4594" s="61" t="s">
        <v>55</v>
      </c>
      <c r="G4594" s="61"/>
      <c r="H4594" s="61" t="str">
        <f>IF(OR(G4594="",G4595="",G4596="",G4597=""),"",(SUMIF(A4594:A$7000,A4594,G4594:G$7000)))</f>
        <v/>
      </c>
      <c r="I4594" s="61" t="str">
        <f t="shared" si="432"/>
        <v/>
      </c>
      <c r="J4594" s="61" t="str">
        <f t="shared" si="428"/>
        <v/>
      </c>
      <c r="K4594" s="61">
        <f t="array" ref="K4594">(MAX(IF($A4594=InsertVoiceSwitchActivateLOG!A$1:A$7000,InsertVoiceSwitchActivateLOG!H$1:H$7000,0)))</f>
        <v>2.1099999999999997E-2</v>
      </c>
      <c r="L4594" s="61" t="str">
        <f t="shared" si="433"/>
        <v/>
      </c>
      <c r="M4594" s="61">
        <f t="shared" si="431"/>
        <v>20.999999999986585</v>
      </c>
      <c r="N4594" s="59" t="str">
        <f t="shared" si="429"/>
        <v/>
      </c>
      <c r="O4594" s="59" t="str">
        <f t="shared" si="430"/>
        <v/>
      </c>
    </row>
    <row r="4595" spans="1:15" ht="12.5" customHeight="1" x14ac:dyDescent="0.35">
      <c r="A4595" s="2">
        <v>91</v>
      </c>
      <c r="B4595" s="2" t="s">
        <v>54</v>
      </c>
      <c r="C4595" s="69">
        <v>192.6234</v>
      </c>
      <c r="D4595" t="s">
        <v>50</v>
      </c>
      <c r="E4595" s="2" t="s">
        <v>44</v>
      </c>
      <c r="F4595" s="2" t="s">
        <v>55</v>
      </c>
      <c r="G4595" s="2"/>
      <c r="H4595" s="2" t="str">
        <f>IF(OR(G4595="",G4596="",G4597="",G4598=""),"",(SUMIF(A4595:A$7000,A4595,G4595:G$7000)))</f>
        <v/>
      </c>
      <c r="I4595" s="55" t="str">
        <f t="shared" si="432"/>
        <v/>
      </c>
      <c r="J4595" s="61" t="str">
        <f t="shared" si="428"/>
        <v/>
      </c>
      <c r="K4595" s="55">
        <f t="array" ref="K4595">(MAX(IF($A4595=InsertVoiceSwitchActivateLOG!A$1:A$7000,InsertVoiceSwitchActivateLOG!H$1:H$7000,0)))</f>
        <v>2.1099999999999997E-2</v>
      </c>
      <c r="L4595" s="55" t="str">
        <f t="shared" si="433"/>
        <v/>
      </c>
      <c r="M4595" s="55">
        <f t="shared" si="431"/>
        <v>20.800000000008367</v>
      </c>
      <c r="N4595" s="59" t="str">
        <f t="shared" si="429"/>
        <v/>
      </c>
      <c r="O4595" s="59" t="str">
        <f t="shared" si="430"/>
        <v/>
      </c>
    </row>
    <row r="4596" spans="1:15" ht="12.5" customHeight="1" x14ac:dyDescent="0.35">
      <c r="A4596" s="61">
        <v>92</v>
      </c>
      <c r="B4596" s="61" t="s">
        <v>54</v>
      </c>
      <c r="C4596" s="70">
        <v>193.65029999999999</v>
      </c>
      <c r="D4596" s="59" t="s">
        <v>50</v>
      </c>
      <c r="E4596" s="61" t="s">
        <v>42</v>
      </c>
      <c r="F4596" s="61" t="s">
        <v>55</v>
      </c>
      <c r="G4596" s="61"/>
      <c r="H4596" s="61" t="str">
        <f>IF(OR(G4596="",G4597="",G4598="",G4599=""),"",(SUMIF(A4596:A$7000,A4596,G4596:G$7000)))</f>
        <v/>
      </c>
      <c r="I4596" s="61" t="str">
        <f t="shared" si="432"/>
        <v/>
      </c>
      <c r="J4596" s="61" t="str">
        <f t="shared" si="428"/>
        <v/>
      </c>
      <c r="K4596" s="61">
        <f t="array" ref="K4596">(MAX(IF($A4596=InsertVoiceSwitchActivateLOG!A$1:A$7000,InsertVoiceSwitchActivateLOG!H$1:H$7000,0)))</f>
        <v>9.3400000000000011E-2</v>
      </c>
      <c r="L4596" s="61" t="str">
        <f t="shared" si="433"/>
        <v/>
      </c>
      <c r="M4596" s="61">
        <f t="shared" si="431"/>
        <v>0</v>
      </c>
      <c r="N4596" s="59" t="str">
        <f t="shared" si="429"/>
        <v/>
      </c>
      <c r="O4596" s="59" t="str">
        <f t="shared" si="430"/>
        <v/>
      </c>
    </row>
    <row r="4597" spans="1:15" ht="12.5" customHeight="1" x14ac:dyDescent="0.35">
      <c r="A4597" s="2">
        <v>92</v>
      </c>
      <c r="B4597" s="2" t="s">
        <v>54</v>
      </c>
      <c r="C4597" s="69">
        <v>193.66640000000001</v>
      </c>
      <c r="D4597" t="s">
        <v>50</v>
      </c>
      <c r="E4597" s="2" t="s">
        <v>42</v>
      </c>
      <c r="F4597" s="2" t="s">
        <v>55</v>
      </c>
      <c r="G4597" s="2"/>
      <c r="H4597" s="2" t="str">
        <f>IF(OR(G4597="",G4598="",G4599="",G4600=""),"",(SUMIF(A4597:A$7000,A4597,G4597:G$7000)))</f>
        <v/>
      </c>
      <c r="I4597" s="55" t="str">
        <f t="shared" si="432"/>
        <v/>
      </c>
      <c r="J4597" s="61" t="str">
        <f t="shared" si="428"/>
        <v/>
      </c>
      <c r="K4597" s="55">
        <f t="array" ref="K4597">(MAX(IF($A4597=InsertVoiceSwitchActivateLOG!A$1:A$7000,InsertVoiceSwitchActivateLOG!H$1:H$7000,0)))</f>
        <v>9.3400000000000011E-2</v>
      </c>
      <c r="L4597" s="55" t="str">
        <f t="shared" si="433"/>
        <v/>
      </c>
      <c r="M4597" s="55">
        <f t="shared" si="431"/>
        <v>16.100000000022874</v>
      </c>
      <c r="N4597" s="59" t="str">
        <f t="shared" si="429"/>
        <v/>
      </c>
      <c r="O4597" s="59" t="str">
        <f t="shared" si="430"/>
        <v/>
      </c>
    </row>
    <row r="4598" spans="1:15" ht="12.5" customHeight="1" x14ac:dyDescent="0.35">
      <c r="A4598" s="61">
        <v>92</v>
      </c>
      <c r="B4598" s="61" t="s">
        <v>54</v>
      </c>
      <c r="C4598" s="70">
        <v>193.68209999999999</v>
      </c>
      <c r="D4598" s="59" t="s">
        <v>50</v>
      </c>
      <c r="E4598" s="61" t="s">
        <v>42</v>
      </c>
      <c r="F4598" s="61" t="s">
        <v>55</v>
      </c>
      <c r="G4598" s="61"/>
      <c r="H4598" s="61" t="str">
        <f>IF(OR(G4598="",G4599="",G4600="",G4601=""),"",(SUMIF(A4598:A$7000,A4598,G4598:G$7000)))</f>
        <v/>
      </c>
      <c r="I4598" s="61" t="str">
        <f t="shared" si="432"/>
        <v/>
      </c>
      <c r="J4598" s="61" t="str">
        <f t="shared" si="428"/>
        <v/>
      </c>
      <c r="K4598" s="61">
        <f t="array" ref="K4598">(MAX(IF($A4598=InsertVoiceSwitchActivateLOG!A$1:A$7000,InsertVoiceSwitchActivateLOG!H$1:H$7000,0)))</f>
        <v>9.3400000000000011E-2</v>
      </c>
      <c r="L4598" s="61" t="str">
        <f t="shared" si="433"/>
        <v/>
      </c>
      <c r="M4598" s="61">
        <f t="shared" si="431"/>
        <v>15.699999999981173</v>
      </c>
      <c r="N4598" s="59" t="str">
        <f t="shared" si="429"/>
        <v/>
      </c>
      <c r="O4598" s="59" t="str">
        <f t="shared" si="430"/>
        <v/>
      </c>
    </row>
    <row r="4599" spans="1:15" ht="12.5" customHeight="1" x14ac:dyDescent="0.35">
      <c r="A4599" s="2">
        <v>92</v>
      </c>
      <c r="B4599" s="2" t="s">
        <v>54</v>
      </c>
      <c r="C4599" s="69">
        <v>193.69829999999999</v>
      </c>
      <c r="D4599" t="s">
        <v>50</v>
      </c>
      <c r="E4599" s="2" t="s">
        <v>42</v>
      </c>
      <c r="F4599" s="2" t="s">
        <v>55</v>
      </c>
      <c r="G4599" s="2"/>
      <c r="H4599" s="2" t="str">
        <f>IF(OR(G4599="",G4600="",G4601="",G4602=""),"",(SUMIF(A4599:A$7000,A4599,G4599:G$7000)))</f>
        <v/>
      </c>
      <c r="I4599" s="55" t="str">
        <f t="shared" si="432"/>
        <v/>
      </c>
      <c r="J4599" s="61" t="str">
        <f t="shared" si="428"/>
        <v/>
      </c>
      <c r="K4599" s="55">
        <f t="array" ref="K4599">(MAX(IF($A4599=InsertVoiceSwitchActivateLOG!A$1:A$7000,InsertVoiceSwitchActivateLOG!H$1:H$7000,0)))</f>
        <v>9.3400000000000011E-2</v>
      </c>
      <c r="L4599" s="55" t="str">
        <f t="shared" si="433"/>
        <v/>
      </c>
      <c r="M4599" s="55">
        <f t="shared" si="431"/>
        <v>16.199999999997772</v>
      </c>
      <c r="N4599" s="59" t="str">
        <f t="shared" si="429"/>
        <v/>
      </c>
      <c r="O4599" s="59" t="str">
        <f t="shared" si="430"/>
        <v/>
      </c>
    </row>
    <row r="4600" spans="1:15" ht="12.5" customHeight="1" x14ac:dyDescent="0.35">
      <c r="A4600" s="61">
        <v>92</v>
      </c>
      <c r="B4600" s="61" t="s">
        <v>54</v>
      </c>
      <c r="C4600" s="70">
        <v>193.71360000000001</v>
      </c>
      <c r="D4600" s="59" t="s">
        <v>50</v>
      </c>
      <c r="E4600" s="61" t="s">
        <v>42</v>
      </c>
      <c r="F4600" s="61" t="s">
        <v>55</v>
      </c>
      <c r="G4600" s="61"/>
      <c r="H4600" s="61" t="str">
        <f>IF(OR(G4600="",G4601="",G4602="",G4603=""),"",(SUMIF(A4600:A$7000,A4600,G4600:G$7000)))</f>
        <v/>
      </c>
      <c r="I4600" s="61" t="str">
        <f t="shared" si="432"/>
        <v/>
      </c>
      <c r="J4600" s="61" t="str">
        <f t="shared" si="428"/>
        <v/>
      </c>
      <c r="K4600" s="61">
        <f t="array" ref="K4600">(MAX(IF($A4600=InsertVoiceSwitchActivateLOG!A$1:A$7000,InsertVoiceSwitchActivateLOG!H$1:H$7000,0)))</f>
        <v>9.3400000000000011E-2</v>
      </c>
      <c r="L4600" s="61" t="str">
        <f t="shared" si="433"/>
        <v/>
      </c>
      <c r="M4600" s="61">
        <f t="shared" si="431"/>
        <v>15.300000000024738</v>
      </c>
      <c r="N4600" s="59" t="str">
        <f t="shared" si="429"/>
        <v/>
      </c>
      <c r="O4600" s="59" t="str">
        <f t="shared" si="430"/>
        <v/>
      </c>
    </row>
    <row r="4601" spans="1:15" ht="12.5" customHeight="1" x14ac:dyDescent="0.35">
      <c r="A4601" s="2">
        <v>92</v>
      </c>
      <c r="B4601" s="2" t="s">
        <v>54</v>
      </c>
      <c r="C4601" s="69">
        <v>193.72989999999999</v>
      </c>
      <c r="D4601" t="s">
        <v>50</v>
      </c>
      <c r="E4601" s="2" t="s">
        <v>42</v>
      </c>
      <c r="F4601" s="2" t="s">
        <v>55</v>
      </c>
      <c r="G4601" s="2"/>
      <c r="H4601" s="2" t="str">
        <f>IF(OR(G4601="",G4602="",G4603="",G4604=""),"",(SUMIF(A4601:A$7000,A4601,G4601:G$7000)))</f>
        <v/>
      </c>
      <c r="I4601" s="55" t="str">
        <f t="shared" si="432"/>
        <v/>
      </c>
      <c r="J4601" s="61" t="str">
        <f t="shared" si="428"/>
        <v/>
      </c>
      <c r="K4601" s="55">
        <f t="array" ref="K4601">(MAX(IF($A4601=InsertVoiceSwitchActivateLOG!A$1:A$7000,InsertVoiceSwitchActivateLOG!H$1:H$7000,0)))</f>
        <v>9.3400000000000011E-2</v>
      </c>
      <c r="L4601" s="55" t="str">
        <f t="shared" si="433"/>
        <v/>
      </c>
      <c r="M4601" s="55">
        <f t="shared" si="431"/>
        <v>16.29999999997267</v>
      </c>
      <c r="N4601" s="59" t="str">
        <f t="shared" si="429"/>
        <v/>
      </c>
      <c r="O4601" s="59" t="str">
        <f t="shared" si="430"/>
        <v/>
      </c>
    </row>
    <row r="4602" spans="1:15" ht="12.5" customHeight="1" x14ac:dyDescent="0.35">
      <c r="A4602" s="61">
        <v>92</v>
      </c>
      <c r="B4602" s="61" t="s">
        <v>54</v>
      </c>
      <c r="C4602" s="70">
        <v>193.7466</v>
      </c>
      <c r="D4602" s="59" t="s">
        <v>50</v>
      </c>
      <c r="E4602" s="61" t="s">
        <v>42</v>
      </c>
      <c r="F4602" s="61" t="s">
        <v>55</v>
      </c>
      <c r="G4602" s="61"/>
      <c r="H4602" s="61" t="str">
        <f>IF(OR(G4602="",G4603="",G4604="",G4605=""),"",(SUMIF(A4602:A$7000,A4602,G4602:G$7000)))</f>
        <v/>
      </c>
      <c r="I4602" s="61" t="str">
        <f t="shared" si="432"/>
        <v/>
      </c>
      <c r="J4602" s="61" t="str">
        <f t="shared" si="428"/>
        <v/>
      </c>
      <c r="K4602" s="61">
        <f t="array" ref="K4602">(MAX(IF($A4602=InsertVoiceSwitchActivateLOG!A$1:A$7000,InsertVoiceSwitchActivateLOG!H$1:H$7000,0)))</f>
        <v>9.3400000000000011E-2</v>
      </c>
      <c r="L4602" s="61" t="str">
        <f t="shared" si="433"/>
        <v/>
      </c>
      <c r="M4602" s="61">
        <f t="shared" si="431"/>
        <v>16.70000000001437</v>
      </c>
      <c r="N4602" s="59" t="str">
        <f t="shared" si="429"/>
        <v/>
      </c>
      <c r="O4602" s="59" t="str">
        <f t="shared" si="430"/>
        <v/>
      </c>
    </row>
    <row r="4603" spans="1:15" ht="12.5" customHeight="1" x14ac:dyDescent="0.35">
      <c r="A4603" s="2">
        <v>92</v>
      </c>
      <c r="B4603" s="2" t="s">
        <v>54</v>
      </c>
      <c r="C4603" s="69">
        <v>193.76259999999999</v>
      </c>
      <c r="D4603" t="s">
        <v>50</v>
      </c>
      <c r="E4603" s="2" t="s">
        <v>42</v>
      </c>
      <c r="F4603" s="2" t="s">
        <v>55</v>
      </c>
      <c r="G4603" s="2"/>
      <c r="H4603" s="2" t="str">
        <f>IF(OR(G4603="",G4604="",G4605="",G4606=""),"",(SUMIF(A4603:A$7000,A4603,G4603:G$7000)))</f>
        <v/>
      </c>
      <c r="I4603" s="55" t="str">
        <f t="shared" si="432"/>
        <v/>
      </c>
      <c r="J4603" s="61" t="str">
        <f t="shared" si="428"/>
        <v/>
      </c>
      <c r="K4603" s="55">
        <f t="array" ref="K4603">(MAX(IF($A4603=InsertVoiceSwitchActivateLOG!A$1:A$7000,InsertVoiceSwitchActivateLOG!H$1:H$7000,0)))</f>
        <v>9.3400000000000011E-2</v>
      </c>
      <c r="L4603" s="55" t="str">
        <f t="shared" si="433"/>
        <v/>
      </c>
      <c r="M4603" s="55">
        <f t="shared" si="431"/>
        <v>15.999999999991132</v>
      </c>
      <c r="N4603" s="59" t="str">
        <f t="shared" si="429"/>
        <v/>
      </c>
      <c r="O4603" s="59" t="str">
        <f t="shared" si="430"/>
        <v/>
      </c>
    </row>
    <row r="4604" spans="1:15" ht="12.5" customHeight="1" x14ac:dyDescent="0.35">
      <c r="A4604" s="61">
        <v>92</v>
      </c>
      <c r="B4604" s="61" t="s">
        <v>54</v>
      </c>
      <c r="C4604" s="70">
        <v>193.78659999999999</v>
      </c>
      <c r="D4604" s="59" t="s">
        <v>50</v>
      </c>
      <c r="E4604" s="61" t="s">
        <v>42</v>
      </c>
      <c r="F4604" s="61" t="s">
        <v>55</v>
      </c>
      <c r="G4604" s="61"/>
      <c r="H4604" s="61" t="str">
        <f>IF(OR(G4604="",G4605="",G4606="",G4607=""),"",(SUMIF(A4604:A$7000,A4604,G4604:G$7000)))</f>
        <v/>
      </c>
      <c r="I4604" s="61" t="str">
        <f t="shared" si="432"/>
        <v/>
      </c>
      <c r="J4604" s="61" t="str">
        <f t="shared" si="428"/>
        <v/>
      </c>
      <c r="K4604" s="61">
        <f t="array" ref="K4604">(MAX(IF($A4604=InsertVoiceSwitchActivateLOG!A$1:A$7000,InsertVoiceSwitchActivateLOG!H$1:H$7000,0)))</f>
        <v>9.3400000000000011E-2</v>
      </c>
      <c r="L4604" s="61" t="str">
        <f t="shared" si="433"/>
        <v/>
      </c>
      <c r="M4604" s="61">
        <f t="shared" si="431"/>
        <v>24.000000000000909</v>
      </c>
      <c r="N4604" s="59" t="str">
        <f t="shared" si="429"/>
        <v/>
      </c>
      <c r="O4604" s="59" t="str">
        <f t="shared" si="430"/>
        <v/>
      </c>
    </row>
    <row r="4605" spans="1:15" ht="12.5" customHeight="1" x14ac:dyDescent="0.35">
      <c r="A4605" s="2">
        <v>92</v>
      </c>
      <c r="B4605" s="2" t="s">
        <v>54</v>
      </c>
      <c r="C4605" s="69">
        <v>193.81120000000001</v>
      </c>
      <c r="D4605" t="s">
        <v>50</v>
      </c>
      <c r="E4605" s="2" t="s">
        <v>42</v>
      </c>
      <c r="F4605" s="2" t="s">
        <v>55</v>
      </c>
      <c r="G4605" s="2"/>
      <c r="H4605" s="2" t="str">
        <f>IF(OR(G4605="",G4606="",G4607="",G4608=""),"",(SUMIF(A4605:A$7000,A4605,G4605:G$7000)))</f>
        <v/>
      </c>
      <c r="I4605" s="55" t="str">
        <f t="shared" si="432"/>
        <v/>
      </c>
      <c r="J4605" s="61" t="str">
        <f t="shared" si="428"/>
        <v/>
      </c>
      <c r="K4605" s="55">
        <f t="array" ref="K4605">(MAX(IF($A4605=InsertVoiceSwitchActivateLOG!A$1:A$7000,InsertVoiceSwitchActivateLOG!H$1:H$7000,0)))</f>
        <v>9.3400000000000011E-2</v>
      </c>
      <c r="L4605" s="55" t="str">
        <f t="shared" si="433"/>
        <v/>
      </c>
      <c r="M4605" s="55">
        <f t="shared" si="431"/>
        <v>24.600000000020827</v>
      </c>
      <c r="N4605" s="59" t="str">
        <f t="shared" si="429"/>
        <v/>
      </c>
      <c r="O4605" s="59" t="str">
        <f t="shared" si="430"/>
        <v/>
      </c>
    </row>
    <row r="4606" spans="1:15" ht="12.5" customHeight="1" x14ac:dyDescent="0.35">
      <c r="A4606" s="61">
        <v>92</v>
      </c>
      <c r="B4606" s="61" t="s">
        <v>54</v>
      </c>
      <c r="C4606" s="70">
        <v>193.82679999999999</v>
      </c>
      <c r="D4606" s="59" t="s">
        <v>50</v>
      </c>
      <c r="E4606" s="61" t="s">
        <v>42</v>
      </c>
      <c r="F4606" s="61" t="s">
        <v>55</v>
      </c>
      <c r="G4606" s="61"/>
      <c r="H4606" s="61" t="str">
        <f>IF(OR(G4606="",G4607="",G4608="",G4609=""),"",(SUMIF(A4606:A$7000,A4606,G4606:G$7000)))</f>
        <v/>
      </c>
      <c r="I4606" s="61" t="str">
        <f t="shared" si="432"/>
        <v/>
      </c>
      <c r="J4606" s="61" t="str">
        <f t="shared" si="428"/>
        <v/>
      </c>
      <c r="K4606" s="61">
        <f t="array" ref="K4606">(MAX(IF($A4606=InsertVoiceSwitchActivateLOG!A$1:A$7000,InsertVoiceSwitchActivateLOG!H$1:H$7000,0)))</f>
        <v>9.3400000000000011E-2</v>
      </c>
      <c r="L4606" s="61" t="str">
        <f t="shared" si="433"/>
        <v/>
      </c>
      <c r="M4606" s="61">
        <f t="shared" si="431"/>
        <v>15.599999999977854</v>
      </c>
      <c r="N4606" s="59" t="str">
        <f t="shared" si="429"/>
        <v/>
      </c>
      <c r="O4606" s="59" t="str">
        <f t="shared" si="430"/>
        <v/>
      </c>
    </row>
    <row r="4607" spans="1:15" ht="12.5" customHeight="1" x14ac:dyDescent="0.35">
      <c r="A4607" s="2">
        <v>92</v>
      </c>
      <c r="B4607" s="2" t="s">
        <v>54</v>
      </c>
      <c r="C4607" s="69">
        <v>193.84299999999999</v>
      </c>
      <c r="D4607" t="s">
        <v>50</v>
      </c>
      <c r="E4607" s="2" t="s">
        <v>42</v>
      </c>
      <c r="F4607" s="2" t="s">
        <v>55</v>
      </c>
      <c r="G4607" s="2"/>
      <c r="H4607" s="2" t="str">
        <f>IF(OR(G4607="",G4608="",G4609="",G4610=""),"",(SUMIF(A4607:A$7000,A4607,G4607:G$7000)))</f>
        <v/>
      </c>
      <c r="I4607" s="55" t="str">
        <f t="shared" si="432"/>
        <v/>
      </c>
      <c r="J4607" s="61" t="str">
        <f t="shared" si="428"/>
        <v/>
      </c>
      <c r="K4607" s="55">
        <f t="array" ref="K4607">(MAX(IF($A4607=InsertVoiceSwitchActivateLOG!A$1:A$7000,InsertVoiceSwitchActivateLOG!H$1:H$7000,0)))</f>
        <v>9.3400000000000011E-2</v>
      </c>
      <c r="L4607" s="55" t="str">
        <f t="shared" si="433"/>
        <v/>
      </c>
      <c r="M4607" s="55">
        <f t="shared" si="431"/>
        <v>16.199999999997772</v>
      </c>
      <c r="N4607" s="59" t="str">
        <f t="shared" si="429"/>
        <v/>
      </c>
      <c r="O4607" s="59" t="str">
        <f t="shared" si="430"/>
        <v/>
      </c>
    </row>
    <row r="4608" spans="1:15" ht="12.5" customHeight="1" x14ac:dyDescent="0.35">
      <c r="A4608" s="61">
        <v>92</v>
      </c>
      <c r="B4608" s="61" t="s">
        <v>54</v>
      </c>
      <c r="C4608" s="70">
        <v>193.8586</v>
      </c>
      <c r="D4608" s="59" t="s">
        <v>50</v>
      </c>
      <c r="E4608" s="61" t="s">
        <v>42</v>
      </c>
      <c r="F4608" s="61" t="s">
        <v>55</v>
      </c>
      <c r="G4608" s="61"/>
      <c r="H4608" s="61" t="str">
        <f>IF(OR(G4608="",G4609="",G4610="",G4611=""),"",(SUMIF(A4608:A$7000,A4608,G4608:G$7000)))</f>
        <v/>
      </c>
      <c r="I4608" s="61" t="str">
        <f t="shared" si="432"/>
        <v/>
      </c>
      <c r="J4608" s="61" t="str">
        <f t="shared" si="428"/>
        <v/>
      </c>
      <c r="K4608" s="61">
        <f t="array" ref="K4608">(MAX(IF($A4608=InsertVoiceSwitchActivateLOG!A$1:A$7000,InsertVoiceSwitchActivateLOG!H$1:H$7000,0)))</f>
        <v>9.3400000000000011E-2</v>
      </c>
      <c r="L4608" s="61" t="str">
        <f t="shared" si="433"/>
        <v/>
      </c>
      <c r="M4608" s="61">
        <f t="shared" si="431"/>
        <v>15.600000000006276</v>
      </c>
      <c r="N4608" s="59" t="str">
        <f t="shared" si="429"/>
        <v/>
      </c>
      <c r="O4608" s="59" t="str">
        <f t="shared" si="430"/>
        <v/>
      </c>
    </row>
    <row r="4609" spans="1:15" ht="12.5" customHeight="1" x14ac:dyDescent="0.35">
      <c r="A4609" s="2">
        <v>92</v>
      </c>
      <c r="B4609" s="2" t="s">
        <v>54</v>
      </c>
      <c r="C4609" s="69">
        <v>193.8827</v>
      </c>
      <c r="D4609" t="s">
        <v>50</v>
      </c>
      <c r="E4609" s="2" t="s">
        <v>42</v>
      </c>
      <c r="F4609" s="2" t="s">
        <v>55</v>
      </c>
      <c r="G4609" s="2"/>
      <c r="H4609" s="2" t="str">
        <f>IF(OR(G4609="",G4610="",G4611="",G4612=""),"",(SUMIF(A4609:A$7000,A4609,G4609:G$7000)))</f>
        <v/>
      </c>
      <c r="I4609" s="55" t="str">
        <f t="shared" si="432"/>
        <v/>
      </c>
      <c r="J4609" s="61" t="str">
        <f t="shared" si="428"/>
        <v/>
      </c>
      <c r="K4609" s="55">
        <f t="array" ref="K4609">(MAX(IF($A4609=InsertVoiceSwitchActivateLOG!A$1:A$7000,InsertVoiceSwitchActivateLOG!H$1:H$7000,0)))</f>
        <v>9.3400000000000011E-2</v>
      </c>
      <c r="L4609" s="55" t="str">
        <f t="shared" si="433"/>
        <v/>
      </c>
      <c r="M4609" s="55">
        <f t="shared" si="431"/>
        <v>24.100000000004229</v>
      </c>
      <c r="N4609" s="59" t="str">
        <f t="shared" si="429"/>
        <v/>
      </c>
      <c r="O4609" s="59" t="str">
        <f t="shared" si="430"/>
        <v/>
      </c>
    </row>
    <row r="4610" spans="1:15" ht="12.5" customHeight="1" x14ac:dyDescent="0.35">
      <c r="A4610" s="61">
        <v>92</v>
      </c>
      <c r="B4610" s="61" t="s">
        <v>54</v>
      </c>
      <c r="C4610" s="70">
        <v>193.90369999999999</v>
      </c>
      <c r="D4610" s="59" t="s">
        <v>50</v>
      </c>
      <c r="E4610" s="61" t="s">
        <v>42</v>
      </c>
      <c r="F4610" s="61" t="s">
        <v>55</v>
      </c>
      <c r="G4610" s="61"/>
      <c r="H4610" s="61" t="str">
        <f>IF(OR(G4610="",G4611="",G4612="",G4613=""),"",(SUMIF(A4610:A$7000,A4610,G4610:G$7000)))</f>
        <v/>
      </c>
      <c r="I4610" s="61" t="str">
        <f t="shared" si="432"/>
        <v/>
      </c>
      <c r="J4610" s="61" t="str">
        <f t="shared" si="428"/>
        <v/>
      </c>
      <c r="K4610" s="61">
        <f t="array" ref="K4610">(MAX(IF($A4610=InsertVoiceSwitchActivateLOG!A$1:A$7000,InsertVoiceSwitchActivateLOG!H$1:H$7000,0)))</f>
        <v>9.3400000000000011E-2</v>
      </c>
      <c r="L4610" s="61" t="str">
        <f t="shared" si="433"/>
        <v/>
      </c>
      <c r="M4610" s="61">
        <f t="shared" si="431"/>
        <v>20.999999999986585</v>
      </c>
      <c r="N4610" s="59" t="str">
        <f t="shared" si="429"/>
        <v/>
      </c>
      <c r="O4610" s="59" t="str">
        <f t="shared" si="430"/>
        <v/>
      </c>
    </row>
    <row r="4611" spans="1:15" ht="12.5" customHeight="1" x14ac:dyDescent="0.35">
      <c r="A4611" s="2">
        <v>92</v>
      </c>
      <c r="B4611" s="2" t="s">
        <v>54</v>
      </c>
      <c r="C4611" s="69">
        <v>193.9263</v>
      </c>
      <c r="D4611" t="s">
        <v>50</v>
      </c>
      <c r="E4611" s="2" t="s">
        <v>42</v>
      </c>
      <c r="F4611" s="2" t="s">
        <v>55</v>
      </c>
      <c r="G4611" s="2"/>
      <c r="H4611" s="2" t="str">
        <f>IF(OR(G4611="",G4612="",G4613="",G4614=""),"",(SUMIF(A4611:A$7000,A4611,G4611:G$7000)))</f>
        <v/>
      </c>
      <c r="I4611" s="55" t="str">
        <f t="shared" si="432"/>
        <v/>
      </c>
      <c r="J4611" s="61" t="str">
        <f t="shared" si="428"/>
        <v/>
      </c>
      <c r="K4611" s="55">
        <f t="array" ref="K4611">(MAX(IF($A4611=InsertVoiceSwitchActivateLOG!A$1:A$7000,InsertVoiceSwitchActivateLOG!H$1:H$7000,0)))</f>
        <v>9.3400000000000011E-2</v>
      </c>
      <c r="L4611" s="55" t="str">
        <f t="shared" si="433"/>
        <v/>
      </c>
      <c r="M4611" s="55">
        <f t="shared" si="431"/>
        <v>22.600000000011278</v>
      </c>
      <c r="N4611" s="59" t="str">
        <f t="shared" si="429"/>
        <v/>
      </c>
      <c r="O4611" s="59" t="str">
        <f t="shared" si="430"/>
        <v/>
      </c>
    </row>
    <row r="4612" spans="1:15" ht="12.5" customHeight="1" x14ac:dyDescent="0.35">
      <c r="A4612" s="61">
        <v>92</v>
      </c>
      <c r="B4612" s="61" t="s">
        <v>54</v>
      </c>
      <c r="C4612" s="70">
        <v>193.95189999999999</v>
      </c>
      <c r="D4612" s="59" t="s">
        <v>50</v>
      </c>
      <c r="E4612" s="61" t="s">
        <v>42</v>
      </c>
      <c r="F4612" s="61" t="s">
        <v>55</v>
      </c>
      <c r="G4612" s="61">
        <v>1E-4</v>
      </c>
      <c r="H4612" s="61" t="str">
        <f>IF(OR(G4612="",G4613="",G4614="",G4615=""),"",(SUMIF(A4612:A$7000,A4612,G4612:G$7000)))</f>
        <v/>
      </c>
      <c r="I4612" s="61" t="str">
        <f t="shared" si="432"/>
        <v/>
      </c>
      <c r="J4612" s="61" t="str">
        <f t="shared" si="428"/>
        <v/>
      </c>
      <c r="K4612" s="61">
        <f t="array" ref="K4612">(MAX(IF($A4612=InsertVoiceSwitchActivateLOG!A$1:A$7000,InsertVoiceSwitchActivateLOG!H$1:H$7000,0)))</f>
        <v>9.3400000000000011E-2</v>
      </c>
      <c r="L4612" s="61" t="str">
        <f t="shared" si="433"/>
        <v/>
      </c>
      <c r="M4612" s="61">
        <f t="shared" si="431"/>
        <v>25.599999999997181</v>
      </c>
      <c r="N4612" s="59" t="str">
        <f t="shared" si="429"/>
        <v/>
      </c>
      <c r="O4612" s="59" t="str">
        <f t="shared" si="430"/>
        <v/>
      </c>
    </row>
    <row r="4613" spans="1:15" ht="12.5" customHeight="1" x14ac:dyDescent="0.35">
      <c r="A4613" s="2">
        <v>92</v>
      </c>
      <c r="B4613" s="2" t="s">
        <v>54</v>
      </c>
      <c r="C4613" s="69">
        <v>193.97130000000001</v>
      </c>
      <c r="D4613" t="s">
        <v>50</v>
      </c>
      <c r="E4613" s="2" t="s">
        <v>42</v>
      </c>
      <c r="F4613" s="2" t="s">
        <v>55</v>
      </c>
      <c r="G4613" s="2"/>
      <c r="H4613" s="2" t="str">
        <f>IF(OR(G4613="",G4614="",G4615="",G4616=""),"",(SUMIF(A4613:A$7000,A4613,G4613:G$7000)))</f>
        <v/>
      </c>
      <c r="I4613" s="55" t="str">
        <f t="shared" si="432"/>
        <v/>
      </c>
      <c r="J4613" s="61" t="str">
        <f t="shared" si="428"/>
        <v/>
      </c>
      <c r="K4613" s="55">
        <f t="array" ref="K4613">(MAX(IF($A4613=InsertVoiceSwitchActivateLOG!A$1:A$7000,InsertVoiceSwitchActivateLOG!H$1:H$7000,0)))</f>
        <v>9.3400000000000011E-2</v>
      </c>
      <c r="L4613" s="55" t="str">
        <f t="shared" si="433"/>
        <v/>
      </c>
      <c r="M4613" s="55">
        <f t="shared" si="431"/>
        <v>19.400000000018736</v>
      </c>
      <c r="N4613" s="59" t="str">
        <f t="shared" si="429"/>
        <v/>
      </c>
      <c r="O4613" s="59" t="str">
        <f t="shared" si="430"/>
        <v/>
      </c>
    </row>
    <row r="4614" spans="1:15" ht="12.5" customHeight="1" x14ac:dyDescent="0.35">
      <c r="A4614" s="61">
        <v>92</v>
      </c>
      <c r="B4614" s="61" t="s">
        <v>54</v>
      </c>
      <c r="C4614" s="70">
        <v>193.9905</v>
      </c>
      <c r="D4614" s="59" t="s">
        <v>50</v>
      </c>
      <c r="E4614" s="61" t="s">
        <v>42</v>
      </c>
      <c r="F4614" s="61" t="s">
        <v>55</v>
      </c>
      <c r="G4614" s="61"/>
      <c r="H4614" s="61" t="str">
        <f>IF(OR(G4614="",G4615="",G4616="",G4617=""),"",(SUMIF(A4614:A$7000,A4614,G4614:G$7000)))</f>
        <v/>
      </c>
      <c r="I4614" s="61" t="str">
        <f t="shared" si="432"/>
        <v/>
      </c>
      <c r="J4614" s="61" t="str">
        <f t="shared" si="428"/>
        <v/>
      </c>
      <c r="K4614" s="61">
        <f t="array" ref="K4614">(MAX(IF($A4614=InsertVoiceSwitchActivateLOG!A$1:A$7000,InsertVoiceSwitchActivateLOG!H$1:H$7000,0)))</f>
        <v>9.3400000000000011E-2</v>
      </c>
      <c r="L4614" s="61" t="str">
        <f t="shared" si="433"/>
        <v/>
      </c>
      <c r="M4614" s="61">
        <f t="shared" si="431"/>
        <v>19.199999999983675</v>
      </c>
      <c r="N4614" s="59" t="str">
        <f t="shared" si="429"/>
        <v/>
      </c>
      <c r="O4614" s="59" t="str">
        <f t="shared" si="430"/>
        <v/>
      </c>
    </row>
    <row r="4615" spans="1:15" ht="12.5" customHeight="1" x14ac:dyDescent="0.35">
      <c r="A4615" s="2">
        <v>92</v>
      </c>
      <c r="B4615" s="2" t="s">
        <v>54</v>
      </c>
      <c r="C4615" s="69">
        <v>194.0136</v>
      </c>
      <c r="D4615" t="s">
        <v>50</v>
      </c>
      <c r="E4615" s="2" t="s">
        <v>42</v>
      </c>
      <c r="F4615" s="2" t="s">
        <v>55</v>
      </c>
      <c r="G4615" s="2"/>
      <c r="H4615" s="2" t="str">
        <f>IF(OR(G4615="",G4616="",G4617="",G4618=""),"",(SUMIF(A4615:A$7000,A4615,G4615:G$7000)))</f>
        <v/>
      </c>
      <c r="I4615" s="55" t="str">
        <f t="shared" si="432"/>
        <v/>
      </c>
      <c r="J4615" s="61" t="str">
        <f t="shared" si="428"/>
        <v/>
      </c>
      <c r="K4615" s="55">
        <f t="array" ref="K4615">(MAX(IF($A4615=InsertVoiceSwitchActivateLOG!A$1:A$7000,InsertVoiceSwitchActivateLOG!H$1:H$7000,0)))</f>
        <v>9.3400000000000011E-2</v>
      </c>
      <c r="L4615" s="55" t="str">
        <f t="shared" si="433"/>
        <v/>
      </c>
      <c r="M4615" s="55">
        <f t="shared" si="431"/>
        <v>23.099999999999454</v>
      </c>
      <c r="N4615" s="59" t="str">
        <f t="shared" si="429"/>
        <v/>
      </c>
      <c r="O4615" s="59" t="str">
        <f t="shared" si="430"/>
        <v/>
      </c>
    </row>
    <row r="4616" spans="1:15" ht="12.5" customHeight="1" x14ac:dyDescent="0.35">
      <c r="A4616" s="61">
        <v>92</v>
      </c>
      <c r="B4616" s="61" t="s">
        <v>54</v>
      </c>
      <c r="C4616" s="70">
        <v>194.0284</v>
      </c>
      <c r="D4616" s="59" t="s">
        <v>50</v>
      </c>
      <c r="E4616" s="61" t="s">
        <v>42</v>
      </c>
      <c r="F4616" s="61" t="s">
        <v>55</v>
      </c>
      <c r="G4616" s="61"/>
      <c r="H4616" s="61" t="str">
        <f>IF(OR(G4616="",G4617="",G4618="",G4619=""),"",(SUMIF(A4616:A$7000,A4616,G4616:G$7000)))</f>
        <v/>
      </c>
      <c r="I4616" s="61" t="str">
        <f t="shared" si="432"/>
        <v/>
      </c>
      <c r="J4616" s="61" t="str">
        <f t="shared" si="428"/>
        <v/>
      </c>
      <c r="K4616" s="61">
        <f t="array" ref="K4616">(MAX(IF($A4616=InsertVoiceSwitchActivateLOG!A$1:A$7000,InsertVoiceSwitchActivateLOG!H$1:H$7000,0)))</f>
        <v>9.3400000000000011E-2</v>
      </c>
      <c r="L4616" s="61" t="str">
        <f t="shared" si="433"/>
        <v/>
      </c>
      <c r="M4616" s="61">
        <f t="shared" si="431"/>
        <v>14.80000000000814</v>
      </c>
      <c r="N4616" s="59" t="str">
        <f t="shared" si="429"/>
        <v/>
      </c>
      <c r="O4616" s="59" t="str">
        <f t="shared" si="430"/>
        <v/>
      </c>
    </row>
    <row r="4617" spans="1:15" ht="12.5" customHeight="1" x14ac:dyDescent="0.35">
      <c r="A4617" s="2">
        <v>92</v>
      </c>
      <c r="B4617" s="2" t="s">
        <v>54</v>
      </c>
      <c r="C4617" s="69">
        <v>194.0445</v>
      </c>
      <c r="D4617" t="s">
        <v>50</v>
      </c>
      <c r="E4617" s="2" t="s">
        <v>42</v>
      </c>
      <c r="F4617" s="2" t="s">
        <v>55</v>
      </c>
      <c r="G4617" s="2"/>
      <c r="H4617" s="2" t="str">
        <f>IF(OR(G4617="",G4618="",G4619="",G4620=""),"",(SUMIF(A4617:A$7000,A4617,G4617:G$7000)))</f>
        <v/>
      </c>
      <c r="I4617" s="55" t="str">
        <f t="shared" si="432"/>
        <v/>
      </c>
      <c r="J4617" s="61" t="str">
        <f t="shared" si="428"/>
        <v/>
      </c>
      <c r="K4617" s="55">
        <f t="array" ref="K4617">(MAX(IF($A4617=InsertVoiceSwitchActivateLOG!A$1:A$7000,InsertVoiceSwitchActivateLOG!H$1:H$7000,0)))</f>
        <v>9.3400000000000011E-2</v>
      </c>
      <c r="L4617" s="55" t="str">
        <f t="shared" si="433"/>
        <v/>
      </c>
      <c r="M4617" s="55">
        <f t="shared" si="431"/>
        <v>16.099999999994452</v>
      </c>
      <c r="N4617" s="59" t="str">
        <f t="shared" si="429"/>
        <v/>
      </c>
      <c r="O4617" s="59" t="str">
        <f t="shared" si="430"/>
        <v/>
      </c>
    </row>
    <row r="4618" spans="1:15" ht="12.5" customHeight="1" x14ac:dyDescent="0.35">
      <c r="A4618" s="61">
        <v>92</v>
      </c>
      <c r="B4618" s="61" t="s">
        <v>54</v>
      </c>
      <c r="C4618" s="70">
        <v>194.0804</v>
      </c>
      <c r="D4618" s="59" t="s">
        <v>50</v>
      </c>
      <c r="E4618" s="61" t="s">
        <v>42</v>
      </c>
      <c r="F4618" s="61" t="s">
        <v>55</v>
      </c>
      <c r="G4618" s="61"/>
      <c r="H4618" s="61" t="str">
        <f>IF(OR(G4618="",G4619="",G4620="",G4621=""),"",(SUMIF(A4618:A$7000,A4618,G4618:G$7000)))</f>
        <v/>
      </c>
      <c r="I4618" s="61" t="str">
        <f t="shared" si="432"/>
        <v/>
      </c>
      <c r="J4618" s="61" t="str">
        <f t="shared" si="428"/>
        <v/>
      </c>
      <c r="K4618" s="61">
        <f t="array" ref="K4618">(MAX(IF($A4618=InsertVoiceSwitchActivateLOG!A$1:A$7000,InsertVoiceSwitchActivateLOG!H$1:H$7000,0)))</f>
        <v>9.3400000000000011E-2</v>
      </c>
      <c r="L4618" s="61" t="str">
        <f t="shared" si="433"/>
        <v/>
      </c>
      <c r="M4618" s="61">
        <f t="shared" si="431"/>
        <v>35.899999999998045</v>
      </c>
      <c r="N4618" s="59" t="str">
        <f t="shared" si="429"/>
        <v/>
      </c>
      <c r="O4618" s="59" t="str">
        <f t="shared" si="430"/>
        <v/>
      </c>
    </row>
    <row r="4619" spans="1:15" ht="12.5" customHeight="1" x14ac:dyDescent="0.35">
      <c r="A4619" s="2">
        <v>92</v>
      </c>
      <c r="B4619" s="2" t="s">
        <v>54</v>
      </c>
      <c r="C4619" s="69">
        <v>194.1123</v>
      </c>
      <c r="D4619" t="s">
        <v>50</v>
      </c>
      <c r="E4619" s="2" t="s">
        <v>42</v>
      </c>
      <c r="F4619" s="2" t="s">
        <v>55</v>
      </c>
      <c r="G4619" s="2">
        <v>1E-3</v>
      </c>
      <c r="H4619" s="2">
        <f>IF(OR(G4619="",G4620="",G4621="",G4622=""),"",(SUMIF(A4619:A$7000,A4619,G4619:G$7000)))</f>
        <v>9.3400000000000011E-2</v>
      </c>
      <c r="I4619" s="55">
        <f t="shared" si="432"/>
        <v>92</v>
      </c>
      <c r="J4619" s="61" t="str">
        <f t="shared" si="428"/>
        <v>TaskA</v>
      </c>
      <c r="K4619" s="55">
        <f t="array" ref="K4619">(MAX(IF($A4619=InsertVoiceSwitchActivateLOG!A$1:A$7000,InsertVoiceSwitchActivateLOG!H$1:H$7000,0)))</f>
        <v>9.3400000000000011E-2</v>
      </c>
      <c r="L4619" s="55">
        <f t="shared" si="433"/>
        <v>194.1123</v>
      </c>
      <c r="M4619" s="55">
        <f t="shared" si="431"/>
        <v>31.900000000007367</v>
      </c>
      <c r="N4619" s="59" t="str">
        <f t="shared" si="429"/>
        <v/>
      </c>
      <c r="O4619" s="59" t="str">
        <f t="shared" si="430"/>
        <v/>
      </c>
    </row>
    <row r="4620" spans="1:15" ht="12.5" customHeight="1" x14ac:dyDescent="0.35">
      <c r="A4620" s="61">
        <v>92</v>
      </c>
      <c r="B4620" s="61" t="s">
        <v>54</v>
      </c>
      <c r="C4620" s="70">
        <v>194.1422</v>
      </c>
      <c r="D4620" s="59" t="s">
        <v>50</v>
      </c>
      <c r="E4620" s="61" t="s">
        <v>42</v>
      </c>
      <c r="F4620" s="61" t="s">
        <v>55</v>
      </c>
      <c r="G4620" s="61">
        <v>1E-3</v>
      </c>
      <c r="H4620" s="61">
        <f>IF(OR(G4620="",G4621="",G4622="",G4623=""),"",(SUMIF(A4620:A$7000,A4620,G4620:G$7000)))</f>
        <v>9.240000000000001E-2</v>
      </c>
      <c r="I4620" s="61" t="str">
        <f t="shared" si="432"/>
        <v/>
      </c>
      <c r="J4620" s="61" t="str">
        <f t="shared" si="428"/>
        <v/>
      </c>
      <c r="K4620" s="61">
        <f t="array" ref="K4620">(MAX(IF($A4620=InsertVoiceSwitchActivateLOG!A$1:A$7000,InsertVoiceSwitchActivateLOG!H$1:H$7000,0)))</f>
        <v>9.3400000000000011E-2</v>
      </c>
      <c r="L4620" s="61" t="str">
        <f t="shared" si="433"/>
        <v/>
      </c>
      <c r="M4620" s="61">
        <f t="shared" si="431"/>
        <v>29.899999999997817</v>
      </c>
      <c r="N4620" s="59">
        <f t="shared" si="429"/>
        <v>92</v>
      </c>
      <c r="O4620" s="59">
        <f t="shared" si="430"/>
        <v>1</v>
      </c>
    </row>
    <row r="4621" spans="1:15" ht="12.5" customHeight="1" x14ac:dyDescent="0.35">
      <c r="A4621" s="2">
        <v>92</v>
      </c>
      <c r="B4621" s="2" t="s">
        <v>56</v>
      </c>
      <c r="C4621" s="69">
        <v>194.1627</v>
      </c>
      <c r="D4621" t="s">
        <v>50</v>
      </c>
      <c r="E4621" s="2" t="s">
        <v>42</v>
      </c>
      <c r="F4621" s="2" t="s">
        <v>55</v>
      </c>
      <c r="G4621" s="2">
        <v>3.3E-3</v>
      </c>
      <c r="H4621" s="2">
        <f>IF(OR(G4621="",G4622="",G4623="",G4624=""),"",(SUMIF(A4621:A$7000,A4621,G4621:G$7000)))</f>
        <v>9.1400000000000009E-2</v>
      </c>
      <c r="I4621" s="55" t="str">
        <f t="shared" si="432"/>
        <v/>
      </c>
      <c r="J4621" s="61" t="str">
        <f t="shared" si="428"/>
        <v/>
      </c>
      <c r="K4621" s="55">
        <f t="array" ref="K4621">(MAX(IF($A4621=InsertVoiceSwitchActivateLOG!A$1:A$7000,InsertVoiceSwitchActivateLOG!H$1:H$7000,0)))</f>
        <v>9.3400000000000011E-2</v>
      </c>
      <c r="L4621" s="55" t="str">
        <f t="shared" si="433"/>
        <v/>
      </c>
      <c r="M4621" s="55">
        <f t="shared" si="431"/>
        <v>20.499999999998408</v>
      </c>
      <c r="N4621" s="59">
        <f t="shared" si="429"/>
        <v>92</v>
      </c>
      <c r="O4621" s="59">
        <f t="shared" si="430"/>
        <v>-1</v>
      </c>
    </row>
    <row r="4622" spans="1:15" ht="12.5" customHeight="1" x14ac:dyDescent="0.35">
      <c r="A4622" s="61">
        <v>92</v>
      </c>
      <c r="B4622" s="61" t="s">
        <v>54</v>
      </c>
      <c r="C4622" s="70">
        <v>194.18350000000001</v>
      </c>
      <c r="D4622" s="59" t="s">
        <v>50</v>
      </c>
      <c r="E4622" s="61" t="s">
        <v>42</v>
      </c>
      <c r="F4622" s="61" t="s">
        <v>55</v>
      </c>
      <c r="G4622" s="61">
        <v>8.0000000000000004E-4</v>
      </c>
      <c r="H4622" s="61">
        <f>IF(OR(G4622="",G4623="",G4624="",G4625=""),"",(SUMIF(A4622:A$7000,A4622,G4622:G$7000)))</f>
        <v>8.8100000000000012E-2</v>
      </c>
      <c r="I4622" s="61" t="str">
        <f t="shared" si="432"/>
        <v/>
      </c>
      <c r="J4622" s="61" t="str">
        <f t="shared" si="428"/>
        <v/>
      </c>
      <c r="K4622" s="61">
        <f t="array" ref="K4622">(MAX(IF($A4622=InsertVoiceSwitchActivateLOG!A$1:A$7000,InsertVoiceSwitchActivateLOG!H$1:H$7000,0)))</f>
        <v>9.3400000000000011E-2</v>
      </c>
      <c r="L4622" s="61" t="str">
        <f t="shared" si="433"/>
        <v/>
      </c>
      <c r="M4622" s="61">
        <f t="shared" si="431"/>
        <v>20.800000000008367</v>
      </c>
      <c r="N4622" s="59">
        <f t="shared" si="429"/>
        <v>92</v>
      </c>
      <c r="O4622" s="59">
        <f t="shared" si="430"/>
        <v>1</v>
      </c>
    </row>
    <row r="4623" spans="1:15" ht="12.5" customHeight="1" x14ac:dyDescent="0.35">
      <c r="A4623" s="2">
        <v>92</v>
      </c>
      <c r="B4623" s="2" t="s">
        <v>54</v>
      </c>
      <c r="C4623" s="69">
        <v>194.2028</v>
      </c>
      <c r="D4623" t="s">
        <v>50</v>
      </c>
      <c r="E4623" s="2" t="s">
        <v>42</v>
      </c>
      <c r="F4623" s="2" t="s">
        <v>55</v>
      </c>
      <c r="G4623" s="2">
        <v>8.0000000000000004E-4</v>
      </c>
      <c r="H4623" s="2">
        <f>IF(OR(G4623="",G4624="",G4625="",G4626=""),"",(SUMIF(A4623:A$7000,A4623,G4623:G$7000)))</f>
        <v>8.7300000000000016E-2</v>
      </c>
      <c r="I4623" s="55" t="str">
        <f t="shared" si="432"/>
        <v/>
      </c>
      <c r="J4623" s="61" t="str">
        <f t="shared" si="428"/>
        <v/>
      </c>
      <c r="K4623" s="55">
        <f t="array" ref="K4623">(MAX(IF($A4623=InsertVoiceSwitchActivateLOG!A$1:A$7000,InsertVoiceSwitchActivateLOG!H$1:H$7000,0)))</f>
        <v>9.3400000000000011E-2</v>
      </c>
      <c r="L4623" s="55" t="str">
        <f t="shared" si="433"/>
        <v/>
      </c>
      <c r="M4623" s="55">
        <f t="shared" si="431"/>
        <v>19.299999999986994</v>
      </c>
      <c r="N4623" s="59">
        <f t="shared" si="429"/>
        <v>92</v>
      </c>
      <c r="O4623" s="59">
        <f t="shared" si="430"/>
        <v>1</v>
      </c>
    </row>
    <row r="4624" spans="1:15" ht="12.5" customHeight="1" x14ac:dyDescent="0.35">
      <c r="A4624" s="61">
        <v>92</v>
      </c>
      <c r="B4624" s="61" t="s">
        <v>56</v>
      </c>
      <c r="C4624" s="70">
        <v>194.22030000000001</v>
      </c>
      <c r="D4624" s="59" t="s">
        <v>50</v>
      </c>
      <c r="E4624" s="61" t="s">
        <v>42</v>
      </c>
      <c r="F4624" s="61" t="s">
        <v>55</v>
      </c>
      <c r="G4624" s="61">
        <v>2E-3</v>
      </c>
      <c r="H4624" s="61">
        <f>IF(OR(G4624="",G4625="",G4626="",G4627=""),"",(SUMIF(A4624:A$7000,A4624,G4624:G$7000)))</f>
        <v>8.6499999999999994E-2</v>
      </c>
      <c r="I4624" s="61" t="str">
        <f t="shared" si="432"/>
        <v/>
      </c>
      <c r="J4624" s="61" t="str">
        <f t="shared" si="428"/>
        <v/>
      </c>
      <c r="K4624" s="61">
        <f t="array" ref="K4624">(MAX(IF($A4624=InsertVoiceSwitchActivateLOG!A$1:A$7000,InsertVoiceSwitchActivateLOG!H$1:H$7000,0)))</f>
        <v>9.3400000000000011E-2</v>
      </c>
      <c r="L4624" s="61" t="str">
        <f t="shared" si="433"/>
        <v/>
      </c>
      <c r="M4624" s="61">
        <f t="shared" si="431"/>
        <v>17.500000000012506</v>
      </c>
      <c r="N4624" s="59">
        <f t="shared" si="429"/>
        <v>92</v>
      </c>
      <c r="O4624" s="59">
        <f t="shared" si="430"/>
        <v>1</v>
      </c>
    </row>
    <row r="4625" spans="1:15" ht="12.5" customHeight="1" x14ac:dyDescent="0.35">
      <c r="A4625" s="2">
        <v>92</v>
      </c>
      <c r="B4625" s="2" t="s">
        <v>56</v>
      </c>
      <c r="C4625" s="69">
        <v>194.23679999999999</v>
      </c>
      <c r="D4625" t="s">
        <v>50</v>
      </c>
      <c r="E4625" s="2" t="s">
        <v>42</v>
      </c>
      <c r="F4625" s="2" t="s">
        <v>55</v>
      </c>
      <c r="G4625" s="2">
        <v>4.5999999999999999E-3</v>
      </c>
      <c r="H4625" s="2">
        <f>IF(OR(G4625="",G4626="",G4627="",G4628=""),"",(SUMIF(A4625:A$7000,A4625,G4625:G$7000)))</f>
        <v>8.4499999999999992E-2</v>
      </c>
      <c r="I4625" s="55" t="str">
        <f t="shared" si="432"/>
        <v/>
      </c>
      <c r="J4625" s="61" t="str">
        <f t="shared" ref="J4625:J4688" si="434">IF(L4625="","",(VLOOKUP(A4625,A4625:E11609,5,FALSE)))</f>
        <v/>
      </c>
      <c r="K4625" s="55">
        <f t="array" ref="K4625">(MAX(IF($A4625=InsertVoiceSwitchActivateLOG!A$1:A$7000,InsertVoiceSwitchActivateLOG!H$1:H$7000,0)))</f>
        <v>9.3400000000000011E-2</v>
      </c>
      <c r="L4625" s="55" t="str">
        <f t="shared" si="433"/>
        <v/>
      </c>
      <c r="M4625" s="55">
        <f t="shared" si="431"/>
        <v>16.499999999979309</v>
      </c>
      <c r="N4625" s="59">
        <f t="shared" ref="N4625:N4688" si="435">IF(AND(G4625&gt;0,G4626&gt;0,G4624&gt;0),A4625,"")</f>
        <v>92</v>
      </c>
      <c r="O4625" s="59">
        <f t="shared" ref="O4625:O4688" si="436">IF(N4625="","",(IF(G4625&gt;G4626,-1,1)))</f>
        <v>-1</v>
      </c>
    </row>
    <row r="4626" spans="1:15" ht="12.5" customHeight="1" x14ac:dyDescent="0.35">
      <c r="A4626" s="61">
        <v>92</v>
      </c>
      <c r="B4626" s="61" t="s">
        <v>56</v>
      </c>
      <c r="C4626" s="70">
        <v>194.25219999999999</v>
      </c>
      <c r="D4626" s="59" t="s">
        <v>50</v>
      </c>
      <c r="E4626" s="61" t="s">
        <v>42</v>
      </c>
      <c r="F4626" s="61" t="s">
        <v>55</v>
      </c>
      <c r="G4626" s="61">
        <v>2E-3</v>
      </c>
      <c r="H4626" s="61">
        <f>IF(OR(G4626="",G4627="",G4628="",G4629=""),"",(SUMIF(A4626:A$7000,A4626,G4626:G$7000)))</f>
        <v>7.9899999999999999E-2</v>
      </c>
      <c r="I4626" s="61" t="str">
        <f t="shared" si="432"/>
        <v/>
      </c>
      <c r="J4626" s="61" t="str">
        <f t="shared" si="434"/>
        <v/>
      </c>
      <c r="K4626" s="61">
        <f t="array" ref="K4626">(MAX(IF($A4626=InsertVoiceSwitchActivateLOG!A$1:A$7000,InsertVoiceSwitchActivateLOG!H$1:H$7000,0)))</f>
        <v>9.3400000000000011E-2</v>
      </c>
      <c r="L4626" s="61" t="str">
        <f t="shared" si="433"/>
        <v/>
      </c>
      <c r="M4626" s="61">
        <f t="shared" ref="M4626:M4689" si="437">IF(A4626=A4625,ABS(C4626-C4625),0)*1000</f>
        <v>15.399999999999636</v>
      </c>
      <c r="N4626" s="59">
        <f t="shared" si="435"/>
        <v>92</v>
      </c>
      <c r="O4626" s="59">
        <f t="shared" si="436"/>
        <v>-1</v>
      </c>
    </row>
    <row r="4627" spans="1:15" ht="12.5" customHeight="1" x14ac:dyDescent="0.35">
      <c r="A4627" s="2">
        <v>92</v>
      </c>
      <c r="B4627" s="2" t="s">
        <v>56</v>
      </c>
      <c r="C4627" s="69">
        <v>194.26949999999999</v>
      </c>
      <c r="D4627" t="s">
        <v>50</v>
      </c>
      <c r="E4627" s="2" t="s">
        <v>42</v>
      </c>
      <c r="F4627" s="2" t="s">
        <v>55</v>
      </c>
      <c r="G4627" s="2">
        <v>1.4E-3</v>
      </c>
      <c r="H4627" s="2">
        <f>IF(OR(G4627="",G4628="",G4629="",G4630=""),"",(SUMIF(A4627:A$7000,A4627,G4627:G$7000)))</f>
        <v>7.7899999999999997E-2</v>
      </c>
      <c r="I4627" s="55" t="str">
        <f t="shared" si="432"/>
        <v/>
      </c>
      <c r="J4627" s="61" t="str">
        <f t="shared" si="434"/>
        <v/>
      </c>
      <c r="K4627" s="55">
        <f t="array" ref="K4627">(MAX(IF($A4627=InsertVoiceSwitchActivateLOG!A$1:A$7000,InsertVoiceSwitchActivateLOG!H$1:H$7000,0)))</f>
        <v>9.3400000000000011E-2</v>
      </c>
      <c r="L4627" s="55" t="str">
        <f t="shared" si="433"/>
        <v/>
      </c>
      <c r="M4627" s="55">
        <f t="shared" si="437"/>
        <v>17.300000000005866</v>
      </c>
      <c r="N4627" s="59">
        <f t="shared" si="435"/>
        <v>92</v>
      </c>
      <c r="O4627" s="59">
        <f t="shared" si="436"/>
        <v>1</v>
      </c>
    </row>
    <row r="4628" spans="1:15" ht="12.5" customHeight="1" x14ac:dyDescent="0.35">
      <c r="A4628" s="61">
        <v>92</v>
      </c>
      <c r="B4628" s="61" t="s">
        <v>56</v>
      </c>
      <c r="C4628" s="70">
        <v>194.28550000000001</v>
      </c>
      <c r="D4628" s="59" t="s">
        <v>50</v>
      </c>
      <c r="E4628" s="61" t="s">
        <v>42</v>
      </c>
      <c r="F4628" s="61" t="s">
        <v>55</v>
      </c>
      <c r="G4628" s="61">
        <v>1.6999999999999999E-3</v>
      </c>
      <c r="H4628" s="61">
        <f>IF(OR(G4628="",G4629="",G4630="",G4631=""),"",(SUMIF(A4628:A$7000,A4628,G4628:G$7000)))</f>
        <v>7.6500000000000012E-2</v>
      </c>
      <c r="I4628" s="61" t="str">
        <f t="shared" si="432"/>
        <v/>
      </c>
      <c r="J4628" s="61" t="str">
        <f t="shared" si="434"/>
        <v/>
      </c>
      <c r="K4628" s="61">
        <f t="array" ref="K4628">(MAX(IF($A4628=InsertVoiceSwitchActivateLOG!A$1:A$7000,InsertVoiceSwitchActivateLOG!H$1:H$7000,0)))</f>
        <v>9.3400000000000011E-2</v>
      </c>
      <c r="L4628" s="61" t="str">
        <f t="shared" si="433"/>
        <v/>
      </c>
      <c r="M4628" s="61">
        <f t="shared" si="437"/>
        <v>16.000000000019554</v>
      </c>
      <c r="N4628" s="59">
        <f t="shared" si="435"/>
        <v>92</v>
      </c>
      <c r="O4628" s="59">
        <f t="shared" si="436"/>
        <v>1</v>
      </c>
    </row>
    <row r="4629" spans="1:15" ht="12.5" customHeight="1" x14ac:dyDescent="0.35">
      <c r="A4629" s="2">
        <v>92</v>
      </c>
      <c r="B4629" s="2" t="s">
        <v>56</v>
      </c>
      <c r="C4629" s="69">
        <v>194.3015</v>
      </c>
      <c r="D4629" t="s">
        <v>50</v>
      </c>
      <c r="E4629" s="2" t="s">
        <v>42</v>
      </c>
      <c r="F4629" s="2" t="s">
        <v>55</v>
      </c>
      <c r="G4629" s="2">
        <v>1.6999999999999999E-3</v>
      </c>
      <c r="H4629" s="2">
        <f>IF(OR(G4629="",G4630="",G4631="",G4632=""),"",(SUMIF(A4629:A$7000,A4629,G4629:G$7000)))</f>
        <v>7.4800000000000005E-2</v>
      </c>
      <c r="I4629" s="55" t="str">
        <f t="shared" si="432"/>
        <v/>
      </c>
      <c r="J4629" s="61" t="str">
        <f t="shared" si="434"/>
        <v/>
      </c>
      <c r="K4629" s="55">
        <f t="array" ref="K4629">(MAX(IF($A4629=InsertVoiceSwitchActivateLOG!A$1:A$7000,InsertVoiceSwitchActivateLOG!H$1:H$7000,0)))</f>
        <v>9.3400000000000011E-2</v>
      </c>
      <c r="L4629" s="55" t="str">
        <f t="shared" si="433"/>
        <v/>
      </c>
      <c r="M4629" s="55">
        <f t="shared" si="437"/>
        <v>15.999999999991132</v>
      </c>
      <c r="N4629" s="59">
        <f t="shared" si="435"/>
        <v>92</v>
      </c>
      <c r="O4629" s="59">
        <f t="shared" si="436"/>
        <v>-1</v>
      </c>
    </row>
    <row r="4630" spans="1:15" ht="12.5" customHeight="1" x14ac:dyDescent="0.35">
      <c r="A4630" s="61">
        <v>92</v>
      </c>
      <c r="B4630" s="61" t="s">
        <v>54</v>
      </c>
      <c r="C4630" s="70">
        <v>194.31800000000001</v>
      </c>
      <c r="D4630" s="59" t="s">
        <v>50</v>
      </c>
      <c r="E4630" s="61" t="s">
        <v>42</v>
      </c>
      <c r="F4630" s="61" t="s">
        <v>55</v>
      </c>
      <c r="G4630" s="61">
        <v>2.9999999999999997E-4</v>
      </c>
      <c r="H4630" s="61">
        <f>IF(OR(G4630="",G4631="",G4632="",G4633=""),"",(SUMIF(A4630:A$7000,A4630,G4630:G$7000)))</f>
        <v>7.3099999999999998E-2</v>
      </c>
      <c r="I4630" s="61" t="str">
        <f t="shared" si="432"/>
        <v/>
      </c>
      <c r="J4630" s="61" t="str">
        <f t="shared" si="434"/>
        <v/>
      </c>
      <c r="K4630" s="61">
        <f t="array" ref="K4630">(MAX(IF($A4630=InsertVoiceSwitchActivateLOG!A$1:A$7000,InsertVoiceSwitchActivateLOG!H$1:H$7000,0)))</f>
        <v>9.3400000000000011E-2</v>
      </c>
      <c r="L4630" s="61" t="str">
        <f t="shared" si="433"/>
        <v/>
      </c>
      <c r="M4630" s="61">
        <f t="shared" si="437"/>
        <v>16.500000000007731</v>
      </c>
      <c r="N4630" s="59">
        <f t="shared" si="435"/>
        <v>92</v>
      </c>
      <c r="O4630" s="59">
        <f t="shared" si="436"/>
        <v>-1</v>
      </c>
    </row>
    <row r="4631" spans="1:15" ht="12.5" customHeight="1" x14ac:dyDescent="0.35">
      <c r="A4631" s="2">
        <v>92</v>
      </c>
      <c r="B4631" s="2" t="s">
        <v>54</v>
      </c>
      <c r="C4631" s="69">
        <v>194.33369999999999</v>
      </c>
      <c r="D4631" t="s">
        <v>50</v>
      </c>
      <c r="E4631" s="2" t="s">
        <v>42</v>
      </c>
      <c r="F4631" s="2" t="s">
        <v>55</v>
      </c>
      <c r="G4631" s="2">
        <v>2.0000000000000001E-4</v>
      </c>
      <c r="H4631" s="2">
        <f>IF(OR(G4631="",G4632="",G4633="",G4634=""),"",(SUMIF(A4631:A$7000,A4631,G4631:G$7000)))</f>
        <v>7.2800000000000004E-2</v>
      </c>
      <c r="I4631" s="55" t="str">
        <f t="shared" si="432"/>
        <v/>
      </c>
      <c r="J4631" s="61" t="str">
        <f t="shared" si="434"/>
        <v/>
      </c>
      <c r="K4631" s="55">
        <f t="array" ref="K4631">(MAX(IF($A4631=InsertVoiceSwitchActivateLOG!A$1:A$7000,InsertVoiceSwitchActivateLOG!H$1:H$7000,0)))</f>
        <v>9.3400000000000011E-2</v>
      </c>
      <c r="L4631" s="55" t="str">
        <f t="shared" si="433"/>
        <v/>
      </c>
      <c r="M4631" s="55">
        <f t="shared" si="437"/>
        <v>15.699999999981173</v>
      </c>
      <c r="N4631" s="59">
        <f t="shared" si="435"/>
        <v>92</v>
      </c>
      <c r="O4631" s="59">
        <f t="shared" si="436"/>
        <v>1</v>
      </c>
    </row>
    <row r="4632" spans="1:15" ht="12.5" customHeight="1" x14ac:dyDescent="0.35">
      <c r="A4632" s="61">
        <v>92</v>
      </c>
      <c r="B4632" s="61" t="s">
        <v>54</v>
      </c>
      <c r="C4632" s="70">
        <v>194.3501</v>
      </c>
      <c r="D4632" s="59" t="s">
        <v>50</v>
      </c>
      <c r="E4632" s="61" t="s">
        <v>42</v>
      </c>
      <c r="F4632" s="61" t="s">
        <v>55</v>
      </c>
      <c r="G4632" s="61">
        <v>2.0000000000000001E-4</v>
      </c>
      <c r="H4632" s="61">
        <f>IF(OR(G4632="",G4633="",G4634="",G4635=""),"",(SUMIF(A4632:A$7000,A4632,G4632:G$7000)))</f>
        <v>7.2599999999999998E-2</v>
      </c>
      <c r="I4632" s="61" t="str">
        <f t="shared" si="432"/>
        <v/>
      </c>
      <c r="J4632" s="61" t="str">
        <f t="shared" si="434"/>
        <v/>
      </c>
      <c r="K4632" s="61">
        <f t="array" ref="K4632">(MAX(IF($A4632=InsertVoiceSwitchActivateLOG!A$1:A$7000,InsertVoiceSwitchActivateLOG!H$1:H$7000,0)))</f>
        <v>9.3400000000000011E-2</v>
      </c>
      <c r="L4632" s="61" t="str">
        <f t="shared" si="433"/>
        <v/>
      </c>
      <c r="M4632" s="61">
        <f t="shared" si="437"/>
        <v>16.400000000004411</v>
      </c>
      <c r="N4632" s="59">
        <f t="shared" si="435"/>
        <v>92</v>
      </c>
      <c r="O4632" s="59">
        <f t="shared" si="436"/>
        <v>1</v>
      </c>
    </row>
    <row r="4633" spans="1:15" ht="12.5" customHeight="1" x14ac:dyDescent="0.35">
      <c r="A4633" s="2">
        <v>92</v>
      </c>
      <c r="B4633" s="2" t="s">
        <v>56</v>
      </c>
      <c r="C4633" s="69">
        <v>194.36670000000001</v>
      </c>
      <c r="D4633" t="s">
        <v>50</v>
      </c>
      <c r="E4633" s="2" t="s">
        <v>42</v>
      </c>
      <c r="F4633" s="2" t="s">
        <v>55</v>
      </c>
      <c r="G4633" s="2">
        <v>2.8E-3</v>
      </c>
      <c r="H4633" s="2">
        <f>IF(OR(G4633="",G4634="",G4635="",G4636=""),"",(SUMIF(A4633:A$7000,A4633,G4633:G$7000)))</f>
        <v>7.2399999999999992E-2</v>
      </c>
      <c r="I4633" s="55" t="str">
        <f t="shared" si="432"/>
        <v/>
      </c>
      <c r="J4633" s="61" t="str">
        <f t="shared" si="434"/>
        <v/>
      </c>
      <c r="K4633" s="55">
        <f t="array" ref="K4633">(MAX(IF($A4633=InsertVoiceSwitchActivateLOG!A$1:A$7000,InsertVoiceSwitchActivateLOG!H$1:H$7000,0)))</f>
        <v>9.3400000000000011E-2</v>
      </c>
      <c r="L4633" s="55" t="str">
        <f t="shared" si="433"/>
        <v/>
      </c>
      <c r="M4633" s="55">
        <f t="shared" si="437"/>
        <v>16.60000000001105</v>
      </c>
      <c r="N4633" s="59">
        <f t="shared" si="435"/>
        <v>92</v>
      </c>
      <c r="O4633" s="59">
        <f t="shared" si="436"/>
        <v>1</v>
      </c>
    </row>
    <row r="4634" spans="1:15" ht="12.5" customHeight="1" x14ac:dyDescent="0.35">
      <c r="A4634" s="61">
        <v>92</v>
      </c>
      <c r="B4634" s="61" t="s">
        <v>56</v>
      </c>
      <c r="C4634" s="70">
        <v>194.38200000000001</v>
      </c>
      <c r="D4634" s="59" t="s">
        <v>50</v>
      </c>
      <c r="E4634" s="61" t="s">
        <v>42</v>
      </c>
      <c r="F4634" s="61" t="s">
        <v>55</v>
      </c>
      <c r="G4634" s="61">
        <v>3.8E-3</v>
      </c>
      <c r="H4634" s="61">
        <f>IF(OR(G4634="",G4635="",G4636="",G4637=""),"",(SUMIF(A4634:A$7000,A4634,G4634:G$7000)))</f>
        <v>6.9599999999999995E-2</v>
      </c>
      <c r="I4634" s="61" t="str">
        <f t="shared" ref="I4634:I4697" si="438">IF(L4634="","",A4634)</f>
        <v/>
      </c>
      <c r="J4634" s="61" t="str">
        <f t="shared" si="434"/>
        <v/>
      </c>
      <c r="K4634" s="61">
        <f t="array" ref="K4634">(MAX(IF($A4634=InsertVoiceSwitchActivateLOG!A$1:A$7000,InsertVoiceSwitchActivateLOG!H$1:H$7000,0)))</f>
        <v>9.3400000000000011E-2</v>
      </c>
      <c r="L4634" s="61" t="str">
        <f t="shared" ref="L4634:L4697" si="439">IF(H4634="","",IF(AND(H4633="",H4632="",H4631=""),C4634,""))</f>
        <v/>
      </c>
      <c r="M4634" s="61">
        <f t="shared" si="437"/>
        <v>15.299999999996317</v>
      </c>
      <c r="N4634" s="59">
        <f t="shared" si="435"/>
        <v>92</v>
      </c>
      <c r="O4634" s="59">
        <f t="shared" si="436"/>
        <v>1</v>
      </c>
    </row>
    <row r="4635" spans="1:15" ht="12.5" customHeight="1" x14ac:dyDescent="0.35">
      <c r="A4635" s="2">
        <v>92</v>
      </c>
      <c r="B4635" s="2" t="s">
        <v>56</v>
      </c>
      <c r="C4635" s="69">
        <v>194.3982</v>
      </c>
      <c r="D4635" t="s">
        <v>50</v>
      </c>
      <c r="E4635" s="2" t="s">
        <v>42</v>
      </c>
      <c r="F4635" s="2" t="s">
        <v>55</v>
      </c>
      <c r="G4635" s="2">
        <v>1.06E-2</v>
      </c>
      <c r="H4635" s="2">
        <f>IF(OR(G4635="",G4636="",G4637="",G4638=""),"",(SUMIF(A4635:A$7000,A4635,G4635:G$7000)))</f>
        <v>6.5799999999999997E-2</v>
      </c>
      <c r="I4635" s="55" t="str">
        <f t="shared" si="438"/>
        <v/>
      </c>
      <c r="J4635" s="61" t="str">
        <f t="shared" si="434"/>
        <v/>
      </c>
      <c r="K4635" s="55">
        <f t="array" ref="K4635">(MAX(IF($A4635=InsertVoiceSwitchActivateLOG!A$1:A$7000,InsertVoiceSwitchActivateLOG!H$1:H$7000,0)))</f>
        <v>9.3400000000000011E-2</v>
      </c>
      <c r="L4635" s="55" t="str">
        <f t="shared" si="439"/>
        <v/>
      </c>
      <c r="M4635" s="55">
        <f t="shared" si="437"/>
        <v>16.199999999997772</v>
      </c>
      <c r="N4635" s="59">
        <f t="shared" si="435"/>
        <v>92</v>
      </c>
      <c r="O4635" s="59">
        <f t="shared" si="436"/>
        <v>-1</v>
      </c>
    </row>
    <row r="4636" spans="1:15" ht="12.5" customHeight="1" x14ac:dyDescent="0.35">
      <c r="A4636" s="61">
        <v>92</v>
      </c>
      <c r="B4636" s="61" t="s">
        <v>56</v>
      </c>
      <c r="C4636" s="70">
        <v>194.41480000000001</v>
      </c>
      <c r="D4636" s="59" t="s">
        <v>50</v>
      </c>
      <c r="E4636" s="61" t="s">
        <v>42</v>
      </c>
      <c r="F4636" s="61" t="s">
        <v>55</v>
      </c>
      <c r="G4636" s="61">
        <v>5.5999999999999999E-3</v>
      </c>
      <c r="H4636" s="61">
        <f>IF(OR(G4636="",G4637="",G4638="",G4639=""),"",(SUMIF(A4636:A$7000,A4636,G4636:G$7000)))</f>
        <v>5.5200000000000013E-2</v>
      </c>
      <c r="I4636" s="61" t="str">
        <f t="shared" si="438"/>
        <v/>
      </c>
      <c r="J4636" s="61" t="str">
        <f t="shared" si="434"/>
        <v/>
      </c>
      <c r="K4636" s="61">
        <f t="array" ref="K4636">(MAX(IF($A4636=InsertVoiceSwitchActivateLOG!A$1:A$7000,InsertVoiceSwitchActivateLOG!H$1:H$7000,0)))</f>
        <v>9.3400000000000011E-2</v>
      </c>
      <c r="L4636" s="61" t="str">
        <f t="shared" si="439"/>
        <v/>
      </c>
      <c r="M4636" s="61">
        <f t="shared" si="437"/>
        <v>16.60000000001105</v>
      </c>
      <c r="N4636" s="59">
        <f t="shared" si="435"/>
        <v>92</v>
      </c>
      <c r="O4636" s="59">
        <f t="shared" si="436"/>
        <v>1</v>
      </c>
    </row>
    <row r="4637" spans="1:15" ht="12.5" customHeight="1" x14ac:dyDescent="0.35">
      <c r="A4637" s="2">
        <v>92</v>
      </c>
      <c r="B4637" s="2" t="s">
        <v>56</v>
      </c>
      <c r="C4637" s="69">
        <v>194.43270000000001</v>
      </c>
      <c r="D4637" t="s">
        <v>50</v>
      </c>
      <c r="E4637" s="2" t="s">
        <v>42</v>
      </c>
      <c r="F4637" s="2" t="s">
        <v>55</v>
      </c>
      <c r="G4637" s="2">
        <v>9.4999999999999998E-3</v>
      </c>
      <c r="H4637" s="2">
        <f>IF(OR(G4637="",G4638="",G4639="",G4640=""),"",(SUMIF(A4637:A$7000,A4637,G4637:G$7000)))</f>
        <v>4.9600000000000012E-2</v>
      </c>
      <c r="I4637" s="55" t="str">
        <f t="shared" si="438"/>
        <v/>
      </c>
      <c r="J4637" s="61" t="str">
        <f t="shared" si="434"/>
        <v/>
      </c>
      <c r="K4637" s="55">
        <f t="array" ref="K4637">(MAX(IF($A4637=InsertVoiceSwitchActivateLOG!A$1:A$7000,InsertVoiceSwitchActivateLOG!H$1:H$7000,0)))</f>
        <v>9.3400000000000011E-2</v>
      </c>
      <c r="L4637" s="55" t="str">
        <f t="shared" si="439"/>
        <v/>
      </c>
      <c r="M4637" s="55">
        <f t="shared" si="437"/>
        <v>17.899999999997362</v>
      </c>
      <c r="N4637" s="59">
        <f t="shared" si="435"/>
        <v>92</v>
      </c>
      <c r="O4637" s="59">
        <f t="shared" si="436"/>
        <v>-1</v>
      </c>
    </row>
    <row r="4638" spans="1:15" ht="12.5" customHeight="1" x14ac:dyDescent="0.35">
      <c r="A4638" s="61">
        <v>92</v>
      </c>
      <c r="B4638" s="61" t="s">
        <v>56</v>
      </c>
      <c r="C4638" s="70">
        <v>194.44929999999999</v>
      </c>
      <c r="D4638" s="59" t="s">
        <v>50</v>
      </c>
      <c r="E4638" s="61" t="s">
        <v>42</v>
      </c>
      <c r="F4638" s="61" t="s">
        <v>55</v>
      </c>
      <c r="G4638" s="61">
        <v>3.8E-3</v>
      </c>
      <c r="H4638" s="61">
        <f>IF(OR(G4638="",G4639="",G4640="",G4641=""),"",(SUMIF(A4638:A$7000,A4638,G4638:G$7000)))</f>
        <v>4.0100000000000004E-2</v>
      </c>
      <c r="I4638" s="61" t="str">
        <f t="shared" si="438"/>
        <v/>
      </c>
      <c r="J4638" s="61" t="str">
        <f t="shared" si="434"/>
        <v/>
      </c>
      <c r="K4638" s="61">
        <f t="array" ref="K4638">(MAX(IF($A4638=InsertVoiceSwitchActivateLOG!A$1:A$7000,InsertVoiceSwitchActivateLOG!H$1:H$7000,0)))</f>
        <v>9.3400000000000011E-2</v>
      </c>
      <c r="L4638" s="61" t="str">
        <f t="shared" si="439"/>
        <v/>
      </c>
      <c r="M4638" s="61">
        <f t="shared" si="437"/>
        <v>16.599999999982629</v>
      </c>
      <c r="N4638" s="59">
        <f t="shared" si="435"/>
        <v>92</v>
      </c>
      <c r="O4638" s="59">
        <f t="shared" si="436"/>
        <v>1</v>
      </c>
    </row>
    <row r="4639" spans="1:15" ht="12.5" customHeight="1" x14ac:dyDescent="0.35">
      <c r="A4639" s="2">
        <v>92</v>
      </c>
      <c r="B4639" s="2" t="s">
        <v>56</v>
      </c>
      <c r="C4639" s="69">
        <v>194.47649999999999</v>
      </c>
      <c r="D4639" t="s">
        <v>50</v>
      </c>
      <c r="E4639" s="2" t="s">
        <v>42</v>
      </c>
      <c r="F4639" s="2" t="s">
        <v>55</v>
      </c>
      <c r="G4639" s="2">
        <v>0.01</v>
      </c>
      <c r="H4639" s="2">
        <f>IF(OR(G4639="",G4640="",G4641="",G4642=""),"",(SUMIF(A4639:A$7000,A4639,G4639:G$7000)))</f>
        <v>3.6300000000000006E-2</v>
      </c>
      <c r="I4639" s="55" t="str">
        <f t="shared" si="438"/>
        <v/>
      </c>
      <c r="J4639" s="61" t="str">
        <f t="shared" si="434"/>
        <v/>
      </c>
      <c r="K4639" s="55">
        <f t="array" ref="K4639">(MAX(IF($A4639=InsertVoiceSwitchActivateLOG!A$1:A$7000,InsertVoiceSwitchActivateLOG!H$1:H$7000,0)))</f>
        <v>9.3400000000000011E-2</v>
      </c>
      <c r="L4639" s="55" t="str">
        <f t="shared" si="439"/>
        <v/>
      </c>
      <c r="M4639" s="55">
        <f t="shared" si="437"/>
        <v>27.199999999993452</v>
      </c>
      <c r="N4639" s="59">
        <f t="shared" si="435"/>
        <v>92</v>
      </c>
      <c r="O4639" s="59">
        <f t="shared" si="436"/>
        <v>1</v>
      </c>
    </row>
    <row r="4640" spans="1:15" ht="12.5" customHeight="1" x14ac:dyDescent="0.35">
      <c r="A4640" s="61">
        <v>92</v>
      </c>
      <c r="B4640" s="61" t="s">
        <v>56</v>
      </c>
      <c r="C4640" s="70">
        <v>194.5052</v>
      </c>
      <c r="D4640" s="59" t="s">
        <v>50</v>
      </c>
      <c r="E4640" s="61" t="s">
        <v>42</v>
      </c>
      <c r="F4640" s="61" t="s">
        <v>55</v>
      </c>
      <c r="G4640" s="61">
        <v>0.01</v>
      </c>
      <c r="H4640" s="61">
        <f>IF(OR(G4640="",G4641="",G4642="",G4643=""),"",(SUMIF(A4640:A$7000,A4640,G4640:G$7000)))</f>
        <v>2.6300000000000004E-2</v>
      </c>
      <c r="I4640" s="61" t="str">
        <f t="shared" si="438"/>
        <v/>
      </c>
      <c r="J4640" s="61" t="str">
        <f t="shared" si="434"/>
        <v/>
      </c>
      <c r="K4640" s="61">
        <f t="array" ref="K4640">(MAX(IF($A4640=InsertVoiceSwitchActivateLOG!A$1:A$7000,InsertVoiceSwitchActivateLOG!H$1:H$7000,0)))</f>
        <v>9.3400000000000011E-2</v>
      </c>
      <c r="L4640" s="61" t="str">
        <f t="shared" si="439"/>
        <v/>
      </c>
      <c r="M4640" s="61">
        <f t="shared" si="437"/>
        <v>28.700000000014825</v>
      </c>
      <c r="N4640" s="59">
        <f t="shared" si="435"/>
        <v>92</v>
      </c>
      <c r="O4640" s="59">
        <f t="shared" si="436"/>
        <v>-1</v>
      </c>
    </row>
    <row r="4641" spans="1:15" ht="12.5" customHeight="1" x14ac:dyDescent="0.35">
      <c r="A4641" s="2">
        <v>92</v>
      </c>
      <c r="B4641" s="2" t="s">
        <v>56</v>
      </c>
      <c r="C4641" s="69">
        <v>194.5291</v>
      </c>
      <c r="D4641" t="s">
        <v>50</v>
      </c>
      <c r="E4641" s="2" t="s">
        <v>42</v>
      </c>
      <c r="F4641" s="2" t="s">
        <v>55</v>
      </c>
      <c r="G4641" s="2">
        <v>5.8999999999999999E-3</v>
      </c>
      <c r="H4641" s="2">
        <f>IF(OR(G4641="",G4642="",G4643="",G4644=""),"",(SUMIF(A4641:A$7000,A4641,G4641:G$7000)))</f>
        <v>1.6300000000000002E-2</v>
      </c>
      <c r="I4641" s="55" t="str">
        <f t="shared" si="438"/>
        <v/>
      </c>
      <c r="J4641" s="61" t="str">
        <f t="shared" si="434"/>
        <v/>
      </c>
      <c r="K4641" s="55">
        <f t="array" ref="K4641">(MAX(IF($A4641=InsertVoiceSwitchActivateLOG!A$1:A$7000,InsertVoiceSwitchActivateLOG!H$1:H$7000,0)))</f>
        <v>9.3400000000000011E-2</v>
      </c>
      <c r="L4641" s="55" t="str">
        <f t="shared" si="439"/>
        <v/>
      </c>
      <c r="M4641" s="55">
        <f t="shared" si="437"/>
        <v>23.89999999999759</v>
      </c>
      <c r="N4641" s="59">
        <f t="shared" si="435"/>
        <v>92</v>
      </c>
      <c r="O4641" s="59">
        <f t="shared" si="436"/>
        <v>-1</v>
      </c>
    </row>
    <row r="4642" spans="1:15" ht="12.5" customHeight="1" x14ac:dyDescent="0.35">
      <c r="A4642" s="61">
        <v>92</v>
      </c>
      <c r="B4642" s="61" t="s">
        <v>56</v>
      </c>
      <c r="C4642" s="70">
        <v>194.5523</v>
      </c>
      <c r="D4642" s="59" t="s">
        <v>50</v>
      </c>
      <c r="E4642" s="61" t="s">
        <v>42</v>
      </c>
      <c r="F4642" s="61" t="s">
        <v>55</v>
      </c>
      <c r="G4642" s="61">
        <v>3.0000000000000001E-3</v>
      </c>
      <c r="H4642" s="61">
        <f>IF(OR(G4642="",G4643="",G4644="",G4645=""),"",(SUMIF(A4642:A$7000,A4642,G4642:G$7000)))</f>
        <v>1.04E-2</v>
      </c>
      <c r="I4642" s="61" t="str">
        <f t="shared" si="438"/>
        <v/>
      </c>
      <c r="J4642" s="61" t="str">
        <f t="shared" si="434"/>
        <v/>
      </c>
      <c r="K4642" s="61">
        <f t="array" ref="K4642">(MAX(IF($A4642=InsertVoiceSwitchActivateLOG!A$1:A$7000,InsertVoiceSwitchActivateLOG!H$1:H$7000,0)))</f>
        <v>9.3400000000000011E-2</v>
      </c>
      <c r="L4642" s="61" t="str">
        <f t="shared" si="439"/>
        <v/>
      </c>
      <c r="M4642" s="61">
        <f t="shared" si="437"/>
        <v>23.200000000002774</v>
      </c>
      <c r="N4642" s="59">
        <f t="shared" si="435"/>
        <v>92</v>
      </c>
      <c r="O4642" s="59">
        <f t="shared" si="436"/>
        <v>1</v>
      </c>
    </row>
    <row r="4643" spans="1:15" ht="12.5" customHeight="1" x14ac:dyDescent="0.35">
      <c r="A4643" s="2">
        <v>92</v>
      </c>
      <c r="B4643" s="2" t="s">
        <v>56</v>
      </c>
      <c r="C4643" s="69">
        <v>194.5744</v>
      </c>
      <c r="D4643" t="s">
        <v>50</v>
      </c>
      <c r="E4643" s="2" t="s">
        <v>42</v>
      </c>
      <c r="F4643" s="2" t="s">
        <v>55</v>
      </c>
      <c r="G4643" s="2">
        <v>5.1000000000000004E-3</v>
      </c>
      <c r="H4643" s="2" t="str">
        <f>IF(OR(G4643="",G4644="",G4645="",G4646=""),"",(SUMIF(A4643:A$7000,A4643,G4643:G$7000)))</f>
        <v/>
      </c>
      <c r="I4643" s="55" t="str">
        <f t="shared" si="438"/>
        <v/>
      </c>
      <c r="J4643" s="61" t="str">
        <f t="shared" si="434"/>
        <v/>
      </c>
      <c r="K4643" s="55">
        <f t="array" ref="K4643">(MAX(IF($A4643=InsertVoiceSwitchActivateLOG!A$1:A$7000,InsertVoiceSwitchActivateLOG!H$1:H$7000,0)))</f>
        <v>9.3400000000000011E-2</v>
      </c>
      <c r="L4643" s="55" t="str">
        <f t="shared" si="439"/>
        <v/>
      </c>
      <c r="M4643" s="55">
        <f t="shared" si="437"/>
        <v>22.099999999994679</v>
      </c>
      <c r="N4643" s="59">
        <f t="shared" si="435"/>
        <v>92</v>
      </c>
      <c r="O4643" s="59">
        <f t="shared" si="436"/>
        <v>-1</v>
      </c>
    </row>
    <row r="4644" spans="1:15" ht="12.5" customHeight="1" x14ac:dyDescent="0.35">
      <c r="A4644" s="61">
        <v>92</v>
      </c>
      <c r="B4644" s="61" t="s">
        <v>56</v>
      </c>
      <c r="C4644" s="70">
        <v>194.5934</v>
      </c>
      <c r="D4644" s="59" t="s">
        <v>50</v>
      </c>
      <c r="E4644" s="61" t="s">
        <v>42</v>
      </c>
      <c r="F4644" s="61" t="s">
        <v>55</v>
      </c>
      <c r="G4644" s="61">
        <v>2E-3</v>
      </c>
      <c r="H4644" s="61" t="str">
        <f>IF(OR(G4644="",G4645="",G4646="",G4647=""),"",(SUMIF(A4644:A$7000,A4644,G4644:G$7000)))</f>
        <v/>
      </c>
      <c r="I4644" s="61" t="str">
        <f t="shared" si="438"/>
        <v/>
      </c>
      <c r="J4644" s="61" t="str">
        <f t="shared" si="434"/>
        <v/>
      </c>
      <c r="K4644" s="61">
        <f t="array" ref="K4644">(MAX(IF($A4644=InsertVoiceSwitchActivateLOG!A$1:A$7000,InsertVoiceSwitchActivateLOG!H$1:H$7000,0)))</f>
        <v>9.3400000000000011E-2</v>
      </c>
      <c r="L4644" s="61" t="str">
        <f t="shared" si="439"/>
        <v/>
      </c>
      <c r="M4644" s="61">
        <f t="shared" si="437"/>
        <v>19.000000000005457</v>
      </c>
      <c r="N4644" s="59">
        <f t="shared" si="435"/>
        <v>92</v>
      </c>
      <c r="O4644" s="59">
        <f t="shared" si="436"/>
        <v>-1</v>
      </c>
    </row>
    <row r="4645" spans="1:15" ht="12.5" customHeight="1" x14ac:dyDescent="0.35">
      <c r="A4645" s="2">
        <v>92</v>
      </c>
      <c r="B4645" s="2" t="s">
        <v>54</v>
      </c>
      <c r="C4645" s="69">
        <v>194.614</v>
      </c>
      <c r="D4645" t="s">
        <v>50</v>
      </c>
      <c r="E4645" s="2" t="s">
        <v>42</v>
      </c>
      <c r="F4645" s="2" t="s">
        <v>55</v>
      </c>
      <c r="G4645" s="2">
        <v>2.9999999999999997E-4</v>
      </c>
      <c r="H4645" s="2" t="str">
        <f>IF(OR(G4645="",G4646="",G4647="",G4648=""),"",(SUMIF(A4645:A$7000,A4645,G4645:G$7000)))</f>
        <v/>
      </c>
      <c r="I4645" s="55" t="str">
        <f t="shared" si="438"/>
        <v/>
      </c>
      <c r="J4645" s="61" t="str">
        <f t="shared" si="434"/>
        <v/>
      </c>
      <c r="K4645" s="55">
        <f t="array" ref="K4645">(MAX(IF($A4645=InsertVoiceSwitchActivateLOG!A$1:A$7000,InsertVoiceSwitchActivateLOG!H$1:H$7000,0)))</f>
        <v>9.3400000000000011E-2</v>
      </c>
      <c r="L4645" s="55" t="str">
        <f t="shared" si="439"/>
        <v/>
      </c>
      <c r="M4645" s="55">
        <f t="shared" si="437"/>
        <v>20.600000000001728</v>
      </c>
      <c r="N4645" s="59" t="str">
        <f t="shared" si="435"/>
        <v/>
      </c>
      <c r="O4645" s="59" t="str">
        <f t="shared" si="436"/>
        <v/>
      </c>
    </row>
    <row r="4646" spans="1:15" ht="12.5" customHeight="1" x14ac:dyDescent="0.35">
      <c r="A4646" s="61">
        <v>92</v>
      </c>
      <c r="B4646" s="61" t="s">
        <v>54</v>
      </c>
      <c r="C4646" s="70">
        <v>194.63310000000001</v>
      </c>
      <c r="D4646" s="59" t="s">
        <v>50</v>
      </c>
      <c r="E4646" s="61" t="s">
        <v>42</v>
      </c>
      <c r="F4646" s="61" t="s">
        <v>55</v>
      </c>
      <c r="G4646" s="61"/>
      <c r="H4646" s="61" t="str">
        <f>IF(OR(G4646="",G4647="",G4648="",G4649=""),"",(SUMIF(A4646:A$7000,A4646,G4646:G$7000)))</f>
        <v/>
      </c>
      <c r="I4646" s="61" t="str">
        <f t="shared" si="438"/>
        <v/>
      </c>
      <c r="J4646" s="61" t="str">
        <f t="shared" si="434"/>
        <v/>
      </c>
      <c r="K4646" s="61">
        <f t="array" ref="K4646">(MAX(IF($A4646=InsertVoiceSwitchActivateLOG!A$1:A$7000,InsertVoiceSwitchActivateLOG!H$1:H$7000,0)))</f>
        <v>9.3400000000000011E-2</v>
      </c>
      <c r="L4646" s="61" t="str">
        <f t="shared" si="439"/>
        <v/>
      </c>
      <c r="M4646" s="61">
        <f t="shared" si="437"/>
        <v>19.100000000008777</v>
      </c>
      <c r="N4646" s="59" t="str">
        <f t="shared" si="435"/>
        <v/>
      </c>
      <c r="O4646" s="59" t="str">
        <f t="shared" si="436"/>
        <v/>
      </c>
    </row>
    <row r="4647" spans="1:15" ht="12.5" customHeight="1" x14ac:dyDescent="0.35">
      <c r="A4647" s="2">
        <v>93</v>
      </c>
      <c r="B4647" s="2" t="s">
        <v>54</v>
      </c>
      <c r="C4647" s="69">
        <v>195.65520000000001</v>
      </c>
      <c r="D4647" t="s">
        <v>50</v>
      </c>
      <c r="E4647" s="2" t="s">
        <v>41</v>
      </c>
      <c r="F4647" s="2" t="s">
        <v>55</v>
      </c>
      <c r="G4647" s="2"/>
      <c r="H4647" s="2" t="str">
        <f>IF(OR(G4647="",G4648="",G4649="",G4650=""),"",(SUMIF(A4647:A$7000,A4647,G4647:G$7000)))</f>
        <v/>
      </c>
      <c r="I4647" s="55" t="str">
        <f t="shared" si="438"/>
        <v/>
      </c>
      <c r="J4647" s="61" t="str">
        <f t="shared" si="434"/>
        <v/>
      </c>
      <c r="K4647" s="55">
        <f t="array" ref="K4647">(MAX(IF($A4647=InsertVoiceSwitchActivateLOG!A$1:A$7000,InsertVoiceSwitchActivateLOG!H$1:H$7000,0)))</f>
        <v>2.8500000000000001E-2</v>
      </c>
      <c r="L4647" s="55" t="str">
        <f t="shared" si="439"/>
        <v/>
      </c>
      <c r="M4647" s="55">
        <f t="shared" si="437"/>
        <v>0</v>
      </c>
      <c r="N4647" s="59" t="str">
        <f t="shared" si="435"/>
        <v/>
      </c>
      <c r="O4647" s="59" t="str">
        <f t="shared" si="436"/>
        <v/>
      </c>
    </row>
    <row r="4648" spans="1:15" ht="12.5" customHeight="1" x14ac:dyDescent="0.35">
      <c r="A4648" s="61">
        <v>93</v>
      </c>
      <c r="B4648" s="61" t="s">
        <v>54</v>
      </c>
      <c r="C4648" s="70">
        <v>195.67779999999999</v>
      </c>
      <c r="D4648" s="59" t="s">
        <v>50</v>
      </c>
      <c r="E4648" s="61" t="s">
        <v>41</v>
      </c>
      <c r="F4648" s="61" t="s">
        <v>55</v>
      </c>
      <c r="G4648" s="61"/>
      <c r="H4648" s="61" t="str">
        <f>IF(OR(G4648="",G4649="",G4650="",G4651=""),"",(SUMIF(A4648:A$7000,A4648,G4648:G$7000)))</f>
        <v/>
      </c>
      <c r="I4648" s="61" t="str">
        <f t="shared" si="438"/>
        <v/>
      </c>
      <c r="J4648" s="61" t="str">
        <f t="shared" si="434"/>
        <v/>
      </c>
      <c r="K4648" s="61">
        <f t="array" ref="K4648">(MAX(IF($A4648=InsertVoiceSwitchActivateLOG!A$1:A$7000,InsertVoiceSwitchActivateLOG!H$1:H$7000,0)))</f>
        <v>2.8500000000000001E-2</v>
      </c>
      <c r="L4648" s="61" t="str">
        <f t="shared" si="439"/>
        <v/>
      </c>
      <c r="M4648" s="61">
        <f t="shared" si="437"/>
        <v>22.599999999982856</v>
      </c>
      <c r="N4648" s="59" t="str">
        <f t="shared" si="435"/>
        <v/>
      </c>
      <c r="O4648" s="59" t="str">
        <f t="shared" si="436"/>
        <v/>
      </c>
    </row>
    <row r="4649" spans="1:15" ht="12.5" customHeight="1" x14ac:dyDescent="0.35">
      <c r="A4649" s="2">
        <v>93</v>
      </c>
      <c r="B4649" s="2" t="s">
        <v>54</v>
      </c>
      <c r="C4649" s="69">
        <v>195.70160000000001</v>
      </c>
      <c r="D4649" t="s">
        <v>50</v>
      </c>
      <c r="E4649" s="2" t="s">
        <v>41</v>
      </c>
      <c r="F4649" s="2" t="s">
        <v>55</v>
      </c>
      <c r="G4649" s="2"/>
      <c r="H4649" s="2" t="str">
        <f>IF(OR(G4649="",G4650="",G4651="",G4652=""),"",(SUMIF(A4649:A$7000,A4649,G4649:G$7000)))</f>
        <v/>
      </c>
      <c r="I4649" s="55" t="str">
        <f t="shared" si="438"/>
        <v/>
      </c>
      <c r="J4649" s="61" t="str">
        <f t="shared" si="434"/>
        <v/>
      </c>
      <c r="K4649" s="55">
        <f t="array" ref="K4649">(MAX(IF($A4649=InsertVoiceSwitchActivateLOG!A$1:A$7000,InsertVoiceSwitchActivateLOG!H$1:H$7000,0)))</f>
        <v>2.8500000000000001E-2</v>
      </c>
      <c r="L4649" s="55" t="str">
        <f t="shared" si="439"/>
        <v/>
      </c>
      <c r="M4649" s="55">
        <f t="shared" si="437"/>
        <v>23.800000000022692</v>
      </c>
      <c r="N4649" s="59" t="str">
        <f t="shared" si="435"/>
        <v/>
      </c>
      <c r="O4649" s="59" t="str">
        <f t="shared" si="436"/>
        <v/>
      </c>
    </row>
    <row r="4650" spans="1:15" ht="12.5" customHeight="1" x14ac:dyDescent="0.35">
      <c r="A4650" s="61">
        <v>93</v>
      </c>
      <c r="B4650" s="61" t="s">
        <v>54</v>
      </c>
      <c r="C4650" s="70">
        <v>195.71860000000001</v>
      </c>
      <c r="D4650" s="59" t="s">
        <v>50</v>
      </c>
      <c r="E4650" s="61" t="s">
        <v>41</v>
      </c>
      <c r="F4650" s="61" t="s">
        <v>55</v>
      </c>
      <c r="G4650" s="61"/>
      <c r="H4650" s="61" t="str">
        <f>IF(OR(G4650="",G4651="",G4652="",G4653=""),"",(SUMIF(A4650:A$7000,A4650,G4650:G$7000)))</f>
        <v/>
      </c>
      <c r="I4650" s="61" t="str">
        <f t="shared" si="438"/>
        <v/>
      </c>
      <c r="J4650" s="61" t="str">
        <f t="shared" si="434"/>
        <v/>
      </c>
      <c r="K4650" s="61">
        <f t="array" ref="K4650">(MAX(IF($A4650=InsertVoiceSwitchActivateLOG!A$1:A$7000,InsertVoiceSwitchActivateLOG!H$1:H$7000,0)))</f>
        <v>2.8500000000000001E-2</v>
      </c>
      <c r="L4650" s="61" t="str">
        <f t="shared" si="439"/>
        <v/>
      </c>
      <c r="M4650" s="61">
        <f t="shared" si="437"/>
        <v>16.999999999995907</v>
      </c>
      <c r="N4650" s="59" t="str">
        <f t="shared" si="435"/>
        <v/>
      </c>
      <c r="O4650" s="59" t="str">
        <f t="shared" si="436"/>
        <v/>
      </c>
    </row>
    <row r="4651" spans="1:15" ht="12.5" customHeight="1" x14ac:dyDescent="0.35">
      <c r="A4651" s="2">
        <v>93</v>
      </c>
      <c r="B4651" s="2" t="s">
        <v>54</v>
      </c>
      <c r="C4651" s="69">
        <v>195.73419999999999</v>
      </c>
      <c r="D4651" t="s">
        <v>50</v>
      </c>
      <c r="E4651" s="2" t="s">
        <v>41</v>
      </c>
      <c r="F4651" s="2" t="s">
        <v>55</v>
      </c>
      <c r="G4651" s="2"/>
      <c r="H4651" s="2" t="str">
        <f>IF(OR(G4651="",G4652="",G4653="",G4654=""),"",(SUMIF(A4651:A$7000,A4651,G4651:G$7000)))</f>
        <v/>
      </c>
      <c r="I4651" s="55" t="str">
        <f t="shared" si="438"/>
        <v/>
      </c>
      <c r="J4651" s="61" t="str">
        <f t="shared" si="434"/>
        <v/>
      </c>
      <c r="K4651" s="55">
        <f t="array" ref="K4651">(MAX(IF($A4651=InsertVoiceSwitchActivateLOG!A$1:A$7000,InsertVoiceSwitchActivateLOG!H$1:H$7000,0)))</f>
        <v>2.8500000000000001E-2</v>
      </c>
      <c r="L4651" s="55" t="str">
        <f t="shared" si="439"/>
        <v/>
      </c>
      <c r="M4651" s="55">
        <f t="shared" si="437"/>
        <v>15.599999999977854</v>
      </c>
      <c r="N4651" s="59" t="str">
        <f t="shared" si="435"/>
        <v/>
      </c>
      <c r="O4651" s="59" t="str">
        <f t="shared" si="436"/>
        <v/>
      </c>
    </row>
    <row r="4652" spans="1:15" ht="12.5" customHeight="1" x14ac:dyDescent="0.35">
      <c r="A4652" s="61">
        <v>93</v>
      </c>
      <c r="B4652" s="61" t="s">
        <v>54</v>
      </c>
      <c r="C4652" s="70">
        <v>195.7508</v>
      </c>
      <c r="D4652" s="59" t="s">
        <v>50</v>
      </c>
      <c r="E4652" s="61" t="s">
        <v>41</v>
      </c>
      <c r="F4652" s="61" t="s">
        <v>55</v>
      </c>
      <c r="G4652" s="61"/>
      <c r="H4652" s="61" t="str">
        <f>IF(OR(G4652="",G4653="",G4654="",G4655=""),"",(SUMIF(A4652:A$7000,A4652,G4652:G$7000)))</f>
        <v/>
      </c>
      <c r="I4652" s="61" t="str">
        <f t="shared" si="438"/>
        <v/>
      </c>
      <c r="J4652" s="61" t="str">
        <f t="shared" si="434"/>
        <v/>
      </c>
      <c r="K4652" s="61">
        <f t="array" ref="K4652">(MAX(IF($A4652=InsertVoiceSwitchActivateLOG!A$1:A$7000,InsertVoiceSwitchActivateLOG!H$1:H$7000,0)))</f>
        <v>2.8500000000000001E-2</v>
      </c>
      <c r="L4652" s="61" t="str">
        <f t="shared" si="439"/>
        <v/>
      </c>
      <c r="M4652" s="61">
        <f t="shared" si="437"/>
        <v>16.60000000001105</v>
      </c>
      <c r="N4652" s="59" t="str">
        <f t="shared" si="435"/>
        <v/>
      </c>
      <c r="O4652" s="59" t="str">
        <f t="shared" si="436"/>
        <v/>
      </c>
    </row>
    <row r="4653" spans="1:15" ht="12.5" customHeight="1" x14ac:dyDescent="0.35">
      <c r="A4653" s="2">
        <v>93</v>
      </c>
      <c r="B4653" s="2" t="s">
        <v>54</v>
      </c>
      <c r="C4653" s="69">
        <v>195.767</v>
      </c>
      <c r="D4653" t="s">
        <v>50</v>
      </c>
      <c r="E4653" s="2" t="s">
        <v>41</v>
      </c>
      <c r="F4653" s="2" t="s">
        <v>55</v>
      </c>
      <c r="G4653" s="2"/>
      <c r="H4653" s="2" t="str">
        <f>IF(OR(G4653="",G4654="",G4655="",G4656=""),"",(SUMIF(A4653:A$7000,A4653,G4653:G$7000)))</f>
        <v/>
      </c>
      <c r="I4653" s="55" t="str">
        <f t="shared" si="438"/>
        <v/>
      </c>
      <c r="J4653" s="61" t="str">
        <f t="shared" si="434"/>
        <v/>
      </c>
      <c r="K4653" s="55">
        <f t="array" ref="K4653">(MAX(IF($A4653=InsertVoiceSwitchActivateLOG!A$1:A$7000,InsertVoiceSwitchActivateLOG!H$1:H$7000,0)))</f>
        <v>2.8500000000000001E-2</v>
      </c>
      <c r="L4653" s="55" t="str">
        <f t="shared" si="439"/>
        <v/>
      </c>
      <c r="M4653" s="55">
        <f t="shared" si="437"/>
        <v>16.199999999997772</v>
      </c>
      <c r="N4653" s="59" t="str">
        <f t="shared" si="435"/>
        <v/>
      </c>
      <c r="O4653" s="59" t="str">
        <f t="shared" si="436"/>
        <v/>
      </c>
    </row>
    <row r="4654" spans="1:15" ht="12.5" customHeight="1" x14ac:dyDescent="0.35">
      <c r="A4654" s="61">
        <v>93</v>
      </c>
      <c r="B4654" s="61" t="s">
        <v>54</v>
      </c>
      <c r="C4654" s="70">
        <v>195.78890000000001</v>
      </c>
      <c r="D4654" s="59" t="s">
        <v>50</v>
      </c>
      <c r="E4654" s="61" t="s">
        <v>41</v>
      </c>
      <c r="F4654" s="61" t="s">
        <v>55</v>
      </c>
      <c r="G4654" s="61"/>
      <c r="H4654" s="61" t="str">
        <f>IF(OR(G4654="",G4655="",G4656="",G4657=""),"",(SUMIF(A4654:A$7000,A4654,G4654:G$7000)))</f>
        <v/>
      </c>
      <c r="I4654" s="61" t="str">
        <f t="shared" si="438"/>
        <v/>
      </c>
      <c r="J4654" s="61" t="str">
        <f t="shared" si="434"/>
        <v/>
      </c>
      <c r="K4654" s="61">
        <f t="array" ref="K4654">(MAX(IF($A4654=InsertVoiceSwitchActivateLOG!A$1:A$7000,InsertVoiceSwitchActivateLOG!H$1:H$7000,0)))</f>
        <v>2.8500000000000001E-2</v>
      </c>
      <c r="L4654" s="61" t="str">
        <f t="shared" si="439"/>
        <v/>
      </c>
      <c r="M4654" s="61">
        <f t="shared" si="437"/>
        <v>21.900000000016462</v>
      </c>
      <c r="N4654" s="59" t="str">
        <f t="shared" si="435"/>
        <v/>
      </c>
      <c r="O4654" s="59" t="str">
        <f t="shared" si="436"/>
        <v/>
      </c>
    </row>
    <row r="4655" spans="1:15" ht="12.5" customHeight="1" x14ac:dyDescent="0.35">
      <c r="A4655" s="2">
        <v>93</v>
      </c>
      <c r="B4655" s="2" t="s">
        <v>54</v>
      </c>
      <c r="C4655" s="69">
        <v>195.80410000000001</v>
      </c>
      <c r="D4655" t="s">
        <v>50</v>
      </c>
      <c r="E4655" s="2" t="s">
        <v>41</v>
      </c>
      <c r="F4655" s="2" t="s">
        <v>55</v>
      </c>
      <c r="G4655" s="2"/>
      <c r="H4655" s="2" t="str">
        <f>IF(OR(G4655="",G4656="",G4657="",G4658=""),"",(SUMIF(A4655:A$7000,A4655,G4655:G$7000)))</f>
        <v/>
      </c>
      <c r="I4655" s="55" t="str">
        <f t="shared" si="438"/>
        <v/>
      </c>
      <c r="J4655" s="61" t="str">
        <f t="shared" si="434"/>
        <v/>
      </c>
      <c r="K4655" s="55">
        <f t="array" ref="K4655">(MAX(IF($A4655=InsertVoiceSwitchActivateLOG!A$1:A$7000,InsertVoiceSwitchActivateLOG!H$1:H$7000,0)))</f>
        <v>2.8500000000000001E-2</v>
      </c>
      <c r="L4655" s="55" t="str">
        <f t="shared" si="439"/>
        <v/>
      </c>
      <c r="M4655" s="55">
        <f t="shared" si="437"/>
        <v>15.199999999992997</v>
      </c>
      <c r="N4655" s="59" t="str">
        <f t="shared" si="435"/>
        <v/>
      </c>
      <c r="O4655" s="59" t="str">
        <f t="shared" si="436"/>
        <v/>
      </c>
    </row>
    <row r="4656" spans="1:15" ht="12.5" customHeight="1" x14ac:dyDescent="0.35">
      <c r="A4656" s="61">
        <v>93</v>
      </c>
      <c r="B4656" s="61" t="s">
        <v>54</v>
      </c>
      <c r="C4656" s="70">
        <v>195.8203</v>
      </c>
      <c r="D4656" s="59" t="s">
        <v>50</v>
      </c>
      <c r="E4656" s="61" t="s">
        <v>41</v>
      </c>
      <c r="F4656" s="61" t="s">
        <v>55</v>
      </c>
      <c r="G4656" s="61"/>
      <c r="H4656" s="61" t="str">
        <f>IF(OR(G4656="",G4657="",G4658="",G4659=""),"",(SUMIF(A4656:A$7000,A4656,G4656:G$7000)))</f>
        <v/>
      </c>
      <c r="I4656" s="61" t="str">
        <f t="shared" si="438"/>
        <v/>
      </c>
      <c r="J4656" s="61" t="str">
        <f t="shared" si="434"/>
        <v/>
      </c>
      <c r="K4656" s="61">
        <f t="array" ref="K4656">(MAX(IF($A4656=InsertVoiceSwitchActivateLOG!A$1:A$7000,InsertVoiceSwitchActivateLOG!H$1:H$7000,0)))</f>
        <v>2.8500000000000001E-2</v>
      </c>
      <c r="L4656" s="61" t="str">
        <f t="shared" si="439"/>
        <v/>
      </c>
      <c r="M4656" s="61">
        <f t="shared" si="437"/>
        <v>16.199999999997772</v>
      </c>
      <c r="N4656" s="59" t="str">
        <f t="shared" si="435"/>
        <v/>
      </c>
      <c r="O4656" s="59" t="str">
        <f t="shared" si="436"/>
        <v/>
      </c>
    </row>
    <row r="4657" spans="1:15" ht="12.5" customHeight="1" x14ac:dyDescent="0.35">
      <c r="A4657" s="2">
        <v>93</v>
      </c>
      <c r="B4657" s="2" t="s">
        <v>54</v>
      </c>
      <c r="C4657" s="69">
        <v>195.84020000000001</v>
      </c>
      <c r="D4657" t="s">
        <v>50</v>
      </c>
      <c r="E4657" s="2" t="s">
        <v>41</v>
      </c>
      <c r="F4657" s="2" t="s">
        <v>55</v>
      </c>
      <c r="G4657" s="2"/>
      <c r="H4657" s="2" t="str">
        <f>IF(OR(G4657="",G4658="",G4659="",G4660=""),"",(SUMIF(A4657:A$7000,A4657,G4657:G$7000)))</f>
        <v/>
      </c>
      <c r="I4657" s="55" t="str">
        <f t="shared" si="438"/>
        <v/>
      </c>
      <c r="J4657" s="61" t="str">
        <f t="shared" si="434"/>
        <v/>
      </c>
      <c r="K4657" s="55">
        <f t="array" ref="K4657">(MAX(IF($A4657=InsertVoiceSwitchActivateLOG!A$1:A$7000,InsertVoiceSwitchActivateLOG!H$1:H$7000,0)))</f>
        <v>2.8500000000000001E-2</v>
      </c>
      <c r="L4657" s="55" t="str">
        <f t="shared" si="439"/>
        <v/>
      </c>
      <c r="M4657" s="55">
        <f t="shared" si="437"/>
        <v>19.900000000006912</v>
      </c>
      <c r="N4657" s="59" t="str">
        <f t="shared" si="435"/>
        <v/>
      </c>
      <c r="O4657" s="59" t="str">
        <f t="shared" si="436"/>
        <v/>
      </c>
    </row>
    <row r="4658" spans="1:15" ht="12.5" customHeight="1" x14ac:dyDescent="0.35">
      <c r="A4658" s="61">
        <v>93</v>
      </c>
      <c r="B4658" s="61" t="s">
        <v>54</v>
      </c>
      <c r="C4658" s="70">
        <v>195.8586</v>
      </c>
      <c r="D4658" s="59" t="s">
        <v>50</v>
      </c>
      <c r="E4658" s="61" t="s">
        <v>41</v>
      </c>
      <c r="F4658" s="61" t="s">
        <v>55</v>
      </c>
      <c r="G4658" s="61"/>
      <c r="H4658" s="61" t="str">
        <f>IF(OR(G4658="",G4659="",G4660="",G4661=""),"",(SUMIF(A4658:A$7000,A4658,G4658:G$7000)))</f>
        <v/>
      </c>
      <c r="I4658" s="61" t="str">
        <f t="shared" si="438"/>
        <v/>
      </c>
      <c r="J4658" s="61" t="str">
        <f t="shared" si="434"/>
        <v/>
      </c>
      <c r="K4658" s="61">
        <f t="array" ref="K4658">(MAX(IF($A4658=InsertVoiceSwitchActivateLOG!A$1:A$7000,InsertVoiceSwitchActivateLOG!H$1:H$7000,0)))</f>
        <v>2.8500000000000001E-2</v>
      </c>
      <c r="L4658" s="61" t="str">
        <f t="shared" si="439"/>
        <v/>
      </c>
      <c r="M4658" s="61">
        <f t="shared" si="437"/>
        <v>18.399999999985539</v>
      </c>
      <c r="N4658" s="59" t="str">
        <f t="shared" si="435"/>
        <v/>
      </c>
      <c r="O4658" s="59" t="str">
        <f t="shared" si="436"/>
        <v/>
      </c>
    </row>
    <row r="4659" spans="1:15" ht="12.5" customHeight="1" x14ac:dyDescent="0.35">
      <c r="A4659" s="2">
        <v>93</v>
      </c>
      <c r="B4659" s="2" t="s">
        <v>54</v>
      </c>
      <c r="C4659" s="69">
        <v>195.87739999999999</v>
      </c>
      <c r="D4659" t="s">
        <v>50</v>
      </c>
      <c r="E4659" s="2" t="s">
        <v>41</v>
      </c>
      <c r="F4659" s="2" t="s">
        <v>55</v>
      </c>
      <c r="G4659" s="2"/>
      <c r="H4659" s="2" t="str">
        <f>IF(OR(G4659="",G4660="",G4661="",G4662=""),"",(SUMIF(A4659:A$7000,A4659,G4659:G$7000)))</f>
        <v/>
      </c>
      <c r="I4659" s="55" t="str">
        <f t="shared" si="438"/>
        <v/>
      </c>
      <c r="J4659" s="61" t="str">
        <f t="shared" si="434"/>
        <v/>
      </c>
      <c r="K4659" s="55">
        <f t="array" ref="K4659">(MAX(IF($A4659=InsertVoiceSwitchActivateLOG!A$1:A$7000,InsertVoiceSwitchActivateLOG!H$1:H$7000,0)))</f>
        <v>2.8500000000000001E-2</v>
      </c>
      <c r="L4659" s="55" t="str">
        <f t="shared" si="439"/>
        <v/>
      </c>
      <c r="M4659" s="55">
        <f t="shared" si="437"/>
        <v>18.799999999998818</v>
      </c>
      <c r="N4659" s="59" t="str">
        <f t="shared" si="435"/>
        <v/>
      </c>
      <c r="O4659" s="59" t="str">
        <f t="shared" si="436"/>
        <v/>
      </c>
    </row>
    <row r="4660" spans="1:15" ht="12.5" customHeight="1" x14ac:dyDescent="0.35">
      <c r="A4660" s="61">
        <v>93</v>
      </c>
      <c r="B4660" s="61" t="s">
        <v>54</v>
      </c>
      <c r="C4660" s="70">
        <v>195.8954</v>
      </c>
      <c r="D4660" s="59" t="s">
        <v>50</v>
      </c>
      <c r="E4660" s="61" t="s">
        <v>41</v>
      </c>
      <c r="F4660" s="61" t="s">
        <v>55</v>
      </c>
      <c r="G4660" s="61"/>
      <c r="H4660" s="61" t="str">
        <f>IF(OR(G4660="",G4661="",G4662="",G4663=""),"",(SUMIF(A4660:A$7000,A4660,G4660:G$7000)))</f>
        <v/>
      </c>
      <c r="I4660" s="61" t="str">
        <f t="shared" si="438"/>
        <v/>
      </c>
      <c r="J4660" s="61" t="str">
        <f t="shared" si="434"/>
        <v/>
      </c>
      <c r="K4660" s="61">
        <f t="array" ref="K4660">(MAX(IF($A4660=InsertVoiceSwitchActivateLOG!A$1:A$7000,InsertVoiceSwitchActivateLOG!H$1:H$7000,0)))</f>
        <v>2.8500000000000001E-2</v>
      </c>
      <c r="L4660" s="61" t="str">
        <f t="shared" si="439"/>
        <v/>
      </c>
      <c r="M4660" s="61">
        <f t="shared" si="437"/>
        <v>18.000000000000682</v>
      </c>
      <c r="N4660" s="59" t="str">
        <f t="shared" si="435"/>
        <v/>
      </c>
      <c r="O4660" s="59" t="str">
        <f t="shared" si="436"/>
        <v/>
      </c>
    </row>
    <row r="4661" spans="1:15" ht="12.5" customHeight="1" x14ac:dyDescent="0.35">
      <c r="A4661" s="2">
        <v>93</v>
      </c>
      <c r="B4661" s="2" t="s">
        <v>54</v>
      </c>
      <c r="C4661" s="69">
        <v>195.916</v>
      </c>
      <c r="D4661" t="s">
        <v>50</v>
      </c>
      <c r="E4661" s="2" t="s">
        <v>41</v>
      </c>
      <c r="F4661" s="2" t="s">
        <v>55</v>
      </c>
      <c r="G4661" s="2"/>
      <c r="H4661" s="2" t="str">
        <f>IF(OR(G4661="",G4662="",G4663="",G4664=""),"",(SUMIF(A4661:A$7000,A4661,G4661:G$7000)))</f>
        <v/>
      </c>
      <c r="I4661" s="55" t="str">
        <f t="shared" si="438"/>
        <v/>
      </c>
      <c r="J4661" s="61" t="str">
        <f t="shared" si="434"/>
        <v/>
      </c>
      <c r="K4661" s="55">
        <f t="array" ref="K4661">(MAX(IF($A4661=InsertVoiceSwitchActivateLOG!A$1:A$7000,InsertVoiceSwitchActivateLOG!H$1:H$7000,0)))</f>
        <v>2.8500000000000001E-2</v>
      </c>
      <c r="L4661" s="55" t="str">
        <f t="shared" si="439"/>
        <v/>
      </c>
      <c r="M4661" s="55">
        <f t="shared" si="437"/>
        <v>20.600000000001728</v>
      </c>
      <c r="N4661" s="59" t="str">
        <f t="shared" si="435"/>
        <v/>
      </c>
      <c r="O4661" s="59" t="str">
        <f t="shared" si="436"/>
        <v/>
      </c>
    </row>
    <row r="4662" spans="1:15" ht="12.5" customHeight="1" x14ac:dyDescent="0.35">
      <c r="A4662" s="61">
        <v>93</v>
      </c>
      <c r="B4662" s="61" t="s">
        <v>54</v>
      </c>
      <c r="C4662" s="70">
        <v>195.93960000000001</v>
      </c>
      <c r="D4662" s="59" t="s">
        <v>50</v>
      </c>
      <c r="E4662" s="61" t="s">
        <v>41</v>
      </c>
      <c r="F4662" s="61" t="s">
        <v>55</v>
      </c>
      <c r="G4662" s="61">
        <v>1E-4</v>
      </c>
      <c r="H4662" s="61" t="str">
        <f>IF(OR(G4662="",G4663="",G4664="",G4665=""),"",(SUMIF(A4662:A$7000,A4662,G4662:G$7000)))</f>
        <v/>
      </c>
      <c r="I4662" s="61" t="str">
        <f t="shared" si="438"/>
        <v/>
      </c>
      <c r="J4662" s="61" t="str">
        <f t="shared" si="434"/>
        <v/>
      </c>
      <c r="K4662" s="61">
        <f t="array" ref="K4662">(MAX(IF($A4662=InsertVoiceSwitchActivateLOG!A$1:A$7000,InsertVoiceSwitchActivateLOG!H$1:H$7000,0)))</f>
        <v>2.8500000000000001E-2</v>
      </c>
      <c r="L4662" s="61" t="str">
        <f t="shared" si="439"/>
        <v/>
      </c>
      <c r="M4662" s="61">
        <f t="shared" si="437"/>
        <v>23.600000000016053</v>
      </c>
      <c r="N4662" s="59" t="str">
        <f t="shared" si="435"/>
        <v/>
      </c>
      <c r="O4662" s="59" t="str">
        <f t="shared" si="436"/>
        <v/>
      </c>
    </row>
    <row r="4663" spans="1:15" ht="12.5" customHeight="1" x14ac:dyDescent="0.35">
      <c r="A4663" s="2">
        <v>93</v>
      </c>
      <c r="B4663" s="2" t="s">
        <v>54</v>
      </c>
      <c r="C4663" s="69">
        <v>195.96279999999999</v>
      </c>
      <c r="D4663" t="s">
        <v>50</v>
      </c>
      <c r="E4663" s="2" t="s">
        <v>41</v>
      </c>
      <c r="F4663" s="2" t="s">
        <v>55</v>
      </c>
      <c r="G4663" s="2"/>
      <c r="H4663" s="2" t="str">
        <f>IF(OR(G4663="",G4664="",G4665="",G4666=""),"",(SUMIF(A4663:A$7000,A4663,G4663:G$7000)))</f>
        <v/>
      </c>
      <c r="I4663" s="55" t="str">
        <f t="shared" si="438"/>
        <v/>
      </c>
      <c r="J4663" s="61" t="str">
        <f t="shared" si="434"/>
        <v/>
      </c>
      <c r="K4663" s="55">
        <f t="array" ref="K4663">(MAX(IF($A4663=InsertVoiceSwitchActivateLOG!A$1:A$7000,InsertVoiceSwitchActivateLOG!H$1:H$7000,0)))</f>
        <v>2.8500000000000001E-2</v>
      </c>
      <c r="L4663" s="55" t="str">
        <f t="shared" si="439"/>
        <v/>
      </c>
      <c r="M4663" s="55">
        <f t="shared" si="437"/>
        <v>23.199999999974352</v>
      </c>
      <c r="N4663" s="59" t="str">
        <f t="shared" si="435"/>
        <v/>
      </c>
      <c r="O4663" s="59" t="str">
        <f t="shared" si="436"/>
        <v/>
      </c>
    </row>
    <row r="4664" spans="1:15" ht="12.5" customHeight="1" x14ac:dyDescent="0.35">
      <c r="A4664" s="61">
        <v>93</v>
      </c>
      <c r="B4664" s="61" t="s">
        <v>54</v>
      </c>
      <c r="C4664" s="70">
        <v>195.9873</v>
      </c>
      <c r="D4664" s="59" t="s">
        <v>50</v>
      </c>
      <c r="E4664" s="61" t="s">
        <v>41</v>
      </c>
      <c r="F4664" s="61" t="s">
        <v>55</v>
      </c>
      <c r="G4664" s="61"/>
      <c r="H4664" s="61" t="str">
        <f>IF(OR(G4664="",G4665="",G4666="",G4667=""),"",(SUMIF(A4664:A$7000,A4664,G4664:G$7000)))</f>
        <v/>
      </c>
      <c r="I4664" s="61" t="str">
        <f t="shared" si="438"/>
        <v/>
      </c>
      <c r="J4664" s="61" t="str">
        <f t="shared" si="434"/>
        <v/>
      </c>
      <c r="K4664" s="61">
        <f t="array" ref="K4664">(MAX(IF($A4664=InsertVoiceSwitchActivateLOG!A$1:A$7000,InsertVoiceSwitchActivateLOG!H$1:H$7000,0)))</f>
        <v>2.8500000000000001E-2</v>
      </c>
      <c r="L4664" s="61" t="str">
        <f t="shared" si="439"/>
        <v/>
      </c>
      <c r="M4664" s="61">
        <f t="shared" si="437"/>
        <v>24.500000000017508</v>
      </c>
      <c r="N4664" s="59" t="str">
        <f t="shared" si="435"/>
        <v/>
      </c>
      <c r="O4664" s="59" t="str">
        <f t="shared" si="436"/>
        <v/>
      </c>
    </row>
    <row r="4665" spans="1:15" ht="12.5" customHeight="1" x14ac:dyDescent="0.35">
      <c r="A4665" s="2">
        <v>93</v>
      </c>
      <c r="B4665" s="2" t="s">
        <v>54</v>
      </c>
      <c r="C4665" s="69">
        <v>196.01349999999999</v>
      </c>
      <c r="D4665" t="s">
        <v>50</v>
      </c>
      <c r="E4665" s="2" t="s">
        <v>41</v>
      </c>
      <c r="F4665" s="2" t="s">
        <v>55</v>
      </c>
      <c r="G4665" s="2"/>
      <c r="H4665" s="2" t="str">
        <f>IF(OR(G4665="",G4666="",G4667="",G4668=""),"",(SUMIF(A4665:A$7000,A4665,G4665:G$7000)))</f>
        <v/>
      </c>
      <c r="I4665" s="55" t="str">
        <f t="shared" si="438"/>
        <v/>
      </c>
      <c r="J4665" s="61" t="str">
        <f t="shared" si="434"/>
        <v/>
      </c>
      <c r="K4665" s="55">
        <f t="array" ref="K4665">(MAX(IF($A4665=InsertVoiceSwitchActivateLOG!A$1:A$7000,InsertVoiceSwitchActivateLOG!H$1:H$7000,0)))</f>
        <v>2.8500000000000001E-2</v>
      </c>
      <c r="L4665" s="55" t="str">
        <f t="shared" si="439"/>
        <v/>
      </c>
      <c r="M4665" s="55">
        <f t="shared" si="437"/>
        <v>26.199999999988677</v>
      </c>
      <c r="N4665" s="59" t="str">
        <f t="shared" si="435"/>
        <v/>
      </c>
      <c r="O4665" s="59" t="str">
        <f t="shared" si="436"/>
        <v/>
      </c>
    </row>
    <row r="4666" spans="1:15" ht="12.5" customHeight="1" x14ac:dyDescent="0.35">
      <c r="A4666" s="61">
        <v>93</v>
      </c>
      <c r="B4666" s="61" t="s">
        <v>54</v>
      </c>
      <c r="C4666" s="70">
        <v>196.05629999999999</v>
      </c>
      <c r="D4666" s="59" t="s">
        <v>50</v>
      </c>
      <c r="E4666" s="61" t="s">
        <v>41</v>
      </c>
      <c r="F4666" s="61" t="s">
        <v>55</v>
      </c>
      <c r="G4666" s="61"/>
      <c r="H4666" s="61" t="str">
        <f>IF(OR(G4666="",G4667="",G4668="",G4669=""),"",(SUMIF(A4666:A$7000,A4666,G4666:G$7000)))</f>
        <v/>
      </c>
      <c r="I4666" s="61" t="str">
        <f t="shared" si="438"/>
        <v/>
      </c>
      <c r="J4666" s="61" t="str">
        <f t="shared" si="434"/>
        <v/>
      </c>
      <c r="K4666" s="61">
        <f t="array" ref="K4666">(MAX(IF($A4666=InsertVoiceSwitchActivateLOG!A$1:A$7000,InsertVoiceSwitchActivateLOG!H$1:H$7000,0)))</f>
        <v>2.8500000000000001E-2</v>
      </c>
      <c r="L4666" s="61" t="str">
        <f t="shared" si="439"/>
        <v/>
      </c>
      <c r="M4666" s="61">
        <f t="shared" si="437"/>
        <v>42.799999999999727</v>
      </c>
      <c r="N4666" s="59" t="str">
        <f t="shared" si="435"/>
        <v/>
      </c>
      <c r="O4666" s="59" t="str">
        <f t="shared" si="436"/>
        <v/>
      </c>
    </row>
    <row r="4667" spans="1:15" ht="12.5" customHeight="1" x14ac:dyDescent="0.35">
      <c r="A4667" s="2">
        <v>93</v>
      </c>
      <c r="B4667" s="2" t="s">
        <v>54</v>
      </c>
      <c r="C4667" s="69">
        <v>196.0796</v>
      </c>
      <c r="D4667" t="s">
        <v>50</v>
      </c>
      <c r="E4667" s="2" t="s">
        <v>41</v>
      </c>
      <c r="F4667" s="2" t="s">
        <v>55</v>
      </c>
      <c r="G4667" s="2"/>
      <c r="H4667" s="2" t="str">
        <f>IF(OR(G4667="",G4668="",G4669="",G4670=""),"",(SUMIF(A4667:A$7000,A4667,G4667:G$7000)))</f>
        <v/>
      </c>
      <c r="I4667" s="55" t="str">
        <f t="shared" si="438"/>
        <v/>
      </c>
      <c r="J4667" s="61" t="str">
        <f t="shared" si="434"/>
        <v/>
      </c>
      <c r="K4667" s="55">
        <f t="array" ref="K4667">(MAX(IF($A4667=InsertVoiceSwitchActivateLOG!A$1:A$7000,InsertVoiceSwitchActivateLOG!H$1:H$7000,0)))</f>
        <v>2.8500000000000001E-2</v>
      </c>
      <c r="L4667" s="55" t="str">
        <f t="shared" si="439"/>
        <v/>
      </c>
      <c r="M4667" s="55">
        <f t="shared" si="437"/>
        <v>23.300000000006094</v>
      </c>
      <c r="N4667" s="59" t="str">
        <f t="shared" si="435"/>
        <v/>
      </c>
      <c r="O4667" s="59" t="str">
        <f t="shared" si="436"/>
        <v/>
      </c>
    </row>
    <row r="4668" spans="1:15" ht="12.5" customHeight="1" x14ac:dyDescent="0.35">
      <c r="A4668" s="61">
        <v>93</v>
      </c>
      <c r="B4668" s="61" t="s">
        <v>54</v>
      </c>
      <c r="C4668" s="70">
        <v>196.10210000000001</v>
      </c>
      <c r="D4668" s="59" t="s">
        <v>50</v>
      </c>
      <c r="E4668" s="61" t="s">
        <v>41</v>
      </c>
      <c r="F4668" s="61" t="s">
        <v>55</v>
      </c>
      <c r="G4668" s="61"/>
      <c r="H4668" s="61" t="str">
        <f>IF(OR(G4668="",G4669="",G4670="",G4671=""),"",(SUMIF(A4668:A$7000,A4668,G4668:G$7000)))</f>
        <v/>
      </c>
      <c r="I4668" s="61" t="str">
        <f t="shared" si="438"/>
        <v/>
      </c>
      <c r="J4668" s="61" t="str">
        <f t="shared" si="434"/>
        <v/>
      </c>
      <c r="K4668" s="61">
        <f t="array" ref="K4668">(MAX(IF($A4668=InsertVoiceSwitchActivateLOG!A$1:A$7000,InsertVoiceSwitchActivateLOG!H$1:H$7000,0)))</f>
        <v>2.8500000000000001E-2</v>
      </c>
      <c r="L4668" s="61" t="str">
        <f t="shared" si="439"/>
        <v/>
      </c>
      <c r="M4668" s="61">
        <f t="shared" si="437"/>
        <v>22.500000000007958</v>
      </c>
      <c r="N4668" s="59" t="str">
        <f t="shared" si="435"/>
        <v/>
      </c>
      <c r="O4668" s="59" t="str">
        <f t="shared" si="436"/>
        <v/>
      </c>
    </row>
    <row r="4669" spans="1:15" ht="12.5" customHeight="1" x14ac:dyDescent="0.35">
      <c r="A4669" s="2">
        <v>93</v>
      </c>
      <c r="B4669" s="2" t="s">
        <v>54</v>
      </c>
      <c r="C4669" s="69">
        <v>196.12200000000001</v>
      </c>
      <c r="D4669" t="s">
        <v>50</v>
      </c>
      <c r="E4669" s="2" t="s">
        <v>41</v>
      </c>
      <c r="F4669" s="2" t="s">
        <v>55</v>
      </c>
      <c r="G4669" s="2">
        <v>6.9999999999999999E-4</v>
      </c>
      <c r="H4669" s="2">
        <f>IF(OR(G4669="",G4670="",G4671="",G4672=""),"",(SUMIF(A4669:A$7000,A4669,G4669:G$7000)))</f>
        <v>2.8500000000000001E-2</v>
      </c>
      <c r="I4669" s="55">
        <f t="shared" si="438"/>
        <v>93</v>
      </c>
      <c r="J4669" s="61" t="str">
        <f t="shared" si="434"/>
        <v>TaskD</v>
      </c>
      <c r="K4669" s="55">
        <f t="array" ref="K4669">(MAX(IF($A4669=InsertVoiceSwitchActivateLOG!A$1:A$7000,InsertVoiceSwitchActivateLOG!H$1:H$7000,0)))</f>
        <v>2.8500000000000001E-2</v>
      </c>
      <c r="L4669" s="55">
        <f t="shared" si="439"/>
        <v>196.12200000000001</v>
      </c>
      <c r="M4669" s="55">
        <f t="shared" si="437"/>
        <v>19.900000000006912</v>
      </c>
      <c r="N4669" s="59" t="str">
        <f t="shared" si="435"/>
        <v/>
      </c>
      <c r="O4669" s="59" t="str">
        <f t="shared" si="436"/>
        <v/>
      </c>
    </row>
    <row r="4670" spans="1:15" ht="12.5" customHeight="1" x14ac:dyDescent="0.35">
      <c r="A4670" s="61">
        <v>93</v>
      </c>
      <c r="B4670" s="61" t="s">
        <v>54</v>
      </c>
      <c r="C4670" s="70">
        <v>196.14840000000001</v>
      </c>
      <c r="D4670" s="59" t="s">
        <v>50</v>
      </c>
      <c r="E4670" s="61" t="s">
        <v>41</v>
      </c>
      <c r="F4670" s="61" t="s">
        <v>55</v>
      </c>
      <c r="G4670" s="61">
        <v>1E-3</v>
      </c>
      <c r="H4670" s="61">
        <f>IF(OR(G4670="",G4671="",G4672="",G4673=""),"",(SUMIF(A4670:A$7000,A4670,G4670:G$7000)))</f>
        <v>2.7799999999999998E-2</v>
      </c>
      <c r="I4670" s="61" t="str">
        <f t="shared" si="438"/>
        <v/>
      </c>
      <c r="J4670" s="61" t="str">
        <f t="shared" si="434"/>
        <v/>
      </c>
      <c r="K4670" s="61">
        <f t="array" ref="K4670">(MAX(IF($A4670=InsertVoiceSwitchActivateLOG!A$1:A$7000,InsertVoiceSwitchActivateLOG!H$1:H$7000,0)))</f>
        <v>2.8500000000000001E-2</v>
      </c>
      <c r="L4670" s="61" t="str">
        <f t="shared" si="439"/>
        <v/>
      </c>
      <c r="M4670" s="61">
        <f t="shared" si="437"/>
        <v>26.399999999995316</v>
      </c>
      <c r="N4670" s="59">
        <f t="shared" si="435"/>
        <v>93</v>
      </c>
      <c r="O4670" s="59">
        <f t="shared" si="436"/>
        <v>1</v>
      </c>
    </row>
    <row r="4671" spans="1:15" ht="12.5" customHeight="1" x14ac:dyDescent="0.35">
      <c r="A4671" s="2">
        <v>93</v>
      </c>
      <c r="B4671" s="2" t="s">
        <v>56</v>
      </c>
      <c r="C4671" s="69">
        <v>196.16749999999999</v>
      </c>
      <c r="D4671" t="s">
        <v>50</v>
      </c>
      <c r="E4671" s="2" t="s">
        <v>41</v>
      </c>
      <c r="F4671" s="2" t="s">
        <v>55</v>
      </c>
      <c r="G4671" s="2">
        <v>1.2999999999999999E-3</v>
      </c>
      <c r="H4671" s="2">
        <f>IF(OR(G4671="",G4672="",G4673="",G4674=""),"",(SUMIF(A4671:A$7000,A4671,G4671:G$7000)))</f>
        <v>2.6800000000000001E-2</v>
      </c>
      <c r="I4671" s="55" t="str">
        <f t="shared" si="438"/>
        <v/>
      </c>
      <c r="J4671" s="61" t="str">
        <f t="shared" si="434"/>
        <v/>
      </c>
      <c r="K4671" s="55">
        <f t="array" ref="K4671">(MAX(IF($A4671=InsertVoiceSwitchActivateLOG!A$1:A$7000,InsertVoiceSwitchActivateLOG!H$1:H$7000,0)))</f>
        <v>2.8500000000000001E-2</v>
      </c>
      <c r="L4671" s="55" t="str">
        <f t="shared" si="439"/>
        <v/>
      </c>
      <c r="M4671" s="55">
        <f t="shared" si="437"/>
        <v>19.099999999980355</v>
      </c>
      <c r="N4671" s="59">
        <f t="shared" si="435"/>
        <v>93</v>
      </c>
      <c r="O4671" s="59">
        <f t="shared" si="436"/>
        <v>-1</v>
      </c>
    </row>
    <row r="4672" spans="1:15" ht="12.5" customHeight="1" x14ac:dyDescent="0.35">
      <c r="A4672" s="61">
        <v>93</v>
      </c>
      <c r="B4672" s="61" t="s">
        <v>54</v>
      </c>
      <c r="C4672" s="70">
        <v>196.185</v>
      </c>
      <c r="D4672" s="59" t="s">
        <v>50</v>
      </c>
      <c r="E4672" s="61" t="s">
        <v>41</v>
      </c>
      <c r="F4672" s="61" t="s">
        <v>55</v>
      </c>
      <c r="G4672" s="61">
        <v>8.0000000000000004E-4</v>
      </c>
      <c r="H4672" s="61">
        <f>IF(OR(G4672="",G4673="",G4674="",G4675=""),"",(SUMIF(A4672:A$7000,A4672,G4672:G$7000)))</f>
        <v>2.5499999999999998E-2</v>
      </c>
      <c r="I4672" s="61" t="str">
        <f t="shared" si="438"/>
        <v/>
      </c>
      <c r="J4672" s="61" t="str">
        <f t="shared" si="434"/>
        <v/>
      </c>
      <c r="K4672" s="61">
        <f t="array" ref="K4672">(MAX(IF($A4672=InsertVoiceSwitchActivateLOG!A$1:A$7000,InsertVoiceSwitchActivateLOG!H$1:H$7000,0)))</f>
        <v>2.8500000000000001E-2</v>
      </c>
      <c r="L4672" s="61" t="str">
        <f t="shared" si="439"/>
        <v/>
      </c>
      <c r="M4672" s="61">
        <f t="shared" si="437"/>
        <v>17.500000000012506</v>
      </c>
      <c r="N4672" s="59">
        <f t="shared" si="435"/>
        <v>93</v>
      </c>
      <c r="O4672" s="59">
        <f t="shared" si="436"/>
        <v>1</v>
      </c>
    </row>
    <row r="4673" spans="1:15" ht="12.5" customHeight="1" x14ac:dyDescent="0.35">
      <c r="A4673" s="2">
        <v>93</v>
      </c>
      <c r="B4673" s="2" t="s">
        <v>56</v>
      </c>
      <c r="C4673" s="69">
        <v>196.20079999999999</v>
      </c>
      <c r="D4673" t="s">
        <v>50</v>
      </c>
      <c r="E4673" s="2" t="s">
        <v>41</v>
      </c>
      <c r="F4673" s="2" t="s">
        <v>55</v>
      </c>
      <c r="G4673" s="2">
        <v>2.5000000000000001E-3</v>
      </c>
      <c r="H4673" s="2">
        <f>IF(OR(G4673="",G4674="",G4675="",G4676=""),"",(SUMIF(A4673:A$7000,A4673,G4673:G$7000)))</f>
        <v>2.47E-2</v>
      </c>
      <c r="I4673" s="55" t="str">
        <f t="shared" si="438"/>
        <v/>
      </c>
      <c r="J4673" s="61" t="str">
        <f t="shared" si="434"/>
        <v/>
      </c>
      <c r="K4673" s="55">
        <f t="array" ref="K4673">(MAX(IF($A4673=InsertVoiceSwitchActivateLOG!A$1:A$7000,InsertVoiceSwitchActivateLOG!H$1:H$7000,0)))</f>
        <v>2.8500000000000001E-2</v>
      </c>
      <c r="L4673" s="55" t="str">
        <f t="shared" si="439"/>
        <v/>
      </c>
      <c r="M4673" s="55">
        <f t="shared" si="437"/>
        <v>15.799999999984493</v>
      </c>
      <c r="N4673" s="59">
        <f t="shared" si="435"/>
        <v>93</v>
      </c>
      <c r="O4673" s="59">
        <f t="shared" si="436"/>
        <v>1</v>
      </c>
    </row>
    <row r="4674" spans="1:15" ht="12.5" customHeight="1" x14ac:dyDescent="0.35">
      <c r="A4674" s="61">
        <v>93</v>
      </c>
      <c r="B4674" s="61" t="s">
        <v>56</v>
      </c>
      <c r="C4674" s="70">
        <v>196.2174</v>
      </c>
      <c r="D4674" s="59" t="s">
        <v>50</v>
      </c>
      <c r="E4674" s="61" t="s">
        <v>41</v>
      </c>
      <c r="F4674" s="61" t="s">
        <v>55</v>
      </c>
      <c r="G4674" s="61">
        <v>2.5000000000000001E-3</v>
      </c>
      <c r="H4674" s="61">
        <f>IF(OR(G4674="",G4675="",G4676="",G4677=""),"",(SUMIF(A4674:A$7000,A4674,G4674:G$7000)))</f>
        <v>2.2200000000000001E-2</v>
      </c>
      <c r="I4674" s="61" t="str">
        <f t="shared" si="438"/>
        <v/>
      </c>
      <c r="J4674" s="61" t="str">
        <f t="shared" si="434"/>
        <v/>
      </c>
      <c r="K4674" s="61">
        <f t="array" ref="K4674">(MAX(IF($A4674=InsertVoiceSwitchActivateLOG!A$1:A$7000,InsertVoiceSwitchActivateLOG!H$1:H$7000,0)))</f>
        <v>2.8500000000000001E-2</v>
      </c>
      <c r="L4674" s="61" t="str">
        <f t="shared" si="439"/>
        <v/>
      </c>
      <c r="M4674" s="61">
        <f t="shared" si="437"/>
        <v>16.60000000001105</v>
      </c>
      <c r="N4674" s="59">
        <f t="shared" si="435"/>
        <v>93</v>
      </c>
      <c r="O4674" s="59">
        <f t="shared" si="436"/>
        <v>1</v>
      </c>
    </row>
    <row r="4675" spans="1:15" ht="12.5" customHeight="1" x14ac:dyDescent="0.35">
      <c r="A4675" s="2">
        <v>93</v>
      </c>
      <c r="B4675" s="2" t="s">
        <v>56</v>
      </c>
      <c r="C4675" s="69">
        <v>196.23230000000001</v>
      </c>
      <c r="D4675" t="s">
        <v>50</v>
      </c>
      <c r="E4675" s="2" t="s">
        <v>41</v>
      </c>
      <c r="F4675" s="2" t="s">
        <v>55</v>
      </c>
      <c r="G4675" s="2">
        <v>3.2000000000000002E-3</v>
      </c>
      <c r="H4675" s="2">
        <f>IF(OR(G4675="",G4676="",G4677="",G4678=""),"",(SUMIF(A4675:A$7000,A4675,G4675:G$7000)))</f>
        <v>1.9700000000000002E-2</v>
      </c>
      <c r="I4675" s="55" t="str">
        <f t="shared" si="438"/>
        <v/>
      </c>
      <c r="J4675" s="61" t="str">
        <f t="shared" si="434"/>
        <v/>
      </c>
      <c r="K4675" s="55">
        <f t="array" ref="K4675">(MAX(IF($A4675=InsertVoiceSwitchActivateLOG!A$1:A$7000,InsertVoiceSwitchActivateLOG!H$1:H$7000,0)))</f>
        <v>2.8500000000000001E-2</v>
      </c>
      <c r="L4675" s="55" t="str">
        <f t="shared" si="439"/>
        <v/>
      </c>
      <c r="M4675" s="55">
        <f t="shared" si="437"/>
        <v>14.90000000001146</v>
      </c>
      <c r="N4675" s="59">
        <f t="shared" si="435"/>
        <v>93</v>
      </c>
      <c r="O4675" s="59">
        <f t="shared" si="436"/>
        <v>-1</v>
      </c>
    </row>
    <row r="4676" spans="1:15" ht="12.5" customHeight="1" x14ac:dyDescent="0.35">
      <c r="A4676" s="61">
        <v>93</v>
      </c>
      <c r="B4676" s="61" t="s">
        <v>56</v>
      </c>
      <c r="C4676" s="70">
        <v>196.2499</v>
      </c>
      <c r="D4676" s="59" t="s">
        <v>50</v>
      </c>
      <c r="E4676" s="61" t="s">
        <v>41</v>
      </c>
      <c r="F4676" s="61" t="s">
        <v>55</v>
      </c>
      <c r="G4676" s="61">
        <v>1.8E-3</v>
      </c>
      <c r="H4676" s="61">
        <f>IF(OR(G4676="",G4677="",G4678="",G4679=""),"",(SUMIF(A4676:A$7000,A4676,G4676:G$7000)))</f>
        <v>1.6500000000000001E-2</v>
      </c>
      <c r="I4676" s="61" t="str">
        <f t="shared" si="438"/>
        <v/>
      </c>
      <c r="J4676" s="61" t="str">
        <f t="shared" si="434"/>
        <v/>
      </c>
      <c r="K4676" s="61">
        <f t="array" ref="K4676">(MAX(IF($A4676=InsertVoiceSwitchActivateLOG!A$1:A$7000,InsertVoiceSwitchActivateLOG!H$1:H$7000,0)))</f>
        <v>2.8500000000000001E-2</v>
      </c>
      <c r="L4676" s="61" t="str">
        <f t="shared" si="439"/>
        <v/>
      </c>
      <c r="M4676" s="61">
        <f t="shared" si="437"/>
        <v>17.599999999987403</v>
      </c>
      <c r="N4676" s="59">
        <f t="shared" si="435"/>
        <v>93</v>
      </c>
      <c r="O4676" s="59">
        <f t="shared" si="436"/>
        <v>1</v>
      </c>
    </row>
    <row r="4677" spans="1:15" ht="12.5" customHeight="1" x14ac:dyDescent="0.35">
      <c r="A4677" s="2">
        <v>93</v>
      </c>
      <c r="B4677" s="2" t="s">
        <v>56</v>
      </c>
      <c r="C4677" s="69">
        <v>196.26609999999999</v>
      </c>
      <c r="D4677" t="s">
        <v>50</v>
      </c>
      <c r="E4677" s="2" t="s">
        <v>41</v>
      </c>
      <c r="F4677" s="2" t="s">
        <v>55</v>
      </c>
      <c r="G4677" s="2">
        <v>1.8E-3</v>
      </c>
      <c r="H4677" s="2">
        <f>IF(OR(G4677="",G4678="",G4679="",G4680=""),"",(SUMIF(A4677:A$7000,A4677,G4677:G$7000)))</f>
        <v>1.4699999999999998E-2</v>
      </c>
      <c r="I4677" s="55" t="str">
        <f t="shared" si="438"/>
        <v/>
      </c>
      <c r="J4677" s="61" t="str">
        <f t="shared" si="434"/>
        <v/>
      </c>
      <c r="K4677" s="55">
        <f t="array" ref="K4677">(MAX(IF($A4677=InsertVoiceSwitchActivateLOG!A$1:A$7000,InsertVoiceSwitchActivateLOG!H$1:H$7000,0)))</f>
        <v>2.8500000000000001E-2</v>
      </c>
      <c r="L4677" s="55" t="str">
        <f t="shared" si="439"/>
        <v/>
      </c>
      <c r="M4677" s="55">
        <f t="shared" si="437"/>
        <v>16.199999999997772</v>
      </c>
      <c r="N4677" s="59">
        <f t="shared" si="435"/>
        <v>93</v>
      </c>
      <c r="O4677" s="59">
        <f t="shared" si="436"/>
        <v>1</v>
      </c>
    </row>
    <row r="4678" spans="1:15" ht="12.5" customHeight="1" x14ac:dyDescent="0.35">
      <c r="A4678" s="61">
        <v>93</v>
      </c>
      <c r="B4678" s="61" t="s">
        <v>56</v>
      </c>
      <c r="C4678" s="70">
        <v>196.2826</v>
      </c>
      <c r="D4678" s="59" t="s">
        <v>50</v>
      </c>
      <c r="E4678" s="61" t="s">
        <v>41</v>
      </c>
      <c r="F4678" s="61" t="s">
        <v>55</v>
      </c>
      <c r="G4678" s="61">
        <v>3.3E-3</v>
      </c>
      <c r="H4678" s="61">
        <f>IF(OR(G4678="",G4679="",G4680="",G4681=""),"",(SUMIF(A4678:A$7000,A4678,G4678:G$7000)))</f>
        <v>1.2899999999999998E-2</v>
      </c>
      <c r="I4678" s="61" t="str">
        <f t="shared" si="438"/>
        <v/>
      </c>
      <c r="J4678" s="61" t="str">
        <f t="shared" si="434"/>
        <v/>
      </c>
      <c r="K4678" s="61">
        <f t="array" ref="K4678">(MAX(IF($A4678=InsertVoiceSwitchActivateLOG!A$1:A$7000,InsertVoiceSwitchActivateLOG!H$1:H$7000,0)))</f>
        <v>2.8500000000000001E-2</v>
      </c>
      <c r="L4678" s="61" t="str">
        <f t="shared" si="439"/>
        <v/>
      </c>
      <c r="M4678" s="61">
        <f t="shared" si="437"/>
        <v>16.500000000007731</v>
      </c>
      <c r="N4678" s="59">
        <f t="shared" si="435"/>
        <v>93</v>
      </c>
      <c r="O4678" s="59">
        <f t="shared" si="436"/>
        <v>-1</v>
      </c>
    </row>
    <row r="4679" spans="1:15" ht="12.5" customHeight="1" x14ac:dyDescent="0.35">
      <c r="A4679" s="2">
        <v>93</v>
      </c>
      <c r="B4679" s="2" t="s">
        <v>56</v>
      </c>
      <c r="C4679" s="69">
        <v>196.2989</v>
      </c>
      <c r="D4679" t="s">
        <v>50</v>
      </c>
      <c r="E4679" s="2" t="s">
        <v>41</v>
      </c>
      <c r="F4679" s="2" t="s">
        <v>55</v>
      </c>
      <c r="G4679" s="2">
        <v>1.4E-3</v>
      </c>
      <c r="H4679" s="2">
        <f>IF(OR(G4679="",G4680="",G4681="",G4682=""),"",(SUMIF(A4679:A$7000,A4679,G4679:G$7000)))</f>
        <v>9.5999999999999974E-3</v>
      </c>
      <c r="I4679" s="55" t="str">
        <f t="shared" si="438"/>
        <v/>
      </c>
      <c r="J4679" s="61" t="str">
        <f t="shared" si="434"/>
        <v/>
      </c>
      <c r="K4679" s="55">
        <f t="array" ref="K4679">(MAX(IF($A4679=InsertVoiceSwitchActivateLOG!A$1:A$7000,InsertVoiceSwitchActivateLOG!H$1:H$7000,0)))</f>
        <v>2.8500000000000001E-2</v>
      </c>
      <c r="L4679" s="55" t="str">
        <f t="shared" si="439"/>
        <v/>
      </c>
      <c r="M4679" s="55">
        <f t="shared" si="437"/>
        <v>16.300000000001091</v>
      </c>
      <c r="N4679" s="59">
        <f t="shared" si="435"/>
        <v>93</v>
      </c>
      <c r="O4679" s="59">
        <f t="shared" si="436"/>
        <v>1</v>
      </c>
    </row>
    <row r="4680" spans="1:15" ht="12.5" customHeight="1" x14ac:dyDescent="0.35">
      <c r="A4680" s="61">
        <v>93</v>
      </c>
      <c r="B4680" s="61" t="s">
        <v>56</v>
      </c>
      <c r="C4680" s="70">
        <v>196.3143</v>
      </c>
      <c r="D4680" s="59" t="s">
        <v>50</v>
      </c>
      <c r="E4680" s="61" t="s">
        <v>41</v>
      </c>
      <c r="F4680" s="61" t="s">
        <v>55</v>
      </c>
      <c r="G4680" s="61">
        <v>2.0999999999999999E-3</v>
      </c>
      <c r="H4680" s="61">
        <f>IF(OR(G4680="",G4681="",G4682="",G4683=""),"",(SUMIF(A4680:A$7000,A4680,G4680:G$7000)))</f>
        <v>8.2000000000000007E-3</v>
      </c>
      <c r="I4680" s="61" t="str">
        <f t="shared" si="438"/>
        <v/>
      </c>
      <c r="J4680" s="61" t="str">
        <f t="shared" si="434"/>
        <v/>
      </c>
      <c r="K4680" s="61">
        <f t="array" ref="K4680">(MAX(IF($A4680=InsertVoiceSwitchActivateLOG!A$1:A$7000,InsertVoiceSwitchActivateLOG!H$1:H$7000,0)))</f>
        <v>2.8500000000000001E-2</v>
      </c>
      <c r="L4680" s="61" t="str">
        <f t="shared" si="439"/>
        <v/>
      </c>
      <c r="M4680" s="61">
        <f t="shared" si="437"/>
        <v>15.399999999999636</v>
      </c>
      <c r="N4680" s="59">
        <f t="shared" si="435"/>
        <v>93</v>
      </c>
      <c r="O4680" s="59">
        <f t="shared" si="436"/>
        <v>1</v>
      </c>
    </row>
    <row r="4681" spans="1:15" ht="12.5" customHeight="1" x14ac:dyDescent="0.35">
      <c r="A4681" s="2">
        <v>93</v>
      </c>
      <c r="B4681" s="2" t="s">
        <v>56</v>
      </c>
      <c r="C4681" s="69">
        <v>196.3313</v>
      </c>
      <c r="D4681" t="s">
        <v>50</v>
      </c>
      <c r="E4681" s="2" t="s">
        <v>41</v>
      </c>
      <c r="F4681" s="2" t="s">
        <v>55</v>
      </c>
      <c r="G4681" s="2">
        <v>2.0999999999999999E-3</v>
      </c>
      <c r="H4681" s="2">
        <f>IF(OR(G4681="",G4682="",G4683="",G4684=""),"",(SUMIF(A4681:A$7000,A4681,G4681:G$7000)))</f>
        <v>6.1000000000000004E-3</v>
      </c>
      <c r="I4681" s="55" t="str">
        <f t="shared" si="438"/>
        <v/>
      </c>
      <c r="J4681" s="61" t="str">
        <f t="shared" si="434"/>
        <v/>
      </c>
      <c r="K4681" s="55">
        <f t="array" ref="K4681">(MAX(IF($A4681=InsertVoiceSwitchActivateLOG!A$1:A$7000,InsertVoiceSwitchActivateLOG!H$1:H$7000,0)))</f>
        <v>2.8500000000000001E-2</v>
      </c>
      <c r="L4681" s="55" t="str">
        <f t="shared" si="439"/>
        <v/>
      </c>
      <c r="M4681" s="55">
        <f t="shared" si="437"/>
        <v>16.999999999995907</v>
      </c>
      <c r="N4681" s="59">
        <f t="shared" si="435"/>
        <v>93</v>
      </c>
      <c r="O4681" s="59">
        <f t="shared" si="436"/>
        <v>-1</v>
      </c>
    </row>
    <row r="4682" spans="1:15" ht="12.5" customHeight="1" x14ac:dyDescent="0.35">
      <c r="A4682" s="61">
        <v>93</v>
      </c>
      <c r="B4682" s="61" t="s">
        <v>56</v>
      </c>
      <c r="C4682" s="70">
        <v>196.3501</v>
      </c>
      <c r="D4682" s="59" t="s">
        <v>50</v>
      </c>
      <c r="E4682" s="61" t="s">
        <v>41</v>
      </c>
      <c r="F4682" s="61" t="s">
        <v>55</v>
      </c>
      <c r="G4682" s="61">
        <v>1.8E-3</v>
      </c>
      <c r="H4682" s="61">
        <f>IF(OR(G4682="",G4683="",G4684="",G4685=""),"",(SUMIF(A4682:A$7000,A4682,G4682:G$7000)))</f>
        <v>4.0000000000000001E-3</v>
      </c>
      <c r="I4682" s="61" t="str">
        <f t="shared" si="438"/>
        <v/>
      </c>
      <c r="J4682" s="61" t="str">
        <f t="shared" si="434"/>
        <v/>
      </c>
      <c r="K4682" s="61">
        <f t="array" ref="K4682">(MAX(IF($A4682=InsertVoiceSwitchActivateLOG!A$1:A$7000,InsertVoiceSwitchActivateLOG!H$1:H$7000,0)))</f>
        <v>2.8500000000000001E-2</v>
      </c>
      <c r="L4682" s="61" t="str">
        <f t="shared" si="439"/>
        <v/>
      </c>
      <c r="M4682" s="61">
        <f t="shared" si="437"/>
        <v>18.799999999998818</v>
      </c>
      <c r="N4682" s="59">
        <f t="shared" si="435"/>
        <v>93</v>
      </c>
      <c r="O4682" s="59">
        <f t="shared" si="436"/>
        <v>-1</v>
      </c>
    </row>
    <row r="4683" spans="1:15" ht="12.5" customHeight="1" x14ac:dyDescent="0.35">
      <c r="A4683" s="2">
        <v>93</v>
      </c>
      <c r="B4683" s="2" t="s">
        <v>54</v>
      </c>
      <c r="C4683" s="69">
        <v>196.36670000000001</v>
      </c>
      <c r="D4683" t="s">
        <v>50</v>
      </c>
      <c r="E4683" s="2" t="s">
        <v>41</v>
      </c>
      <c r="F4683" s="2" t="s">
        <v>55</v>
      </c>
      <c r="G4683" s="2">
        <v>5.9999999999999995E-4</v>
      </c>
      <c r="H4683" s="2">
        <f>IF(OR(G4683="",G4684="",G4685="",G4686=""),"",(SUMIF(A4683:A$7000,A4683,G4683:G$7000)))</f>
        <v>2.2000000000000001E-3</v>
      </c>
      <c r="I4683" s="55" t="str">
        <f t="shared" si="438"/>
        <v/>
      </c>
      <c r="J4683" s="61" t="str">
        <f t="shared" si="434"/>
        <v/>
      </c>
      <c r="K4683" s="55">
        <f t="array" ref="K4683">(MAX(IF($A4683=InsertVoiceSwitchActivateLOG!A$1:A$7000,InsertVoiceSwitchActivateLOG!H$1:H$7000,0)))</f>
        <v>2.8500000000000001E-2</v>
      </c>
      <c r="L4683" s="55" t="str">
        <f t="shared" si="439"/>
        <v/>
      </c>
      <c r="M4683" s="55">
        <f t="shared" si="437"/>
        <v>16.60000000001105</v>
      </c>
      <c r="N4683" s="59">
        <f t="shared" si="435"/>
        <v>93</v>
      </c>
      <c r="O4683" s="59">
        <f t="shared" si="436"/>
        <v>1</v>
      </c>
    </row>
    <row r="4684" spans="1:15" ht="12.5" customHeight="1" x14ac:dyDescent="0.35">
      <c r="A4684" s="61">
        <v>93</v>
      </c>
      <c r="B4684" s="61" t="s">
        <v>54</v>
      </c>
      <c r="C4684" s="70">
        <v>196.38839999999999</v>
      </c>
      <c r="D4684" s="59" t="s">
        <v>50</v>
      </c>
      <c r="E4684" s="61" t="s">
        <v>41</v>
      </c>
      <c r="F4684" s="61" t="s">
        <v>55</v>
      </c>
      <c r="G4684" s="61">
        <v>8.0000000000000004E-4</v>
      </c>
      <c r="H4684" s="61" t="str">
        <f>IF(OR(G4684="",G4685="",G4686="",G4687=""),"",(SUMIF(A4684:A$7000,A4684,G4684:G$7000)))</f>
        <v/>
      </c>
      <c r="I4684" s="61" t="str">
        <f t="shared" si="438"/>
        <v/>
      </c>
      <c r="J4684" s="61" t="str">
        <f t="shared" si="434"/>
        <v/>
      </c>
      <c r="K4684" s="61">
        <f t="array" ref="K4684">(MAX(IF($A4684=InsertVoiceSwitchActivateLOG!A$1:A$7000,InsertVoiceSwitchActivateLOG!H$1:H$7000,0)))</f>
        <v>2.8500000000000001E-2</v>
      </c>
      <c r="L4684" s="61" t="str">
        <f t="shared" si="439"/>
        <v/>
      </c>
      <c r="M4684" s="61">
        <f t="shared" si="437"/>
        <v>21.699999999981401</v>
      </c>
      <c r="N4684" s="59">
        <f t="shared" si="435"/>
        <v>93</v>
      </c>
      <c r="O4684" s="59">
        <f t="shared" si="436"/>
        <v>-1</v>
      </c>
    </row>
    <row r="4685" spans="1:15" ht="12.5" customHeight="1" x14ac:dyDescent="0.35">
      <c r="A4685" s="2">
        <v>93</v>
      </c>
      <c r="B4685" s="2" t="s">
        <v>54</v>
      </c>
      <c r="C4685" s="69">
        <v>196.40350000000001</v>
      </c>
      <c r="D4685" t="s">
        <v>50</v>
      </c>
      <c r="E4685" s="2" t="s">
        <v>41</v>
      </c>
      <c r="F4685" s="2" t="s">
        <v>55</v>
      </c>
      <c r="G4685" s="2">
        <v>4.0000000000000002E-4</v>
      </c>
      <c r="H4685" s="2" t="str">
        <f>IF(OR(G4685="",G4686="",G4687="",G4688=""),"",(SUMIF(A4685:A$7000,A4685,G4685:G$7000)))</f>
        <v/>
      </c>
      <c r="I4685" s="55" t="str">
        <f t="shared" si="438"/>
        <v/>
      </c>
      <c r="J4685" s="61" t="str">
        <f t="shared" si="434"/>
        <v/>
      </c>
      <c r="K4685" s="55">
        <f t="array" ref="K4685">(MAX(IF($A4685=InsertVoiceSwitchActivateLOG!A$1:A$7000,InsertVoiceSwitchActivateLOG!H$1:H$7000,0)))</f>
        <v>2.8500000000000001E-2</v>
      </c>
      <c r="L4685" s="55" t="str">
        <f t="shared" si="439"/>
        <v/>
      </c>
      <c r="M4685" s="55">
        <f t="shared" si="437"/>
        <v>15.100000000018099</v>
      </c>
      <c r="N4685" s="59">
        <f t="shared" si="435"/>
        <v>93</v>
      </c>
      <c r="O4685" s="59">
        <f t="shared" si="436"/>
        <v>1</v>
      </c>
    </row>
    <row r="4686" spans="1:15" ht="12.5" customHeight="1" x14ac:dyDescent="0.35">
      <c r="A4686" s="61">
        <v>93</v>
      </c>
      <c r="B4686" s="61" t="s">
        <v>54</v>
      </c>
      <c r="C4686" s="70">
        <v>196.4205</v>
      </c>
      <c r="D4686" s="59" t="s">
        <v>50</v>
      </c>
      <c r="E4686" s="61" t="s">
        <v>41</v>
      </c>
      <c r="F4686" s="61" t="s">
        <v>55</v>
      </c>
      <c r="G4686" s="61">
        <v>4.0000000000000002E-4</v>
      </c>
      <c r="H4686" s="61" t="str">
        <f>IF(OR(G4686="",G4687="",G4688="",G4689=""),"",(SUMIF(A4686:A$7000,A4686,G4686:G$7000)))</f>
        <v/>
      </c>
      <c r="I4686" s="61" t="str">
        <f t="shared" si="438"/>
        <v/>
      </c>
      <c r="J4686" s="61" t="str">
        <f t="shared" si="434"/>
        <v/>
      </c>
      <c r="K4686" s="61">
        <f t="array" ref="K4686">(MAX(IF($A4686=InsertVoiceSwitchActivateLOG!A$1:A$7000,InsertVoiceSwitchActivateLOG!H$1:H$7000,0)))</f>
        <v>2.8500000000000001E-2</v>
      </c>
      <c r="L4686" s="61" t="str">
        <f t="shared" si="439"/>
        <v/>
      </c>
      <c r="M4686" s="61">
        <f t="shared" si="437"/>
        <v>16.999999999995907</v>
      </c>
      <c r="N4686" s="59" t="str">
        <f t="shared" si="435"/>
        <v/>
      </c>
      <c r="O4686" s="59" t="str">
        <f t="shared" si="436"/>
        <v/>
      </c>
    </row>
    <row r="4687" spans="1:15" ht="12.5" customHeight="1" x14ac:dyDescent="0.35">
      <c r="A4687" s="2">
        <v>93</v>
      </c>
      <c r="B4687" s="2" t="s">
        <v>54</v>
      </c>
      <c r="C4687" s="69">
        <v>196.4366</v>
      </c>
      <c r="D4687" t="s">
        <v>50</v>
      </c>
      <c r="E4687" s="2" t="s">
        <v>41</v>
      </c>
      <c r="F4687" s="2" t="s">
        <v>55</v>
      </c>
      <c r="G4687" s="2"/>
      <c r="H4687" s="2" t="str">
        <f>IF(OR(G4687="",G4688="",G4689="",G4690=""),"",(SUMIF(A4687:A$7000,A4687,G4687:G$7000)))</f>
        <v/>
      </c>
      <c r="I4687" s="55" t="str">
        <f t="shared" si="438"/>
        <v/>
      </c>
      <c r="J4687" s="61" t="str">
        <f t="shared" si="434"/>
        <v/>
      </c>
      <c r="K4687" s="55">
        <f t="array" ref="K4687">(MAX(IF($A4687=InsertVoiceSwitchActivateLOG!A$1:A$7000,InsertVoiceSwitchActivateLOG!H$1:H$7000,0)))</f>
        <v>2.8500000000000001E-2</v>
      </c>
      <c r="L4687" s="55" t="str">
        <f t="shared" si="439"/>
        <v/>
      </c>
      <c r="M4687" s="55">
        <f t="shared" si="437"/>
        <v>16.099999999994452</v>
      </c>
      <c r="N4687" s="59" t="str">
        <f t="shared" si="435"/>
        <v/>
      </c>
      <c r="O4687" s="59" t="str">
        <f t="shared" si="436"/>
        <v/>
      </c>
    </row>
    <row r="4688" spans="1:15" ht="12.5" customHeight="1" x14ac:dyDescent="0.35">
      <c r="A4688" s="61">
        <v>93</v>
      </c>
      <c r="B4688" s="61" t="s">
        <v>54</v>
      </c>
      <c r="C4688" s="70">
        <v>196.4521</v>
      </c>
      <c r="D4688" s="59" t="s">
        <v>50</v>
      </c>
      <c r="E4688" s="61" t="s">
        <v>41</v>
      </c>
      <c r="F4688" s="61" t="s">
        <v>55</v>
      </c>
      <c r="G4688" s="61"/>
      <c r="H4688" s="61" t="str">
        <f>IF(OR(G4688="",G4689="",G4690="",G4691=""),"",(SUMIF(A4688:A$7000,A4688,G4688:G$7000)))</f>
        <v/>
      </c>
      <c r="I4688" s="61" t="str">
        <f t="shared" si="438"/>
        <v/>
      </c>
      <c r="J4688" s="61" t="str">
        <f t="shared" si="434"/>
        <v/>
      </c>
      <c r="K4688" s="61">
        <f t="array" ref="K4688">(MAX(IF($A4688=InsertVoiceSwitchActivateLOG!A$1:A$7000,InsertVoiceSwitchActivateLOG!H$1:H$7000,0)))</f>
        <v>2.8500000000000001E-2</v>
      </c>
      <c r="L4688" s="61" t="str">
        <f t="shared" si="439"/>
        <v/>
      </c>
      <c r="M4688" s="61">
        <f t="shared" si="437"/>
        <v>15.500000000002956</v>
      </c>
      <c r="N4688" s="59" t="str">
        <f t="shared" si="435"/>
        <v/>
      </c>
      <c r="O4688" s="59" t="str">
        <f t="shared" si="436"/>
        <v/>
      </c>
    </row>
    <row r="4689" spans="1:15" ht="12.5" customHeight="1" x14ac:dyDescent="0.35">
      <c r="A4689" s="2">
        <v>93</v>
      </c>
      <c r="B4689" s="2" t="s">
        <v>54</v>
      </c>
      <c r="C4689" s="69">
        <v>196.47020000000001</v>
      </c>
      <c r="D4689" t="s">
        <v>50</v>
      </c>
      <c r="E4689" s="2" t="s">
        <v>41</v>
      </c>
      <c r="F4689" s="2" t="s">
        <v>55</v>
      </c>
      <c r="G4689" s="2"/>
      <c r="H4689" s="2" t="str">
        <f>IF(OR(G4689="",G4690="",G4691="",G4692=""),"",(SUMIF(A4689:A$7000,A4689,G4689:G$7000)))</f>
        <v/>
      </c>
      <c r="I4689" s="55" t="str">
        <f t="shared" si="438"/>
        <v/>
      </c>
      <c r="J4689" s="61" t="str">
        <f t="shared" ref="J4689:J4752" si="440">IF(L4689="","",(VLOOKUP(A4689,A4689:E11673,5,FALSE)))</f>
        <v/>
      </c>
      <c r="K4689" s="55">
        <f t="array" ref="K4689">(MAX(IF($A4689=InsertVoiceSwitchActivateLOG!A$1:A$7000,InsertVoiceSwitchActivateLOG!H$1:H$7000,0)))</f>
        <v>2.8500000000000001E-2</v>
      </c>
      <c r="L4689" s="55" t="str">
        <f t="shared" si="439"/>
        <v/>
      </c>
      <c r="M4689" s="55">
        <f t="shared" si="437"/>
        <v>18.100000000004002</v>
      </c>
      <c r="N4689" s="59" t="str">
        <f t="shared" ref="N4689:N4752" si="441">IF(AND(G4689&gt;0,G4690&gt;0,G4688&gt;0),A4689,"")</f>
        <v/>
      </c>
      <c r="O4689" s="59" t="str">
        <f t="shared" ref="O4689:O4752" si="442">IF(N4689="","",(IF(G4689&gt;G4690,-1,1)))</f>
        <v/>
      </c>
    </row>
    <row r="4690" spans="1:15" ht="12.5" customHeight="1" x14ac:dyDescent="0.35">
      <c r="A4690" s="61">
        <v>93</v>
      </c>
      <c r="B4690" s="61" t="s">
        <v>54</v>
      </c>
      <c r="C4690" s="70">
        <v>196.48769999999999</v>
      </c>
      <c r="D4690" s="59" t="s">
        <v>50</v>
      </c>
      <c r="E4690" s="61" t="s">
        <v>41</v>
      </c>
      <c r="F4690" s="61" t="s">
        <v>55</v>
      </c>
      <c r="G4690" s="61"/>
      <c r="H4690" s="61" t="str">
        <f>IF(OR(G4690="",G4691="",G4692="",G4693=""),"",(SUMIF(A4690:A$7000,A4690,G4690:G$7000)))</f>
        <v/>
      </c>
      <c r="I4690" s="61" t="str">
        <f t="shared" si="438"/>
        <v/>
      </c>
      <c r="J4690" s="61" t="str">
        <f t="shared" si="440"/>
        <v/>
      </c>
      <c r="K4690" s="61">
        <f t="array" ref="K4690">(MAX(IF($A4690=InsertVoiceSwitchActivateLOG!A$1:A$7000,InsertVoiceSwitchActivateLOG!H$1:H$7000,0)))</f>
        <v>2.8500000000000001E-2</v>
      </c>
      <c r="L4690" s="61" t="str">
        <f t="shared" si="439"/>
        <v/>
      </c>
      <c r="M4690" s="61">
        <f t="shared" ref="M4690:M4753" si="443">IF(A4690=A4689,ABS(C4690-C4689),0)*1000</f>
        <v>17.499999999984084</v>
      </c>
      <c r="N4690" s="59" t="str">
        <f t="shared" si="441"/>
        <v/>
      </c>
      <c r="O4690" s="59" t="str">
        <f t="shared" si="442"/>
        <v/>
      </c>
    </row>
    <row r="4691" spans="1:15" ht="12.5" customHeight="1" x14ac:dyDescent="0.35">
      <c r="A4691" s="2">
        <v>93</v>
      </c>
      <c r="B4691" s="2" t="s">
        <v>54</v>
      </c>
      <c r="C4691" s="69">
        <v>196.50700000000001</v>
      </c>
      <c r="D4691" t="s">
        <v>50</v>
      </c>
      <c r="E4691" s="2" t="s">
        <v>41</v>
      </c>
      <c r="F4691" s="2" t="s">
        <v>55</v>
      </c>
      <c r="G4691" s="2"/>
      <c r="H4691" s="2" t="str">
        <f>IF(OR(G4691="",G4692="",G4693="",G4694=""),"",(SUMIF(A4691:A$7000,A4691,G4691:G$7000)))</f>
        <v/>
      </c>
      <c r="I4691" s="55" t="str">
        <f t="shared" si="438"/>
        <v/>
      </c>
      <c r="J4691" s="61" t="str">
        <f t="shared" si="440"/>
        <v/>
      </c>
      <c r="K4691" s="55">
        <f t="array" ref="K4691">(MAX(IF($A4691=InsertVoiceSwitchActivateLOG!A$1:A$7000,InsertVoiceSwitchActivateLOG!H$1:H$7000,0)))</f>
        <v>2.8500000000000001E-2</v>
      </c>
      <c r="L4691" s="55" t="str">
        <f t="shared" si="439"/>
        <v/>
      </c>
      <c r="M4691" s="55">
        <f t="shared" si="443"/>
        <v>19.300000000015416</v>
      </c>
      <c r="N4691" s="59" t="str">
        <f t="shared" si="441"/>
        <v/>
      </c>
      <c r="O4691" s="59" t="str">
        <f t="shared" si="442"/>
        <v/>
      </c>
    </row>
    <row r="4692" spans="1:15" ht="12.5" customHeight="1" x14ac:dyDescent="0.35">
      <c r="A4692" s="61">
        <v>93</v>
      </c>
      <c r="B4692" s="61" t="s">
        <v>54</v>
      </c>
      <c r="C4692" s="70">
        <v>196.52879999999999</v>
      </c>
      <c r="D4692" s="59" t="s">
        <v>50</v>
      </c>
      <c r="E4692" s="61" t="s">
        <v>41</v>
      </c>
      <c r="F4692" s="61" t="s">
        <v>55</v>
      </c>
      <c r="G4692" s="61"/>
      <c r="H4692" s="61" t="str">
        <f>IF(OR(G4692="",G4693="",G4694="",G4695=""),"",(SUMIF(A4692:A$7000,A4692,G4692:G$7000)))</f>
        <v/>
      </c>
      <c r="I4692" s="61" t="str">
        <f t="shared" si="438"/>
        <v/>
      </c>
      <c r="J4692" s="61" t="str">
        <f t="shared" si="440"/>
        <v/>
      </c>
      <c r="K4692" s="61">
        <f t="array" ref="K4692">(MAX(IF($A4692=InsertVoiceSwitchActivateLOG!A$1:A$7000,InsertVoiceSwitchActivateLOG!H$1:H$7000,0)))</f>
        <v>2.8500000000000001E-2</v>
      </c>
      <c r="L4692" s="61" t="str">
        <f t="shared" si="439"/>
        <v/>
      </c>
      <c r="M4692" s="61">
        <f t="shared" si="443"/>
        <v>21.79999999998472</v>
      </c>
      <c r="N4692" s="59" t="str">
        <f t="shared" si="441"/>
        <v/>
      </c>
      <c r="O4692" s="59" t="str">
        <f t="shared" si="442"/>
        <v/>
      </c>
    </row>
    <row r="4693" spans="1:15" ht="12.5" customHeight="1" x14ac:dyDescent="0.35">
      <c r="A4693" s="2">
        <v>93</v>
      </c>
      <c r="B4693" s="2" t="s">
        <v>54</v>
      </c>
      <c r="C4693" s="69">
        <v>196.54810000000001</v>
      </c>
      <c r="D4693" t="s">
        <v>50</v>
      </c>
      <c r="E4693" s="2" t="s">
        <v>41</v>
      </c>
      <c r="F4693" s="2" t="s">
        <v>55</v>
      </c>
      <c r="G4693" s="2"/>
      <c r="H4693" s="2" t="str">
        <f>IF(OR(G4693="",G4694="",G4695="",G4696=""),"",(SUMIF(A4693:A$7000,A4693,G4693:G$7000)))</f>
        <v/>
      </c>
      <c r="I4693" s="55" t="str">
        <f t="shared" si="438"/>
        <v/>
      </c>
      <c r="J4693" s="61" t="str">
        <f t="shared" si="440"/>
        <v/>
      </c>
      <c r="K4693" s="55">
        <f t="array" ref="K4693">(MAX(IF($A4693=InsertVoiceSwitchActivateLOG!A$1:A$7000,InsertVoiceSwitchActivateLOG!H$1:H$7000,0)))</f>
        <v>2.8500000000000001E-2</v>
      </c>
      <c r="L4693" s="55" t="str">
        <f t="shared" si="439"/>
        <v/>
      </c>
      <c r="M4693" s="55">
        <f t="shared" si="443"/>
        <v>19.300000000015416</v>
      </c>
      <c r="N4693" s="59" t="str">
        <f t="shared" si="441"/>
        <v/>
      </c>
      <c r="O4693" s="59" t="str">
        <f t="shared" si="442"/>
        <v/>
      </c>
    </row>
    <row r="4694" spans="1:15" ht="12.5" customHeight="1" x14ac:dyDescent="0.35">
      <c r="A4694" s="61">
        <v>93</v>
      </c>
      <c r="B4694" s="61" t="s">
        <v>54</v>
      </c>
      <c r="C4694" s="70">
        <v>196.5719</v>
      </c>
      <c r="D4694" s="59" t="s">
        <v>50</v>
      </c>
      <c r="E4694" s="61" t="s">
        <v>41</v>
      </c>
      <c r="F4694" s="61" t="s">
        <v>55</v>
      </c>
      <c r="G4694" s="61"/>
      <c r="H4694" s="61" t="str">
        <f>IF(OR(G4694="",G4695="",G4696="",G4697=""),"",(SUMIF(A4694:A$7000,A4694,G4694:G$7000)))</f>
        <v/>
      </c>
      <c r="I4694" s="61" t="str">
        <f t="shared" si="438"/>
        <v/>
      </c>
      <c r="J4694" s="61" t="str">
        <f t="shared" si="440"/>
        <v/>
      </c>
      <c r="K4694" s="61">
        <f t="array" ref="K4694">(MAX(IF($A4694=InsertVoiceSwitchActivateLOG!A$1:A$7000,InsertVoiceSwitchActivateLOG!H$1:H$7000,0)))</f>
        <v>2.8500000000000001E-2</v>
      </c>
      <c r="L4694" s="61" t="str">
        <f t="shared" si="439"/>
        <v/>
      </c>
      <c r="M4694" s="61">
        <f t="shared" si="443"/>
        <v>23.79999999999427</v>
      </c>
      <c r="N4694" s="59" t="str">
        <f t="shared" si="441"/>
        <v/>
      </c>
      <c r="O4694" s="59" t="str">
        <f t="shared" si="442"/>
        <v/>
      </c>
    </row>
    <row r="4695" spans="1:15" ht="12.5" customHeight="1" x14ac:dyDescent="0.35">
      <c r="A4695" s="2">
        <v>93</v>
      </c>
      <c r="B4695" s="2" t="s">
        <v>54</v>
      </c>
      <c r="C4695" s="69">
        <v>196.5898</v>
      </c>
      <c r="D4695" t="s">
        <v>50</v>
      </c>
      <c r="E4695" s="2" t="s">
        <v>41</v>
      </c>
      <c r="F4695" s="2" t="s">
        <v>55</v>
      </c>
      <c r="G4695" s="2"/>
      <c r="H4695" s="2" t="str">
        <f>IF(OR(G4695="",G4696="",G4697="",G4698=""),"",(SUMIF(A4695:A$7000,A4695,G4695:G$7000)))</f>
        <v/>
      </c>
      <c r="I4695" s="55" t="str">
        <f t="shared" si="438"/>
        <v/>
      </c>
      <c r="J4695" s="61" t="str">
        <f t="shared" si="440"/>
        <v/>
      </c>
      <c r="K4695" s="55">
        <f t="array" ref="K4695">(MAX(IF($A4695=InsertVoiceSwitchActivateLOG!A$1:A$7000,InsertVoiceSwitchActivateLOG!H$1:H$7000,0)))</f>
        <v>2.8500000000000001E-2</v>
      </c>
      <c r="L4695" s="55" t="str">
        <f t="shared" si="439"/>
        <v/>
      </c>
      <c r="M4695" s="55">
        <f t="shared" si="443"/>
        <v>17.899999999997362</v>
      </c>
      <c r="N4695" s="59" t="str">
        <f t="shared" si="441"/>
        <v/>
      </c>
      <c r="O4695" s="59" t="str">
        <f t="shared" si="442"/>
        <v/>
      </c>
    </row>
    <row r="4696" spans="1:15" ht="12.5" customHeight="1" x14ac:dyDescent="0.35">
      <c r="A4696" s="61">
        <v>93</v>
      </c>
      <c r="B4696" s="61" t="s">
        <v>54</v>
      </c>
      <c r="C4696" s="70">
        <v>196.6103</v>
      </c>
      <c r="D4696" s="59" t="s">
        <v>50</v>
      </c>
      <c r="E4696" s="61" t="s">
        <v>41</v>
      </c>
      <c r="F4696" s="61" t="s">
        <v>55</v>
      </c>
      <c r="G4696" s="61"/>
      <c r="H4696" s="61" t="str">
        <f>IF(OR(G4696="",G4697="",G4698="",G4699=""),"",(SUMIF(A4696:A$7000,A4696,G4696:G$7000)))</f>
        <v/>
      </c>
      <c r="I4696" s="61" t="str">
        <f t="shared" si="438"/>
        <v/>
      </c>
      <c r="J4696" s="61" t="str">
        <f t="shared" si="440"/>
        <v/>
      </c>
      <c r="K4696" s="61">
        <f t="array" ref="K4696">(MAX(IF($A4696=InsertVoiceSwitchActivateLOG!A$1:A$7000,InsertVoiceSwitchActivateLOG!H$1:H$7000,0)))</f>
        <v>2.8500000000000001E-2</v>
      </c>
      <c r="L4696" s="61" t="str">
        <f t="shared" si="439"/>
        <v/>
      </c>
      <c r="M4696" s="61">
        <f t="shared" si="443"/>
        <v>20.499999999998408</v>
      </c>
      <c r="N4696" s="59" t="str">
        <f t="shared" si="441"/>
        <v/>
      </c>
      <c r="O4696" s="59" t="str">
        <f t="shared" si="442"/>
        <v/>
      </c>
    </row>
    <row r="4697" spans="1:15" ht="12.5" customHeight="1" x14ac:dyDescent="0.35">
      <c r="A4697" s="2">
        <v>93</v>
      </c>
      <c r="B4697" s="2" t="s">
        <v>54</v>
      </c>
      <c r="C4697" s="69">
        <v>196.6285</v>
      </c>
      <c r="D4697" t="s">
        <v>50</v>
      </c>
      <c r="E4697" s="2" t="s">
        <v>41</v>
      </c>
      <c r="F4697" s="2" t="s">
        <v>55</v>
      </c>
      <c r="G4697" s="2"/>
      <c r="H4697" s="2" t="str">
        <f>IF(OR(G4697="",G4698="",G4699="",G4700=""),"",(SUMIF(A4697:A$7000,A4697,G4697:G$7000)))</f>
        <v/>
      </c>
      <c r="I4697" s="55" t="str">
        <f t="shared" si="438"/>
        <v/>
      </c>
      <c r="J4697" s="61" t="str">
        <f t="shared" si="440"/>
        <v/>
      </c>
      <c r="K4697" s="55">
        <f t="array" ref="K4697">(MAX(IF($A4697=InsertVoiceSwitchActivateLOG!A$1:A$7000,InsertVoiceSwitchActivateLOG!H$1:H$7000,0)))</f>
        <v>2.8500000000000001E-2</v>
      </c>
      <c r="L4697" s="55" t="str">
        <f t="shared" si="439"/>
        <v/>
      </c>
      <c r="M4697" s="55">
        <f t="shared" si="443"/>
        <v>18.200000000007321</v>
      </c>
      <c r="N4697" s="59" t="str">
        <f t="shared" si="441"/>
        <v/>
      </c>
      <c r="O4697" s="59" t="str">
        <f t="shared" si="442"/>
        <v/>
      </c>
    </row>
    <row r="4698" spans="1:15" ht="12.5" customHeight="1" x14ac:dyDescent="0.35">
      <c r="A4698" s="61">
        <v>93</v>
      </c>
      <c r="B4698" s="61" t="s">
        <v>54</v>
      </c>
      <c r="C4698" s="70">
        <v>196.64879999999999</v>
      </c>
      <c r="D4698" s="59" t="s">
        <v>50</v>
      </c>
      <c r="E4698" s="61" t="s">
        <v>41</v>
      </c>
      <c r="F4698" s="61" t="s">
        <v>55</v>
      </c>
      <c r="G4698" s="61"/>
      <c r="H4698" s="61" t="str">
        <f>IF(OR(G4698="",G4699="",G4700="",G4701=""),"",(SUMIF(A4698:A$7000,A4698,G4698:G$7000)))</f>
        <v/>
      </c>
      <c r="I4698" s="61" t="str">
        <f t="shared" ref="I4698:I4761" si="444">IF(L4698="","",A4698)</f>
        <v/>
      </c>
      <c r="J4698" s="61" t="str">
        <f t="shared" si="440"/>
        <v/>
      </c>
      <c r="K4698" s="61">
        <f t="array" ref="K4698">(MAX(IF($A4698=InsertVoiceSwitchActivateLOG!A$1:A$7000,InsertVoiceSwitchActivateLOG!H$1:H$7000,0)))</f>
        <v>2.8500000000000001E-2</v>
      </c>
      <c r="L4698" s="61" t="str">
        <f t="shared" ref="L4698:L4761" si="445">IF(H4698="","",IF(AND(H4697="",H4696="",H4695=""),C4698,""))</f>
        <v/>
      </c>
      <c r="M4698" s="61">
        <f t="shared" si="443"/>
        <v>20.299999999991769</v>
      </c>
      <c r="N4698" s="59" t="str">
        <f t="shared" si="441"/>
        <v/>
      </c>
      <c r="O4698" s="59" t="str">
        <f t="shared" si="442"/>
        <v/>
      </c>
    </row>
    <row r="4699" spans="1:15" ht="12.5" customHeight="1" x14ac:dyDescent="0.35">
      <c r="A4699" s="2">
        <v>94</v>
      </c>
      <c r="B4699" s="2" t="s">
        <v>54</v>
      </c>
      <c r="C4699" s="69">
        <v>197.66839999999999</v>
      </c>
      <c r="D4699" t="s">
        <v>50</v>
      </c>
      <c r="E4699" s="2" t="s">
        <v>44</v>
      </c>
      <c r="F4699" s="2" t="s">
        <v>55</v>
      </c>
      <c r="G4699" s="2"/>
      <c r="H4699" s="2" t="str">
        <f>IF(OR(G4699="",G4700="",G4701="",G4702=""),"",(SUMIF(A4699:A$7000,A4699,G4699:G$7000)))</f>
        <v/>
      </c>
      <c r="I4699" s="55" t="str">
        <f t="shared" si="444"/>
        <v/>
      </c>
      <c r="J4699" s="61" t="str">
        <f t="shared" si="440"/>
        <v/>
      </c>
      <c r="K4699" s="55">
        <f t="array" ref="K4699">(MAX(IF($A4699=InsertVoiceSwitchActivateLOG!A$1:A$7000,InsertVoiceSwitchActivateLOG!H$1:H$7000,0)))</f>
        <v>0.10119999999999998</v>
      </c>
      <c r="L4699" s="55" t="str">
        <f t="shared" si="445"/>
        <v/>
      </c>
      <c r="M4699" s="55">
        <f t="shared" si="443"/>
        <v>0</v>
      </c>
      <c r="N4699" s="59" t="str">
        <f t="shared" si="441"/>
        <v/>
      </c>
      <c r="O4699" s="59" t="str">
        <f t="shared" si="442"/>
        <v/>
      </c>
    </row>
    <row r="4700" spans="1:15" ht="12.5" customHeight="1" x14ac:dyDescent="0.35">
      <c r="A4700" s="61">
        <v>94</v>
      </c>
      <c r="B4700" s="61" t="s">
        <v>54</v>
      </c>
      <c r="C4700" s="70">
        <v>197.685</v>
      </c>
      <c r="D4700" s="59" t="s">
        <v>50</v>
      </c>
      <c r="E4700" s="61" t="s">
        <v>44</v>
      </c>
      <c r="F4700" s="61" t="s">
        <v>55</v>
      </c>
      <c r="G4700" s="61"/>
      <c r="H4700" s="61" t="str">
        <f>IF(OR(G4700="",G4701="",G4702="",G4703=""),"",(SUMIF(A4700:A$7000,A4700,G4700:G$7000)))</f>
        <v/>
      </c>
      <c r="I4700" s="61" t="str">
        <f t="shared" si="444"/>
        <v/>
      </c>
      <c r="J4700" s="61" t="str">
        <f t="shared" si="440"/>
        <v/>
      </c>
      <c r="K4700" s="61">
        <f t="array" ref="K4700">(MAX(IF($A4700=InsertVoiceSwitchActivateLOG!A$1:A$7000,InsertVoiceSwitchActivateLOG!H$1:H$7000,0)))</f>
        <v>0.10119999999999998</v>
      </c>
      <c r="L4700" s="61" t="str">
        <f t="shared" si="445"/>
        <v/>
      </c>
      <c r="M4700" s="61">
        <f t="shared" si="443"/>
        <v>16.60000000001105</v>
      </c>
      <c r="N4700" s="59" t="str">
        <f t="shared" si="441"/>
        <v/>
      </c>
      <c r="O4700" s="59" t="str">
        <f t="shared" si="442"/>
        <v/>
      </c>
    </row>
    <row r="4701" spans="1:15" ht="12.5" customHeight="1" x14ac:dyDescent="0.35">
      <c r="A4701" s="2">
        <v>94</v>
      </c>
      <c r="B4701" s="2" t="s">
        <v>54</v>
      </c>
      <c r="C4701" s="69">
        <v>197.7012</v>
      </c>
      <c r="D4701" t="s">
        <v>50</v>
      </c>
      <c r="E4701" s="2" t="s">
        <v>44</v>
      </c>
      <c r="F4701" s="2" t="s">
        <v>55</v>
      </c>
      <c r="G4701" s="2"/>
      <c r="H4701" s="2" t="str">
        <f>IF(OR(G4701="",G4702="",G4703="",G4704=""),"",(SUMIF(A4701:A$7000,A4701,G4701:G$7000)))</f>
        <v/>
      </c>
      <c r="I4701" s="55" t="str">
        <f t="shared" si="444"/>
        <v/>
      </c>
      <c r="J4701" s="61" t="str">
        <f t="shared" si="440"/>
        <v/>
      </c>
      <c r="K4701" s="55">
        <f t="array" ref="K4701">(MAX(IF($A4701=InsertVoiceSwitchActivateLOG!A$1:A$7000,InsertVoiceSwitchActivateLOG!H$1:H$7000,0)))</f>
        <v>0.10119999999999998</v>
      </c>
      <c r="L4701" s="55" t="str">
        <f t="shared" si="445"/>
        <v/>
      </c>
      <c r="M4701" s="55">
        <f t="shared" si="443"/>
        <v>16.199999999997772</v>
      </c>
      <c r="N4701" s="59" t="str">
        <f t="shared" si="441"/>
        <v/>
      </c>
      <c r="O4701" s="59" t="str">
        <f t="shared" si="442"/>
        <v/>
      </c>
    </row>
    <row r="4702" spans="1:15" ht="12.5" customHeight="1" x14ac:dyDescent="0.35">
      <c r="A4702" s="61">
        <v>94</v>
      </c>
      <c r="B4702" s="61" t="s">
        <v>54</v>
      </c>
      <c r="C4702" s="70">
        <v>197.71709999999999</v>
      </c>
      <c r="D4702" s="59" t="s">
        <v>50</v>
      </c>
      <c r="E4702" s="61" t="s">
        <v>44</v>
      </c>
      <c r="F4702" s="61" t="s">
        <v>55</v>
      </c>
      <c r="G4702" s="61"/>
      <c r="H4702" s="61" t="str">
        <f>IF(OR(G4702="",G4703="",G4704="",G4705=""),"",(SUMIF(A4702:A$7000,A4702,G4702:G$7000)))</f>
        <v/>
      </c>
      <c r="I4702" s="61" t="str">
        <f t="shared" si="444"/>
        <v/>
      </c>
      <c r="J4702" s="61" t="str">
        <f t="shared" si="440"/>
        <v/>
      </c>
      <c r="K4702" s="61">
        <f t="array" ref="K4702">(MAX(IF($A4702=InsertVoiceSwitchActivateLOG!A$1:A$7000,InsertVoiceSwitchActivateLOG!H$1:H$7000,0)))</f>
        <v>0.10119999999999998</v>
      </c>
      <c r="L4702" s="61" t="str">
        <f t="shared" si="445"/>
        <v/>
      </c>
      <c r="M4702" s="61">
        <f t="shared" si="443"/>
        <v>15.899999999987813</v>
      </c>
      <c r="N4702" s="59" t="str">
        <f t="shared" si="441"/>
        <v/>
      </c>
      <c r="O4702" s="59" t="str">
        <f t="shared" si="442"/>
        <v/>
      </c>
    </row>
    <row r="4703" spans="1:15" ht="12.5" customHeight="1" x14ac:dyDescent="0.35">
      <c r="A4703" s="2">
        <v>94</v>
      </c>
      <c r="B4703" s="2" t="s">
        <v>54</v>
      </c>
      <c r="C4703" s="69">
        <v>197.73400000000001</v>
      </c>
      <c r="D4703" t="s">
        <v>50</v>
      </c>
      <c r="E4703" s="2" t="s">
        <v>44</v>
      </c>
      <c r="F4703" s="2" t="s">
        <v>55</v>
      </c>
      <c r="G4703" s="2"/>
      <c r="H4703" s="2" t="str">
        <f>IF(OR(G4703="",G4704="",G4705="",G4706=""),"",(SUMIF(A4703:A$7000,A4703,G4703:G$7000)))</f>
        <v/>
      </c>
      <c r="I4703" s="55" t="str">
        <f t="shared" si="444"/>
        <v/>
      </c>
      <c r="J4703" s="61" t="str">
        <f t="shared" si="440"/>
        <v/>
      </c>
      <c r="K4703" s="55">
        <f t="array" ref="K4703">(MAX(IF($A4703=InsertVoiceSwitchActivateLOG!A$1:A$7000,InsertVoiceSwitchActivateLOG!H$1:H$7000,0)))</f>
        <v>0.10119999999999998</v>
      </c>
      <c r="L4703" s="55" t="str">
        <f t="shared" si="445"/>
        <v/>
      </c>
      <c r="M4703" s="55">
        <f t="shared" si="443"/>
        <v>16.900000000021009</v>
      </c>
      <c r="N4703" s="59" t="str">
        <f t="shared" si="441"/>
        <v/>
      </c>
      <c r="O4703" s="59" t="str">
        <f t="shared" si="442"/>
        <v/>
      </c>
    </row>
    <row r="4704" spans="1:15" ht="12.5" customHeight="1" x14ac:dyDescent="0.35">
      <c r="A4704" s="61">
        <v>94</v>
      </c>
      <c r="B4704" s="61" t="s">
        <v>54</v>
      </c>
      <c r="C4704" s="70">
        <v>197.7559</v>
      </c>
      <c r="D4704" s="59" t="s">
        <v>50</v>
      </c>
      <c r="E4704" s="61" t="s">
        <v>44</v>
      </c>
      <c r="F4704" s="61" t="s">
        <v>55</v>
      </c>
      <c r="G4704" s="61"/>
      <c r="H4704" s="61" t="str">
        <f>IF(OR(G4704="",G4705="",G4706="",G4707=""),"",(SUMIF(A4704:A$7000,A4704,G4704:G$7000)))</f>
        <v/>
      </c>
      <c r="I4704" s="61" t="str">
        <f t="shared" si="444"/>
        <v/>
      </c>
      <c r="J4704" s="61" t="str">
        <f t="shared" si="440"/>
        <v/>
      </c>
      <c r="K4704" s="61">
        <f t="array" ref="K4704">(MAX(IF($A4704=InsertVoiceSwitchActivateLOG!A$1:A$7000,InsertVoiceSwitchActivateLOG!H$1:H$7000,0)))</f>
        <v>0.10119999999999998</v>
      </c>
      <c r="L4704" s="61" t="str">
        <f t="shared" si="445"/>
        <v/>
      </c>
      <c r="M4704" s="61">
        <f t="shared" si="443"/>
        <v>21.89999999998804</v>
      </c>
      <c r="N4704" s="59" t="str">
        <f t="shared" si="441"/>
        <v/>
      </c>
      <c r="O4704" s="59" t="str">
        <f t="shared" si="442"/>
        <v/>
      </c>
    </row>
    <row r="4705" spans="1:15" ht="12.5" customHeight="1" x14ac:dyDescent="0.35">
      <c r="A4705" s="2">
        <v>94</v>
      </c>
      <c r="B4705" s="2" t="s">
        <v>54</v>
      </c>
      <c r="C4705" s="69">
        <v>197.7801</v>
      </c>
      <c r="D4705" t="s">
        <v>50</v>
      </c>
      <c r="E4705" s="2" t="s">
        <v>44</v>
      </c>
      <c r="F4705" s="2" t="s">
        <v>55</v>
      </c>
      <c r="G4705" s="2"/>
      <c r="H4705" s="2" t="str">
        <f>IF(OR(G4705="",G4706="",G4707="",G4708=""),"",(SUMIF(A4705:A$7000,A4705,G4705:G$7000)))</f>
        <v/>
      </c>
      <c r="I4705" s="55" t="str">
        <f t="shared" si="444"/>
        <v/>
      </c>
      <c r="J4705" s="61" t="str">
        <f t="shared" si="440"/>
        <v/>
      </c>
      <c r="K4705" s="55">
        <f t="array" ref="K4705">(MAX(IF($A4705=InsertVoiceSwitchActivateLOG!A$1:A$7000,InsertVoiceSwitchActivateLOG!H$1:H$7000,0)))</f>
        <v>0.10119999999999998</v>
      </c>
      <c r="L4705" s="55" t="str">
        <f t="shared" si="445"/>
        <v/>
      </c>
      <c r="M4705" s="55">
        <f t="shared" si="443"/>
        <v>24.200000000007549</v>
      </c>
      <c r="N4705" s="59" t="str">
        <f t="shared" si="441"/>
        <v/>
      </c>
      <c r="O4705" s="59" t="str">
        <f t="shared" si="442"/>
        <v/>
      </c>
    </row>
    <row r="4706" spans="1:15" ht="12.5" customHeight="1" x14ac:dyDescent="0.35">
      <c r="A4706" s="61">
        <v>94</v>
      </c>
      <c r="B4706" s="61" t="s">
        <v>54</v>
      </c>
      <c r="C4706" s="70">
        <v>197.797</v>
      </c>
      <c r="D4706" s="59" t="s">
        <v>50</v>
      </c>
      <c r="E4706" s="61" t="s">
        <v>44</v>
      </c>
      <c r="F4706" s="61" t="s">
        <v>55</v>
      </c>
      <c r="G4706" s="61"/>
      <c r="H4706" s="61" t="str">
        <f>IF(OR(G4706="",G4707="",G4708="",G4709=""),"",(SUMIF(A4706:A$7000,A4706,G4706:G$7000)))</f>
        <v/>
      </c>
      <c r="I4706" s="61" t="str">
        <f t="shared" si="444"/>
        <v/>
      </c>
      <c r="J4706" s="61" t="str">
        <f t="shared" si="440"/>
        <v/>
      </c>
      <c r="K4706" s="61">
        <f t="array" ref="K4706">(MAX(IF($A4706=InsertVoiceSwitchActivateLOG!A$1:A$7000,InsertVoiceSwitchActivateLOG!H$1:H$7000,0)))</f>
        <v>0.10119999999999998</v>
      </c>
      <c r="L4706" s="61" t="str">
        <f t="shared" si="445"/>
        <v/>
      </c>
      <c r="M4706" s="61">
        <f t="shared" si="443"/>
        <v>16.899999999992588</v>
      </c>
      <c r="N4706" s="59" t="str">
        <f t="shared" si="441"/>
        <v/>
      </c>
      <c r="O4706" s="59" t="str">
        <f t="shared" si="442"/>
        <v/>
      </c>
    </row>
    <row r="4707" spans="1:15" ht="12.5" customHeight="1" x14ac:dyDescent="0.35">
      <c r="A4707" s="2">
        <v>94</v>
      </c>
      <c r="B4707" s="2" t="s">
        <v>54</v>
      </c>
      <c r="C4707" s="69">
        <v>197.81309999999999</v>
      </c>
      <c r="D4707" t="s">
        <v>50</v>
      </c>
      <c r="E4707" s="2" t="s">
        <v>44</v>
      </c>
      <c r="F4707" s="2" t="s">
        <v>55</v>
      </c>
      <c r="G4707" s="2"/>
      <c r="H4707" s="2" t="str">
        <f>IF(OR(G4707="",G4708="",G4709="",G4710=""),"",(SUMIF(A4707:A$7000,A4707,G4707:G$7000)))</f>
        <v/>
      </c>
      <c r="I4707" s="55" t="str">
        <f t="shared" si="444"/>
        <v/>
      </c>
      <c r="J4707" s="61" t="str">
        <f t="shared" si="440"/>
        <v/>
      </c>
      <c r="K4707" s="55">
        <f t="array" ref="K4707">(MAX(IF($A4707=InsertVoiceSwitchActivateLOG!A$1:A$7000,InsertVoiceSwitchActivateLOG!H$1:H$7000,0)))</f>
        <v>0.10119999999999998</v>
      </c>
      <c r="L4707" s="55" t="str">
        <f t="shared" si="445"/>
        <v/>
      </c>
      <c r="M4707" s="55">
        <f t="shared" si="443"/>
        <v>16.099999999994452</v>
      </c>
      <c r="N4707" s="59" t="str">
        <f t="shared" si="441"/>
        <v/>
      </c>
      <c r="O4707" s="59" t="str">
        <f t="shared" si="442"/>
        <v/>
      </c>
    </row>
    <row r="4708" spans="1:15" ht="12.5" customHeight="1" x14ac:dyDescent="0.35">
      <c r="A4708" s="61">
        <v>94</v>
      </c>
      <c r="B4708" s="61" t="s">
        <v>54</v>
      </c>
      <c r="C4708" s="70">
        <v>197.82839999999999</v>
      </c>
      <c r="D4708" s="59" t="s">
        <v>50</v>
      </c>
      <c r="E4708" s="61" t="s">
        <v>44</v>
      </c>
      <c r="F4708" s="61" t="s">
        <v>55</v>
      </c>
      <c r="G4708" s="61"/>
      <c r="H4708" s="61" t="str">
        <f>IF(OR(G4708="",G4709="",G4710="",G4711=""),"",(SUMIF(A4708:A$7000,A4708,G4708:G$7000)))</f>
        <v/>
      </c>
      <c r="I4708" s="61" t="str">
        <f t="shared" si="444"/>
        <v/>
      </c>
      <c r="J4708" s="61" t="str">
        <f t="shared" si="440"/>
        <v/>
      </c>
      <c r="K4708" s="61">
        <f t="array" ref="K4708">(MAX(IF($A4708=InsertVoiceSwitchActivateLOG!A$1:A$7000,InsertVoiceSwitchActivateLOG!H$1:H$7000,0)))</f>
        <v>0.10119999999999998</v>
      </c>
      <c r="L4708" s="61" t="str">
        <f t="shared" si="445"/>
        <v/>
      </c>
      <c r="M4708" s="61">
        <f t="shared" si="443"/>
        <v>15.299999999996317</v>
      </c>
      <c r="N4708" s="59" t="str">
        <f t="shared" si="441"/>
        <v/>
      </c>
      <c r="O4708" s="59" t="str">
        <f t="shared" si="442"/>
        <v/>
      </c>
    </row>
    <row r="4709" spans="1:15" ht="12.5" customHeight="1" x14ac:dyDescent="0.35">
      <c r="A4709" s="2">
        <v>94</v>
      </c>
      <c r="B4709" s="2" t="s">
        <v>54</v>
      </c>
      <c r="C4709" s="69">
        <v>197.8476</v>
      </c>
      <c r="D4709" t="s">
        <v>50</v>
      </c>
      <c r="E4709" s="2" t="s">
        <v>44</v>
      </c>
      <c r="F4709" s="2" t="s">
        <v>55</v>
      </c>
      <c r="G4709" s="2"/>
      <c r="H4709" s="2" t="str">
        <f>IF(OR(G4709="",G4710="",G4711="",G4712=""),"",(SUMIF(A4709:A$7000,A4709,G4709:G$7000)))</f>
        <v/>
      </c>
      <c r="I4709" s="55" t="str">
        <f t="shared" si="444"/>
        <v/>
      </c>
      <c r="J4709" s="61" t="str">
        <f t="shared" si="440"/>
        <v/>
      </c>
      <c r="K4709" s="55">
        <f t="array" ref="K4709">(MAX(IF($A4709=InsertVoiceSwitchActivateLOG!A$1:A$7000,InsertVoiceSwitchActivateLOG!H$1:H$7000,0)))</f>
        <v>0.10119999999999998</v>
      </c>
      <c r="L4709" s="55" t="str">
        <f t="shared" si="445"/>
        <v/>
      </c>
      <c r="M4709" s="55">
        <f t="shared" si="443"/>
        <v>19.200000000012096</v>
      </c>
      <c r="N4709" s="59" t="str">
        <f t="shared" si="441"/>
        <v/>
      </c>
      <c r="O4709" s="59" t="str">
        <f t="shared" si="442"/>
        <v/>
      </c>
    </row>
    <row r="4710" spans="1:15" ht="12.5" customHeight="1" x14ac:dyDescent="0.35">
      <c r="A4710" s="61">
        <v>94</v>
      </c>
      <c r="B4710" s="61" t="s">
        <v>54</v>
      </c>
      <c r="C4710" s="70">
        <v>197.86709999999999</v>
      </c>
      <c r="D4710" s="59" t="s">
        <v>50</v>
      </c>
      <c r="E4710" s="61" t="s">
        <v>44</v>
      </c>
      <c r="F4710" s="61" t="s">
        <v>55</v>
      </c>
      <c r="G4710" s="61"/>
      <c r="H4710" s="61" t="str">
        <f>IF(OR(G4710="",G4711="",G4712="",G4713=""),"",(SUMIF(A4710:A$7000,A4710,G4710:G$7000)))</f>
        <v/>
      </c>
      <c r="I4710" s="61" t="str">
        <f t="shared" si="444"/>
        <v/>
      </c>
      <c r="J4710" s="61" t="str">
        <f t="shared" si="440"/>
        <v/>
      </c>
      <c r="K4710" s="61">
        <f t="array" ref="K4710">(MAX(IF($A4710=InsertVoiceSwitchActivateLOG!A$1:A$7000,InsertVoiceSwitchActivateLOG!H$1:H$7000,0)))</f>
        <v>0.10119999999999998</v>
      </c>
      <c r="L4710" s="61" t="str">
        <f t="shared" si="445"/>
        <v/>
      </c>
      <c r="M4710" s="61">
        <f t="shared" si="443"/>
        <v>19.499999999993634</v>
      </c>
      <c r="N4710" s="59" t="str">
        <f t="shared" si="441"/>
        <v/>
      </c>
      <c r="O4710" s="59" t="str">
        <f t="shared" si="442"/>
        <v/>
      </c>
    </row>
    <row r="4711" spans="1:15" ht="12.5" customHeight="1" x14ac:dyDescent="0.35">
      <c r="A4711" s="2">
        <v>94</v>
      </c>
      <c r="B4711" s="2" t="s">
        <v>54</v>
      </c>
      <c r="C4711" s="69">
        <v>197.88669999999999</v>
      </c>
      <c r="D4711" t="s">
        <v>50</v>
      </c>
      <c r="E4711" s="2" t="s">
        <v>44</v>
      </c>
      <c r="F4711" s="2" t="s">
        <v>55</v>
      </c>
      <c r="G4711" s="2"/>
      <c r="H4711" s="2" t="str">
        <f>IF(OR(G4711="",G4712="",G4713="",G4714=""),"",(SUMIF(A4711:A$7000,A4711,G4711:G$7000)))</f>
        <v/>
      </c>
      <c r="I4711" s="55" t="str">
        <f t="shared" si="444"/>
        <v/>
      </c>
      <c r="J4711" s="61" t="str">
        <f t="shared" si="440"/>
        <v/>
      </c>
      <c r="K4711" s="55">
        <f t="array" ref="K4711">(MAX(IF($A4711=InsertVoiceSwitchActivateLOG!A$1:A$7000,InsertVoiceSwitchActivateLOG!H$1:H$7000,0)))</f>
        <v>0.10119999999999998</v>
      </c>
      <c r="L4711" s="55" t="str">
        <f t="shared" si="445"/>
        <v/>
      </c>
      <c r="M4711" s="55">
        <f t="shared" si="443"/>
        <v>19.599999999996953</v>
      </c>
      <c r="N4711" s="59" t="str">
        <f t="shared" si="441"/>
        <v/>
      </c>
      <c r="O4711" s="59" t="str">
        <f t="shared" si="442"/>
        <v/>
      </c>
    </row>
    <row r="4712" spans="1:15" ht="12.5" customHeight="1" x14ac:dyDescent="0.35">
      <c r="A4712" s="61">
        <v>94</v>
      </c>
      <c r="B4712" s="61" t="s">
        <v>54</v>
      </c>
      <c r="C4712" s="70">
        <v>197.9058</v>
      </c>
      <c r="D4712" s="59" t="s">
        <v>50</v>
      </c>
      <c r="E4712" s="61" t="s">
        <v>44</v>
      </c>
      <c r="F4712" s="61" t="s">
        <v>55</v>
      </c>
      <c r="G4712" s="61"/>
      <c r="H4712" s="61" t="str">
        <f>IF(OR(G4712="",G4713="",G4714="",G4715=""),"",(SUMIF(A4712:A$7000,A4712,G4712:G$7000)))</f>
        <v/>
      </c>
      <c r="I4712" s="61" t="str">
        <f t="shared" si="444"/>
        <v/>
      </c>
      <c r="J4712" s="61" t="str">
        <f t="shared" si="440"/>
        <v/>
      </c>
      <c r="K4712" s="61">
        <f t="array" ref="K4712">(MAX(IF($A4712=InsertVoiceSwitchActivateLOG!A$1:A$7000,InsertVoiceSwitchActivateLOG!H$1:H$7000,0)))</f>
        <v>0.10119999999999998</v>
      </c>
      <c r="L4712" s="61" t="str">
        <f t="shared" si="445"/>
        <v/>
      </c>
      <c r="M4712" s="61">
        <f t="shared" si="443"/>
        <v>19.100000000008777</v>
      </c>
      <c r="N4712" s="59" t="str">
        <f t="shared" si="441"/>
        <v/>
      </c>
      <c r="O4712" s="59" t="str">
        <f t="shared" si="442"/>
        <v/>
      </c>
    </row>
    <row r="4713" spans="1:15" ht="12.5" customHeight="1" x14ac:dyDescent="0.35">
      <c r="A4713" s="2">
        <v>94</v>
      </c>
      <c r="B4713" s="2" t="s">
        <v>54</v>
      </c>
      <c r="C4713" s="69">
        <v>197.93</v>
      </c>
      <c r="D4713" t="s">
        <v>50</v>
      </c>
      <c r="E4713" s="2" t="s">
        <v>44</v>
      </c>
      <c r="F4713" s="2" t="s">
        <v>55</v>
      </c>
      <c r="G4713" s="2"/>
      <c r="H4713" s="2" t="str">
        <f>IF(OR(G4713="",G4714="",G4715="",G4716=""),"",(SUMIF(A4713:A$7000,A4713,G4713:G$7000)))</f>
        <v/>
      </c>
      <c r="I4713" s="55" t="str">
        <f t="shared" si="444"/>
        <v/>
      </c>
      <c r="J4713" s="61" t="str">
        <f t="shared" si="440"/>
        <v/>
      </c>
      <c r="K4713" s="55">
        <f t="array" ref="K4713">(MAX(IF($A4713=InsertVoiceSwitchActivateLOG!A$1:A$7000,InsertVoiceSwitchActivateLOG!H$1:H$7000,0)))</f>
        <v>0.10119999999999998</v>
      </c>
      <c r="L4713" s="55" t="str">
        <f t="shared" si="445"/>
        <v/>
      </c>
      <c r="M4713" s="55">
        <f t="shared" si="443"/>
        <v>24.200000000007549</v>
      </c>
      <c r="N4713" s="59" t="str">
        <f t="shared" si="441"/>
        <v/>
      </c>
      <c r="O4713" s="59" t="str">
        <f t="shared" si="442"/>
        <v/>
      </c>
    </row>
    <row r="4714" spans="1:15" ht="12.5" customHeight="1" x14ac:dyDescent="0.35">
      <c r="A4714" s="61">
        <v>94</v>
      </c>
      <c r="B4714" s="61" t="s">
        <v>54</v>
      </c>
      <c r="C4714" s="70">
        <v>197.95490000000001</v>
      </c>
      <c r="D4714" s="59" t="s">
        <v>50</v>
      </c>
      <c r="E4714" s="61" t="s">
        <v>44</v>
      </c>
      <c r="F4714" s="61" t="s">
        <v>55</v>
      </c>
      <c r="G4714" s="61"/>
      <c r="H4714" s="61" t="str">
        <f>IF(OR(G4714="",G4715="",G4716="",G4717=""),"",(SUMIF(A4714:A$7000,A4714,G4714:G$7000)))</f>
        <v/>
      </c>
      <c r="I4714" s="61" t="str">
        <f t="shared" si="444"/>
        <v/>
      </c>
      <c r="J4714" s="61" t="str">
        <f t="shared" si="440"/>
        <v/>
      </c>
      <c r="K4714" s="61">
        <f t="array" ref="K4714">(MAX(IF($A4714=InsertVoiceSwitchActivateLOG!A$1:A$7000,InsertVoiceSwitchActivateLOG!H$1:H$7000,0)))</f>
        <v>0.10119999999999998</v>
      </c>
      <c r="L4714" s="61" t="str">
        <f t="shared" si="445"/>
        <v/>
      </c>
      <c r="M4714" s="61">
        <f t="shared" si="443"/>
        <v>24.900000000002365</v>
      </c>
      <c r="N4714" s="59" t="str">
        <f t="shared" si="441"/>
        <v/>
      </c>
      <c r="O4714" s="59" t="str">
        <f t="shared" si="442"/>
        <v/>
      </c>
    </row>
    <row r="4715" spans="1:15" ht="12.5" customHeight="1" x14ac:dyDescent="0.35">
      <c r="A4715" s="2">
        <v>94</v>
      </c>
      <c r="B4715" s="2" t="s">
        <v>54</v>
      </c>
      <c r="C4715" s="69">
        <v>197.97139999999999</v>
      </c>
      <c r="D4715" t="s">
        <v>50</v>
      </c>
      <c r="E4715" s="2" t="s">
        <v>44</v>
      </c>
      <c r="F4715" s="2" t="s">
        <v>55</v>
      </c>
      <c r="G4715" s="2"/>
      <c r="H4715" s="2" t="str">
        <f>IF(OR(G4715="",G4716="",G4717="",G4718=""),"",(SUMIF(A4715:A$7000,A4715,G4715:G$7000)))</f>
        <v/>
      </c>
      <c r="I4715" s="55" t="str">
        <f t="shared" si="444"/>
        <v/>
      </c>
      <c r="J4715" s="61" t="str">
        <f t="shared" si="440"/>
        <v/>
      </c>
      <c r="K4715" s="55">
        <f t="array" ref="K4715">(MAX(IF($A4715=InsertVoiceSwitchActivateLOG!A$1:A$7000,InsertVoiceSwitchActivateLOG!H$1:H$7000,0)))</f>
        <v>0.10119999999999998</v>
      </c>
      <c r="L4715" s="55" t="str">
        <f t="shared" si="445"/>
        <v/>
      </c>
      <c r="M4715" s="55">
        <f t="shared" si="443"/>
        <v>16.499999999979309</v>
      </c>
      <c r="N4715" s="59" t="str">
        <f t="shared" si="441"/>
        <v/>
      </c>
      <c r="O4715" s="59" t="str">
        <f t="shared" si="442"/>
        <v/>
      </c>
    </row>
    <row r="4716" spans="1:15" ht="12.5" customHeight="1" x14ac:dyDescent="0.35">
      <c r="A4716" s="61">
        <v>94</v>
      </c>
      <c r="B4716" s="61" t="s">
        <v>54</v>
      </c>
      <c r="C4716" s="70">
        <v>197.9922</v>
      </c>
      <c r="D4716" s="59" t="s">
        <v>50</v>
      </c>
      <c r="E4716" s="61" t="s">
        <v>44</v>
      </c>
      <c r="F4716" s="61" t="s">
        <v>55</v>
      </c>
      <c r="G4716" s="61"/>
      <c r="H4716" s="61" t="str">
        <f>IF(OR(G4716="",G4717="",G4718="",G4719=""),"",(SUMIF(A4716:A$7000,A4716,G4716:G$7000)))</f>
        <v/>
      </c>
      <c r="I4716" s="61" t="str">
        <f t="shared" si="444"/>
        <v/>
      </c>
      <c r="J4716" s="61" t="str">
        <f t="shared" si="440"/>
        <v/>
      </c>
      <c r="K4716" s="61">
        <f t="array" ref="K4716">(MAX(IF($A4716=InsertVoiceSwitchActivateLOG!A$1:A$7000,InsertVoiceSwitchActivateLOG!H$1:H$7000,0)))</f>
        <v>0.10119999999999998</v>
      </c>
      <c r="L4716" s="61" t="str">
        <f t="shared" si="445"/>
        <v/>
      </c>
      <c r="M4716" s="61">
        <f t="shared" si="443"/>
        <v>20.800000000008367</v>
      </c>
      <c r="N4716" s="59" t="str">
        <f t="shared" si="441"/>
        <v/>
      </c>
      <c r="O4716" s="59" t="str">
        <f t="shared" si="442"/>
        <v/>
      </c>
    </row>
    <row r="4717" spans="1:15" ht="12.5" customHeight="1" x14ac:dyDescent="0.35">
      <c r="A4717" s="2">
        <v>94</v>
      </c>
      <c r="B4717" s="2" t="s">
        <v>54</v>
      </c>
      <c r="C4717" s="69">
        <v>198.01410000000001</v>
      </c>
      <c r="D4717" t="s">
        <v>50</v>
      </c>
      <c r="E4717" s="2" t="s">
        <v>44</v>
      </c>
      <c r="F4717" s="2" t="s">
        <v>55</v>
      </c>
      <c r="G4717" s="2"/>
      <c r="H4717" s="2" t="str">
        <f>IF(OR(G4717="",G4718="",G4719="",G4720=""),"",(SUMIF(A4717:A$7000,A4717,G4717:G$7000)))</f>
        <v/>
      </c>
      <c r="I4717" s="55" t="str">
        <f t="shared" si="444"/>
        <v/>
      </c>
      <c r="J4717" s="61" t="str">
        <f t="shared" si="440"/>
        <v/>
      </c>
      <c r="K4717" s="55">
        <f t="array" ref="K4717">(MAX(IF($A4717=InsertVoiceSwitchActivateLOG!A$1:A$7000,InsertVoiceSwitchActivateLOG!H$1:H$7000,0)))</f>
        <v>0.10119999999999998</v>
      </c>
      <c r="L4717" s="55" t="str">
        <f t="shared" si="445"/>
        <v/>
      </c>
      <c r="M4717" s="55">
        <f t="shared" si="443"/>
        <v>21.900000000016462</v>
      </c>
      <c r="N4717" s="59" t="str">
        <f t="shared" si="441"/>
        <v/>
      </c>
      <c r="O4717" s="59" t="str">
        <f t="shared" si="442"/>
        <v/>
      </c>
    </row>
    <row r="4718" spans="1:15" ht="12.5" customHeight="1" x14ac:dyDescent="0.35">
      <c r="A4718" s="61">
        <v>94</v>
      </c>
      <c r="B4718" s="61" t="s">
        <v>54</v>
      </c>
      <c r="C4718" s="70">
        <v>198.04470000000001</v>
      </c>
      <c r="D4718" s="59" t="s">
        <v>50</v>
      </c>
      <c r="E4718" s="61" t="s">
        <v>44</v>
      </c>
      <c r="F4718" s="61" t="s">
        <v>55</v>
      </c>
      <c r="G4718" s="61"/>
      <c r="H4718" s="61" t="str">
        <f>IF(OR(G4718="",G4719="",G4720="",G4721=""),"",(SUMIF(A4718:A$7000,A4718,G4718:G$7000)))</f>
        <v/>
      </c>
      <c r="I4718" s="61" t="str">
        <f t="shared" si="444"/>
        <v/>
      </c>
      <c r="J4718" s="61" t="str">
        <f t="shared" si="440"/>
        <v/>
      </c>
      <c r="K4718" s="61">
        <f t="array" ref="K4718">(MAX(IF($A4718=InsertVoiceSwitchActivateLOG!A$1:A$7000,InsertVoiceSwitchActivateLOG!H$1:H$7000,0)))</f>
        <v>0.10119999999999998</v>
      </c>
      <c r="L4718" s="61" t="str">
        <f t="shared" si="445"/>
        <v/>
      </c>
      <c r="M4718" s="61">
        <f t="shared" si="443"/>
        <v>30.599999999992633</v>
      </c>
      <c r="N4718" s="59" t="str">
        <f t="shared" si="441"/>
        <v/>
      </c>
      <c r="O4718" s="59" t="str">
        <f t="shared" si="442"/>
        <v/>
      </c>
    </row>
    <row r="4719" spans="1:15" ht="12.5" customHeight="1" x14ac:dyDescent="0.35">
      <c r="A4719" s="2">
        <v>94</v>
      </c>
      <c r="B4719" s="2" t="s">
        <v>54</v>
      </c>
      <c r="C4719" s="69">
        <v>198.07599999999999</v>
      </c>
      <c r="D4719" t="s">
        <v>50</v>
      </c>
      <c r="E4719" s="2" t="s">
        <v>44</v>
      </c>
      <c r="F4719" s="2" t="s">
        <v>55</v>
      </c>
      <c r="G4719" s="2"/>
      <c r="H4719" s="2" t="str">
        <f>IF(OR(G4719="",G4720="",G4721="",G4722=""),"",(SUMIF(A4719:A$7000,A4719,G4719:G$7000)))</f>
        <v/>
      </c>
      <c r="I4719" s="55" t="str">
        <f t="shared" si="444"/>
        <v/>
      </c>
      <c r="J4719" s="61" t="str">
        <f t="shared" si="440"/>
        <v/>
      </c>
      <c r="K4719" s="55">
        <f t="array" ref="K4719">(MAX(IF($A4719=InsertVoiceSwitchActivateLOG!A$1:A$7000,InsertVoiceSwitchActivateLOG!H$1:H$7000,0)))</f>
        <v>0.10119999999999998</v>
      </c>
      <c r="L4719" s="55" t="str">
        <f t="shared" si="445"/>
        <v/>
      </c>
      <c r="M4719" s="55">
        <f t="shared" si="443"/>
        <v>31.299999999987449</v>
      </c>
      <c r="N4719" s="59" t="str">
        <f t="shared" si="441"/>
        <v/>
      </c>
      <c r="O4719" s="59" t="str">
        <f t="shared" si="442"/>
        <v/>
      </c>
    </row>
    <row r="4720" spans="1:15" ht="12.5" customHeight="1" x14ac:dyDescent="0.35">
      <c r="A4720" s="61">
        <v>94</v>
      </c>
      <c r="B4720" s="61" t="s">
        <v>54</v>
      </c>
      <c r="C4720" s="70">
        <v>198.11009999999999</v>
      </c>
      <c r="D4720" s="59" t="s">
        <v>50</v>
      </c>
      <c r="E4720" s="61" t="s">
        <v>44</v>
      </c>
      <c r="F4720" s="61" t="s">
        <v>55</v>
      </c>
      <c r="G4720" s="61">
        <v>1E-4</v>
      </c>
      <c r="H4720" s="61">
        <f>IF(OR(G4720="",G4721="",G4722="",G4723=""),"",(SUMIF(A4720:A$7000,A4720,G4720:G$7000)))</f>
        <v>0.10119999999999998</v>
      </c>
      <c r="I4720" s="61">
        <f t="shared" si="444"/>
        <v>94</v>
      </c>
      <c r="J4720" s="61" t="str">
        <f t="shared" si="440"/>
        <v>TaskC</v>
      </c>
      <c r="K4720" s="61">
        <f t="array" ref="K4720">(MAX(IF($A4720=InsertVoiceSwitchActivateLOG!A$1:A$7000,InsertVoiceSwitchActivateLOG!H$1:H$7000,0)))</f>
        <v>0.10119999999999998</v>
      </c>
      <c r="L4720" s="61">
        <f t="shared" si="445"/>
        <v>198.11009999999999</v>
      </c>
      <c r="M4720" s="61">
        <f t="shared" si="443"/>
        <v>34.099999999995134</v>
      </c>
      <c r="N4720" s="59" t="str">
        <f t="shared" si="441"/>
        <v/>
      </c>
      <c r="O4720" s="59" t="str">
        <f t="shared" si="442"/>
        <v/>
      </c>
    </row>
    <row r="4721" spans="1:15" ht="12.5" customHeight="1" x14ac:dyDescent="0.35">
      <c r="A4721" s="2">
        <v>94</v>
      </c>
      <c r="B4721" s="2" t="s">
        <v>54</v>
      </c>
      <c r="C4721" s="69">
        <v>198.131</v>
      </c>
      <c r="D4721" t="s">
        <v>50</v>
      </c>
      <c r="E4721" s="2" t="s">
        <v>44</v>
      </c>
      <c r="F4721" s="2" t="s">
        <v>55</v>
      </c>
      <c r="G4721" s="2">
        <v>5.9999999999999995E-4</v>
      </c>
      <c r="H4721" s="2">
        <f>IF(OR(G4721="",G4722="",G4723="",G4724=""),"",(SUMIF(A4721:A$7000,A4721,G4721:G$7000)))</f>
        <v>0.10109999999999998</v>
      </c>
      <c r="I4721" s="55" t="str">
        <f t="shared" si="444"/>
        <v/>
      </c>
      <c r="J4721" s="61" t="str">
        <f t="shared" si="440"/>
        <v/>
      </c>
      <c r="K4721" s="55">
        <f t="array" ref="K4721">(MAX(IF($A4721=InsertVoiceSwitchActivateLOG!A$1:A$7000,InsertVoiceSwitchActivateLOG!H$1:H$7000,0)))</f>
        <v>0.10119999999999998</v>
      </c>
      <c r="L4721" s="55" t="str">
        <f t="shared" si="445"/>
        <v/>
      </c>
      <c r="M4721" s="55">
        <f t="shared" si="443"/>
        <v>20.900000000011687</v>
      </c>
      <c r="N4721" s="59">
        <f t="shared" si="441"/>
        <v>94</v>
      </c>
      <c r="O4721" s="59">
        <f t="shared" si="442"/>
        <v>1</v>
      </c>
    </row>
    <row r="4722" spans="1:15" ht="12.5" customHeight="1" x14ac:dyDescent="0.35">
      <c r="A4722" s="61">
        <v>94</v>
      </c>
      <c r="B4722" s="61" t="s">
        <v>54</v>
      </c>
      <c r="C4722" s="70">
        <v>198.15209999999999</v>
      </c>
      <c r="D4722" s="59" t="s">
        <v>50</v>
      </c>
      <c r="E4722" s="61" t="s">
        <v>44</v>
      </c>
      <c r="F4722" s="61" t="s">
        <v>55</v>
      </c>
      <c r="G4722" s="61">
        <v>8.0000000000000004E-4</v>
      </c>
      <c r="H4722" s="61">
        <f>IF(OR(G4722="",G4723="",G4724="",G4725=""),"",(SUMIF(A4722:A$7000,A4722,G4722:G$7000)))</f>
        <v>0.10049999999999999</v>
      </c>
      <c r="I4722" s="61" t="str">
        <f t="shared" si="444"/>
        <v/>
      </c>
      <c r="J4722" s="61" t="str">
        <f t="shared" si="440"/>
        <v/>
      </c>
      <c r="K4722" s="61">
        <f t="array" ref="K4722">(MAX(IF($A4722=InsertVoiceSwitchActivateLOG!A$1:A$7000,InsertVoiceSwitchActivateLOG!H$1:H$7000,0)))</f>
        <v>0.10119999999999998</v>
      </c>
      <c r="L4722" s="61" t="str">
        <f t="shared" si="445"/>
        <v/>
      </c>
      <c r="M4722" s="61">
        <f t="shared" si="443"/>
        <v>21.099999999989905</v>
      </c>
      <c r="N4722" s="59">
        <f t="shared" si="441"/>
        <v>94</v>
      </c>
      <c r="O4722" s="59">
        <f t="shared" si="442"/>
        <v>-1</v>
      </c>
    </row>
    <row r="4723" spans="1:15" ht="12.5" customHeight="1" x14ac:dyDescent="0.35">
      <c r="A4723" s="2">
        <v>94</v>
      </c>
      <c r="B4723" s="2" t="s">
        <v>54</v>
      </c>
      <c r="C4723" s="69">
        <v>198.1713</v>
      </c>
      <c r="D4723" t="s">
        <v>50</v>
      </c>
      <c r="E4723" s="2" t="s">
        <v>44</v>
      </c>
      <c r="F4723" s="2" t="s">
        <v>55</v>
      </c>
      <c r="G4723" s="2">
        <v>4.0000000000000002E-4</v>
      </c>
      <c r="H4723" s="2">
        <f>IF(OR(G4723="",G4724="",G4725="",G4726=""),"",(SUMIF(A4723:A$7000,A4723,G4723:G$7000)))</f>
        <v>9.9699999999999983E-2</v>
      </c>
      <c r="I4723" s="55" t="str">
        <f t="shared" si="444"/>
        <v/>
      </c>
      <c r="J4723" s="61" t="str">
        <f t="shared" si="440"/>
        <v/>
      </c>
      <c r="K4723" s="55">
        <f t="array" ref="K4723">(MAX(IF($A4723=InsertVoiceSwitchActivateLOG!A$1:A$7000,InsertVoiceSwitchActivateLOG!H$1:H$7000,0)))</f>
        <v>0.10119999999999998</v>
      </c>
      <c r="L4723" s="55" t="str">
        <f t="shared" si="445"/>
        <v/>
      </c>
      <c r="M4723" s="55">
        <f t="shared" si="443"/>
        <v>19.200000000012096</v>
      </c>
      <c r="N4723" s="59">
        <f t="shared" si="441"/>
        <v>94</v>
      </c>
      <c r="O4723" s="59">
        <f t="shared" si="442"/>
        <v>1</v>
      </c>
    </row>
    <row r="4724" spans="1:15" ht="12.5" customHeight="1" x14ac:dyDescent="0.35">
      <c r="A4724" s="61">
        <v>94</v>
      </c>
      <c r="B4724" s="61" t="s">
        <v>54</v>
      </c>
      <c r="C4724" s="70">
        <v>198.1876</v>
      </c>
      <c r="D4724" s="59" t="s">
        <v>50</v>
      </c>
      <c r="E4724" s="61" t="s">
        <v>44</v>
      </c>
      <c r="F4724" s="61" t="s">
        <v>55</v>
      </c>
      <c r="G4724" s="61">
        <v>4.0000000000000002E-4</v>
      </c>
      <c r="H4724" s="61">
        <f>IF(OR(G4724="",G4725="",G4726="",G4727=""),"",(SUMIF(A4724:A$7000,A4724,G4724:G$7000)))</f>
        <v>9.9299999999999986E-2</v>
      </c>
      <c r="I4724" s="61" t="str">
        <f t="shared" si="444"/>
        <v/>
      </c>
      <c r="J4724" s="61" t="str">
        <f t="shared" si="440"/>
        <v/>
      </c>
      <c r="K4724" s="61">
        <f t="array" ref="K4724">(MAX(IF($A4724=InsertVoiceSwitchActivateLOG!A$1:A$7000,InsertVoiceSwitchActivateLOG!H$1:H$7000,0)))</f>
        <v>0.10119999999999998</v>
      </c>
      <c r="L4724" s="61" t="str">
        <f t="shared" si="445"/>
        <v/>
      </c>
      <c r="M4724" s="61">
        <f t="shared" si="443"/>
        <v>16.300000000001091</v>
      </c>
      <c r="N4724" s="59">
        <f t="shared" si="441"/>
        <v>94</v>
      </c>
      <c r="O4724" s="59">
        <f t="shared" si="442"/>
        <v>1</v>
      </c>
    </row>
    <row r="4725" spans="1:15" ht="12.5" customHeight="1" x14ac:dyDescent="0.35">
      <c r="A4725" s="2">
        <v>94</v>
      </c>
      <c r="B4725" s="2" t="s">
        <v>56</v>
      </c>
      <c r="C4725" s="69">
        <v>198.20400000000001</v>
      </c>
      <c r="D4725" t="s">
        <v>50</v>
      </c>
      <c r="E4725" s="2" t="s">
        <v>44</v>
      </c>
      <c r="F4725" s="2" t="s">
        <v>55</v>
      </c>
      <c r="G4725" s="2">
        <v>2.8E-3</v>
      </c>
      <c r="H4725" s="2">
        <f>IF(OR(G4725="",G4726="",G4727="",G4728=""),"",(SUMIF(A4725:A$7000,A4725,G4725:G$7000)))</f>
        <v>9.8899999999999988E-2</v>
      </c>
      <c r="I4725" s="55" t="str">
        <f t="shared" si="444"/>
        <v/>
      </c>
      <c r="J4725" s="61" t="str">
        <f t="shared" si="440"/>
        <v/>
      </c>
      <c r="K4725" s="55">
        <f t="array" ref="K4725">(MAX(IF($A4725=InsertVoiceSwitchActivateLOG!A$1:A$7000,InsertVoiceSwitchActivateLOG!H$1:H$7000,0)))</f>
        <v>0.10119999999999998</v>
      </c>
      <c r="L4725" s="55" t="str">
        <f t="shared" si="445"/>
        <v/>
      </c>
      <c r="M4725" s="55">
        <f t="shared" si="443"/>
        <v>16.400000000004411</v>
      </c>
      <c r="N4725" s="59">
        <f t="shared" si="441"/>
        <v>94</v>
      </c>
      <c r="O4725" s="59">
        <f t="shared" si="442"/>
        <v>1</v>
      </c>
    </row>
    <row r="4726" spans="1:15" ht="12.5" customHeight="1" x14ac:dyDescent="0.35">
      <c r="A4726" s="61">
        <v>94</v>
      </c>
      <c r="B4726" s="61" t="s">
        <v>56</v>
      </c>
      <c r="C4726" s="70">
        <v>198.21969999999999</v>
      </c>
      <c r="D4726" s="59" t="s">
        <v>50</v>
      </c>
      <c r="E4726" s="61" t="s">
        <v>44</v>
      </c>
      <c r="F4726" s="61" t="s">
        <v>55</v>
      </c>
      <c r="G4726" s="61">
        <v>4.7999999999999996E-3</v>
      </c>
      <c r="H4726" s="61">
        <f>IF(OR(G4726="",G4727="",G4728="",G4729=""),"",(SUMIF(A4726:A$7000,A4726,G4726:G$7000)))</f>
        <v>9.6099999999999991E-2</v>
      </c>
      <c r="I4726" s="61" t="str">
        <f t="shared" si="444"/>
        <v/>
      </c>
      <c r="J4726" s="61" t="str">
        <f t="shared" si="440"/>
        <v/>
      </c>
      <c r="K4726" s="61">
        <f t="array" ref="K4726">(MAX(IF($A4726=InsertVoiceSwitchActivateLOG!A$1:A$7000,InsertVoiceSwitchActivateLOG!H$1:H$7000,0)))</f>
        <v>0.10119999999999998</v>
      </c>
      <c r="L4726" s="61" t="str">
        <f t="shared" si="445"/>
        <v/>
      </c>
      <c r="M4726" s="61">
        <f t="shared" si="443"/>
        <v>15.699999999981173</v>
      </c>
      <c r="N4726" s="59">
        <f t="shared" si="441"/>
        <v>94</v>
      </c>
      <c r="O4726" s="59">
        <f t="shared" si="442"/>
        <v>-1</v>
      </c>
    </row>
    <row r="4727" spans="1:15" ht="12.5" customHeight="1" x14ac:dyDescent="0.35">
      <c r="A4727" s="2">
        <v>94</v>
      </c>
      <c r="B4727" s="2" t="s">
        <v>56</v>
      </c>
      <c r="C4727" s="69">
        <v>198.2371</v>
      </c>
      <c r="D4727" t="s">
        <v>50</v>
      </c>
      <c r="E4727" s="2" t="s">
        <v>44</v>
      </c>
      <c r="F4727" s="2" t="s">
        <v>55</v>
      </c>
      <c r="G4727" s="2">
        <v>2.8E-3</v>
      </c>
      <c r="H4727" s="2">
        <f>IF(OR(G4727="",G4728="",G4729="",G4730=""),"",(SUMIF(A4727:A$7000,A4727,G4727:G$7000)))</f>
        <v>9.1300000000000006E-2</v>
      </c>
      <c r="I4727" s="55" t="str">
        <f t="shared" si="444"/>
        <v/>
      </c>
      <c r="J4727" s="61" t="str">
        <f t="shared" si="440"/>
        <v/>
      </c>
      <c r="K4727" s="55">
        <f t="array" ref="K4727">(MAX(IF($A4727=InsertVoiceSwitchActivateLOG!A$1:A$7000,InsertVoiceSwitchActivateLOG!H$1:H$7000,0)))</f>
        <v>0.10119999999999998</v>
      </c>
      <c r="L4727" s="55" t="str">
        <f t="shared" si="445"/>
        <v/>
      </c>
      <c r="M4727" s="55">
        <f t="shared" si="443"/>
        <v>17.400000000009186</v>
      </c>
      <c r="N4727" s="59">
        <f t="shared" si="441"/>
        <v>94</v>
      </c>
      <c r="O4727" s="59">
        <f t="shared" si="442"/>
        <v>-1</v>
      </c>
    </row>
    <row r="4728" spans="1:15" ht="12.5" customHeight="1" x14ac:dyDescent="0.35">
      <c r="A4728" s="61">
        <v>94</v>
      </c>
      <c r="B4728" s="61" t="s">
        <v>56</v>
      </c>
      <c r="C4728" s="70">
        <v>198.2593</v>
      </c>
      <c r="D4728" s="59" t="s">
        <v>50</v>
      </c>
      <c r="E4728" s="61" t="s">
        <v>44</v>
      </c>
      <c r="F4728" s="61" t="s">
        <v>55</v>
      </c>
      <c r="G4728" s="61">
        <v>1.2999999999999999E-3</v>
      </c>
      <c r="H4728" s="61">
        <f>IF(OR(G4728="",G4729="",G4730="",G4731=""),"",(SUMIF(A4728:A$7000,A4728,G4728:G$7000)))</f>
        <v>8.8499999999999995E-2</v>
      </c>
      <c r="I4728" s="61" t="str">
        <f t="shared" si="444"/>
        <v/>
      </c>
      <c r="J4728" s="61" t="str">
        <f t="shared" si="440"/>
        <v/>
      </c>
      <c r="K4728" s="61">
        <f t="array" ref="K4728">(MAX(IF($A4728=InsertVoiceSwitchActivateLOG!A$1:A$7000,InsertVoiceSwitchActivateLOG!H$1:H$7000,0)))</f>
        <v>0.10119999999999998</v>
      </c>
      <c r="L4728" s="61" t="str">
        <f t="shared" si="445"/>
        <v/>
      </c>
      <c r="M4728" s="61">
        <f t="shared" si="443"/>
        <v>22.199999999997999</v>
      </c>
      <c r="N4728" s="59">
        <f t="shared" si="441"/>
        <v>94</v>
      </c>
      <c r="O4728" s="59">
        <f t="shared" si="442"/>
        <v>1</v>
      </c>
    </row>
    <row r="4729" spans="1:15" ht="12.5" customHeight="1" x14ac:dyDescent="0.35">
      <c r="A4729" s="2">
        <v>94</v>
      </c>
      <c r="B4729" s="2" t="s">
        <v>56</v>
      </c>
      <c r="C4729" s="69">
        <v>198.27420000000001</v>
      </c>
      <c r="D4729" t="s">
        <v>50</v>
      </c>
      <c r="E4729" s="2" t="s">
        <v>44</v>
      </c>
      <c r="F4729" s="2" t="s">
        <v>55</v>
      </c>
      <c r="G4729" s="2">
        <v>2.2000000000000001E-3</v>
      </c>
      <c r="H4729" s="2">
        <f>IF(OR(G4729="",G4730="",G4731="",G4732=""),"",(SUMIF(A4729:A$7000,A4729,G4729:G$7000)))</f>
        <v>8.72E-2</v>
      </c>
      <c r="I4729" s="55" t="str">
        <f t="shared" si="444"/>
        <v/>
      </c>
      <c r="J4729" s="61" t="str">
        <f t="shared" si="440"/>
        <v/>
      </c>
      <c r="K4729" s="55">
        <f t="array" ref="K4729">(MAX(IF($A4729=InsertVoiceSwitchActivateLOG!A$1:A$7000,InsertVoiceSwitchActivateLOG!H$1:H$7000,0)))</f>
        <v>0.10119999999999998</v>
      </c>
      <c r="L4729" s="55" t="str">
        <f t="shared" si="445"/>
        <v/>
      </c>
      <c r="M4729" s="55">
        <f t="shared" si="443"/>
        <v>14.90000000001146</v>
      </c>
      <c r="N4729" s="59">
        <f t="shared" si="441"/>
        <v>94</v>
      </c>
      <c r="O4729" s="59">
        <f t="shared" si="442"/>
        <v>1</v>
      </c>
    </row>
    <row r="4730" spans="1:15" ht="12.5" customHeight="1" x14ac:dyDescent="0.35">
      <c r="A4730" s="61">
        <v>94</v>
      </c>
      <c r="B4730" s="61" t="s">
        <v>56</v>
      </c>
      <c r="C4730" s="70">
        <v>198.29089999999999</v>
      </c>
      <c r="D4730" s="59" t="s">
        <v>50</v>
      </c>
      <c r="E4730" s="61" t="s">
        <v>44</v>
      </c>
      <c r="F4730" s="61" t="s">
        <v>55</v>
      </c>
      <c r="G4730" s="61">
        <v>2.2000000000000001E-3</v>
      </c>
      <c r="H4730" s="61">
        <f>IF(OR(G4730="",G4731="",G4732="",G4733=""),"",(SUMIF(A4730:A$7000,A4730,G4730:G$7000)))</f>
        <v>8.5000000000000006E-2</v>
      </c>
      <c r="I4730" s="61" t="str">
        <f t="shared" si="444"/>
        <v/>
      </c>
      <c r="J4730" s="61" t="str">
        <f t="shared" si="440"/>
        <v/>
      </c>
      <c r="K4730" s="61">
        <f t="array" ref="K4730">(MAX(IF($A4730=InsertVoiceSwitchActivateLOG!A$1:A$7000,InsertVoiceSwitchActivateLOG!H$1:H$7000,0)))</f>
        <v>0.10119999999999998</v>
      </c>
      <c r="L4730" s="61" t="str">
        <f t="shared" si="445"/>
        <v/>
      </c>
      <c r="M4730" s="61">
        <f t="shared" si="443"/>
        <v>16.699999999985948</v>
      </c>
      <c r="N4730" s="59">
        <f t="shared" si="441"/>
        <v>94</v>
      </c>
      <c r="O4730" s="59">
        <f t="shared" si="442"/>
        <v>1</v>
      </c>
    </row>
    <row r="4731" spans="1:15" ht="12.5" customHeight="1" x14ac:dyDescent="0.35">
      <c r="A4731" s="2">
        <v>94</v>
      </c>
      <c r="B4731" s="2" t="s">
        <v>56</v>
      </c>
      <c r="C4731" s="69">
        <v>198.30799999999999</v>
      </c>
      <c r="D4731" t="s">
        <v>50</v>
      </c>
      <c r="E4731" s="2" t="s">
        <v>44</v>
      </c>
      <c r="F4731" s="2" t="s">
        <v>55</v>
      </c>
      <c r="G4731" s="2">
        <v>2.3E-3</v>
      </c>
      <c r="H4731" s="2">
        <f>IF(OR(G4731="",G4732="",G4733="",G4734=""),"",(SUMIF(A4731:A$7000,A4731,G4731:G$7000)))</f>
        <v>8.2800000000000012E-2</v>
      </c>
      <c r="I4731" s="55" t="str">
        <f t="shared" si="444"/>
        <v/>
      </c>
      <c r="J4731" s="61" t="str">
        <f t="shared" si="440"/>
        <v/>
      </c>
      <c r="K4731" s="55">
        <f t="array" ref="K4731">(MAX(IF($A4731=InsertVoiceSwitchActivateLOG!A$1:A$7000,InsertVoiceSwitchActivateLOG!H$1:H$7000,0)))</f>
        <v>0.10119999999999998</v>
      </c>
      <c r="L4731" s="55" t="str">
        <f t="shared" si="445"/>
        <v/>
      </c>
      <c r="M4731" s="55">
        <f t="shared" si="443"/>
        <v>17.099999999999227</v>
      </c>
      <c r="N4731" s="59">
        <f t="shared" si="441"/>
        <v>94</v>
      </c>
      <c r="O4731" s="59">
        <f t="shared" si="442"/>
        <v>-1</v>
      </c>
    </row>
    <row r="4732" spans="1:15" ht="12.5" customHeight="1" x14ac:dyDescent="0.35">
      <c r="A4732" s="61">
        <v>94</v>
      </c>
      <c r="B4732" s="61" t="s">
        <v>56</v>
      </c>
      <c r="C4732" s="70">
        <v>198.32429999999999</v>
      </c>
      <c r="D4732" s="59" t="s">
        <v>50</v>
      </c>
      <c r="E4732" s="61" t="s">
        <v>44</v>
      </c>
      <c r="F4732" s="61" t="s">
        <v>55</v>
      </c>
      <c r="G4732" s="61">
        <v>1.5E-3</v>
      </c>
      <c r="H4732" s="61">
        <f>IF(OR(G4732="",G4733="",G4734="",G4735=""),"",(SUMIF(A4732:A$7000,A4732,G4732:G$7000)))</f>
        <v>8.0500000000000002E-2</v>
      </c>
      <c r="I4732" s="61" t="str">
        <f t="shared" si="444"/>
        <v/>
      </c>
      <c r="J4732" s="61" t="str">
        <f t="shared" si="440"/>
        <v/>
      </c>
      <c r="K4732" s="61">
        <f t="array" ref="K4732">(MAX(IF($A4732=InsertVoiceSwitchActivateLOG!A$1:A$7000,InsertVoiceSwitchActivateLOG!H$1:H$7000,0)))</f>
        <v>0.10119999999999998</v>
      </c>
      <c r="L4732" s="61" t="str">
        <f t="shared" si="445"/>
        <v/>
      </c>
      <c r="M4732" s="61">
        <f t="shared" si="443"/>
        <v>16.300000000001091</v>
      </c>
      <c r="N4732" s="59">
        <f t="shared" si="441"/>
        <v>94</v>
      </c>
      <c r="O4732" s="59">
        <f t="shared" si="442"/>
        <v>-1</v>
      </c>
    </row>
    <row r="4733" spans="1:15" ht="12.5" customHeight="1" x14ac:dyDescent="0.35">
      <c r="A4733" s="2">
        <v>94</v>
      </c>
      <c r="B4733" s="2" t="s">
        <v>54</v>
      </c>
      <c r="C4733" s="69">
        <v>198.3399</v>
      </c>
      <c r="D4733" t="s">
        <v>50</v>
      </c>
      <c r="E4733" s="2" t="s">
        <v>44</v>
      </c>
      <c r="F4733" s="2" t="s">
        <v>55</v>
      </c>
      <c r="G4733" s="2">
        <v>8.0000000000000004E-4</v>
      </c>
      <c r="H4733" s="2">
        <f>IF(OR(G4733="",G4734="",G4735="",G4736=""),"",(SUMIF(A4733:A$7000,A4733,G4733:G$7000)))</f>
        <v>7.9000000000000001E-2</v>
      </c>
      <c r="I4733" s="55" t="str">
        <f t="shared" si="444"/>
        <v/>
      </c>
      <c r="J4733" s="61" t="str">
        <f t="shared" si="440"/>
        <v/>
      </c>
      <c r="K4733" s="55">
        <f t="array" ref="K4733">(MAX(IF($A4733=InsertVoiceSwitchActivateLOG!A$1:A$7000,InsertVoiceSwitchActivateLOG!H$1:H$7000,0)))</f>
        <v>0.10119999999999998</v>
      </c>
      <c r="L4733" s="55" t="str">
        <f t="shared" si="445"/>
        <v/>
      </c>
      <c r="M4733" s="55">
        <f t="shared" si="443"/>
        <v>15.600000000006276</v>
      </c>
      <c r="N4733" s="59">
        <f t="shared" si="441"/>
        <v>94</v>
      </c>
      <c r="O4733" s="59">
        <f t="shared" si="442"/>
        <v>-1</v>
      </c>
    </row>
    <row r="4734" spans="1:15" ht="12.5" customHeight="1" x14ac:dyDescent="0.35">
      <c r="A4734" s="61">
        <v>94</v>
      </c>
      <c r="B4734" s="61" t="s">
        <v>54</v>
      </c>
      <c r="C4734" s="70">
        <v>198.35560000000001</v>
      </c>
      <c r="D4734" s="59" t="s">
        <v>50</v>
      </c>
      <c r="E4734" s="61" t="s">
        <v>44</v>
      </c>
      <c r="F4734" s="61" t="s">
        <v>55</v>
      </c>
      <c r="G4734" s="61">
        <v>1E-4</v>
      </c>
      <c r="H4734" s="61">
        <f>IF(OR(G4734="",G4735="",G4736="",G4737=""),"",(SUMIF(A4734:A$7000,A4734,G4734:G$7000)))</f>
        <v>7.8200000000000006E-2</v>
      </c>
      <c r="I4734" s="61" t="str">
        <f t="shared" si="444"/>
        <v/>
      </c>
      <c r="J4734" s="61" t="str">
        <f t="shared" si="440"/>
        <v/>
      </c>
      <c r="K4734" s="61">
        <f t="array" ref="K4734">(MAX(IF($A4734=InsertVoiceSwitchActivateLOG!A$1:A$7000,InsertVoiceSwitchActivateLOG!H$1:H$7000,0)))</f>
        <v>0.10119999999999998</v>
      </c>
      <c r="L4734" s="61" t="str">
        <f t="shared" si="445"/>
        <v/>
      </c>
      <c r="M4734" s="61">
        <f t="shared" si="443"/>
        <v>15.700000000009595</v>
      </c>
      <c r="N4734" s="59">
        <f t="shared" si="441"/>
        <v>94</v>
      </c>
      <c r="O4734" s="59">
        <f t="shared" si="442"/>
        <v>1</v>
      </c>
    </row>
    <row r="4735" spans="1:15" ht="12.5" customHeight="1" x14ac:dyDescent="0.35">
      <c r="A4735" s="2">
        <v>94</v>
      </c>
      <c r="B4735" s="2" t="s">
        <v>56</v>
      </c>
      <c r="C4735" s="69">
        <v>198.37520000000001</v>
      </c>
      <c r="D4735" t="s">
        <v>50</v>
      </c>
      <c r="E4735" s="2" t="s">
        <v>44</v>
      </c>
      <c r="F4735" s="2" t="s">
        <v>55</v>
      </c>
      <c r="G4735" s="2">
        <v>1.9E-3</v>
      </c>
      <c r="H4735" s="2">
        <f>IF(OR(G4735="",G4736="",G4737="",G4738=""),"",(SUMIF(A4735:A$7000,A4735,G4735:G$7000)))</f>
        <v>7.8100000000000003E-2</v>
      </c>
      <c r="I4735" s="55" t="str">
        <f t="shared" si="444"/>
        <v/>
      </c>
      <c r="J4735" s="61" t="str">
        <f t="shared" si="440"/>
        <v/>
      </c>
      <c r="K4735" s="55">
        <f t="array" ref="K4735">(MAX(IF($A4735=InsertVoiceSwitchActivateLOG!A$1:A$7000,InsertVoiceSwitchActivateLOG!H$1:H$7000,0)))</f>
        <v>0.10119999999999998</v>
      </c>
      <c r="L4735" s="55" t="str">
        <f t="shared" si="445"/>
        <v/>
      </c>
      <c r="M4735" s="55">
        <f t="shared" si="443"/>
        <v>19.599999999996953</v>
      </c>
      <c r="N4735" s="59">
        <f t="shared" si="441"/>
        <v>94</v>
      </c>
      <c r="O4735" s="59">
        <f t="shared" si="442"/>
        <v>1</v>
      </c>
    </row>
    <row r="4736" spans="1:15" ht="12.5" customHeight="1" x14ac:dyDescent="0.35">
      <c r="A4736" s="61">
        <v>94</v>
      </c>
      <c r="B4736" s="61" t="s">
        <v>56</v>
      </c>
      <c r="C4736" s="70">
        <v>198.3914</v>
      </c>
      <c r="D4736" s="59" t="s">
        <v>50</v>
      </c>
      <c r="E4736" s="61" t="s">
        <v>44</v>
      </c>
      <c r="F4736" s="61" t="s">
        <v>55</v>
      </c>
      <c r="G4736" s="61">
        <v>1.9E-3</v>
      </c>
      <c r="H4736" s="61">
        <f>IF(OR(G4736="",G4737="",G4738="",G4739=""),"",(SUMIF(A4736:A$7000,A4736,G4736:G$7000)))</f>
        <v>7.6200000000000004E-2</v>
      </c>
      <c r="I4736" s="61" t="str">
        <f t="shared" si="444"/>
        <v/>
      </c>
      <c r="J4736" s="61" t="str">
        <f t="shared" si="440"/>
        <v/>
      </c>
      <c r="K4736" s="61">
        <f t="array" ref="K4736">(MAX(IF($A4736=InsertVoiceSwitchActivateLOG!A$1:A$7000,InsertVoiceSwitchActivateLOG!H$1:H$7000,0)))</f>
        <v>0.10119999999999998</v>
      </c>
      <c r="L4736" s="61" t="str">
        <f t="shared" si="445"/>
        <v/>
      </c>
      <c r="M4736" s="61">
        <f t="shared" si="443"/>
        <v>16.199999999997772</v>
      </c>
      <c r="N4736" s="59">
        <f t="shared" si="441"/>
        <v>94</v>
      </c>
      <c r="O4736" s="59">
        <f t="shared" si="442"/>
        <v>1</v>
      </c>
    </row>
    <row r="4737" spans="1:15" ht="12.5" customHeight="1" x14ac:dyDescent="0.35">
      <c r="A4737" s="2">
        <v>94</v>
      </c>
      <c r="B4737" s="2" t="s">
        <v>56</v>
      </c>
      <c r="C4737" s="69">
        <v>198.4085</v>
      </c>
      <c r="D4737" t="s">
        <v>50</v>
      </c>
      <c r="E4737" s="2" t="s">
        <v>44</v>
      </c>
      <c r="F4737" s="2" t="s">
        <v>55</v>
      </c>
      <c r="G4737" s="2">
        <v>1.26E-2</v>
      </c>
      <c r="H4737" s="2">
        <f>IF(OR(G4737="",G4738="",G4739="",G4740=""),"",(SUMIF(A4737:A$7000,A4737,G4737:G$7000)))</f>
        <v>7.4300000000000005E-2</v>
      </c>
      <c r="I4737" s="55" t="str">
        <f t="shared" si="444"/>
        <v/>
      </c>
      <c r="J4737" s="61" t="str">
        <f t="shared" si="440"/>
        <v/>
      </c>
      <c r="K4737" s="55">
        <f t="array" ref="K4737">(MAX(IF($A4737=InsertVoiceSwitchActivateLOG!A$1:A$7000,InsertVoiceSwitchActivateLOG!H$1:H$7000,0)))</f>
        <v>0.10119999999999998</v>
      </c>
      <c r="L4737" s="55" t="str">
        <f t="shared" si="445"/>
        <v/>
      </c>
      <c r="M4737" s="55">
        <f t="shared" si="443"/>
        <v>17.099999999999227</v>
      </c>
      <c r="N4737" s="59">
        <f t="shared" si="441"/>
        <v>94</v>
      </c>
      <c r="O4737" s="59">
        <f t="shared" si="442"/>
        <v>-1</v>
      </c>
    </row>
    <row r="4738" spans="1:15" ht="12.5" customHeight="1" x14ac:dyDescent="0.35">
      <c r="A4738" s="61">
        <v>94</v>
      </c>
      <c r="B4738" s="61" t="s">
        <v>56</v>
      </c>
      <c r="C4738" s="70">
        <v>198.42410000000001</v>
      </c>
      <c r="D4738" s="59" t="s">
        <v>50</v>
      </c>
      <c r="E4738" s="61" t="s">
        <v>44</v>
      </c>
      <c r="F4738" s="61" t="s">
        <v>55</v>
      </c>
      <c r="G4738" s="61">
        <v>6.1000000000000004E-3</v>
      </c>
      <c r="H4738" s="61">
        <f>IF(OR(G4738="",G4739="",G4740="",G4741=""),"",(SUMIF(A4738:A$7000,A4738,G4738:G$7000)))</f>
        <v>6.1700000000000012E-2</v>
      </c>
      <c r="I4738" s="61" t="str">
        <f t="shared" si="444"/>
        <v/>
      </c>
      <c r="J4738" s="61" t="str">
        <f t="shared" si="440"/>
        <v/>
      </c>
      <c r="K4738" s="61">
        <f t="array" ref="K4738">(MAX(IF($A4738=InsertVoiceSwitchActivateLOG!A$1:A$7000,InsertVoiceSwitchActivateLOG!H$1:H$7000,0)))</f>
        <v>0.10119999999999998</v>
      </c>
      <c r="L4738" s="61" t="str">
        <f t="shared" si="445"/>
        <v/>
      </c>
      <c r="M4738" s="61">
        <f t="shared" si="443"/>
        <v>15.600000000006276</v>
      </c>
      <c r="N4738" s="59">
        <f t="shared" si="441"/>
        <v>94</v>
      </c>
      <c r="O4738" s="59">
        <f t="shared" si="442"/>
        <v>1</v>
      </c>
    </row>
    <row r="4739" spans="1:15" ht="12.5" customHeight="1" x14ac:dyDescent="0.35">
      <c r="A4739" s="2">
        <v>94</v>
      </c>
      <c r="B4739" s="2" t="s">
        <v>56</v>
      </c>
      <c r="C4739" s="69">
        <v>198.4426</v>
      </c>
      <c r="D4739" t="s">
        <v>50</v>
      </c>
      <c r="E4739" s="2" t="s">
        <v>44</v>
      </c>
      <c r="F4739" s="2" t="s">
        <v>55</v>
      </c>
      <c r="G4739" s="2">
        <v>6.1000000000000004E-3</v>
      </c>
      <c r="H4739" s="2">
        <f>IF(OR(G4739="",G4740="",G4741="",G4742=""),"",(SUMIF(A4739:A$7000,A4739,G4739:G$7000)))</f>
        <v>5.5600000000000004E-2</v>
      </c>
      <c r="I4739" s="55" t="str">
        <f t="shared" si="444"/>
        <v/>
      </c>
      <c r="J4739" s="61" t="str">
        <f t="shared" si="440"/>
        <v/>
      </c>
      <c r="K4739" s="55">
        <f t="array" ref="K4739">(MAX(IF($A4739=InsertVoiceSwitchActivateLOG!A$1:A$7000,InsertVoiceSwitchActivateLOG!H$1:H$7000,0)))</f>
        <v>0.10119999999999998</v>
      </c>
      <c r="L4739" s="55" t="str">
        <f t="shared" si="445"/>
        <v/>
      </c>
      <c r="M4739" s="55">
        <f t="shared" si="443"/>
        <v>18.499999999988859</v>
      </c>
      <c r="N4739" s="59">
        <f t="shared" si="441"/>
        <v>94</v>
      </c>
      <c r="O4739" s="59">
        <f t="shared" si="442"/>
        <v>-1</v>
      </c>
    </row>
    <row r="4740" spans="1:15" ht="12.5" customHeight="1" x14ac:dyDescent="0.35">
      <c r="A4740" s="61">
        <v>94</v>
      </c>
      <c r="B4740" s="61" t="s">
        <v>56</v>
      </c>
      <c r="C4740" s="70">
        <v>198.45869999999999</v>
      </c>
      <c r="D4740" s="59" t="s">
        <v>50</v>
      </c>
      <c r="E4740" s="61" t="s">
        <v>44</v>
      </c>
      <c r="F4740" s="61" t="s">
        <v>55</v>
      </c>
      <c r="G4740" s="61">
        <v>5.4000000000000003E-3</v>
      </c>
      <c r="H4740" s="61">
        <f>IF(OR(G4740="",G4741="",G4742="",G4743=""),"",(SUMIF(A4740:A$7000,A4740,G4740:G$7000)))</f>
        <v>4.9500000000000009E-2</v>
      </c>
      <c r="I4740" s="61" t="str">
        <f t="shared" si="444"/>
        <v/>
      </c>
      <c r="J4740" s="61" t="str">
        <f t="shared" si="440"/>
        <v/>
      </c>
      <c r="K4740" s="61">
        <f t="array" ref="K4740">(MAX(IF($A4740=InsertVoiceSwitchActivateLOG!A$1:A$7000,InsertVoiceSwitchActivateLOG!H$1:H$7000,0)))</f>
        <v>0.10119999999999998</v>
      </c>
      <c r="L4740" s="61" t="str">
        <f t="shared" si="445"/>
        <v/>
      </c>
      <c r="M4740" s="61">
        <f t="shared" si="443"/>
        <v>16.099999999994452</v>
      </c>
      <c r="N4740" s="59">
        <f t="shared" si="441"/>
        <v>94</v>
      </c>
      <c r="O4740" s="59">
        <f t="shared" si="442"/>
        <v>-1</v>
      </c>
    </row>
    <row r="4741" spans="1:15" ht="12.5" customHeight="1" x14ac:dyDescent="0.35">
      <c r="A4741" s="2">
        <v>94</v>
      </c>
      <c r="B4741" s="2" t="s">
        <v>56</v>
      </c>
      <c r="C4741" s="69">
        <v>198.4735</v>
      </c>
      <c r="D4741" t="s">
        <v>50</v>
      </c>
      <c r="E4741" s="2" t="s">
        <v>44</v>
      </c>
      <c r="F4741" s="2" t="s">
        <v>55</v>
      </c>
      <c r="G4741" s="2">
        <v>3.7000000000000002E-3</v>
      </c>
      <c r="H4741" s="2">
        <f>IF(OR(G4741="",G4742="",G4743="",G4744=""),"",(SUMIF(A4741:A$7000,A4741,G4741:G$7000)))</f>
        <v>4.4100000000000007E-2</v>
      </c>
      <c r="I4741" s="55" t="str">
        <f t="shared" si="444"/>
        <v/>
      </c>
      <c r="J4741" s="61" t="str">
        <f t="shared" si="440"/>
        <v/>
      </c>
      <c r="K4741" s="55">
        <f t="array" ref="K4741">(MAX(IF($A4741=InsertVoiceSwitchActivateLOG!A$1:A$7000,InsertVoiceSwitchActivateLOG!H$1:H$7000,0)))</f>
        <v>0.10119999999999998</v>
      </c>
      <c r="L4741" s="55" t="str">
        <f t="shared" si="445"/>
        <v/>
      </c>
      <c r="M4741" s="55">
        <f t="shared" si="443"/>
        <v>14.80000000000814</v>
      </c>
      <c r="N4741" s="59">
        <f t="shared" si="441"/>
        <v>94</v>
      </c>
      <c r="O4741" s="59">
        <f t="shared" si="442"/>
        <v>1</v>
      </c>
    </row>
    <row r="4742" spans="1:15" ht="12.5" customHeight="1" x14ac:dyDescent="0.35">
      <c r="A4742" s="61">
        <v>94</v>
      </c>
      <c r="B4742" s="61" t="s">
        <v>56</v>
      </c>
      <c r="C4742" s="70">
        <v>198.49350000000001</v>
      </c>
      <c r="D4742" s="59" t="s">
        <v>50</v>
      </c>
      <c r="E4742" s="61" t="s">
        <v>44</v>
      </c>
      <c r="F4742" s="61" t="s">
        <v>55</v>
      </c>
      <c r="G4742" s="61">
        <v>3.7000000000000002E-3</v>
      </c>
      <c r="H4742" s="61">
        <f>IF(OR(G4742="",G4743="",G4744="",G4745=""),"",(SUMIF(A4742:A$7000,A4742,G4742:G$7000)))</f>
        <v>4.0399999999999998E-2</v>
      </c>
      <c r="I4742" s="61" t="str">
        <f t="shared" si="444"/>
        <v/>
      </c>
      <c r="J4742" s="61" t="str">
        <f t="shared" si="440"/>
        <v/>
      </c>
      <c r="K4742" s="61">
        <f t="array" ref="K4742">(MAX(IF($A4742=InsertVoiceSwitchActivateLOG!A$1:A$7000,InsertVoiceSwitchActivateLOG!H$1:H$7000,0)))</f>
        <v>0.10119999999999998</v>
      </c>
      <c r="L4742" s="61" t="str">
        <f t="shared" si="445"/>
        <v/>
      </c>
      <c r="M4742" s="61">
        <f t="shared" si="443"/>
        <v>20.000000000010232</v>
      </c>
      <c r="N4742" s="59">
        <f t="shared" si="441"/>
        <v>94</v>
      </c>
      <c r="O4742" s="59">
        <f t="shared" si="442"/>
        <v>1</v>
      </c>
    </row>
    <row r="4743" spans="1:15" ht="12.5" customHeight="1" x14ac:dyDescent="0.35">
      <c r="A4743" s="2">
        <v>94</v>
      </c>
      <c r="B4743" s="2" t="s">
        <v>56</v>
      </c>
      <c r="C4743" s="69">
        <v>198.5127</v>
      </c>
      <c r="D4743" t="s">
        <v>50</v>
      </c>
      <c r="E4743" s="2" t="s">
        <v>44</v>
      </c>
      <c r="F4743" s="2" t="s">
        <v>55</v>
      </c>
      <c r="G4743" s="2">
        <v>3.7000000000000002E-3</v>
      </c>
      <c r="H4743" s="2">
        <f>IF(OR(G4743="",G4744="",G4745="",G4746=""),"",(SUMIF(A4743:A$7000,A4743,G4743:G$7000)))</f>
        <v>3.6699999999999997E-2</v>
      </c>
      <c r="I4743" s="55" t="str">
        <f t="shared" si="444"/>
        <v/>
      </c>
      <c r="J4743" s="61" t="str">
        <f t="shared" si="440"/>
        <v/>
      </c>
      <c r="K4743" s="55">
        <f t="array" ref="K4743">(MAX(IF($A4743=InsertVoiceSwitchActivateLOG!A$1:A$7000,InsertVoiceSwitchActivateLOG!H$1:H$7000,0)))</f>
        <v>0.10119999999999998</v>
      </c>
      <c r="L4743" s="55" t="str">
        <f t="shared" si="445"/>
        <v/>
      </c>
      <c r="M4743" s="55">
        <f t="shared" si="443"/>
        <v>19.199999999983675</v>
      </c>
      <c r="N4743" s="59">
        <f t="shared" si="441"/>
        <v>94</v>
      </c>
      <c r="O4743" s="59">
        <f t="shared" si="442"/>
        <v>1</v>
      </c>
    </row>
    <row r="4744" spans="1:15" ht="12.5" customHeight="1" x14ac:dyDescent="0.35">
      <c r="A4744" s="61">
        <v>94</v>
      </c>
      <c r="B4744" s="61" t="s">
        <v>56</v>
      </c>
      <c r="C4744" s="70">
        <v>198.53149999999999</v>
      </c>
      <c r="D4744" s="59" t="s">
        <v>50</v>
      </c>
      <c r="E4744" s="61" t="s">
        <v>44</v>
      </c>
      <c r="F4744" s="61" t="s">
        <v>55</v>
      </c>
      <c r="G4744" s="61">
        <v>6.6E-3</v>
      </c>
      <c r="H4744" s="61">
        <f>IF(OR(G4744="",G4745="",G4746="",G4747=""),"",(SUMIF(A4744:A$7000,A4744,G4744:G$7000)))</f>
        <v>3.2999999999999995E-2</v>
      </c>
      <c r="I4744" s="61" t="str">
        <f t="shared" si="444"/>
        <v/>
      </c>
      <c r="J4744" s="61" t="str">
        <f t="shared" si="440"/>
        <v/>
      </c>
      <c r="K4744" s="61">
        <f t="array" ref="K4744">(MAX(IF($A4744=InsertVoiceSwitchActivateLOG!A$1:A$7000,InsertVoiceSwitchActivateLOG!H$1:H$7000,0)))</f>
        <v>0.10119999999999998</v>
      </c>
      <c r="L4744" s="61" t="str">
        <f t="shared" si="445"/>
        <v/>
      </c>
      <c r="M4744" s="61">
        <f t="shared" si="443"/>
        <v>18.799999999998818</v>
      </c>
      <c r="N4744" s="59">
        <f t="shared" si="441"/>
        <v>94</v>
      </c>
      <c r="O4744" s="59">
        <f t="shared" si="442"/>
        <v>-1</v>
      </c>
    </row>
    <row r="4745" spans="1:15" ht="12.5" customHeight="1" x14ac:dyDescent="0.35">
      <c r="A4745" s="2">
        <v>94</v>
      </c>
      <c r="B4745" s="2" t="s">
        <v>56</v>
      </c>
      <c r="C4745" s="69">
        <v>198.5513</v>
      </c>
      <c r="D4745" t="s">
        <v>50</v>
      </c>
      <c r="E4745" s="2" t="s">
        <v>44</v>
      </c>
      <c r="F4745" s="2" t="s">
        <v>55</v>
      </c>
      <c r="G4745" s="2">
        <v>5.4000000000000003E-3</v>
      </c>
      <c r="H4745" s="2">
        <f>IF(OR(G4745="",G4746="",G4747="",G4748=""),"",(SUMIF(A4745:A$7000,A4745,G4745:G$7000)))</f>
        <v>2.6400000000000003E-2</v>
      </c>
      <c r="I4745" s="55" t="str">
        <f t="shared" si="444"/>
        <v/>
      </c>
      <c r="J4745" s="61" t="str">
        <f t="shared" si="440"/>
        <v/>
      </c>
      <c r="K4745" s="55">
        <f t="array" ref="K4745">(MAX(IF($A4745=InsertVoiceSwitchActivateLOG!A$1:A$7000,InsertVoiceSwitchActivateLOG!H$1:H$7000,0)))</f>
        <v>0.10119999999999998</v>
      </c>
      <c r="L4745" s="55" t="str">
        <f t="shared" si="445"/>
        <v/>
      </c>
      <c r="M4745" s="55">
        <f t="shared" si="443"/>
        <v>19.800000000003593</v>
      </c>
      <c r="N4745" s="59">
        <f t="shared" si="441"/>
        <v>94</v>
      </c>
      <c r="O4745" s="59">
        <f t="shared" si="442"/>
        <v>1</v>
      </c>
    </row>
    <row r="4746" spans="1:15" ht="12.5" customHeight="1" x14ac:dyDescent="0.35">
      <c r="A4746" s="61">
        <v>94</v>
      </c>
      <c r="B4746" s="61" t="s">
        <v>56</v>
      </c>
      <c r="C4746" s="70">
        <v>198.56970000000001</v>
      </c>
      <c r="D4746" s="59" t="s">
        <v>50</v>
      </c>
      <c r="E4746" s="61" t="s">
        <v>44</v>
      </c>
      <c r="F4746" s="61" t="s">
        <v>55</v>
      </c>
      <c r="G4746" s="61">
        <v>8.6E-3</v>
      </c>
      <c r="H4746" s="61">
        <f>IF(OR(G4746="",G4747="",G4748="",G4749=""),"",(SUMIF(A4746:A$7000,A4746,G4746:G$7000)))</f>
        <v>2.1000000000000001E-2</v>
      </c>
      <c r="I4746" s="61" t="str">
        <f t="shared" si="444"/>
        <v/>
      </c>
      <c r="J4746" s="61" t="str">
        <f t="shared" si="440"/>
        <v/>
      </c>
      <c r="K4746" s="61">
        <f t="array" ref="K4746">(MAX(IF($A4746=InsertVoiceSwitchActivateLOG!A$1:A$7000,InsertVoiceSwitchActivateLOG!H$1:H$7000,0)))</f>
        <v>0.10119999999999998</v>
      </c>
      <c r="L4746" s="61" t="str">
        <f t="shared" si="445"/>
        <v/>
      </c>
      <c r="M4746" s="61">
        <f t="shared" si="443"/>
        <v>18.400000000013961</v>
      </c>
      <c r="N4746" s="59">
        <f t="shared" si="441"/>
        <v>94</v>
      </c>
      <c r="O4746" s="59">
        <f t="shared" si="442"/>
        <v>-1</v>
      </c>
    </row>
    <row r="4747" spans="1:15" ht="12.5" customHeight="1" x14ac:dyDescent="0.35">
      <c r="A4747" s="2">
        <v>94</v>
      </c>
      <c r="B4747" s="2" t="s">
        <v>56</v>
      </c>
      <c r="C4747" s="69">
        <v>198.59</v>
      </c>
      <c r="D4747" t="s">
        <v>50</v>
      </c>
      <c r="E4747" s="2" t="s">
        <v>44</v>
      </c>
      <c r="F4747" s="2" t="s">
        <v>55</v>
      </c>
      <c r="G4747" s="2">
        <v>5.8999999999999999E-3</v>
      </c>
      <c r="H4747" s="2">
        <f>IF(OR(G4747="",G4748="",G4749="",G4750=""),"",(SUMIF(A4747:A$7000,A4747,G4747:G$7000)))</f>
        <v>1.2400000000000001E-2</v>
      </c>
      <c r="I4747" s="55" t="str">
        <f t="shared" si="444"/>
        <v/>
      </c>
      <c r="J4747" s="61" t="str">
        <f t="shared" si="440"/>
        <v/>
      </c>
      <c r="K4747" s="55">
        <f t="array" ref="K4747">(MAX(IF($A4747=InsertVoiceSwitchActivateLOG!A$1:A$7000,InsertVoiceSwitchActivateLOG!H$1:H$7000,0)))</f>
        <v>0.10119999999999998</v>
      </c>
      <c r="L4747" s="55" t="str">
        <f t="shared" si="445"/>
        <v/>
      </c>
      <c r="M4747" s="55">
        <f t="shared" si="443"/>
        <v>20.299999999991769</v>
      </c>
      <c r="N4747" s="59">
        <f t="shared" si="441"/>
        <v>94</v>
      </c>
      <c r="O4747" s="59">
        <f t="shared" si="442"/>
        <v>-1</v>
      </c>
    </row>
    <row r="4748" spans="1:15" ht="12.5" customHeight="1" x14ac:dyDescent="0.35">
      <c r="A4748" s="61">
        <v>94</v>
      </c>
      <c r="B4748" s="61" t="s">
        <v>56</v>
      </c>
      <c r="C4748" s="70">
        <v>198.6097</v>
      </c>
      <c r="D4748" s="59" t="s">
        <v>50</v>
      </c>
      <c r="E4748" s="61" t="s">
        <v>44</v>
      </c>
      <c r="F4748" s="61" t="s">
        <v>55</v>
      </c>
      <c r="G4748" s="61">
        <v>3.7000000000000002E-3</v>
      </c>
      <c r="H4748" s="61" t="str">
        <f>IF(OR(G4748="",G4749="",G4750="",G4751=""),"",(SUMIF(A4748:A$7000,A4748,G4748:G$7000)))</f>
        <v/>
      </c>
      <c r="I4748" s="61" t="str">
        <f t="shared" si="444"/>
        <v/>
      </c>
      <c r="J4748" s="61" t="str">
        <f t="shared" si="440"/>
        <v/>
      </c>
      <c r="K4748" s="61">
        <f t="array" ref="K4748">(MAX(IF($A4748=InsertVoiceSwitchActivateLOG!A$1:A$7000,InsertVoiceSwitchActivateLOG!H$1:H$7000,0)))</f>
        <v>0.10119999999999998</v>
      </c>
      <c r="L4748" s="61" t="str">
        <f t="shared" si="445"/>
        <v/>
      </c>
      <c r="M4748" s="61">
        <f t="shared" si="443"/>
        <v>19.700000000000273</v>
      </c>
      <c r="N4748" s="59">
        <f t="shared" si="441"/>
        <v>94</v>
      </c>
      <c r="O4748" s="59">
        <f t="shared" si="442"/>
        <v>-1</v>
      </c>
    </row>
    <row r="4749" spans="1:15" ht="12.5" customHeight="1" x14ac:dyDescent="0.35">
      <c r="A4749" s="2">
        <v>94</v>
      </c>
      <c r="B4749" s="2" t="s">
        <v>56</v>
      </c>
      <c r="C4749" s="69">
        <v>198.6275</v>
      </c>
      <c r="D4749" t="s">
        <v>50</v>
      </c>
      <c r="E4749" s="2" t="s">
        <v>44</v>
      </c>
      <c r="F4749" s="2" t="s">
        <v>55</v>
      </c>
      <c r="G4749" s="2">
        <v>1.9E-3</v>
      </c>
      <c r="H4749" s="2" t="str">
        <f>IF(OR(G4749="",G4750="",G4751="",G4752=""),"",(SUMIF(A4749:A$7000,A4749,G4749:G$7000)))</f>
        <v/>
      </c>
      <c r="I4749" s="55" t="str">
        <f t="shared" si="444"/>
        <v/>
      </c>
      <c r="J4749" s="61" t="str">
        <f t="shared" si="440"/>
        <v/>
      </c>
      <c r="K4749" s="55">
        <f t="array" ref="K4749">(MAX(IF($A4749=InsertVoiceSwitchActivateLOG!A$1:A$7000,InsertVoiceSwitchActivateLOG!H$1:H$7000,0)))</f>
        <v>0.10119999999999998</v>
      </c>
      <c r="L4749" s="55" t="str">
        <f t="shared" si="445"/>
        <v/>
      </c>
      <c r="M4749" s="55">
        <f t="shared" si="443"/>
        <v>17.799999999994043</v>
      </c>
      <c r="N4749" s="59">
        <f t="shared" si="441"/>
        <v>94</v>
      </c>
      <c r="O4749" s="59">
        <f t="shared" si="442"/>
        <v>-1</v>
      </c>
    </row>
    <row r="4750" spans="1:15" ht="12.5" customHeight="1" x14ac:dyDescent="0.35">
      <c r="A4750" s="61">
        <v>94</v>
      </c>
      <c r="B4750" s="61" t="s">
        <v>54</v>
      </c>
      <c r="C4750" s="70">
        <v>198.65180000000001</v>
      </c>
      <c r="D4750" s="59" t="s">
        <v>50</v>
      </c>
      <c r="E4750" s="61" t="s">
        <v>44</v>
      </c>
      <c r="F4750" s="61" t="s">
        <v>55</v>
      </c>
      <c r="G4750" s="61">
        <v>8.9999999999999998E-4</v>
      </c>
      <c r="H4750" s="61" t="str">
        <f>IF(OR(G4750="",G4751="",G4752="",G4753=""),"",(SUMIF(A4750:A$7000,A4750,G4750:G$7000)))</f>
        <v/>
      </c>
      <c r="I4750" s="61" t="str">
        <f t="shared" si="444"/>
        <v/>
      </c>
      <c r="J4750" s="61" t="str">
        <f t="shared" si="440"/>
        <v/>
      </c>
      <c r="K4750" s="61">
        <f t="array" ref="K4750">(MAX(IF($A4750=InsertVoiceSwitchActivateLOG!A$1:A$7000,InsertVoiceSwitchActivateLOG!H$1:H$7000,0)))</f>
        <v>0.10119999999999998</v>
      </c>
      <c r="L4750" s="61" t="str">
        <f t="shared" si="445"/>
        <v/>
      </c>
      <c r="M4750" s="61">
        <f t="shared" si="443"/>
        <v>24.300000000010868</v>
      </c>
      <c r="N4750" s="59" t="str">
        <f t="shared" si="441"/>
        <v/>
      </c>
      <c r="O4750" s="59" t="str">
        <f t="shared" si="442"/>
        <v/>
      </c>
    </row>
    <row r="4751" spans="1:15" ht="12.5" customHeight="1" x14ac:dyDescent="0.35">
      <c r="A4751" s="2">
        <v>95</v>
      </c>
      <c r="B4751" s="2" t="s">
        <v>54</v>
      </c>
      <c r="C4751" s="69">
        <v>199.6754</v>
      </c>
      <c r="D4751" t="s">
        <v>50</v>
      </c>
      <c r="E4751" s="2" t="s">
        <v>44</v>
      </c>
      <c r="F4751" s="2" t="s">
        <v>55</v>
      </c>
      <c r="G4751" s="2"/>
      <c r="H4751" s="2" t="str">
        <f>IF(OR(G4751="",G4752="",G4753="",G4754=""),"",(SUMIF(A4751:A$7000,A4751,G4751:G$7000)))</f>
        <v/>
      </c>
      <c r="I4751" s="55" t="str">
        <f t="shared" si="444"/>
        <v/>
      </c>
      <c r="J4751" s="61" t="str">
        <f t="shared" si="440"/>
        <v/>
      </c>
      <c r="K4751" s="55">
        <f t="array" ref="K4751">(MAX(IF($A4751=InsertVoiceSwitchActivateLOG!A$1:A$7000,InsertVoiceSwitchActivateLOG!H$1:H$7000,0)))</f>
        <v>2.7900000000000005E-2</v>
      </c>
      <c r="L4751" s="55" t="str">
        <f t="shared" si="445"/>
        <v/>
      </c>
      <c r="M4751" s="55">
        <f t="shared" si="443"/>
        <v>0</v>
      </c>
      <c r="N4751" s="59" t="str">
        <f t="shared" si="441"/>
        <v/>
      </c>
      <c r="O4751" s="59" t="str">
        <f t="shared" si="442"/>
        <v/>
      </c>
    </row>
    <row r="4752" spans="1:15" ht="12.5" customHeight="1" x14ac:dyDescent="0.35">
      <c r="A4752" s="61">
        <v>95</v>
      </c>
      <c r="B4752" s="61" t="s">
        <v>54</v>
      </c>
      <c r="C4752" s="70">
        <v>199.6918</v>
      </c>
      <c r="D4752" s="59" t="s">
        <v>50</v>
      </c>
      <c r="E4752" s="61" t="s">
        <v>44</v>
      </c>
      <c r="F4752" s="61" t="s">
        <v>55</v>
      </c>
      <c r="G4752" s="61"/>
      <c r="H4752" s="61" t="str">
        <f>IF(OR(G4752="",G4753="",G4754="",G4755=""),"",(SUMIF(A4752:A$7000,A4752,G4752:G$7000)))</f>
        <v/>
      </c>
      <c r="I4752" s="61" t="str">
        <f t="shared" si="444"/>
        <v/>
      </c>
      <c r="J4752" s="61" t="str">
        <f t="shared" si="440"/>
        <v/>
      </c>
      <c r="K4752" s="61">
        <f t="array" ref="K4752">(MAX(IF($A4752=InsertVoiceSwitchActivateLOG!A$1:A$7000,InsertVoiceSwitchActivateLOG!H$1:H$7000,0)))</f>
        <v>2.7900000000000005E-2</v>
      </c>
      <c r="L4752" s="61" t="str">
        <f t="shared" si="445"/>
        <v/>
      </c>
      <c r="M4752" s="61">
        <f t="shared" si="443"/>
        <v>16.400000000004411</v>
      </c>
      <c r="N4752" s="59" t="str">
        <f t="shared" si="441"/>
        <v/>
      </c>
      <c r="O4752" s="59" t="str">
        <f t="shared" si="442"/>
        <v/>
      </c>
    </row>
    <row r="4753" spans="1:15" ht="12.5" customHeight="1" x14ac:dyDescent="0.35">
      <c r="A4753" s="2">
        <v>95</v>
      </c>
      <c r="B4753" s="2" t="s">
        <v>54</v>
      </c>
      <c r="C4753" s="69">
        <v>199.70769999999999</v>
      </c>
      <c r="D4753" t="s">
        <v>50</v>
      </c>
      <c r="E4753" s="2" t="s">
        <v>44</v>
      </c>
      <c r="F4753" s="2" t="s">
        <v>55</v>
      </c>
      <c r="G4753" s="2"/>
      <c r="H4753" s="2" t="str">
        <f>IF(OR(G4753="",G4754="",G4755="",G4756=""),"",(SUMIF(A4753:A$7000,A4753,G4753:G$7000)))</f>
        <v/>
      </c>
      <c r="I4753" s="55" t="str">
        <f t="shared" si="444"/>
        <v/>
      </c>
      <c r="J4753" s="61" t="str">
        <f t="shared" ref="J4753:J4816" si="446">IF(L4753="","",(VLOOKUP(A4753,A4753:E11737,5,FALSE)))</f>
        <v/>
      </c>
      <c r="K4753" s="55">
        <f t="array" ref="K4753">(MAX(IF($A4753=InsertVoiceSwitchActivateLOG!A$1:A$7000,InsertVoiceSwitchActivateLOG!H$1:H$7000,0)))</f>
        <v>2.7900000000000005E-2</v>
      </c>
      <c r="L4753" s="55" t="str">
        <f t="shared" si="445"/>
        <v/>
      </c>
      <c r="M4753" s="55">
        <f t="shared" si="443"/>
        <v>15.899999999987813</v>
      </c>
      <c r="N4753" s="59" t="str">
        <f t="shared" ref="N4753:N4816" si="447">IF(AND(G4753&gt;0,G4754&gt;0,G4752&gt;0),A4753,"")</f>
        <v/>
      </c>
      <c r="O4753" s="59" t="str">
        <f t="shared" ref="O4753:O4816" si="448">IF(N4753="","",(IF(G4753&gt;G4754,-1,1)))</f>
        <v/>
      </c>
    </row>
    <row r="4754" spans="1:15" ht="12.5" customHeight="1" x14ac:dyDescent="0.35">
      <c r="A4754" s="61">
        <v>95</v>
      </c>
      <c r="B4754" s="61" t="s">
        <v>54</v>
      </c>
      <c r="C4754" s="70">
        <v>199.72409999999999</v>
      </c>
      <c r="D4754" s="59" t="s">
        <v>50</v>
      </c>
      <c r="E4754" s="61" t="s">
        <v>44</v>
      </c>
      <c r="F4754" s="61" t="s">
        <v>55</v>
      </c>
      <c r="G4754" s="61"/>
      <c r="H4754" s="61" t="str">
        <f>IF(OR(G4754="",G4755="",G4756="",G4757=""),"",(SUMIF(A4754:A$7000,A4754,G4754:G$7000)))</f>
        <v/>
      </c>
      <c r="I4754" s="61" t="str">
        <f t="shared" si="444"/>
        <v/>
      </c>
      <c r="J4754" s="61" t="str">
        <f t="shared" si="446"/>
        <v/>
      </c>
      <c r="K4754" s="61">
        <f t="array" ref="K4754">(MAX(IF($A4754=InsertVoiceSwitchActivateLOG!A$1:A$7000,InsertVoiceSwitchActivateLOG!H$1:H$7000,0)))</f>
        <v>2.7900000000000005E-2</v>
      </c>
      <c r="L4754" s="61" t="str">
        <f t="shared" si="445"/>
        <v/>
      </c>
      <c r="M4754" s="61">
        <f t="shared" ref="M4754:M4817" si="449">IF(A4754=A4753,ABS(C4754-C4753),0)*1000</f>
        <v>16.400000000004411</v>
      </c>
      <c r="N4754" s="59" t="str">
        <f t="shared" si="447"/>
        <v/>
      </c>
      <c r="O4754" s="59" t="str">
        <f t="shared" si="448"/>
        <v/>
      </c>
    </row>
    <row r="4755" spans="1:15" ht="12.5" customHeight="1" x14ac:dyDescent="0.35">
      <c r="A4755" s="2">
        <v>95</v>
      </c>
      <c r="B4755" s="2" t="s">
        <v>54</v>
      </c>
      <c r="C4755" s="69">
        <v>199.74289999999999</v>
      </c>
      <c r="D4755" t="s">
        <v>50</v>
      </c>
      <c r="E4755" s="2" t="s">
        <v>44</v>
      </c>
      <c r="F4755" s="2" t="s">
        <v>55</v>
      </c>
      <c r="G4755" s="2"/>
      <c r="H4755" s="2" t="str">
        <f>IF(OR(G4755="",G4756="",G4757="",G4758=""),"",(SUMIF(A4755:A$7000,A4755,G4755:G$7000)))</f>
        <v/>
      </c>
      <c r="I4755" s="55" t="str">
        <f t="shared" si="444"/>
        <v/>
      </c>
      <c r="J4755" s="61" t="str">
        <f t="shared" si="446"/>
        <v/>
      </c>
      <c r="K4755" s="55">
        <f t="array" ref="K4755">(MAX(IF($A4755=InsertVoiceSwitchActivateLOG!A$1:A$7000,InsertVoiceSwitchActivateLOG!H$1:H$7000,0)))</f>
        <v>2.7900000000000005E-2</v>
      </c>
      <c r="L4755" s="55" t="str">
        <f t="shared" si="445"/>
        <v/>
      </c>
      <c r="M4755" s="55">
        <f t="shared" si="449"/>
        <v>18.799999999998818</v>
      </c>
      <c r="N4755" s="59" t="str">
        <f t="shared" si="447"/>
        <v/>
      </c>
      <c r="O4755" s="59" t="str">
        <f t="shared" si="448"/>
        <v/>
      </c>
    </row>
    <row r="4756" spans="1:15" ht="12.5" customHeight="1" x14ac:dyDescent="0.35">
      <c r="A4756" s="61">
        <v>95</v>
      </c>
      <c r="B4756" s="61" t="s">
        <v>54</v>
      </c>
      <c r="C4756" s="70">
        <v>199.7655</v>
      </c>
      <c r="D4756" s="59" t="s">
        <v>50</v>
      </c>
      <c r="E4756" s="61" t="s">
        <v>44</v>
      </c>
      <c r="F4756" s="61" t="s">
        <v>55</v>
      </c>
      <c r="G4756" s="61"/>
      <c r="H4756" s="61" t="str">
        <f>IF(OR(G4756="",G4757="",G4758="",G4759=""),"",(SUMIF(A4756:A$7000,A4756,G4756:G$7000)))</f>
        <v/>
      </c>
      <c r="I4756" s="61" t="str">
        <f t="shared" si="444"/>
        <v/>
      </c>
      <c r="J4756" s="61" t="str">
        <f t="shared" si="446"/>
        <v/>
      </c>
      <c r="K4756" s="61">
        <f t="array" ref="K4756">(MAX(IF($A4756=InsertVoiceSwitchActivateLOG!A$1:A$7000,InsertVoiceSwitchActivateLOG!H$1:H$7000,0)))</f>
        <v>2.7900000000000005E-2</v>
      </c>
      <c r="L4756" s="61" t="str">
        <f t="shared" si="445"/>
        <v/>
      </c>
      <c r="M4756" s="61">
        <f t="shared" si="449"/>
        <v>22.600000000011278</v>
      </c>
      <c r="N4756" s="59" t="str">
        <f t="shared" si="447"/>
        <v/>
      </c>
      <c r="O4756" s="59" t="str">
        <f t="shared" si="448"/>
        <v/>
      </c>
    </row>
    <row r="4757" spans="1:15" ht="12.5" customHeight="1" x14ac:dyDescent="0.35">
      <c r="A4757" s="2">
        <v>95</v>
      </c>
      <c r="B4757" s="2" t="s">
        <v>54</v>
      </c>
      <c r="C4757" s="69">
        <v>199.78530000000001</v>
      </c>
      <c r="D4757" t="s">
        <v>50</v>
      </c>
      <c r="E4757" s="2" t="s">
        <v>44</v>
      </c>
      <c r="F4757" s="2" t="s">
        <v>55</v>
      </c>
      <c r="G4757" s="2"/>
      <c r="H4757" s="2" t="str">
        <f>IF(OR(G4757="",G4758="",G4759="",G4760=""),"",(SUMIF(A4757:A$7000,A4757,G4757:G$7000)))</f>
        <v/>
      </c>
      <c r="I4757" s="55" t="str">
        <f t="shared" si="444"/>
        <v/>
      </c>
      <c r="J4757" s="61" t="str">
        <f t="shared" si="446"/>
        <v/>
      </c>
      <c r="K4757" s="55">
        <f t="array" ref="K4757">(MAX(IF($A4757=InsertVoiceSwitchActivateLOG!A$1:A$7000,InsertVoiceSwitchActivateLOG!H$1:H$7000,0)))</f>
        <v>2.7900000000000005E-2</v>
      </c>
      <c r="L4757" s="55" t="str">
        <f t="shared" si="445"/>
        <v/>
      </c>
      <c r="M4757" s="55">
        <f t="shared" si="449"/>
        <v>19.800000000003593</v>
      </c>
      <c r="N4757" s="59" t="str">
        <f t="shared" si="447"/>
        <v/>
      </c>
      <c r="O4757" s="59" t="str">
        <f t="shared" si="448"/>
        <v/>
      </c>
    </row>
    <row r="4758" spans="1:15" ht="12.5" customHeight="1" x14ac:dyDescent="0.35">
      <c r="A4758" s="61">
        <v>95</v>
      </c>
      <c r="B4758" s="61" t="s">
        <v>54</v>
      </c>
      <c r="C4758" s="70">
        <v>199.80350000000001</v>
      </c>
      <c r="D4758" s="59" t="s">
        <v>50</v>
      </c>
      <c r="E4758" s="61" t="s">
        <v>44</v>
      </c>
      <c r="F4758" s="61" t="s">
        <v>55</v>
      </c>
      <c r="G4758" s="61"/>
      <c r="H4758" s="61" t="str">
        <f>IF(OR(G4758="",G4759="",G4760="",G4761=""),"",(SUMIF(A4758:A$7000,A4758,G4758:G$7000)))</f>
        <v/>
      </c>
      <c r="I4758" s="61" t="str">
        <f t="shared" si="444"/>
        <v/>
      </c>
      <c r="J4758" s="61" t="str">
        <f t="shared" si="446"/>
        <v/>
      </c>
      <c r="K4758" s="61">
        <f t="array" ref="K4758">(MAX(IF($A4758=InsertVoiceSwitchActivateLOG!A$1:A$7000,InsertVoiceSwitchActivateLOG!H$1:H$7000,0)))</f>
        <v>2.7900000000000005E-2</v>
      </c>
      <c r="L4758" s="61" t="str">
        <f t="shared" si="445"/>
        <v/>
      </c>
      <c r="M4758" s="61">
        <f t="shared" si="449"/>
        <v>18.200000000007321</v>
      </c>
      <c r="N4758" s="59" t="str">
        <f t="shared" si="447"/>
        <v/>
      </c>
      <c r="O4758" s="59" t="str">
        <f t="shared" si="448"/>
        <v/>
      </c>
    </row>
    <row r="4759" spans="1:15" ht="12.5" customHeight="1" x14ac:dyDescent="0.35">
      <c r="A4759" s="2">
        <v>95</v>
      </c>
      <c r="B4759" s="2" t="s">
        <v>54</v>
      </c>
      <c r="C4759" s="69">
        <v>199.82259999999999</v>
      </c>
      <c r="D4759" t="s">
        <v>50</v>
      </c>
      <c r="E4759" s="2" t="s">
        <v>44</v>
      </c>
      <c r="F4759" s="2" t="s">
        <v>55</v>
      </c>
      <c r="G4759" s="2"/>
      <c r="H4759" s="2" t="str">
        <f>IF(OR(G4759="",G4760="",G4761="",G4762=""),"",(SUMIF(A4759:A$7000,A4759,G4759:G$7000)))</f>
        <v/>
      </c>
      <c r="I4759" s="55" t="str">
        <f t="shared" si="444"/>
        <v/>
      </c>
      <c r="J4759" s="61" t="str">
        <f t="shared" si="446"/>
        <v/>
      </c>
      <c r="K4759" s="55">
        <f t="array" ref="K4759">(MAX(IF($A4759=InsertVoiceSwitchActivateLOG!A$1:A$7000,InsertVoiceSwitchActivateLOG!H$1:H$7000,0)))</f>
        <v>2.7900000000000005E-2</v>
      </c>
      <c r="L4759" s="55" t="str">
        <f t="shared" si="445"/>
        <v/>
      </c>
      <c r="M4759" s="55">
        <f t="shared" si="449"/>
        <v>19.099999999980355</v>
      </c>
      <c r="N4759" s="59" t="str">
        <f t="shared" si="447"/>
        <v/>
      </c>
      <c r="O4759" s="59" t="str">
        <f t="shared" si="448"/>
        <v/>
      </c>
    </row>
    <row r="4760" spans="1:15" ht="12.5" customHeight="1" x14ac:dyDescent="0.35">
      <c r="A4760" s="61">
        <v>95</v>
      </c>
      <c r="B4760" s="61" t="s">
        <v>54</v>
      </c>
      <c r="C4760" s="70">
        <v>199.8509</v>
      </c>
      <c r="D4760" s="59" t="s">
        <v>50</v>
      </c>
      <c r="E4760" s="61" t="s">
        <v>44</v>
      </c>
      <c r="F4760" s="61" t="s">
        <v>55</v>
      </c>
      <c r="G4760" s="61"/>
      <c r="H4760" s="61" t="str">
        <f>IF(OR(G4760="",G4761="",G4762="",G4763=""),"",(SUMIF(A4760:A$7000,A4760,G4760:G$7000)))</f>
        <v/>
      </c>
      <c r="I4760" s="61" t="str">
        <f t="shared" si="444"/>
        <v/>
      </c>
      <c r="J4760" s="61" t="str">
        <f t="shared" si="446"/>
        <v/>
      </c>
      <c r="K4760" s="61">
        <f t="array" ref="K4760">(MAX(IF($A4760=InsertVoiceSwitchActivateLOG!A$1:A$7000,InsertVoiceSwitchActivateLOG!H$1:H$7000,0)))</f>
        <v>2.7900000000000005E-2</v>
      </c>
      <c r="L4760" s="61" t="str">
        <f t="shared" si="445"/>
        <v/>
      </c>
      <c r="M4760" s="61">
        <f t="shared" si="449"/>
        <v>28.300000000001546</v>
      </c>
      <c r="N4760" s="59" t="str">
        <f t="shared" si="447"/>
        <v/>
      </c>
      <c r="O4760" s="59" t="str">
        <f t="shared" si="448"/>
        <v/>
      </c>
    </row>
    <row r="4761" spans="1:15" ht="12.5" customHeight="1" x14ac:dyDescent="0.35">
      <c r="A4761" s="2">
        <v>95</v>
      </c>
      <c r="B4761" s="2" t="s">
        <v>54</v>
      </c>
      <c r="C4761" s="69">
        <v>199.8837</v>
      </c>
      <c r="D4761" t="s">
        <v>50</v>
      </c>
      <c r="E4761" s="2" t="s">
        <v>44</v>
      </c>
      <c r="F4761" s="2" t="s">
        <v>55</v>
      </c>
      <c r="G4761" s="2"/>
      <c r="H4761" s="2" t="str">
        <f>IF(OR(G4761="",G4762="",G4763="",G4764=""),"",(SUMIF(A4761:A$7000,A4761,G4761:G$7000)))</f>
        <v/>
      </c>
      <c r="I4761" s="55" t="str">
        <f t="shared" si="444"/>
        <v/>
      </c>
      <c r="J4761" s="61" t="str">
        <f t="shared" si="446"/>
        <v/>
      </c>
      <c r="K4761" s="55">
        <f t="array" ref="K4761">(MAX(IF($A4761=InsertVoiceSwitchActivateLOG!A$1:A$7000,InsertVoiceSwitchActivateLOG!H$1:H$7000,0)))</f>
        <v>2.7900000000000005E-2</v>
      </c>
      <c r="L4761" s="55" t="str">
        <f t="shared" si="445"/>
        <v/>
      </c>
      <c r="M4761" s="55">
        <f t="shared" si="449"/>
        <v>32.800000000008822</v>
      </c>
      <c r="N4761" s="59" t="str">
        <f t="shared" si="447"/>
        <v/>
      </c>
      <c r="O4761" s="59" t="str">
        <f t="shared" si="448"/>
        <v/>
      </c>
    </row>
    <row r="4762" spans="1:15" ht="12.5" customHeight="1" x14ac:dyDescent="0.35">
      <c r="A4762" s="61">
        <v>95</v>
      </c>
      <c r="B4762" s="61" t="s">
        <v>54</v>
      </c>
      <c r="C4762" s="70">
        <v>199.9162</v>
      </c>
      <c r="D4762" s="59" t="s">
        <v>50</v>
      </c>
      <c r="E4762" s="61" t="s">
        <v>44</v>
      </c>
      <c r="F4762" s="61" t="s">
        <v>55</v>
      </c>
      <c r="G4762" s="61"/>
      <c r="H4762" s="61" t="str">
        <f>IF(OR(G4762="",G4763="",G4764="",G4765=""),"",(SUMIF(A4762:A$7000,A4762,G4762:G$7000)))</f>
        <v/>
      </c>
      <c r="I4762" s="61" t="str">
        <f t="shared" ref="I4762:I4825" si="450">IF(L4762="","",A4762)</f>
        <v/>
      </c>
      <c r="J4762" s="61" t="str">
        <f t="shared" si="446"/>
        <v/>
      </c>
      <c r="K4762" s="61">
        <f t="array" ref="K4762">(MAX(IF($A4762=InsertVoiceSwitchActivateLOG!A$1:A$7000,InsertVoiceSwitchActivateLOG!H$1:H$7000,0)))</f>
        <v>2.7900000000000005E-2</v>
      </c>
      <c r="L4762" s="61" t="str">
        <f t="shared" ref="L4762:L4825" si="451">IF(H4762="","",IF(AND(H4761="",H4760="",H4759=""),C4762,""))</f>
        <v/>
      </c>
      <c r="M4762" s="61">
        <f t="shared" si="449"/>
        <v>32.499999999998863</v>
      </c>
      <c r="N4762" s="59" t="str">
        <f t="shared" si="447"/>
        <v/>
      </c>
      <c r="O4762" s="59" t="str">
        <f t="shared" si="448"/>
        <v/>
      </c>
    </row>
    <row r="4763" spans="1:15" ht="12.5" customHeight="1" x14ac:dyDescent="0.35">
      <c r="A4763" s="2">
        <v>95</v>
      </c>
      <c r="B4763" s="2" t="s">
        <v>54</v>
      </c>
      <c r="C4763" s="69">
        <v>199.93279999999999</v>
      </c>
      <c r="D4763" t="s">
        <v>50</v>
      </c>
      <c r="E4763" s="2" t="s">
        <v>44</v>
      </c>
      <c r="F4763" s="2" t="s">
        <v>55</v>
      </c>
      <c r="G4763" s="2">
        <v>1E-4</v>
      </c>
      <c r="H4763" s="2" t="str">
        <f>IF(OR(G4763="",G4764="",G4765="",G4766=""),"",(SUMIF(A4763:A$7000,A4763,G4763:G$7000)))</f>
        <v/>
      </c>
      <c r="I4763" s="55" t="str">
        <f t="shared" si="450"/>
        <v/>
      </c>
      <c r="J4763" s="61" t="str">
        <f t="shared" si="446"/>
        <v/>
      </c>
      <c r="K4763" s="55">
        <f t="array" ref="K4763">(MAX(IF($A4763=InsertVoiceSwitchActivateLOG!A$1:A$7000,InsertVoiceSwitchActivateLOG!H$1:H$7000,0)))</f>
        <v>2.7900000000000005E-2</v>
      </c>
      <c r="L4763" s="55" t="str">
        <f t="shared" si="451"/>
        <v/>
      </c>
      <c r="M4763" s="55">
        <f t="shared" si="449"/>
        <v>16.599999999982629</v>
      </c>
      <c r="N4763" s="59" t="str">
        <f t="shared" si="447"/>
        <v/>
      </c>
      <c r="O4763" s="59" t="str">
        <f t="shared" si="448"/>
        <v/>
      </c>
    </row>
    <row r="4764" spans="1:15" ht="12.5" customHeight="1" x14ac:dyDescent="0.35">
      <c r="A4764" s="61">
        <v>95</v>
      </c>
      <c r="B4764" s="61" t="s">
        <v>54</v>
      </c>
      <c r="C4764" s="70">
        <v>199.953</v>
      </c>
      <c r="D4764" s="59" t="s">
        <v>50</v>
      </c>
      <c r="E4764" s="61" t="s">
        <v>44</v>
      </c>
      <c r="F4764" s="61" t="s">
        <v>55</v>
      </c>
      <c r="G4764" s="61"/>
      <c r="H4764" s="61" t="str">
        <f>IF(OR(G4764="",G4765="",G4766="",G4767=""),"",(SUMIF(A4764:A$7000,A4764,G4764:G$7000)))</f>
        <v/>
      </c>
      <c r="I4764" s="61" t="str">
        <f t="shared" si="450"/>
        <v/>
      </c>
      <c r="J4764" s="61" t="str">
        <f t="shared" si="446"/>
        <v/>
      </c>
      <c r="K4764" s="61">
        <f t="array" ref="K4764">(MAX(IF($A4764=InsertVoiceSwitchActivateLOG!A$1:A$7000,InsertVoiceSwitchActivateLOG!H$1:H$7000,0)))</f>
        <v>2.7900000000000005E-2</v>
      </c>
      <c r="L4764" s="61" t="str">
        <f t="shared" si="451"/>
        <v/>
      </c>
      <c r="M4764" s="61">
        <f t="shared" si="449"/>
        <v>20.200000000016871</v>
      </c>
      <c r="N4764" s="59" t="str">
        <f t="shared" si="447"/>
        <v/>
      </c>
      <c r="O4764" s="59" t="str">
        <f t="shared" si="448"/>
        <v/>
      </c>
    </row>
    <row r="4765" spans="1:15" ht="12.5" customHeight="1" x14ac:dyDescent="0.35">
      <c r="A4765" s="2">
        <v>95</v>
      </c>
      <c r="B4765" s="2" t="s">
        <v>54</v>
      </c>
      <c r="C4765" s="69">
        <v>199.97300000000001</v>
      </c>
      <c r="D4765" t="s">
        <v>50</v>
      </c>
      <c r="E4765" s="2" t="s">
        <v>44</v>
      </c>
      <c r="F4765" s="2" t="s">
        <v>55</v>
      </c>
      <c r="G4765" s="2"/>
      <c r="H4765" s="2" t="str">
        <f>IF(OR(G4765="",G4766="",G4767="",G4768=""),"",(SUMIF(A4765:A$7000,A4765,G4765:G$7000)))</f>
        <v/>
      </c>
      <c r="I4765" s="55" t="str">
        <f t="shared" si="450"/>
        <v/>
      </c>
      <c r="J4765" s="61" t="str">
        <f t="shared" si="446"/>
        <v/>
      </c>
      <c r="K4765" s="55">
        <f t="array" ref="K4765">(MAX(IF($A4765=InsertVoiceSwitchActivateLOG!A$1:A$7000,InsertVoiceSwitchActivateLOG!H$1:H$7000,0)))</f>
        <v>2.7900000000000005E-2</v>
      </c>
      <c r="L4765" s="55" t="str">
        <f t="shared" si="451"/>
        <v/>
      </c>
      <c r="M4765" s="55">
        <f t="shared" si="449"/>
        <v>20.000000000010232</v>
      </c>
      <c r="N4765" s="59" t="str">
        <f t="shared" si="447"/>
        <v/>
      </c>
      <c r="O4765" s="59" t="str">
        <f t="shared" si="448"/>
        <v/>
      </c>
    </row>
    <row r="4766" spans="1:15" ht="12.5" customHeight="1" x14ac:dyDescent="0.35">
      <c r="A4766" s="61">
        <v>95</v>
      </c>
      <c r="B4766" s="61" t="s">
        <v>54</v>
      </c>
      <c r="C4766" s="70">
        <v>199.9913</v>
      </c>
      <c r="D4766" s="59" t="s">
        <v>50</v>
      </c>
      <c r="E4766" s="61" t="s">
        <v>44</v>
      </c>
      <c r="F4766" s="61" t="s">
        <v>55</v>
      </c>
      <c r="G4766" s="61"/>
      <c r="H4766" s="61" t="str">
        <f>IF(OR(G4766="",G4767="",G4768="",G4769=""),"",(SUMIF(A4766:A$7000,A4766,G4766:G$7000)))</f>
        <v/>
      </c>
      <c r="I4766" s="61" t="str">
        <f t="shared" si="450"/>
        <v/>
      </c>
      <c r="J4766" s="61" t="str">
        <f t="shared" si="446"/>
        <v/>
      </c>
      <c r="K4766" s="61">
        <f t="array" ref="K4766">(MAX(IF($A4766=InsertVoiceSwitchActivateLOG!A$1:A$7000,InsertVoiceSwitchActivateLOG!H$1:H$7000,0)))</f>
        <v>2.7900000000000005E-2</v>
      </c>
      <c r="L4766" s="61" t="str">
        <f t="shared" si="451"/>
        <v/>
      </c>
      <c r="M4766" s="61">
        <f t="shared" si="449"/>
        <v>18.299999999982219</v>
      </c>
      <c r="N4766" s="59" t="str">
        <f t="shared" si="447"/>
        <v/>
      </c>
      <c r="O4766" s="59" t="str">
        <f t="shared" si="448"/>
        <v/>
      </c>
    </row>
    <row r="4767" spans="1:15" ht="12.5" customHeight="1" x14ac:dyDescent="0.35">
      <c r="A4767" s="2">
        <v>95</v>
      </c>
      <c r="B4767" s="2" t="s">
        <v>54</v>
      </c>
      <c r="C4767" s="69">
        <v>200.02080000000001</v>
      </c>
      <c r="D4767" t="s">
        <v>50</v>
      </c>
      <c r="E4767" s="2" t="s">
        <v>44</v>
      </c>
      <c r="F4767" s="2" t="s">
        <v>55</v>
      </c>
      <c r="G4767" s="2"/>
      <c r="H4767" s="2" t="str">
        <f>IF(OR(G4767="",G4768="",G4769="",G4770=""),"",(SUMIF(A4767:A$7000,A4767,G4767:G$7000)))</f>
        <v/>
      </c>
      <c r="I4767" s="55" t="str">
        <f t="shared" si="450"/>
        <v/>
      </c>
      <c r="J4767" s="61" t="str">
        <f t="shared" si="446"/>
        <v/>
      </c>
      <c r="K4767" s="55">
        <f t="array" ref="K4767">(MAX(IF($A4767=InsertVoiceSwitchActivateLOG!A$1:A$7000,InsertVoiceSwitchActivateLOG!H$1:H$7000,0)))</f>
        <v>2.7900000000000005E-2</v>
      </c>
      <c r="L4767" s="55" t="str">
        <f t="shared" si="451"/>
        <v/>
      </c>
      <c r="M4767" s="55">
        <f t="shared" si="449"/>
        <v>29.50000000001296</v>
      </c>
      <c r="N4767" s="59" t="str">
        <f t="shared" si="447"/>
        <v/>
      </c>
      <c r="O4767" s="59" t="str">
        <f t="shared" si="448"/>
        <v/>
      </c>
    </row>
    <row r="4768" spans="1:15" ht="12.5" customHeight="1" x14ac:dyDescent="0.35">
      <c r="A4768" s="61">
        <v>95</v>
      </c>
      <c r="B4768" s="61" t="s">
        <v>54</v>
      </c>
      <c r="C4768" s="70">
        <v>200.0582</v>
      </c>
      <c r="D4768" s="59" t="s">
        <v>50</v>
      </c>
      <c r="E4768" s="61" t="s">
        <v>44</v>
      </c>
      <c r="F4768" s="61" t="s">
        <v>55</v>
      </c>
      <c r="G4768" s="61"/>
      <c r="H4768" s="61" t="str">
        <f>IF(OR(G4768="",G4769="",G4770="",G4771=""),"",(SUMIF(A4768:A$7000,A4768,G4768:G$7000)))</f>
        <v/>
      </c>
      <c r="I4768" s="61" t="str">
        <f t="shared" si="450"/>
        <v/>
      </c>
      <c r="J4768" s="61" t="str">
        <f t="shared" si="446"/>
        <v/>
      </c>
      <c r="K4768" s="61">
        <f t="array" ref="K4768">(MAX(IF($A4768=InsertVoiceSwitchActivateLOG!A$1:A$7000,InsertVoiceSwitchActivateLOG!H$1:H$7000,0)))</f>
        <v>2.7900000000000005E-2</v>
      </c>
      <c r="L4768" s="61" t="str">
        <f t="shared" si="451"/>
        <v/>
      </c>
      <c r="M4768" s="61">
        <f t="shared" si="449"/>
        <v>37.399999999990996</v>
      </c>
      <c r="N4768" s="59" t="str">
        <f t="shared" si="447"/>
        <v/>
      </c>
      <c r="O4768" s="59" t="str">
        <f t="shared" si="448"/>
        <v/>
      </c>
    </row>
    <row r="4769" spans="1:15" ht="12.5" customHeight="1" x14ac:dyDescent="0.35">
      <c r="A4769" s="2">
        <v>95</v>
      </c>
      <c r="B4769" s="2" t="s">
        <v>54</v>
      </c>
      <c r="C4769" s="69">
        <v>200.0795</v>
      </c>
      <c r="D4769" t="s">
        <v>50</v>
      </c>
      <c r="E4769" s="2" t="s">
        <v>44</v>
      </c>
      <c r="F4769" s="2" t="s">
        <v>55</v>
      </c>
      <c r="G4769" s="2"/>
      <c r="H4769" s="2" t="str">
        <f>IF(OR(G4769="",G4770="",G4771="",G4772=""),"",(SUMIF(A4769:A$7000,A4769,G4769:G$7000)))</f>
        <v/>
      </c>
      <c r="I4769" s="55" t="str">
        <f t="shared" si="450"/>
        <v/>
      </c>
      <c r="J4769" s="61" t="str">
        <f t="shared" si="446"/>
        <v/>
      </c>
      <c r="K4769" s="55">
        <f t="array" ref="K4769">(MAX(IF($A4769=InsertVoiceSwitchActivateLOG!A$1:A$7000,InsertVoiceSwitchActivateLOG!H$1:H$7000,0)))</f>
        <v>2.7900000000000005E-2</v>
      </c>
      <c r="L4769" s="55" t="str">
        <f t="shared" si="451"/>
        <v/>
      </c>
      <c r="M4769" s="55">
        <f t="shared" si="449"/>
        <v>21.299999999996544</v>
      </c>
      <c r="N4769" s="59" t="str">
        <f t="shared" si="447"/>
        <v/>
      </c>
      <c r="O4769" s="59" t="str">
        <f t="shared" si="448"/>
        <v/>
      </c>
    </row>
    <row r="4770" spans="1:15" ht="12.5" customHeight="1" x14ac:dyDescent="0.35">
      <c r="A4770" s="61">
        <v>95</v>
      </c>
      <c r="B4770" s="61" t="s">
        <v>54</v>
      </c>
      <c r="C4770" s="70">
        <v>200.10640000000001</v>
      </c>
      <c r="D4770" s="59" t="s">
        <v>50</v>
      </c>
      <c r="E4770" s="61" t="s">
        <v>44</v>
      </c>
      <c r="F4770" s="61" t="s">
        <v>55</v>
      </c>
      <c r="G4770" s="61"/>
      <c r="H4770" s="61" t="str">
        <f>IF(OR(G4770="",G4771="",G4772="",G4773=""),"",(SUMIF(A4770:A$7000,A4770,G4770:G$7000)))</f>
        <v/>
      </c>
      <c r="I4770" s="61" t="str">
        <f t="shared" si="450"/>
        <v/>
      </c>
      <c r="J4770" s="61" t="str">
        <f t="shared" si="446"/>
        <v/>
      </c>
      <c r="K4770" s="61">
        <f t="array" ref="K4770">(MAX(IF($A4770=InsertVoiceSwitchActivateLOG!A$1:A$7000,InsertVoiceSwitchActivateLOG!H$1:H$7000,0)))</f>
        <v>2.7900000000000005E-2</v>
      </c>
      <c r="L4770" s="61" t="str">
        <f t="shared" si="451"/>
        <v/>
      </c>
      <c r="M4770" s="61">
        <f t="shared" si="449"/>
        <v>26.900000000011914</v>
      </c>
      <c r="N4770" s="59" t="str">
        <f t="shared" si="447"/>
        <v/>
      </c>
      <c r="O4770" s="59" t="str">
        <f t="shared" si="448"/>
        <v/>
      </c>
    </row>
    <row r="4771" spans="1:15" ht="12.5" customHeight="1" x14ac:dyDescent="0.35">
      <c r="A4771" s="2">
        <v>95</v>
      </c>
      <c r="B4771" s="2" t="s">
        <v>54</v>
      </c>
      <c r="C4771" s="69">
        <v>200.12950000000001</v>
      </c>
      <c r="D4771" t="s">
        <v>50</v>
      </c>
      <c r="E4771" s="2" t="s">
        <v>44</v>
      </c>
      <c r="F4771" s="2" t="s">
        <v>55</v>
      </c>
      <c r="G4771" s="2"/>
      <c r="H4771" s="2" t="str">
        <f>IF(OR(G4771="",G4772="",G4773="",G4774=""),"",(SUMIF(A4771:A$7000,A4771,G4771:G$7000)))</f>
        <v/>
      </c>
      <c r="I4771" s="55" t="str">
        <f t="shared" si="450"/>
        <v/>
      </c>
      <c r="J4771" s="61" t="str">
        <f t="shared" si="446"/>
        <v/>
      </c>
      <c r="K4771" s="55">
        <f t="array" ref="K4771">(MAX(IF($A4771=InsertVoiceSwitchActivateLOG!A$1:A$7000,InsertVoiceSwitchActivateLOG!H$1:H$7000,0)))</f>
        <v>2.7900000000000005E-2</v>
      </c>
      <c r="L4771" s="55" t="str">
        <f t="shared" si="451"/>
        <v/>
      </c>
      <c r="M4771" s="55">
        <f t="shared" si="449"/>
        <v>23.099999999999454</v>
      </c>
      <c r="N4771" s="59" t="str">
        <f t="shared" si="447"/>
        <v/>
      </c>
      <c r="O4771" s="59" t="str">
        <f t="shared" si="448"/>
        <v/>
      </c>
    </row>
    <row r="4772" spans="1:15" ht="12.5" customHeight="1" x14ac:dyDescent="0.35">
      <c r="A4772" s="61">
        <v>95</v>
      </c>
      <c r="B4772" s="61" t="s">
        <v>54</v>
      </c>
      <c r="C4772" s="70">
        <v>200.15600000000001</v>
      </c>
      <c r="D4772" s="59" t="s">
        <v>50</v>
      </c>
      <c r="E4772" s="61" t="s">
        <v>44</v>
      </c>
      <c r="F4772" s="61" t="s">
        <v>55</v>
      </c>
      <c r="G4772" s="61"/>
      <c r="H4772" s="61" t="str">
        <f>IF(OR(G4772="",G4773="",G4774="",G4775=""),"",(SUMIF(A4772:A$7000,A4772,G4772:G$7000)))</f>
        <v/>
      </c>
      <c r="I4772" s="61" t="str">
        <f t="shared" si="450"/>
        <v/>
      </c>
      <c r="J4772" s="61" t="str">
        <f t="shared" si="446"/>
        <v/>
      </c>
      <c r="K4772" s="61">
        <f t="array" ref="K4772">(MAX(IF($A4772=InsertVoiceSwitchActivateLOG!A$1:A$7000,InsertVoiceSwitchActivateLOG!H$1:H$7000,0)))</f>
        <v>2.7900000000000005E-2</v>
      </c>
      <c r="L4772" s="61" t="str">
        <f t="shared" si="451"/>
        <v/>
      </c>
      <c r="M4772" s="61">
        <f t="shared" si="449"/>
        <v>26.499999999998636</v>
      </c>
      <c r="N4772" s="59" t="str">
        <f t="shared" si="447"/>
        <v/>
      </c>
      <c r="O4772" s="59" t="str">
        <f t="shared" si="448"/>
        <v/>
      </c>
    </row>
    <row r="4773" spans="1:15" ht="12.5" customHeight="1" x14ac:dyDescent="0.35">
      <c r="A4773" s="2">
        <v>95</v>
      </c>
      <c r="B4773" s="2" t="s">
        <v>54</v>
      </c>
      <c r="C4773" s="69">
        <v>200.1816</v>
      </c>
      <c r="D4773" t="s">
        <v>50</v>
      </c>
      <c r="E4773" s="2" t="s">
        <v>44</v>
      </c>
      <c r="F4773" s="2" t="s">
        <v>55</v>
      </c>
      <c r="G4773" s="2">
        <v>5.9999999999999995E-4</v>
      </c>
      <c r="H4773" s="2">
        <f>IF(OR(G4773="",G4774="",G4775="",G4776=""),"",(SUMIF(A4773:A$7000,A4773,G4773:G$7000)))</f>
        <v>2.7900000000000005E-2</v>
      </c>
      <c r="I4773" s="55">
        <f t="shared" si="450"/>
        <v>95</v>
      </c>
      <c r="J4773" s="61" t="str">
        <f t="shared" si="446"/>
        <v>TaskC</v>
      </c>
      <c r="K4773" s="55">
        <f t="array" ref="K4773">(MAX(IF($A4773=InsertVoiceSwitchActivateLOG!A$1:A$7000,InsertVoiceSwitchActivateLOG!H$1:H$7000,0)))</f>
        <v>2.7900000000000005E-2</v>
      </c>
      <c r="L4773" s="55">
        <f t="shared" si="451"/>
        <v>200.1816</v>
      </c>
      <c r="M4773" s="55">
        <f t="shared" si="449"/>
        <v>25.599999999997181</v>
      </c>
      <c r="N4773" s="59" t="str">
        <f t="shared" si="447"/>
        <v/>
      </c>
      <c r="O4773" s="59" t="str">
        <f t="shared" si="448"/>
        <v/>
      </c>
    </row>
    <row r="4774" spans="1:15" ht="12.5" customHeight="1" x14ac:dyDescent="0.35">
      <c r="A4774" s="61">
        <v>95</v>
      </c>
      <c r="B4774" s="61" t="s">
        <v>56</v>
      </c>
      <c r="C4774" s="70">
        <v>200.19890000000001</v>
      </c>
      <c r="D4774" s="59" t="s">
        <v>50</v>
      </c>
      <c r="E4774" s="61" t="s">
        <v>44</v>
      </c>
      <c r="F4774" s="61" t="s">
        <v>55</v>
      </c>
      <c r="G4774" s="61">
        <v>1.5E-3</v>
      </c>
      <c r="H4774" s="61">
        <f>IF(OR(G4774="",G4775="",G4776="",G4777=""),"",(SUMIF(A4774:A$7000,A4774,G4774:G$7000)))</f>
        <v>2.7300000000000005E-2</v>
      </c>
      <c r="I4774" s="61" t="str">
        <f t="shared" si="450"/>
        <v/>
      </c>
      <c r="J4774" s="61" t="str">
        <f t="shared" si="446"/>
        <v/>
      </c>
      <c r="K4774" s="61">
        <f t="array" ref="K4774">(MAX(IF($A4774=InsertVoiceSwitchActivateLOG!A$1:A$7000,InsertVoiceSwitchActivateLOG!H$1:H$7000,0)))</f>
        <v>2.7900000000000005E-2</v>
      </c>
      <c r="L4774" s="61" t="str">
        <f t="shared" si="451"/>
        <v/>
      </c>
      <c r="M4774" s="61">
        <f t="shared" si="449"/>
        <v>17.300000000005866</v>
      </c>
      <c r="N4774" s="59">
        <f t="shared" si="447"/>
        <v>95</v>
      </c>
      <c r="O4774" s="59">
        <f t="shared" si="448"/>
        <v>-1</v>
      </c>
    </row>
    <row r="4775" spans="1:15" ht="12.5" customHeight="1" x14ac:dyDescent="0.35">
      <c r="A4775" s="2">
        <v>95</v>
      </c>
      <c r="B4775" s="2" t="s">
        <v>54</v>
      </c>
      <c r="C4775" s="69">
        <v>200.2139</v>
      </c>
      <c r="D4775" t="s">
        <v>50</v>
      </c>
      <c r="E4775" s="2" t="s">
        <v>44</v>
      </c>
      <c r="F4775" s="2" t="s">
        <v>55</v>
      </c>
      <c r="G4775" s="2">
        <v>8.9999999999999998E-4</v>
      </c>
      <c r="H4775" s="2">
        <f>IF(OR(G4775="",G4776="",G4777="",G4778=""),"",(SUMIF(A4775:A$7000,A4775,G4775:G$7000)))</f>
        <v>2.5800000000000003E-2</v>
      </c>
      <c r="I4775" s="55" t="str">
        <f t="shared" si="450"/>
        <v/>
      </c>
      <c r="J4775" s="61" t="str">
        <f t="shared" si="446"/>
        <v/>
      </c>
      <c r="K4775" s="55">
        <f t="array" ref="K4775">(MAX(IF($A4775=InsertVoiceSwitchActivateLOG!A$1:A$7000,InsertVoiceSwitchActivateLOG!H$1:H$7000,0)))</f>
        <v>2.7900000000000005E-2</v>
      </c>
      <c r="L4775" s="55" t="str">
        <f t="shared" si="451"/>
        <v/>
      </c>
      <c r="M4775" s="55">
        <f t="shared" si="449"/>
        <v>14.999999999986358</v>
      </c>
      <c r="N4775" s="59">
        <f t="shared" si="447"/>
        <v>95</v>
      </c>
      <c r="O4775" s="59">
        <f t="shared" si="448"/>
        <v>1</v>
      </c>
    </row>
    <row r="4776" spans="1:15" ht="12.5" customHeight="1" x14ac:dyDescent="0.35">
      <c r="A4776" s="61">
        <v>95</v>
      </c>
      <c r="B4776" s="61" t="s">
        <v>56</v>
      </c>
      <c r="C4776" s="70">
        <v>200.23140000000001</v>
      </c>
      <c r="D4776" s="59" t="s">
        <v>50</v>
      </c>
      <c r="E4776" s="61" t="s">
        <v>44</v>
      </c>
      <c r="F4776" s="61" t="s">
        <v>55</v>
      </c>
      <c r="G4776" s="61">
        <v>1.4E-3</v>
      </c>
      <c r="H4776" s="61">
        <f>IF(OR(G4776="",G4777="",G4778="",G4779=""),"",(SUMIF(A4776:A$7000,A4776,G4776:G$7000)))</f>
        <v>2.4900000000000002E-2</v>
      </c>
      <c r="I4776" s="61" t="str">
        <f t="shared" si="450"/>
        <v/>
      </c>
      <c r="J4776" s="61" t="str">
        <f t="shared" si="446"/>
        <v/>
      </c>
      <c r="K4776" s="61">
        <f t="array" ref="K4776">(MAX(IF($A4776=InsertVoiceSwitchActivateLOG!A$1:A$7000,InsertVoiceSwitchActivateLOG!H$1:H$7000,0)))</f>
        <v>2.7900000000000005E-2</v>
      </c>
      <c r="L4776" s="61" t="str">
        <f t="shared" si="451"/>
        <v/>
      </c>
      <c r="M4776" s="61">
        <f t="shared" si="449"/>
        <v>17.500000000012506</v>
      </c>
      <c r="N4776" s="59">
        <f t="shared" si="447"/>
        <v>95</v>
      </c>
      <c r="O4776" s="59">
        <f t="shared" si="448"/>
        <v>1</v>
      </c>
    </row>
    <row r="4777" spans="1:15" ht="12.5" customHeight="1" x14ac:dyDescent="0.35">
      <c r="A4777" s="2">
        <v>95</v>
      </c>
      <c r="B4777" s="2" t="s">
        <v>56</v>
      </c>
      <c r="C4777" s="69">
        <v>200.2466</v>
      </c>
      <c r="D4777" t="s">
        <v>50</v>
      </c>
      <c r="E4777" s="2" t="s">
        <v>44</v>
      </c>
      <c r="F4777" s="2" t="s">
        <v>55</v>
      </c>
      <c r="G4777" s="2">
        <v>1.4E-3</v>
      </c>
      <c r="H4777" s="2">
        <f>IF(OR(G4777="",G4778="",G4779="",G4780=""),"",(SUMIF(A4777:A$7000,A4777,G4777:G$7000)))</f>
        <v>2.3500000000000007E-2</v>
      </c>
      <c r="I4777" s="55" t="str">
        <f t="shared" si="450"/>
        <v/>
      </c>
      <c r="J4777" s="61" t="str">
        <f t="shared" si="446"/>
        <v/>
      </c>
      <c r="K4777" s="55">
        <f t="array" ref="K4777">(MAX(IF($A4777=InsertVoiceSwitchActivateLOG!A$1:A$7000,InsertVoiceSwitchActivateLOG!H$1:H$7000,0)))</f>
        <v>2.7900000000000005E-2</v>
      </c>
      <c r="L4777" s="55" t="str">
        <f t="shared" si="451"/>
        <v/>
      </c>
      <c r="M4777" s="55">
        <f t="shared" si="449"/>
        <v>15.199999999992997</v>
      </c>
      <c r="N4777" s="59">
        <f t="shared" si="447"/>
        <v>95</v>
      </c>
      <c r="O4777" s="59">
        <f t="shared" si="448"/>
        <v>1</v>
      </c>
    </row>
    <row r="4778" spans="1:15" ht="12.5" customHeight="1" x14ac:dyDescent="0.35">
      <c r="A4778" s="61">
        <v>95</v>
      </c>
      <c r="B4778" s="61" t="s">
        <v>56</v>
      </c>
      <c r="C4778" s="70">
        <v>200.2628</v>
      </c>
      <c r="D4778" s="59" t="s">
        <v>50</v>
      </c>
      <c r="E4778" s="61" t="s">
        <v>44</v>
      </c>
      <c r="F4778" s="61" t="s">
        <v>55</v>
      </c>
      <c r="G4778" s="61">
        <v>1.4E-3</v>
      </c>
      <c r="H4778" s="61">
        <f>IF(OR(G4778="",G4779="",G4780="",G4781=""),"",(SUMIF(A4778:A$7000,A4778,G4778:G$7000)))</f>
        <v>2.2100000000000005E-2</v>
      </c>
      <c r="I4778" s="61" t="str">
        <f t="shared" si="450"/>
        <v/>
      </c>
      <c r="J4778" s="61" t="str">
        <f t="shared" si="446"/>
        <v/>
      </c>
      <c r="K4778" s="61">
        <f t="array" ref="K4778">(MAX(IF($A4778=InsertVoiceSwitchActivateLOG!A$1:A$7000,InsertVoiceSwitchActivateLOG!H$1:H$7000,0)))</f>
        <v>2.7900000000000005E-2</v>
      </c>
      <c r="L4778" s="61" t="str">
        <f t="shared" si="451"/>
        <v/>
      </c>
      <c r="M4778" s="61">
        <f t="shared" si="449"/>
        <v>16.199999999997772</v>
      </c>
      <c r="N4778" s="59">
        <f t="shared" si="447"/>
        <v>95</v>
      </c>
      <c r="O4778" s="59">
        <f t="shared" si="448"/>
        <v>1</v>
      </c>
    </row>
    <row r="4779" spans="1:15" ht="12.5" customHeight="1" x14ac:dyDescent="0.35">
      <c r="A4779" s="2">
        <v>95</v>
      </c>
      <c r="B4779" s="2" t="s">
        <v>56</v>
      </c>
      <c r="C4779" s="69">
        <v>200.27930000000001</v>
      </c>
      <c r="D4779" t="s">
        <v>50</v>
      </c>
      <c r="E4779" s="2" t="s">
        <v>44</v>
      </c>
      <c r="F4779" s="2" t="s">
        <v>55</v>
      </c>
      <c r="G4779" s="2">
        <v>2E-3</v>
      </c>
      <c r="H4779" s="2">
        <f>IF(OR(G4779="",G4780="",G4781="",G4782=""),"",(SUMIF(A4779:A$7000,A4779,G4779:G$7000)))</f>
        <v>2.0700000000000007E-2</v>
      </c>
      <c r="I4779" s="55" t="str">
        <f t="shared" si="450"/>
        <v/>
      </c>
      <c r="J4779" s="61" t="str">
        <f t="shared" si="446"/>
        <v/>
      </c>
      <c r="K4779" s="55">
        <f t="array" ref="K4779">(MAX(IF($A4779=InsertVoiceSwitchActivateLOG!A$1:A$7000,InsertVoiceSwitchActivateLOG!H$1:H$7000,0)))</f>
        <v>2.7900000000000005E-2</v>
      </c>
      <c r="L4779" s="55" t="str">
        <f t="shared" si="451"/>
        <v/>
      </c>
      <c r="M4779" s="55">
        <f t="shared" si="449"/>
        <v>16.500000000007731</v>
      </c>
      <c r="N4779" s="59">
        <f t="shared" si="447"/>
        <v>95</v>
      </c>
      <c r="O4779" s="59">
        <f t="shared" si="448"/>
        <v>1</v>
      </c>
    </row>
    <row r="4780" spans="1:15" ht="12.5" customHeight="1" x14ac:dyDescent="0.35">
      <c r="A4780" s="61">
        <v>95</v>
      </c>
      <c r="B4780" s="61" t="s">
        <v>56</v>
      </c>
      <c r="C4780" s="70">
        <v>200.29580000000001</v>
      </c>
      <c r="D4780" s="59" t="s">
        <v>50</v>
      </c>
      <c r="E4780" s="61" t="s">
        <v>44</v>
      </c>
      <c r="F4780" s="61" t="s">
        <v>55</v>
      </c>
      <c r="G4780" s="61">
        <v>3.3999999999999998E-3</v>
      </c>
      <c r="H4780" s="61">
        <f>IF(OR(G4780="",G4781="",G4782="",G4783=""),"",(SUMIF(A4780:A$7000,A4780,G4780:G$7000)))</f>
        <v>1.8700000000000005E-2</v>
      </c>
      <c r="I4780" s="61" t="str">
        <f t="shared" si="450"/>
        <v/>
      </c>
      <c r="J4780" s="61" t="str">
        <f t="shared" si="446"/>
        <v/>
      </c>
      <c r="K4780" s="61">
        <f t="array" ref="K4780">(MAX(IF($A4780=InsertVoiceSwitchActivateLOG!A$1:A$7000,InsertVoiceSwitchActivateLOG!H$1:H$7000,0)))</f>
        <v>2.7900000000000005E-2</v>
      </c>
      <c r="L4780" s="61" t="str">
        <f t="shared" si="451"/>
        <v/>
      </c>
      <c r="M4780" s="61">
        <f t="shared" si="449"/>
        <v>16.500000000007731</v>
      </c>
      <c r="N4780" s="59">
        <f t="shared" si="447"/>
        <v>95</v>
      </c>
      <c r="O4780" s="59">
        <f t="shared" si="448"/>
        <v>1</v>
      </c>
    </row>
    <row r="4781" spans="1:15" ht="12.5" customHeight="1" x14ac:dyDescent="0.35">
      <c r="A4781" s="2">
        <v>95</v>
      </c>
      <c r="B4781" s="2" t="s">
        <v>56</v>
      </c>
      <c r="C4781" s="69">
        <v>200.31129999999999</v>
      </c>
      <c r="D4781" t="s">
        <v>50</v>
      </c>
      <c r="E4781" s="2" t="s">
        <v>44</v>
      </c>
      <c r="F4781" s="2" t="s">
        <v>55</v>
      </c>
      <c r="G4781" s="2">
        <v>3.3999999999999998E-3</v>
      </c>
      <c r="H4781" s="2">
        <f>IF(OR(G4781="",G4782="",G4783="",G4784=""),"",(SUMIF(A4781:A$7000,A4781,G4781:G$7000)))</f>
        <v>1.5299999999999998E-2</v>
      </c>
      <c r="I4781" s="55" t="str">
        <f t="shared" si="450"/>
        <v/>
      </c>
      <c r="J4781" s="61" t="str">
        <f t="shared" si="446"/>
        <v/>
      </c>
      <c r="K4781" s="55">
        <f t="array" ref="K4781">(MAX(IF($A4781=InsertVoiceSwitchActivateLOG!A$1:A$7000,InsertVoiceSwitchActivateLOG!H$1:H$7000,0)))</f>
        <v>2.7900000000000005E-2</v>
      </c>
      <c r="L4781" s="55" t="str">
        <f t="shared" si="451"/>
        <v/>
      </c>
      <c r="M4781" s="55">
        <f t="shared" si="449"/>
        <v>15.499999999974534</v>
      </c>
      <c r="N4781" s="59">
        <f t="shared" si="447"/>
        <v>95</v>
      </c>
      <c r="O4781" s="59">
        <f t="shared" si="448"/>
        <v>-1</v>
      </c>
    </row>
    <row r="4782" spans="1:15" ht="12.5" customHeight="1" x14ac:dyDescent="0.35">
      <c r="A4782" s="61">
        <v>95</v>
      </c>
      <c r="B4782" s="61" t="s">
        <v>56</v>
      </c>
      <c r="C4782" s="70">
        <v>200.3296</v>
      </c>
      <c r="D4782" s="59" t="s">
        <v>50</v>
      </c>
      <c r="E4782" s="61" t="s">
        <v>44</v>
      </c>
      <c r="F4782" s="61" t="s">
        <v>55</v>
      </c>
      <c r="G4782" s="61">
        <v>1.5E-3</v>
      </c>
      <c r="H4782" s="61">
        <f>IF(OR(G4782="",G4783="",G4784="",G4785=""),"",(SUMIF(A4782:A$7000,A4782,G4782:G$7000)))</f>
        <v>1.1899999999999997E-2</v>
      </c>
      <c r="I4782" s="61" t="str">
        <f t="shared" si="450"/>
        <v/>
      </c>
      <c r="J4782" s="61" t="str">
        <f t="shared" si="446"/>
        <v/>
      </c>
      <c r="K4782" s="61">
        <f t="array" ref="K4782">(MAX(IF($A4782=InsertVoiceSwitchActivateLOG!A$1:A$7000,InsertVoiceSwitchActivateLOG!H$1:H$7000,0)))</f>
        <v>2.7900000000000005E-2</v>
      </c>
      <c r="L4782" s="61" t="str">
        <f t="shared" si="451"/>
        <v/>
      </c>
      <c r="M4782" s="61">
        <f t="shared" si="449"/>
        <v>18.300000000010641</v>
      </c>
      <c r="N4782" s="59">
        <f t="shared" si="447"/>
        <v>95</v>
      </c>
      <c r="O4782" s="59">
        <f t="shared" si="448"/>
        <v>1</v>
      </c>
    </row>
    <row r="4783" spans="1:15" ht="12.5" customHeight="1" x14ac:dyDescent="0.35">
      <c r="A4783" s="2">
        <v>95</v>
      </c>
      <c r="B4783" s="2" t="s">
        <v>56</v>
      </c>
      <c r="C4783" s="69">
        <v>200.3458</v>
      </c>
      <c r="D4783" t="s">
        <v>50</v>
      </c>
      <c r="E4783" s="2" t="s">
        <v>44</v>
      </c>
      <c r="F4783" s="2" t="s">
        <v>55</v>
      </c>
      <c r="G4783" s="2">
        <v>1.9E-3</v>
      </c>
      <c r="H4783" s="2">
        <f>IF(OR(G4783="",G4784="",G4785="",G4786=""),"",(SUMIF(A4783:A$7000,A4783,G4783:G$7000)))</f>
        <v>1.0399999999999998E-2</v>
      </c>
      <c r="I4783" s="55" t="str">
        <f t="shared" si="450"/>
        <v/>
      </c>
      <c r="J4783" s="61" t="str">
        <f t="shared" si="446"/>
        <v/>
      </c>
      <c r="K4783" s="55">
        <f t="array" ref="K4783">(MAX(IF($A4783=InsertVoiceSwitchActivateLOG!A$1:A$7000,InsertVoiceSwitchActivateLOG!H$1:H$7000,0)))</f>
        <v>2.7900000000000005E-2</v>
      </c>
      <c r="L4783" s="55" t="str">
        <f t="shared" si="451"/>
        <v/>
      </c>
      <c r="M4783" s="55">
        <f t="shared" si="449"/>
        <v>16.199999999997772</v>
      </c>
      <c r="N4783" s="59">
        <f t="shared" si="447"/>
        <v>95</v>
      </c>
      <c r="O4783" s="59">
        <f t="shared" si="448"/>
        <v>1</v>
      </c>
    </row>
    <row r="4784" spans="1:15" ht="12.5" customHeight="1" x14ac:dyDescent="0.35">
      <c r="A4784" s="61">
        <v>95</v>
      </c>
      <c r="B4784" s="61" t="s">
        <v>56</v>
      </c>
      <c r="C4784" s="70">
        <v>200.36179999999999</v>
      </c>
      <c r="D4784" s="59" t="s">
        <v>50</v>
      </c>
      <c r="E4784" s="61" t="s">
        <v>44</v>
      </c>
      <c r="F4784" s="61" t="s">
        <v>55</v>
      </c>
      <c r="G4784" s="61">
        <v>1.9E-3</v>
      </c>
      <c r="H4784" s="61">
        <f>IF(OR(G4784="",G4785="",G4786="",G4787=""),"",(SUMIF(A4784:A$7000,A4784,G4784:G$7000)))</f>
        <v>8.4999999999999989E-3</v>
      </c>
      <c r="I4784" s="61" t="str">
        <f t="shared" si="450"/>
        <v/>
      </c>
      <c r="J4784" s="61" t="str">
        <f t="shared" si="446"/>
        <v/>
      </c>
      <c r="K4784" s="61">
        <f t="array" ref="K4784">(MAX(IF($A4784=InsertVoiceSwitchActivateLOG!A$1:A$7000,InsertVoiceSwitchActivateLOG!H$1:H$7000,0)))</f>
        <v>2.7900000000000005E-2</v>
      </c>
      <c r="L4784" s="61" t="str">
        <f t="shared" si="451"/>
        <v/>
      </c>
      <c r="M4784" s="61">
        <f t="shared" si="449"/>
        <v>15.999999999991132</v>
      </c>
      <c r="N4784" s="59">
        <f t="shared" si="447"/>
        <v>95</v>
      </c>
      <c r="O4784" s="59">
        <f t="shared" si="448"/>
        <v>-1</v>
      </c>
    </row>
    <row r="4785" spans="1:15" ht="12.5" customHeight="1" x14ac:dyDescent="0.35">
      <c r="A4785" s="2">
        <v>95</v>
      </c>
      <c r="B4785" s="2" t="s">
        <v>56</v>
      </c>
      <c r="C4785" s="69">
        <v>200.3792</v>
      </c>
      <c r="D4785" t="s">
        <v>50</v>
      </c>
      <c r="E4785" s="2" t="s">
        <v>44</v>
      </c>
      <c r="F4785" s="2" t="s">
        <v>55</v>
      </c>
      <c r="G4785" s="2">
        <v>1.6000000000000001E-3</v>
      </c>
      <c r="H4785" s="2">
        <f>IF(OR(G4785="",G4786="",G4787="",G4788=""),"",(SUMIF(A4785:A$7000,A4785,G4785:G$7000)))</f>
        <v>6.6E-3</v>
      </c>
      <c r="I4785" s="55" t="str">
        <f t="shared" si="450"/>
        <v/>
      </c>
      <c r="J4785" s="61" t="str">
        <f t="shared" si="446"/>
        <v/>
      </c>
      <c r="K4785" s="55">
        <f t="array" ref="K4785">(MAX(IF($A4785=InsertVoiceSwitchActivateLOG!A$1:A$7000,InsertVoiceSwitchActivateLOG!H$1:H$7000,0)))</f>
        <v>2.7900000000000005E-2</v>
      </c>
      <c r="L4785" s="55" t="str">
        <f t="shared" si="451"/>
        <v/>
      </c>
      <c r="M4785" s="55">
        <f t="shared" si="449"/>
        <v>17.400000000009186</v>
      </c>
      <c r="N4785" s="59">
        <f t="shared" si="447"/>
        <v>95</v>
      </c>
      <c r="O4785" s="59">
        <f t="shared" si="448"/>
        <v>-1</v>
      </c>
    </row>
    <row r="4786" spans="1:15" ht="12.5" customHeight="1" x14ac:dyDescent="0.35">
      <c r="A4786" s="61">
        <v>95</v>
      </c>
      <c r="B4786" s="61" t="s">
        <v>56</v>
      </c>
      <c r="C4786" s="70">
        <v>200.3955</v>
      </c>
      <c r="D4786" s="59" t="s">
        <v>50</v>
      </c>
      <c r="E4786" s="61" t="s">
        <v>44</v>
      </c>
      <c r="F4786" s="61" t="s">
        <v>55</v>
      </c>
      <c r="G4786" s="61">
        <v>1.5E-3</v>
      </c>
      <c r="H4786" s="61">
        <f>IF(OR(G4786="",G4787="",G4788="",G4789=""),"",(SUMIF(A4786:A$7000,A4786,G4786:G$7000)))</f>
        <v>5.000000000000001E-3</v>
      </c>
      <c r="I4786" s="61" t="str">
        <f t="shared" si="450"/>
        <v/>
      </c>
      <c r="J4786" s="61" t="str">
        <f t="shared" si="446"/>
        <v/>
      </c>
      <c r="K4786" s="61">
        <f t="array" ref="K4786">(MAX(IF($A4786=InsertVoiceSwitchActivateLOG!A$1:A$7000,InsertVoiceSwitchActivateLOG!H$1:H$7000,0)))</f>
        <v>2.7900000000000005E-2</v>
      </c>
      <c r="L4786" s="61" t="str">
        <f t="shared" si="451"/>
        <v/>
      </c>
      <c r="M4786" s="61">
        <f t="shared" si="449"/>
        <v>16.300000000001091</v>
      </c>
      <c r="N4786" s="59">
        <f t="shared" si="447"/>
        <v>95</v>
      </c>
      <c r="O4786" s="59">
        <f t="shared" si="448"/>
        <v>1</v>
      </c>
    </row>
    <row r="4787" spans="1:15" ht="12.5" customHeight="1" x14ac:dyDescent="0.35">
      <c r="A4787" s="2">
        <v>95</v>
      </c>
      <c r="B4787" s="2" t="s">
        <v>56</v>
      </c>
      <c r="C4787" s="69">
        <v>200.41139999999999</v>
      </c>
      <c r="D4787" t="s">
        <v>50</v>
      </c>
      <c r="E4787" s="2" t="s">
        <v>44</v>
      </c>
      <c r="F4787" s="2" t="s">
        <v>55</v>
      </c>
      <c r="G4787" s="2">
        <v>1.5E-3</v>
      </c>
      <c r="H4787" s="2">
        <f>IF(OR(G4787="",G4788="",G4789="",G4790=""),"",(SUMIF(A4787:A$7000,A4787,G4787:G$7000)))</f>
        <v>3.4999999999999996E-3</v>
      </c>
      <c r="I4787" s="55" t="str">
        <f t="shared" si="450"/>
        <v/>
      </c>
      <c r="J4787" s="61" t="str">
        <f t="shared" si="446"/>
        <v/>
      </c>
      <c r="K4787" s="55">
        <f t="array" ref="K4787">(MAX(IF($A4787=InsertVoiceSwitchActivateLOG!A$1:A$7000,InsertVoiceSwitchActivateLOG!H$1:H$7000,0)))</f>
        <v>2.7900000000000005E-2</v>
      </c>
      <c r="L4787" s="55" t="str">
        <f t="shared" si="451"/>
        <v/>
      </c>
      <c r="M4787" s="55">
        <f t="shared" si="449"/>
        <v>15.899999999987813</v>
      </c>
      <c r="N4787" s="59">
        <f t="shared" si="447"/>
        <v>95</v>
      </c>
      <c r="O4787" s="59">
        <f t="shared" si="448"/>
        <v>1</v>
      </c>
    </row>
    <row r="4788" spans="1:15" ht="12.5" customHeight="1" x14ac:dyDescent="0.35">
      <c r="A4788" s="61">
        <v>95</v>
      </c>
      <c r="B4788" s="61" t="s">
        <v>56</v>
      </c>
      <c r="C4788" s="70">
        <v>200.42760000000001</v>
      </c>
      <c r="D4788" s="59" t="s">
        <v>50</v>
      </c>
      <c r="E4788" s="61" t="s">
        <v>44</v>
      </c>
      <c r="F4788" s="61" t="s">
        <v>55</v>
      </c>
      <c r="G4788" s="61">
        <v>1.5E-3</v>
      </c>
      <c r="H4788" s="61">
        <f>IF(OR(G4788="",G4789="",G4790="",G4791=""),"",(SUMIF(A4788:A$7000,A4788,G4788:G$7000)))</f>
        <v>2E-3</v>
      </c>
      <c r="I4788" s="61" t="str">
        <f t="shared" si="450"/>
        <v/>
      </c>
      <c r="J4788" s="61" t="str">
        <f t="shared" si="446"/>
        <v/>
      </c>
      <c r="K4788" s="61">
        <f t="array" ref="K4788">(MAX(IF($A4788=InsertVoiceSwitchActivateLOG!A$1:A$7000,InsertVoiceSwitchActivateLOG!H$1:H$7000,0)))</f>
        <v>2.7900000000000005E-2</v>
      </c>
      <c r="L4788" s="61" t="str">
        <f t="shared" si="451"/>
        <v/>
      </c>
      <c r="M4788" s="61">
        <f t="shared" si="449"/>
        <v>16.200000000026193</v>
      </c>
      <c r="N4788" s="59">
        <f t="shared" si="447"/>
        <v>95</v>
      </c>
      <c r="O4788" s="59">
        <f t="shared" si="448"/>
        <v>-1</v>
      </c>
    </row>
    <row r="4789" spans="1:15" ht="12.5" customHeight="1" x14ac:dyDescent="0.35">
      <c r="A4789" s="2">
        <v>95</v>
      </c>
      <c r="B4789" s="2" t="s">
        <v>54</v>
      </c>
      <c r="C4789" s="69">
        <v>200.44390000000001</v>
      </c>
      <c r="D4789" t="s">
        <v>50</v>
      </c>
      <c r="E4789" s="2" t="s">
        <v>44</v>
      </c>
      <c r="F4789" s="2" t="s">
        <v>55</v>
      </c>
      <c r="G4789" s="2">
        <v>2.9999999999999997E-4</v>
      </c>
      <c r="H4789" s="2" t="str">
        <f>IF(OR(G4789="",G4790="",G4791="",G4792=""),"",(SUMIF(A4789:A$7000,A4789,G4789:G$7000)))</f>
        <v/>
      </c>
      <c r="I4789" s="55" t="str">
        <f t="shared" si="450"/>
        <v/>
      </c>
      <c r="J4789" s="61" t="str">
        <f t="shared" si="446"/>
        <v/>
      </c>
      <c r="K4789" s="55">
        <f t="array" ref="K4789">(MAX(IF($A4789=InsertVoiceSwitchActivateLOG!A$1:A$7000,InsertVoiceSwitchActivateLOG!H$1:H$7000,0)))</f>
        <v>2.7900000000000005E-2</v>
      </c>
      <c r="L4789" s="55" t="str">
        <f t="shared" si="451"/>
        <v/>
      </c>
      <c r="M4789" s="55">
        <f t="shared" si="449"/>
        <v>16.300000000001091</v>
      </c>
      <c r="N4789" s="59">
        <f t="shared" si="447"/>
        <v>95</v>
      </c>
      <c r="O4789" s="59">
        <f t="shared" si="448"/>
        <v>-1</v>
      </c>
    </row>
    <row r="4790" spans="1:15" ht="12.5" customHeight="1" x14ac:dyDescent="0.35">
      <c r="A4790" s="61">
        <v>95</v>
      </c>
      <c r="B4790" s="61" t="s">
        <v>54</v>
      </c>
      <c r="C4790" s="70">
        <v>200.46369999999999</v>
      </c>
      <c r="D4790" s="59" t="s">
        <v>50</v>
      </c>
      <c r="E4790" s="61" t="s">
        <v>44</v>
      </c>
      <c r="F4790" s="61" t="s">
        <v>55</v>
      </c>
      <c r="G4790" s="61">
        <v>1E-4</v>
      </c>
      <c r="H4790" s="61" t="str">
        <f>IF(OR(G4790="",G4791="",G4792="",G4793=""),"",(SUMIF(A4790:A$7000,A4790,G4790:G$7000)))</f>
        <v/>
      </c>
      <c r="I4790" s="61" t="str">
        <f t="shared" si="450"/>
        <v/>
      </c>
      <c r="J4790" s="61" t="str">
        <f t="shared" si="446"/>
        <v/>
      </c>
      <c r="K4790" s="61">
        <f t="array" ref="K4790">(MAX(IF($A4790=InsertVoiceSwitchActivateLOG!A$1:A$7000,InsertVoiceSwitchActivateLOG!H$1:H$7000,0)))</f>
        <v>2.7900000000000005E-2</v>
      </c>
      <c r="L4790" s="61" t="str">
        <f t="shared" si="451"/>
        <v/>
      </c>
      <c r="M4790" s="61">
        <f t="shared" si="449"/>
        <v>19.799999999975171</v>
      </c>
      <c r="N4790" s="59">
        <f t="shared" si="447"/>
        <v>95</v>
      </c>
      <c r="O4790" s="59">
        <f t="shared" si="448"/>
        <v>1</v>
      </c>
    </row>
    <row r="4791" spans="1:15" ht="12.5" customHeight="1" x14ac:dyDescent="0.35">
      <c r="A4791" s="2">
        <v>95</v>
      </c>
      <c r="B4791" s="2" t="s">
        <v>54</v>
      </c>
      <c r="C4791" s="69">
        <v>200.4853</v>
      </c>
      <c r="D4791" t="s">
        <v>50</v>
      </c>
      <c r="E4791" s="2" t="s">
        <v>44</v>
      </c>
      <c r="F4791" s="2" t="s">
        <v>55</v>
      </c>
      <c r="G4791" s="2">
        <v>1E-4</v>
      </c>
      <c r="H4791" s="2" t="str">
        <f>IF(OR(G4791="",G4792="",G4793="",G4794=""),"",(SUMIF(A4791:A$7000,A4791,G4791:G$7000)))</f>
        <v/>
      </c>
      <c r="I4791" s="55" t="str">
        <f t="shared" si="450"/>
        <v/>
      </c>
      <c r="J4791" s="61" t="str">
        <f t="shared" si="446"/>
        <v/>
      </c>
      <c r="K4791" s="55">
        <f t="array" ref="K4791">(MAX(IF($A4791=InsertVoiceSwitchActivateLOG!A$1:A$7000,InsertVoiceSwitchActivateLOG!H$1:H$7000,0)))</f>
        <v>2.7900000000000005E-2</v>
      </c>
      <c r="L4791" s="55" t="str">
        <f t="shared" si="451"/>
        <v/>
      </c>
      <c r="M4791" s="55">
        <f t="shared" si="449"/>
        <v>21.600000000006503</v>
      </c>
      <c r="N4791" s="59" t="str">
        <f t="shared" si="447"/>
        <v/>
      </c>
      <c r="O4791" s="59" t="str">
        <f t="shared" si="448"/>
        <v/>
      </c>
    </row>
    <row r="4792" spans="1:15" ht="12.5" customHeight="1" x14ac:dyDescent="0.35">
      <c r="A4792" s="61">
        <v>95</v>
      </c>
      <c r="B4792" s="61" t="s">
        <v>54</v>
      </c>
      <c r="C4792" s="70">
        <v>200.50399999999999</v>
      </c>
      <c r="D4792" s="59" t="s">
        <v>50</v>
      </c>
      <c r="E4792" s="61" t="s">
        <v>44</v>
      </c>
      <c r="F4792" s="61" t="s">
        <v>55</v>
      </c>
      <c r="G4792" s="61"/>
      <c r="H4792" s="61" t="str">
        <f>IF(OR(G4792="",G4793="",G4794="",G4795=""),"",(SUMIF(A4792:A$7000,A4792,G4792:G$7000)))</f>
        <v/>
      </c>
      <c r="I4792" s="61" t="str">
        <f t="shared" si="450"/>
        <v/>
      </c>
      <c r="J4792" s="61" t="str">
        <f t="shared" si="446"/>
        <v/>
      </c>
      <c r="K4792" s="61">
        <f t="array" ref="K4792">(MAX(IF($A4792=InsertVoiceSwitchActivateLOG!A$1:A$7000,InsertVoiceSwitchActivateLOG!H$1:H$7000,0)))</f>
        <v>2.7900000000000005E-2</v>
      </c>
      <c r="L4792" s="61" t="str">
        <f t="shared" si="451"/>
        <v/>
      </c>
      <c r="M4792" s="61">
        <f t="shared" si="449"/>
        <v>18.699999999995498</v>
      </c>
      <c r="N4792" s="59" t="str">
        <f t="shared" si="447"/>
        <v/>
      </c>
      <c r="O4792" s="59" t="str">
        <f t="shared" si="448"/>
        <v/>
      </c>
    </row>
    <row r="4793" spans="1:15" ht="12.5" customHeight="1" x14ac:dyDescent="0.35">
      <c r="A4793" s="2">
        <v>95</v>
      </c>
      <c r="B4793" s="2" t="s">
        <v>54</v>
      </c>
      <c r="C4793" s="69">
        <v>200.52340000000001</v>
      </c>
      <c r="D4793" t="s">
        <v>50</v>
      </c>
      <c r="E4793" s="2" t="s">
        <v>44</v>
      </c>
      <c r="F4793" s="2" t="s">
        <v>55</v>
      </c>
      <c r="G4793" s="2"/>
      <c r="H4793" s="2" t="str">
        <f>IF(OR(G4793="",G4794="",G4795="",G4796=""),"",(SUMIF(A4793:A$7000,A4793,G4793:G$7000)))</f>
        <v/>
      </c>
      <c r="I4793" s="55" t="str">
        <f t="shared" si="450"/>
        <v/>
      </c>
      <c r="J4793" s="61" t="str">
        <f t="shared" si="446"/>
        <v/>
      </c>
      <c r="K4793" s="55">
        <f t="array" ref="K4793">(MAX(IF($A4793=InsertVoiceSwitchActivateLOG!A$1:A$7000,InsertVoiceSwitchActivateLOG!H$1:H$7000,0)))</f>
        <v>2.7900000000000005E-2</v>
      </c>
      <c r="L4793" s="55" t="str">
        <f t="shared" si="451"/>
        <v/>
      </c>
      <c r="M4793" s="55">
        <f t="shared" si="449"/>
        <v>19.400000000018736</v>
      </c>
      <c r="N4793" s="59" t="str">
        <f t="shared" si="447"/>
        <v/>
      </c>
      <c r="O4793" s="59" t="str">
        <f t="shared" si="448"/>
        <v/>
      </c>
    </row>
    <row r="4794" spans="1:15" ht="12.5" customHeight="1" x14ac:dyDescent="0.35">
      <c r="A4794" s="61">
        <v>95</v>
      </c>
      <c r="B4794" s="61" t="s">
        <v>54</v>
      </c>
      <c r="C4794" s="70">
        <v>200.54689999999999</v>
      </c>
      <c r="D4794" s="59" t="s">
        <v>50</v>
      </c>
      <c r="E4794" s="61" t="s">
        <v>44</v>
      </c>
      <c r="F4794" s="61" t="s">
        <v>55</v>
      </c>
      <c r="G4794" s="61"/>
      <c r="H4794" s="61" t="str">
        <f>IF(OR(G4794="",G4795="",G4796="",G4797=""),"",(SUMIF(A4794:A$7000,A4794,G4794:G$7000)))</f>
        <v/>
      </c>
      <c r="I4794" s="61" t="str">
        <f t="shared" si="450"/>
        <v/>
      </c>
      <c r="J4794" s="61" t="str">
        <f t="shared" si="446"/>
        <v/>
      </c>
      <c r="K4794" s="61">
        <f t="array" ref="K4794">(MAX(IF($A4794=InsertVoiceSwitchActivateLOG!A$1:A$7000,InsertVoiceSwitchActivateLOG!H$1:H$7000,0)))</f>
        <v>2.7900000000000005E-2</v>
      </c>
      <c r="L4794" s="61" t="str">
        <f t="shared" si="451"/>
        <v/>
      </c>
      <c r="M4794" s="61">
        <f t="shared" si="449"/>
        <v>23.499999999984311</v>
      </c>
      <c r="N4794" s="59" t="str">
        <f t="shared" si="447"/>
        <v/>
      </c>
      <c r="O4794" s="59" t="str">
        <f t="shared" si="448"/>
        <v/>
      </c>
    </row>
    <row r="4795" spans="1:15" ht="12.5" customHeight="1" x14ac:dyDescent="0.35">
      <c r="A4795" s="2">
        <v>95</v>
      </c>
      <c r="B4795" s="2" t="s">
        <v>54</v>
      </c>
      <c r="C4795" s="69">
        <v>200.5641</v>
      </c>
      <c r="D4795" t="s">
        <v>50</v>
      </c>
      <c r="E4795" s="2" t="s">
        <v>44</v>
      </c>
      <c r="F4795" s="2" t="s">
        <v>55</v>
      </c>
      <c r="G4795" s="2"/>
      <c r="H4795" s="2" t="str">
        <f>IF(OR(G4795="",G4796="",G4797="",G4798=""),"",(SUMIF(A4795:A$7000,A4795,G4795:G$7000)))</f>
        <v/>
      </c>
      <c r="I4795" s="55" t="str">
        <f t="shared" si="450"/>
        <v/>
      </c>
      <c r="J4795" s="61" t="str">
        <f t="shared" si="446"/>
        <v/>
      </c>
      <c r="K4795" s="55">
        <f t="array" ref="K4795">(MAX(IF($A4795=InsertVoiceSwitchActivateLOG!A$1:A$7000,InsertVoiceSwitchActivateLOG!H$1:H$7000,0)))</f>
        <v>2.7900000000000005E-2</v>
      </c>
      <c r="L4795" s="55" t="str">
        <f t="shared" si="451"/>
        <v/>
      </c>
      <c r="M4795" s="55">
        <f t="shared" si="449"/>
        <v>17.200000000002547</v>
      </c>
      <c r="N4795" s="59" t="str">
        <f t="shared" si="447"/>
        <v/>
      </c>
      <c r="O4795" s="59" t="str">
        <f t="shared" si="448"/>
        <v/>
      </c>
    </row>
    <row r="4796" spans="1:15" ht="12.5" customHeight="1" x14ac:dyDescent="0.35">
      <c r="A4796" s="61">
        <v>95</v>
      </c>
      <c r="B4796" s="61" t="s">
        <v>54</v>
      </c>
      <c r="C4796" s="70">
        <v>200.5839</v>
      </c>
      <c r="D4796" s="59" t="s">
        <v>50</v>
      </c>
      <c r="E4796" s="61" t="s">
        <v>44</v>
      </c>
      <c r="F4796" s="61" t="s">
        <v>55</v>
      </c>
      <c r="G4796" s="61"/>
      <c r="H4796" s="61" t="str">
        <f>IF(OR(G4796="",G4797="",G4798="",G4799=""),"",(SUMIF(A4796:A$7000,A4796,G4796:G$7000)))</f>
        <v/>
      </c>
      <c r="I4796" s="61" t="str">
        <f t="shared" si="450"/>
        <v/>
      </c>
      <c r="J4796" s="61" t="str">
        <f t="shared" si="446"/>
        <v/>
      </c>
      <c r="K4796" s="61">
        <f t="array" ref="K4796">(MAX(IF($A4796=InsertVoiceSwitchActivateLOG!A$1:A$7000,InsertVoiceSwitchActivateLOG!H$1:H$7000,0)))</f>
        <v>2.7900000000000005E-2</v>
      </c>
      <c r="L4796" s="61" t="str">
        <f t="shared" si="451"/>
        <v/>
      </c>
      <c r="M4796" s="61">
        <f t="shared" si="449"/>
        <v>19.800000000003593</v>
      </c>
      <c r="N4796" s="59" t="str">
        <f t="shared" si="447"/>
        <v/>
      </c>
      <c r="O4796" s="59" t="str">
        <f t="shared" si="448"/>
        <v/>
      </c>
    </row>
    <row r="4797" spans="1:15" ht="12.5" customHeight="1" x14ac:dyDescent="0.35">
      <c r="A4797" s="2">
        <v>95</v>
      </c>
      <c r="B4797" s="2" t="s">
        <v>54</v>
      </c>
      <c r="C4797" s="69">
        <v>200.6046</v>
      </c>
      <c r="D4797" t="s">
        <v>50</v>
      </c>
      <c r="E4797" s="2" t="s">
        <v>44</v>
      </c>
      <c r="F4797" s="2" t="s">
        <v>55</v>
      </c>
      <c r="G4797" s="2"/>
      <c r="H4797" s="2" t="str">
        <f>IF(OR(G4797="",G4798="",G4799="",G4800=""),"",(SUMIF(A4797:A$7000,A4797,G4797:G$7000)))</f>
        <v/>
      </c>
      <c r="I4797" s="55" t="str">
        <f t="shared" si="450"/>
        <v/>
      </c>
      <c r="J4797" s="61" t="str">
        <f t="shared" si="446"/>
        <v/>
      </c>
      <c r="K4797" s="55">
        <f t="array" ref="K4797">(MAX(IF($A4797=InsertVoiceSwitchActivateLOG!A$1:A$7000,InsertVoiceSwitchActivateLOG!H$1:H$7000,0)))</f>
        <v>2.7900000000000005E-2</v>
      </c>
      <c r="L4797" s="55" t="str">
        <f t="shared" si="451"/>
        <v/>
      </c>
      <c r="M4797" s="55">
        <f t="shared" si="449"/>
        <v>20.700000000005048</v>
      </c>
      <c r="N4797" s="59" t="str">
        <f t="shared" si="447"/>
        <v/>
      </c>
      <c r="O4797" s="59" t="str">
        <f t="shared" si="448"/>
        <v/>
      </c>
    </row>
    <row r="4798" spans="1:15" ht="12.5" customHeight="1" x14ac:dyDescent="0.35">
      <c r="A4798" s="61">
        <v>95</v>
      </c>
      <c r="B4798" s="61" t="s">
        <v>54</v>
      </c>
      <c r="C4798" s="70">
        <v>200.62389999999999</v>
      </c>
      <c r="D4798" s="59" t="s">
        <v>50</v>
      </c>
      <c r="E4798" s="61" t="s">
        <v>44</v>
      </c>
      <c r="F4798" s="61" t="s">
        <v>55</v>
      </c>
      <c r="G4798" s="61"/>
      <c r="H4798" s="61" t="str">
        <f>IF(OR(G4798="",G4799="",G4800="",G4801=""),"",(SUMIF(A4798:A$7000,A4798,G4798:G$7000)))</f>
        <v/>
      </c>
      <c r="I4798" s="61" t="str">
        <f t="shared" si="450"/>
        <v/>
      </c>
      <c r="J4798" s="61" t="str">
        <f t="shared" si="446"/>
        <v/>
      </c>
      <c r="K4798" s="61">
        <f t="array" ref="K4798">(MAX(IF($A4798=InsertVoiceSwitchActivateLOG!A$1:A$7000,InsertVoiceSwitchActivateLOG!H$1:H$7000,0)))</f>
        <v>2.7900000000000005E-2</v>
      </c>
      <c r="L4798" s="61" t="str">
        <f t="shared" si="451"/>
        <v/>
      </c>
      <c r="M4798" s="61">
        <f t="shared" si="449"/>
        <v>19.299999999986994</v>
      </c>
      <c r="N4798" s="59" t="str">
        <f t="shared" si="447"/>
        <v/>
      </c>
      <c r="O4798" s="59" t="str">
        <f t="shared" si="448"/>
        <v/>
      </c>
    </row>
    <row r="4799" spans="1:15" ht="12.5" customHeight="1" x14ac:dyDescent="0.35">
      <c r="A4799" s="2">
        <v>95</v>
      </c>
      <c r="B4799" s="2" t="s">
        <v>54</v>
      </c>
      <c r="C4799" s="69">
        <v>200.64009999999999</v>
      </c>
      <c r="D4799" t="s">
        <v>50</v>
      </c>
      <c r="E4799" s="2" t="s">
        <v>44</v>
      </c>
      <c r="F4799" s="2" t="s">
        <v>55</v>
      </c>
      <c r="G4799" s="2"/>
      <c r="H4799" s="2" t="str">
        <f>IF(OR(G4799="",G4800="",G4801="",G4802=""),"",(SUMIF(A4799:A$7000,A4799,G4799:G$7000)))</f>
        <v/>
      </c>
      <c r="I4799" s="55" t="str">
        <f t="shared" si="450"/>
        <v/>
      </c>
      <c r="J4799" s="61" t="str">
        <f t="shared" si="446"/>
        <v/>
      </c>
      <c r="K4799" s="55">
        <f t="array" ref="K4799">(MAX(IF($A4799=InsertVoiceSwitchActivateLOG!A$1:A$7000,InsertVoiceSwitchActivateLOG!H$1:H$7000,0)))</f>
        <v>2.7900000000000005E-2</v>
      </c>
      <c r="L4799" s="55" t="str">
        <f t="shared" si="451"/>
        <v/>
      </c>
      <c r="M4799" s="55">
        <f t="shared" si="449"/>
        <v>16.199999999997772</v>
      </c>
      <c r="N4799" s="59" t="str">
        <f t="shared" si="447"/>
        <v/>
      </c>
      <c r="O4799" s="59" t="str">
        <f t="shared" si="448"/>
        <v/>
      </c>
    </row>
    <row r="4800" spans="1:15" ht="12.5" customHeight="1" x14ac:dyDescent="0.35">
      <c r="A4800" s="61">
        <v>95</v>
      </c>
      <c r="B4800" s="61" t="s">
        <v>54</v>
      </c>
      <c r="C4800" s="70">
        <v>200.65770000000001</v>
      </c>
      <c r="D4800" s="59" t="s">
        <v>50</v>
      </c>
      <c r="E4800" s="61" t="s">
        <v>44</v>
      </c>
      <c r="F4800" s="61" t="s">
        <v>55</v>
      </c>
      <c r="G4800" s="61"/>
      <c r="H4800" s="61" t="str">
        <f>IF(OR(G4800="",G4801="",G4802="",G4803=""),"",(SUMIF(A4800:A$7000,A4800,G4800:G$7000)))</f>
        <v/>
      </c>
      <c r="I4800" s="61" t="str">
        <f t="shared" si="450"/>
        <v/>
      </c>
      <c r="J4800" s="61" t="str">
        <f t="shared" si="446"/>
        <v/>
      </c>
      <c r="K4800" s="61">
        <f t="array" ref="K4800">(MAX(IF($A4800=InsertVoiceSwitchActivateLOG!A$1:A$7000,InsertVoiceSwitchActivateLOG!H$1:H$7000,0)))</f>
        <v>2.7900000000000005E-2</v>
      </c>
      <c r="L4800" s="61" t="str">
        <f t="shared" si="451"/>
        <v/>
      </c>
      <c r="M4800" s="61">
        <f t="shared" si="449"/>
        <v>17.600000000015825</v>
      </c>
      <c r="N4800" s="59" t="str">
        <f t="shared" si="447"/>
        <v/>
      </c>
      <c r="O4800" s="59" t="str">
        <f t="shared" si="448"/>
        <v/>
      </c>
    </row>
    <row r="4801" spans="1:15" ht="12.5" customHeight="1" x14ac:dyDescent="0.35">
      <c r="A4801" s="2">
        <v>95</v>
      </c>
      <c r="B4801" s="2" t="s">
        <v>54</v>
      </c>
      <c r="C4801" s="69">
        <v>200.69540000000001</v>
      </c>
      <c r="D4801" t="s">
        <v>50</v>
      </c>
      <c r="E4801" s="2" t="s">
        <v>44</v>
      </c>
      <c r="F4801" s="2" t="s">
        <v>55</v>
      </c>
      <c r="G4801" s="2"/>
      <c r="H4801" s="2" t="str">
        <f>IF(OR(G4801="",G4802="",G4803="",G4804=""),"",(SUMIF(A4801:A$7000,A4801,G4801:G$7000)))</f>
        <v/>
      </c>
      <c r="I4801" s="55" t="str">
        <f t="shared" si="450"/>
        <v/>
      </c>
      <c r="J4801" s="61" t="str">
        <f t="shared" si="446"/>
        <v/>
      </c>
      <c r="K4801" s="55">
        <f t="array" ref="K4801">(MAX(IF($A4801=InsertVoiceSwitchActivateLOG!A$1:A$7000,InsertVoiceSwitchActivateLOG!H$1:H$7000,0)))</f>
        <v>2.7900000000000005E-2</v>
      </c>
      <c r="L4801" s="55" t="str">
        <f t="shared" si="451"/>
        <v/>
      </c>
      <c r="M4801" s="55">
        <f t="shared" si="449"/>
        <v>37.700000000000955</v>
      </c>
      <c r="N4801" s="59" t="str">
        <f t="shared" si="447"/>
        <v/>
      </c>
      <c r="O4801" s="59" t="str">
        <f t="shared" si="448"/>
        <v/>
      </c>
    </row>
    <row r="4802" spans="1:15" ht="12.5" customHeight="1" x14ac:dyDescent="0.35">
      <c r="A4802" s="61">
        <v>96</v>
      </c>
      <c r="B4802" s="61" t="s">
        <v>54</v>
      </c>
      <c r="C4802" s="70">
        <v>201.7277</v>
      </c>
      <c r="D4802" s="59" t="s">
        <v>50</v>
      </c>
      <c r="E4802" s="61" t="s">
        <v>42</v>
      </c>
      <c r="F4802" s="61" t="s">
        <v>55</v>
      </c>
      <c r="G4802" s="61"/>
      <c r="H4802" s="61" t="str">
        <f>IF(OR(G4802="",G4803="",G4804="",G4805=""),"",(SUMIF(A4802:A$7000,A4802,G4802:G$7000)))</f>
        <v/>
      </c>
      <c r="I4802" s="61" t="str">
        <f t="shared" si="450"/>
        <v/>
      </c>
      <c r="J4802" s="61" t="str">
        <f t="shared" si="446"/>
        <v/>
      </c>
      <c r="K4802" s="61">
        <f t="array" ref="K4802">(MAX(IF($A4802=InsertVoiceSwitchActivateLOG!A$1:A$7000,InsertVoiceSwitchActivateLOG!H$1:H$7000,0)))</f>
        <v>9.6099999999999991E-2</v>
      </c>
      <c r="L4802" s="61" t="str">
        <f t="shared" si="451"/>
        <v/>
      </c>
      <c r="M4802" s="61">
        <f t="shared" si="449"/>
        <v>0</v>
      </c>
      <c r="N4802" s="59" t="str">
        <f t="shared" si="447"/>
        <v/>
      </c>
      <c r="O4802" s="59" t="str">
        <f t="shared" si="448"/>
        <v/>
      </c>
    </row>
    <row r="4803" spans="1:15" ht="12.5" customHeight="1" x14ac:dyDescent="0.35">
      <c r="A4803" s="2">
        <v>96</v>
      </c>
      <c r="B4803" s="2" t="s">
        <v>54</v>
      </c>
      <c r="C4803" s="69">
        <v>201.7432</v>
      </c>
      <c r="D4803" t="s">
        <v>50</v>
      </c>
      <c r="E4803" s="2" t="s">
        <v>42</v>
      </c>
      <c r="F4803" s="2" t="s">
        <v>55</v>
      </c>
      <c r="G4803" s="2"/>
      <c r="H4803" s="2" t="str">
        <f>IF(OR(G4803="",G4804="",G4805="",G4806=""),"",(SUMIF(A4803:A$7000,A4803,G4803:G$7000)))</f>
        <v/>
      </c>
      <c r="I4803" s="55" t="str">
        <f t="shared" si="450"/>
        <v/>
      </c>
      <c r="J4803" s="61" t="str">
        <f t="shared" si="446"/>
        <v/>
      </c>
      <c r="K4803" s="55">
        <f t="array" ref="K4803">(MAX(IF($A4803=InsertVoiceSwitchActivateLOG!A$1:A$7000,InsertVoiceSwitchActivateLOG!H$1:H$7000,0)))</f>
        <v>9.6099999999999991E-2</v>
      </c>
      <c r="L4803" s="55" t="str">
        <f t="shared" si="451"/>
        <v/>
      </c>
      <c r="M4803" s="55">
        <f t="shared" si="449"/>
        <v>15.500000000002956</v>
      </c>
      <c r="N4803" s="59" t="str">
        <f t="shared" si="447"/>
        <v/>
      </c>
      <c r="O4803" s="59" t="str">
        <f t="shared" si="448"/>
        <v/>
      </c>
    </row>
    <row r="4804" spans="1:15" ht="12.5" customHeight="1" x14ac:dyDescent="0.35">
      <c r="A4804" s="61">
        <v>96</v>
      </c>
      <c r="B4804" s="61" t="s">
        <v>54</v>
      </c>
      <c r="C4804" s="70">
        <v>201.7594</v>
      </c>
      <c r="D4804" s="59" t="s">
        <v>50</v>
      </c>
      <c r="E4804" s="61" t="s">
        <v>42</v>
      </c>
      <c r="F4804" s="61" t="s">
        <v>55</v>
      </c>
      <c r="G4804" s="61"/>
      <c r="H4804" s="61" t="str">
        <f>IF(OR(G4804="",G4805="",G4806="",G4807=""),"",(SUMIF(A4804:A$7000,A4804,G4804:G$7000)))</f>
        <v/>
      </c>
      <c r="I4804" s="61" t="str">
        <f t="shared" si="450"/>
        <v/>
      </c>
      <c r="J4804" s="61" t="str">
        <f t="shared" si="446"/>
        <v/>
      </c>
      <c r="K4804" s="61">
        <f t="array" ref="K4804">(MAX(IF($A4804=InsertVoiceSwitchActivateLOG!A$1:A$7000,InsertVoiceSwitchActivateLOG!H$1:H$7000,0)))</f>
        <v>9.6099999999999991E-2</v>
      </c>
      <c r="L4804" s="61" t="str">
        <f t="shared" si="451"/>
        <v/>
      </c>
      <c r="M4804" s="61">
        <f t="shared" si="449"/>
        <v>16.199999999997772</v>
      </c>
      <c r="N4804" s="59" t="str">
        <f t="shared" si="447"/>
        <v/>
      </c>
      <c r="O4804" s="59" t="str">
        <f t="shared" si="448"/>
        <v/>
      </c>
    </row>
    <row r="4805" spans="1:15" ht="12.5" customHeight="1" x14ac:dyDescent="0.35">
      <c r="A4805" s="2">
        <v>96</v>
      </c>
      <c r="B4805" s="2" t="s">
        <v>54</v>
      </c>
      <c r="C4805" s="69">
        <v>201.7758</v>
      </c>
      <c r="D4805" t="s">
        <v>50</v>
      </c>
      <c r="E4805" s="2" t="s">
        <v>42</v>
      </c>
      <c r="F4805" s="2" t="s">
        <v>55</v>
      </c>
      <c r="G4805" s="2"/>
      <c r="H4805" s="2" t="str">
        <f>IF(OR(G4805="",G4806="",G4807="",G4808=""),"",(SUMIF(A4805:A$7000,A4805,G4805:G$7000)))</f>
        <v/>
      </c>
      <c r="I4805" s="55" t="str">
        <f t="shared" si="450"/>
        <v/>
      </c>
      <c r="J4805" s="61" t="str">
        <f t="shared" si="446"/>
        <v/>
      </c>
      <c r="K4805" s="55">
        <f t="array" ref="K4805">(MAX(IF($A4805=InsertVoiceSwitchActivateLOG!A$1:A$7000,InsertVoiceSwitchActivateLOG!H$1:H$7000,0)))</f>
        <v>9.6099999999999991E-2</v>
      </c>
      <c r="L4805" s="55" t="str">
        <f t="shared" si="451"/>
        <v/>
      </c>
      <c r="M4805" s="55">
        <f t="shared" si="449"/>
        <v>16.400000000004411</v>
      </c>
      <c r="N4805" s="59" t="str">
        <f t="shared" si="447"/>
        <v/>
      </c>
      <c r="O4805" s="59" t="str">
        <f t="shared" si="448"/>
        <v/>
      </c>
    </row>
    <row r="4806" spans="1:15" ht="12.5" customHeight="1" x14ac:dyDescent="0.35">
      <c r="A4806" s="61">
        <v>96</v>
      </c>
      <c r="B4806" s="61" t="s">
        <v>54</v>
      </c>
      <c r="C4806" s="70">
        <v>201.792</v>
      </c>
      <c r="D4806" s="59" t="s">
        <v>50</v>
      </c>
      <c r="E4806" s="61" t="s">
        <v>42</v>
      </c>
      <c r="F4806" s="61" t="s">
        <v>55</v>
      </c>
      <c r="G4806" s="61"/>
      <c r="H4806" s="61" t="str">
        <f>IF(OR(G4806="",G4807="",G4808="",G4809=""),"",(SUMIF(A4806:A$7000,A4806,G4806:G$7000)))</f>
        <v/>
      </c>
      <c r="I4806" s="61" t="str">
        <f t="shared" si="450"/>
        <v/>
      </c>
      <c r="J4806" s="61" t="str">
        <f t="shared" si="446"/>
        <v/>
      </c>
      <c r="K4806" s="61">
        <f t="array" ref="K4806">(MAX(IF($A4806=InsertVoiceSwitchActivateLOG!A$1:A$7000,InsertVoiceSwitchActivateLOG!H$1:H$7000,0)))</f>
        <v>9.6099999999999991E-2</v>
      </c>
      <c r="L4806" s="61" t="str">
        <f t="shared" si="451"/>
        <v/>
      </c>
      <c r="M4806" s="61">
        <f t="shared" si="449"/>
        <v>16.199999999997772</v>
      </c>
      <c r="N4806" s="59" t="str">
        <f t="shared" si="447"/>
        <v/>
      </c>
      <c r="O4806" s="59" t="str">
        <f t="shared" si="448"/>
        <v/>
      </c>
    </row>
    <row r="4807" spans="1:15" ht="12.5" customHeight="1" x14ac:dyDescent="0.35">
      <c r="A4807" s="2">
        <v>96</v>
      </c>
      <c r="B4807" s="2" t="s">
        <v>54</v>
      </c>
      <c r="C4807" s="69">
        <v>201.8083</v>
      </c>
      <c r="D4807" t="s">
        <v>50</v>
      </c>
      <c r="E4807" s="2" t="s">
        <v>42</v>
      </c>
      <c r="F4807" s="2" t="s">
        <v>55</v>
      </c>
      <c r="G4807" s="2"/>
      <c r="H4807" s="2" t="str">
        <f>IF(OR(G4807="",G4808="",G4809="",G4810=""),"",(SUMIF(A4807:A$7000,A4807,G4807:G$7000)))</f>
        <v/>
      </c>
      <c r="I4807" s="55" t="str">
        <f t="shared" si="450"/>
        <v/>
      </c>
      <c r="J4807" s="61" t="str">
        <f t="shared" si="446"/>
        <v/>
      </c>
      <c r="K4807" s="55">
        <f t="array" ref="K4807">(MAX(IF($A4807=InsertVoiceSwitchActivateLOG!A$1:A$7000,InsertVoiceSwitchActivateLOG!H$1:H$7000,0)))</f>
        <v>9.6099999999999991E-2</v>
      </c>
      <c r="L4807" s="55" t="str">
        <f t="shared" si="451"/>
        <v/>
      </c>
      <c r="M4807" s="55">
        <f t="shared" si="449"/>
        <v>16.300000000001091</v>
      </c>
      <c r="N4807" s="59" t="str">
        <f t="shared" si="447"/>
        <v/>
      </c>
      <c r="O4807" s="59" t="str">
        <f t="shared" si="448"/>
        <v/>
      </c>
    </row>
    <row r="4808" spans="1:15" ht="12.5" customHeight="1" x14ac:dyDescent="0.35">
      <c r="A4808" s="61">
        <v>96</v>
      </c>
      <c r="B4808" s="61" t="s">
        <v>54</v>
      </c>
      <c r="C4808" s="70">
        <v>201.8244</v>
      </c>
      <c r="D4808" s="59" t="s">
        <v>50</v>
      </c>
      <c r="E4808" s="61" t="s">
        <v>42</v>
      </c>
      <c r="F4808" s="61" t="s">
        <v>55</v>
      </c>
      <c r="G4808" s="61"/>
      <c r="H4808" s="61" t="str">
        <f>IF(OR(G4808="",G4809="",G4810="",G4811=""),"",(SUMIF(A4808:A$7000,A4808,G4808:G$7000)))</f>
        <v/>
      </c>
      <c r="I4808" s="61" t="str">
        <f t="shared" si="450"/>
        <v/>
      </c>
      <c r="J4808" s="61" t="str">
        <f t="shared" si="446"/>
        <v/>
      </c>
      <c r="K4808" s="61">
        <f t="array" ref="K4808">(MAX(IF($A4808=InsertVoiceSwitchActivateLOG!A$1:A$7000,InsertVoiceSwitchActivateLOG!H$1:H$7000,0)))</f>
        <v>9.6099999999999991E-2</v>
      </c>
      <c r="L4808" s="61" t="str">
        <f t="shared" si="451"/>
        <v/>
      </c>
      <c r="M4808" s="61">
        <f t="shared" si="449"/>
        <v>16.099999999994452</v>
      </c>
      <c r="N4808" s="59" t="str">
        <f t="shared" si="447"/>
        <v/>
      </c>
      <c r="O4808" s="59" t="str">
        <f t="shared" si="448"/>
        <v/>
      </c>
    </row>
    <row r="4809" spans="1:15" ht="12.5" customHeight="1" x14ac:dyDescent="0.35">
      <c r="A4809" s="2">
        <v>96</v>
      </c>
      <c r="B4809" s="2" t="s">
        <v>54</v>
      </c>
      <c r="C4809" s="69">
        <v>201.84350000000001</v>
      </c>
      <c r="D4809" t="s">
        <v>50</v>
      </c>
      <c r="E4809" s="2" t="s">
        <v>42</v>
      </c>
      <c r="F4809" s="2" t="s">
        <v>55</v>
      </c>
      <c r="G4809" s="2"/>
      <c r="H4809" s="2" t="str">
        <f>IF(OR(G4809="",G4810="",G4811="",G4812=""),"",(SUMIF(A4809:A$7000,A4809,G4809:G$7000)))</f>
        <v/>
      </c>
      <c r="I4809" s="55" t="str">
        <f t="shared" si="450"/>
        <v/>
      </c>
      <c r="J4809" s="61" t="str">
        <f t="shared" si="446"/>
        <v/>
      </c>
      <c r="K4809" s="55">
        <f t="array" ref="K4809">(MAX(IF($A4809=InsertVoiceSwitchActivateLOG!A$1:A$7000,InsertVoiceSwitchActivateLOG!H$1:H$7000,0)))</f>
        <v>9.6099999999999991E-2</v>
      </c>
      <c r="L4809" s="55" t="str">
        <f t="shared" si="451"/>
        <v/>
      </c>
      <c r="M4809" s="55">
        <f t="shared" si="449"/>
        <v>19.100000000008777</v>
      </c>
      <c r="N4809" s="59" t="str">
        <f t="shared" si="447"/>
        <v/>
      </c>
      <c r="O4809" s="59" t="str">
        <f t="shared" si="448"/>
        <v/>
      </c>
    </row>
    <row r="4810" spans="1:15" ht="12.5" customHeight="1" x14ac:dyDescent="0.35">
      <c r="A4810" s="61">
        <v>96</v>
      </c>
      <c r="B4810" s="61" t="s">
        <v>54</v>
      </c>
      <c r="C4810" s="70">
        <v>201.86850000000001</v>
      </c>
      <c r="D4810" s="59" t="s">
        <v>50</v>
      </c>
      <c r="E4810" s="61" t="s">
        <v>42</v>
      </c>
      <c r="F4810" s="61" t="s">
        <v>55</v>
      </c>
      <c r="G4810" s="61"/>
      <c r="H4810" s="61" t="str">
        <f>IF(OR(G4810="",G4811="",G4812="",G4813=""),"",(SUMIF(A4810:A$7000,A4810,G4810:G$7000)))</f>
        <v/>
      </c>
      <c r="I4810" s="61" t="str">
        <f t="shared" si="450"/>
        <v/>
      </c>
      <c r="J4810" s="61" t="str">
        <f t="shared" si="446"/>
        <v/>
      </c>
      <c r="K4810" s="61">
        <f t="array" ref="K4810">(MAX(IF($A4810=InsertVoiceSwitchActivateLOG!A$1:A$7000,InsertVoiceSwitchActivateLOG!H$1:H$7000,0)))</f>
        <v>9.6099999999999991E-2</v>
      </c>
      <c r="L4810" s="61" t="str">
        <f t="shared" si="451"/>
        <v/>
      </c>
      <c r="M4810" s="61">
        <f t="shared" si="449"/>
        <v>25.000000000005684</v>
      </c>
      <c r="N4810" s="59" t="str">
        <f t="shared" si="447"/>
        <v/>
      </c>
      <c r="O4810" s="59" t="str">
        <f t="shared" si="448"/>
        <v/>
      </c>
    </row>
    <row r="4811" spans="1:15" ht="12.5" customHeight="1" x14ac:dyDescent="0.35">
      <c r="A4811" s="2">
        <v>96</v>
      </c>
      <c r="B4811" s="2" t="s">
        <v>54</v>
      </c>
      <c r="C4811" s="69">
        <v>201.90020000000001</v>
      </c>
      <c r="D4811" t="s">
        <v>50</v>
      </c>
      <c r="E4811" s="2" t="s">
        <v>42</v>
      </c>
      <c r="F4811" s="2" t="s">
        <v>55</v>
      </c>
      <c r="G4811" s="2"/>
      <c r="H4811" s="2" t="str">
        <f>IF(OR(G4811="",G4812="",G4813="",G4814=""),"",(SUMIF(A4811:A$7000,A4811,G4811:G$7000)))</f>
        <v/>
      </c>
      <c r="I4811" s="55" t="str">
        <f t="shared" si="450"/>
        <v/>
      </c>
      <c r="J4811" s="61" t="str">
        <f t="shared" si="446"/>
        <v/>
      </c>
      <c r="K4811" s="55">
        <f t="array" ref="K4811">(MAX(IF($A4811=InsertVoiceSwitchActivateLOG!A$1:A$7000,InsertVoiceSwitchActivateLOG!H$1:H$7000,0)))</f>
        <v>9.6099999999999991E-2</v>
      </c>
      <c r="L4811" s="55" t="str">
        <f t="shared" si="451"/>
        <v/>
      </c>
      <c r="M4811" s="55">
        <f t="shared" si="449"/>
        <v>31.700000000000728</v>
      </c>
      <c r="N4811" s="59" t="str">
        <f t="shared" si="447"/>
        <v/>
      </c>
      <c r="O4811" s="59" t="str">
        <f t="shared" si="448"/>
        <v/>
      </c>
    </row>
    <row r="4812" spans="1:15" ht="12.5" customHeight="1" x14ac:dyDescent="0.35">
      <c r="A4812" s="61">
        <v>96</v>
      </c>
      <c r="B4812" s="61" t="s">
        <v>54</v>
      </c>
      <c r="C4812" s="70">
        <v>201.92769999999999</v>
      </c>
      <c r="D4812" s="59" t="s">
        <v>50</v>
      </c>
      <c r="E4812" s="61" t="s">
        <v>42</v>
      </c>
      <c r="F4812" s="61" t="s">
        <v>55</v>
      </c>
      <c r="G4812" s="61"/>
      <c r="H4812" s="61" t="str">
        <f>IF(OR(G4812="",G4813="",G4814="",G4815=""),"",(SUMIF(A4812:A$7000,A4812,G4812:G$7000)))</f>
        <v/>
      </c>
      <c r="I4812" s="61" t="str">
        <f t="shared" si="450"/>
        <v/>
      </c>
      <c r="J4812" s="61" t="str">
        <f t="shared" si="446"/>
        <v/>
      </c>
      <c r="K4812" s="61">
        <f t="array" ref="K4812">(MAX(IF($A4812=InsertVoiceSwitchActivateLOG!A$1:A$7000,InsertVoiceSwitchActivateLOG!H$1:H$7000,0)))</f>
        <v>9.6099999999999991E-2</v>
      </c>
      <c r="L4812" s="61" t="str">
        <f t="shared" si="451"/>
        <v/>
      </c>
      <c r="M4812" s="61">
        <f t="shared" si="449"/>
        <v>27.499999999974989</v>
      </c>
      <c r="N4812" s="59" t="str">
        <f t="shared" si="447"/>
        <v/>
      </c>
      <c r="O4812" s="59" t="str">
        <f t="shared" si="448"/>
        <v/>
      </c>
    </row>
    <row r="4813" spans="1:15" ht="12.5" customHeight="1" x14ac:dyDescent="0.35">
      <c r="A4813" s="2">
        <v>96</v>
      </c>
      <c r="B4813" s="2" t="s">
        <v>54</v>
      </c>
      <c r="C4813" s="69">
        <v>201.94880000000001</v>
      </c>
      <c r="D4813" t="s">
        <v>50</v>
      </c>
      <c r="E4813" s="2" t="s">
        <v>42</v>
      </c>
      <c r="F4813" s="2" t="s">
        <v>55</v>
      </c>
      <c r="G4813" s="2">
        <v>1E-4</v>
      </c>
      <c r="H4813" s="2" t="str">
        <f>IF(OR(G4813="",G4814="",G4815="",G4816=""),"",(SUMIF(A4813:A$7000,A4813,G4813:G$7000)))</f>
        <v/>
      </c>
      <c r="I4813" s="55" t="str">
        <f t="shared" si="450"/>
        <v/>
      </c>
      <c r="J4813" s="61" t="str">
        <f t="shared" si="446"/>
        <v/>
      </c>
      <c r="K4813" s="55">
        <f t="array" ref="K4813">(MAX(IF($A4813=InsertVoiceSwitchActivateLOG!A$1:A$7000,InsertVoiceSwitchActivateLOG!H$1:H$7000,0)))</f>
        <v>9.6099999999999991E-2</v>
      </c>
      <c r="L4813" s="55" t="str">
        <f t="shared" si="451"/>
        <v/>
      </c>
      <c r="M4813" s="55">
        <f t="shared" si="449"/>
        <v>21.100000000018326</v>
      </c>
      <c r="N4813" s="59" t="str">
        <f t="shared" si="447"/>
        <v/>
      </c>
      <c r="O4813" s="59" t="str">
        <f t="shared" si="448"/>
        <v/>
      </c>
    </row>
    <row r="4814" spans="1:15" ht="12.5" customHeight="1" x14ac:dyDescent="0.35">
      <c r="A4814" s="61">
        <v>96</v>
      </c>
      <c r="B4814" s="61" t="s">
        <v>54</v>
      </c>
      <c r="C4814" s="70">
        <v>201.97020000000001</v>
      </c>
      <c r="D4814" s="59" t="s">
        <v>50</v>
      </c>
      <c r="E4814" s="61" t="s">
        <v>42</v>
      </c>
      <c r="F4814" s="61" t="s">
        <v>55</v>
      </c>
      <c r="G4814" s="61"/>
      <c r="H4814" s="61" t="str">
        <f>IF(OR(G4814="",G4815="",G4816="",G4817=""),"",(SUMIF(A4814:A$7000,A4814,G4814:G$7000)))</f>
        <v/>
      </c>
      <c r="I4814" s="61" t="str">
        <f t="shared" si="450"/>
        <v/>
      </c>
      <c r="J4814" s="61" t="str">
        <f t="shared" si="446"/>
        <v/>
      </c>
      <c r="K4814" s="61">
        <f t="array" ref="K4814">(MAX(IF($A4814=InsertVoiceSwitchActivateLOG!A$1:A$7000,InsertVoiceSwitchActivateLOG!H$1:H$7000,0)))</f>
        <v>9.6099999999999991E-2</v>
      </c>
      <c r="L4814" s="61" t="str">
        <f t="shared" si="451"/>
        <v/>
      </c>
      <c r="M4814" s="61">
        <f t="shared" si="449"/>
        <v>21.399999999999864</v>
      </c>
      <c r="N4814" s="59" t="str">
        <f t="shared" si="447"/>
        <v/>
      </c>
      <c r="O4814" s="59" t="str">
        <f t="shared" si="448"/>
        <v/>
      </c>
    </row>
    <row r="4815" spans="1:15" ht="12.5" customHeight="1" x14ac:dyDescent="0.35">
      <c r="A4815" s="2">
        <v>96</v>
      </c>
      <c r="B4815" s="2" t="s">
        <v>54</v>
      </c>
      <c r="C4815" s="69">
        <v>201.99340000000001</v>
      </c>
      <c r="D4815" t="s">
        <v>50</v>
      </c>
      <c r="E4815" s="2" t="s">
        <v>42</v>
      </c>
      <c r="F4815" s="2" t="s">
        <v>55</v>
      </c>
      <c r="G4815" s="2"/>
      <c r="H4815" s="2" t="str">
        <f>IF(OR(G4815="",G4816="",G4817="",G4818=""),"",(SUMIF(A4815:A$7000,A4815,G4815:G$7000)))</f>
        <v/>
      </c>
      <c r="I4815" s="55" t="str">
        <f t="shared" si="450"/>
        <v/>
      </c>
      <c r="J4815" s="61" t="str">
        <f t="shared" si="446"/>
        <v/>
      </c>
      <c r="K4815" s="55">
        <f t="array" ref="K4815">(MAX(IF($A4815=InsertVoiceSwitchActivateLOG!A$1:A$7000,InsertVoiceSwitchActivateLOG!H$1:H$7000,0)))</f>
        <v>9.6099999999999991E-2</v>
      </c>
      <c r="L4815" s="55" t="str">
        <f t="shared" si="451"/>
        <v/>
      </c>
      <c r="M4815" s="55">
        <f t="shared" si="449"/>
        <v>23.200000000002774</v>
      </c>
      <c r="N4815" s="59" t="str">
        <f t="shared" si="447"/>
        <v/>
      </c>
      <c r="O4815" s="59" t="str">
        <f t="shared" si="448"/>
        <v/>
      </c>
    </row>
    <row r="4816" spans="1:15" ht="12.5" customHeight="1" x14ac:dyDescent="0.35">
      <c r="A4816" s="61">
        <v>96</v>
      </c>
      <c r="B4816" s="61" t="s">
        <v>54</v>
      </c>
      <c r="C4816" s="70">
        <v>202.00989999999999</v>
      </c>
      <c r="D4816" s="59" t="s">
        <v>50</v>
      </c>
      <c r="E4816" s="61" t="s">
        <v>42</v>
      </c>
      <c r="F4816" s="61" t="s">
        <v>55</v>
      </c>
      <c r="G4816" s="61"/>
      <c r="H4816" s="61" t="str">
        <f>IF(OR(G4816="",G4817="",G4818="",G4819=""),"",(SUMIF(A4816:A$7000,A4816,G4816:G$7000)))</f>
        <v/>
      </c>
      <c r="I4816" s="61" t="str">
        <f t="shared" si="450"/>
        <v/>
      </c>
      <c r="J4816" s="61" t="str">
        <f t="shared" si="446"/>
        <v/>
      </c>
      <c r="K4816" s="61">
        <f t="array" ref="K4816">(MAX(IF($A4816=InsertVoiceSwitchActivateLOG!A$1:A$7000,InsertVoiceSwitchActivateLOG!H$1:H$7000,0)))</f>
        <v>9.6099999999999991E-2</v>
      </c>
      <c r="L4816" s="61" t="str">
        <f t="shared" si="451"/>
        <v/>
      </c>
      <c r="M4816" s="61">
        <f t="shared" si="449"/>
        <v>16.499999999979309</v>
      </c>
      <c r="N4816" s="59" t="str">
        <f t="shared" si="447"/>
        <v/>
      </c>
      <c r="O4816" s="59" t="str">
        <f t="shared" si="448"/>
        <v/>
      </c>
    </row>
    <row r="4817" spans="1:15" ht="12.5" customHeight="1" x14ac:dyDescent="0.35">
      <c r="A4817" s="2">
        <v>96</v>
      </c>
      <c r="B4817" s="2" t="s">
        <v>54</v>
      </c>
      <c r="C4817" s="69">
        <v>202.04329999999999</v>
      </c>
      <c r="D4817" t="s">
        <v>50</v>
      </c>
      <c r="E4817" s="2" t="s">
        <v>42</v>
      </c>
      <c r="F4817" s="2" t="s">
        <v>55</v>
      </c>
      <c r="G4817" s="2"/>
      <c r="H4817" s="2" t="str">
        <f>IF(OR(G4817="",G4818="",G4819="",G4820=""),"",(SUMIF(A4817:A$7000,A4817,G4817:G$7000)))</f>
        <v/>
      </c>
      <c r="I4817" s="55" t="str">
        <f t="shared" si="450"/>
        <v/>
      </c>
      <c r="J4817" s="61" t="str">
        <f t="shared" ref="J4817:J4880" si="452">IF(L4817="","",(VLOOKUP(A4817,A4817:E11801,5,FALSE)))</f>
        <v/>
      </c>
      <c r="K4817" s="55">
        <f t="array" ref="K4817">(MAX(IF($A4817=InsertVoiceSwitchActivateLOG!A$1:A$7000,InsertVoiceSwitchActivateLOG!H$1:H$7000,0)))</f>
        <v>9.6099999999999991E-2</v>
      </c>
      <c r="L4817" s="55" t="str">
        <f t="shared" si="451"/>
        <v/>
      </c>
      <c r="M4817" s="55">
        <f t="shared" si="449"/>
        <v>33.400000000000318</v>
      </c>
      <c r="N4817" s="59" t="str">
        <f t="shared" ref="N4817:N4880" si="453">IF(AND(G4817&gt;0,G4818&gt;0,G4816&gt;0),A4817,"")</f>
        <v/>
      </c>
      <c r="O4817" s="59" t="str">
        <f t="shared" ref="O4817:O4880" si="454">IF(N4817="","",(IF(G4817&gt;G4818,-1,1)))</f>
        <v/>
      </c>
    </row>
    <row r="4818" spans="1:15" ht="12.5" customHeight="1" x14ac:dyDescent="0.35">
      <c r="A4818" s="61">
        <v>96</v>
      </c>
      <c r="B4818" s="61" t="s">
        <v>54</v>
      </c>
      <c r="C4818" s="70">
        <v>202.07050000000001</v>
      </c>
      <c r="D4818" s="59" t="s">
        <v>50</v>
      </c>
      <c r="E4818" s="61" t="s">
        <v>42</v>
      </c>
      <c r="F4818" s="61" t="s">
        <v>55</v>
      </c>
      <c r="G4818" s="61"/>
      <c r="H4818" s="61" t="str">
        <f>IF(OR(G4818="",G4819="",G4820="",G4821=""),"",(SUMIF(A4818:A$7000,A4818,G4818:G$7000)))</f>
        <v/>
      </c>
      <c r="I4818" s="61" t="str">
        <f t="shared" si="450"/>
        <v/>
      </c>
      <c r="J4818" s="61" t="str">
        <f t="shared" si="452"/>
        <v/>
      </c>
      <c r="K4818" s="61">
        <f t="array" ref="K4818">(MAX(IF($A4818=InsertVoiceSwitchActivateLOG!A$1:A$7000,InsertVoiceSwitchActivateLOG!H$1:H$7000,0)))</f>
        <v>9.6099999999999991E-2</v>
      </c>
      <c r="L4818" s="61" t="str">
        <f t="shared" si="451"/>
        <v/>
      </c>
      <c r="M4818" s="61">
        <f t="shared" ref="M4818:M4881" si="455">IF(A4818=A4817,ABS(C4818-C4817),0)*1000</f>
        <v>27.200000000021873</v>
      </c>
      <c r="N4818" s="59" t="str">
        <f t="shared" si="453"/>
        <v/>
      </c>
      <c r="O4818" s="59" t="str">
        <f t="shared" si="454"/>
        <v/>
      </c>
    </row>
    <row r="4819" spans="1:15" ht="12.5" customHeight="1" x14ac:dyDescent="0.35">
      <c r="A4819" s="2">
        <v>96</v>
      </c>
      <c r="B4819" s="2" t="s">
        <v>54</v>
      </c>
      <c r="C4819" s="69">
        <v>202.10499999999999</v>
      </c>
      <c r="D4819" t="s">
        <v>50</v>
      </c>
      <c r="E4819" s="2" t="s">
        <v>42</v>
      </c>
      <c r="F4819" s="2" t="s">
        <v>55</v>
      </c>
      <c r="G4819" s="2">
        <v>4.0000000000000002E-4</v>
      </c>
      <c r="H4819" s="2">
        <f>IF(OR(G4819="",G4820="",G4821="",G4822=""),"",(SUMIF(A4819:A$7000,A4819,G4819:G$7000)))</f>
        <v>9.6099999999999991E-2</v>
      </c>
      <c r="I4819" s="55">
        <f t="shared" si="450"/>
        <v>96</v>
      </c>
      <c r="J4819" s="61" t="str">
        <f t="shared" si="452"/>
        <v>TaskA</v>
      </c>
      <c r="K4819" s="55">
        <f t="array" ref="K4819">(MAX(IF($A4819=InsertVoiceSwitchActivateLOG!A$1:A$7000,InsertVoiceSwitchActivateLOG!H$1:H$7000,0)))</f>
        <v>9.6099999999999991E-2</v>
      </c>
      <c r="L4819" s="55">
        <f t="shared" si="451"/>
        <v>202.10499999999999</v>
      </c>
      <c r="M4819" s="55">
        <f t="shared" si="455"/>
        <v>34.499999999979991</v>
      </c>
      <c r="N4819" s="59" t="str">
        <f t="shared" si="453"/>
        <v/>
      </c>
      <c r="O4819" s="59" t="str">
        <f t="shared" si="454"/>
        <v/>
      </c>
    </row>
    <row r="4820" spans="1:15" ht="12.5" customHeight="1" x14ac:dyDescent="0.35">
      <c r="A4820" s="61">
        <v>96</v>
      </c>
      <c r="B4820" s="61" t="s">
        <v>56</v>
      </c>
      <c r="C4820" s="70">
        <v>202.1259</v>
      </c>
      <c r="D4820" s="59" t="s">
        <v>50</v>
      </c>
      <c r="E4820" s="61" t="s">
        <v>42</v>
      </c>
      <c r="F4820" s="61" t="s">
        <v>55</v>
      </c>
      <c r="G4820" s="61">
        <v>2E-3</v>
      </c>
      <c r="H4820" s="61">
        <f>IF(OR(G4820="",G4821="",G4822="",G4823=""),"",(SUMIF(A4820:A$7000,A4820,G4820:G$7000)))</f>
        <v>9.5700000000000007E-2</v>
      </c>
      <c r="I4820" s="61" t="str">
        <f t="shared" si="450"/>
        <v/>
      </c>
      <c r="J4820" s="61" t="str">
        <f t="shared" si="452"/>
        <v/>
      </c>
      <c r="K4820" s="61">
        <f t="array" ref="K4820">(MAX(IF($A4820=InsertVoiceSwitchActivateLOG!A$1:A$7000,InsertVoiceSwitchActivateLOG!H$1:H$7000,0)))</f>
        <v>9.6099999999999991E-2</v>
      </c>
      <c r="L4820" s="61" t="str">
        <f t="shared" si="451"/>
        <v/>
      </c>
      <c r="M4820" s="61">
        <f t="shared" si="455"/>
        <v>20.900000000011687</v>
      </c>
      <c r="N4820" s="59">
        <f t="shared" si="453"/>
        <v>96</v>
      </c>
      <c r="O4820" s="59">
        <f t="shared" si="454"/>
        <v>-1</v>
      </c>
    </row>
    <row r="4821" spans="1:15" ht="12.5" customHeight="1" x14ac:dyDescent="0.35">
      <c r="A4821" s="2">
        <v>96</v>
      </c>
      <c r="B4821" s="2" t="s">
        <v>54</v>
      </c>
      <c r="C4821" s="69">
        <v>202.1482</v>
      </c>
      <c r="D4821" t="s">
        <v>50</v>
      </c>
      <c r="E4821" s="2" t="s">
        <v>42</v>
      </c>
      <c r="F4821" s="2" t="s">
        <v>55</v>
      </c>
      <c r="G4821" s="2">
        <v>6.9999999999999999E-4</v>
      </c>
      <c r="H4821" s="2">
        <f>IF(OR(G4821="",G4822="",G4823="",G4824=""),"",(SUMIF(A4821:A$7000,A4821,G4821:G$7000)))</f>
        <v>9.3700000000000006E-2</v>
      </c>
      <c r="I4821" s="55" t="str">
        <f t="shared" si="450"/>
        <v/>
      </c>
      <c r="J4821" s="61" t="str">
        <f t="shared" si="452"/>
        <v/>
      </c>
      <c r="K4821" s="55">
        <f t="array" ref="K4821">(MAX(IF($A4821=InsertVoiceSwitchActivateLOG!A$1:A$7000,InsertVoiceSwitchActivateLOG!H$1:H$7000,0)))</f>
        <v>9.6099999999999991E-2</v>
      </c>
      <c r="L4821" s="55" t="str">
        <f t="shared" si="451"/>
        <v/>
      </c>
      <c r="M4821" s="55">
        <f t="shared" si="455"/>
        <v>22.300000000001319</v>
      </c>
      <c r="N4821" s="59">
        <f t="shared" si="453"/>
        <v>96</v>
      </c>
      <c r="O4821" s="59">
        <f t="shared" si="454"/>
        <v>1</v>
      </c>
    </row>
    <row r="4822" spans="1:15" ht="12.5" customHeight="1" x14ac:dyDescent="0.35">
      <c r="A4822" s="61">
        <v>96</v>
      </c>
      <c r="B4822" s="61" t="s">
        <v>56</v>
      </c>
      <c r="C4822" s="70">
        <v>202.16820000000001</v>
      </c>
      <c r="D4822" s="59" t="s">
        <v>50</v>
      </c>
      <c r="E4822" s="61" t="s">
        <v>42</v>
      </c>
      <c r="F4822" s="61" t="s">
        <v>55</v>
      </c>
      <c r="G4822" s="61">
        <v>3.0000000000000001E-3</v>
      </c>
      <c r="H4822" s="61">
        <f>IF(OR(G4822="",G4823="",G4824="",G4825=""),"",(SUMIF(A4822:A$7000,A4822,G4822:G$7000)))</f>
        <v>9.2999999999999999E-2</v>
      </c>
      <c r="I4822" s="61" t="str">
        <f t="shared" si="450"/>
        <v/>
      </c>
      <c r="J4822" s="61" t="str">
        <f t="shared" si="452"/>
        <v/>
      </c>
      <c r="K4822" s="61">
        <f t="array" ref="K4822">(MAX(IF($A4822=InsertVoiceSwitchActivateLOG!A$1:A$7000,InsertVoiceSwitchActivateLOG!H$1:H$7000,0)))</f>
        <v>9.6099999999999991E-2</v>
      </c>
      <c r="L4822" s="61" t="str">
        <f t="shared" si="451"/>
        <v/>
      </c>
      <c r="M4822" s="61">
        <f t="shared" si="455"/>
        <v>20.000000000010232</v>
      </c>
      <c r="N4822" s="59">
        <f t="shared" si="453"/>
        <v>96</v>
      </c>
      <c r="O4822" s="59">
        <f t="shared" si="454"/>
        <v>-1</v>
      </c>
    </row>
    <row r="4823" spans="1:15" ht="12.5" customHeight="1" x14ac:dyDescent="0.35">
      <c r="A4823" s="2">
        <v>96</v>
      </c>
      <c r="B4823" s="2" t="s">
        <v>56</v>
      </c>
      <c r="C4823" s="69">
        <v>202.1858</v>
      </c>
      <c r="D4823" t="s">
        <v>50</v>
      </c>
      <c r="E4823" s="2" t="s">
        <v>42</v>
      </c>
      <c r="F4823" s="2" t="s">
        <v>55</v>
      </c>
      <c r="G4823" s="2">
        <v>1.5E-3</v>
      </c>
      <c r="H4823" s="2">
        <f>IF(OR(G4823="",G4824="",G4825="",G4826=""),"",(SUMIF(A4823:A$7000,A4823,G4823:G$7000)))</f>
        <v>0.09</v>
      </c>
      <c r="I4823" s="55" t="str">
        <f t="shared" si="450"/>
        <v/>
      </c>
      <c r="J4823" s="61" t="str">
        <f t="shared" si="452"/>
        <v/>
      </c>
      <c r="K4823" s="55">
        <f t="array" ref="K4823">(MAX(IF($A4823=InsertVoiceSwitchActivateLOG!A$1:A$7000,InsertVoiceSwitchActivateLOG!H$1:H$7000,0)))</f>
        <v>9.6099999999999991E-2</v>
      </c>
      <c r="L4823" s="55" t="str">
        <f t="shared" si="451"/>
        <v/>
      </c>
      <c r="M4823" s="55">
        <f t="shared" si="455"/>
        <v>17.599999999987403</v>
      </c>
      <c r="N4823" s="59">
        <f t="shared" si="453"/>
        <v>96</v>
      </c>
      <c r="O4823" s="59">
        <f t="shared" si="454"/>
        <v>-1</v>
      </c>
    </row>
    <row r="4824" spans="1:15" ht="12.5" customHeight="1" x14ac:dyDescent="0.35">
      <c r="A4824" s="61">
        <v>96</v>
      </c>
      <c r="B4824" s="61" t="s">
        <v>56</v>
      </c>
      <c r="C4824" s="70">
        <v>202.20519999999999</v>
      </c>
      <c r="D4824" s="59" t="s">
        <v>50</v>
      </c>
      <c r="E4824" s="61" t="s">
        <v>42</v>
      </c>
      <c r="F4824" s="61" t="s">
        <v>55</v>
      </c>
      <c r="G4824" s="61">
        <v>1.4E-3</v>
      </c>
      <c r="H4824" s="61">
        <f>IF(OR(G4824="",G4825="",G4826="",G4827=""),"",(SUMIF(A4824:A$7000,A4824,G4824:G$7000)))</f>
        <v>8.8499999999999995E-2</v>
      </c>
      <c r="I4824" s="61" t="str">
        <f t="shared" si="450"/>
        <v/>
      </c>
      <c r="J4824" s="61" t="str">
        <f t="shared" si="452"/>
        <v/>
      </c>
      <c r="K4824" s="61">
        <f t="array" ref="K4824">(MAX(IF($A4824=InsertVoiceSwitchActivateLOG!A$1:A$7000,InsertVoiceSwitchActivateLOG!H$1:H$7000,0)))</f>
        <v>9.6099999999999991E-2</v>
      </c>
      <c r="L4824" s="61" t="str">
        <f t="shared" si="451"/>
        <v/>
      </c>
      <c r="M4824" s="61">
        <f t="shared" si="455"/>
        <v>19.399999999990314</v>
      </c>
      <c r="N4824" s="59">
        <f t="shared" si="453"/>
        <v>96</v>
      </c>
      <c r="O4824" s="59">
        <f t="shared" si="454"/>
        <v>1</v>
      </c>
    </row>
    <row r="4825" spans="1:15" ht="12.5" customHeight="1" x14ac:dyDescent="0.35">
      <c r="A4825" s="2">
        <v>96</v>
      </c>
      <c r="B4825" s="2" t="s">
        <v>56</v>
      </c>
      <c r="C4825" s="69">
        <v>202.2209</v>
      </c>
      <c r="D4825" t="s">
        <v>50</v>
      </c>
      <c r="E4825" s="2" t="s">
        <v>42</v>
      </c>
      <c r="F4825" s="2" t="s">
        <v>55</v>
      </c>
      <c r="G4825" s="2">
        <v>2.2000000000000001E-3</v>
      </c>
      <c r="H4825" s="2">
        <f>IF(OR(G4825="",G4826="",G4827="",G4828=""),"",(SUMIF(A4825:A$7000,A4825,G4825:G$7000)))</f>
        <v>8.7100000000000011E-2</v>
      </c>
      <c r="I4825" s="55" t="str">
        <f t="shared" si="450"/>
        <v/>
      </c>
      <c r="J4825" s="61" t="str">
        <f t="shared" si="452"/>
        <v/>
      </c>
      <c r="K4825" s="55">
        <f t="array" ref="K4825">(MAX(IF($A4825=InsertVoiceSwitchActivateLOG!A$1:A$7000,InsertVoiceSwitchActivateLOG!H$1:H$7000,0)))</f>
        <v>9.6099999999999991E-2</v>
      </c>
      <c r="L4825" s="55" t="str">
        <f t="shared" si="451"/>
        <v/>
      </c>
      <c r="M4825" s="55">
        <f t="shared" si="455"/>
        <v>15.700000000009595</v>
      </c>
      <c r="N4825" s="59">
        <f t="shared" si="453"/>
        <v>96</v>
      </c>
      <c r="O4825" s="59">
        <f t="shared" si="454"/>
        <v>1</v>
      </c>
    </row>
    <row r="4826" spans="1:15" ht="12.5" customHeight="1" x14ac:dyDescent="0.35">
      <c r="A4826" s="61">
        <v>96</v>
      </c>
      <c r="B4826" s="61" t="s">
        <v>56</v>
      </c>
      <c r="C4826" s="70">
        <v>202.23759999999999</v>
      </c>
      <c r="D4826" s="59" t="s">
        <v>50</v>
      </c>
      <c r="E4826" s="61" t="s">
        <v>42</v>
      </c>
      <c r="F4826" s="61" t="s">
        <v>55</v>
      </c>
      <c r="G4826" s="61">
        <v>2.3E-3</v>
      </c>
      <c r="H4826" s="61">
        <f>IF(OR(G4826="",G4827="",G4828="",G4829=""),"",(SUMIF(A4826:A$7000,A4826,G4826:G$7000)))</f>
        <v>8.4900000000000003E-2</v>
      </c>
      <c r="I4826" s="61" t="str">
        <f t="shared" ref="I4826:I4889" si="456">IF(L4826="","",A4826)</f>
        <v/>
      </c>
      <c r="J4826" s="61" t="str">
        <f t="shared" si="452"/>
        <v/>
      </c>
      <c r="K4826" s="61">
        <f t="array" ref="K4826">(MAX(IF($A4826=InsertVoiceSwitchActivateLOG!A$1:A$7000,InsertVoiceSwitchActivateLOG!H$1:H$7000,0)))</f>
        <v>9.6099999999999991E-2</v>
      </c>
      <c r="L4826" s="61" t="str">
        <f t="shared" ref="L4826:L4889" si="457">IF(H4826="","",IF(AND(H4825="",H4824="",H4823=""),C4826,""))</f>
        <v/>
      </c>
      <c r="M4826" s="61">
        <f t="shared" si="455"/>
        <v>16.699999999985948</v>
      </c>
      <c r="N4826" s="59">
        <f t="shared" si="453"/>
        <v>96</v>
      </c>
      <c r="O4826" s="59">
        <f t="shared" si="454"/>
        <v>1</v>
      </c>
    </row>
    <row r="4827" spans="1:15" ht="12.5" customHeight="1" x14ac:dyDescent="0.35">
      <c r="A4827" s="2">
        <v>96</v>
      </c>
      <c r="B4827" s="2" t="s">
        <v>56</v>
      </c>
      <c r="C4827" s="69">
        <v>202.2534</v>
      </c>
      <c r="D4827" t="s">
        <v>50</v>
      </c>
      <c r="E4827" s="2" t="s">
        <v>42</v>
      </c>
      <c r="F4827" s="2" t="s">
        <v>55</v>
      </c>
      <c r="G4827" s="2">
        <v>2.3E-3</v>
      </c>
      <c r="H4827" s="2">
        <f>IF(OR(G4827="",G4828="",G4829="",G4830=""),"",(SUMIF(A4827:A$7000,A4827,G4827:G$7000)))</f>
        <v>8.2600000000000007E-2</v>
      </c>
      <c r="I4827" s="55" t="str">
        <f t="shared" si="456"/>
        <v/>
      </c>
      <c r="J4827" s="61" t="str">
        <f t="shared" si="452"/>
        <v/>
      </c>
      <c r="K4827" s="55">
        <f t="array" ref="K4827">(MAX(IF($A4827=InsertVoiceSwitchActivateLOG!A$1:A$7000,InsertVoiceSwitchActivateLOG!H$1:H$7000,0)))</f>
        <v>9.6099999999999991E-2</v>
      </c>
      <c r="L4827" s="55" t="str">
        <f t="shared" si="457"/>
        <v/>
      </c>
      <c r="M4827" s="55">
        <f t="shared" si="455"/>
        <v>15.800000000012915</v>
      </c>
      <c r="N4827" s="59">
        <f t="shared" si="453"/>
        <v>96</v>
      </c>
      <c r="O4827" s="59">
        <f t="shared" si="454"/>
        <v>-1</v>
      </c>
    </row>
    <row r="4828" spans="1:15" ht="12.5" customHeight="1" x14ac:dyDescent="0.35">
      <c r="A4828" s="61">
        <v>96</v>
      </c>
      <c r="B4828" s="61" t="s">
        <v>56</v>
      </c>
      <c r="C4828" s="70">
        <v>202.2696</v>
      </c>
      <c r="D4828" s="59" t="s">
        <v>50</v>
      </c>
      <c r="E4828" s="61" t="s">
        <v>42</v>
      </c>
      <c r="F4828" s="61" t="s">
        <v>55</v>
      </c>
      <c r="G4828" s="61">
        <v>1.4E-3</v>
      </c>
      <c r="H4828" s="61">
        <f>IF(OR(G4828="",G4829="",G4830="",G4831=""),"",(SUMIF(A4828:A$7000,A4828,G4828:G$7000)))</f>
        <v>8.030000000000001E-2</v>
      </c>
      <c r="I4828" s="61" t="str">
        <f t="shared" si="456"/>
        <v/>
      </c>
      <c r="J4828" s="61" t="str">
        <f t="shared" si="452"/>
        <v/>
      </c>
      <c r="K4828" s="61">
        <f t="array" ref="K4828">(MAX(IF($A4828=InsertVoiceSwitchActivateLOG!A$1:A$7000,InsertVoiceSwitchActivateLOG!H$1:H$7000,0)))</f>
        <v>9.6099999999999991E-2</v>
      </c>
      <c r="L4828" s="61" t="str">
        <f t="shared" si="457"/>
        <v/>
      </c>
      <c r="M4828" s="61">
        <f t="shared" si="455"/>
        <v>16.199999999997772</v>
      </c>
      <c r="N4828" s="59">
        <f t="shared" si="453"/>
        <v>96</v>
      </c>
      <c r="O4828" s="59">
        <f t="shared" si="454"/>
        <v>-1</v>
      </c>
    </row>
    <row r="4829" spans="1:15" ht="12.5" customHeight="1" x14ac:dyDescent="0.35">
      <c r="A4829" s="2">
        <v>96</v>
      </c>
      <c r="B4829" s="2" t="s">
        <v>54</v>
      </c>
      <c r="C4829" s="69">
        <v>202.2859</v>
      </c>
      <c r="D4829" t="s">
        <v>50</v>
      </c>
      <c r="E4829" s="2" t="s">
        <v>42</v>
      </c>
      <c r="F4829" s="2" t="s">
        <v>55</v>
      </c>
      <c r="G4829" s="2">
        <v>2.9999999999999997E-4</v>
      </c>
      <c r="H4829" s="2">
        <f>IF(OR(G4829="",G4830="",G4831="",G4832=""),"",(SUMIF(A4829:A$7000,A4829,G4829:G$7000)))</f>
        <v>7.8899999999999998E-2</v>
      </c>
      <c r="I4829" s="55" t="str">
        <f t="shared" si="456"/>
        <v/>
      </c>
      <c r="J4829" s="61" t="str">
        <f t="shared" si="452"/>
        <v/>
      </c>
      <c r="K4829" s="55">
        <f t="array" ref="K4829">(MAX(IF($A4829=InsertVoiceSwitchActivateLOG!A$1:A$7000,InsertVoiceSwitchActivateLOG!H$1:H$7000,0)))</f>
        <v>9.6099999999999991E-2</v>
      </c>
      <c r="L4829" s="55" t="str">
        <f t="shared" si="457"/>
        <v/>
      </c>
      <c r="M4829" s="55">
        <f t="shared" si="455"/>
        <v>16.300000000001091</v>
      </c>
      <c r="N4829" s="59">
        <f t="shared" si="453"/>
        <v>96</v>
      </c>
      <c r="O4829" s="59">
        <f t="shared" si="454"/>
        <v>-1</v>
      </c>
    </row>
    <row r="4830" spans="1:15" ht="12.5" customHeight="1" x14ac:dyDescent="0.35">
      <c r="A4830" s="61">
        <v>96</v>
      </c>
      <c r="B4830" s="61" t="s">
        <v>54</v>
      </c>
      <c r="C4830" s="70">
        <v>202.30269999999999</v>
      </c>
      <c r="D4830" s="59" t="s">
        <v>50</v>
      </c>
      <c r="E4830" s="61" t="s">
        <v>42</v>
      </c>
      <c r="F4830" s="61" t="s">
        <v>55</v>
      </c>
      <c r="G4830" s="61">
        <v>1E-4</v>
      </c>
      <c r="H4830" s="61">
        <f>IF(OR(G4830="",G4831="",G4832="",G4833=""),"",(SUMIF(A4830:A$7000,A4830,G4830:G$7000)))</f>
        <v>7.8600000000000003E-2</v>
      </c>
      <c r="I4830" s="61" t="str">
        <f t="shared" si="456"/>
        <v/>
      </c>
      <c r="J4830" s="61" t="str">
        <f t="shared" si="452"/>
        <v/>
      </c>
      <c r="K4830" s="61">
        <f t="array" ref="K4830">(MAX(IF($A4830=InsertVoiceSwitchActivateLOG!A$1:A$7000,InsertVoiceSwitchActivateLOG!H$1:H$7000,0)))</f>
        <v>9.6099999999999991E-2</v>
      </c>
      <c r="L4830" s="61" t="str">
        <f t="shared" si="457"/>
        <v/>
      </c>
      <c r="M4830" s="61">
        <f t="shared" si="455"/>
        <v>16.799999999989268</v>
      </c>
      <c r="N4830" s="59">
        <f t="shared" si="453"/>
        <v>96</v>
      </c>
      <c r="O4830" s="59">
        <f t="shared" si="454"/>
        <v>1</v>
      </c>
    </row>
    <row r="4831" spans="1:15" ht="12.5" customHeight="1" x14ac:dyDescent="0.35">
      <c r="A4831" s="2">
        <v>96</v>
      </c>
      <c r="B4831" s="2" t="s">
        <v>54</v>
      </c>
      <c r="C4831" s="69">
        <v>202.31780000000001</v>
      </c>
      <c r="D4831" t="s">
        <v>50</v>
      </c>
      <c r="E4831" s="2" t="s">
        <v>42</v>
      </c>
      <c r="F4831" s="2" t="s">
        <v>55</v>
      </c>
      <c r="G4831" s="2">
        <v>1E-4</v>
      </c>
      <c r="H4831" s="2">
        <f>IF(OR(G4831="",G4832="",G4833="",G4834=""),"",(SUMIF(A4831:A$7000,A4831,G4831:G$7000)))</f>
        <v>7.8500000000000014E-2</v>
      </c>
      <c r="I4831" s="55" t="str">
        <f t="shared" si="456"/>
        <v/>
      </c>
      <c r="J4831" s="61" t="str">
        <f t="shared" si="452"/>
        <v/>
      </c>
      <c r="K4831" s="55">
        <f t="array" ref="K4831">(MAX(IF($A4831=InsertVoiceSwitchActivateLOG!A$1:A$7000,InsertVoiceSwitchActivateLOG!H$1:H$7000,0)))</f>
        <v>9.6099999999999991E-2</v>
      </c>
      <c r="L4831" s="55" t="str">
        <f t="shared" si="457"/>
        <v/>
      </c>
      <c r="M4831" s="55">
        <f t="shared" si="455"/>
        <v>15.100000000018099</v>
      </c>
      <c r="N4831" s="59">
        <f t="shared" si="453"/>
        <v>96</v>
      </c>
      <c r="O4831" s="59">
        <f t="shared" si="454"/>
        <v>1</v>
      </c>
    </row>
    <row r="4832" spans="1:15" ht="12.5" customHeight="1" x14ac:dyDescent="0.35">
      <c r="A4832" s="61">
        <v>96</v>
      </c>
      <c r="B4832" s="61" t="s">
        <v>54</v>
      </c>
      <c r="C4832" s="70">
        <v>202.33320000000001</v>
      </c>
      <c r="D4832" s="59" t="s">
        <v>50</v>
      </c>
      <c r="E4832" s="61" t="s">
        <v>42</v>
      </c>
      <c r="F4832" s="61" t="s">
        <v>55</v>
      </c>
      <c r="G4832" s="61">
        <v>2.9999999999999997E-4</v>
      </c>
      <c r="H4832" s="61">
        <f>IF(OR(G4832="",G4833="",G4834="",G4835=""),"",(SUMIF(A4832:A$7000,A4832,G4832:G$7000)))</f>
        <v>7.8399999999999997E-2</v>
      </c>
      <c r="I4832" s="61" t="str">
        <f t="shared" si="456"/>
        <v/>
      </c>
      <c r="J4832" s="61" t="str">
        <f t="shared" si="452"/>
        <v/>
      </c>
      <c r="K4832" s="61">
        <f t="array" ref="K4832">(MAX(IF($A4832=InsertVoiceSwitchActivateLOG!A$1:A$7000,InsertVoiceSwitchActivateLOG!H$1:H$7000,0)))</f>
        <v>9.6099999999999991E-2</v>
      </c>
      <c r="L4832" s="61" t="str">
        <f t="shared" si="457"/>
        <v/>
      </c>
      <c r="M4832" s="61">
        <f t="shared" si="455"/>
        <v>15.399999999999636</v>
      </c>
      <c r="N4832" s="59">
        <f t="shared" si="453"/>
        <v>96</v>
      </c>
      <c r="O4832" s="59">
        <f t="shared" si="454"/>
        <v>1</v>
      </c>
    </row>
    <row r="4833" spans="1:15" ht="12.5" customHeight="1" x14ac:dyDescent="0.35">
      <c r="A4833" s="2">
        <v>96</v>
      </c>
      <c r="B4833" s="2" t="s">
        <v>54</v>
      </c>
      <c r="C4833" s="69">
        <v>202.34909999999999</v>
      </c>
      <c r="D4833" t="s">
        <v>50</v>
      </c>
      <c r="E4833" s="2" t="s">
        <v>42</v>
      </c>
      <c r="F4833" s="2" t="s">
        <v>55</v>
      </c>
      <c r="G4833" s="2">
        <v>2.9999999999999997E-4</v>
      </c>
      <c r="H4833" s="2">
        <f>IF(OR(G4833="",G4834="",G4835="",G4836=""),"",(SUMIF(A4833:A$7000,A4833,G4833:G$7000)))</f>
        <v>7.8100000000000003E-2</v>
      </c>
      <c r="I4833" s="55" t="str">
        <f t="shared" si="456"/>
        <v/>
      </c>
      <c r="J4833" s="61" t="str">
        <f t="shared" si="452"/>
        <v/>
      </c>
      <c r="K4833" s="55">
        <f t="array" ref="K4833">(MAX(IF($A4833=InsertVoiceSwitchActivateLOG!A$1:A$7000,InsertVoiceSwitchActivateLOG!H$1:H$7000,0)))</f>
        <v>9.6099999999999991E-2</v>
      </c>
      <c r="L4833" s="55" t="str">
        <f t="shared" si="457"/>
        <v/>
      </c>
      <c r="M4833" s="55">
        <f t="shared" si="455"/>
        <v>15.899999999987813</v>
      </c>
      <c r="N4833" s="59">
        <f t="shared" si="453"/>
        <v>96</v>
      </c>
      <c r="O4833" s="59">
        <f t="shared" si="454"/>
        <v>1</v>
      </c>
    </row>
    <row r="4834" spans="1:15" ht="12.5" customHeight="1" x14ac:dyDescent="0.35">
      <c r="A4834" s="61">
        <v>96</v>
      </c>
      <c r="B4834" s="61" t="s">
        <v>56</v>
      </c>
      <c r="C4834" s="70">
        <v>202.3665</v>
      </c>
      <c r="D4834" s="59" t="s">
        <v>50</v>
      </c>
      <c r="E4834" s="61" t="s">
        <v>42</v>
      </c>
      <c r="F4834" s="61" t="s">
        <v>55</v>
      </c>
      <c r="G4834" s="61">
        <v>3.3E-3</v>
      </c>
      <c r="H4834" s="61">
        <f>IF(OR(G4834="",G4835="",G4836="",G4837=""),"",(SUMIF(A4834:A$7000,A4834,G4834:G$7000)))</f>
        <v>7.7800000000000008E-2</v>
      </c>
      <c r="I4834" s="61" t="str">
        <f t="shared" si="456"/>
        <v/>
      </c>
      <c r="J4834" s="61" t="str">
        <f t="shared" si="452"/>
        <v/>
      </c>
      <c r="K4834" s="61">
        <f t="array" ref="K4834">(MAX(IF($A4834=InsertVoiceSwitchActivateLOG!A$1:A$7000,InsertVoiceSwitchActivateLOG!H$1:H$7000,0)))</f>
        <v>9.6099999999999991E-2</v>
      </c>
      <c r="L4834" s="61" t="str">
        <f t="shared" si="457"/>
        <v/>
      </c>
      <c r="M4834" s="61">
        <f t="shared" si="455"/>
        <v>17.400000000009186</v>
      </c>
      <c r="N4834" s="59">
        <f t="shared" si="453"/>
        <v>96</v>
      </c>
      <c r="O4834" s="59">
        <f t="shared" si="454"/>
        <v>1</v>
      </c>
    </row>
    <row r="4835" spans="1:15" ht="12.5" customHeight="1" x14ac:dyDescent="0.35">
      <c r="A4835" s="2">
        <v>96</v>
      </c>
      <c r="B4835" s="2" t="s">
        <v>56</v>
      </c>
      <c r="C4835" s="69">
        <v>202.38820000000001</v>
      </c>
      <c r="D4835" t="s">
        <v>50</v>
      </c>
      <c r="E4835" s="2" t="s">
        <v>42</v>
      </c>
      <c r="F4835" s="2" t="s">
        <v>55</v>
      </c>
      <c r="G4835" s="2">
        <v>3.3E-3</v>
      </c>
      <c r="H4835" s="2">
        <f>IF(OR(G4835="",G4836="",G4837="",G4838=""),"",(SUMIF(A4835:A$7000,A4835,G4835:G$7000)))</f>
        <v>7.4499999999999997E-2</v>
      </c>
      <c r="I4835" s="55" t="str">
        <f t="shared" si="456"/>
        <v/>
      </c>
      <c r="J4835" s="61" t="str">
        <f t="shared" si="452"/>
        <v/>
      </c>
      <c r="K4835" s="55">
        <f t="array" ref="K4835">(MAX(IF($A4835=InsertVoiceSwitchActivateLOG!A$1:A$7000,InsertVoiceSwitchActivateLOG!H$1:H$7000,0)))</f>
        <v>9.6099999999999991E-2</v>
      </c>
      <c r="L4835" s="55" t="str">
        <f t="shared" si="457"/>
        <v/>
      </c>
      <c r="M4835" s="55">
        <f t="shared" si="455"/>
        <v>21.700000000009823</v>
      </c>
      <c r="N4835" s="59">
        <f t="shared" si="453"/>
        <v>96</v>
      </c>
      <c r="O4835" s="59">
        <f t="shared" si="454"/>
        <v>1</v>
      </c>
    </row>
    <row r="4836" spans="1:15" ht="12.5" customHeight="1" x14ac:dyDescent="0.35">
      <c r="A4836" s="61">
        <v>96</v>
      </c>
      <c r="B4836" s="61" t="s">
        <v>56</v>
      </c>
      <c r="C4836" s="70">
        <v>202.41329999999999</v>
      </c>
      <c r="D4836" s="59" t="s">
        <v>50</v>
      </c>
      <c r="E4836" s="61" t="s">
        <v>42</v>
      </c>
      <c r="F4836" s="61" t="s">
        <v>55</v>
      </c>
      <c r="G4836" s="61">
        <v>4.5999999999999999E-3</v>
      </c>
      <c r="H4836" s="61">
        <f>IF(OR(G4836="",G4837="",G4838="",G4839=""),"",(SUMIF(A4836:A$7000,A4836,G4836:G$7000)))</f>
        <v>7.1199999999999999E-2</v>
      </c>
      <c r="I4836" s="61" t="str">
        <f t="shared" si="456"/>
        <v/>
      </c>
      <c r="J4836" s="61" t="str">
        <f t="shared" si="452"/>
        <v/>
      </c>
      <c r="K4836" s="61">
        <f t="array" ref="K4836">(MAX(IF($A4836=InsertVoiceSwitchActivateLOG!A$1:A$7000,InsertVoiceSwitchActivateLOG!H$1:H$7000,0)))</f>
        <v>9.6099999999999991E-2</v>
      </c>
      <c r="L4836" s="61" t="str">
        <f t="shared" si="457"/>
        <v/>
      </c>
      <c r="M4836" s="61">
        <f t="shared" si="455"/>
        <v>25.099999999980582</v>
      </c>
      <c r="N4836" s="59">
        <f t="shared" si="453"/>
        <v>96</v>
      </c>
      <c r="O4836" s="59">
        <f t="shared" si="454"/>
        <v>1</v>
      </c>
    </row>
    <row r="4837" spans="1:15" ht="12.5" customHeight="1" x14ac:dyDescent="0.35">
      <c r="A4837" s="2">
        <v>96</v>
      </c>
      <c r="B4837" s="2" t="s">
        <v>56</v>
      </c>
      <c r="C4837" s="69">
        <v>202.42850000000001</v>
      </c>
      <c r="D4837" t="s">
        <v>50</v>
      </c>
      <c r="E4837" s="2" t="s">
        <v>42</v>
      </c>
      <c r="F4837" s="2" t="s">
        <v>55</v>
      </c>
      <c r="G4837" s="2">
        <v>1.0500000000000001E-2</v>
      </c>
      <c r="H4837" s="2">
        <f>IF(OR(G4837="",G4838="",G4839="",G4840=""),"",(SUMIF(A4837:A$7000,A4837,G4837:G$7000)))</f>
        <v>6.6599999999999993E-2</v>
      </c>
      <c r="I4837" s="55" t="str">
        <f t="shared" si="456"/>
        <v/>
      </c>
      <c r="J4837" s="61" t="str">
        <f t="shared" si="452"/>
        <v/>
      </c>
      <c r="K4837" s="55">
        <f t="array" ref="K4837">(MAX(IF($A4837=InsertVoiceSwitchActivateLOG!A$1:A$7000,InsertVoiceSwitchActivateLOG!H$1:H$7000,0)))</f>
        <v>9.6099999999999991E-2</v>
      </c>
      <c r="L4837" s="55" t="str">
        <f t="shared" si="457"/>
        <v/>
      </c>
      <c r="M4837" s="55">
        <f t="shared" si="455"/>
        <v>15.200000000021419</v>
      </c>
      <c r="N4837" s="59">
        <f t="shared" si="453"/>
        <v>96</v>
      </c>
      <c r="O4837" s="59">
        <f t="shared" si="454"/>
        <v>-1</v>
      </c>
    </row>
    <row r="4838" spans="1:15" ht="12.5" customHeight="1" x14ac:dyDescent="0.35">
      <c r="A4838" s="61">
        <v>96</v>
      </c>
      <c r="B4838" s="61" t="s">
        <v>56</v>
      </c>
      <c r="C4838" s="70">
        <v>202.4442</v>
      </c>
      <c r="D4838" s="59" t="s">
        <v>50</v>
      </c>
      <c r="E4838" s="61" t="s">
        <v>42</v>
      </c>
      <c r="F4838" s="61" t="s">
        <v>55</v>
      </c>
      <c r="G4838" s="61">
        <v>5.0000000000000001E-3</v>
      </c>
      <c r="H4838" s="61">
        <f>IF(OR(G4838="",G4839="",G4840="",G4841=""),"",(SUMIF(A4838:A$7000,A4838,G4838:G$7000)))</f>
        <v>5.6100000000000004E-2</v>
      </c>
      <c r="I4838" s="61" t="str">
        <f t="shared" si="456"/>
        <v/>
      </c>
      <c r="J4838" s="61" t="str">
        <f t="shared" si="452"/>
        <v/>
      </c>
      <c r="K4838" s="61">
        <f t="array" ref="K4838">(MAX(IF($A4838=InsertVoiceSwitchActivateLOG!A$1:A$7000,InsertVoiceSwitchActivateLOG!H$1:H$7000,0)))</f>
        <v>9.6099999999999991E-2</v>
      </c>
      <c r="L4838" s="61" t="str">
        <f t="shared" si="457"/>
        <v/>
      </c>
      <c r="M4838" s="61">
        <f t="shared" si="455"/>
        <v>15.699999999981173</v>
      </c>
      <c r="N4838" s="59">
        <f t="shared" si="453"/>
        <v>96</v>
      </c>
      <c r="O4838" s="59">
        <f t="shared" si="454"/>
        <v>-1</v>
      </c>
    </row>
    <row r="4839" spans="1:15" ht="12.5" customHeight="1" x14ac:dyDescent="0.35">
      <c r="A4839" s="2">
        <v>96</v>
      </c>
      <c r="B4839" s="2" t="s">
        <v>56</v>
      </c>
      <c r="C4839" s="69">
        <v>202.46639999999999</v>
      </c>
      <c r="D4839" t="s">
        <v>50</v>
      </c>
      <c r="E4839" s="2" t="s">
        <v>42</v>
      </c>
      <c r="F4839" s="2" t="s">
        <v>55</v>
      </c>
      <c r="G4839" s="2">
        <v>2.8E-3</v>
      </c>
      <c r="H4839" s="2">
        <f>IF(OR(G4839="",G4840="",G4841="",G4842=""),"",(SUMIF(A4839:A$7000,A4839,G4839:G$7000)))</f>
        <v>5.11E-2</v>
      </c>
      <c r="I4839" s="55" t="str">
        <f t="shared" si="456"/>
        <v/>
      </c>
      <c r="J4839" s="61" t="str">
        <f t="shared" si="452"/>
        <v/>
      </c>
      <c r="K4839" s="55">
        <f t="array" ref="K4839">(MAX(IF($A4839=InsertVoiceSwitchActivateLOG!A$1:A$7000,InsertVoiceSwitchActivateLOG!H$1:H$7000,0)))</f>
        <v>9.6099999999999991E-2</v>
      </c>
      <c r="L4839" s="55" t="str">
        <f t="shared" si="457"/>
        <v/>
      </c>
      <c r="M4839" s="55">
        <f t="shared" si="455"/>
        <v>22.199999999997999</v>
      </c>
      <c r="N4839" s="59">
        <f t="shared" si="453"/>
        <v>96</v>
      </c>
      <c r="O4839" s="59">
        <f t="shared" si="454"/>
        <v>1</v>
      </c>
    </row>
    <row r="4840" spans="1:15" ht="12.5" customHeight="1" x14ac:dyDescent="0.35">
      <c r="A4840" s="61">
        <v>96</v>
      </c>
      <c r="B4840" s="61" t="s">
        <v>56</v>
      </c>
      <c r="C4840" s="70">
        <v>202.4873</v>
      </c>
      <c r="D4840" s="59" t="s">
        <v>50</v>
      </c>
      <c r="E4840" s="61" t="s">
        <v>42</v>
      </c>
      <c r="F4840" s="61" t="s">
        <v>55</v>
      </c>
      <c r="G4840" s="61">
        <v>3.3E-3</v>
      </c>
      <c r="H4840" s="61">
        <f>IF(OR(G4840="",G4841="",G4842="",G4843=""),"",(SUMIF(A4840:A$7000,A4840,G4840:G$7000)))</f>
        <v>4.8300000000000003E-2</v>
      </c>
      <c r="I4840" s="61" t="str">
        <f t="shared" si="456"/>
        <v/>
      </c>
      <c r="J4840" s="61" t="str">
        <f t="shared" si="452"/>
        <v/>
      </c>
      <c r="K4840" s="61">
        <f t="array" ref="K4840">(MAX(IF($A4840=InsertVoiceSwitchActivateLOG!A$1:A$7000,InsertVoiceSwitchActivateLOG!H$1:H$7000,0)))</f>
        <v>9.6099999999999991E-2</v>
      </c>
      <c r="L4840" s="61" t="str">
        <f t="shared" si="457"/>
        <v/>
      </c>
      <c r="M4840" s="61">
        <f t="shared" si="455"/>
        <v>20.900000000011687</v>
      </c>
      <c r="N4840" s="59">
        <f t="shared" si="453"/>
        <v>96</v>
      </c>
      <c r="O4840" s="59">
        <f t="shared" si="454"/>
        <v>-1</v>
      </c>
    </row>
    <row r="4841" spans="1:15" ht="12.5" customHeight="1" x14ac:dyDescent="0.35">
      <c r="A4841" s="2">
        <v>96</v>
      </c>
      <c r="B4841" s="2" t="s">
        <v>56</v>
      </c>
      <c r="C4841" s="69">
        <v>202.5068</v>
      </c>
      <c r="D4841" t="s">
        <v>50</v>
      </c>
      <c r="E4841" s="2" t="s">
        <v>42</v>
      </c>
      <c r="F4841" s="2" t="s">
        <v>55</v>
      </c>
      <c r="G4841" s="2">
        <v>2.7000000000000001E-3</v>
      </c>
      <c r="H4841" s="2">
        <f>IF(OR(G4841="",G4842="",G4843="",G4844=""),"",(SUMIF(A4841:A$7000,A4841,G4841:G$7000)))</f>
        <v>4.5000000000000005E-2</v>
      </c>
      <c r="I4841" s="55" t="str">
        <f t="shared" si="456"/>
        <v/>
      </c>
      <c r="J4841" s="61" t="str">
        <f t="shared" si="452"/>
        <v/>
      </c>
      <c r="K4841" s="55">
        <f t="array" ref="K4841">(MAX(IF($A4841=InsertVoiceSwitchActivateLOG!A$1:A$7000,InsertVoiceSwitchActivateLOG!H$1:H$7000,0)))</f>
        <v>9.6099999999999991E-2</v>
      </c>
      <c r="L4841" s="55" t="str">
        <f t="shared" si="457"/>
        <v/>
      </c>
      <c r="M4841" s="55">
        <f t="shared" si="455"/>
        <v>19.499999999993634</v>
      </c>
      <c r="N4841" s="59">
        <f t="shared" si="453"/>
        <v>96</v>
      </c>
      <c r="O4841" s="59">
        <f t="shared" si="454"/>
        <v>1</v>
      </c>
    </row>
    <row r="4842" spans="1:15" ht="12.5" customHeight="1" x14ac:dyDescent="0.35">
      <c r="A4842" s="61">
        <v>96</v>
      </c>
      <c r="B4842" s="61" t="s">
        <v>56</v>
      </c>
      <c r="C4842" s="70">
        <v>202.52760000000001</v>
      </c>
      <c r="D4842" s="59" t="s">
        <v>50</v>
      </c>
      <c r="E4842" s="61" t="s">
        <v>42</v>
      </c>
      <c r="F4842" s="61" t="s">
        <v>55</v>
      </c>
      <c r="G4842" s="61">
        <v>3.7000000000000002E-3</v>
      </c>
      <c r="H4842" s="61">
        <f>IF(OR(G4842="",G4843="",G4844="",G4845=""),"",(SUMIF(A4842:A$7000,A4842,G4842:G$7000)))</f>
        <v>4.2300000000000011E-2</v>
      </c>
      <c r="I4842" s="61" t="str">
        <f t="shared" si="456"/>
        <v/>
      </c>
      <c r="J4842" s="61" t="str">
        <f t="shared" si="452"/>
        <v/>
      </c>
      <c r="K4842" s="61">
        <f t="array" ref="K4842">(MAX(IF($A4842=InsertVoiceSwitchActivateLOG!A$1:A$7000,InsertVoiceSwitchActivateLOG!H$1:H$7000,0)))</f>
        <v>9.6099999999999991E-2</v>
      </c>
      <c r="L4842" s="61" t="str">
        <f t="shared" si="457"/>
        <v/>
      </c>
      <c r="M4842" s="61">
        <f t="shared" si="455"/>
        <v>20.800000000008367</v>
      </c>
      <c r="N4842" s="59">
        <f t="shared" si="453"/>
        <v>96</v>
      </c>
      <c r="O4842" s="59">
        <f t="shared" si="454"/>
        <v>1</v>
      </c>
    </row>
    <row r="4843" spans="1:15" ht="12.5" customHeight="1" x14ac:dyDescent="0.35">
      <c r="A4843" s="2">
        <v>96</v>
      </c>
      <c r="B4843" s="2" t="s">
        <v>56</v>
      </c>
      <c r="C4843" s="69">
        <v>202.5462</v>
      </c>
      <c r="D4843" t="s">
        <v>50</v>
      </c>
      <c r="E4843" s="2" t="s">
        <v>42</v>
      </c>
      <c r="F4843" s="2" t="s">
        <v>55</v>
      </c>
      <c r="G4843" s="2">
        <v>5.7999999999999996E-3</v>
      </c>
      <c r="H4843" s="2">
        <f>IF(OR(G4843="",G4844="",G4845="",G4846=""),"",(SUMIF(A4843:A$7000,A4843,G4843:G$7000)))</f>
        <v>3.8600000000000002E-2</v>
      </c>
      <c r="I4843" s="55" t="str">
        <f t="shared" si="456"/>
        <v/>
      </c>
      <c r="J4843" s="61" t="str">
        <f t="shared" si="452"/>
        <v/>
      </c>
      <c r="K4843" s="55">
        <f t="array" ref="K4843">(MAX(IF($A4843=InsertVoiceSwitchActivateLOG!A$1:A$7000,InsertVoiceSwitchActivateLOG!H$1:H$7000,0)))</f>
        <v>9.6099999999999991E-2</v>
      </c>
      <c r="L4843" s="55" t="str">
        <f t="shared" si="457"/>
        <v/>
      </c>
      <c r="M4843" s="55">
        <f t="shared" si="455"/>
        <v>18.599999999992178</v>
      </c>
      <c r="N4843" s="59">
        <f t="shared" si="453"/>
        <v>96</v>
      </c>
      <c r="O4843" s="59">
        <f t="shared" si="454"/>
        <v>1</v>
      </c>
    </row>
    <row r="4844" spans="1:15" ht="12.5" customHeight="1" x14ac:dyDescent="0.35">
      <c r="A4844" s="61">
        <v>96</v>
      </c>
      <c r="B4844" s="61" t="s">
        <v>56</v>
      </c>
      <c r="C4844" s="70">
        <v>202.56540000000001</v>
      </c>
      <c r="D4844" s="59" t="s">
        <v>50</v>
      </c>
      <c r="E4844" s="61" t="s">
        <v>42</v>
      </c>
      <c r="F4844" s="61" t="s">
        <v>55</v>
      </c>
      <c r="G4844" s="61">
        <v>6.6E-3</v>
      </c>
      <c r="H4844" s="61">
        <f>IF(OR(G4844="",G4845="",G4846="",G4847=""),"",(SUMIF(A4844:A$7000,A4844,G4844:G$7000)))</f>
        <v>3.2800000000000003E-2</v>
      </c>
      <c r="I4844" s="61" t="str">
        <f t="shared" si="456"/>
        <v/>
      </c>
      <c r="J4844" s="61" t="str">
        <f t="shared" si="452"/>
        <v/>
      </c>
      <c r="K4844" s="61">
        <f t="array" ref="K4844">(MAX(IF($A4844=InsertVoiceSwitchActivateLOG!A$1:A$7000,InsertVoiceSwitchActivateLOG!H$1:H$7000,0)))</f>
        <v>9.6099999999999991E-2</v>
      </c>
      <c r="L4844" s="61" t="str">
        <f t="shared" si="457"/>
        <v/>
      </c>
      <c r="M4844" s="61">
        <f t="shared" si="455"/>
        <v>19.200000000012096</v>
      </c>
      <c r="N4844" s="59">
        <f t="shared" si="453"/>
        <v>96</v>
      </c>
      <c r="O4844" s="59">
        <f t="shared" si="454"/>
        <v>-1</v>
      </c>
    </row>
    <row r="4845" spans="1:15" ht="12.5" customHeight="1" x14ac:dyDescent="0.35">
      <c r="A4845" s="2">
        <v>96</v>
      </c>
      <c r="B4845" s="2" t="s">
        <v>56</v>
      </c>
      <c r="C4845" s="69">
        <v>202.59110000000001</v>
      </c>
      <c r="D4845" t="s">
        <v>50</v>
      </c>
      <c r="E4845" s="2" t="s">
        <v>42</v>
      </c>
      <c r="F4845" s="2" t="s">
        <v>55</v>
      </c>
      <c r="G4845" s="2">
        <v>6.0000000000000001E-3</v>
      </c>
      <c r="H4845" s="2">
        <f>IF(OR(G4845="",G4846="",G4847="",G4848=""),"",(SUMIF(A4845:A$7000,A4845,G4845:G$7000)))</f>
        <v>2.6200000000000001E-2</v>
      </c>
      <c r="I4845" s="55" t="str">
        <f t="shared" si="456"/>
        <v/>
      </c>
      <c r="J4845" s="61" t="str">
        <f t="shared" si="452"/>
        <v/>
      </c>
      <c r="K4845" s="55">
        <f t="array" ref="K4845">(MAX(IF($A4845=InsertVoiceSwitchActivateLOG!A$1:A$7000,InsertVoiceSwitchActivateLOG!H$1:H$7000,0)))</f>
        <v>9.6099999999999991E-2</v>
      </c>
      <c r="L4845" s="55" t="str">
        <f t="shared" si="457"/>
        <v/>
      </c>
      <c r="M4845" s="55">
        <f t="shared" si="455"/>
        <v>25.7000000000005</v>
      </c>
      <c r="N4845" s="59">
        <f t="shared" si="453"/>
        <v>96</v>
      </c>
      <c r="O4845" s="59">
        <f t="shared" si="454"/>
        <v>-1</v>
      </c>
    </row>
    <row r="4846" spans="1:15" ht="12.5" customHeight="1" x14ac:dyDescent="0.35">
      <c r="A4846" s="61">
        <v>96</v>
      </c>
      <c r="B4846" s="61" t="s">
        <v>56</v>
      </c>
      <c r="C4846" s="70">
        <v>202.61150000000001</v>
      </c>
      <c r="D4846" s="59" t="s">
        <v>50</v>
      </c>
      <c r="E4846" s="61" t="s">
        <v>42</v>
      </c>
      <c r="F4846" s="61" t="s">
        <v>55</v>
      </c>
      <c r="G4846" s="61">
        <v>4.4999999999999997E-3</v>
      </c>
      <c r="H4846" s="61">
        <f>IF(OR(G4846="",G4847="",G4848="",G4849=""),"",(SUMIF(A4846:A$7000,A4846,G4846:G$7000)))</f>
        <v>2.0200000000000003E-2</v>
      </c>
      <c r="I4846" s="61" t="str">
        <f t="shared" si="456"/>
        <v/>
      </c>
      <c r="J4846" s="61" t="str">
        <f t="shared" si="452"/>
        <v/>
      </c>
      <c r="K4846" s="61">
        <f t="array" ref="K4846">(MAX(IF($A4846=InsertVoiceSwitchActivateLOG!A$1:A$7000,InsertVoiceSwitchActivateLOG!H$1:H$7000,0)))</f>
        <v>9.6099999999999991E-2</v>
      </c>
      <c r="L4846" s="61" t="str">
        <f t="shared" si="457"/>
        <v/>
      </c>
      <c r="M4846" s="61">
        <f t="shared" si="455"/>
        <v>20.399999999995089</v>
      </c>
      <c r="N4846" s="59">
        <f t="shared" si="453"/>
        <v>96</v>
      </c>
      <c r="O4846" s="59">
        <f t="shared" si="454"/>
        <v>1</v>
      </c>
    </row>
    <row r="4847" spans="1:15" ht="12.5" customHeight="1" x14ac:dyDescent="0.35">
      <c r="A4847" s="2">
        <v>96</v>
      </c>
      <c r="B4847" s="2" t="s">
        <v>56</v>
      </c>
      <c r="C4847" s="69">
        <v>202.6319</v>
      </c>
      <c r="D4847" t="s">
        <v>50</v>
      </c>
      <c r="E4847" s="2" t="s">
        <v>42</v>
      </c>
      <c r="F4847" s="2" t="s">
        <v>55</v>
      </c>
      <c r="G4847" s="2">
        <v>1.1900000000000001E-2</v>
      </c>
      <c r="H4847" s="2" t="str">
        <f>IF(OR(G4847="",G4848="",G4849="",G4850=""),"",(SUMIF(A4847:A$7000,A4847,G4847:G$7000)))</f>
        <v/>
      </c>
      <c r="I4847" s="55" t="str">
        <f t="shared" si="456"/>
        <v/>
      </c>
      <c r="J4847" s="61" t="str">
        <f t="shared" si="452"/>
        <v/>
      </c>
      <c r="K4847" s="55">
        <f t="array" ref="K4847">(MAX(IF($A4847=InsertVoiceSwitchActivateLOG!A$1:A$7000,InsertVoiceSwitchActivateLOG!H$1:H$7000,0)))</f>
        <v>9.6099999999999991E-2</v>
      </c>
      <c r="L4847" s="55" t="str">
        <f t="shared" si="457"/>
        <v/>
      </c>
      <c r="M4847" s="55">
        <f t="shared" si="455"/>
        <v>20.399999999995089</v>
      </c>
      <c r="N4847" s="59">
        <f t="shared" si="453"/>
        <v>96</v>
      </c>
      <c r="O4847" s="59">
        <f t="shared" si="454"/>
        <v>-1</v>
      </c>
    </row>
    <row r="4848" spans="1:15" ht="12.5" customHeight="1" x14ac:dyDescent="0.35">
      <c r="A4848" s="61">
        <v>96</v>
      </c>
      <c r="B4848" s="61" t="s">
        <v>56</v>
      </c>
      <c r="C4848" s="70">
        <v>202.64830000000001</v>
      </c>
      <c r="D4848" s="59" t="s">
        <v>50</v>
      </c>
      <c r="E4848" s="61" t="s">
        <v>42</v>
      </c>
      <c r="F4848" s="61" t="s">
        <v>55</v>
      </c>
      <c r="G4848" s="61">
        <v>3.5000000000000001E-3</v>
      </c>
      <c r="H4848" s="61" t="str">
        <f>IF(OR(G4848="",G4849="",G4850="",G4851=""),"",(SUMIF(A4848:A$7000,A4848,G4848:G$7000)))</f>
        <v/>
      </c>
      <c r="I4848" s="61" t="str">
        <f t="shared" si="456"/>
        <v/>
      </c>
      <c r="J4848" s="61" t="str">
        <f t="shared" si="452"/>
        <v/>
      </c>
      <c r="K4848" s="61">
        <f t="array" ref="K4848">(MAX(IF($A4848=InsertVoiceSwitchActivateLOG!A$1:A$7000,InsertVoiceSwitchActivateLOG!H$1:H$7000,0)))</f>
        <v>9.6099999999999991E-2</v>
      </c>
      <c r="L4848" s="61" t="str">
        <f t="shared" si="457"/>
        <v/>
      </c>
      <c r="M4848" s="61">
        <f t="shared" si="455"/>
        <v>16.400000000004411</v>
      </c>
      <c r="N4848" s="59">
        <f t="shared" si="453"/>
        <v>96</v>
      </c>
      <c r="O4848" s="59">
        <f t="shared" si="454"/>
        <v>-1</v>
      </c>
    </row>
    <row r="4849" spans="1:15" ht="12.5" customHeight="1" x14ac:dyDescent="0.35">
      <c r="A4849" s="2">
        <v>96</v>
      </c>
      <c r="B4849" s="2" t="s">
        <v>54</v>
      </c>
      <c r="C4849" s="69">
        <v>202.6695</v>
      </c>
      <c r="D4849" t="s">
        <v>50</v>
      </c>
      <c r="E4849" s="2" t="s">
        <v>42</v>
      </c>
      <c r="F4849" s="2" t="s">
        <v>55</v>
      </c>
      <c r="G4849" s="2">
        <v>2.9999999999999997E-4</v>
      </c>
      <c r="H4849" s="2" t="str">
        <f>IF(OR(G4849="",G4850="",G4851="",G4852=""),"",(SUMIF(A4849:A$7000,A4849,G4849:G$7000)))</f>
        <v/>
      </c>
      <c r="I4849" s="55" t="str">
        <f t="shared" si="456"/>
        <v/>
      </c>
      <c r="J4849" s="61" t="str">
        <f t="shared" si="452"/>
        <v/>
      </c>
      <c r="K4849" s="55">
        <f t="array" ref="K4849">(MAX(IF($A4849=InsertVoiceSwitchActivateLOG!A$1:A$7000,InsertVoiceSwitchActivateLOG!H$1:H$7000,0)))</f>
        <v>9.6099999999999991E-2</v>
      </c>
      <c r="L4849" s="55" t="str">
        <f t="shared" si="457"/>
        <v/>
      </c>
      <c r="M4849" s="55">
        <f t="shared" si="455"/>
        <v>21.199999999993224</v>
      </c>
      <c r="N4849" s="59" t="str">
        <f t="shared" si="453"/>
        <v/>
      </c>
      <c r="O4849" s="59" t="str">
        <f t="shared" si="454"/>
        <v/>
      </c>
    </row>
    <row r="4850" spans="1:15" ht="12.5" customHeight="1" x14ac:dyDescent="0.35">
      <c r="A4850" s="61">
        <v>96</v>
      </c>
      <c r="B4850" s="61" t="s">
        <v>54</v>
      </c>
      <c r="C4850" s="70">
        <v>202.7072</v>
      </c>
      <c r="D4850" s="59" t="s">
        <v>50</v>
      </c>
      <c r="E4850" s="61" t="s">
        <v>42</v>
      </c>
      <c r="F4850" s="61" t="s">
        <v>55</v>
      </c>
      <c r="G4850" s="61"/>
      <c r="H4850" s="61" t="str">
        <f>IF(OR(G4850="",G4851="",G4852="",G4853=""),"",(SUMIF(A4850:A$7000,A4850,G4850:G$7000)))</f>
        <v/>
      </c>
      <c r="I4850" s="61" t="str">
        <f t="shared" si="456"/>
        <v/>
      </c>
      <c r="J4850" s="61" t="str">
        <f t="shared" si="452"/>
        <v/>
      </c>
      <c r="K4850" s="61">
        <f t="array" ref="K4850">(MAX(IF($A4850=InsertVoiceSwitchActivateLOG!A$1:A$7000,InsertVoiceSwitchActivateLOG!H$1:H$7000,0)))</f>
        <v>9.6099999999999991E-2</v>
      </c>
      <c r="L4850" s="61" t="str">
        <f t="shared" si="457"/>
        <v/>
      </c>
      <c r="M4850" s="61">
        <f t="shared" si="455"/>
        <v>37.700000000000955</v>
      </c>
      <c r="N4850" s="59" t="str">
        <f t="shared" si="453"/>
        <v/>
      </c>
      <c r="O4850" s="59" t="str">
        <f t="shared" si="454"/>
        <v/>
      </c>
    </row>
    <row r="4851" spans="1:15" ht="12.5" customHeight="1" x14ac:dyDescent="0.35">
      <c r="A4851" s="2">
        <v>96</v>
      </c>
      <c r="B4851" s="2" t="s">
        <v>54</v>
      </c>
      <c r="C4851" s="69">
        <v>202.72929999999999</v>
      </c>
      <c r="D4851" t="s">
        <v>50</v>
      </c>
      <c r="E4851" s="2" t="s">
        <v>42</v>
      </c>
      <c r="F4851" s="2" t="s">
        <v>55</v>
      </c>
      <c r="G4851" s="2"/>
      <c r="H4851" s="2" t="str">
        <f>IF(OR(G4851="",G4852="",G4853="",G4854=""),"",(SUMIF(A4851:A$7000,A4851,G4851:G$7000)))</f>
        <v/>
      </c>
      <c r="I4851" s="55" t="str">
        <f t="shared" si="456"/>
        <v/>
      </c>
      <c r="J4851" s="61" t="str">
        <f t="shared" si="452"/>
        <v/>
      </c>
      <c r="K4851" s="55">
        <f t="array" ref="K4851">(MAX(IF($A4851=InsertVoiceSwitchActivateLOG!A$1:A$7000,InsertVoiceSwitchActivateLOG!H$1:H$7000,0)))</f>
        <v>9.6099999999999991E-2</v>
      </c>
      <c r="L4851" s="55" t="str">
        <f t="shared" si="457"/>
        <v/>
      </c>
      <c r="M4851" s="55">
        <f t="shared" si="455"/>
        <v>22.099999999994679</v>
      </c>
      <c r="N4851" s="59" t="str">
        <f t="shared" si="453"/>
        <v/>
      </c>
      <c r="O4851" s="59" t="str">
        <f t="shared" si="454"/>
        <v/>
      </c>
    </row>
    <row r="4852" spans="1:15" ht="12.5" customHeight="1" x14ac:dyDescent="0.35">
      <c r="A4852" s="61">
        <v>97</v>
      </c>
      <c r="B4852" s="61" t="s">
        <v>54</v>
      </c>
      <c r="C4852" s="70">
        <v>203.7482</v>
      </c>
      <c r="D4852" s="59" t="s">
        <v>50</v>
      </c>
      <c r="E4852" s="61" t="s">
        <v>43</v>
      </c>
      <c r="F4852" s="61" t="s">
        <v>55</v>
      </c>
      <c r="G4852" s="61"/>
      <c r="H4852" s="61" t="str">
        <f>IF(OR(G4852="",G4853="",G4854="",G4855=""),"",(SUMIF(A4852:A$7000,A4852,G4852:G$7000)))</f>
        <v/>
      </c>
      <c r="I4852" s="61" t="str">
        <f t="shared" si="456"/>
        <v/>
      </c>
      <c r="J4852" s="61" t="str">
        <f t="shared" si="452"/>
        <v/>
      </c>
      <c r="K4852" s="61">
        <f t="array" ref="K4852">(MAX(IF($A4852=InsertVoiceSwitchActivateLOG!A$1:A$7000,InsertVoiceSwitchActivateLOG!H$1:H$7000,0)))</f>
        <v>2.1700000000000001E-2</v>
      </c>
      <c r="L4852" s="61" t="str">
        <f t="shared" si="457"/>
        <v/>
      </c>
      <c r="M4852" s="61">
        <f t="shared" si="455"/>
        <v>0</v>
      </c>
      <c r="N4852" s="59" t="str">
        <f t="shared" si="453"/>
        <v/>
      </c>
      <c r="O4852" s="59" t="str">
        <f t="shared" si="454"/>
        <v/>
      </c>
    </row>
    <row r="4853" spans="1:15" ht="12.5" customHeight="1" x14ac:dyDescent="0.35">
      <c r="A4853" s="2">
        <v>97</v>
      </c>
      <c r="B4853" s="2" t="s">
        <v>54</v>
      </c>
      <c r="C4853" s="69">
        <v>203.76390000000001</v>
      </c>
      <c r="D4853" t="s">
        <v>50</v>
      </c>
      <c r="E4853" s="2" t="s">
        <v>43</v>
      </c>
      <c r="F4853" s="2" t="s">
        <v>55</v>
      </c>
      <c r="G4853" s="2"/>
      <c r="H4853" s="2" t="str">
        <f>IF(OR(G4853="",G4854="",G4855="",G4856=""),"",(SUMIF(A4853:A$7000,A4853,G4853:G$7000)))</f>
        <v/>
      </c>
      <c r="I4853" s="55" t="str">
        <f t="shared" si="456"/>
        <v/>
      </c>
      <c r="J4853" s="61" t="str">
        <f t="shared" si="452"/>
        <v/>
      </c>
      <c r="K4853" s="55">
        <f t="array" ref="K4853">(MAX(IF($A4853=InsertVoiceSwitchActivateLOG!A$1:A$7000,InsertVoiceSwitchActivateLOG!H$1:H$7000,0)))</f>
        <v>2.1700000000000001E-2</v>
      </c>
      <c r="L4853" s="55" t="str">
        <f t="shared" si="457"/>
        <v/>
      </c>
      <c r="M4853" s="55">
        <f t="shared" si="455"/>
        <v>15.700000000009595</v>
      </c>
      <c r="N4853" s="59" t="str">
        <f t="shared" si="453"/>
        <v/>
      </c>
      <c r="O4853" s="59" t="str">
        <f t="shared" si="454"/>
        <v/>
      </c>
    </row>
    <row r="4854" spans="1:15" ht="12.5" customHeight="1" x14ac:dyDescent="0.35">
      <c r="A4854" s="61">
        <v>97</v>
      </c>
      <c r="B4854" s="61" t="s">
        <v>54</v>
      </c>
      <c r="C4854" s="70">
        <v>203.7808</v>
      </c>
      <c r="D4854" s="59" t="s">
        <v>50</v>
      </c>
      <c r="E4854" s="61" t="s">
        <v>43</v>
      </c>
      <c r="F4854" s="61" t="s">
        <v>55</v>
      </c>
      <c r="G4854" s="61"/>
      <c r="H4854" s="61" t="str">
        <f>IF(OR(G4854="",G4855="",G4856="",G4857=""),"",(SUMIF(A4854:A$7000,A4854,G4854:G$7000)))</f>
        <v/>
      </c>
      <c r="I4854" s="61" t="str">
        <f t="shared" si="456"/>
        <v/>
      </c>
      <c r="J4854" s="61" t="str">
        <f t="shared" si="452"/>
        <v/>
      </c>
      <c r="K4854" s="61">
        <f t="array" ref="K4854">(MAX(IF($A4854=InsertVoiceSwitchActivateLOG!A$1:A$7000,InsertVoiceSwitchActivateLOG!H$1:H$7000,0)))</f>
        <v>2.1700000000000001E-2</v>
      </c>
      <c r="L4854" s="61" t="str">
        <f t="shared" si="457"/>
        <v/>
      </c>
      <c r="M4854" s="61">
        <f t="shared" si="455"/>
        <v>16.899999999992588</v>
      </c>
      <c r="N4854" s="59" t="str">
        <f t="shared" si="453"/>
        <v/>
      </c>
      <c r="O4854" s="59" t="str">
        <f t="shared" si="454"/>
        <v/>
      </c>
    </row>
    <row r="4855" spans="1:15" ht="12.5" customHeight="1" x14ac:dyDescent="0.35">
      <c r="A4855" s="2">
        <v>97</v>
      </c>
      <c r="B4855" s="2" t="s">
        <v>54</v>
      </c>
      <c r="C4855" s="69">
        <v>203.79650000000001</v>
      </c>
      <c r="D4855" t="s">
        <v>50</v>
      </c>
      <c r="E4855" s="2" t="s">
        <v>43</v>
      </c>
      <c r="F4855" s="2" t="s">
        <v>55</v>
      </c>
      <c r="G4855" s="2"/>
      <c r="H4855" s="2" t="str">
        <f>IF(OR(G4855="",G4856="",G4857="",G4858=""),"",(SUMIF(A4855:A$7000,A4855,G4855:G$7000)))</f>
        <v/>
      </c>
      <c r="I4855" s="55" t="str">
        <f t="shared" si="456"/>
        <v/>
      </c>
      <c r="J4855" s="61" t="str">
        <f t="shared" si="452"/>
        <v/>
      </c>
      <c r="K4855" s="55">
        <f t="array" ref="K4855">(MAX(IF($A4855=InsertVoiceSwitchActivateLOG!A$1:A$7000,InsertVoiceSwitchActivateLOG!H$1:H$7000,0)))</f>
        <v>2.1700000000000001E-2</v>
      </c>
      <c r="L4855" s="55" t="str">
        <f t="shared" si="457"/>
        <v/>
      </c>
      <c r="M4855" s="55">
        <f t="shared" si="455"/>
        <v>15.700000000009595</v>
      </c>
      <c r="N4855" s="59" t="str">
        <f t="shared" si="453"/>
        <v/>
      </c>
      <c r="O4855" s="59" t="str">
        <f t="shared" si="454"/>
        <v/>
      </c>
    </row>
    <row r="4856" spans="1:15" ht="12.5" customHeight="1" x14ac:dyDescent="0.35">
      <c r="A4856" s="61">
        <v>97</v>
      </c>
      <c r="B4856" s="61" t="s">
        <v>54</v>
      </c>
      <c r="C4856" s="70">
        <v>203.8151</v>
      </c>
      <c r="D4856" s="59" t="s">
        <v>50</v>
      </c>
      <c r="E4856" s="61" t="s">
        <v>43</v>
      </c>
      <c r="F4856" s="61" t="s">
        <v>55</v>
      </c>
      <c r="G4856" s="61"/>
      <c r="H4856" s="61" t="str">
        <f>IF(OR(G4856="",G4857="",G4858="",G4859=""),"",(SUMIF(A4856:A$7000,A4856,G4856:G$7000)))</f>
        <v/>
      </c>
      <c r="I4856" s="61" t="str">
        <f t="shared" si="456"/>
        <v/>
      </c>
      <c r="J4856" s="61" t="str">
        <f t="shared" si="452"/>
        <v/>
      </c>
      <c r="K4856" s="61">
        <f t="array" ref="K4856">(MAX(IF($A4856=InsertVoiceSwitchActivateLOG!A$1:A$7000,InsertVoiceSwitchActivateLOG!H$1:H$7000,0)))</f>
        <v>2.1700000000000001E-2</v>
      </c>
      <c r="L4856" s="61" t="str">
        <f t="shared" si="457"/>
        <v/>
      </c>
      <c r="M4856" s="61">
        <f t="shared" si="455"/>
        <v>18.599999999992178</v>
      </c>
      <c r="N4856" s="59" t="str">
        <f t="shared" si="453"/>
        <v/>
      </c>
      <c r="O4856" s="59" t="str">
        <f t="shared" si="454"/>
        <v/>
      </c>
    </row>
    <row r="4857" spans="1:15" ht="12.5" customHeight="1" x14ac:dyDescent="0.35">
      <c r="A4857" s="2">
        <v>97</v>
      </c>
      <c r="B4857" s="2" t="s">
        <v>54</v>
      </c>
      <c r="C4857" s="69">
        <v>203.84280000000001</v>
      </c>
      <c r="D4857" t="s">
        <v>50</v>
      </c>
      <c r="E4857" s="2" t="s">
        <v>43</v>
      </c>
      <c r="F4857" s="2" t="s">
        <v>55</v>
      </c>
      <c r="G4857" s="2"/>
      <c r="H4857" s="2" t="str">
        <f>IF(OR(G4857="",G4858="",G4859="",G4860=""),"",(SUMIF(A4857:A$7000,A4857,G4857:G$7000)))</f>
        <v/>
      </c>
      <c r="I4857" s="55" t="str">
        <f t="shared" si="456"/>
        <v/>
      </c>
      <c r="J4857" s="61" t="str">
        <f t="shared" si="452"/>
        <v/>
      </c>
      <c r="K4857" s="55">
        <f t="array" ref="K4857">(MAX(IF($A4857=InsertVoiceSwitchActivateLOG!A$1:A$7000,InsertVoiceSwitchActivateLOG!H$1:H$7000,0)))</f>
        <v>2.1700000000000001E-2</v>
      </c>
      <c r="L4857" s="55" t="str">
        <f t="shared" si="457"/>
        <v/>
      </c>
      <c r="M4857" s="55">
        <f t="shared" si="455"/>
        <v>27.70000000001005</v>
      </c>
      <c r="N4857" s="59" t="str">
        <f t="shared" si="453"/>
        <v/>
      </c>
      <c r="O4857" s="59" t="str">
        <f t="shared" si="454"/>
        <v/>
      </c>
    </row>
    <row r="4858" spans="1:15" ht="12.5" customHeight="1" x14ac:dyDescent="0.35">
      <c r="A4858" s="61">
        <v>97</v>
      </c>
      <c r="B4858" s="61" t="s">
        <v>54</v>
      </c>
      <c r="C4858" s="70">
        <v>203.8777</v>
      </c>
      <c r="D4858" s="59" t="s">
        <v>50</v>
      </c>
      <c r="E4858" s="61" t="s">
        <v>43</v>
      </c>
      <c r="F4858" s="61" t="s">
        <v>55</v>
      </c>
      <c r="G4858" s="61"/>
      <c r="H4858" s="61" t="str">
        <f>IF(OR(G4858="",G4859="",G4860="",G4861=""),"",(SUMIF(A4858:A$7000,A4858,G4858:G$7000)))</f>
        <v/>
      </c>
      <c r="I4858" s="61" t="str">
        <f t="shared" si="456"/>
        <v/>
      </c>
      <c r="J4858" s="61" t="str">
        <f t="shared" si="452"/>
        <v/>
      </c>
      <c r="K4858" s="61">
        <f t="array" ref="K4858">(MAX(IF($A4858=InsertVoiceSwitchActivateLOG!A$1:A$7000,InsertVoiceSwitchActivateLOG!H$1:H$7000,0)))</f>
        <v>2.1700000000000001E-2</v>
      </c>
      <c r="L4858" s="61" t="str">
        <f t="shared" si="457"/>
        <v/>
      </c>
      <c r="M4858" s="61">
        <f t="shared" si="455"/>
        <v>34.89999999999327</v>
      </c>
      <c r="N4858" s="59" t="str">
        <f t="shared" si="453"/>
        <v/>
      </c>
      <c r="O4858" s="59" t="str">
        <f t="shared" si="454"/>
        <v/>
      </c>
    </row>
    <row r="4859" spans="1:15" ht="12.5" customHeight="1" x14ac:dyDescent="0.35">
      <c r="A4859" s="2">
        <v>97</v>
      </c>
      <c r="B4859" s="2" t="s">
        <v>54</v>
      </c>
      <c r="C4859" s="69">
        <v>203.89879999999999</v>
      </c>
      <c r="D4859" t="s">
        <v>50</v>
      </c>
      <c r="E4859" s="2" t="s">
        <v>43</v>
      </c>
      <c r="F4859" s="2" t="s">
        <v>55</v>
      </c>
      <c r="G4859" s="2"/>
      <c r="H4859" s="2" t="str">
        <f>IF(OR(G4859="",G4860="",G4861="",G4862=""),"",(SUMIF(A4859:A$7000,A4859,G4859:G$7000)))</f>
        <v/>
      </c>
      <c r="I4859" s="55" t="str">
        <f t="shared" si="456"/>
        <v/>
      </c>
      <c r="J4859" s="61" t="str">
        <f t="shared" si="452"/>
        <v/>
      </c>
      <c r="K4859" s="55">
        <f t="array" ref="K4859">(MAX(IF($A4859=InsertVoiceSwitchActivateLOG!A$1:A$7000,InsertVoiceSwitchActivateLOG!H$1:H$7000,0)))</f>
        <v>2.1700000000000001E-2</v>
      </c>
      <c r="L4859" s="55" t="str">
        <f t="shared" si="457"/>
        <v/>
      </c>
      <c r="M4859" s="55">
        <f t="shared" si="455"/>
        <v>21.099999999989905</v>
      </c>
      <c r="N4859" s="59" t="str">
        <f t="shared" si="453"/>
        <v/>
      </c>
      <c r="O4859" s="59" t="str">
        <f t="shared" si="454"/>
        <v/>
      </c>
    </row>
    <row r="4860" spans="1:15" ht="12.5" customHeight="1" x14ac:dyDescent="0.35">
      <c r="A4860" s="61">
        <v>97</v>
      </c>
      <c r="B4860" s="61" t="s">
        <v>54</v>
      </c>
      <c r="C4860" s="70">
        <v>203.91730000000001</v>
      </c>
      <c r="D4860" s="59" t="s">
        <v>50</v>
      </c>
      <c r="E4860" s="61" t="s">
        <v>43</v>
      </c>
      <c r="F4860" s="61" t="s">
        <v>55</v>
      </c>
      <c r="G4860" s="61"/>
      <c r="H4860" s="61" t="str">
        <f>IF(OR(G4860="",G4861="",G4862="",G4863=""),"",(SUMIF(A4860:A$7000,A4860,G4860:G$7000)))</f>
        <v/>
      </c>
      <c r="I4860" s="61" t="str">
        <f t="shared" si="456"/>
        <v/>
      </c>
      <c r="J4860" s="61" t="str">
        <f t="shared" si="452"/>
        <v/>
      </c>
      <c r="K4860" s="61">
        <f t="array" ref="K4860">(MAX(IF($A4860=InsertVoiceSwitchActivateLOG!A$1:A$7000,InsertVoiceSwitchActivateLOG!H$1:H$7000,0)))</f>
        <v>2.1700000000000001E-2</v>
      </c>
      <c r="L4860" s="61" t="str">
        <f t="shared" si="457"/>
        <v/>
      </c>
      <c r="M4860" s="61">
        <f t="shared" si="455"/>
        <v>18.50000000001728</v>
      </c>
      <c r="N4860" s="59" t="str">
        <f t="shared" si="453"/>
        <v/>
      </c>
      <c r="O4860" s="59" t="str">
        <f t="shared" si="454"/>
        <v/>
      </c>
    </row>
    <row r="4861" spans="1:15" ht="12.5" customHeight="1" x14ac:dyDescent="0.35">
      <c r="A4861" s="2">
        <v>97</v>
      </c>
      <c r="B4861" s="2" t="s">
        <v>54</v>
      </c>
      <c r="C4861" s="69">
        <v>203.9357</v>
      </c>
      <c r="D4861" t="s">
        <v>50</v>
      </c>
      <c r="E4861" s="2" t="s">
        <v>43</v>
      </c>
      <c r="F4861" s="2" t="s">
        <v>55</v>
      </c>
      <c r="G4861" s="2"/>
      <c r="H4861" s="2" t="str">
        <f>IF(OR(G4861="",G4862="",G4863="",G4864=""),"",(SUMIF(A4861:A$7000,A4861,G4861:G$7000)))</f>
        <v/>
      </c>
      <c r="I4861" s="55" t="str">
        <f t="shared" si="456"/>
        <v/>
      </c>
      <c r="J4861" s="61" t="str">
        <f t="shared" si="452"/>
        <v/>
      </c>
      <c r="K4861" s="55">
        <f t="array" ref="K4861">(MAX(IF($A4861=InsertVoiceSwitchActivateLOG!A$1:A$7000,InsertVoiceSwitchActivateLOG!H$1:H$7000,0)))</f>
        <v>2.1700000000000001E-2</v>
      </c>
      <c r="L4861" s="55" t="str">
        <f t="shared" si="457"/>
        <v/>
      </c>
      <c r="M4861" s="55">
        <f t="shared" si="455"/>
        <v>18.399999999985539</v>
      </c>
      <c r="N4861" s="59" t="str">
        <f t="shared" si="453"/>
        <v/>
      </c>
      <c r="O4861" s="59" t="str">
        <f t="shared" si="454"/>
        <v/>
      </c>
    </row>
    <row r="4862" spans="1:15" ht="12.5" customHeight="1" x14ac:dyDescent="0.35">
      <c r="A4862" s="61">
        <v>97</v>
      </c>
      <c r="B4862" s="61" t="s">
        <v>54</v>
      </c>
      <c r="C4862" s="70">
        <v>203.9562</v>
      </c>
      <c r="D4862" s="59" t="s">
        <v>50</v>
      </c>
      <c r="E4862" s="61" t="s">
        <v>43</v>
      </c>
      <c r="F4862" s="61" t="s">
        <v>55</v>
      </c>
      <c r="G4862" s="61"/>
      <c r="H4862" s="61" t="str">
        <f>IF(OR(G4862="",G4863="",G4864="",G4865=""),"",(SUMIF(A4862:A$7000,A4862,G4862:G$7000)))</f>
        <v/>
      </c>
      <c r="I4862" s="61" t="str">
        <f t="shared" si="456"/>
        <v/>
      </c>
      <c r="J4862" s="61" t="str">
        <f t="shared" si="452"/>
        <v/>
      </c>
      <c r="K4862" s="61">
        <f t="array" ref="K4862">(MAX(IF($A4862=InsertVoiceSwitchActivateLOG!A$1:A$7000,InsertVoiceSwitchActivateLOG!H$1:H$7000,0)))</f>
        <v>2.1700000000000001E-2</v>
      </c>
      <c r="L4862" s="61" t="str">
        <f t="shared" si="457"/>
        <v/>
      </c>
      <c r="M4862" s="61">
        <f t="shared" si="455"/>
        <v>20.499999999998408</v>
      </c>
      <c r="N4862" s="59" t="str">
        <f t="shared" si="453"/>
        <v/>
      </c>
      <c r="O4862" s="59" t="str">
        <f t="shared" si="454"/>
        <v/>
      </c>
    </row>
    <row r="4863" spans="1:15" ht="12.5" customHeight="1" x14ac:dyDescent="0.35">
      <c r="A4863" s="2">
        <v>97</v>
      </c>
      <c r="B4863" s="2" t="s">
        <v>54</v>
      </c>
      <c r="C4863" s="69">
        <v>203.97280000000001</v>
      </c>
      <c r="D4863" t="s">
        <v>50</v>
      </c>
      <c r="E4863" s="2" t="s">
        <v>43</v>
      </c>
      <c r="F4863" s="2" t="s">
        <v>55</v>
      </c>
      <c r="G4863" s="2"/>
      <c r="H4863" s="2" t="str">
        <f>IF(OR(G4863="",G4864="",G4865="",G4866=""),"",(SUMIF(A4863:A$7000,A4863,G4863:G$7000)))</f>
        <v/>
      </c>
      <c r="I4863" s="55" t="str">
        <f t="shared" si="456"/>
        <v/>
      </c>
      <c r="J4863" s="61" t="str">
        <f t="shared" si="452"/>
        <v/>
      </c>
      <c r="K4863" s="55">
        <f t="array" ref="K4863">(MAX(IF($A4863=InsertVoiceSwitchActivateLOG!A$1:A$7000,InsertVoiceSwitchActivateLOG!H$1:H$7000,0)))</f>
        <v>2.1700000000000001E-2</v>
      </c>
      <c r="L4863" s="55" t="str">
        <f t="shared" si="457"/>
        <v/>
      </c>
      <c r="M4863" s="55">
        <f t="shared" si="455"/>
        <v>16.60000000001105</v>
      </c>
      <c r="N4863" s="59" t="str">
        <f t="shared" si="453"/>
        <v/>
      </c>
      <c r="O4863" s="59" t="str">
        <f t="shared" si="454"/>
        <v/>
      </c>
    </row>
    <row r="4864" spans="1:15" ht="12.5" customHeight="1" x14ac:dyDescent="0.35">
      <c r="A4864" s="61">
        <v>97</v>
      </c>
      <c r="B4864" s="61" t="s">
        <v>54</v>
      </c>
      <c r="C4864" s="70">
        <v>203.99549999999999</v>
      </c>
      <c r="D4864" s="59" t="s">
        <v>50</v>
      </c>
      <c r="E4864" s="61" t="s">
        <v>43</v>
      </c>
      <c r="F4864" s="61" t="s">
        <v>55</v>
      </c>
      <c r="G4864" s="61">
        <v>1E-4</v>
      </c>
      <c r="H4864" s="61" t="str">
        <f>IF(OR(G4864="",G4865="",G4866="",G4867=""),"",(SUMIF(A4864:A$7000,A4864,G4864:G$7000)))</f>
        <v/>
      </c>
      <c r="I4864" s="61" t="str">
        <f t="shared" si="456"/>
        <v/>
      </c>
      <c r="J4864" s="61" t="str">
        <f t="shared" si="452"/>
        <v/>
      </c>
      <c r="K4864" s="61">
        <f t="array" ref="K4864">(MAX(IF($A4864=InsertVoiceSwitchActivateLOG!A$1:A$7000,InsertVoiceSwitchActivateLOG!H$1:H$7000,0)))</f>
        <v>2.1700000000000001E-2</v>
      </c>
      <c r="L4864" s="61" t="str">
        <f t="shared" si="457"/>
        <v/>
      </c>
      <c r="M4864" s="61">
        <f t="shared" si="455"/>
        <v>22.699999999986176</v>
      </c>
      <c r="N4864" s="59" t="str">
        <f t="shared" si="453"/>
        <v/>
      </c>
      <c r="O4864" s="59" t="str">
        <f t="shared" si="454"/>
        <v/>
      </c>
    </row>
    <row r="4865" spans="1:15" ht="12.5" customHeight="1" x14ac:dyDescent="0.35">
      <c r="A4865" s="2">
        <v>97</v>
      </c>
      <c r="B4865" s="2" t="s">
        <v>54</v>
      </c>
      <c r="C4865" s="69">
        <v>204.02529999999999</v>
      </c>
      <c r="D4865" t="s">
        <v>50</v>
      </c>
      <c r="E4865" s="2" t="s">
        <v>43</v>
      </c>
      <c r="F4865" s="2" t="s">
        <v>55</v>
      </c>
      <c r="G4865" s="2"/>
      <c r="H4865" s="2" t="str">
        <f>IF(OR(G4865="",G4866="",G4867="",G4868=""),"",(SUMIF(A4865:A$7000,A4865,G4865:G$7000)))</f>
        <v/>
      </c>
      <c r="I4865" s="55" t="str">
        <f t="shared" si="456"/>
        <v/>
      </c>
      <c r="J4865" s="61" t="str">
        <f t="shared" si="452"/>
        <v/>
      </c>
      <c r="K4865" s="55">
        <f t="array" ref="K4865">(MAX(IF($A4865=InsertVoiceSwitchActivateLOG!A$1:A$7000,InsertVoiceSwitchActivateLOG!H$1:H$7000,0)))</f>
        <v>2.1700000000000001E-2</v>
      </c>
      <c r="L4865" s="55" t="str">
        <f t="shared" si="457"/>
        <v/>
      </c>
      <c r="M4865" s="55">
        <f t="shared" si="455"/>
        <v>29.799999999994498</v>
      </c>
      <c r="N4865" s="59" t="str">
        <f t="shared" si="453"/>
        <v/>
      </c>
      <c r="O4865" s="59" t="str">
        <f t="shared" si="454"/>
        <v/>
      </c>
    </row>
    <row r="4866" spans="1:15" ht="12.5" customHeight="1" x14ac:dyDescent="0.35">
      <c r="A4866" s="61">
        <v>97</v>
      </c>
      <c r="B4866" s="61" t="s">
        <v>54</v>
      </c>
      <c r="C4866" s="70">
        <v>204.0444</v>
      </c>
      <c r="D4866" s="59" t="s">
        <v>50</v>
      </c>
      <c r="E4866" s="61" t="s">
        <v>43</v>
      </c>
      <c r="F4866" s="61" t="s">
        <v>55</v>
      </c>
      <c r="G4866" s="61"/>
      <c r="H4866" s="61" t="str">
        <f>IF(OR(G4866="",G4867="",G4868="",G4869=""),"",(SUMIF(A4866:A$7000,A4866,G4866:G$7000)))</f>
        <v/>
      </c>
      <c r="I4866" s="61" t="str">
        <f t="shared" si="456"/>
        <v/>
      </c>
      <c r="J4866" s="61" t="str">
        <f t="shared" si="452"/>
        <v/>
      </c>
      <c r="K4866" s="61">
        <f t="array" ref="K4866">(MAX(IF($A4866=InsertVoiceSwitchActivateLOG!A$1:A$7000,InsertVoiceSwitchActivateLOG!H$1:H$7000,0)))</f>
        <v>2.1700000000000001E-2</v>
      </c>
      <c r="L4866" s="61" t="str">
        <f t="shared" si="457"/>
        <v/>
      </c>
      <c r="M4866" s="61">
        <f t="shared" si="455"/>
        <v>19.100000000008777</v>
      </c>
      <c r="N4866" s="59" t="str">
        <f t="shared" si="453"/>
        <v/>
      </c>
      <c r="O4866" s="59" t="str">
        <f t="shared" si="454"/>
        <v/>
      </c>
    </row>
    <row r="4867" spans="1:15" ht="12.5" customHeight="1" x14ac:dyDescent="0.35">
      <c r="A4867" s="2">
        <v>97</v>
      </c>
      <c r="B4867" s="2" t="s">
        <v>54</v>
      </c>
      <c r="C4867" s="69">
        <v>204.06780000000001</v>
      </c>
      <c r="D4867" t="s">
        <v>50</v>
      </c>
      <c r="E4867" s="2" t="s">
        <v>43</v>
      </c>
      <c r="F4867" s="2" t="s">
        <v>55</v>
      </c>
      <c r="G4867" s="2"/>
      <c r="H4867" s="2" t="str">
        <f>IF(OR(G4867="",G4868="",G4869="",G4870=""),"",(SUMIF(A4867:A$7000,A4867,G4867:G$7000)))</f>
        <v/>
      </c>
      <c r="I4867" s="55" t="str">
        <f t="shared" si="456"/>
        <v/>
      </c>
      <c r="J4867" s="61" t="str">
        <f t="shared" si="452"/>
        <v/>
      </c>
      <c r="K4867" s="55">
        <f t="array" ref="K4867">(MAX(IF($A4867=InsertVoiceSwitchActivateLOG!A$1:A$7000,InsertVoiceSwitchActivateLOG!H$1:H$7000,0)))</f>
        <v>2.1700000000000001E-2</v>
      </c>
      <c r="L4867" s="55" t="str">
        <f t="shared" si="457"/>
        <v/>
      </c>
      <c r="M4867" s="55">
        <f t="shared" si="455"/>
        <v>23.400000000009413</v>
      </c>
      <c r="N4867" s="59" t="str">
        <f t="shared" si="453"/>
        <v/>
      </c>
      <c r="O4867" s="59" t="str">
        <f t="shared" si="454"/>
        <v/>
      </c>
    </row>
    <row r="4868" spans="1:15" ht="12.5" customHeight="1" x14ac:dyDescent="0.35">
      <c r="A4868" s="61">
        <v>97</v>
      </c>
      <c r="B4868" s="61" t="s">
        <v>54</v>
      </c>
      <c r="C4868" s="70">
        <v>204.08619999999999</v>
      </c>
      <c r="D4868" s="59" t="s">
        <v>50</v>
      </c>
      <c r="E4868" s="61" t="s">
        <v>43</v>
      </c>
      <c r="F4868" s="61" t="s">
        <v>55</v>
      </c>
      <c r="G4868" s="61"/>
      <c r="H4868" s="61" t="str">
        <f>IF(OR(G4868="",G4869="",G4870="",G4871=""),"",(SUMIF(A4868:A$7000,A4868,G4868:G$7000)))</f>
        <v/>
      </c>
      <c r="I4868" s="61" t="str">
        <f t="shared" si="456"/>
        <v/>
      </c>
      <c r="J4868" s="61" t="str">
        <f t="shared" si="452"/>
        <v/>
      </c>
      <c r="K4868" s="61">
        <f t="array" ref="K4868">(MAX(IF($A4868=InsertVoiceSwitchActivateLOG!A$1:A$7000,InsertVoiceSwitchActivateLOG!H$1:H$7000,0)))</f>
        <v>2.1700000000000001E-2</v>
      </c>
      <c r="L4868" s="61" t="str">
        <f t="shared" si="457"/>
        <v/>
      </c>
      <c r="M4868" s="61">
        <f t="shared" si="455"/>
        <v>18.399999999985539</v>
      </c>
      <c r="N4868" s="59" t="str">
        <f t="shared" si="453"/>
        <v/>
      </c>
      <c r="O4868" s="59" t="str">
        <f t="shared" si="454"/>
        <v/>
      </c>
    </row>
    <row r="4869" spans="1:15" ht="12.5" customHeight="1" x14ac:dyDescent="0.35">
      <c r="A4869" s="2">
        <v>97</v>
      </c>
      <c r="B4869" s="2" t="s">
        <v>54</v>
      </c>
      <c r="C4869" s="69">
        <v>204.10839999999999</v>
      </c>
      <c r="D4869" t="s">
        <v>50</v>
      </c>
      <c r="E4869" s="2" t="s">
        <v>43</v>
      </c>
      <c r="F4869" s="2" t="s">
        <v>55</v>
      </c>
      <c r="G4869" s="2"/>
      <c r="H4869" s="2" t="str">
        <f>IF(OR(G4869="",G4870="",G4871="",G4872=""),"",(SUMIF(A4869:A$7000,A4869,G4869:G$7000)))</f>
        <v/>
      </c>
      <c r="I4869" s="55" t="str">
        <f t="shared" si="456"/>
        <v/>
      </c>
      <c r="J4869" s="61" t="str">
        <f t="shared" si="452"/>
        <v/>
      </c>
      <c r="K4869" s="55">
        <f t="array" ref="K4869">(MAX(IF($A4869=InsertVoiceSwitchActivateLOG!A$1:A$7000,InsertVoiceSwitchActivateLOG!H$1:H$7000,0)))</f>
        <v>2.1700000000000001E-2</v>
      </c>
      <c r="L4869" s="55" t="str">
        <f t="shared" si="457"/>
        <v/>
      </c>
      <c r="M4869" s="55">
        <f t="shared" si="455"/>
        <v>22.199999999997999</v>
      </c>
      <c r="N4869" s="59" t="str">
        <f t="shared" si="453"/>
        <v/>
      </c>
      <c r="O4869" s="59" t="str">
        <f t="shared" si="454"/>
        <v/>
      </c>
    </row>
    <row r="4870" spans="1:15" ht="12.5" customHeight="1" x14ac:dyDescent="0.35">
      <c r="A4870" s="61">
        <v>97</v>
      </c>
      <c r="B4870" s="61" t="s">
        <v>54</v>
      </c>
      <c r="C4870" s="70">
        <v>204.1275</v>
      </c>
      <c r="D4870" s="59" t="s">
        <v>50</v>
      </c>
      <c r="E4870" s="61" t="s">
        <v>43</v>
      </c>
      <c r="F4870" s="61" t="s">
        <v>55</v>
      </c>
      <c r="G4870" s="61"/>
      <c r="H4870" s="61" t="str">
        <f>IF(OR(G4870="",G4871="",G4872="",G4873=""),"",(SUMIF(A4870:A$7000,A4870,G4870:G$7000)))</f>
        <v/>
      </c>
      <c r="I4870" s="61" t="str">
        <f t="shared" si="456"/>
        <v/>
      </c>
      <c r="J4870" s="61" t="str">
        <f t="shared" si="452"/>
        <v/>
      </c>
      <c r="K4870" s="61">
        <f t="array" ref="K4870">(MAX(IF($A4870=InsertVoiceSwitchActivateLOG!A$1:A$7000,InsertVoiceSwitchActivateLOG!H$1:H$7000,0)))</f>
        <v>2.1700000000000001E-2</v>
      </c>
      <c r="L4870" s="61" t="str">
        <f t="shared" si="457"/>
        <v/>
      </c>
      <c r="M4870" s="61">
        <f t="shared" si="455"/>
        <v>19.100000000008777</v>
      </c>
      <c r="N4870" s="59" t="str">
        <f t="shared" si="453"/>
        <v/>
      </c>
      <c r="O4870" s="59" t="str">
        <f t="shared" si="454"/>
        <v/>
      </c>
    </row>
    <row r="4871" spans="1:15" ht="12.5" customHeight="1" x14ac:dyDescent="0.35">
      <c r="A4871" s="2">
        <v>97</v>
      </c>
      <c r="B4871" s="2" t="s">
        <v>54</v>
      </c>
      <c r="C4871" s="69">
        <v>204.15559999999999</v>
      </c>
      <c r="D4871" t="s">
        <v>50</v>
      </c>
      <c r="E4871" s="2" t="s">
        <v>43</v>
      </c>
      <c r="F4871" s="2" t="s">
        <v>55</v>
      </c>
      <c r="G4871" s="2">
        <v>2.0000000000000001E-4</v>
      </c>
      <c r="H4871" s="2">
        <f>IF(OR(G4871="",G4872="",G4873="",G4874=""),"",(SUMIF(A4871:A$7000,A4871,G4871:G$7000)))</f>
        <v>2.1700000000000001E-2</v>
      </c>
      <c r="I4871" s="55">
        <f t="shared" si="456"/>
        <v>97</v>
      </c>
      <c r="J4871" s="61" t="str">
        <f t="shared" si="452"/>
        <v>TaskB</v>
      </c>
      <c r="K4871" s="55">
        <f t="array" ref="K4871">(MAX(IF($A4871=InsertVoiceSwitchActivateLOG!A$1:A$7000,InsertVoiceSwitchActivateLOG!H$1:H$7000,0)))</f>
        <v>2.1700000000000001E-2</v>
      </c>
      <c r="L4871" s="55">
        <f t="shared" si="457"/>
        <v>204.15559999999999</v>
      </c>
      <c r="M4871" s="55">
        <f t="shared" si="455"/>
        <v>28.099999999994907</v>
      </c>
      <c r="N4871" s="59" t="str">
        <f t="shared" si="453"/>
        <v/>
      </c>
      <c r="O4871" s="59" t="str">
        <f t="shared" si="454"/>
        <v/>
      </c>
    </row>
    <row r="4872" spans="1:15" ht="12.5" customHeight="1" x14ac:dyDescent="0.35">
      <c r="A4872" s="61">
        <v>97</v>
      </c>
      <c r="B4872" s="61" t="s">
        <v>56</v>
      </c>
      <c r="C4872" s="70">
        <v>204.18440000000001</v>
      </c>
      <c r="D4872" s="59" t="s">
        <v>50</v>
      </c>
      <c r="E4872" s="61" t="s">
        <v>43</v>
      </c>
      <c r="F4872" s="61" t="s">
        <v>55</v>
      </c>
      <c r="G4872" s="61">
        <v>1.2999999999999999E-3</v>
      </c>
      <c r="H4872" s="61">
        <f>IF(OR(G4872="",G4873="",G4874="",G4875=""),"",(SUMIF(A4872:A$7000,A4872,G4872:G$7000)))</f>
        <v>2.1499999999999998E-2</v>
      </c>
      <c r="I4872" s="61" t="str">
        <f t="shared" si="456"/>
        <v/>
      </c>
      <c r="J4872" s="61" t="str">
        <f t="shared" si="452"/>
        <v/>
      </c>
      <c r="K4872" s="61">
        <f t="array" ref="K4872">(MAX(IF($A4872=InsertVoiceSwitchActivateLOG!A$1:A$7000,InsertVoiceSwitchActivateLOG!H$1:H$7000,0)))</f>
        <v>2.1700000000000001E-2</v>
      </c>
      <c r="L4872" s="61" t="str">
        <f t="shared" si="457"/>
        <v/>
      </c>
      <c r="M4872" s="61">
        <f t="shared" si="455"/>
        <v>28.800000000018144</v>
      </c>
      <c r="N4872" s="59">
        <f t="shared" si="453"/>
        <v>97</v>
      </c>
      <c r="O4872" s="59">
        <f t="shared" si="454"/>
        <v>-1</v>
      </c>
    </row>
    <row r="4873" spans="1:15" ht="12.5" customHeight="1" x14ac:dyDescent="0.35">
      <c r="A4873" s="2">
        <v>97</v>
      </c>
      <c r="B4873" s="2" t="s">
        <v>54</v>
      </c>
      <c r="C4873" s="69">
        <v>204.2011</v>
      </c>
      <c r="D4873" t="s">
        <v>50</v>
      </c>
      <c r="E4873" s="2" t="s">
        <v>43</v>
      </c>
      <c r="F4873" s="2" t="s">
        <v>55</v>
      </c>
      <c r="G4873" s="2">
        <v>2.9999999999999997E-4</v>
      </c>
      <c r="H4873" s="2">
        <f>IF(OR(G4873="",G4874="",G4875="",G4876=""),"",(SUMIF(A4873:A$7000,A4873,G4873:G$7000)))</f>
        <v>2.0199999999999999E-2</v>
      </c>
      <c r="I4873" s="55" t="str">
        <f t="shared" si="456"/>
        <v/>
      </c>
      <c r="J4873" s="61" t="str">
        <f t="shared" si="452"/>
        <v/>
      </c>
      <c r="K4873" s="55">
        <f t="array" ref="K4873">(MAX(IF($A4873=InsertVoiceSwitchActivateLOG!A$1:A$7000,InsertVoiceSwitchActivateLOG!H$1:H$7000,0)))</f>
        <v>2.1700000000000001E-2</v>
      </c>
      <c r="L4873" s="55" t="str">
        <f t="shared" si="457"/>
        <v/>
      </c>
      <c r="M4873" s="55">
        <f t="shared" si="455"/>
        <v>16.699999999985948</v>
      </c>
      <c r="N4873" s="59">
        <f t="shared" si="453"/>
        <v>97</v>
      </c>
      <c r="O4873" s="59">
        <f t="shared" si="454"/>
        <v>1</v>
      </c>
    </row>
    <row r="4874" spans="1:15" ht="12.5" customHeight="1" x14ac:dyDescent="0.35">
      <c r="A4874" s="61">
        <v>97</v>
      </c>
      <c r="B4874" s="61" t="s">
        <v>54</v>
      </c>
      <c r="C4874" s="70">
        <v>204.21889999999999</v>
      </c>
      <c r="D4874" s="59" t="s">
        <v>50</v>
      </c>
      <c r="E4874" s="61" t="s">
        <v>43</v>
      </c>
      <c r="F4874" s="61" t="s">
        <v>55</v>
      </c>
      <c r="G4874" s="61">
        <v>8.9999999999999998E-4</v>
      </c>
      <c r="H4874" s="61">
        <f>IF(OR(G4874="",G4875="",G4876="",G4877=""),"",(SUMIF(A4874:A$7000,A4874,G4874:G$7000)))</f>
        <v>1.9899999999999998E-2</v>
      </c>
      <c r="I4874" s="61" t="str">
        <f t="shared" si="456"/>
        <v/>
      </c>
      <c r="J4874" s="61" t="str">
        <f t="shared" si="452"/>
        <v/>
      </c>
      <c r="K4874" s="61">
        <f t="array" ref="K4874">(MAX(IF($A4874=InsertVoiceSwitchActivateLOG!A$1:A$7000,InsertVoiceSwitchActivateLOG!H$1:H$7000,0)))</f>
        <v>2.1700000000000001E-2</v>
      </c>
      <c r="L4874" s="61" t="str">
        <f t="shared" si="457"/>
        <v/>
      </c>
      <c r="M4874" s="61">
        <f t="shared" si="455"/>
        <v>17.799999999994043</v>
      </c>
      <c r="N4874" s="59">
        <f t="shared" si="453"/>
        <v>97</v>
      </c>
      <c r="O4874" s="59">
        <f t="shared" si="454"/>
        <v>-1</v>
      </c>
    </row>
    <row r="4875" spans="1:15" ht="12.5" customHeight="1" x14ac:dyDescent="0.35">
      <c r="A4875" s="2">
        <v>97</v>
      </c>
      <c r="B4875" s="2" t="s">
        <v>54</v>
      </c>
      <c r="C4875" s="69">
        <v>204.2363</v>
      </c>
      <c r="D4875" t="s">
        <v>50</v>
      </c>
      <c r="E4875" s="2" t="s">
        <v>43</v>
      </c>
      <c r="F4875" s="2" t="s">
        <v>55</v>
      </c>
      <c r="G4875" s="2">
        <v>5.9999999999999995E-4</v>
      </c>
      <c r="H4875" s="2">
        <f>IF(OR(G4875="",G4876="",G4877="",G4878=""),"",(SUMIF(A4875:A$7000,A4875,G4875:G$7000)))</f>
        <v>1.8999999999999996E-2</v>
      </c>
      <c r="I4875" s="55" t="str">
        <f t="shared" si="456"/>
        <v/>
      </c>
      <c r="J4875" s="61" t="str">
        <f t="shared" si="452"/>
        <v/>
      </c>
      <c r="K4875" s="55">
        <f t="array" ref="K4875">(MAX(IF($A4875=InsertVoiceSwitchActivateLOG!A$1:A$7000,InsertVoiceSwitchActivateLOG!H$1:H$7000,0)))</f>
        <v>2.1700000000000001E-2</v>
      </c>
      <c r="L4875" s="55" t="str">
        <f t="shared" si="457"/>
        <v/>
      </c>
      <c r="M4875" s="55">
        <f t="shared" si="455"/>
        <v>17.400000000009186</v>
      </c>
      <c r="N4875" s="59">
        <f t="shared" si="453"/>
        <v>97</v>
      </c>
      <c r="O4875" s="59">
        <f t="shared" si="454"/>
        <v>1</v>
      </c>
    </row>
    <row r="4876" spans="1:15" ht="12.5" customHeight="1" x14ac:dyDescent="0.35">
      <c r="A4876" s="61">
        <v>97</v>
      </c>
      <c r="B4876" s="61" t="s">
        <v>56</v>
      </c>
      <c r="C4876" s="70">
        <v>204.25800000000001</v>
      </c>
      <c r="D4876" s="59" t="s">
        <v>50</v>
      </c>
      <c r="E4876" s="61" t="s">
        <v>43</v>
      </c>
      <c r="F4876" s="61" t="s">
        <v>55</v>
      </c>
      <c r="G4876" s="61">
        <v>1.5E-3</v>
      </c>
      <c r="H4876" s="61">
        <f>IF(OR(G4876="",G4877="",G4878="",G4879=""),"",(SUMIF(A4876:A$7000,A4876,G4876:G$7000)))</f>
        <v>1.8399999999999996E-2</v>
      </c>
      <c r="I4876" s="61" t="str">
        <f t="shared" si="456"/>
        <v/>
      </c>
      <c r="J4876" s="61" t="str">
        <f t="shared" si="452"/>
        <v/>
      </c>
      <c r="K4876" s="61">
        <f t="array" ref="K4876">(MAX(IF($A4876=InsertVoiceSwitchActivateLOG!A$1:A$7000,InsertVoiceSwitchActivateLOG!H$1:H$7000,0)))</f>
        <v>2.1700000000000001E-2</v>
      </c>
      <c r="L4876" s="61" t="str">
        <f t="shared" si="457"/>
        <v/>
      </c>
      <c r="M4876" s="61">
        <f t="shared" si="455"/>
        <v>21.700000000009823</v>
      </c>
      <c r="N4876" s="59">
        <f t="shared" si="453"/>
        <v>97</v>
      </c>
      <c r="O4876" s="59">
        <f t="shared" si="454"/>
        <v>1</v>
      </c>
    </row>
    <row r="4877" spans="1:15" ht="12.5" customHeight="1" x14ac:dyDescent="0.35">
      <c r="A4877" s="2">
        <v>97</v>
      </c>
      <c r="B4877" s="2" t="s">
        <v>56</v>
      </c>
      <c r="C4877" s="69">
        <v>204.2801</v>
      </c>
      <c r="D4877" t="s">
        <v>50</v>
      </c>
      <c r="E4877" s="2" t="s">
        <v>43</v>
      </c>
      <c r="F4877" s="2" t="s">
        <v>55</v>
      </c>
      <c r="G4877" s="2">
        <v>3.5000000000000001E-3</v>
      </c>
      <c r="H4877" s="2">
        <f>IF(OR(G4877="",G4878="",G4879="",G4880=""),"",(SUMIF(A4877:A$7000,A4877,G4877:G$7000)))</f>
        <v>1.6899999999999998E-2</v>
      </c>
      <c r="I4877" s="55" t="str">
        <f t="shared" si="456"/>
        <v/>
      </c>
      <c r="J4877" s="61" t="str">
        <f t="shared" si="452"/>
        <v/>
      </c>
      <c r="K4877" s="55">
        <f t="array" ref="K4877">(MAX(IF($A4877=InsertVoiceSwitchActivateLOG!A$1:A$7000,InsertVoiceSwitchActivateLOG!H$1:H$7000,0)))</f>
        <v>2.1700000000000001E-2</v>
      </c>
      <c r="L4877" s="55" t="str">
        <f t="shared" si="457"/>
        <v/>
      </c>
      <c r="M4877" s="55">
        <f t="shared" si="455"/>
        <v>22.099999999994679</v>
      </c>
      <c r="N4877" s="59">
        <f t="shared" si="453"/>
        <v>97</v>
      </c>
      <c r="O4877" s="59">
        <f t="shared" si="454"/>
        <v>-1</v>
      </c>
    </row>
    <row r="4878" spans="1:15" ht="12.5" customHeight="1" x14ac:dyDescent="0.35">
      <c r="A4878" s="61">
        <v>97</v>
      </c>
      <c r="B4878" s="61" t="s">
        <v>56</v>
      </c>
      <c r="C4878" s="70">
        <v>204.29820000000001</v>
      </c>
      <c r="D4878" s="59" t="s">
        <v>50</v>
      </c>
      <c r="E4878" s="61" t="s">
        <v>43</v>
      </c>
      <c r="F4878" s="61" t="s">
        <v>55</v>
      </c>
      <c r="G4878" s="61">
        <v>1.4E-3</v>
      </c>
      <c r="H4878" s="61">
        <f>IF(OR(G4878="",G4879="",G4880="",G4881=""),"",(SUMIF(A4878:A$7000,A4878,G4878:G$7000)))</f>
        <v>1.3400000000000002E-2</v>
      </c>
      <c r="I4878" s="61" t="str">
        <f t="shared" si="456"/>
        <v/>
      </c>
      <c r="J4878" s="61" t="str">
        <f t="shared" si="452"/>
        <v/>
      </c>
      <c r="K4878" s="61">
        <f t="array" ref="K4878">(MAX(IF($A4878=InsertVoiceSwitchActivateLOG!A$1:A$7000,InsertVoiceSwitchActivateLOG!H$1:H$7000,0)))</f>
        <v>2.1700000000000001E-2</v>
      </c>
      <c r="L4878" s="61" t="str">
        <f t="shared" si="457"/>
        <v/>
      </c>
      <c r="M4878" s="61">
        <f t="shared" si="455"/>
        <v>18.100000000004002</v>
      </c>
      <c r="N4878" s="59">
        <f t="shared" si="453"/>
        <v>97</v>
      </c>
      <c r="O4878" s="59">
        <f t="shared" si="454"/>
        <v>1</v>
      </c>
    </row>
    <row r="4879" spans="1:15" ht="12.5" customHeight="1" x14ac:dyDescent="0.35">
      <c r="A4879" s="2">
        <v>97</v>
      </c>
      <c r="B4879" s="2" t="s">
        <v>56</v>
      </c>
      <c r="C4879" s="69">
        <v>204.3167</v>
      </c>
      <c r="D4879" t="s">
        <v>50</v>
      </c>
      <c r="E4879" s="2" t="s">
        <v>43</v>
      </c>
      <c r="F4879" s="2" t="s">
        <v>55</v>
      </c>
      <c r="G4879" s="2">
        <v>1.6999999999999999E-3</v>
      </c>
      <c r="H4879" s="2">
        <f>IF(OR(G4879="",G4880="",G4881="",G4882=""),"",(SUMIF(A4879:A$7000,A4879,G4879:G$7000)))</f>
        <v>1.2000000000000002E-2</v>
      </c>
      <c r="I4879" s="55" t="str">
        <f t="shared" si="456"/>
        <v/>
      </c>
      <c r="J4879" s="61" t="str">
        <f t="shared" si="452"/>
        <v/>
      </c>
      <c r="K4879" s="55">
        <f t="array" ref="K4879">(MAX(IF($A4879=InsertVoiceSwitchActivateLOG!A$1:A$7000,InsertVoiceSwitchActivateLOG!H$1:H$7000,0)))</f>
        <v>2.1700000000000001E-2</v>
      </c>
      <c r="L4879" s="55" t="str">
        <f t="shared" si="457"/>
        <v/>
      </c>
      <c r="M4879" s="55">
        <f t="shared" si="455"/>
        <v>18.499999999988859</v>
      </c>
      <c r="N4879" s="59">
        <f t="shared" si="453"/>
        <v>97</v>
      </c>
      <c r="O4879" s="59">
        <f t="shared" si="454"/>
        <v>1</v>
      </c>
    </row>
    <row r="4880" spans="1:15" ht="12.5" customHeight="1" x14ac:dyDescent="0.35">
      <c r="A4880" s="61">
        <v>97</v>
      </c>
      <c r="B4880" s="61" t="s">
        <v>56</v>
      </c>
      <c r="C4880" s="70">
        <v>204.33189999999999</v>
      </c>
      <c r="D4880" s="59" t="s">
        <v>50</v>
      </c>
      <c r="E4880" s="61" t="s">
        <v>43</v>
      </c>
      <c r="F4880" s="61" t="s">
        <v>55</v>
      </c>
      <c r="G4880" s="61">
        <v>2.8E-3</v>
      </c>
      <c r="H4880" s="61">
        <f>IF(OR(G4880="",G4881="",G4882="",G4883=""),"",(SUMIF(A4880:A$7000,A4880,G4880:G$7000)))</f>
        <v>1.0300000000000002E-2</v>
      </c>
      <c r="I4880" s="61" t="str">
        <f t="shared" si="456"/>
        <v/>
      </c>
      <c r="J4880" s="61" t="str">
        <f t="shared" si="452"/>
        <v/>
      </c>
      <c r="K4880" s="61">
        <f t="array" ref="K4880">(MAX(IF($A4880=InsertVoiceSwitchActivateLOG!A$1:A$7000,InsertVoiceSwitchActivateLOG!H$1:H$7000,0)))</f>
        <v>2.1700000000000001E-2</v>
      </c>
      <c r="L4880" s="61" t="str">
        <f t="shared" si="457"/>
        <v/>
      </c>
      <c r="M4880" s="61">
        <f t="shared" si="455"/>
        <v>15.199999999992997</v>
      </c>
      <c r="N4880" s="59">
        <f t="shared" si="453"/>
        <v>97</v>
      </c>
      <c r="O4880" s="59">
        <f t="shared" si="454"/>
        <v>-1</v>
      </c>
    </row>
    <row r="4881" spans="1:15" ht="12.5" customHeight="1" x14ac:dyDescent="0.35">
      <c r="A4881" s="2">
        <v>97</v>
      </c>
      <c r="B4881" s="2" t="s">
        <v>56</v>
      </c>
      <c r="C4881" s="69">
        <v>204.3502</v>
      </c>
      <c r="D4881" t="s">
        <v>50</v>
      </c>
      <c r="E4881" s="2" t="s">
        <v>43</v>
      </c>
      <c r="F4881" s="2" t="s">
        <v>55</v>
      </c>
      <c r="G4881" s="2">
        <v>1.5E-3</v>
      </c>
      <c r="H4881" s="2">
        <f>IF(OR(G4881="",G4882="",G4883="",G4884=""),"",(SUMIF(A4881:A$7000,A4881,G4881:G$7000)))</f>
        <v>7.4999999999999997E-3</v>
      </c>
      <c r="I4881" s="55" t="str">
        <f t="shared" si="456"/>
        <v/>
      </c>
      <c r="J4881" s="61" t="str">
        <f t="shared" ref="J4881:J4944" si="458">IF(L4881="","",(VLOOKUP(A4881,A4881:E11865,5,FALSE)))</f>
        <v/>
      </c>
      <c r="K4881" s="55">
        <f t="array" ref="K4881">(MAX(IF($A4881=InsertVoiceSwitchActivateLOG!A$1:A$7000,InsertVoiceSwitchActivateLOG!H$1:H$7000,0)))</f>
        <v>2.1700000000000001E-2</v>
      </c>
      <c r="L4881" s="55" t="str">
        <f t="shared" si="457"/>
        <v/>
      </c>
      <c r="M4881" s="55">
        <f t="shared" si="455"/>
        <v>18.300000000010641</v>
      </c>
      <c r="N4881" s="59">
        <f t="shared" ref="N4881:N4944" si="459">IF(AND(G4881&gt;0,G4882&gt;0,G4880&gt;0),A4881,"")</f>
        <v>97</v>
      </c>
      <c r="O4881" s="59">
        <f t="shared" ref="O4881:O4944" si="460">IF(N4881="","",(IF(G4881&gt;G4882,-1,1)))</f>
        <v>1</v>
      </c>
    </row>
    <row r="4882" spans="1:15" ht="12.5" customHeight="1" x14ac:dyDescent="0.35">
      <c r="A4882" s="61">
        <v>97</v>
      </c>
      <c r="B4882" s="61" t="s">
        <v>56</v>
      </c>
      <c r="C4882" s="70">
        <v>204.37260000000001</v>
      </c>
      <c r="D4882" s="59" t="s">
        <v>50</v>
      </c>
      <c r="E4882" s="61" t="s">
        <v>43</v>
      </c>
      <c r="F4882" s="61" t="s">
        <v>55</v>
      </c>
      <c r="G4882" s="61">
        <v>2.2000000000000001E-3</v>
      </c>
      <c r="H4882" s="61">
        <f>IF(OR(G4882="",G4883="",G4884="",G4885=""),"",(SUMIF(A4882:A$7000,A4882,G4882:G$7000)))</f>
        <v>6.0000000000000001E-3</v>
      </c>
      <c r="I4882" s="61" t="str">
        <f t="shared" si="456"/>
        <v/>
      </c>
      <c r="J4882" s="61" t="str">
        <f t="shared" si="458"/>
        <v/>
      </c>
      <c r="K4882" s="61">
        <f t="array" ref="K4882">(MAX(IF($A4882=InsertVoiceSwitchActivateLOG!A$1:A$7000,InsertVoiceSwitchActivateLOG!H$1:H$7000,0)))</f>
        <v>2.1700000000000001E-2</v>
      </c>
      <c r="L4882" s="61" t="str">
        <f t="shared" si="457"/>
        <v/>
      </c>
      <c r="M4882" s="61">
        <f t="shared" ref="M4882:M4945" si="461">IF(A4882=A4881,ABS(C4882-C4881),0)*1000</f>
        <v>22.400000000004638</v>
      </c>
      <c r="N4882" s="59">
        <f t="shared" si="459"/>
        <v>97</v>
      </c>
      <c r="O4882" s="59">
        <f t="shared" si="460"/>
        <v>-1</v>
      </c>
    </row>
    <row r="4883" spans="1:15" ht="12.5" customHeight="1" x14ac:dyDescent="0.35">
      <c r="A4883" s="2">
        <v>97</v>
      </c>
      <c r="B4883" s="2" t="s">
        <v>56</v>
      </c>
      <c r="C4883" s="69">
        <v>204.38929999999999</v>
      </c>
      <c r="D4883" t="s">
        <v>50</v>
      </c>
      <c r="E4883" s="2" t="s">
        <v>43</v>
      </c>
      <c r="F4883" s="2" t="s">
        <v>55</v>
      </c>
      <c r="G4883" s="2">
        <v>1.6000000000000001E-3</v>
      </c>
      <c r="H4883" s="2">
        <f>IF(OR(G4883="",G4884="",G4885="",G4886=""),"",(SUMIF(A4883:A$7000,A4883,G4883:G$7000)))</f>
        <v>3.8E-3</v>
      </c>
      <c r="I4883" s="55" t="str">
        <f t="shared" si="456"/>
        <v/>
      </c>
      <c r="J4883" s="61" t="str">
        <f t="shared" si="458"/>
        <v/>
      </c>
      <c r="K4883" s="55">
        <f t="array" ref="K4883">(MAX(IF($A4883=InsertVoiceSwitchActivateLOG!A$1:A$7000,InsertVoiceSwitchActivateLOG!H$1:H$7000,0)))</f>
        <v>2.1700000000000001E-2</v>
      </c>
      <c r="L4883" s="55" t="str">
        <f t="shared" si="457"/>
        <v/>
      </c>
      <c r="M4883" s="55">
        <f t="shared" si="461"/>
        <v>16.699999999985948</v>
      </c>
      <c r="N4883" s="59">
        <f t="shared" si="459"/>
        <v>97</v>
      </c>
      <c r="O4883" s="59">
        <f t="shared" si="460"/>
        <v>1</v>
      </c>
    </row>
    <row r="4884" spans="1:15" ht="12.5" customHeight="1" x14ac:dyDescent="0.35">
      <c r="A4884" s="61">
        <v>97</v>
      </c>
      <c r="B4884" s="61" t="s">
        <v>56</v>
      </c>
      <c r="C4884" s="70">
        <v>204.40539999999999</v>
      </c>
      <c r="D4884" s="59" t="s">
        <v>50</v>
      </c>
      <c r="E4884" s="61" t="s">
        <v>43</v>
      </c>
      <c r="F4884" s="61" t="s">
        <v>55</v>
      </c>
      <c r="G4884" s="61">
        <v>1.6000000000000001E-3</v>
      </c>
      <c r="H4884" s="61">
        <f>IF(OR(G4884="",G4885="",G4886="",G4887=""),"",(SUMIF(A4884:A$7000,A4884,G4884:G$7000)))</f>
        <v>2.1999999999999997E-3</v>
      </c>
      <c r="I4884" s="61" t="str">
        <f t="shared" si="456"/>
        <v/>
      </c>
      <c r="J4884" s="61" t="str">
        <f t="shared" si="458"/>
        <v/>
      </c>
      <c r="K4884" s="61">
        <f t="array" ref="K4884">(MAX(IF($A4884=InsertVoiceSwitchActivateLOG!A$1:A$7000,InsertVoiceSwitchActivateLOG!H$1:H$7000,0)))</f>
        <v>2.1700000000000001E-2</v>
      </c>
      <c r="L4884" s="61" t="str">
        <f t="shared" si="457"/>
        <v/>
      </c>
      <c r="M4884" s="61">
        <f t="shared" si="461"/>
        <v>16.099999999994452</v>
      </c>
      <c r="N4884" s="59">
        <f t="shared" si="459"/>
        <v>97</v>
      </c>
      <c r="O4884" s="59">
        <f t="shared" si="460"/>
        <v>-1</v>
      </c>
    </row>
    <row r="4885" spans="1:15" ht="12.5" customHeight="1" x14ac:dyDescent="0.35">
      <c r="A4885" s="2">
        <v>97</v>
      </c>
      <c r="B4885" s="2" t="s">
        <v>54</v>
      </c>
      <c r="C4885" s="69">
        <v>204.42169999999999</v>
      </c>
      <c r="D4885" t="s">
        <v>50</v>
      </c>
      <c r="E4885" s="2" t="s">
        <v>43</v>
      </c>
      <c r="F4885" s="2" t="s">
        <v>55</v>
      </c>
      <c r="G4885" s="2">
        <v>2.0000000000000001E-4</v>
      </c>
      <c r="H4885" s="2">
        <f>IF(OR(G4885="",G4886="",G4887="",G4888=""),"",(SUMIF(A4885:A$7000,A4885,G4885:G$7000)))</f>
        <v>6.0000000000000006E-4</v>
      </c>
      <c r="I4885" s="55" t="str">
        <f t="shared" si="456"/>
        <v/>
      </c>
      <c r="J4885" s="61" t="str">
        <f t="shared" si="458"/>
        <v/>
      </c>
      <c r="K4885" s="55">
        <f t="array" ref="K4885">(MAX(IF($A4885=InsertVoiceSwitchActivateLOG!A$1:A$7000,InsertVoiceSwitchActivateLOG!H$1:H$7000,0)))</f>
        <v>2.1700000000000001E-2</v>
      </c>
      <c r="L4885" s="55" t="str">
        <f t="shared" si="457"/>
        <v/>
      </c>
      <c r="M4885" s="55">
        <f t="shared" si="461"/>
        <v>16.300000000001091</v>
      </c>
      <c r="N4885" s="59">
        <f t="shared" si="459"/>
        <v>97</v>
      </c>
      <c r="O4885" s="59">
        <f t="shared" si="460"/>
        <v>1</v>
      </c>
    </row>
    <row r="4886" spans="1:15" ht="12.5" customHeight="1" x14ac:dyDescent="0.35">
      <c r="A4886" s="61">
        <v>97</v>
      </c>
      <c r="B4886" s="61" t="s">
        <v>54</v>
      </c>
      <c r="C4886" s="70">
        <v>204.4376</v>
      </c>
      <c r="D4886" s="59" t="s">
        <v>50</v>
      </c>
      <c r="E4886" s="61" t="s">
        <v>43</v>
      </c>
      <c r="F4886" s="61" t="s">
        <v>55</v>
      </c>
      <c r="G4886" s="61">
        <v>2.0000000000000001E-4</v>
      </c>
      <c r="H4886" s="61" t="str">
        <f>IF(OR(G4886="",G4887="",G4888="",G4889=""),"",(SUMIF(A4886:A$7000,A4886,G4886:G$7000)))</f>
        <v/>
      </c>
      <c r="I4886" s="61" t="str">
        <f t="shared" si="456"/>
        <v/>
      </c>
      <c r="J4886" s="61" t="str">
        <f t="shared" si="458"/>
        <v/>
      </c>
      <c r="K4886" s="61">
        <f t="array" ref="K4886">(MAX(IF($A4886=InsertVoiceSwitchActivateLOG!A$1:A$7000,InsertVoiceSwitchActivateLOG!H$1:H$7000,0)))</f>
        <v>2.1700000000000001E-2</v>
      </c>
      <c r="L4886" s="61" t="str">
        <f t="shared" si="457"/>
        <v/>
      </c>
      <c r="M4886" s="61">
        <f t="shared" si="461"/>
        <v>15.900000000016234</v>
      </c>
      <c r="N4886" s="59">
        <f t="shared" si="459"/>
        <v>97</v>
      </c>
      <c r="O4886" s="59">
        <f t="shared" si="460"/>
        <v>-1</v>
      </c>
    </row>
    <row r="4887" spans="1:15" ht="12.5" customHeight="1" x14ac:dyDescent="0.35">
      <c r="A4887" s="2">
        <v>97</v>
      </c>
      <c r="B4887" s="2" t="s">
        <v>54</v>
      </c>
      <c r="C4887" s="69">
        <v>204.45570000000001</v>
      </c>
      <c r="D4887" t="s">
        <v>50</v>
      </c>
      <c r="E4887" s="2" t="s">
        <v>43</v>
      </c>
      <c r="F4887" s="2" t="s">
        <v>55</v>
      </c>
      <c r="G4887" s="2">
        <v>1E-4</v>
      </c>
      <c r="H4887" s="2" t="str">
        <f>IF(OR(G4887="",G4888="",G4889="",G4890=""),"",(SUMIF(A4887:A$7000,A4887,G4887:G$7000)))</f>
        <v/>
      </c>
      <c r="I4887" s="55" t="str">
        <f t="shared" si="456"/>
        <v/>
      </c>
      <c r="J4887" s="61" t="str">
        <f t="shared" si="458"/>
        <v/>
      </c>
      <c r="K4887" s="55">
        <f t="array" ref="K4887">(MAX(IF($A4887=InsertVoiceSwitchActivateLOG!A$1:A$7000,InsertVoiceSwitchActivateLOG!H$1:H$7000,0)))</f>
        <v>2.1700000000000001E-2</v>
      </c>
      <c r="L4887" s="55" t="str">
        <f t="shared" si="457"/>
        <v/>
      </c>
      <c r="M4887" s="55">
        <f t="shared" si="461"/>
        <v>18.100000000004002</v>
      </c>
      <c r="N4887" s="59">
        <f t="shared" si="459"/>
        <v>97</v>
      </c>
      <c r="O4887" s="59">
        <f t="shared" si="460"/>
        <v>1</v>
      </c>
    </row>
    <row r="4888" spans="1:15" ht="12.5" customHeight="1" x14ac:dyDescent="0.35">
      <c r="A4888" s="61">
        <v>97</v>
      </c>
      <c r="B4888" s="61" t="s">
        <v>54</v>
      </c>
      <c r="C4888" s="70">
        <v>204.48169999999999</v>
      </c>
      <c r="D4888" s="59" t="s">
        <v>50</v>
      </c>
      <c r="E4888" s="61" t="s">
        <v>43</v>
      </c>
      <c r="F4888" s="61" t="s">
        <v>55</v>
      </c>
      <c r="G4888" s="61">
        <v>1E-4</v>
      </c>
      <c r="H4888" s="61" t="str">
        <f>IF(OR(G4888="",G4889="",G4890="",G4891=""),"",(SUMIF(A4888:A$7000,A4888,G4888:G$7000)))</f>
        <v/>
      </c>
      <c r="I4888" s="61" t="str">
        <f t="shared" si="456"/>
        <v/>
      </c>
      <c r="J4888" s="61" t="str">
        <f t="shared" si="458"/>
        <v/>
      </c>
      <c r="K4888" s="61">
        <f t="array" ref="K4888">(MAX(IF($A4888=InsertVoiceSwitchActivateLOG!A$1:A$7000,InsertVoiceSwitchActivateLOG!H$1:H$7000,0)))</f>
        <v>2.1700000000000001E-2</v>
      </c>
      <c r="L4888" s="61" t="str">
        <f t="shared" si="457"/>
        <v/>
      </c>
      <c r="M4888" s="61">
        <f t="shared" si="461"/>
        <v>25.999999999982037</v>
      </c>
      <c r="N4888" s="59" t="str">
        <f t="shared" si="459"/>
        <v/>
      </c>
      <c r="O4888" s="59" t="str">
        <f t="shared" si="460"/>
        <v/>
      </c>
    </row>
    <row r="4889" spans="1:15" ht="12.5" customHeight="1" x14ac:dyDescent="0.35">
      <c r="A4889" s="2">
        <v>97</v>
      </c>
      <c r="B4889" s="2" t="s">
        <v>54</v>
      </c>
      <c r="C4889" s="69">
        <v>204.50200000000001</v>
      </c>
      <c r="D4889" t="s">
        <v>50</v>
      </c>
      <c r="E4889" s="2" t="s">
        <v>43</v>
      </c>
      <c r="F4889" s="2" t="s">
        <v>55</v>
      </c>
      <c r="G4889" s="2"/>
      <c r="H4889" s="2" t="str">
        <f>IF(OR(G4889="",G4890="",G4891="",G4892=""),"",(SUMIF(A4889:A$7000,A4889,G4889:G$7000)))</f>
        <v/>
      </c>
      <c r="I4889" s="55" t="str">
        <f t="shared" si="456"/>
        <v/>
      </c>
      <c r="J4889" s="61" t="str">
        <f t="shared" si="458"/>
        <v/>
      </c>
      <c r="K4889" s="55">
        <f t="array" ref="K4889">(MAX(IF($A4889=InsertVoiceSwitchActivateLOG!A$1:A$7000,InsertVoiceSwitchActivateLOG!H$1:H$7000,0)))</f>
        <v>2.1700000000000001E-2</v>
      </c>
      <c r="L4889" s="55" t="str">
        <f t="shared" si="457"/>
        <v/>
      </c>
      <c r="M4889" s="55">
        <f t="shared" si="461"/>
        <v>20.300000000020191</v>
      </c>
      <c r="N4889" s="59" t="str">
        <f t="shared" si="459"/>
        <v/>
      </c>
      <c r="O4889" s="59" t="str">
        <f t="shared" si="460"/>
        <v/>
      </c>
    </row>
    <row r="4890" spans="1:15" ht="12.5" customHeight="1" x14ac:dyDescent="0.35">
      <c r="A4890" s="61">
        <v>97</v>
      </c>
      <c r="B4890" s="61" t="s">
        <v>54</v>
      </c>
      <c r="C4890" s="70">
        <v>204.5256</v>
      </c>
      <c r="D4890" s="59" t="s">
        <v>50</v>
      </c>
      <c r="E4890" s="61" t="s">
        <v>43</v>
      </c>
      <c r="F4890" s="61" t="s">
        <v>55</v>
      </c>
      <c r="G4890" s="61"/>
      <c r="H4890" s="61" t="str">
        <f>IF(OR(G4890="",G4891="",G4892="",G4893=""),"",(SUMIF(A4890:A$7000,A4890,G4890:G$7000)))</f>
        <v/>
      </c>
      <c r="I4890" s="61" t="str">
        <f t="shared" ref="I4890:I4953" si="462">IF(L4890="","",A4890)</f>
        <v/>
      </c>
      <c r="J4890" s="61" t="str">
        <f t="shared" si="458"/>
        <v/>
      </c>
      <c r="K4890" s="61">
        <f t="array" ref="K4890">(MAX(IF($A4890=InsertVoiceSwitchActivateLOG!A$1:A$7000,InsertVoiceSwitchActivateLOG!H$1:H$7000,0)))</f>
        <v>2.1700000000000001E-2</v>
      </c>
      <c r="L4890" s="61" t="str">
        <f t="shared" ref="L4890:L4953" si="463">IF(H4890="","",IF(AND(H4889="",H4888="",H4887=""),C4890,""))</f>
        <v/>
      </c>
      <c r="M4890" s="61">
        <f t="shared" si="461"/>
        <v>23.599999999987631</v>
      </c>
      <c r="N4890" s="59" t="str">
        <f t="shared" si="459"/>
        <v/>
      </c>
      <c r="O4890" s="59" t="str">
        <f t="shared" si="460"/>
        <v/>
      </c>
    </row>
    <row r="4891" spans="1:15" ht="12.5" customHeight="1" x14ac:dyDescent="0.35">
      <c r="A4891" s="2">
        <v>97</v>
      </c>
      <c r="B4891" s="2" t="s">
        <v>54</v>
      </c>
      <c r="C4891" s="69">
        <v>204.5436</v>
      </c>
      <c r="D4891" t="s">
        <v>50</v>
      </c>
      <c r="E4891" s="2" t="s">
        <v>43</v>
      </c>
      <c r="F4891" s="2" t="s">
        <v>55</v>
      </c>
      <c r="G4891" s="2"/>
      <c r="H4891" s="2" t="str">
        <f>IF(OR(G4891="",G4892="",G4893="",G4894=""),"",(SUMIF(A4891:A$7000,A4891,G4891:G$7000)))</f>
        <v/>
      </c>
      <c r="I4891" s="55" t="str">
        <f t="shared" si="462"/>
        <v/>
      </c>
      <c r="J4891" s="61" t="str">
        <f t="shared" si="458"/>
        <v/>
      </c>
      <c r="K4891" s="55">
        <f t="array" ref="K4891">(MAX(IF($A4891=InsertVoiceSwitchActivateLOG!A$1:A$7000,InsertVoiceSwitchActivateLOG!H$1:H$7000,0)))</f>
        <v>2.1700000000000001E-2</v>
      </c>
      <c r="L4891" s="55" t="str">
        <f t="shared" si="463"/>
        <v/>
      </c>
      <c r="M4891" s="55">
        <f t="shared" si="461"/>
        <v>18.000000000000682</v>
      </c>
      <c r="N4891" s="59" t="str">
        <f t="shared" si="459"/>
        <v/>
      </c>
      <c r="O4891" s="59" t="str">
        <f t="shared" si="460"/>
        <v/>
      </c>
    </row>
    <row r="4892" spans="1:15" ht="12.5" customHeight="1" x14ac:dyDescent="0.35">
      <c r="A4892" s="61">
        <v>97</v>
      </c>
      <c r="B4892" s="61" t="s">
        <v>54</v>
      </c>
      <c r="C4892" s="70">
        <v>204.5617</v>
      </c>
      <c r="D4892" s="59" t="s">
        <v>50</v>
      </c>
      <c r="E4892" s="61" t="s">
        <v>43</v>
      </c>
      <c r="F4892" s="61" t="s">
        <v>55</v>
      </c>
      <c r="G4892" s="61"/>
      <c r="H4892" s="61" t="str">
        <f>IF(OR(G4892="",G4893="",G4894="",G4895=""),"",(SUMIF(A4892:A$7000,A4892,G4892:G$7000)))</f>
        <v/>
      </c>
      <c r="I4892" s="61" t="str">
        <f t="shared" si="462"/>
        <v/>
      </c>
      <c r="J4892" s="61" t="str">
        <f t="shared" si="458"/>
        <v/>
      </c>
      <c r="K4892" s="61">
        <f t="array" ref="K4892">(MAX(IF($A4892=InsertVoiceSwitchActivateLOG!A$1:A$7000,InsertVoiceSwitchActivateLOG!H$1:H$7000,0)))</f>
        <v>2.1700000000000001E-2</v>
      </c>
      <c r="L4892" s="61" t="str">
        <f t="shared" si="463"/>
        <v/>
      </c>
      <c r="M4892" s="61">
        <f t="shared" si="461"/>
        <v>18.100000000004002</v>
      </c>
      <c r="N4892" s="59" t="str">
        <f t="shared" si="459"/>
        <v/>
      </c>
      <c r="O4892" s="59" t="str">
        <f t="shared" si="460"/>
        <v/>
      </c>
    </row>
    <row r="4893" spans="1:15" ht="12.5" customHeight="1" x14ac:dyDescent="0.35">
      <c r="A4893" s="2">
        <v>97</v>
      </c>
      <c r="B4893" s="2" t="s">
        <v>54</v>
      </c>
      <c r="C4893" s="69">
        <v>204.58170000000001</v>
      </c>
      <c r="D4893" t="s">
        <v>50</v>
      </c>
      <c r="E4893" s="2" t="s">
        <v>43</v>
      </c>
      <c r="F4893" s="2" t="s">
        <v>55</v>
      </c>
      <c r="G4893" s="2"/>
      <c r="H4893" s="2" t="str">
        <f>IF(OR(G4893="",G4894="",G4895="",G4896=""),"",(SUMIF(A4893:A$7000,A4893,G4893:G$7000)))</f>
        <v/>
      </c>
      <c r="I4893" s="55" t="str">
        <f t="shared" si="462"/>
        <v/>
      </c>
      <c r="J4893" s="61" t="str">
        <f t="shared" si="458"/>
        <v/>
      </c>
      <c r="K4893" s="55">
        <f t="array" ref="K4893">(MAX(IF($A4893=InsertVoiceSwitchActivateLOG!A$1:A$7000,InsertVoiceSwitchActivateLOG!H$1:H$7000,0)))</f>
        <v>2.1700000000000001E-2</v>
      </c>
      <c r="L4893" s="55" t="str">
        <f t="shared" si="463"/>
        <v/>
      </c>
      <c r="M4893" s="55">
        <f t="shared" si="461"/>
        <v>20.000000000010232</v>
      </c>
      <c r="N4893" s="59" t="str">
        <f t="shared" si="459"/>
        <v/>
      </c>
      <c r="O4893" s="59" t="str">
        <f t="shared" si="460"/>
        <v/>
      </c>
    </row>
    <row r="4894" spans="1:15" ht="12.5" customHeight="1" x14ac:dyDescent="0.35">
      <c r="A4894" s="61">
        <v>97</v>
      </c>
      <c r="B4894" s="61" t="s">
        <v>54</v>
      </c>
      <c r="C4894" s="70">
        <v>204.60230000000001</v>
      </c>
      <c r="D4894" s="59" t="s">
        <v>50</v>
      </c>
      <c r="E4894" s="61" t="s">
        <v>43</v>
      </c>
      <c r="F4894" s="61" t="s">
        <v>55</v>
      </c>
      <c r="G4894" s="61"/>
      <c r="H4894" s="61" t="str">
        <f>IF(OR(G4894="",G4895="",G4896="",G4897=""),"",(SUMIF(A4894:A$7000,A4894,G4894:G$7000)))</f>
        <v/>
      </c>
      <c r="I4894" s="61" t="str">
        <f t="shared" si="462"/>
        <v/>
      </c>
      <c r="J4894" s="61" t="str">
        <f t="shared" si="458"/>
        <v/>
      </c>
      <c r="K4894" s="61">
        <f t="array" ref="K4894">(MAX(IF($A4894=InsertVoiceSwitchActivateLOG!A$1:A$7000,InsertVoiceSwitchActivateLOG!H$1:H$7000,0)))</f>
        <v>2.1700000000000001E-2</v>
      </c>
      <c r="L4894" s="61" t="str">
        <f t="shared" si="463"/>
        <v/>
      </c>
      <c r="M4894" s="61">
        <f t="shared" si="461"/>
        <v>20.600000000001728</v>
      </c>
      <c r="N4894" s="59" t="str">
        <f t="shared" si="459"/>
        <v/>
      </c>
      <c r="O4894" s="59" t="str">
        <f t="shared" si="460"/>
        <v/>
      </c>
    </row>
    <row r="4895" spans="1:15" ht="12.5" customHeight="1" x14ac:dyDescent="0.35">
      <c r="A4895" s="2">
        <v>97</v>
      </c>
      <c r="B4895" s="2" t="s">
        <v>54</v>
      </c>
      <c r="C4895" s="69">
        <v>204.62039999999999</v>
      </c>
      <c r="D4895" t="s">
        <v>50</v>
      </c>
      <c r="E4895" s="2" t="s">
        <v>43</v>
      </c>
      <c r="F4895" s="2" t="s">
        <v>55</v>
      </c>
      <c r="G4895" s="2"/>
      <c r="H4895" s="2" t="str">
        <f>IF(OR(G4895="",G4896="",G4897="",G4898=""),"",(SUMIF(A4895:A$7000,A4895,G4895:G$7000)))</f>
        <v/>
      </c>
      <c r="I4895" s="55" t="str">
        <f t="shared" si="462"/>
        <v/>
      </c>
      <c r="J4895" s="61" t="str">
        <f t="shared" si="458"/>
        <v/>
      </c>
      <c r="K4895" s="55">
        <f t="array" ref="K4895">(MAX(IF($A4895=InsertVoiceSwitchActivateLOG!A$1:A$7000,InsertVoiceSwitchActivateLOG!H$1:H$7000,0)))</f>
        <v>2.1700000000000001E-2</v>
      </c>
      <c r="L4895" s="55" t="str">
        <f t="shared" si="463"/>
        <v/>
      </c>
      <c r="M4895" s="55">
        <f t="shared" si="461"/>
        <v>18.09999999997558</v>
      </c>
      <c r="N4895" s="59" t="str">
        <f t="shared" si="459"/>
        <v/>
      </c>
      <c r="O4895" s="59" t="str">
        <f t="shared" si="460"/>
        <v/>
      </c>
    </row>
    <row r="4896" spans="1:15" ht="12.5" customHeight="1" x14ac:dyDescent="0.35">
      <c r="A4896" s="61">
        <v>97</v>
      </c>
      <c r="B4896" s="61" t="s">
        <v>54</v>
      </c>
      <c r="C4896" s="70">
        <v>204.6369</v>
      </c>
      <c r="D4896" s="59" t="s">
        <v>50</v>
      </c>
      <c r="E4896" s="61" t="s">
        <v>43</v>
      </c>
      <c r="F4896" s="61" t="s">
        <v>55</v>
      </c>
      <c r="G4896" s="61"/>
      <c r="H4896" s="61" t="str">
        <f>IF(OR(G4896="",G4897="",G4898="",G4899=""),"",(SUMIF(A4896:A$7000,A4896,G4896:G$7000)))</f>
        <v/>
      </c>
      <c r="I4896" s="61" t="str">
        <f t="shared" si="462"/>
        <v/>
      </c>
      <c r="J4896" s="61" t="str">
        <f t="shared" si="458"/>
        <v/>
      </c>
      <c r="K4896" s="61">
        <f t="array" ref="K4896">(MAX(IF($A4896=InsertVoiceSwitchActivateLOG!A$1:A$7000,InsertVoiceSwitchActivateLOG!H$1:H$7000,0)))</f>
        <v>2.1700000000000001E-2</v>
      </c>
      <c r="L4896" s="61" t="str">
        <f t="shared" si="463"/>
        <v/>
      </c>
      <c r="M4896" s="61">
        <f t="shared" si="461"/>
        <v>16.500000000007731</v>
      </c>
      <c r="N4896" s="59" t="str">
        <f t="shared" si="459"/>
        <v/>
      </c>
      <c r="O4896" s="59" t="str">
        <f t="shared" si="460"/>
        <v/>
      </c>
    </row>
    <row r="4897" spans="1:15" ht="12.5" customHeight="1" x14ac:dyDescent="0.35">
      <c r="A4897" s="2">
        <v>97</v>
      </c>
      <c r="B4897" s="2" t="s">
        <v>54</v>
      </c>
      <c r="C4897" s="69">
        <v>204.65459999999999</v>
      </c>
      <c r="D4897" t="s">
        <v>50</v>
      </c>
      <c r="E4897" s="2" t="s">
        <v>43</v>
      </c>
      <c r="F4897" s="2" t="s">
        <v>55</v>
      </c>
      <c r="G4897" s="2"/>
      <c r="H4897" s="2" t="str">
        <f>IF(OR(G4897="",G4898="",G4899="",G4900=""),"",(SUMIF(A4897:A$7000,A4897,G4897:G$7000)))</f>
        <v/>
      </c>
      <c r="I4897" s="55" t="str">
        <f t="shared" si="462"/>
        <v/>
      </c>
      <c r="J4897" s="61" t="str">
        <f t="shared" si="458"/>
        <v/>
      </c>
      <c r="K4897" s="55">
        <f t="array" ref="K4897">(MAX(IF($A4897=InsertVoiceSwitchActivateLOG!A$1:A$7000,InsertVoiceSwitchActivateLOG!H$1:H$7000,0)))</f>
        <v>2.1700000000000001E-2</v>
      </c>
      <c r="L4897" s="55" t="str">
        <f t="shared" si="463"/>
        <v/>
      </c>
      <c r="M4897" s="55">
        <f t="shared" si="461"/>
        <v>17.699999999990723</v>
      </c>
      <c r="N4897" s="59" t="str">
        <f t="shared" si="459"/>
        <v/>
      </c>
      <c r="O4897" s="59" t="str">
        <f t="shared" si="460"/>
        <v/>
      </c>
    </row>
    <row r="4898" spans="1:15" ht="12.5" customHeight="1" x14ac:dyDescent="0.35">
      <c r="A4898" s="61">
        <v>97</v>
      </c>
      <c r="B4898" s="61" t="s">
        <v>54</v>
      </c>
      <c r="C4898" s="70">
        <v>204.6808</v>
      </c>
      <c r="D4898" s="59" t="s">
        <v>50</v>
      </c>
      <c r="E4898" s="61" t="s">
        <v>43</v>
      </c>
      <c r="F4898" s="61" t="s">
        <v>55</v>
      </c>
      <c r="G4898" s="61"/>
      <c r="H4898" s="61" t="str">
        <f>IF(OR(G4898="",G4899="",G4900="",G4901=""),"",(SUMIF(A4898:A$7000,A4898,G4898:G$7000)))</f>
        <v/>
      </c>
      <c r="I4898" s="61" t="str">
        <f t="shared" si="462"/>
        <v/>
      </c>
      <c r="J4898" s="61" t="str">
        <f t="shared" si="458"/>
        <v/>
      </c>
      <c r="K4898" s="61">
        <f t="array" ref="K4898">(MAX(IF($A4898=InsertVoiceSwitchActivateLOG!A$1:A$7000,InsertVoiceSwitchActivateLOG!H$1:H$7000,0)))</f>
        <v>2.1700000000000001E-2</v>
      </c>
      <c r="L4898" s="61" t="str">
        <f t="shared" si="463"/>
        <v/>
      </c>
      <c r="M4898" s="61">
        <f t="shared" si="461"/>
        <v>26.200000000017099</v>
      </c>
      <c r="N4898" s="59" t="str">
        <f t="shared" si="459"/>
        <v/>
      </c>
      <c r="O4898" s="59" t="str">
        <f t="shared" si="460"/>
        <v/>
      </c>
    </row>
    <row r="4899" spans="1:15" ht="12.5" customHeight="1" x14ac:dyDescent="0.35">
      <c r="A4899" s="2">
        <v>97</v>
      </c>
      <c r="B4899" s="2" t="s">
        <v>54</v>
      </c>
      <c r="C4899" s="69">
        <v>204.6994</v>
      </c>
      <c r="D4899" t="s">
        <v>50</v>
      </c>
      <c r="E4899" s="2" t="s">
        <v>43</v>
      </c>
      <c r="F4899" s="2" t="s">
        <v>55</v>
      </c>
      <c r="G4899" s="2"/>
      <c r="H4899" s="2" t="str">
        <f>IF(OR(G4899="",G4900="",G4901="",G4902=""),"",(SUMIF(A4899:A$7000,A4899,G4899:G$7000)))</f>
        <v/>
      </c>
      <c r="I4899" s="55" t="str">
        <f t="shared" si="462"/>
        <v/>
      </c>
      <c r="J4899" s="61" t="str">
        <f t="shared" si="458"/>
        <v/>
      </c>
      <c r="K4899" s="55">
        <f t="array" ref="K4899">(MAX(IF($A4899=InsertVoiceSwitchActivateLOG!A$1:A$7000,InsertVoiceSwitchActivateLOG!H$1:H$7000,0)))</f>
        <v>2.1700000000000001E-2</v>
      </c>
      <c r="L4899" s="55" t="str">
        <f t="shared" si="463"/>
        <v/>
      </c>
      <c r="M4899" s="55">
        <f t="shared" si="461"/>
        <v>18.599999999992178</v>
      </c>
      <c r="N4899" s="59" t="str">
        <f t="shared" si="459"/>
        <v/>
      </c>
      <c r="O4899" s="59" t="str">
        <f t="shared" si="460"/>
        <v/>
      </c>
    </row>
    <row r="4900" spans="1:15" ht="12.5" customHeight="1" x14ac:dyDescent="0.35">
      <c r="A4900" s="61">
        <v>97</v>
      </c>
      <c r="B4900" s="61" t="s">
        <v>54</v>
      </c>
      <c r="C4900" s="70">
        <v>204.7184</v>
      </c>
      <c r="D4900" s="59" t="s">
        <v>50</v>
      </c>
      <c r="E4900" s="61" t="s">
        <v>43</v>
      </c>
      <c r="F4900" s="61" t="s">
        <v>55</v>
      </c>
      <c r="G4900" s="61"/>
      <c r="H4900" s="61" t="str">
        <f>IF(OR(G4900="",G4901="",G4902="",G4903=""),"",(SUMIF(A4900:A$7000,A4900,G4900:G$7000)))</f>
        <v/>
      </c>
      <c r="I4900" s="61" t="str">
        <f t="shared" si="462"/>
        <v/>
      </c>
      <c r="J4900" s="61" t="str">
        <f t="shared" si="458"/>
        <v/>
      </c>
      <c r="K4900" s="61">
        <f t="array" ref="K4900">(MAX(IF($A4900=InsertVoiceSwitchActivateLOG!A$1:A$7000,InsertVoiceSwitchActivateLOG!H$1:H$7000,0)))</f>
        <v>2.1700000000000001E-2</v>
      </c>
      <c r="L4900" s="61" t="str">
        <f t="shared" si="463"/>
        <v/>
      </c>
      <c r="M4900" s="61">
        <f t="shared" si="461"/>
        <v>19.000000000005457</v>
      </c>
      <c r="N4900" s="59" t="str">
        <f t="shared" si="459"/>
        <v/>
      </c>
      <c r="O4900" s="59" t="str">
        <f t="shared" si="460"/>
        <v/>
      </c>
    </row>
    <row r="4901" spans="1:15" ht="12.5" customHeight="1" x14ac:dyDescent="0.35">
      <c r="A4901" s="2">
        <v>97</v>
      </c>
      <c r="B4901" s="2" t="s">
        <v>54</v>
      </c>
      <c r="C4901" s="69">
        <v>204.74080000000001</v>
      </c>
      <c r="D4901" t="s">
        <v>50</v>
      </c>
      <c r="E4901" s="2" t="s">
        <v>43</v>
      </c>
      <c r="F4901" s="2" t="s">
        <v>55</v>
      </c>
      <c r="G4901" s="2"/>
      <c r="H4901" s="2" t="str">
        <f>IF(OR(G4901="",G4902="",G4903="",G4904=""),"",(SUMIF(A4901:A$7000,A4901,G4901:G$7000)))</f>
        <v/>
      </c>
      <c r="I4901" s="55" t="str">
        <f t="shared" si="462"/>
        <v/>
      </c>
      <c r="J4901" s="61" t="str">
        <f t="shared" si="458"/>
        <v/>
      </c>
      <c r="K4901" s="55">
        <f t="array" ref="K4901">(MAX(IF($A4901=InsertVoiceSwitchActivateLOG!A$1:A$7000,InsertVoiceSwitchActivateLOG!H$1:H$7000,0)))</f>
        <v>2.1700000000000001E-2</v>
      </c>
      <c r="L4901" s="55" t="str">
        <f t="shared" si="463"/>
        <v/>
      </c>
      <c r="M4901" s="55">
        <f t="shared" si="461"/>
        <v>22.400000000004638</v>
      </c>
      <c r="N4901" s="59" t="str">
        <f t="shared" si="459"/>
        <v/>
      </c>
      <c r="O4901" s="59" t="str">
        <f t="shared" si="460"/>
        <v/>
      </c>
    </row>
    <row r="4902" spans="1:15" ht="12.5" customHeight="1" x14ac:dyDescent="0.35">
      <c r="A4902" s="61">
        <v>98</v>
      </c>
      <c r="B4902" s="61" t="s">
        <v>54</v>
      </c>
      <c r="C4902" s="70">
        <v>205.76990000000001</v>
      </c>
      <c r="D4902" s="59" t="s">
        <v>50</v>
      </c>
      <c r="E4902" s="61" t="s">
        <v>43</v>
      </c>
      <c r="F4902" s="61" t="s">
        <v>55</v>
      </c>
      <c r="G4902" s="61"/>
      <c r="H4902" s="61" t="str">
        <f>IF(OR(G4902="",G4903="",G4904="",G4905=""),"",(SUMIF(A4902:A$7000,A4902,G4902:G$7000)))</f>
        <v/>
      </c>
      <c r="I4902" s="61" t="str">
        <f t="shared" si="462"/>
        <v/>
      </c>
      <c r="J4902" s="61" t="str">
        <f t="shared" si="458"/>
        <v/>
      </c>
      <c r="K4902" s="61">
        <f t="array" ref="K4902">(MAX(IF($A4902=InsertVoiceSwitchActivateLOG!A$1:A$7000,InsertVoiceSwitchActivateLOG!H$1:H$7000,0)))</f>
        <v>0.10539999999999998</v>
      </c>
      <c r="L4902" s="61" t="str">
        <f t="shared" si="463"/>
        <v/>
      </c>
      <c r="M4902" s="61">
        <f t="shared" si="461"/>
        <v>0</v>
      </c>
      <c r="N4902" s="59" t="str">
        <f t="shared" si="459"/>
        <v/>
      </c>
      <c r="O4902" s="59" t="str">
        <f t="shared" si="460"/>
        <v/>
      </c>
    </row>
    <row r="4903" spans="1:15" ht="12.5" customHeight="1" x14ac:dyDescent="0.35">
      <c r="A4903" s="2">
        <v>98</v>
      </c>
      <c r="B4903" s="2" t="s">
        <v>54</v>
      </c>
      <c r="C4903" s="69">
        <v>205.7868</v>
      </c>
      <c r="D4903" t="s">
        <v>50</v>
      </c>
      <c r="E4903" s="2" t="s">
        <v>43</v>
      </c>
      <c r="F4903" s="2" t="s">
        <v>55</v>
      </c>
      <c r="G4903" s="2"/>
      <c r="H4903" s="2" t="str">
        <f>IF(OR(G4903="",G4904="",G4905="",G4906=""),"",(SUMIF(A4903:A$7000,A4903,G4903:G$7000)))</f>
        <v/>
      </c>
      <c r="I4903" s="55" t="str">
        <f t="shared" si="462"/>
        <v/>
      </c>
      <c r="J4903" s="61" t="str">
        <f t="shared" si="458"/>
        <v/>
      </c>
      <c r="K4903" s="55">
        <f t="array" ref="K4903">(MAX(IF($A4903=InsertVoiceSwitchActivateLOG!A$1:A$7000,InsertVoiceSwitchActivateLOG!H$1:H$7000,0)))</f>
        <v>0.10539999999999998</v>
      </c>
      <c r="L4903" s="55" t="str">
        <f t="shared" si="463"/>
        <v/>
      </c>
      <c r="M4903" s="55">
        <f t="shared" si="461"/>
        <v>16.899999999992588</v>
      </c>
      <c r="N4903" s="59" t="str">
        <f t="shared" si="459"/>
        <v/>
      </c>
      <c r="O4903" s="59" t="str">
        <f t="shared" si="460"/>
        <v/>
      </c>
    </row>
    <row r="4904" spans="1:15" ht="12.5" customHeight="1" x14ac:dyDescent="0.35">
      <c r="A4904" s="61">
        <v>98</v>
      </c>
      <c r="B4904" s="61" t="s">
        <v>54</v>
      </c>
      <c r="C4904" s="70">
        <v>205.8073</v>
      </c>
      <c r="D4904" s="59" t="s">
        <v>50</v>
      </c>
      <c r="E4904" s="61" t="s">
        <v>43</v>
      </c>
      <c r="F4904" s="61" t="s">
        <v>55</v>
      </c>
      <c r="G4904" s="61"/>
      <c r="H4904" s="61" t="str">
        <f>IF(OR(G4904="",G4905="",G4906="",G4907=""),"",(SUMIF(A4904:A$7000,A4904,G4904:G$7000)))</f>
        <v/>
      </c>
      <c r="I4904" s="61" t="str">
        <f t="shared" si="462"/>
        <v/>
      </c>
      <c r="J4904" s="61" t="str">
        <f t="shared" si="458"/>
        <v/>
      </c>
      <c r="K4904" s="61">
        <f t="array" ref="K4904">(MAX(IF($A4904=InsertVoiceSwitchActivateLOG!A$1:A$7000,InsertVoiceSwitchActivateLOG!H$1:H$7000,0)))</f>
        <v>0.10539999999999998</v>
      </c>
      <c r="L4904" s="61" t="str">
        <f t="shared" si="463"/>
        <v/>
      </c>
      <c r="M4904" s="61">
        <f t="shared" si="461"/>
        <v>20.499999999998408</v>
      </c>
      <c r="N4904" s="59" t="str">
        <f t="shared" si="459"/>
        <v/>
      </c>
      <c r="O4904" s="59" t="str">
        <f t="shared" si="460"/>
        <v/>
      </c>
    </row>
    <row r="4905" spans="1:15" ht="12.5" customHeight="1" x14ac:dyDescent="0.35">
      <c r="A4905" s="2">
        <v>98</v>
      </c>
      <c r="B4905" s="2" t="s">
        <v>54</v>
      </c>
      <c r="C4905" s="69">
        <v>205.82480000000001</v>
      </c>
      <c r="D4905" t="s">
        <v>50</v>
      </c>
      <c r="E4905" s="2" t="s">
        <v>43</v>
      </c>
      <c r="F4905" s="2" t="s">
        <v>55</v>
      </c>
      <c r="G4905" s="2"/>
      <c r="H4905" s="2" t="str">
        <f>IF(OR(G4905="",G4906="",G4907="",G4908=""),"",(SUMIF(A4905:A$7000,A4905,G4905:G$7000)))</f>
        <v/>
      </c>
      <c r="I4905" s="55" t="str">
        <f t="shared" si="462"/>
        <v/>
      </c>
      <c r="J4905" s="61" t="str">
        <f t="shared" si="458"/>
        <v/>
      </c>
      <c r="K4905" s="55">
        <f t="array" ref="K4905">(MAX(IF($A4905=InsertVoiceSwitchActivateLOG!A$1:A$7000,InsertVoiceSwitchActivateLOG!H$1:H$7000,0)))</f>
        <v>0.10539999999999998</v>
      </c>
      <c r="L4905" s="55" t="str">
        <f t="shared" si="463"/>
        <v/>
      </c>
      <c r="M4905" s="55">
        <f t="shared" si="461"/>
        <v>17.500000000012506</v>
      </c>
      <c r="N4905" s="59" t="str">
        <f t="shared" si="459"/>
        <v/>
      </c>
      <c r="O4905" s="59" t="str">
        <f t="shared" si="460"/>
        <v/>
      </c>
    </row>
    <row r="4906" spans="1:15" ht="12.5" customHeight="1" x14ac:dyDescent="0.35">
      <c r="A4906" s="61">
        <v>98</v>
      </c>
      <c r="B4906" s="61" t="s">
        <v>54</v>
      </c>
      <c r="C4906" s="70">
        <v>205.84360000000001</v>
      </c>
      <c r="D4906" s="59" t="s">
        <v>50</v>
      </c>
      <c r="E4906" s="61" t="s">
        <v>43</v>
      </c>
      <c r="F4906" s="61" t="s">
        <v>55</v>
      </c>
      <c r="G4906" s="61"/>
      <c r="H4906" s="61" t="str">
        <f>IF(OR(G4906="",G4907="",G4908="",G4909=""),"",(SUMIF(A4906:A$7000,A4906,G4906:G$7000)))</f>
        <v/>
      </c>
      <c r="I4906" s="61" t="str">
        <f t="shared" si="462"/>
        <v/>
      </c>
      <c r="J4906" s="61" t="str">
        <f t="shared" si="458"/>
        <v/>
      </c>
      <c r="K4906" s="61">
        <f t="array" ref="K4906">(MAX(IF($A4906=InsertVoiceSwitchActivateLOG!A$1:A$7000,InsertVoiceSwitchActivateLOG!H$1:H$7000,0)))</f>
        <v>0.10539999999999998</v>
      </c>
      <c r="L4906" s="61" t="str">
        <f t="shared" si="463"/>
        <v/>
      </c>
      <c r="M4906" s="61">
        <f t="shared" si="461"/>
        <v>18.799999999998818</v>
      </c>
      <c r="N4906" s="59" t="str">
        <f t="shared" si="459"/>
        <v/>
      </c>
      <c r="O4906" s="59" t="str">
        <f t="shared" si="460"/>
        <v/>
      </c>
    </row>
    <row r="4907" spans="1:15" ht="12.5" customHeight="1" x14ac:dyDescent="0.35">
      <c r="A4907" s="2">
        <v>98</v>
      </c>
      <c r="B4907" s="2" t="s">
        <v>54</v>
      </c>
      <c r="C4907" s="69">
        <v>205.86340000000001</v>
      </c>
      <c r="D4907" t="s">
        <v>50</v>
      </c>
      <c r="E4907" s="2" t="s">
        <v>43</v>
      </c>
      <c r="F4907" s="2" t="s">
        <v>55</v>
      </c>
      <c r="G4907" s="2"/>
      <c r="H4907" s="2" t="str">
        <f>IF(OR(G4907="",G4908="",G4909="",G4910=""),"",(SUMIF(A4907:A$7000,A4907,G4907:G$7000)))</f>
        <v/>
      </c>
      <c r="I4907" s="55" t="str">
        <f t="shared" si="462"/>
        <v/>
      </c>
      <c r="J4907" s="61" t="str">
        <f t="shared" si="458"/>
        <v/>
      </c>
      <c r="K4907" s="55">
        <f t="array" ref="K4907">(MAX(IF($A4907=InsertVoiceSwitchActivateLOG!A$1:A$7000,InsertVoiceSwitchActivateLOG!H$1:H$7000,0)))</f>
        <v>0.10539999999999998</v>
      </c>
      <c r="L4907" s="55" t="str">
        <f t="shared" si="463"/>
        <v/>
      </c>
      <c r="M4907" s="55">
        <f t="shared" si="461"/>
        <v>19.800000000003593</v>
      </c>
      <c r="N4907" s="59" t="str">
        <f t="shared" si="459"/>
        <v/>
      </c>
      <c r="O4907" s="59" t="str">
        <f t="shared" si="460"/>
        <v/>
      </c>
    </row>
    <row r="4908" spans="1:15" ht="12.5" customHeight="1" x14ac:dyDescent="0.35">
      <c r="A4908" s="61">
        <v>98</v>
      </c>
      <c r="B4908" s="61" t="s">
        <v>54</v>
      </c>
      <c r="C4908" s="70">
        <v>205.8895</v>
      </c>
      <c r="D4908" s="59" t="s">
        <v>50</v>
      </c>
      <c r="E4908" s="61" t="s">
        <v>43</v>
      </c>
      <c r="F4908" s="61" t="s">
        <v>55</v>
      </c>
      <c r="G4908" s="61"/>
      <c r="H4908" s="61" t="str">
        <f>IF(OR(G4908="",G4909="",G4910="",G4911=""),"",(SUMIF(A4908:A$7000,A4908,G4908:G$7000)))</f>
        <v/>
      </c>
      <c r="I4908" s="61" t="str">
        <f t="shared" si="462"/>
        <v/>
      </c>
      <c r="J4908" s="61" t="str">
        <f t="shared" si="458"/>
        <v/>
      </c>
      <c r="K4908" s="61">
        <f t="array" ref="K4908">(MAX(IF($A4908=InsertVoiceSwitchActivateLOG!A$1:A$7000,InsertVoiceSwitchActivateLOG!H$1:H$7000,0)))</f>
        <v>0.10539999999999998</v>
      </c>
      <c r="L4908" s="61" t="str">
        <f t="shared" si="463"/>
        <v/>
      </c>
      <c r="M4908" s="61">
        <f t="shared" si="461"/>
        <v>26.099999999985357</v>
      </c>
      <c r="N4908" s="59" t="str">
        <f t="shared" si="459"/>
        <v/>
      </c>
      <c r="O4908" s="59" t="str">
        <f t="shared" si="460"/>
        <v/>
      </c>
    </row>
    <row r="4909" spans="1:15" ht="12.5" customHeight="1" x14ac:dyDescent="0.35">
      <c r="A4909" s="2">
        <v>98</v>
      </c>
      <c r="B4909" s="2" t="s">
        <v>54</v>
      </c>
      <c r="C4909" s="69">
        <v>205.91739999999999</v>
      </c>
      <c r="D4909" t="s">
        <v>50</v>
      </c>
      <c r="E4909" s="2" t="s">
        <v>43</v>
      </c>
      <c r="F4909" s="2" t="s">
        <v>55</v>
      </c>
      <c r="G4909" s="2"/>
      <c r="H4909" s="2" t="str">
        <f>IF(OR(G4909="",G4910="",G4911="",G4912=""),"",(SUMIF(A4909:A$7000,A4909,G4909:G$7000)))</f>
        <v/>
      </c>
      <c r="I4909" s="55" t="str">
        <f t="shared" si="462"/>
        <v/>
      </c>
      <c r="J4909" s="61" t="str">
        <f t="shared" si="458"/>
        <v/>
      </c>
      <c r="K4909" s="55">
        <f t="array" ref="K4909">(MAX(IF($A4909=InsertVoiceSwitchActivateLOG!A$1:A$7000,InsertVoiceSwitchActivateLOG!H$1:H$7000,0)))</f>
        <v>0.10539999999999998</v>
      </c>
      <c r="L4909" s="55" t="str">
        <f t="shared" si="463"/>
        <v/>
      </c>
      <c r="M4909" s="55">
        <f t="shared" si="461"/>
        <v>27.899999999988268</v>
      </c>
      <c r="N4909" s="59" t="str">
        <f t="shared" si="459"/>
        <v/>
      </c>
      <c r="O4909" s="59" t="str">
        <f t="shared" si="460"/>
        <v/>
      </c>
    </row>
    <row r="4910" spans="1:15" ht="12.5" customHeight="1" x14ac:dyDescent="0.35">
      <c r="A4910" s="61">
        <v>98</v>
      </c>
      <c r="B4910" s="61" t="s">
        <v>54</v>
      </c>
      <c r="C4910" s="70">
        <v>205.9384</v>
      </c>
      <c r="D4910" s="59" t="s">
        <v>50</v>
      </c>
      <c r="E4910" s="61" t="s">
        <v>43</v>
      </c>
      <c r="F4910" s="61" t="s">
        <v>55</v>
      </c>
      <c r="G4910" s="61"/>
      <c r="H4910" s="61" t="str">
        <f>IF(OR(G4910="",G4911="",G4912="",G4913=""),"",(SUMIF(A4910:A$7000,A4910,G4910:G$7000)))</f>
        <v/>
      </c>
      <c r="I4910" s="61" t="str">
        <f t="shared" si="462"/>
        <v/>
      </c>
      <c r="J4910" s="61" t="str">
        <f t="shared" si="458"/>
        <v/>
      </c>
      <c r="K4910" s="61">
        <f t="array" ref="K4910">(MAX(IF($A4910=InsertVoiceSwitchActivateLOG!A$1:A$7000,InsertVoiceSwitchActivateLOG!H$1:H$7000,0)))</f>
        <v>0.10539999999999998</v>
      </c>
      <c r="L4910" s="61" t="str">
        <f t="shared" si="463"/>
        <v/>
      </c>
      <c r="M4910" s="61">
        <f t="shared" si="461"/>
        <v>21.000000000015007</v>
      </c>
      <c r="N4910" s="59" t="str">
        <f t="shared" si="459"/>
        <v/>
      </c>
      <c r="O4910" s="59" t="str">
        <f t="shared" si="460"/>
        <v/>
      </c>
    </row>
    <row r="4911" spans="1:15" ht="12.5" customHeight="1" x14ac:dyDescent="0.35">
      <c r="A4911" s="2">
        <v>98</v>
      </c>
      <c r="B4911" s="2" t="s">
        <v>54</v>
      </c>
      <c r="C4911" s="69">
        <v>205.9555</v>
      </c>
      <c r="D4911" t="s">
        <v>50</v>
      </c>
      <c r="E4911" s="2" t="s">
        <v>43</v>
      </c>
      <c r="F4911" s="2" t="s">
        <v>55</v>
      </c>
      <c r="G4911" s="2"/>
      <c r="H4911" s="2" t="str">
        <f>IF(OR(G4911="",G4912="",G4913="",G4914=""),"",(SUMIF(A4911:A$7000,A4911,G4911:G$7000)))</f>
        <v/>
      </c>
      <c r="I4911" s="55" t="str">
        <f t="shared" si="462"/>
        <v/>
      </c>
      <c r="J4911" s="61" t="str">
        <f t="shared" si="458"/>
        <v/>
      </c>
      <c r="K4911" s="55">
        <f t="array" ref="K4911">(MAX(IF($A4911=InsertVoiceSwitchActivateLOG!A$1:A$7000,InsertVoiceSwitchActivateLOG!H$1:H$7000,0)))</f>
        <v>0.10539999999999998</v>
      </c>
      <c r="L4911" s="55" t="str">
        <f t="shared" si="463"/>
        <v/>
      </c>
      <c r="M4911" s="55">
        <f t="shared" si="461"/>
        <v>17.099999999999227</v>
      </c>
      <c r="N4911" s="59" t="str">
        <f t="shared" si="459"/>
        <v/>
      </c>
      <c r="O4911" s="59" t="str">
        <f t="shared" si="460"/>
        <v/>
      </c>
    </row>
    <row r="4912" spans="1:15" ht="12.5" customHeight="1" x14ac:dyDescent="0.35">
      <c r="A4912" s="61">
        <v>98</v>
      </c>
      <c r="B4912" s="61" t="s">
        <v>54</v>
      </c>
      <c r="C4912" s="70">
        <v>205.97139999999999</v>
      </c>
      <c r="D4912" s="59" t="s">
        <v>50</v>
      </c>
      <c r="E4912" s="61" t="s">
        <v>43</v>
      </c>
      <c r="F4912" s="61" t="s">
        <v>55</v>
      </c>
      <c r="G4912" s="61"/>
      <c r="H4912" s="61" t="str">
        <f>IF(OR(G4912="",G4913="",G4914="",G4915=""),"",(SUMIF(A4912:A$7000,A4912,G4912:G$7000)))</f>
        <v/>
      </c>
      <c r="I4912" s="61" t="str">
        <f t="shared" si="462"/>
        <v/>
      </c>
      <c r="J4912" s="61" t="str">
        <f t="shared" si="458"/>
        <v/>
      </c>
      <c r="K4912" s="61">
        <f t="array" ref="K4912">(MAX(IF($A4912=InsertVoiceSwitchActivateLOG!A$1:A$7000,InsertVoiceSwitchActivateLOG!H$1:H$7000,0)))</f>
        <v>0.10539999999999998</v>
      </c>
      <c r="L4912" s="61" t="str">
        <f t="shared" si="463"/>
        <v/>
      </c>
      <c r="M4912" s="61">
        <f t="shared" si="461"/>
        <v>15.899999999987813</v>
      </c>
      <c r="N4912" s="59" t="str">
        <f t="shared" si="459"/>
        <v/>
      </c>
      <c r="O4912" s="59" t="str">
        <f t="shared" si="460"/>
        <v/>
      </c>
    </row>
    <row r="4913" spans="1:15" ht="12.5" customHeight="1" x14ac:dyDescent="0.35">
      <c r="A4913" s="2">
        <v>98</v>
      </c>
      <c r="B4913" s="2" t="s">
        <v>54</v>
      </c>
      <c r="C4913" s="69">
        <v>205.99590000000001</v>
      </c>
      <c r="D4913" t="s">
        <v>50</v>
      </c>
      <c r="E4913" s="2" t="s">
        <v>43</v>
      </c>
      <c r="F4913" s="2" t="s">
        <v>55</v>
      </c>
      <c r="G4913" s="2"/>
      <c r="H4913" s="2" t="str">
        <f>IF(OR(G4913="",G4914="",G4915="",G4916=""),"",(SUMIF(A4913:A$7000,A4913,G4913:G$7000)))</f>
        <v/>
      </c>
      <c r="I4913" s="55" t="str">
        <f t="shared" si="462"/>
        <v/>
      </c>
      <c r="J4913" s="61" t="str">
        <f t="shared" si="458"/>
        <v/>
      </c>
      <c r="K4913" s="55">
        <f t="array" ref="K4913">(MAX(IF($A4913=InsertVoiceSwitchActivateLOG!A$1:A$7000,InsertVoiceSwitchActivateLOG!H$1:H$7000,0)))</f>
        <v>0.10539999999999998</v>
      </c>
      <c r="L4913" s="55" t="str">
        <f t="shared" si="463"/>
        <v/>
      </c>
      <c r="M4913" s="55">
        <f t="shared" si="461"/>
        <v>24.500000000017508</v>
      </c>
      <c r="N4913" s="59" t="str">
        <f t="shared" si="459"/>
        <v/>
      </c>
      <c r="O4913" s="59" t="str">
        <f t="shared" si="460"/>
        <v/>
      </c>
    </row>
    <row r="4914" spans="1:15" ht="12.5" customHeight="1" x14ac:dyDescent="0.35">
      <c r="A4914" s="61">
        <v>98</v>
      </c>
      <c r="B4914" s="61" t="s">
        <v>54</v>
      </c>
      <c r="C4914" s="70">
        <v>206.029</v>
      </c>
      <c r="D4914" s="59" t="s">
        <v>50</v>
      </c>
      <c r="E4914" s="61" t="s">
        <v>43</v>
      </c>
      <c r="F4914" s="61" t="s">
        <v>55</v>
      </c>
      <c r="G4914" s="61">
        <v>1E-4</v>
      </c>
      <c r="H4914" s="61" t="str">
        <f>IF(OR(G4914="",G4915="",G4916="",G4917=""),"",(SUMIF(A4914:A$7000,A4914,G4914:G$7000)))</f>
        <v/>
      </c>
      <c r="I4914" s="61" t="str">
        <f t="shared" si="462"/>
        <v/>
      </c>
      <c r="J4914" s="61" t="str">
        <f t="shared" si="458"/>
        <v/>
      </c>
      <c r="K4914" s="61">
        <f t="array" ref="K4914">(MAX(IF($A4914=InsertVoiceSwitchActivateLOG!A$1:A$7000,InsertVoiceSwitchActivateLOG!H$1:H$7000,0)))</f>
        <v>0.10539999999999998</v>
      </c>
      <c r="L4914" s="61" t="str">
        <f t="shared" si="463"/>
        <v/>
      </c>
      <c r="M4914" s="61">
        <f t="shared" si="461"/>
        <v>33.099999999990359</v>
      </c>
      <c r="N4914" s="59" t="str">
        <f t="shared" si="459"/>
        <v/>
      </c>
      <c r="O4914" s="59" t="str">
        <f t="shared" si="460"/>
        <v/>
      </c>
    </row>
    <row r="4915" spans="1:15" ht="12.5" customHeight="1" x14ac:dyDescent="0.35">
      <c r="A4915" s="2">
        <v>98</v>
      </c>
      <c r="B4915" s="2" t="s">
        <v>54</v>
      </c>
      <c r="C4915" s="69">
        <v>206.048</v>
      </c>
      <c r="D4915" t="s">
        <v>50</v>
      </c>
      <c r="E4915" s="2" t="s">
        <v>43</v>
      </c>
      <c r="F4915" s="2" t="s">
        <v>55</v>
      </c>
      <c r="G4915" s="2"/>
      <c r="H4915" s="2" t="str">
        <f>IF(OR(G4915="",G4916="",G4917="",G4918=""),"",(SUMIF(A4915:A$7000,A4915,G4915:G$7000)))</f>
        <v/>
      </c>
      <c r="I4915" s="55" t="str">
        <f t="shared" si="462"/>
        <v/>
      </c>
      <c r="J4915" s="61" t="str">
        <f t="shared" si="458"/>
        <v/>
      </c>
      <c r="K4915" s="55">
        <f t="array" ref="K4915">(MAX(IF($A4915=InsertVoiceSwitchActivateLOG!A$1:A$7000,InsertVoiceSwitchActivateLOG!H$1:H$7000,0)))</f>
        <v>0.10539999999999998</v>
      </c>
      <c r="L4915" s="55" t="str">
        <f t="shared" si="463"/>
        <v/>
      </c>
      <c r="M4915" s="55">
        <f t="shared" si="461"/>
        <v>19.000000000005457</v>
      </c>
      <c r="N4915" s="59" t="str">
        <f t="shared" si="459"/>
        <v/>
      </c>
      <c r="O4915" s="59" t="str">
        <f t="shared" si="460"/>
        <v/>
      </c>
    </row>
    <row r="4916" spans="1:15" ht="12.5" customHeight="1" x14ac:dyDescent="0.35">
      <c r="A4916" s="61">
        <v>98</v>
      </c>
      <c r="B4916" s="61" t="s">
        <v>54</v>
      </c>
      <c r="C4916" s="70">
        <v>206.06790000000001</v>
      </c>
      <c r="D4916" s="59" t="s">
        <v>50</v>
      </c>
      <c r="E4916" s="61" t="s">
        <v>43</v>
      </c>
      <c r="F4916" s="61" t="s">
        <v>55</v>
      </c>
      <c r="G4916" s="61"/>
      <c r="H4916" s="61" t="str">
        <f>IF(OR(G4916="",G4917="",G4918="",G4919=""),"",(SUMIF(A4916:A$7000,A4916,G4916:G$7000)))</f>
        <v/>
      </c>
      <c r="I4916" s="61" t="str">
        <f t="shared" si="462"/>
        <v/>
      </c>
      <c r="J4916" s="61" t="str">
        <f t="shared" si="458"/>
        <v/>
      </c>
      <c r="K4916" s="61">
        <f t="array" ref="K4916">(MAX(IF($A4916=InsertVoiceSwitchActivateLOG!A$1:A$7000,InsertVoiceSwitchActivateLOG!H$1:H$7000,0)))</f>
        <v>0.10539999999999998</v>
      </c>
      <c r="L4916" s="61" t="str">
        <f t="shared" si="463"/>
        <v/>
      </c>
      <c r="M4916" s="61">
        <f t="shared" si="461"/>
        <v>19.900000000006912</v>
      </c>
      <c r="N4916" s="59" t="str">
        <f t="shared" si="459"/>
        <v/>
      </c>
      <c r="O4916" s="59" t="str">
        <f t="shared" si="460"/>
        <v/>
      </c>
    </row>
    <row r="4917" spans="1:15" ht="12.5" customHeight="1" x14ac:dyDescent="0.35">
      <c r="A4917" s="2">
        <v>98</v>
      </c>
      <c r="B4917" s="2" t="s">
        <v>54</v>
      </c>
      <c r="C4917" s="69">
        <v>206.0925</v>
      </c>
      <c r="D4917" t="s">
        <v>50</v>
      </c>
      <c r="E4917" s="2" t="s">
        <v>43</v>
      </c>
      <c r="F4917" s="2" t="s">
        <v>55</v>
      </c>
      <c r="G4917" s="2"/>
      <c r="H4917" s="2" t="str">
        <f>IF(OR(G4917="",G4918="",G4919="",G4920=""),"",(SUMIF(A4917:A$7000,A4917,G4917:G$7000)))</f>
        <v/>
      </c>
      <c r="I4917" s="55" t="str">
        <f t="shared" si="462"/>
        <v/>
      </c>
      <c r="J4917" s="61" t="str">
        <f t="shared" si="458"/>
        <v/>
      </c>
      <c r="K4917" s="55">
        <f t="array" ref="K4917">(MAX(IF($A4917=InsertVoiceSwitchActivateLOG!A$1:A$7000,InsertVoiceSwitchActivateLOG!H$1:H$7000,0)))</f>
        <v>0.10539999999999998</v>
      </c>
      <c r="L4917" s="55" t="str">
        <f t="shared" si="463"/>
        <v/>
      </c>
      <c r="M4917" s="55">
        <f t="shared" si="461"/>
        <v>24.599999999992406</v>
      </c>
      <c r="N4917" s="59" t="str">
        <f t="shared" si="459"/>
        <v/>
      </c>
      <c r="O4917" s="59" t="str">
        <f t="shared" si="460"/>
        <v/>
      </c>
    </row>
    <row r="4918" spans="1:15" ht="12.5" customHeight="1" x14ac:dyDescent="0.35">
      <c r="A4918" s="61">
        <v>98</v>
      </c>
      <c r="B4918" s="61" t="s">
        <v>54</v>
      </c>
      <c r="C4918" s="70">
        <v>206.11179999999999</v>
      </c>
      <c r="D4918" s="59" t="s">
        <v>50</v>
      </c>
      <c r="E4918" s="61" t="s">
        <v>43</v>
      </c>
      <c r="F4918" s="61" t="s">
        <v>55</v>
      </c>
      <c r="G4918" s="61"/>
      <c r="H4918" s="61" t="str">
        <f>IF(OR(G4918="",G4919="",G4920="",G4921=""),"",(SUMIF(A4918:A$7000,A4918,G4918:G$7000)))</f>
        <v/>
      </c>
      <c r="I4918" s="61" t="str">
        <f t="shared" si="462"/>
        <v/>
      </c>
      <c r="J4918" s="61" t="str">
        <f t="shared" si="458"/>
        <v/>
      </c>
      <c r="K4918" s="61">
        <f t="array" ref="K4918">(MAX(IF($A4918=InsertVoiceSwitchActivateLOG!A$1:A$7000,InsertVoiceSwitchActivateLOG!H$1:H$7000,0)))</f>
        <v>0.10539999999999998</v>
      </c>
      <c r="L4918" s="61" t="str">
        <f t="shared" si="463"/>
        <v/>
      </c>
      <c r="M4918" s="61">
        <f t="shared" si="461"/>
        <v>19.299999999986994</v>
      </c>
      <c r="N4918" s="59" t="str">
        <f t="shared" si="459"/>
        <v/>
      </c>
      <c r="O4918" s="59" t="str">
        <f t="shared" si="460"/>
        <v/>
      </c>
    </row>
    <row r="4919" spans="1:15" ht="12.5" customHeight="1" x14ac:dyDescent="0.35">
      <c r="A4919" s="2">
        <v>98</v>
      </c>
      <c r="B4919" s="2" t="s">
        <v>54</v>
      </c>
      <c r="C4919" s="69">
        <v>206.13200000000001</v>
      </c>
      <c r="D4919" t="s">
        <v>50</v>
      </c>
      <c r="E4919" s="2" t="s">
        <v>43</v>
      </c>
      <c r="F4919" s="2" t="s">
        <v>55</v>
      </c>
      <c r="G4919" s="2">
        <v>1E-4</v>
      </c>
      <c r="H4919" s="2" t="str">
        <f>IF(OR(G4919="",G4920="",G4921="",G4922=""),"",(SUMIF(A4919:A$7000,A4919,G4919:G$7000)))</f>
        <v/>
      </c>
      <c r="I4919" s="55" t="str">
        <f t="shared" si="462"/>
        <v/>
      </c>
      <c r="J4919" s="61" t="str">
        <f t="shared" si="458"/>
        <v/>
      </c>
      <c r="K4919" s="55">
        <f t="array" ref="K4919">(MAX(IF($A4919=InsertVoiceSwitchActivateLOG!A$1:A$7000,InsertVoiceSwitchActivateLOG!H$1:H$7000,0)))</f>
        <v>0.10539999999999998</v>
      </c>
      <c r="L4919" s="55" t="str">
        <f t="shared" si="463"/>
        <v/>
      </c>
      <c r="M4919" s="55">
        <f t="shared" si="461"/>
        <v>20.200000000016871</v>
      </c>
      <c r="N4919" s="59" t="str">
        <f t="shared" si="459"/>
        <v/>
      </c>
      <c r="O4919" s="59" t="str">
        <f t="shared" si="460"/>
        <v/>
      </c>
    </row>
    <row r="4920" spans="1:15" ht="12.5" customHeight="1" x14ac:dyDescent="0.35">
      <c r="A4920" s="61">
        <v>98</v>
      </c>
      <c r="B4920" s="61" t="s">
        <v>54</v>
      </c>
      <c r="C4920" s="70">
        <v>206.14869999999999</v>
      </c>
      <c r="D4920" s="59" t="s">
        <v>50</v>
      </c>
      <c r="E4920" s="61" t="s">
        <v>43</v>
      </c>
      <c r="F4920" s="61" t="s">
        <v>55</v>
      </c>
      <c r="G4920" s="61"/>
      <c r="H4920" s="61" t="str">
        <f>IF(OR(G4920="",G4921="",G4922="",G4923=""),"",(SUMIF(A4920:A$7000,A4920,G4920:G$7000)))</f>
        <v/>
      </c>
      <c r="I4920" s="61" t="str">
        <f t="shared" si="462"/>
        <v/>
      </c>
      <c r="J4920" s="61" t="str">
        <f t="shared" si="458"/>
        <v/>
      </c>
      <c r="K4920" s="61">
        <f t="array" ref="K4920">(MAX(IF($A4920=InsertVoiceSwitchActivateLOG!A$1:A$7000,InsertVoiceSwitchActivateLOG!H$1:H$7000,0)))</f>
        <v>0.10539999999999998</v>
      </c>
      <c r="L4920" s="61" t="str">
        <f t="shared" si="463"/>
        <v/>
      </c>
      <c r="M4920" s="61">
        <f t="shared" si="461"/>
        <v>16.699999999985948</v>
      </c>
      <c r="N4920" s="59" t="str">
        <f t="shared" si="459"/>
        <v/>
      </c>
      <c r="O4920" s="59" t="str">
        <f t="shared" si="460"/>
        <v/>
      </c>
    </row>
    <row r="4921" spans="1:15" ht="12.5" customHeight="1" x14ac:dyDescent="0.35">
      <c r="A4921" s="2">
        <v>98</v>
      </c>
      <c r="B4921" s="2" t="s">
        <v>54</v>
      </c>
      <c r="C4921" s="69">
        <v>206.1688</v>
      </c>
      <c r="D4921" t="s">
        <v>50</v>
      </c>
      <c r="E4921" s="2" t="s">
        <v>43</v>
      </c>
      <c r="F4921" s="2" t="s">
        <v>55</v>
      </c>
      <c r="G4921" s="2"/>
      <c r="H4921" s="2" t="str">
        <f>IF(OR(G4921="",G4922="",G4923="",G4924=""),"",(SUMIF(A4921:A$7000,A4921,G4921:G$7000)))</f>
        <v/>
      </c>
      <c r="I4921" s="55" t="str">
        <f t="shared" si="462"/>
        <v/>
      </c>
      <c r="J4921" s="61" t="str">
        <f t="shared" si="458"/>
        <v/>
      </c>
      <c r="K4921" s="55">
        <f t="array" ref="K4921">(MAX(IF($A4921=InsertVoiceSwitchActivateLOG!A$1:A$7000,InsertVoiceSwitchActivateLOG!H$1:H$7000,0)))</f>
        <v>0.10539999999999998</v>
      </c>
      <c r="L4921" s="55" t="str">
        <f t="shared" si="463"/>
        <v/>
      </c>
      <c r="M4921" s="55">
        <f t="shared" si="461"/>
        <v>20.100000000013551</v>
      </c>
      <c r="N4921" s="59" t="str">
        <f t="shared" si="459"/>
        <v/>
      </c>
      <c r="O4921" s="59" t="str">
        <f t="shared" si="460"/>
        <v/>
      </c>
    </row>
    <row r="4922" spans="1:15" ht="12.5" customHeight="1" x14ac:dyDescent="0.35">
      <c r="A4922" s="61">
        <v>98</v>
      </c>
      <c r="B4922" s="61" t="s">
        <v>54</v>
      </c>
      <c r="C4922" s="70">
        <v>206.18680000000001</v>
      </c>
      <c r="D4922" s="59" t="s">
        <v>50</v>
      </c>
      <c r="E4922" s="61" t="s">
        <v>43</v>
      </c>
      <c r="F4922" s="61" t="s">
        <v>55</v>
      </c>
      <c r="G4922" s="61"/>
      <c r="H4922" s="61" t="str">
        <f>IF(OR(G4922="",G4923="",G4924="",G4925=""),"",(SUMIF(A4922:A$7000,A4922,G4922:G$7000)))</f>
        <v/>
      </c>
      <c r="I4922" s="61" t="str">
        <f t="shared" si="462"/>
        <v/>
      </c>
      <c r="J4922" s="61" t="str">
        <f t="shared" si="458"/>
        <v/>
      </c>
      <c r="K4922" s="61">
        <f t="array" ref="K4922">(MAX(IF($A4922=InsertVoiceSwitchActivateLOG!A$1:A$7000,InsertVoiceSwitchActivateLOG!H$1:H$7000,0)))</f>
        <v>0.10539999999999998</v>
      </c>
      <c r="L4922" s="61" t="str">
        <f t="shared" si="463"/>
        <v/>
      </c>
      <c r="M4922" s="61">
        <f t="shared" si="461"/>
        <v>18.000000000000682</v>
      </c>
      <c r="N4922" s="59" t="str">
        <f t="shared" si="459"/>
        <v/>
      </c>
      <c r="O4922" s="59" t="str">
        <f t="shared" si="460"/>
        <v/>
      </c>
    </row>
    <row r="4923" spans="1:15" ht="12.5" customHeight="1" x14ac:dyDescent="0.35">
      <c r="A4923" s="2">
        <v>98</v>
      </c>
      <c r="B4923" s="2" t="s">
        <v>54</v>
      </c>
      <c r="C4923" s="69">
        <v>206.20820000000001</v>
      </c>
      <c r="D4923" t="s">
        <v>50</v>
      </c>
      <c r="E4923" s="2" t="s">
        <v>43</v>
      </c>
      <c r="F4923" s="2" t="s">
        <v>55</v>
      </c>
      <c r="G4923" s="2">
        <v>2.9999999999999997E-4</v>
      </c>
      <c r="H4923" s="2">
        <f>IF(OR(G4923="",G4924="",G4925="",G4926=""),"",(SUMIF(A4923:A$7000,A4923,G4923:G$7000)))</f>
        <v>0.10539999999999998</v>
      </c>
      <c r="I4923" s="55">
        <f t="shared" si="462"/>
        <v>98</v>
      </c>
      <c r="J4923" s="61" t="str">
        <f t="shared" si="458"/>
        <v>TaskB</v>
      </c>
      <c r="K4923" s="55">
        <f t="array" ref="K4923">(MAX(IF($A4923=InsertVoiceSwitchActivateLOG!A$1:A$7000,InsertVoiceSwitchActivateLOG!H$1:H$7000,0)))</f>
        <v>0.10539999999999998</v>
      </c>
      <c r="L4923" s="55">
        <f t="shared" si="463"/>
        <v>206.20820000000001</v>
      </c>
      <c r="M4923" s="55">
        <f t="shared" si="461"/>
        <v>21.399999999999864</v>
      </c>
      <c r="N4923" s="59" t="str">
        <f t="shared" si="459"/>
        <v/>
      </c>
      <c r="O4923" s="59" t="str">
        <f t="shared" si="460"/>
        <v/>
      </c>
    </row>
    <row r="4924" spans="1:15" ht="12.5" customHeight="1" x14ac:dyDescent="0.35">
      <c r="A4924" s="61">
        <v>98</v>
      </c>
      <c r="B4924" s="61" t="s">
        <v>54</v>
      </c>
      <c r="C4924" s="70">
        <v>206.2347</v>
      </c>
      <c r="D4924" s="59" t="s">
        <v>50</v>
      </c>
      <c r="E4924" s="61" t="s">
        <v>43</v>
      </c>
      <c r="F4924" s="61" t="s">
        <v>55</v>
      </c>
      <c r="G4924" s="61">
        <v>4.0000000000000002E-4</v>
      </c>
      <c r="H4924" s="61">
        <f>IF(OR(G4924="",G4925="",G4926="",G4927=""),"",(SUMIF(A4924:A$7000,A4924,G4924:G$7000)))</f>
        <v>0.10509999999999999</v>
      </c>
      <c r="I4924" s="61" t="str">
        <f t="shared" si="462"/>
        <v/>
      </c>
      <c r="J4924" s="61" t="str">
        <f t="shared" si="458"/>
        <v/>
      </c>
      <c r="K4924" s="61">
        <f t="array" ref="K4924">(MAX(IF($A4924=InsertVoiceSwitchActivateLOG!A$1:A$7000,InsertVoiceSwitchActivateLOG!H$1:H$7000,0)))</f>
        <v>0.10539999999999998</v>
      </c>
      <c r="L4924" s="61" t="str">
        <f t="shared" si="463"/>
        <v/>
      </c>
      <c r="M4924" s="61">
        <f t="shared" si="461"/>
        <v>26.499999999998636</v>
      </c>
      <c r="N4924" s="59">
        <f t="shared" si="459"/>
        <v>98</v>
      </c>
      <c r="O4924" s="59">
        <f t="shared" si="460"/>
        <v>1</v>
      </c>
    </row>
    <row r="4925" spans="1:15" ht="12.5" customHeight="1" x14ac:dyDescent="0.35">
      <c r="A4925" s="2">
        <v>98</v>
      </c>
      <c r="B4925" s="2" t="s">
        <v>54</v>
      </c>
      <c r="C4925" s="69">
        <v>206.2525</v>
      </c>
      <c r="D4925" t="s">
        <v>50</v>
      </c>
      <c r="E4925" s="2" t="s">
        <v>43</v>
      </c>
      <c r="F4925" s="2" t="s">
        <v>55</v>
      </c>
      <c r="G4925" s="2">
        <v>4.0000000000000002E-4</v>
      </c>
      <c r="H4925" s="2">
        <f>IF(OR(G4925="",G4926="",G4927="",G4928=""),"",(SUMIF(A4925:A$7000,A4925,G4925:G$7000)))</f>
        <v>0.10469999999999997</v>
      </c>
      <c r="I4925" s="55" t="str">
        <f t="shared" si="462"/>
        <v/>
      </c>
      <c r="J4925" s="61" t="str">
        <f t="shared" si="458"/>
        <v/>
      </c>
      <c r="K4925" s="55">
        <f t="array" ref="K4925">(MAX(IF($A4925=InsertVoiceSwitchActivateLOG!A$1:A$7000,InsertVoiceSwitchActivateLOG!H$1:H$7000,0)))</f>
        <v>0.10539999999999998</v>
      </c>
      <c r="L4925" s="55" t="str">
        <f t="shared" si="463"/>
        <v/>
      </c>
      <c r="M4925" s="55">
        <f t="shared" si="461"/>
        <v>17.799999999994043</v>
      </c>
      <c r="N4925" s="59">
        <f t="shared" si="459"/>
        <v>98</v>
      </c>
      <c r="O4925" s="59">
        <f t="shared" si="460"/>
        <v>1</v>
      </c>
    </row>
    <row r="4926" spans="1:15" ht="12.5" customHeight="1" x14ac:dyDescent="0.35">
      <c r="A4926" s="61">
        <v>98</v>
      </c>
      <c r="B4926" s="61" t="s">
        <v>56</v>
      </c>
      <c r="C4926" s="70">
        <v>206.26849999999999</v>
      </c>
      <c r="D4926" s="59" t="s">
        <v>50</v>
      </c>
      <c r="E4926" s="61" t="s">
        <v>43</v>
      </c>
      <c r="F4926" s="61" t="s">
        <v>55</v>
      </c>
      <c r="G4926" s="61">
        <v>2E-3</v>
      </c>
      <c r="H4926" s="61">
        <f>IF(OR(G4926="",G4927="",G4928="",G4929=""),"",(SUMIF(A4926:A$7000,A4926,G4926:G$7000)))</f>
        <v>0.10429999999999999</v>
      </c>
      <c r="I4926" s="61" t="str">
        <f t="shared" si="462"/>
        <v/>
      </c>
      <c r="J4926" s="61" t="str">
        <f t="shared" si="458"/>
        <v/>
      </c>
      <c r="K4926" s="61">
        <f t="array" ref="K4926">(MAX(IF($A4926=InsertVoiceSwitchActivateLOG!A$1:A$7000,InsertVoiceSwitchActivateLOG!H$1:H$7000,0)))</f>
        <v>0.10539999999999998</v>
      </c>
      <c r="L4926" s="61" t="str">
        <f t="shared" si="463"/>
        <v/>
      </c>
      <c r="M4926" s="61">
        <f t="shared" si="461"/>
        <v>15.999999999991132</v>
      </c>
      <c r="N4926" s="59">
        <f t="shared" si="459"/>
        <v>98</v>
      </c>
      <c r="O4926" s="59">
        <f t="shared" si="460"/>
        <v>1</v>
      </c>
    </row>
    <row r="4927" spans="1:15" ht="12.5" customHeight="1" x14ac:dyDescent="0.35">
      <c r="A4927" s="2">
        <v>98</v>
      </c>
      <c r="B4927" s="2" t="s">
        <v>56</v>
      </c>
      <c r="C4927" s="69">
        <v>206.2868</v>
      </c>
      <c r="D4927" t="s">
        <v>50</v>
      </c>
      <c r="E4927" s="2" t="s">
        <v>43</v>
      </c>
      <c r="F4927" s="2" t="s">
        <v>55</v>
      </c>
      <c r="G4927" s="2">
        <v>2E-3</v>
      </c>
      <c r="H4927" s="2">
        <f>IF(OR(G4927="",G4928="",G4929="",G4930=""),"",(SUMIF(A4927:A$7000,A4927,G4927:G$7000)))</f>
        <v>0.10229999999999999</v>
      </c>
      <c r="I4927" s="55" t="str">
        <f t="shared" si="462"/>
        <v/>
      </c>
      <c r="J4927" s="61" t="str">
        <f t="shared" si="458"/>
        <v/>
      </c>
      <c r="K4927" s="55">
        <f t="array" ref="K4927">(MAX(IF($A4927=InsertVoiceSwitchActivateLOG!A$1:A$7000,InsertVoiceSwitchActivateLOG!H$1:H$7000,0)))</f>
        <v>0.10539999999999998</v>
      </c>
      <c r="L4927" s="55" t="str">
        <f t="shared" si="463"/>
        <v/>
      </c>
      <c r="M4927" s="55">
        <f t="shared" si="461"/>
        <v>18.300000000010641</v>
      </c>
      <c r="N4927" s="59">
        <f t="shared" si="459"/>
        <v>98</v>
      </c>
      <c r="O4927" s="59">
        <f t="shared" si="460"/>
        <v>1</v>
      </c>
    </row>
    <row r="4928" spans="1:15" ht="12.5" customHeight="1" x14ac:dyDescent="0.35">
      <c r="A4928" s="61">
        <v>98</v>
      </c>
      <c r="B4928" s="61" t="s">
        <v>56</v>
      </c>
      <c r="C4928" s="70">
        <v>206.30430000000001</v>
      </c>
      <c r="D4928" s="59" t="s">
        <v>50</v>
      </c>
      <c r="E4928" s="61" t="s">
        <v>43</v>
      </c>
      <c r="F4928" s="61" t="s">
        <v>55</v>
      </c>
      <c r="G4928" s="61">
        <v>9.1999999999999998E-3</v>
      </c>
      <c r="H4928" s="61">
        <f>IF(OR(G4928="",G4929="",G4930="",G4931=""),"",(SUMIF(A4928:A$7000,A4928,G4928:G$7000)))</f>
        <v>0.10029999999999999</v>
      </c>
      <c r="I4928" s="61" t="str">
        <f t="shared" si="462"/>
        <v/>
      </c>
      <c r="J4928" s="61" t="str">
        <f t="shared" si="458"/>
        <v/>
      </c>
      <c r="K4928" s="61">
        <f t="array" ref="K4928">(MAX(IF($A4928=InsertVoiceSwitchActivateLOG!A$1:A$7000,InsertVoiceSwitchActivateLOG!H$1:H$7000,0)))</f>
        <v>0.10539999999999998</v>
      </c>
      <c r="L4928" s="61" t="str">
        <f t="shared" si="463"/>
        <v/>
      </c>
      <c r="M4928" s="61">
        <f t="shared" si="461"/>
        <v>17.500000000012506</v>
      </c>
      <c r="N4928" s="59">
        <f t="shared" si="459"/>
        <v>98</v>
      </c>
      <c r="O4928" s="59">
        <f t="shared" si="460"/>
        <v>-1</v>
      </c>
    </row>
    <row r="4929" spans="1:15" ht="12.5" customHeight="1" x14ac:dyDescent="0.35">
      <c r="A4929" s="2">
        <v>98</v>
      </c>
      <c r="B4929" s="2" t="s">
        <v>56</v>
      </c>
      <c r="C4929" s="69">
        <v>206.31989999999999</v>
      </c>
      <c r="D4929" t="s">
        <v>50</v>
      </c>
      <c r="E4929" s="2" t="s">
        <v>43</v>
      </c>
      <c r="F4929" s="2" t="s">
        <v>55</v>
      </c>
      <c r="G4929" s="2">
        <v>3.8999999999999998E-3</v>
      </c>
      <c r="H4929" s="2">
        <f>IF(OR(G4929="",G4930="",G4931="",G4932=""),"",(SUMIF(A4929:A$7000,A4929,G4929:G$7000)))</f>
        <v>9.1099999999999973E-2</v>
      </c>
      <c r="I4929" s="55" t="str">
        <f t="shared" si="462"/>
        <v/>
      </c>
      <c r="J4929" s="61" t="str">
        <f t="shared" si="458"/>
        <v/>
      </c>
      <c r="K4929" s="55">
        <f t="array" ref="K4929">(MAX(IF($A4929=InsertVoiceSwitchActivateLOG!A$1:A$7000,InsertVoiceSwitchActivateLOG!H$1:H$7000,0)))</f>
        <v>0.10539999999999998</v>
      </c>
      <c r="L4929" s="55" t="str">
        <f t="shared" si="463"/>
        <v/>
      </c>
      <c r="M4929" s="55">
        <f t="shared" si="461"/>
        <v>15.599999999977854</v>
      </c>
      <c r="N4929" s="59">
        <f t="shared" si="459"/>
        <v>98</v>
      </c>
      <c r="O4929" s="59">
        <f t="shared" si="460"/>
        <v>1</v>
      </c>
    </row>
    <row r="4930" spans="1:15" ht="12.5" customHeight="1" x14ac:dyDescent="0.35">
      <c r="A4930" s="61">
        <v>98</v>
      </c>
      <c r="B4930" s="61" t="s">
        <v>56</v>
      </c>
      <c r="C4930" s="70">
        <v>206.34219999999999</v>
      </c>
      <c r="D4930" s="59" t="s">
        <v>50</v>
      </c>
      <c r="E4930" s="61" t="s">
        <v>43</v>
      </c>
      <c r="F4930" s="61" t="s">
        <v>55</v>
      </c>
      <c r="G4930" s="61">
        <v>3.8999999999999998E-3</v>
      </c>
      <c r="H4930" s="61">
        <f>IF(OR(G4930="",G4931="",G4932="",G4933=""),"",(SUMIF(A4930:A$7000,A4930,G4930:G$7000)))</f>
        <v>8.7199999999999986E-2</v>
      </c>
      <c r="I4930" s="61" t="str">
        <f t="shared" si="462"/>
        <v/>
      </c>
      <c r="J4930" s="61" t="str">
        <f t="shared" si="458"/>
        <v/>
      </c>
      <c r="K4930" s="61">
        <f t="array" ref="K4930">(MAX(IF($A4930=InsertVoiceSwitchActivateLOG!A$1:A$7000,InsertVoiceSwitchActivateLOG!H$1:H$7000,0)))</f>
        <v>0.10539999999999998</v>
      </c>
      <c r="L4930" s="61" t="str">
        <f t="shared" si="463"/>
        <v/>
      </c>
      <c r="M4930" s="61">
        <f t="shared" si="461"/>
        <v>22.300000000001319</v>
      </c>
      <c r="N4930" s="59">
        <f t="shared" si="459"/>
        <v>98</v>
      </c>
      <c r="O4930" s="59">
        <f t="shared" si="460"/>
        <v>-1</v>
      </c>
    </row>
    <row r="4931" spans="1:15" ht="12.5" customHeight="1" x14ac:dyDescent="0.35">
      <c r="A4931" s="2">
        <v>98</v>
      </c>
      <c r="B4931" s="2" t="s">
        <v>56</v>
      </c>
      <c r="C4931" s="69">
        <v>206.3579</v>
      </c>
      <c r="D4931" t="s">
        <v>50</v>
      </c>
      <c r="E4931" s="2" t="s">
        <v>43</v>
      </c>
      <c r="F4931" s="2" t="s">
        <v>55</v>
      </c>
      <c r="G4931" s="2">
        <v>3.0000000000000001E-3</v>
      </c>
      <c r="H4931" s="2">
        <f>IF(OR(G4931="",G4932="",G4933="",G4934=""),"",(SUMIF(A4931:A$7000,A4931,G4931:G$7000)))</f>
        <v>8.3299999999999985E-2</v>
      </c>
      <c r="I4931" s="55" t="str">
        <f t="shared" si="462"/>
        <v/>
      </c>
      <c r="J4931" s="61" t="str">
        <f t="shared" si="458"/>
        <v/>
      </c>
      <c r="K4931" s="55">
        <f t="array" ref="K4931">(MAX(IF($A4931=InsertVoiceSwitchActivateLOG!A$1:A$7000,InsertVoiceSwitchActivateLOG!H$1:H$7000,0)))</f>
        <v>0.10539999999999998</v>
      </c>
      <c r="L4931" s="55" t="str">
        <f t="shared" si="463"/>
        <v/>
      </c>
      <c r="M4931" s="55">
        <f t="shared" si="461"/>
        <v>15.700000000009595</v>
      </c>
      <c r="N4931" s="59">
        <f t="shared" si="459"/>
        <v>98</v>
      </c>
      <c r="O4931" s="59">
        <f t="shared" si="460"/>
        <v>-1</v>
      </c>
    </row>
    <row r="4932" spans="1:15" ht="12.5" customHeight="1" x14ac:dyDescent="0.35">
      <c r="A4932" s="61">
        <v>98</v>
      </c>
      <c r="B4932" s="61" t="s">
        <v>56</v>
      </c>
      <c r="C4932" s="70">
        <v>206.37450000000001</v>
      </c>
      <c r="D4932" s="59" t="s">
        <v>50</v>
      </c>
      <c r="E4932" s="61" t="s">
        <v>43</v>
      </c>
      <c r="F4932" s="61" t="s">
        <v>55</v>
      </c>
      <c r="G4932" s="61">
        <v>1.4E-3</v>
      </c>
      <c r="H4932" s="61">
        <f>IF(OR(G4932="",G4933="",G4934="",G4935=""),"",(SUMIF(A4932:A$7000,A4932,G4932:G$7000)))</f>
        <v>8.0299999999999983E-2</v>
      </c>
      <c r="I4932" s="61" t="str">
        <f t="shared" si="462"/>
        <v/>
      </c>
      <c r="J4932" s="61" t="str">
        <f t="shared" si="458"/>
        <v/>
      </c>
      <c r="K4932" s="61">
        <f t="array" ref="K4932">(MAX(IF($A4932=InsertVoiceSwitchActivateLOG!A$1:A$7000,InsertVoiceSwitchActivateLOG!H$1:H$7000,0)))</f>
        <v>0.10539999999999998</v>
      </c>
      <c r="L4932" s="61" t="str">
        <f t="shared" si="463"/>
        <v/>
      </c>
      <c r="M4932" s="61">
        <f t="shared" si="461"/>
        <v>16.60000000001105</v>
      </c>
      <c r="N4932" s="59">
        <f t="shared" si="459"/>
        <v>98</v>
      </c>
      <c r="O4932" s="59">
        <f t="shared" si="460"/>
        <v>1</v>
      </c>
    </row>
    <row r="4933" spans="1:15" ht="12.5" customHeight="1" x14ac:dyDescent="0.35">
      <c r="A4933" s="2">
        <v>98</v>
      </c>
      <c r="B4933" s="2" t="s">
        <v>56</v>
      </c>
      <c r="C4933" s="69">
        <v>206.39060000000001</v>
      </c>
      <c r="D4933" t="s">
        <v>50</v>
      </c>
      <c r="E4933" s="2" t="s">
        <v>43</v>
      </c>
      <c r="F4933" s="2" t="s">
        <v>55</v>
      </c>
      <c r="G4933" s="2">
        <v>2E-3</v>
      </c>
      <c r="H4933" s="2">
        <f>IF(OR(G4933="",G4934="",G4935="",G4936=""),"",(SUMIF(A4933:A$7000,A4933,G4933:G$7000)))</f>
        <v>7.8899999999999984E-2</v>
      </c>
      <c r="I4933" s="55" t="str">
        <f t="shared" si="462"/>
        <v/>
      </c>
      <c r="J4933" s="61" t="str">
        <f t="shared" si="458"/>
        <v/>
      </c>
      <c r="K4933" s="55">
        <f t="array" ref="K4933">(MAX(IF($A4933=InsertVoiceSwitchActivateLOG!A$1:A$7000,InsertVoiceSwitchActivateLOG!H$1:H$7000,0)))</f>
        <v>0.10539999999999998</v>
      </c>
      <c r="L4933" s="55" t="str">
        <f t="shared" si="463"/>
        <v/>
      </c>
      <c r="M4933" s="55">
        <f t="shared" si="461"/>
        <v>16.099999999994452</v>
      </c>
      <c r="N4933" s="59">
        <f t="shared" si="459"/>
        <v>98</v>
      </c>
      <c r="O4933" s="59">
        <f t="shared" si="460"/>
        <v>-1</v>
      </c>
    </row>
    <row r="4934" spans="1:15" ht="12.5" customHeight="1" x14ac:dyDescent="0.35">
      <c r="A4934" s="61">
        <v>98</v>
      </c>
      <c r="B4934" s="61" t="s">
        <v>56</v>
      </c>
      <c r="C4934" s="70">
        <v>206.40770000000001</v>
      </c>
      <c r="D4934" s="59" t="s">
        <v>50</v>
      </c>
      <c r="E4934" s="61" t="s">
        <v>43</v>
      </c>
      <c r="F4934" s="61" t="s">
        <v>55</v>
      </c>
      <c r="G4934" s="61">
        <v>1.1000000000000001E-3</v>
      </c>
      <c r="H4934" s="61">
        <f>IF(OR(G4934="",G4935="",G4936="",G4937=""),"",(SUMIF(A4934:A$7000,A4934,G4934:G$7000)))</f>
        <v>7.6899999999999982E-2</v>
      </c>
      <c r="I4934" s="61" t="str">
        <f t="shared" si="462"/>
        <v/>
      </c>
      <c r="J4934" s="61" t="str">
        <f t="shared" si="458"/>
        <v/>
      </c>
      <c r="K4934" s="61">
        <f t="array" ref="K4934">(MAX(IF($A4934=InsertVoiceSwitchActivateLOG!A$1:A$7000,InsertVoiceSwitchActivateLOG!H$1:H$7000,0)))</f>
        <v>0.10539999999999998</v>
      </c>
      <c r="L4934" s="61" t="str">
        <f t="shared" si="463"/>
        <v/>
      </c>
      <c r="M4934" s="61">
        <f t="shared" si="461"/>
        <v>17.099999999999227</v>
      </c>
      <c r="N4934" s="59">
        <f t="shared" si="459"/>
        <v>98</v>
      </c>
      <c r="O4934" s="59">
        <f t="shared" si="460"/>
        <v>-1</v>
      </c>
    </row>
    <row r="4935" spans="1:15" ht="12.5" customHeight="1" x14ac:dyDescent="0.35">
      <c r="A4935" s="2">
        <v>98</v>
      </c>
      <c r="B4935" s="2" t="s">
        <v>54</v>
      </c>
      <c r="C4935" s="69">
        <v>206.42400000000001</v>
      </c>
      <c r="D4935" t="s">
        <v>50</v>
      </c>
      <c r="E4935" s="2" t="s">
        <v>43</v>
      </c>
      <c r="F4935" s="2" t="s">
        <v>55</v>
      </c>
      <c r="G4935" s="2">
        <v>1E-4</v>
      </c>
      <c r="H4935" s="2">
        <f>IF(OR(G4935="",G4936="",G4937="",G4938=""),"",(SUMIF(A4935:A$7000,A4935,G4935:G$7000)))</f>
        <v>7.5799999999999979E-2</v>
      </c>
      <c r="I4935" s="55" t="str">
        <f t="shared" si="462"/>
        <v/>
      </c>
      <c r="J4935" s="61" t="str">
        <f t="shared" si="458"/>
        <v/>
      </c>
      <c r="K4935" s="55">
        <f t="array" ref="K4935">(MAX(IF($A4935=InsertVoiceSwitchActivateLOG!A$1:A$7000,InsertVoiceSwitchActivateLOG!H$1:H$7000,0)))</f>
        <v>0.10539999999999998</v>
      </c>
      <c r="L4935" s="55" t="str">
        <f t="shared" si="463"/>
        <v/>
      </c>
      <c r="M4935" s="55">
        <f t="shared" si="461"/>
        <v>16.300000000001091</v>
      </c>
      <c r="N4935" s="59">
        <f t="shared" si="459"/>
        <v>98</v>
      </c>
      <c r="O4935" s="59">
        <f t="shared" si="460"/>
        <v>1</v>
      </c>
    </row>
    <row r="4936" spans="1:15" ht="12.5" customHeight="1" x14ac:dyDescent="0.35">
      <c r="A4936" s="61">
        <v>98</v>
      </c>
      <c r="B4936" s="61" t="s">
        <v>54</v>
      </c>
      <c r="C4936" s="70">
        <v>206.44589999999999</v>
      </c>
      <c r="D4936" s="59" t="s">
        <v>50</v>
      </c>
      <c r="E4936" s="61" t="s">
        <v>43</v>
      </c>
      <c r="F4936" s="61" t="s">
        <v>55</v>
      </c>
      <c r="G4936" s="61">
        <v>1E-4</v>
      </c>
      <c r="H4936" s="61">
        <f>IF(OR(G4936="",G4937="",G4938="",G4939=""),"",(SUMIF(A4936:A$7000,A4936,G4936:G$7000)))</f>
        <v>7.5699999999999976E-2</v>
      </c>
      <c r="I4936" s="61" t="str">
        <f t="shared" si="462"/>
        <v/>
      </c>
      <c r="J4936" s="61" t="str">
        <f t="shared" si="458"/>
        <v/>
      </c>
      <c r="K4936" s="61">
        <f t="array" ref="K4936">(MAX(IF($A4936=InsertVoiceSwitchActivateLOG!A$1:A$7000,InsertVoiceSwitchActivateLOG!H$1:H$7000,0)))</f>
        <v>0.10539999999999998</v>
      </c>
      <c r="L4936" s="61" t="str">
        <f t="shared" si="463"/>
        <v/>
      </c>
      <c r="M4936" s="61">
        <f t="shared" si="461"/>
        <v>21.89999999998804</v>
      </c>
      <c r="N4936" s="59">
        <f t="shared" si="459"/>
        <v>98</v>
      </c>
      <c r="O4936" s="59">
        <f t="shared" si="460"/>
        <v>1</v>
      </c>
    </row>
    <row r="4937" spans="1:15" ht="12.5" customHeight="1" x14ac:dyDescent="0.35">
      <c r="A4937" s="2">
        <v>98</v>
      </c>
      <c r="B4937" s="2" t="s">
        <v>56</v>
      </c>
      <c r="C4937" s="69">
        <v>206.4665</v>
      </c>
      <c r="D4937" t="s">
        <v>50</v>
      </c>
      <c r="E4937" s="2" t="s">
        <v>43</v>
      </c>
      <c r="F4937" s="2" t="s">
        <v>55</v>
      </c>
      <c r="G4937" s="2">
        <v>2.5000000000000001E-3</v>
      </c>
      <c r="H4937" s="2">
        <f>IF(OR(G4937="",G4938="",G4939="",G4940=""),"",(SUMIF(A4937:A$7000,A4937,G4937:G$7000)))</f>
        <v>7.5599999999999987E-2</v>
      </c>
      <c r="I4937" s="55" t="str">
        <f t="shared" si="462"/>
        <v/>
      </c>
      <c r="J4937" s="61" t="str">
        <f t="shared" si="458"/>
        <v/>
      </c>
      <c r="K4937" s="55">
        <f t="array" ref="K4937">(MAX(IF($A4937=InsertVoiceSwitchActivateLOG!A$1:A$7000,InsertVoiceSwitchActivateLOG!H$1:H$7000,0)))</f>
        <v>0.10539999999999998</v>
      </c>
      <c r="L4937" s="55" t="str">
        <f t="shared" si="463"/>
        <v/>
      </c>
      <c r="M4937" s="55">
        <f t="shared" si="461"/>
        <v>20.600000000001728</v>
      </c>
      <c r="N4937" s="59">
        <f t="shared" si="459"/>
        <v>98</v>
      </c>
      <c r="O4937" s="59">
        <f t="shared" si="460"/>
        <v>1</v>
      </c>
    </row>
    <row r="4938" spans="1:15" ht="12.5" customHeight="1" x14ac:dyDescent="0.35">
      <c r="A4938" s="61">
        <v>98</v>
      </c>
      <c r="B4938" s="61" t="s">
        <v>56</v>
      </c>
      <c r="C4938" s="70">
        <v>206.48650000000001</v>
      </c>
      <c r="D4938" s="59" t="s">
        <v>50</v>
      </c>
      <c r="E4938" s="61" t="s">
        <v>43</v>
      </c>
      <c r="F4938" s="61" t="s">
        <v>55</v>
      </c>
      <c r="G4938" s="61">
        <v>9.4999999999999998E-3</v>
      </c>
      <c r="H4938" s="61">
        <f>IF(OR(G4938="",G4939="",G4940="",G4941=""),"",(SUMIF(A4938:A$7000,A4938,G4938:G$7000)))</f>
        <v>7.3099999999999984E-2</v>
      </c>
      <c r="I4938" s="61" t="str">
        <f t="shared" si="462"/>
        <v/>
      </c>
      <c r="J4938" s="61" t="str">
        <f t="shared" si="458"/>
        <v/>
      </c>
      <c r="K4938" s="61">
        <f t="array" ref="K4938">(MAX(IF($A4938=InsertVoiceSwitchActivateLOG!A$1:A$7000,InsertVoiceSwitchActivateLOG!H$1:H$7000,0)))</f>
        <v>0.10539999999999998</v>
      </c>
      <c r="L4938" s="61" t="str">
        <f t="shared" si="463"/>
        <v/>
      </c>
      <c r="M4938" s="61">
        <f t="shared" si="461"/>
        <v>20.000000000010232</v>
      </c>
      <c r="N4938" s="59">
        <f t="shared" si="459"/>
        <v>98</v>
      </c>
      <c r="O4938" s="59">
        <f t="shared" si="460"/>
        <v>1</v>
      </c>
    </row>
    <row r="4939" spans="1:15" ht="12.5" customHeight="1" x14ac:dyDescent="0.35">
      <c r="A4939" s="2">
        <v>98</v>
      </c>
      <c r="B4939" s="2" t="s">
        <v>56</v>
      </c>
      <c r="C4939" s="69">
        <v>206.50700000000001</v>
      </c>
      <c r="D4939" t="s">
        <v>50</v>
      </c>
      <c r="E4939" s="2" t="s">
        <v>43</v>
      </c>
      <c r="F4939" s="2" t="s">
        <v>55</v>
      </c>
      <c r="G4939" s="2">
        <v>1.9199999999999998E-2</v>
      </c>
      <c r="H4939" s="2">
        <f>IF(OR(G4939="",G4940="",G4941="",G4942=""),"",(SUMIF(A4939:A$7000,A4939,G4939:G$7000)))</f>
        <v>6.3600000000000004E-2</v>
      </c>
      <c r="I4939" s="55" t="str">
        <f t="shared" si="462"/>
        <v/>
      </c>
      <c r="J4939" s="61" t="str">
        <f t="shared" si="458"/>
        <v/>
      </c>
      <c r="K4939" s="55">
        <f t="array" ref="K4939">(MAX(IF($A4939=InsertVoiceSwitchActivateLOG!A$1:A$7000,InsertVoiceSwitchActivateLOG!H$1:H$7000,0)))</f>
        <v>0.10539999999999998</v>
      </c>
      <c r="L4939" s="55" t="str">
        <f t="shared" si="463"/>
        <v/>
      </c>
      <c r="M4939" s="55">
        <f t="shared" si="461"/>
        <v>20.499999999998408</v>
      </c>
      <c r="N4939" s="59">
        <f t="shared" si="459"/>
        <v>98</v>
      </c>
      <c r="O4939" s="59">
        <f t="shared" si="460"/>
        <v>-1</v>
      </c>
    </row>
    <row r="4940" spans="1:15" ht="12.5" customHeight="1" x14ac:dyDescent="0.35">
      <c r="A4940" s="61">
        <v>98</v>
      </c>
      <c r="B4940" s="61" t="s">
        <v>56</v>
      </c>
      <c r="C4940" s="70">
        <v>206.52420000000001</v>
      </c>
      <c r="D4940" s="59" t="s">
        <v>50</v>
      </c>
      <c r="E4940" s="61" t="s">
        <v>43</v>
      </c>
      <c r="F4940" s="61" t="s">
        <v>55</v>
      </c>
      <c r="G4940" s="61">
        <v>1.72E-2</v>
      </c>
      <c r="H4940" s="61">
        <f>IF(OR(G4940="",G4941="",G4942="",G4943=""),"",(SUMIF(A4940:A$7000,A4940,G4940:G$7000)))</f>
        <v>4.4400000000000002E-2</v>
      </c>
      <c r="I4940" s="61" t="str">
        <f t="shared" si="462"/>
        <v/>
      </c>
      <c r="J4940" s="61" t="str">
        <f t="shared" si="458"/>
        <v/>
      </c>
      <c r="K4940" s="61">
        <f t="array" ref="K4940">(MAX(IF($A4940=InsertVoiceSwitchActivateLOG!A$1:A$7000,InsertVoiceSwitchActivateLOG!H$1:H$7000,0)))</f>
        <v>0.10539999999999998</v>
      </c>
      <c r="L4940" s="61" t="str">
        <f t="shared" si="463"/>
        <v/>
      </c>
      <c r="M4940" s="61">
        <f t="shared" si="461"/>
        <v>17.200000000002547</v>
      </c>
      <c r="N4940" s="59">
        <f t="shared" si="459"/>
        <v>98</v>
      </c>
      <c r="O4940" s="59">
        <f t="shared" si="460"/>
        <v>-1</v>
      </c>
    </row>
    <row r="4941" spans="1:15" ht="12.5" customHeight="1" x14ac:dyDescent="0.35">
      <c r="A4941" s="2">
        <v>98</v>
      </c>
      <c r="B4941" s="2" t="s">
        <v>56</v>
      </c>
      <c r="C4941" s="69">
        <v>206.54509999999999</v>
      </c>
      <c r="D4941" t="s">
        <v>50</v>
      </c>
      <c r="E4941" s="2" t="s">
        <v>43</v>
      </c>
      <c r="F4941" s="2" t="s">
        <v>55</v>
      </c>
      <c r="G4941" s="2">
        <v>5.4999999999999997E-3</v>
      </c>
      <c r="H4941" s="2">
        <f>IF(OR(G4941="",G4942="",G4943="",G4944=""),"",(SUMIF(A4941:A$7000,A4941,G4941:G$7000)))</f>
        <v>2.7199999999999995E-2</v>
      </c>
      <c r="I4941" s="55" t="str">
        <f t="shared" si="462"/>
        <v/>
      </c>
      <c r="J4941" s="61" t="str">
        <f t="shared" si="458"/>
        <v/>
      </c>
      <c r="K4941" s="55">
        <f t="array" ref="K4941">(MAX(IF($A4941=InsertVoiceSwitchActivateLOG!A$1:A$7000,InsertVoiceSwitchActivateLOG!H$1:H$7000,0)))</f>
        <v>0.10539999999999998</v>
      </c>
      <c r="L4941" s="55" t="str">
        <f t="shared" si="463"/>
        <v/>
      </c>
      <c r="M4941" s="55">
        <f t="shared" si="461"/>
        <v>20.899999999983265</v>
      </c>
      <c r="N4941" s="59">
        <f t="shared" si="459"/>
        <v>98</v>
      </c>
      <c r="O4941" s="59">
        <f t="shared" si="460"/>
        <v>1</v>
      </c>
    </row>
    <row r="4942" spans="1:15" ht="12.5" customHeight="1" x14ac:dyDescent="0.35">
      <c r="A4942" s="61">
        <v>98</v>
      </c>
      <c r="B4942" s="61" t="s">
        <v>56</v>
      </c>
      <c r="C4942" s="70">
        <v>206.56389999999999</v>
      </c>
      <c r="D4942" s="59" t="s">
        <v>50</v>
      </c>
      <c r="E4942" s="61" t="s">
        <v>43</v>
      </c>
      <c r="F4942" s="61" t="s">
        <v>55</v>
      </c>
      <c r="G4942" s="61">
        <v>6.1999999999999998E-3</v>
      </c>
      <c r="H4942" s="61">
        <f>IF(OR(G4942="",G4943="",G4944="",G4945=""),"",(SUMIF(A4942:A$7000,A4942,G4942:G$7000)))</f>
        <v>2.1699999999999997E-2</v>
      </c>
      <c r="I4942" s="61" t="str">
        <f t="shared" si="462"/>
        <v/>
      </c>
      <c r="J4942" s="61" t="str">
        <f t="shared" si="458"/>
        <v/>
      </c>
      <c r="K4942" s="61">
        <f t="array" ref="K4942">(MAX(IF($A4942=InsertVoiceSwitchActivateLOG!A$1:A$7000,InsertVoiceSwitchActivateLOG!H$1:H$7000,0)))</f>
        <v>0.10539999999999998</v>
      </c>
      <c r="L4942" s="61" t="str">
        <f t="shared" si="463"/>
        <v/>
      </c>
      <c r="M4942" s="61">
        <f t="shared" si="461"/>
        <v>18.799999999998818</v>
      </c>
      <c r="N4942" s="59">
        <f t="shared" si="459"/>
        <v>98</v>
      </c>
      <c r="O4942" s="59">
        <f t="shared" si="460"/>
        <v>-1</v>
      </c>
    </row>
    <row r="4943" spans="1:15" ht="12.5" customHeight="1" x14ac:dyDescent="0.35">
      <c r="A4943" s="2">
        <v>98</v>
      </c>
      <c r="B4943" s="2" t="s">
        <v>56</v>
      </c>
      <c r="C4943" s="69">
        <v>206.58269999999999</v>
      </c>
      <c r="D4943" t="s">
        <v>50</v>
      </c>
      <c r="E4943" s="2" t="s">
        <v>43</v>
      </c>
      <c r="F4943" s="2" t="s">
        <v>55</v>
      </c>
      <c r="G4943" s="2">
        <v>4.7000000000000002E-3</v>
      </c>
      <c r="H4943" s="2">
        <f>IF(OR(G4943="",G4944="",G4945="",G4946=""),"",(SUMIF(A4943:A$7000,A4943,G4943:G$7000)))</f>
        <v>1.5499999999999998E-2</v>
      </c>
      <c r="I4943" s="55" t="str">
        <f t="shared" si="462"/>
        <v/>
      </c>
      <c r="J4943" s="61" t="str">
        <f t="shared" si="458"/>
        <v/>
      </c>
      <c r="K4943" s="55">
        <f t="array" ref="K4943">(MAX(IF($A4943=InsertVoiceSwitchActivateLOG!A$1:A$7000,InsertVoiceSwitchActivateLOG!H$1:H$7000,0)))</f>
        <v>0.10539999999999998</v>
      </c>
      <c r="L4943" s="55" t="str">
        <f t="shared" si="463"/>
        <v/>
      </c>
      <c r="M4943" s="55">
        <f t="shared" si="461"/>
        <v>18.799999999998818</v>
      </c>
      <c r="N4943" s="59">
        <f t="shared" si="459"/>
        <v>98</v>
      </c>
      <c r="O4943" s="59">
        <f t="shared" si="460"/>
        <v>-1</v>
      </c>
    </row>
    <row r="4944" spans="1:15" ht="12.5" customHeight="1" x14ac:dyDescent="0.35">
      <c r="A4944" s="61">
        <v>98</v>
      </c>
      <c r="B4944" s="61" t="s">
        <v>56</v>
      </c>
      <c r="C4944" s="70">
        <v>206.60480000000001</v>
      </c>
      <c r="D4944" s="59" t="s">
        <v>50</v>
      </c>
      <c r="E4944" s="61" t="s">
        <v>43</v>
      </c>
      <c r="F4944" s="61" t="s">
        <v>55</v>
      </c>
      <c r="G4944" s="61">
        <v>2.8E-3</v>
      </c>
      <c r="H4944" s="61">
        <f>IF(OR(G4944="",G4945="",G4946="",G4947=""),"",(SUMIF(A4944:A$7000,A4944,G4944:G$7000)))</f>
        <v>1.0799999999999999E-2</v>
      </c>
      <c r="I4944" s="61" t="str">
        <f t="shared" si="462"/>
        <v/>
      </c>
      <c r="J4944" s="61" t="str">
        <f t="shared" si="458"/>
        <v/>
      </c>
      <c r="K4944" s="61">
        <f t="array" ref="K4944">(MAX(IF($A4944=InsertVoiceSwitchActivateLOG!A$1:A$7000,InsertVoiceSwitchActivateLOG!H$1:H$7000,0)))</f>
        <v>0.10539999999999998</v>
      </c>
      <c r="L4944" s="61" t="str">
        <f t="shared" si="463"/>
        <v/>
      </c>
      <c r="M4944" s="61">
        <f t="shared" si="461"/>
        <v>22.100000000023101</v>
      </c>
      <c r="N4944" s="59">
        <f t="shared" si="459"/>
        <v>98</v>
      </c>
      <c r="O4944" s="59">
        <f t="shared" si="460"/>
        <v>1</v>
      </c>
    </row>
    <row r="4945" spans="1:15" ht="12.5" customHeight="1" x14ac:dyDescent="0.35">
      <c r="A4945" s="2">
        <v>98</v>
      </c>
      <c r="B4945" s="2" t="s">
        <v>56</v>
      </c>
      <c r="C4945" s="69">
        <v>206.62010000000001</v>
      </c>
      <c r="D4945" t="s">
        <v>50</v>
      </c>
      <c r="E4945" s="2" t="s">
        <v>43</v>
      </c>
      <c r="F4945" s="2" t="s">
        <v>55</v>
      </c>
      <c r="G4945" s="2">
        <v>4.1999999999999997E-3</v>
      </c>
      <c r="H4945" s="2">
        <f>IF(OR(G4945="",G4946="",G4947="",G4948=""),"",(SUMIF(A4945:A$7000,A4945,G4945:G$7000)))</f>
        <v>8.0000000000000002E-3</v>
      </c>
      <c r="I4945" s="55" t="str">
        <f t="shared" si="462"/>
        <v/>
      </c>
      <c r="J4945" s="61" t="str">
        <f t="shared" ref="J4945:J5008" si="464">IF(L4945="","",(VLOOKUP(A4945,A4945:E11929,5,FALSE)))</f>
        <v/>
      </c>
      <c r="K4945" s="55">
        <f t="array" ref="K4945">(MAX(IF($A4945=InsertVoiceSwitchActivateLOG!A$1:A$7000,InsertVoiceSwitchActivateLOG!H$1:H$7000,0)))</f>
        <v>0.10539999999999998</v>
      </c>
      <c r="L4945" s="55" t="str">
        <f t="shared" si="463"/>
        <v/>
      </c>
      <c r="M4945" s="55">
        <f t="shared" si="461"/>
        <v>15.299999999996317</v>
      </c>
      <c r="N4945" s="59">
        <f t="shared" ref="N4945:N5008" si="465">IF(AND(G4945&gt;0,G4946&gt;0,G4944&gt;0),A4945,"")</f>
        <v>98</v>
      </c>
      <c r="O4945" s="59">
        <f t="shared" ref="O4945:O5008" si="466">IF(N4945="","",(IF(G4945&gt;G4946,-1,1)))</f>
        <v>-1</v>
      </c>
    </row>
    <row r="4946" spans="1:15" ht="12.5" customHeight="1" x14ac:dyDescent="0.35">
      <c r="A4946" s="61">
        <v>98</v>
      </c>
      <c r="B4946" s="61" t="s">
        <v>56</v>
      </c>
      <c r="C4946" s="70">
        <v>206.63669999999999</v>
      </c>
      <c r="D4946" s="59" t="s">
        <v>50</v>
      </c>
      <c r="E4946" s="61" t="s">
        <v>43</v>
      </c>
      <c r="F4946" s="61" t="s">
        <v>55</v>
      </c>
      <c r="G4946" s="61">
        <v>1.8E-3</v>
      </c>
      <c r="H4946" s="61" t="str">
        <f>IF(OR(G4946="",G4947="",G4948="",G4949=""),"",(SUMIF(A4946:A$7000,A4946,G4946:G$7000)))</f>
        <v/>
      </c>
      <c r="I4946" s="61" t="str">
        <f t="shared" si="462"/>
        <v/>
      </c>
      <c r="J4946" s="61" t="str">
        <f t="shared" si="464"/>
        <v/>
      </c>
      <c r="K4946" s="61">
        <f t="array" ref="K4946">(MAX(IF($A4946=InsertVoiceSwitchActivateLOG!A$1:A$7000,InsertVoiceSwitchActivateLOG!H$1:H$7000,0)))</f>
        <v>0.10539999999999998</v>
      </c>
      <c r="L4946" s="61" t="str">
        <f t="shared" si="463"/>
        <v/>
      </c>
      <c r="M4946" s="61">
        <f t="shared" ref="M4946:M5009" si="467">IF(A4946=A4945,ABS(C4946-C4945),0)*1000</f>
        <v>16.599999999982629</v>
      </c>
      <c r="N4946" s="59">
        <f t="shared" si="465"/>
        <v>98</v>
      </c>
      <c r="O4946" s="59">
        <f t="shared" si="466"/>
        <v>1</v>
      </c>
    </row>
    <row r="4947" spans="1:15" ht="12.5" customHeight="1" x14ac:dyDescent="0.35">
      <c r="A4947" s="2">
        <v>98</v>
      </c>
      <c r="B4947" s="2" t="s">
        <v>56</v>
      </c>
      <c r="C4947" s="69">
        <v>206.6686</v>
      </c>
      <c r="D4947" t="s">
        <v>50</v>
      </c>
      <c r="E4947" s="2" t="s">
        <v>43</v>
      </c>
      <c r="F4947" s="2" t="s">
        <v>55</v>
      </c>
      <c r="G4947" s="2">
        <v>1.8E-3</v>
      </c>
      <c r="H4947" s="2" t="str">
        <f>IF(OR(G4947="",G4948="",G4949="",G4950=""),"",(SUMIF(A4947:A$7000,A4947,G4947:G$7000)))</f>
        <v/>
      </c>
      <c r="I4947" s="55" t="str">
        <f t="shared" si="462"/>
        <v/>
      </c>
      <c r="J4947" s="61" t="str">
        <f t="shared" si="464"/>
        <v/>
      </c>
      <c r="K4947" s="55">
        <f t="array" ref="K4947">(MAX(IF($A4947=InsertVoiceSwitchActivateLOG!A$1:A$7000,InsertVoiceSwitchActivateLOG!H$1:H$7000,0)))</f>
        <v>0.10539999999999998</v>
      </c>
      <c r="L4947" s="55" t="str">
        <f t="shared" si="463"/>
        <v/>
      </c>
      <c r="M4947" s="55">
        <f t="shared" si="467"/>
        <v>31.900000000007367</v>
      </c>
      <c r="N4947" s="59">
        <f t="shared" si="465"/>
        <v>98</v>
      </c>
      <c r="O4947" s="59">
        <f t="shared" si="466"/>
        <v>-1</v>
      </c>
    </row>
    <row r="4948" spans="1:15" ht="12.5" customHeight="1" x14ac:dyDescent="0.35">
      <c r="A4948" s="61">
        <v>98</v>
      </c>
      <c r="B4948" s="61" t="s">
        <v>54</v>
      </c>
      <c r="C4948" s="70">
        <v>206.6979</v>
      </c>
      <c r="D4948" s="59" t="s">
        <v>50</v>
      </c>
      <c r="E4948" s="61" t="s">
        <v>43</v>
      </c>
      <c r="F4948" s="61" t="s">
        <v>55</v>
      </c>
      <c r="G4948" s="61">
        <v>2.0000000000000001E-4</v>
      </c>
      <c r="H4948" s="61" t="str">
        <f>IF(OR(G4948="",G4949="",G4950="",G4951=""),"",(SUMIF(A4948:A$7000,A4948,G4948:G$7000)))</f>
        <v/>
      </c>
      <c r="I4948" s="61" t="str">
        <f t="shared" si="462"/>
        <v/>
      </c>
      <c r="J4948" s="61" t="str">
        <f t="shared" si="464"/>
        <v/>
      </c>
      <c r="K4948" s="61">
        <f t="array" ref="K4948">(MAX(IF($A4948=InsertVoiceSwitchActivateLOG!A$1:A$7000,InsertVoiceSwitchActivateLOG!H$1:H$7000,0)))</f>
        <v>0.10539999999999998</v>
      </c>
      <c r="L4948" s="61" t="str">
        <f t="shared" si="463"/>
        <v/>
      </c>
      <c r="M4948" s="61">
        <f t="shared" si="467"/>
        <v>29.300000000006321</v>
      </c>
      <c r="N4948" s="59" t="str">
        <f t="shared" si="465"/>
        <v/>
      </c>
      <c r="O4948" s="59" t="str">
        <f t="shared" si="466"/>
        <v/>
      </c>
    </row>
    <row r="4949" spans="1:15" ht="12.5" customHeight="1" x14ac:dyDescent="0.35">
      <c r="A4949" s="2">
        <v>98</v>
      </c>
      <c r="B4949" s="2" t="s">
        <v>54</v>
      </c>
      <c r="C4949" s="69">
        <v>206.71960000000001</v>
      </c>
      <c r="D4949" t="s">
        <v>50</v>
      </c>
      <c r="E4949" s="2" t="s">
        <v>43</v>
      </c>
      <c r="F4949" s="2" t="s">
        <v>55</v>
      </c>
      <c r="G4949" s="2"/>
      <c r="H4949" s="2" t="str">
        <f>IF(OR(G4949="",G4950="",G4951="",G4952=""),"",(SUMIF(A4949:A$7000,A4949,G4949:G$7000)))</f>
        <v/>
      </c>
      <c r="I4949" s="55" t="str">
        <f t="shared" si="462"/>
        <v/>
      </c>
      <c r="J4949" s="61" t="str">
        <f t="shared" si="464"/>
        <v/>
      </c>
      <c r="K4949" s="55">
        <f t="array" ref="K4949">(MAX(IF($A4949=InsertVoiceSwitchActivateLOG!A$1:A$7000,InsertVoiceSwitchActivateLOG!H$1:H$7000,0)))</f>
        <v>0.10539999999999998</v>
      </c>
      <c r="L4949" s="55" t="str">
        <f t="shared" si="463"/>
        <v/>
      </c>
      <c r="M4949" s="55">
        <f t="shared" si="467"/>
        <v>21.700000000009823</v>
      </c>
      <c r="N4949" s="59" t="str">
        <f t="shared" si="465"/>
        <v/>
      </c>
      <c r="O4949" s="59" t="str">
        <f t="shared" si="466"/>
        <v/>
      </c>
    </row>
    <row r="4950" spans="1:15" ht="12.5" customHeight="1" x14ac:dyDescent="0.35">
      <c r="A4950" s="61">
        <v>98</v>
      </c>
      <c r="B4950" s="61" t="s">
        <v>54</v>
      </c>
      <c r="C4950" s="70">
        <v>206.7433</v>
      </c>
      <c r="D4950" s="59" t="s">
        <v>50</v>
      </c>
      <c r="E4950" s="61" t="s">
        <v>43</v>
      </c>
      <c r="F4950" s="61" t="s">
        <v>55</v>
      </c>
      <c r="G4950" s="61"/>
      <c r="H4950" s="61" t="str">
        <f>IF(OR(G4950="",G4951="",G4952="",G4953=""),"",(SUMIF(A4950:A$7000,A4950,G4950:G$7000)))</f>
        <v/>
      </c>
      <c r="I4950" s="61" t="str">
        <f t="shared" si="462"/>
        <v/>
      </c>
      <c r="J4950" s="61" t="str">
        <f t="shared" si="464"/>
        <v/>
      </c>
      <c r="K4950" s="61">
        <f t="array" ref="K4950">(MAX(IF($A4950=InsertVoiceSwitchActivateLOG!A$1:A$7000,InsertVoiceSwitchActivateLOG!H$1:H$7000,0)))</f>
        <v>0.10539999999999998</v>
      </c>
      <c r="L4950" s="61" t="str">
        <f t="shared" si="463"/>
        <v/>
      </c>
      <c r="M4950" s="61">
        <f t="shared" si="467"/>
        <v>23.699999999990951</v>
      </c>
      <c r="N4950" s="59" t="str">
        <f t="shared" si="465"/>
        <v/>
      </c>
      <c r="O4950" s="59" t="str">
        <f t="shared" si="466"/>
        <v/>
      </c>
    </row>
    <row r="4951" spans="1:15" ht="12.5" customHeight="1" x14ac:dyDescent="0.35">
      <c r="A4951" s="2">
        <v>98</v>
      </c>
      <c r="B4951" s="2" t="s">
        <v>54</v>
      </c>
      <c r="C4951" s="69">
        <v>206.7646</v>
      </c>
      <c r="D4951" t="s">
        <v>50</v>
      </c>
      <c r="E4951" s="2" t="s">
        <v>43</v>
      </c>
      <c r="F4951" s="2" t="s">
        <v>55</v>
      </c>
      <c r="G4951" s="2"/>
      <c r="H4951" s="2" t="str">
        <f>IF(OR(G4951="",G4952="",G4953="",G4954=""),"",(SUMIF(A4951:A$7000,A4951,G4951:G$7000)))</f>
        <v/>
      </c>
      <c r="I4951" s="55" t="str">
        <f t="shared" si="462"/>
        <v/>
      </c>
      <c r="J4951" s="61" t="str">
        <f t="shared" si="464"/>
        <v/>
      </c>
      <c r="K4951" s="55">
        <f t="array" ref="K4951">(MAX(IF($A4951=InsertVoiceSwitchActivateLOG!A$1:A$7000,InsertVoiceSwitchActivateLOG!H$1:H$7000,0)))</f>
        <v>0.10539999999999998</v>
      </c>
      <c r="L4951" s="55" t="str">
        <f t="shared" si="463"/>
        <v/>
      </c>
      <c r="M4951" s="55">
        <f t="shared" si="467"/>
        <v>21.299999999996544</v>
      </c>
      <c r="N4951" s="59" t="str">
        <f t="shared" si="465"/>
        <v/>
      </c>
      <c r="O4951" s="59" t="str">
        <f t="shared" si="466"/>
        <v/>
      </c>
    </row>
    <row r="4952" spans="1:15" ht="12.5" customHeight="1" x14ac:dyDescent="0.35">
      <c r="A4952" s="61">
        <v>99</v>
      </c>
      <c r="B4952" s="61" t="s">
        <v>54</v>
      </c>
      <c r="C4952" s="70">
        <v>207.8047</v>
      </c>
      <c r="D4952" s="59" t="s">
        <v>50</v>
      </c>
      <c r="E4952" s="61" t="s">
        <v>44</v>
      </c>
      <c r="F4952" s="61" t="s">
        <v>55</v>
      </c>
      <c r="G4952" s="61"/>
      <c r="H4952" s="61" t="str">
        <f>IF(OR(G4952="",G4953="",G4954="",G4955=""),"",(SUMIF(A4952:A$7000,A4952,G4952:G$7000)))</f>
        <v/>
      </c>
      <c r="I4952" s="61" t="str">
        <f t="shared" si="462"/>
        <v/>
      </c>
      <c r="J4952" s="61" t="str">
        <f t="shared" si="464"/>
        <v/>
      </c>
      <c r="K4952" s="61">
        <f t="array" ref="K4952">(MAX(IF($A4952=InsertVoiceSwitchActivateLOG!A$1:A$7000,InsertVoiceSwitchActivateLOG!H$1:H$7000,0)))</f>
        <v>2.07E-2</v>
      </c>
      <c r="L4952" s="61" t="str">
        <f t="shared" si="463"/>
        <v/>
      </c>
      <c r="M4952" s="61">
        <f t="shared" si="467"/>
        <v>0</v>
      </c>
      <c r="N4952" s="59" t="str">
        <f t="shared" si="465"/>
        <v/>
      </c>
      <c r="O4952" s="59" t="str">
        <f t="shared" si="466"/>
        <v/>
      </c>
    </row>
    <row r="4953" spans="1:15" ht="12.5" customHeight="1" x14ac:dyDescent="0.35">
      <c r="A4953" s="2">
        <v>99</v>
      </c>
      <c r="B4953" s="2" t="s">
        <v>54</v>
      </c>
      <c r="C4953" s="69">
        <v>207.82390000000001</v>
      </c>
      <c r="D4953" t="s">
        <v>50</v>
      </c>
      <c r="E4953" s="2" t="s">
        <v>44</v>
      </c>
      <c r="F4953" s="2" t="s">
        <v>55</v>
      </c>
      <c r="G4953" s="2"/>
      <c r="H4953" s="2" t="str">
        <f>IF(OR(G4953="",G4954="",G4955="",G4956=""),"",(SUMIF(A4953:A$7000,A4953,G4953:G$7000)))</f>
        <v/>
      </c>
      <c r="I4953" s="55" t="str">
        <f t="shared" si="462"/>
        <v/>
      </c>
      <c r="J4953" s="61" t="str">
        <f t="shared" si="464"/>
        <v/>
      </c>
      <c r="K4953" s="55">
        <f t="array" ref="K4953">(MAX(IF($A4953=InsertVoiceSwitchActivateLOG!A$1:A$7000,InsertVoiceSwitchActivateLOG!H$1:H$7000,0)))</f>
        <v>2.07E-2</v>
      </c>
      <c r="L4953" s="55" t="str">
        <f t="shared" si="463"/>
        <v/>
      </c>
      <c r="M4953" s="55">
        <f t="shared" si="467"/>
        <v>19.200000000012096</v>
      </c>
      <c r="N4953" s="59" t="str">
        <f t="shared" si="465"/>
        <v/>
      </c>
      <c r="O4953" s="59" t="str">
        <f t="shared" si="466"/>
        <v/>
      </c>
    </row>
    <row r="4954" spans="1:15" ht="12.5" customHeight="1" x14ac:dyDescent="0.35">
      <c r="A4954" s="61">
        <v>99</v>
      </c>
      <c r="B4954" s="61" t="s">
        <v>54</v>
      </c>
      <c r="C4954" s="70">
        <v>207.8433</v>
      </c>
      <c r="D4954" s="59" t="s">
        <v>50</v>
      </c>
      <c r="E4954" s="61" t="s">
        <v>44</v>
      </c>
      <c r="F4954" s="61" t="s">
        <v>55</v>
      </c>
      <c r="G4954" s="61"/>
      <c r="H4954" s="61" t="str">
        <f>IF(OR(G4954="",G4955="",G4956="",G4957=""),"",(SUMIF(A4954:A$7000,A4954,G4954:G$7000)))</f>
        <v/>
      </c>
      <c r="I4954" s="61" t="str">
        <f t="shared" ref="I4954:I5017" si="468">IF(L4954="","",A4954)</f>
        <v/>
      </c>
      <c r="J4954" s="61" t="str">
        <f t="shared" si="464"/>
        <v/>
      </c>
      <c r="K4954" s="61">
        <f t="array" ref="K4954">(MAX(IF($A4954=InsertVoiceSwitchActivateLOG!A$1:A$7000,InsertVoiceSwitchActivateLOG!H$1:H$7000,0)))</f>
        <v>2.07E-2</v>
      </c>
      <c r="L4954" s="61" t="str">
        <f t="shared" ref="L4954:L5017" si="469">IF(H4954="","",IF(AND(H4953="",H4952="",H4951=""),C4954,""))</f>
        <v/>
      </c>
      <c r="M4954" s="61">
        <f t="shared" si="467"/>
        <v>19.399999999990314</v>
      </c>
      <c r="N4954" s="59" t="str">
        <f t="shared" si="465"/>
        <v/>
      </c>
      <c r="O4954" s="59" t="str">
        <f t="shared" si="466"/>
        <v/>
      </c>
    </row>
    <row r="4955" spans="1:15" ht="12.5" customHeight="1" x14ac:dyDescent="0.35">
      <c r="A4955" s="2">
        <v>99</v>
      </c>
      <c r="B4955" s="2" t="s">
        <v>54</v>
      </c>
      <c r="C4955" s="69">
        <v>207.86179999999999</v>
      </c>
      <c r="D4955" t="s">
        <v>50</v>
      </c>
      <c r="E4955" s="2" t="s">
        <v>44</v>
      </c>
      <c r="F4955" s="2" t="s">
        <v>55</v>
      </c>
      <c r="G4955" s="2"/>
      <c r="H4955" s="2" t="str">
        <f>IF(OR(G4955="",G4956="",G4957="",G4958=""),"",(SUMIF(A4955:A$7000,A4955,G4955:G$7000)))</f>
        <v/>
      </c>
      <c r="I4955" s="55" t="str">
        <f t="shared" si="468"/>
        <v/>
      </c>
      <c r="J4955" s="61" t="str">
        <f t="shared" si="464"/>
        <v/>
      </c>
      <c r="K4955" s="55">
        <f t="array" ref="K4955">(MAX(IF($A4955=InsertVoiceSwitchActivateLOG!A$1:A$7000,InsertVoiceSwitchActivateLOG!H$1:H$7000,0)))</f>
        <v>2.07E-2</v>
      </c>
      <c r="L4955" s="55" t="str">
        <f t="shared" si="469"/>
        <v/>
      </c>
      <c r="M4955" s="55">
        <f t="shared" si="467"/>
        <v>18.499999999988859</v>
      </c>
      <c r="N4955" s="59" t="str">
        <f t="shared" si="465"/>
        <v/>
      </c>
      <c r="O4955" s="59" t="str">
        <f t="shared" si="466"/>
        <v/>
      </c>
    </row>
    <row r="4956" spans="1:15" ht="12.5" customHeight="1" x14ac:dyDescent="0.35">
      <c r="A4956" s="61">
        <v>99</v>
      </c>
      <c r="B4956" s="61" t="s">
        <v>54</v>
      </c>
      <c r="C4956" s="70">
        <v>207.88200000000001</v>
      </c>
      <c r="D4956" s="59" t="s">
        <v>50</v>
      </c>
      <c r="E4956" s="61" t="s">
        <v>44</v>
      </c>
      <c r="F4956" s="61" t="s">
        <v>55</v>
      </c>
      <c r="G4956" s="61"/>
      <c r="H4956" s="61" t="str">
        <f>IF(OR(G4956="",G4957="",G4958="",G4959=""),"",(SUMIF(A4956:A$7000,A4956,G4956:G$7000)))</f>
        <v/>
      </c>
      <c r="I4956" s="61" t="str">
        <f t="shared" si="468"/>
        <v/>
      </c>
      <c r="J4956" s="61" t="str">
        <f t="shared" si="464"/>
        <v/>
      </c>
      <c r="K4956" s="61">
        <f t="array" ref="K4956">(MAX(IF($A4956=InsertVoiceSwitchActivateLOG!A$1:A$7000,InsertVoiceSwitchActivateLOG!H$1:H$7000,0)))</f>
        <v>2.07E-2</v>
      </c>
      <c r="L4956" s="61" t="str">
        <f t="shared" si="469"/>
        <v/>
      </c>
      <c r="M4956" s="61">
        <f t="shared" si="467"/>
        <v>20.200000000016871</v>
      </c>
      <c r="N4956" s="59" t="str">
        <f t="shared" si="465"/>
        <v/>
      </c>
      <c r="O4956" s="59" t="str">
        <f t="shared" si="466"/>
        <v/>
      </c>
    </row>
    <row r="4957" spans="1:15" ht="12.5" customHeight="1" x14ac:dyDescent="0.35">
      <c r="A4957" s="2">
        <v>99</v>
      </c>
      <c r="B4957" s="2" t="s">
        <v>54</v>
      </c>
      <c r="C4957" s="69">
        <v>207.90780000000001</v>
      </c>
      <c r="D4957" t="s">
        <v>50</v>
      </c>
      <c r="E4957" s="2" t="s">
        <v>44</v>
      </c>
      <c r="F4957" s="2" t="s">
        <v>55</v>
      </c>
      <c r="G4957" s="2"/>
      <c r="H4957" s="2" t="str">
        <f>IF(OR(G4957="",G4958="",G4959="",G4960=""),"",(SUMIF(A4957:A$7000,A4957,G4957:G$7000)))</f>
        <v/>
      </c>
      <c r="I4957" s="55" t="str">
        <f t="shared" si="468"/>
        <v/>
      </c>
      <c r="J4957" s="61" t="str">
        <f t="shared" si="464"/>
        <v/>
      </c>
      <c r="K4957" s="55">
        <f t="array" ref="K4957">(MAX(IF($A4957=InsertVoiceSwitchActivateLOG!A$1:A$7000,InsertVoiceSwitchActivateLOG!H$1:H$7000,0)))</f>
        <v>2.07E-2</v>
      </c>
      <c r="L4957" s="55" t="str">
        <f t="shared" si="469"/>
        <v/>
      </c>
      <c r="M4957" s="55">
        <f t="shared" si="467"/>
        <v>25.80000000000382</v>
      </c>
      <c r="N4957" s="59" t="str">
        <f t="shared" si="465"/>
        <v/>
      </c>
      <c r="O4957" s="59" t="str">
        <f t="shared" si="466"/>
        <v/>
      </c>
    </row>
    <row r="4958" spans="1:15" ht="12.5" customHeight="1" x14ac:dyDescent="0.35">
      <c r="A4958" s="61">
        <v>99</v>
      </c>
      <c r="B4958" s="61" t="s">
        <v>54</v>
      </c>
      <c r="C4958" s="70">
        <v>207.92590000000001</v>
      </c>
      <c r="D4958" s="59" t="s">
        <v>50</v>
      </c>
      <c r="E4958" s="61" t="s">
        <v>44</v>
      </c>
      <c r="F4958" s="61" t="s">
        <v>55</v>
      </c>
      <c r="G4958" s="61"/>
      <c r="H4958" s="61" t="str">
        <f>IF(OR(G4958="",G4959="",G4960="",G4961=""),"",(SUMIF(A4958:A$7000,A4958,G4958:G$7000)))</f>
        <v/>
      </c>
      <c r="I4958" s="61" t="str">
        <f t="shared" si="468"/>
        <v/>
      </c>
      <c r="J4958" s="61" t="str">
        <f t="shared" si="464"/>
        <v/>
      </c>
      <c r="K4958" s="61">
        <f t="array" ref="K4958">(MAX(IF($A4958=InsertVoiceSwitchActivateLOG!A$1:A$7000,InsertVoiceSwitchActivateLOG!H$1:H$7000,0)))</f>
        <v>2.07E-2</v>
      </c>
      <c r="L4958" s="61" t="str">
        <f t="shared" si="469"/>
        <v/>
      </c>
      <c r="M4958" s="61">
        <f t="shared" si="467"/>
        <v>18.100000000004002</v>
      </c>
      <c r="N4958" s="59" t="str">
        <f t="shared" si="465"/>
        <v/>
      </c>
      <c r="O4958" s="59" t="str">
        <f t="shared" si="466"/>
        <v/>
      </c>
    </row>
    <row r="4959" spans="1:15" ht="12.5" customHeight="1" x14ac:dyDescent="0.35">
      <c r="A4959" s="2">
        <v>99</v>
      </c>
      <c r="B4959" s="2" t="s">
        <v>54</v>
      </c>
      <c r="C4959" s="69">
        <v>207.94810000000001</v>
      </c>
      <c r="D4959" t="s">
        <v>50</v>
      </c>
      <c r="E4959" s="2" t="s">
        <v>44</v>
      </c>
      <c r="F4959" s="2" t="s">
        <v>55</v>
      </c>
      <c r="G4959" s="2"/>
      <c r="H4959" s="2" t="str">
        <f>IF(OR(G4959="",G4960="",G4961="",G4962=""),"",(SUMIF(A4959:A$7000,A4959,G4959:G$7000)))</f>
        <v/>
      </c>
      <c r="I4959" s="55" t="str">
        <f t="shared" si="468"/>
        <v/>
      </c>
      <c r="J4959" s="61" t="str">
        <f t="shared" si="464"/>
        <v/>
      </c>
      <c r="K4959" s="55">
        <f t="array" ref="K4959">(MAX(IF($A4959=InsertVoiceSwitchActivateLOG!A$1:A$7000,InsertVoiceSwitchActivateLOG!H$1:H$7000,0)))</f>
        <v>2.07E-2</v>
      </c>
      <c r="L4959" s="55" t="str">
        <f t="shared" si="469"/>
        <v/>
      </c>
      <c r="M4959" s="55">
        <f t="shared" si="467"/>
        <v>22.199999999997999</v>
      </c>
      <c r="N4959" s="59" t="str">
        <f t="shared" si="465"/>
        <v/>
      </c>
      <c r="O4959" s="59" t="str">
        <f t="shared" si="466"/>
        <v/>
      </c>
    </row>
    <row r="4960" spans="1:15" ht="12.5" customHeight="1" x14ac:dyDescent="0.35">
      <c r="A4960" s="61">
        <v>99</v>
      </c>
      <c r="B4960" s="61" t="s">
        <v>54</v>
      </c>
      <c r="C4960" s="70">
        <v>207.98070000000001</v>
      </c>
      <c r="D4960" s="59" t="s">
        <v>50</v>
      </c>
      <c r="E4960" s="61" t="s">
        <v>44</v>
      </c>
      <c r="F4960" s="61" t="s">
        <v>55</v>
      </c>
      <c r="G4960" s="61"/>
      <c r="H4960" s="61" t="str">
        <f>IF(OR(G4960="",G4961="",G4962="",G4963=""),"",(SUMIF(A4960:A$7000,A4960,G4960:G$7000)))</f>
        <v/>
      </c>
      <c r="I4960" s="61" t="str">
        <f t="shared" si="468"/>
        <v/>
      </c>
      <c r="J4960" s="61" t="str">
        <f t="shared" si="464"/>
        <v/>
      </c>
      <c r="K4960" s="61">
        <f t="array" ref="K4960">(MAX(IF($A4960=InsertVoiceSwitchActivateLOG!A$1:A$7000,InsertVoiceSwitchActivateLOG!H$1:H$7000,0)))</f>
        <v>2.07E-2</v>
      </c>
      <c r="L4960" s="61" t="str">
        <f t="shared" si="469"/>
        <v/>
      </c>
      <c r="M4960" s="61">
        <f t="shared" si="467"/>
        <v>32.600000000002183</v>
      </c>
      <c r="N4960" s="59" t="str">
        <f t="shared" si="465"/>
        <v/>
      </c>
      <c r="O4960" s="59" t="str">
        <f t="shared" si="466"/>
        <v/>
      </c>
    </row>
    <row r="4961" spans="1:15" ht="12.5" customHeight="1" x14ac:dyDescent="0.35">
      <c r="A4961" s="2">
        <v>99</v>
      </c>
      <c r="B4961" s="2" t="s">
        <v>54</v>
      </c>
      <c r="C4961" s="69">
        <v>208.00960000000001</v>
      </c>
      <c r="D4961" t="s">
        <v>50</v>
      </c>
      <c r="E4961" s="2" t="s">
        <v>44</v>
      </c>
      <c r="F4961" s="2" t="s">
        <v>55</v>
      </c>
      <c r="G4961" s="2"/>
      <c r="H4961" s="2" t="str">
        <f>IF(OR(G4961="",G4962="",G4963="",G4964=""),"",(SUMIF(A4961:A$7000,A4961,G4961:G$7000)))</f>
        <v/>
      </c>
      <c r="I4961" s="55" t="str">
        <f t="shared" si="468"/>
        <v/>
      </c>
      <c r="J4961" s="61" t="str">
        <f t="shared" si="464"/>
        <v/>
      </c>
      <c r="K4961" s="55">
        <f t="array" ref="K4961">(MAX(IF($A4961=InsertVoiceSwitchActivateLOG!A$1:A$7000,InsertVoiceSwitchActivateLOG!H$1:H$7000,0)))</f>
        <v>2.07E-2</v>
      </c>
      <c r="L4961" s="55" t="str">
        <f t="shared" si="469"/>
        <v/>
      </c>
      <c r="M4961" s="55">
        <f t="shared" si="467"/>
        <v>28.899999999993042</v>
      </c>
      <c r="N4961" s="59" t="str">
        <f t="shared" si="465"/>
        <v/>
      </c>
      <c r="O4961" s="59" t="str">
        <f t="shared" si="466"/>
        <v/>
      </c>
    </row>
    <row r="4962" spans="1:15" ht="12.5" customHeight="1" x14ac:dyDescent="0.35">
      <c r="A4962" s="61">
        <v>99</v>
      </c>
      <c r="B4962" s="61" t="s">
        <v>54</v>
      </c>
      <c r="C4962" s="70">
        <v>208.03809999999999</v>
      </c>
      <c r="D4962" s="59" t="s">
        <v>50</v>
      </c>
      <c r="E4962" s="61" t="s">
        <v>44</v>
      </c>
      <c r="F4962" s="61" t="s">
        <v>55</v>
      </c>
      <c r="G4962" s="61"/>
      <c r="H4962" s="61" t="str">
        <f>IF(OR(G4962="",G4963="",G4964="",G4965=""),"",(SUMIF(A4962:A$7000,A4962,G4962:G$7000)))</f>
        <v/>
      </c>
      <c r="I4962" s="61" t="str">
        <f t="shared" si="468"/>
        <v/>
      </c>
      <c r="J4962" s="61" t="str">
        <f t="shared" si="464"/>
        <v/>
      </c>
      <c r="K4962" s="61">
        <f t="array" ref="K4962">(MAX(IF($A4962=InsertVoiceSwitchActivateLOG!A$1:A$7000,InsertVoiceSwitchActivateLOG!H$1:H$7000,0)))</f>
        <v>2.07E-2</v>
      </c>
      <c r="L4962" s="61" t="str">
        <f t="shared" si="469"/>
        <v/>
      </c>
      <c r="M4962" s="61">
        <f t="shared" si="467"/>
        <v>28.499999999979764</v>
      </c>
      <c r="N4962" s="59" t="str">
        <f t="shared" si="465"/>
        <v/>
      </c>
      <c r="O4962" s="59" t="str">
        <f t="shared" si="466"/>
        <v/>
      </c>
    </row>
    <row r="4963" spans="1:15" ht="12.5" customHeight="1" x14ac:dyDescent="0.35">
      <c r="A4963" s="2">
        <v>99</v>
      </c>
      <c r="B4963" s="2" t="s">
        <v>54</v>
      </c>
      <c r="C4963" s="69">
        <v>208.06360000000001</v>
      </c>
      <c r="D4963" t="s">
        <v>50</v>
      </c>
      <c r="E4963" s="2" t="s">
        <v>44</v>
      </c>
      <c r="F4963" s="2" t="s">
        <v>55</v>
      </c>
      <c r="G4963" s="2"/>
      <c r="H4963" s="2" t="str">
        <f>IF(OR(G4963="",G4964="",G4965="",G4966=""),"",(SUMIF(A4963:A$7000,A4963,G4963:G$7000)))</f>
        <v/>
      </c>
      <c r="I4963" s="55" t="str">
        <f t="shared" si="468"/>
        <v/>
      </c>
      <c r="J4963" s="61" t="str">
        <f t="shared" si="464"/>
        <v/>
      </c>
      <c r="K4963" s="55">
        <f t="array" ref="K4963">(MAX(IF($A4963=InsertVoiceSwitchActivateLOG!A$1:A$7000,InsertVoiceSwitchActivateLOG!H$1:H$7000,0)))</f>
        <v>2.07E-2</v>
      </c>
      <c r="L4963" s="55" t="str">
        <f t="shared" si="469"/>
        <v/>
      </c>
      <c r="M4963" s="55">
        <f t="shared" si="467"/>
        <v>25.500000000022283</v>
      </c>
      <c r="N4963" s="59" t="str">
        <f t="shared" si="465"/>
        <v/>
      </c>
      <c r="O4963" s="59" t="str">
        <f t="shared" si="466"/>
        <v/>
      </c>
    </row>
    <row r="4964" spans="1:15" ht="12.5" customHeight="1" x14ac:dyDescent="0.35">
      <c r="A4964" s="61">
        <v>99</v>
      </c>
      <c r="B4964" s="61" t="s">
        <v>54</v>
      </c>
      <c r="C4964" s="70">
        <v>208.08160000000001</v>
      </c>
      <c r="D4964" s="59" t="s">
        <v>50</v>
      </c>
      <c r="E4964" s="61" t="s">
        <v>44</v>
      </c>
      <c r="F4964" s="61" t="s">
        <v>55</v>
      </c>
      <c r="G4964" s="61"/>
      <c r="H4964" s="61" t="str">
        <f>IF(OR(G4964="",G4965="",G4966="",G4967=""),"",(SUMIF(A4964:A$7000,A4964,G4964:G$7000)))</f>
        <v/>
      </c>
      <c r="I4964" s="61" t="str">
        <f t="shared" si="468"/>
        <v/>
      </c>
      <c r="J4964" s="61" t="str">
        <f t="shared" si="464"/>
        <v/>
      </c>
      <c r="K4964" s="61">
        <f t="array" ref="K4964">(MAX(IF($A4964=InsertVoiceSwitchActivateLOG!A$1:A$7000,InsertVoiceSwitchActivateLOG!H$1:H$7000,0)))</f>
        <v>2.07E-2</v>
      </c>
      <c r="L4964" s="61" t="str">
        <f t="shared" si="469"/>
        <v/>
      </c>
      <c r="M4964" s="61">
        <f t="shared" si="467"/>
        <v>18.000000000000682</v>
      </c>
      <c r="N4964" s="59" t="str">
        <f t="shared" si="465"/>
        <v/>
      </c>
      <c r="O4964" s="59" t="str">
        <f t="shared" si="466"/>
        <v/>
      </c>
    </row>
    <row r="4965" spans="1:15" ht="12.5" customHeight="1" x14ac:dyDescent="0.35">
      <c r="A4965" s="2">
        <v>99</v>
      </c>
      <c r="B4965" s="2" t="s">
        <v>54</v>
      </c>
      <c r="C4965" s="69">
        <v>208.09979999999999</v>
      </c>
      <c r="D4965" t="s">
        <v>50</v>
      </c>
      <c r="E4965" s="2" t="s">
        <v>44</v>
      </c>
      <c r="F4965" s="2" t="s">
        <v>55</v>
      </c>
      <c r="G4965" s="2"/>
      <c r="H4965" s="2" t="str">
        <f>IF(OR(G4965="",G4966="",G4967="",G4968=""),"",(SUMIF(A4965:A$7000,A4965,G4965:G$7000)))</f>
        <v/>
      </c>
      <c r="I4965" s="55" t="str">
        <f t="shared" si="468"/>
        <v/>
      </c>
      <c r="J4965" s="61" t="str">
        <f t="shared" si="464"/>
        <v/>
      </c>
      <c r="K4965" s="55">
        <f t="array" ref="K4965">(MAX(IF($A4965=InsertVoiceSwitchActivateLOG!A$1:A$7000,InsertVoiceSwitchActivateLOG!H$1:H$7000,0)))</f>
        <v>2.07E-2</v>
      </c>
      <c r="L4965" s="55" t="str">
        <f t="shared" si="469"/>
        <v/>
      </c>
      <c r="M4965" s="55">
        <f t="shared" si="467"/>
        <v>18.1999999999789</v>
      </c>
      <c r="N4965" s="59" t="str">
        <f t="shared" si="465"/>
        <v/>
      </c>
      <c r="O4965" s="59" t="str">
        <f t="shared" si="466"/>
        <v/>
      </c>
    </row>
    <row r="4966" spans="1:15" ht="12.5" customHeight="1" x14ac:dyDescent="0.35">
      <c r="A4966" s="61">
        <v>99</v>
      </c>
      <c r="B4966" s="61" t="s">
        <v>54</v>
      </c>
      <c r="C4966" s="70">
        <v>208.12190000000001</v>
      </c>
      <c r="D4966" s="59" t="s">
        <v>50</v>
      </c>
      <c r="E4966" s="61" t="s">
        <v>44</v>
      </c>
      <c r="F4966" s="61" t="s">
        <v>55</v>
      </c>
      <c r="G4966" s="61"/>
      <c r="H4966" s="61" t="str">
        <f>IF(OR(G4966="",G4967="",G4968="",G4969=""),"",(SUMIF(A4966:A$7000,A4966,G4966:G$7000)))</f>
        <v/>
      </c>
      <c r="I4966" s="61" t="str">
        <f t="shared" si="468"/>
        <v/>
      </c>
      <c r="J4966" s="61" t="str">
        <f t="shared" si="464"/>
        <v/>
      </c>
      <c r="K4966" s="61">
        <f t="array" ref="K4966">(MAX(IF($A4966=InsertVoiceSwitchActivateLOG!A$1:A$7000,InsertVoiceSwitchActivateLOG!H$1:H$7000,0)))</f>
        <v>2.07E-2</v>
      </c>
      <c r="L4966" s="61" t="str">
        <f t="shared" si="469"/>
        <v/>
      </c>
      <c r="M4966" s="61">
        <f t="shared" si="467"/>
        <v>22.100000000023101</v>
      </c>
      <c r="N4966" s="59" t="str">
        <f t="shared" si="465"/>
        <v/>
      </c>
      <c r="O4966" s="59" t="str">
        <f t="shared" si="466"/>
        <v/>
      </c>
    </row>
    <row r="4967" spans="1:15" ht="12.5" customHeight="1" x14ac:dyDescent="0.35">
      <c r="A4967" s="2">
        <v>99</v>
      </c>
      <c r="B4967" s="2" t="s">
        <v>54</v>
      </c>
      <c r="C4967" s="69">
        <v>208.14840000000001</v>
      </c>
      <c r="D4967" t="s">
        <v>50</v>
      </c>
      <c r="E4967" s="2" t="s">
        <v>44</v>
      </c>
      <c r="F4967" s="2" t="s">
        <v>55</v>
      </c>
      <c r="G4967" s="2"/>
      <c r="H4967" s="2" t="str">
        <f>IF(OR(G4967="",G4968="",G4969="",G4970=""),"",(SUMIF(A4967:A$7000,A4967,G4967:G$7000)))</f>
        <v/>
      </c>
      <c r="I4967" s="55" t="str">
        <f t="shared" si="468"/>
        <v/>
      </c>
      <c r="J4967" s="61" t="str">
        <f t="shared" si="464"/>
        <v/>
      </c>
      <c r="K4967" s="55">
        <f t="array" ref="K4967">(MAX(IF($A4967=InsertVoiceSwitchActivateLOG!A$1:A$7000,InsertVoiceSwitchActivateLOG!H$1:H$7000,0)))</f>
        <v>2.07E-2</v>
      </c>
      <c r="L4967" s="55" t="str">
        <f t="shared" si="469"/>
        <v/>
      </c>
      <c r="M4967" s="55">
        <f t="shared" si="467"/>
        <v>26.499999999998636</v>
      </c>
      <c r="N4967" s="59" t="str">
        <f t="shared" si="465"/>
        <v/>
      </c>
      <c r="O4967" s="59" t="str">
        <f t="shared" si="466"/>
        <v/>
      </c>
    </row>
    <row r="4968" spans="1:15" ht="12.5" customHeight="1" x14ac:dyDescent="0.35">
      <c r="A4968" s="61">
        <v>99</v>
      </c>
      <c r="B4968" s="61" t="s">
        <v>54</v>
      </c>
      <c r="C4968" s="70">
        <v>208.16460000000001</v>
      </c>
      <c r="D4968" s="59" t="s">
        <v>50</v>
      </c>
      <c r="E4968" s="61" t="s">
        <v>44</v>
      </c>
      <c r="F4968" s="61" t="s">
        <v>55</v>
      </c>
      <c r="G4968" s="61"/>
      <c r="H4968" s="61" t="str">
        <f>IF(OR(G4968="",G4969="",G4970="",G4971=""),"",(SUMIF(A4968:A$7000,A4968,G4968:G$7000)))</f>
        <v/>
      </c>
      <c r="I4968" s="61" t="str">
        <f t="shared" si="468"/>
        <v/>
      </c>
      <c r="J4968" s="61" t="str">
        <f t="shared" si="464"/>
        <v/>
      </c>
      <c r="K4968" s="61">
        <f t="array" ref="K4968">(MAX(IF($A4968=InsertVoiceSwitchActivateLOG!A$1:A$7000,InsertVoiceSwitchActivateLOG!H$1:H$7000,0)))</f>
        <v>2.07E-2</v>
      </c>
      <c r="L4968" s="61" t="str">
        <f t="shared" si="469"/>
        <v/>
      </c>
      <c r="M4968" s="61">
        <f t="shared" si="467"/>
        <v>16.199999999997772</v>
      </c>
      <c r="N4968" s="59" t="str">
        <f t="shared" si="465"/>
        <v/>
      </c>
      <c r="O4968" s="59" t="str">
        <f t="shared" si="466"/>
        <v/>
      </c>
    </row>
    <row r="4969" spans="1:15" ht="12.5" customHeight="1" x14ac:dyDescent="0.35">
      <c r="A4969" s="2">
        <v>99</v>
      </c>
      <c r="B4969" s="2" t="s">
        <v>54</v>
      </c>
      <c r="C4969" s="69">
        <v>208.1806</v>
      </c>
      <c r="D4969" t="s">
        <v>50</v>
      </c>
      <c r="E4969" s="2" t="s">
        <v>44</v>
      </c>
      <c r="F4969" s="2" t="s">
        <v>55</v>
      </c>
      <c r="G4969" s="2"/>
      <c r="H4969" s="2" t="str">
        <f>IF(OR(G4969="",G4970="",G4971="",G4972=""),"",(SUMIF(A4969:A$7000,A4969,G4969:G$7000)))</f>
        <v/>
      </c>
      <c r="I4969" s="55" t="str">
        <f t="shared" si="468"/>
        <v/>
      </c>
      <c r="J4969" s="61" t="str">
        <f t="shared" si="464"/>
        <v/>
      </c>
      <c r="K4969" s="55">
        <f t="array" ref="K4969">(MAX(IF($A4969=InsertVoiceSwitchActivateLOG!A$1:A$7000,InsertVoiceSwitchActivateLOG!H$1:H$7000,0)))</f>
        <v>2.07E-2</v>
      </c>
      <c r="L4969" s="55" t="str">
        <f t="shared" si="469"/>
        <v/>
      </c>
      <c r="M4969" s="55">
        <f t="shared" si="467"/>
        <v>15.999999999991132</v>
      </c>
      <c r="N4969" s="59" t="str">
        <f t="shared" si="465"/>
        <v/>
      </c>
      <c r="O4969" s="59" t="str">
        <f t="shared" si="466"/>
        <v/>
      </c>
    </row>
    <row r="4970" spans="1:15" ht="12.5" customHeight="1" x14ac:dyDescent="0.35">
      <c r="A4970" s="61">
        <v>99</v>
      </c>
      <c r="B4970" s="61" t="s">
        <v>54</v>
      </c>
      <c r="C4970" s="70">
        <v>208.20089999999999</v>
      </c>
      <c r="D4970" s="59" t="s">
        <v>50</v>
      </c>
      <c r="E4970" s="61" t="s">
        <v>44</v>
      </c>
      <c r="F4970" s="61" t="s">
        <v>55</v>
      </c>
      <c r="G4970" s="61"/>
      <c r="H4970" s="61" t="str">
        <f>IF(OR(G4970="",G4971="",G4972="",G4973=""),"",(SUMIF(A4970:A$7000,A4970,G4970:G$7000)))</f>
        <v/>
      </c>
      <c r="I4970" s="61" t="str">
        <f t="shared" si="468"/>
        <v/>
      </c>
      <c r="J4970" s="61" t="str">
        <f t="shared" si="464"/>
        <v/>
      </c>
      <c r="K4970" s="61">
        <f t="array" ref="K4970">(MAX(IF($A4970=InsertVoiceSwitchActivateLOG!A$1:A$7000,InsertVoiceSwitchActivateLOG!H$1:H$7000,0)))</f>
        <v>2.07E-2</v>
      </c>
      <c r="L4970" s="61" t="str">
        <f t="shared" si="469"/>
        <v/>
      </c>
      <c r="M4970" s="61">
        <f t="shared" si="467"/>
        <v>20.299999999991769</v>
      </c>
      <c r="N4970" s="59" t="str">
        <f t="shared" si="465"/>
        <v/>
      </c>
      <c r="O4970" s="59" t="str">
        <f t="shared" si="466"/>
        <v/>
      </c>
    </row>
    <row r="4971" spans="1:15" ht="12.5" customHeight="1" x14ac:dyDescent="0.35">
      <c r="A4971" s="2">
        <v>99</v>
      </c>
      <c r="B4971" s="2" t="s">
        <v>54</v>
      </c>
      <c r="C4971" s="69">
        <v>208.21889999999999</v>
      </c>
      <c r="D4971" t="s">
        <v>50</v>
      </c>
      <c r="E4971" s="2" t="s">
        <v>44</v>
      </c>
      <c r="F4971" s="2" t="s">
        <v>55</v>
      </c>
      <c r="G4971" s="2"/>
      <c r="H4971" s="2" t="str">
        <f>IF(OR(G4971="",G4972="",G4973="",G4974=""),"",(SUMIF(A4971:A$7000,A4971,G4971:G$7000)))</f>
        <v/>
      </c>
      <c r="I4971" s="55" t="str">
        <f t="shared" si="468"/>
        <v/>
      </c>
      <c r="J4971" s="61" t="str">
        <f t="shared" si="464"/>
        <v/>
      </c>
      <c r="K4971" s="55">
        <f t="array" ref="K4971">(MAX(IF($A4971=InsertVoiceSwitchActivateLOG!A$1:A$7000,InsertVoiceSwitchActivateLOG!H$1:H$7000,0)))</f>
        <v>2.07E-2</v>
      </c>
      <c r="L4971" s="55" t="str">
        <f t="shared" si="469"/>
        <v/>
      </c>
      <c r="M4971" s="55">
        <f t="shared" si="467"/>
        <v>18.000000000000682</v>
      </c>
      <c r="N4971" s="59" t="str">
        <f t="shared" si="465"/>
        <v/>
      </c>
      <c r="O4971" s="59" t="str">
        <f t="shared" si="466"/>
        <v/>
      </c>
    </row>
    <row r="4972" spans="1:15" ht="12.5" customHeight="1" x14ac:dyDescent="0.35">
      <c r="A4972" s="61">
        <v>99</v>
      </c>
      <c r="B4972" s="61" t="s">
        <v>54</v>
      </c>
      <c r="C4972" s="70">
        <v>208.24</v>
      </c>
      <c r="D4972" s="59" t="s">
        <v>50</v>
      </c>
      <c r="E4972" s="61" t="s">
        <v>44</v>
      </c>
      <c r="F4972" s="61" t="s">
        <v>55</v>
      </c>
      <c r="G4972" s="61">
        <v>5.9999999999999995E-4</v>
      </c>
      <c r="H4972" s="61">
        <f>IF(OR(G4972="",G4973="",G4974="",G4975=""),"",(SUMIF(A4972:A$7000,A4972,G4972:G$7000)))</f>
        <v>2.07E-2</v>
      </c>
      <c r="I4972" s="61">
        <f t="shared" si="468"/>
        <v>99</v>
      </c>
      <c r="J4972" s="61" t="str">
        <f t="shared" si="464"/>
        <v>TaskC</v>
      </c>
      <c r="K4972" s="61">
        <f t="array" ref="K4972">(MAX(IF($A4972=InsertVoiceSwitchActivateLOG!A$1:A$7000,InsertVoiceSwitchActivateLOG!H$1:H$7000,0)))</f>
        <v>2.07E-2</v>
      </c>
      <c r="L4972" s="61">
        <f t="shared" si="469"/>
        <v>208.24</v>
      </c>
      <c r="M4972" s="61">
        <f t="shared" si="467"/>
        <v>21.100000000018326</v>
      </c>
      <c r="N4972" s="59" t="str">
        <f t="shared" si="465"/>
        <v/>
      </c>
      <c r="O4972" s="59" t="str">
        <f t="shared" si="466"/>
        <v/>
      </c>
    </row>
    <row r="4973" spans="1:15" ht="12.5" customHeight="1" x14ac:dyDescent="0.35">
      <c r="A4973" s="2">
        <v>99</v>
      </c>
      <c r="B4973" s="2" t="s">
        <v>54</v>
      </c>
      <c r="C4973" s="69">
        <v>208.2559</v>
      </c>
      <c r="D4973" t="s">
        <v>50</v>
      </c>
      <c r="E4973" s="2" t="s">
        <v>44</v>
      </c>
      <c r="F4973" s="2" t="s">
        <v>55</v>
      </c>
      <c r="G4973" s="2">
        <v>5.9999999999999995E-4</v>
      </c>
      <c r="H4973" s="2">
        <f>IF(OR(G4973="",G4974="",G4975="",G4976=""),"",(SUMIF(A4973:A$7000,A4973,G4973:G$7000)))</f>
        <v>2.0099999999999996E-2</v>
      </c>
      <c r="I4973" s="55" t="str">
        <f t="shared" si="468"/>
        <v/>
      </c>
      <c r="J4973" s="61" t="str">
        <f t="shared" si="464"/>
        <v/>
      </c>
      <c r="K4973" s="55">
        <f t="array" ref="K4973">(MAX(IF($A4973=InsertVoiceSwitchActivateLOG!A$1:A$7000,InsertVoiceSwitchActivateLOG!H$1:H$7000,0)))</f>
        <v>2.07E-2</v>
      </c>
      <c r="L4973" s="55" t="str">
        <f t="shared" si="469"/>
        <v/>
      </c>
      <c r="M4973" s="55">
        <f t="shared" si="467"/>
        <v>15.899999999987813</v>
      </c>
      <c r="N4973" s="59">
        <f t="shared" si="465"/>
        <v>99</v>
      </c>
      <c r="O4973" s="59">
        <f t="shared" si="466"/>
        <v>1</v>
      </c>
    </row>
    <row r="4974" spans="1:15" ht="12.5" customHeight="1" x14ac:dyDescent="0.35">
      <c r="A4974" s="61">
        <v>99</v>
      </c>
      <c r="B4974" s="61" t="s">
        <v>54</v>
      </c>
      <c r="C4974" s="70">
        <v>208.2731</v>
      </c>
      <c r="D4974" s="59" t="s">
        <v>50</v>
      </c>
      <c r="E4974" s="61" t="s">
        <v>44</v>
      </c>
      <c r="F4974" s="61" t="s">
        <v>55</v>
      </c>
      <c r="G4974" s="61">
        <v>5.9999999999999995E-4</v>
      </c>
      <c r="H4974" s="61">
        <f>IF(OR(G4974="",G4975="",G4976="",G4977=""),"",(SUMIF(A4974:A$7000,A4974,G4974:G$7000)))</f>
        <v>1.9499999999999997E-2</v>
      </c>
      <c r="I4974" s="61" t="str">
        <f t="shared" si="468"/>
        <v/>
      </c>
      <c r="J4974" s="61" t="str">
        <f t="shared" si="464"/>
        <v/>
      </c>
      <c r="K4974" s="61">
        <f t="array" ref="K4974">(MAX(IF($A4974=InsertVoiceSwitchActivateLOG!A$1:A$7000,InsertVoiceSwitchActivateLOG!H$1:H$7000,0)))</f>
        <v>2.07E-2</v>
      </c>
      <c r="L4974" s="61" t="str">
        <f t="shared" si="469"/>
        <v/>
      </c>
      <c r="M4974" s="61">
        <f t="shared" si="467"/>
        <v>17.200000000002547</v>
      </c>
      <c r="N4974" s="59">
        <f t="shared" si="465"/>
        <v>99</v>
      </c>
      <c r="O4974" s="59">
        <f t="shared" si="466"/>
        <v>1</v>
      </c>
    </row>
    <row r="4975" spans="1:15" ht="12.5" customHeight="1" x14ac:dyDescent="0.35">
      <c r="A4975" s="2">
        <v>99</v>
      </c>
      <c r="B4975" s="2" t="s">
        <v>56</v>
      </c>
      <c r="C4975" s="69">
        <v>208.2886</v>
      </c>
      <c r="D4975" t="s">
        <v>50</v>
      </c>
      <c r="E4975" s="2" t="s">
        <v>44</v>
      </c>
      <c r="F4975" s="2" t="s">
        <v>55</v>
      </c>
      <c r="G4975" s="2">
        <v>1.1000000000000001E-3</v>
      </c>
      <c r="H4975" s="2">
        <f>IF(OR(G4975="",G4976="",G4977="",G4978=""),"",(SUMIF(A4975:A$7000,A4975,G4975:G$7000)))</f>
        <v>1.8899999999999997E-2</v>
      </c>
      <c r="I4975" s="55" t="str">
        <f t="shared" si="468"/>
        <v/>
      </c>
      <c r="J4975" s="61" t="str">
        <f t="shared" si="464"/>
        <v/>
      </c>
      <c r="K4975" s="55">
        <f t="array" ref="K4975">(MAX(IF($A4975=InsertVoiceSwitchActivateLOG!A$1:A$7000,InsertVoiceSwitchActivateLOG!H$1:H$7000,0)))</f>
        <v>2.07E-2</v>
      </c>
      <c r="L4975" s="55" t="str">
        <f t="shared" si="469"/>
        <v/>
      </c>
      <c r="M4975" s="55">
        <f t="shared" si="467"/>
        <v>15.500000000002956</v>
      </c>
      <c r="N4975" s="59">
        <f t="shared" si="465"/>
        <v>99</v>
      </c>
      <c r="O4975" s="59">
        <f t="shared" si="466"/>
        <v>1</v>
      </c>
    </row>
    <row r="4976" spans="1:15" ht="12.5" customHeight="1" x14ac:dyDescent="0.35">
      <c r="A4976" s="61">
        <v>99</v>
      </c>
      <c r="B4976" s="61" t="s">
        <v>56</v>
      </c>
      <c r="C4976" s="70">
        <v>208.3074</v>
      </c>
      <c r="D4976" s="59" t="s">
        <v>50</v>
      </c>
      <c r="E4976" s="61" t="s">
        <v>44</v>
      </c>
      <c r="F4976" s="61" t="s">
        <v>55</v>
      </c>
      <c r="G4976" s="61">
        <v>3.7000000000000002E-3</v>
      </c>
      <c r="H4976" s="61">
        <f>IF(OR(G4976="",G4977="",G4978="",G4979=""),"",(SUMIF(A4976:A$7000,A4976,G4976:G$7000)))</f>
        <v>1.7799999999999996E-2</v>
      </c>
      <c r="I4976" s="61" t="str">
        <f t="shared" si="468"/>
        <v/>
      </c>
      <c r="J4976" s="61" t="str">
        <f t="shared" si="464"/>
        <v/>
      </c>
      <c r="K4976" s="61">
        <f t="array" ref="K4976">(MAX(IF($A4976=InsertVoiceSwitchActivateLOG!A$1:A$7000,InsertVoiceSwitchActivateLOG!H$1:H$7000,0)))</f>
        <v>2.07E-2</v>
      </c>
      <c r="L4976" s="61" t="str">
        <f t="shared" si="469"/>
        <v/>
      </c>
      <c r="M4976" s="61">
        <f t="shared" si="467"/>
        <v>18.799999999998818</v>
      </c>
      <c r="N4976" s="59">
        <f t="shared" si="465"/>
        <v>99</v>
      </c>
      <c r="O4976" s="59">
        <f t="shared" si="466"/>
        <v>-1</v>
      </c>
    </row>
    <row r="4977" spans="1:15" ht="12.5" customHeight="1" x14ac:dyDescent="0.35">
      <c r="A4977" s="2">
        <v>99</v>
      </c>
      <c r="B4977" s="2" t="s">
        <v>56</v>
      </c>
      <c r="C4977" s="69">
        <v>208.3236</v>
      </c>
      <c r="D4977" t="s">
        <v>50</v>
      </c>
      <c r="E4977" s="2" t="s">
        <v>44</v>
      </c>
      <c r="F4977" s="2" t="s">
        <v>55</v>
      </c>
      <c r="G4977" s="2">
        <v>1.8E-3</v>
      </c>
      <c r="H4977" s="2">
        <f>IF(OR(G4977="",G4978="",G4979="",G4980=""),"",(SUMIF(A4977:A$7000,A4977,G4977:G$7000)))</f>
        <v>1.4099999999999996E-2</v>
      </c>
      <c r="I4977" s="55" t="str">
        <f t="shared" si="468"/>
        <v/>
      </c>
      <c r="J4977" s="61" t="str">
        <f t="shared" si="464"/>
        <v/>
      </c>
      <c r="K4977" s="55">
        <f t="array" ref="K4977">(MAX(IF($A4977=InsertVoiceSwitchActivateLOG!A$1:A$7000,InsertVoiceSwitchActivateLOG!H$1:H$7000,0)))</f>
        <v>2.07E-2</v>
      </c>
      <c r="L4977" s="55" t="str">
        <f t="shared" si="469"/>
        <v/>
      </c>
      <c r="M4977" s="55">
        <f t="shared" si="467"/>
        <v>16.199999999997772</v>
      </c>
      <c r="N4977" s="59">
        <f t="shared" si="465"/>
        <v>99</v>
      </c>
      <c r="O4977" s="59">
        <f t="shared" si="466"/>
        <v>1</v>
      </c>
    </row>
    <row r="4978" spans="1:15" ht="12.5" customHeight="1" x14ac:dyDescent="0.35">
      <c r="A4978" s="61">
        <v>99</v>
      </c>
      <c r="B4978" s="61" t="s">
        <v>56</v>
      </c>
      <c r="C4978" s="70">
        <v>208.3383</v>
      </c>
      <c r="D4978" s="59" t="s">
        <v>50</v>
      </c>
      <c r="E4978" s="61" t="s">
        <v>44</v>
      </c>
      <c r="F4978" s="61" t="s">
        <v>55</v>
      </c>
      <c r="G4978" s="61">
        <v>1.8E-3</v>
      </c>
      <c r="H4978" s="61">
        <f>IF(OR(G4978="",G4979="",G4980="",G4981=""),"",(SUMIF(A4978:A$7000,A4978,G4978:G$7000)))</f>
        <v>1.2299999999999995E-2</v>
      </c>
      <c r="I4978" s="61" t="str">
        <f t="shared" si="468"/>
        <v/>
      </c>
      <c r="J4978" s="61" t="str">
        <f t="shared" si="464"/>
        <v/>
      </c>
      <c r="K4978" s="61">
        <f t="array" ref="K4978">(MAX(IF($A4978=InsertVoiceSwitchActivateLOG!A$1:A$7000,InsertVoiceSwitchActivateLOG!H$1:H$7000,0)))</f>
        <v>2.07E-2</v>
      </c>
      <c r="L4978" s="61" t="str">
        <f t="shared" si="469"/>
        <v/>
      </c>
      <c r="M4978" s="61">
        <f t="shared" si="467"/>
        <v>14.70000000000482</v>
      </c>
      <c r="N4978" s="59">
        <f t="shared" si="465"/>
        <v>99</v>
      </c>
      <c r="O4978" s="59">
        <f t="shared" si="466"/>
        <v>1</v>
      </c>
    </row>
    <row r="4979" spans="1:15" ht="12.5" customHeight="1" x14ac:dyDescent="0.35">
      <c r="A4979" s="2">
        <v>99</v>
      </c>
      <c r="B4979" s="2" t="s">
        <v>56</v>
      </c>
      <c r="C4979" s="69">
        <v>208.35429999999999</v>
      </c>
      <c r="D4979" t="s">
        <v>50</v>
      </c>
      <c r="E4979" s="2" t="s">
        <v>44</v>
      </c>
      <c r="F4979" s="2" t="s">
        <v>55</v>
      </c>
      <c r="G4979" s="2">
        <v>2.3E-3</v>
      </c>
      <c r="H4979" s="2">
        <f>IF(OR(G4979="",G4980="",G4981="",G4982=""),"",(SUMIF(A4979:A$7000,A4979,G4979:G$7000)))</f>
        <v>1.0499999999999995E-2</v>
      </c>
      <c r="I4979" s="55" t="str">
        <f t="shared" si="468"/>
        <v/>
      </c>
      <c r="J4979" s="61" t="str">
        <f t="shared" si="464"/>
        <v/>
      </c>
      <c r="K4979" s="55">
        <f t="array" ref="K4979">(MAX(IF($A4979=InsertVoiceSwitchActivateLOG!A$1:A$7000,InsertVoiceSwitchActivateLOG!H$1:H$7000,0)))</f>
        <v>2.07E-2</v>
      </c>
      <c r="L4979" s="55" t="str">
        <f t="shared" si="469"/>
        <v/>
      </c>
      <c r="M4979" s="55">
        <f t="shared" si="467"/>
        <v>15.999999999991132</v>
      </c>
      <c r="N4979" s="59">
        <f t="shared" si="465"/>
        <v>99</v>
      </c>
      <c r="O4979" s="59">
        <f t="shared" si="466"/>
        <v>-1</v>
      </c>
    </row>
    <row r="4980" spans="1:15" ht="12.5" customHeight="1" x14ac:dyDescent="0.35">
      <c r="A4980" s="61">
        <v>99</v>
      </c>
      <c r="B4980" s="61" t="s">
        <v>56</v>
      </c>
      <c r="C4980" s="70">
        <v>208.37100000000001</v>
      </c>
      <c r="D4980" s="59" t="s">
        <v>50</v>
      </c>
      <c r="E4980" s="61" t="s">
        <v>44</v>
      </c>
      <c r="F4980" s="61" t="s">
        <v>55</v>
      </c>
      <c r="G4980" s="61">
        <v>1.8E-3</v>
      </c>
      <c r="H4980" s="61">
        <f>IF(OR(G4980="",G4981="",G4982="",G4983=""),"",(SUMIF(A4980:A$7000,A4980,G4980:G$7000)))</f>
        <v>8.199999999999999E-3</v>
      </c>
      <c r="I4980" s="61" t="str">
        <f t="shared" si="468"/>
        <v/>
      </c>
      <c r="J4980" s="61" t="str">
        <f t="shared" si="464"/>
        <v/>
      </c>
      <c r="K4980" s="61">
        <f t="array" ref="K4980">(MAX(IF($A4980=InsertVoiceSwitchActivateLOG!A$1:A$7000,InsertVoiceSwitchActivateLOG!H$1:H$7000,0)))</f>
        <v>2.07E-2</v>
      </c>
      <c r="L4980" s="61" t="str">
        <f t="shared" si="469"/>
        <v/>
      </c>
      <c r="M4980" s="61">
        <f t="shared" si="467"/>
        <v>16.70000000001437</v>
      </c>
      <c r="N4980" s="59">
        <f t="shared" si="465"/>
        <v>99</v>
      </c>
      <c r="O4980" s="59">
        <f t="shared" si="466"/>
        <v>-1</v>
      </c>
    </row>
    <row r="4981" spans="1:15" ht="12.5" customHeight="1" x14ac:dyDescent="0.35">
      <c r="A4981" s="2">
        <v>99</v>
      </c>
      <c r="B4981" s="2" t="s">
        <v>54</v>
      </c>
      <c r="C4981" s="69">
        <v>208.3886</v>
      </c>
      <c r="D4981" t="s">
        <v>50</v>
      </c>
      <c r="E4981" s="2" t="s">
        <v>44</v>
      </c>
      <c r="F4981" s="2" t="s">
        <v>55</v>
      </c>
      <c r="G4981" s="2">
        <v>2.9999999999999997E-4</v>
      </c>
      <c r="H4981" s="2">
        <f>IF(OR(G4981="",G4982="",G4983="",G4984=""),"",(SUMIF(A4981:A$7000,A4981,G4981:G$7000)))</f>
        <v>6.4000000000000003E-3</v>
      </c>
      <c r="I4981" s="55" t="str">
        <f t="shared" si="468"/>
        <v/>
      </c>
      <c r="J4981" s="61" t="str">
        <f t="shared" si="464"/>
        <v/>
      </c>
      <c r="K4981" s="55">
        <f t="array" ref="K4981">(MAX(IF($A4981=InsertVoiceSwitchActivateLOG!A$1:A$7000,InsertVoiceSwitchActivateLOG!H$1:H$7000,0)))</f>
        <v>2.07E-2</v>
      </c>
      <c r="L4981" s="55" t="str">
        <f t="shared" si="469"/>
        <v/>
      </c>
      <c r="M4981" s="55">
        <f t="shared" si="467"/>
        <v>17.599999999987403</v>
      </c>
      <c r="N4981" s="59">
        <f t="shared" si="465"/>
        <v>99</v>
      </c>
      <c r="O4981" s="59">
        <f t="shared" si="466"/>
        <v>1</v>
      </c>
    </row>
    <row r="4982" spans="1:15" ht="12.5" customHeight="1" x14ac:dyDescent="0.35">
      <c r="A4982" s="61">
        <v>99</v>
      </c>
      <c r="B4982" s="61" t="s">
        <v>56</v>
      </c>
      <c r="C4982" s="70">
        <v>208.40450000000001</v>
      </c>
      <c r="D4982" s="59" t="s">
        <v>50</v>
      </c>
      <c r="E4982" s="61" t="s">
        <v>44</v>
      </c>
      <c r="F4982" s="61" t="s">
        <v>55</v>
      </c>
      <c r="G4982" s="61">
        <v>1.5E-3</v>
      </c>
      <c r="H4982" s="61">
        <f>IF(OR(G4982="",G4983="",G4984="",G4985=""),"",(SUMIF(A4982:A$7000,A4982,G4982:G$7000)))</f>
        <v>6.1000000000000004E-3</v>
      </c>
      <c r="I4982" s="61" t="str">
        <f t="shared" si="468"/>
        <v/>
      </c>
      <c r="J4982" s="61" t="str">
        <f t="shared" si="464"/>
        <v/>
      </c>
      <c r="K4982" s="61">
        <f t="array" ref="K4982">(MAX(IF($A4982=InsertVoiceSwitchActivateLOG!A$1:A$7000,InsertVoiceSwitchActivateLOG!H$1:H$7000,0)))</f>
        <v>2.07E-2</v>
      </c>
      <c r="L4982" s="61" t="str">
        <f t="shared" si="469"/>
        <v/>
      </c>
      <c r="M4982" s="61">
        <f t="shared" si="467"/>
        <v>15.900000000016234</v>
      </c>
      <c r="N4982" s="59">
        <f t="shared" si="465"/>
        <v>99</v>
      </c>
      <c r="O4982" s="59">
        <f t="shared" si="466"/>
        <v>1</v>
      </c>
    </row>
    <row r="4983" spans="1:15" ht="12.5" customHeight="1" x14ac:dyDescent="0.35">
      <c r="A4983" s="2">
        <v>99</v>
      </c>
      <c r="B4983" s="2" t="s">
        <v>56</v>
      </c>
      <c r="C4983" s="69">
        <v>208.4204</v>
      </c>
      <c r="D4983" t="s">
        <v>50</v>
      </c>
      <c r="E4983" s="2" t="s">
        <v>44</v>
      </c>
      <c r="F4983" s="2" t="s">
        <v>55</v>
      </c>
      <c r="G4983" s="2">
        <v>1.5E-3</v>
      </c>
      <c r="H4983" s="2">
        <f>IF(OR(G4983="",G4984="",G4985="",G4986=""),"",(SUMIF(A4983:A$7000,A4983,G4983:G$7000)))</f>
        <v>4.6000000000000008E-3</v>
      </c>
      <c r="I4983" s="55" t="str">
        <f t="shared" si="468"/>
        <v/>
      </c>
      <c r="J4983" s="61" t="str">
        <f t="shared" si="464"/>
        <v/>
      </c>
      <c r="K4983" s="55">
        <f t="array" ref="K4983">(MAX(IF($A4983=InsertVoiceSwitchActivateLOG!A$1:A$7000,InsertVoiceSwitchActivateLOG!H$1:H$7000,0)))</f>
        <v>2.07E-2</v>
      </c>
      <c r="L4983" s="55" t="str">
        <f t="shared" si="469"/>
        <v/>
      </c>
      <c r="M4983" s="55">
        <f t="shared" si="467"/>
        <v>15.899999999987813</v>
      </c>
      <c r="N4983" s="59">
        <f t="shared" si="465"/>
        <v>99</v>
      </c>
      <c r="O4983" s="59">
        <f t="shared" si="466"/>
        <v>-1</v>
      </c>
    </row>
    <row r="4984" spans="1:15" ht="12.5" customHeight="1" x14ac:dyDescent="0.35">
      <c r="A4984" s="61">
        <v>99</v>
      </c>
      <c r="B4984" s="61" t="s">
        <v>54</v>
      </c>
      <c r="C4984" s="70">
        <v>208.43690000000001</v>
      </c>
      <c r="D4984" s="59" t="s">
        <v>50</v>
      </c>
      <c r="E4984" s="61" t="s">
        <v>44</v>
      </c>
      <c r="F4984" s="61" t="s">
        <v>55</v>
      </c>
      <c r="G4984" s="61">
        <v>6.9999999999999999E-4</v>
      </c>
      <c r="H4984" s="61">
        <f>IF(OR(G4984="",G4985="",G4986="",G4987=""),"",(SUMIF(A4984:A$7000,A4984,G4984:G$7000)))</f>
        <v>3.0999999999999995E-3</v>
      </c>
      <c r="I4984" s="61" t="str">
        <f t="shared" si="468"/>
        <v/>
      </c>
      <c r="J4984" s="61" t="str">
        <f t="shared" si="464"/>
        <v/>
      </c>
      <c r="K4984" s="61">
        <f t="array" ref="K4984">(MAX(IF($A4984=InsertVoiceSwitchActivateLOG!A$1:A$7000,InsertVoiceSwitchActivateLOG!H$1:H$7000,0)))</f>
        <v>2.07E-2</v>
      </c>
      <c r="L4984" s="61" t="str">
        <f t="shared" si="469"/>
        <v/>
      </c>
      <c r="M4984" s="61">
        <f t="shared" si="467"/>
        <v>16.500000000007731</v>
      </c>
      <c r="N4984" s="59">
        <f t="shared" si="465"/>
        <v>99</v>
      </c>
      <c r="O4984" s="59">
        <f t="shared" si="466"/>
        <v>1</v>
      </c>
    </row>
    <row r="4985" spans="1:15" ht="12.5" customHeight="1" x14ac:dyDescent="0.35">
      <c r="A4985" s="2">
        <v>99</v>
      </c>
      <c r="B4985" s="2" t="s">
        <v>54</v>
      </c>
      <c r="C4985" s="69">
        <v>208.45269999999999</v>
      </c>
      <c r="D4985" t="s">
        <v>50</v>
      </c>
      <c r="E4985" s="2" t="s">
        <v>44</v>
      </c>
      <c r="F4985" s="2" t="s">
        <v>55</v>
      </c>
      <c r="G4985" s="2">
        <v>6.9999999999999999E-4</v>
      </c>
      <c r="H4985" s="2">
        <f>IF(OR(G4985="",G4986="",G4987="",G4988=""),"",(SUMIF(A4985:A$7000,A4985,G4985:G$7000)))</f>
        <v>2.3999999999999994E-3</v>
      </c>
      <c r="I4985" s="55" t="str">
        <f t="shared" si="468"/>
        <v/>
      </c>
      <c r="J4985" s="61" t="str">
        <f t="shared" si="464"/>
        <v/>
      </c>
      <c r="K4985" s="55">
        <f t="array" ref="K4985">(MAX(IF($A4985=InsertVoiceSwitchActivateLOG!A$1:A$7000,InsertVoiceSwitchActivateLOG!H$1:H$7000,0)))</f>
        <v>2.07E-2</v>
      </c>
      <c r="L4985" s="55" t="str">
        <f t="shared" si="469"/>
        <v/>
      </c>
      <c r="M4985" s="55">
        <f t="shared" si="467"/>
        <v>15.799999999984493</v>
      </c>
      <c r="N4985" s="59">
        <f t="shared" si="465"/>
        <v>99</v>
      </c>
      <c r="O4985" s="59">
        <f t="shared" si="466"/>
        <v>1</v>
      </c>
    </row>
    <row r="4986" spans="1:15" ht="12.5" customHeight="1" x14ac:dyDescent="0.35">
      <c r="A4986" s="61">
        <v>99</v>
      </c>
      <c r="B4986" s="61" t="s">
        <v>56</v>
      </c>
      <c r="C4986" s="70">
        <v>208.47</v>
      </c>
      <c r="D4986" s="59" t="s">
        <v>50</v>
      </c>
      <c r="E4986" s="61" t="s">
        <v>44</v>
      </c>
      <c r="F4986" s="61" t="s">
        <v>55</v>
      </c>
      <c r="G4986" s="61">
        <v>1.1999999999999999E-3</v>
      </c>
      <c r="H4986" s="61">
        <f>IF(OR(G4986="",G4987="",G4988="",G4989=""),"",(SUMIF(A4986:A$7000,A4986,G4986:G$7000)))</f>
        <v>1.6999999999999999E-3</v>
      </c>
      <c r="I4986" s="61" t="str">
        <f t="shared" si="468"/>
        <v/>
      </c>
      <c r="J4986" s="61" t="str">
        <f t="shared" si="464"/>
        <v/>
      </c>
      <c r="K4986" s="61">
        <f t="array" ref="K4986">(MAX(IF($A4986=InsertVoiceSwitchActivateLOG!A$1:A$7000,InsertVoiceSwitchActivateLOG!H$1:H$7000,0)))</f>
        <v>2.07E-2</v>
      </c>
      <c r="L4986" s="61" t="str">
        <f t="shared" si="469"/>
        <v/>
      </c>
      <c r="M4986" s="61">
        <f t="shared" si="467"/>
        <v>17.300000000005866</v>
      </c>
      <c r="N4986" s="59">
        <f t="shared" si="465"/>
        <v>99</v>
      </c>
      <c r="O4986" s="59">
        <f t="shared" si="466"/>
        <v>-1</v>
      </c>
    </row>
    <row r="4987" spans="1:15" ht="12.5" customHeight="1" x14ac:dyDescent="0.35">
      <c r="A4987" s="2">
        <v>99</v>
      </c>
      <c r="B4987" s="2" t="s">
        <v>54</v>
      </c>
      <c r="C4987" s="69">
        <v>208.4907</v>
      </c>
      <c r="D4987" t="s">
        <v>50</v>
      </c>
      <c r="E4987" s="2" t="s">
        <v>44</v>
      </c>
      <c r="F4987" s="2" t="s">
        <v>55</v>
      </c>
      <c r="G4987" s="2">
        <v>2.9999999999999997E-4</v>
      </c>
      <c r="H4987" s="2" t="str">
        <f>IF(OR(G4987="",G4988="",G4989="",G4990=""),"",(SUMIF(A4987:A$7000,A4987,G4987:G$7000)))</f>
        <v/>
      </c>
      <c r="I4987" s="55" t="str">
        <f t="shared" si="468"/>
        <v/>
      </c>
      <c r="J4987" s="61" t="str">
        <f t="shared" si="464"/>
        <v/>
      </c>
      <c r="K4987" s="55">
        <f t="array" ref="K4987">(MAX(IF($A4987=InsertVoiceSwitchActivateLOG!A$1:A$7000,InsertVoiceSwitchActivateLOG!H$1:H$7000,0)))</f>
        <v>2.07E-2</v>
      </c>
      <c r="L4987" s="55" t="str">
        <f t="shared" si="469"/>
        <v/>
      </c>
      <c r="M4987" s="55">
        <f t="shared" si="467"/>
        <v>20.700000000005048</v>
      </c>
      <c r="N4987" s="59">
        <f t="shared" si="465"/>
        <v>99</v>
      </c>
      <c r="O4987" s="59">
        <f t="shared" si="466"/>
        <v>-1</v>
      </c>
    </row>
    <row r="4988" spans="1:15" ht="12.5" customHeight="1" x14ac:dyDescent="0.35">
      <c r="A4988" s="61">
        <v>99</v>
      </c>
      <c r="B4988" s="61" t="s">
        <v>54</v>
      </c>
      <c r="C4988" s="70">
        <v>208.52250000000001</v>
      </c>
      <c r="D4988" s="59" t="s">
        <v>50</v>
      </c>
      <c r="E4988" s="61" t="s">
        <v>44</v>
      </c>
      <c r="F4988" s="61" t="s">
        <v>55</v>
      </c>
      <c r="G4988" s="61">
        <v>1E-4</v>
      </c>
      <c r="H4988" s="61" t="str">
        <f>IF(OR(G4988="",G4989="",G4990="",G4991=""),"",(SUMIF(A4988:A$7000,A4988,G4988:G$7000)))</f>
        <v/>
      </c>
      <c r="I4988" s="61" t="str">
        <f t="shared" si="468"/>
        <v/>
      </c>
      <c r="J4988" s="61" t="str">
        <f t="shared" si="464"/>
        <v/>
      </c>
      <c r="K4988" s="61">
        <f t="array" ref="K4988">(MAX(IF($A4988=InsertVoiceSwitchActivateLOG!A$1:A$7000,InsertVoiceSwitchActivateLOG!H$1:H$7000,0)))</f>
        <v>2.07E-2</v>
      </c>
      <c r="L4988" s="61" t="str">
        <f t="shared" si="469"/>
        <v/>
      </c>
      <c r="M4988" s="61">
        <f t="shared" si="467"/>
        <v>31.800000000004047</v>
      </c>
      <c r="N4988" s="59">
        <f t="shared" si="465"/>
        <v>99</v>
      </c>
      <c r="O4988" s="59">
        <f t="shared" si="466"/>
        <v>1</v>
      </c>
    </row>
    <row r="4989" spans="1:15" ht="12.5" customHeight="1" x14ac:dyDescent="0.35">
      <c r="A4989" s="2">
        <v>99</v>
      </c>
      <c r="B4989" s="2" t="s">
        <v>54</v>
      </c>
      <c r="C4989" s="69">
        <v>208.54560000000001</v>
      </c>
      <c r="D4989" t="s">
        <v>50</v>
      </c>
      <c r="E4989" s="2" t="s">
        <v>44</v>
      </c>
      <c r="F4989" s="2" t="s">
        <v>55</v>
      </c>
      <c r="G4989" s="2">
        <v>1E-4</v>
      </c>
      <c r="H4989" s="2" t="str">
        <f>IF(OR(G4989="",G4990="",G4991="",G4992=""),"",(SUMIF(A4989:A$7000,A4989,G4989:G$7000)))</f>
        <v/>
      </c>
      <c r="I4989" s="55" t="str">
        <f t="shared" si="468"/>
        <v/>
      </c>
      <c r="J4989" s="61" t="str">
        <f t="shared" si="464"/>
        <v/>
      </c>
      <c r="K4989" s="55">
        <f t="array" ref="K4989">(MAX(IF($A4989=InsertVoiceSwitchActivateLOG!A$1:A$7000,InsertVoiceSwitchActivateLOG!H$1:H$7000,0)))</f>
        <v>2.07E-2</v>
      </c>
      <c r="L4989" s="55" t="str">
        <f t="shared" si="469"/>
        <v/>
      </c>
      <c r="M4989" s="55">
        <f t="shared" si="467"/>
        <v>23.099999999999454</v>
      </c>
      <c r="N4989" s="59" t="str">
        <f t="shared" si="465"/>
        <v/>
      </c>
      <c r="O4989" s="59" t="str">
        <f t="shared" si="466"/>
        <v/>
      </c>
    </row>
    <row r="4990" spans="1:15" ht="12.5" customHeight="1" x14ac:dyDescent="0.35">
      <c r="A4990" s="61">
        <v>99</v>
      </c>
      <c r="B4990" s="61" t="s">
        <v>54</v>
      </c>
      <c r="C4990" s="70">
        <v>208.56530000000001</v>
      </c>
      <c r="D4990" s="59" t="s">
        <v>50</v>
      </c>
      <c r="E4990" s="61" t="s">
        <v>44</v>
      </c>
      <c r="F4990" s="61" t="s">
        <v>55</v>
      </c>
      <c r="G4990" s="61"/>
      <c r="H4990" s="61" t="str">
        <f>IF(OR(G4990="",G4991="",G4992="",G4993=""),"",(SUMIF(A4990:A$7000,A4990,G4990:G$7000)))</f>
        <v/>
      </c>
      <c r="I4990" s="61" t="str">
        <f t="shared" si="468"/>
        <v/>
      </c>
      <c r="J4990" s="61" t="str">
        <f t="shared" si="464"/>
        <v/>
      </c>
      <c r="K4990" s="61">
        <f t="array" ref="K4990">(MAX(IF($A4990=InsertVoiceSwitchActivateLOG!A$1:A$7000,InsertVoiceSwitchActivateLOG!H$1:H$7000,0)))</f>
        <v>2.07E-2</v>
      </c>
      <c r="L4990" s="61" t="str">
        <f t="shared" si="469"/>
        <v/>
      </c>
      <c r="M4990" s="61">
        <f t="shared" si="467"/>
        <v>19.700000000000273</v>
      </c>
      <c r="N4990" s="59" t="str">
        <f t="shared" si="465"/>
        <v/>
      </c>
      <c r="O4990" s="59" t="str">
        <f t="shared" si="466"/>
        <v/>
      </c>
    </row>
    <row r="4991" spans="1:15" ht="12.5" customHeight="1" x14ac:dyDescent="0.35">
      <c r="A4991" s="2">
        <v>99</v>
      </c>
      <c r="B4991" s="2" t="s">
        <v>54</v>
      </c>
      <c r="C4991" s="69">
        <v>208.58170000000001</v>
      </c>
      <c r="D4991" t="s">
        <v>50</v>
      </c>
      <c r="E4991" s="2" t="s">
        <v>44</v>
      </c>
      <c r="F4991" s="2" t="s">
        <v>55</v>
      </c>
      <c r="G4991" s="2"/>
      <c r="H4991" s="2" t="str">
        <f>IF(OR(G4991="",G4992="",G4993="",G4994=""),"",(SUMIF(A4991:A$7000,A4991,G4991:G$7000)))</f>
        <v/>
      </c>
      <c r="I4991" s="55" t="str">
        <f t="shared" si="468"/>
        <v/>
      </c>
      <c r="J4991" s="61" t="str">
        <f t="shared" si="464"/>
        <v/>
      </c>
      <c r="K4991" s="55">
        <f t="array" ref="K4991">(MAX(IF($A4991=InsertVoiceSwitchActivateLOG!A$1:A$7000,InsertVoiceSwitchActivateLOG!H$1:H$7000,0)))</f>
        <v>2.07E-2</v>
      </c>
      <c r="L4991" s="55" t="str">
        <f t="shared" si="469"/>
        <v/>
      </c>
      <c r="M4991" s="55">
        <f t="shared" si="467"/>
        <v>16.400000000004411</v>
      </c>
      <c r="N4991" s="59" t="str">
        <f t="shared" si="465"/>
        <v/>
      </c>
      <c r="O4991" s="59" t="str">
        <f t="shared" si="466"/>
        <v/>
      </c>
    </row>
    <row r="4992" spans="1:15" ht="12.5" customHeight="1" x14ac:dyDescent="0.35">
      <c r="A4992" s="61">
        <v>99</v>
      </c>
      <c r="B4992" s="61" t="s">
        <v>54</v>
      </c>
      <c r="C4992" s="70">
        <v>208.59989999999999</v>
      </c>
      <c r="D4992" s="59" t="s">
        <v>50</v>
      </c>
      <c r="E4992" s="61" t="s">
        <v>44</v>
      </c>
      <c r="F4992" s="61" t="s">
        <v>55</v>
      </c>
      <c r="G4992" s="61"/>
      <c r="H4992" s="61" t="str">
        <f>IF(OR(G4992="",G4993="",G4994="",G4995=""),"",(SUMIF(A4992:A$7000,A4992,G4992:G$7000)))</f>
        <v/>
      </c>
      <c r="I4992" s="61" t="str">
        <f t="shared" si="468"/>
        <v/>
      </c>
      <c r="J4992" s="61" t="str">
        <f t="shared" si="464"/>
        <v/>
      </c>
      <c r="K4992" s="61">
        <f t="array" ref="K4992">(MAX(IF($A4992=InsertVoiceSwitchActivateLOG!A$1:A$7000,InsertVoiceSwitchActivateLOG!H$1:H$7000,0)))</f>
        <v>2.07E-2</v>
      </c>
      <c r="L4992" s="61" t="str">
        <f t="shared" si="469"/>
        <v/>
      </c>
      <c r="M4992" s="61">
        <f t="shared" si="467"/>
        <v>18.1999999999789</v>
      </c>
      <c r="N4992" s="59" t="str">
        <f t="shared" si="465"/>
        <v/>
      </c>
      <c r="O4992" s="59" t="str">
        <f t="shared" si="466"/>
        <v/>
      </c>
    </row>
    <row r="4993" spans="1:15" ht="12.5" customHeight="1" x14ac:dyDescent="0.35">
      <c r="A4993" s="2">
        <v>99</v>
      </c>
      <c r="B4993" s="2" t="s">
        <v>54</v>
      </c>
      <c r="C4993" s="69">
        <v>208.6206</v>
      </c>
      <c r="D4993" t="s">
        <v>50</v>
      </c>
      <c r="E4993" s="2" t="s">
        <v>44</v>
      </c>
      <c r="F4993" s="2" t="s">
        <v>55</v>
      </c>
      <c r="G4993" s="2"/>
      <c r="H4993" s="2" t="str">
        <f>IF(OR(G4993="",G4994="",G4995="",G4996=""),"",(SUMIF(A4993:A$7000,A4993,G4993:G$7000)))</f>
        <v/>
      </c>
      <c r="I4993" s="55" t="str">
        <f t="shared" si="468"/>
        <v/>
      </c>
      <c r="J4993" s="61" t="str">
        <f t="shared" si="464"/>
        <v/>
      </c>
      <c r="K4993" s="55">
        <f t="array" ref="K4993">(MAX(IF($A4993=InsertVoiceSwitchActivateLOG!A$1:A$7000,InsertVoiceSwitchActivateLOG!H$1:H$7000,0)))</f>
        <v>2.07E-2</v>
      </c>
      <c r="L4993" s="55" t="str">
        <f t="shared" si="469"/>
        <v/>
      </c>
      <c r="M4993" s="55">
        <f t="shared" si="467"/>
        <v>20.700000000005048</v>
      </c>
      <c r="N4993" s="59" t="str">
        <f t="shared" si="465"/>
        <v/>
      </c>
      <c r="O4993" s="59" t="str">
        <f t="shared" si="466"/>
        <v/>
      </c>
    </row>
    <row r="4994" spans="1:15" ht="12.5" customHeight="1" x14ac:dyDescent="0.35">
      <c r="A4994" s="61">
        <v>99</v>
      </c>
      <c r="B4994" s="61" t="s">
        <v>54</v>
      </c>
      <c r="C4994" s="70">
        <v>208.6405</v>
      </c>
      <c r="D4994" s="59" t="s">
        <v>50</v>
      </c>
      <c r="E4994" s="61" t="s">
        <v>44</v>
      </c>
      <c r="F4994" s="61" t="s">
        <v>55</v>
      </c>
      <c r="G4994" s="61"/>
      <c r="H4994" s="61" t="str">
        <f>IF(OR(G4994="",G4995="",G4996="",G4997=""),"",(SUMIF(A4994:A$7000,A4994,G4994:G$7000)))</f>
        <v/>
      </c>
      <c r="I4994" s="61" t="str">
        <f t="shared" si="468"/>
        <v/>
      </c>
      <c r="J4994" s="61" t="str">
        <f t="shared" si="464"/>
        <v/>
      </c>
      <c r="K4994" s="61">
        <f t="array" ref="K4994">(MAX(IF($A4994=InsertVoiceSwitchActivateLOG!A$1:A$7000,InsertVoiceSwitchActivateLOG!H$1:H$7000,0)))</f>
        <v>2.07E-2</v>
      </c>
      <c r="L4994" s="61" t="str">
        <f t="shared" si="469"/>
        <v/>
      </c>
      <c r="M4994" s="61">
        <f t="shared" si="467"/>
        <v>19.900000000006912</v>
      </c>
      <c r="N4994" s="59" t="str">
        <f t="shared" si="465"/>
        <v/>
      </c>
      <c r="O4994" s="59" t="str">
        <f t="shared" si="466"/>
        <v/>
      </c>
    </row>
    <row r="4995" spans="1:15" ht="12.5" customHeight="1" x14ac:dyDescent="0.35">
      <c r="A4995" s="2">
        <v>99</v>
      </c>
      <c r="B4995" s="2" t="s">
        <v>54</v>
      </c>
      <c r="C4995" s="69">
        <v>208.65799999999999</v>
      </c>
      <c r="D4995" t="s">
        <v>50</v>
      </c>
      <c r="E4995" s="2" t="s">
        <v>44</v>
      </c>
      <c r="F4995" s="2" t="s">
        <v>55</v>
      </c>
      <c r="G4995" s="2"/>
      <c r="H4995" s="2" t="str">
        <f>IF(OR(G4995="",G4996="",G4997="",G4998=""),"",(SUMIF(A4995:A$7000,A4995,G4995:G$7000)))</f>
        <v/>
      </c>
      <c r="I4995" s="55" t="str">
        <f t="shared" si="468"/>
        <v/>
      </c>
      <c r="J4995" s="61" t="str">
        <f t="shared" si="464"/>
        <v/>
      </c>
      <c r="K4995" s="55">
        <f t="array" ref="K4995">(MAX(IF($A4995=InsertVoiceSwitchActivateLOG!A$1:A$7000,InsertVoiceSwitchActivateLOG!H$1:H$7000,0)))</f>
        <v>2.07E-2</v>
      </c>
      <c r="L4995" s="55" t="str">
        <f t="shared" si="469"/>
        <v/>
      </c>
      <c r="M4995" s="55">
        <f t="shared" si="467"/>
        <v>17.499999999984084</v>
      </c>
      <c r="N4995" s="59" t="str">
        <f t="shared" si="465"/>
        <v/>
      </c>
      <c r="O4995" s="59" t="str">
        <f t="shared" si="466"/>
        <v/>
      </c>
    </row>
    <row r="4996" spans="1:15" ht="12.5" customHeight="1" x14ac:dyDescent="0.35">
      <c r="A4996" s="61">
        <v>99</v>
      </c>
      <c r="B4996" s="61" t="s">
        <v>54</v>
      </c>
      <c r="C4996" s="70">
        <v>208.6737</v>
      </c>
      <c r="D4996" s="59" t="s">
        <v>50</v>
      </c>
      <c r="E4996" s="61" t="s">
        <v>44</v>
      </c>
      <c r="F4996" s="61" t="s">
        <v>55</v>
      </c>
      <c r="G4996" s="61"/>
      <c r="H4996" s="61" t="str">
        <f>IF(OR(G4996="",G4997="",G4998="",G4999=""),"",(SUMIF(A4996:A$7000,A4996,G4996:G$7000)))</f>
        <v/>
      </c>
      <c r="I4996" s="61" t="str">
        <f t="shared" si="468"/>
        <v/>
      </c>
      <c r="J4996" s="61" t="str">
        <f t="shared" si="464"/>
        <v/>
      </c>
      <c r="K4996" s="61">
        <f t="array" ref="K4996">(MAX(IF($A4996=InsertVoiceSwitchActivateLOG!A$1:A$7000,InsertVoiceSwitchActivateLOG!H$1:H$7000,0)))</f>
        <v>2.07E-2</v>
      </c>
      <c r="L4996" s="61" t="str">
        <f t="shared" si="469"/>
        <v/>
      </c>
      <c r="M4996" s="61">
        <f t="shared" si="467"/>
        <v>15.700000000009595</v>
      </c>
      <c r="N4996" s="59" t="str">
        <f t="shared" si="465"/>
        <v/>
      </c>
      <c r="O4996" s="59" t="str">
        <f t="shared" si="466"/>
        <v/>
      </c>
    </row>
    <row r="4997" spans="1:15" ht="12.5" customHeight="1" x14ac:dyDescent="0.35">
      <c r="A4997" s="2">
        <v>99</v>
      </c>
      <c r="B4997" s="2" t="s">
        <v>54</v>
      </c>
      <c r="C4997" s="69">
        <v>208.69110000000001</v>
      </c>
      <c r="D4997" t="s">
        <v>50</v>
      </c>
      <c r="E4997" s="2" t="s">
        <v>44</v>
      </c>
      <c r="F4997" s="2" t="s">
        <v>55</v>
      </c>
      <c r="G4997" s="2"/>
      <c r="H4997" s="2" t="str">
        <f>IF(OR(G4997="",G4998="",G4999="",G5000=""),"",(SUMIF(A4997:A$7000,A4997,G4997:G$7000)))</f>
        <v/>
      </c>
      <c r="I4997" s="55" t="str">
        <f t="shared" si="468"/>
        <v/>
      </c>
      <c r="J4997" s="61" t="str">
        <f t="shared" si="464"/>
        <v/>
      </c>
      <c r="K4997" s="55">
        <f t="array" ref="K4997">(MAX(IF($A4997=InsertVoiceSwitchActivateLOG!A$1:A$7000,InsertVoiceSwitchActivateLOG!H$1:H$7000,0)))</f>
        <v>2.07E-2</v>
      </c>
      <c r="L4997" s="55" t="str">
        <f t="shared" si="469"/>
        <v/>
      </c>
      <c r="M4997" s="55">
        <f t="shared" si="467"/>
        <v>17.400000000009186</v>
      </c>
      <c r="N4997" s="59" t="str">
        <f t="shared" si="465"/>
        <v/>
      </c>
      <c r="O4997" s="59" t="str">
        <f t="shared" si="466"/>
        <v/>
      </c>
    </row>
    <row r="4998" spans="1:15" ht="12.5" customHeight="1" x14ac:dyDescent="0.35">
      <c r="A4998" s="61">
        <v>99</v>
      </c>
      <c r="B4998" s="61" t="s">
        <v>54</v>
      </c>
      <c r="C4998" s="70">
        <v>208.7107</v>
      </c>
      <c r="D4998" s="59" t="s">
        <v>50</v>
      </c>
      <c r="E4998" s="61" t="s">
        <v>44</v>
      </c>
      <c r="F4998" s="61" t="s">
        <v>55</v>
      </c>
      <c r="G4998" s="61"/>
      <c r="H4998" s="61" t="str">
        <f>IF(OR(G4998="",G4999="",G5000="",G5001=""),"",(SUMIF(A4998:A$7000,A4998,G4998:G$7000)))</f>
        <v/>
      </c>
      <c r="I4998" s="61" t="str">
        <f t="shared" si="468"/>
        <v/>
      </c>
      <c r="J4998" s="61" t="str">
        <f t="shared" si="464"/>
        <v/>
      </c>
      <c r="K4998" s="61">
        <f t="array" ref="K4998">(MAX(IF($A4998=InsertVoiceSwitchActivateLOG!A$1:A$7000,InsertVoiceSwitchActivateLOG!H$1:H$7000,0)))</f>
        <v>2.07E-2</v>
      </c>
      <c r="L4998" s="61" t="str">
        <f t="shared" si="469"/>
        <v/>
      </c>
      <c r="M4998" s="61">
        <f t="shared" si="467"/>
        <v>19.599999999996953</v>
      </c>
      <c r="N4998" s="59" t="str">
        <f t="shared" si="465"/>
        <v/>
      </c>
      <c r="O4998" s="59" t="str">
        <f t="shared" si="466"/>
        <v/>
      </c>
    </row>
    <row r="4999" spans="1:15" ht="12.5" customHeight="1" x14ac:dyDescent="0.35">
      <c r="A4999" s="2">
        <v>99</v>
      </c>
      <c r="B4999" s="2" t="s">
        <v>54</v>
      </c>
      <c r="C4999" s="69">
        <v>208.726</v>
      </c>
      <c r="D4999" t="s">
        <v>50</v>
      </c>
      <c r="E4999" s="2" t="s">
        <v>44</v>
      </c>
      <c r="F4999" s="2" t="s">
        <v>55</v>
      </c>
      <c r="G4999" s="2"/>
      <c r="H4999" s="2" t="str">
        <f>IF(OR(G4999="",G5000="",G5001="",G5002=""),"",(SUMIF(A4999:A$7000,A4999,G4999:G$7000)))</f>
        <v/>
      </c>
      <c r="I4999" s="55" t="str">
        <f t="shared" si="468"/>
        <v/>
      </c>
      <c r="J4999" s="61" t="str">
        <f t="shared" si="464"/>
        <v/>
      </c>
      <c r="K4999" s="55">
        <f t="array" ref="K4999">(MAX(IF($A4999=InsertVoiceSwitchActivateLOG!A$1:A$7000,InsertVoiceSwitchActivateLOG!H$1:H$7000,0)))</f>
        <v>2.07E-2</v>
      </c>
      <c r="L4999" s="55" t="str">
        <f t="shared" si="469"/>
        <v/>
      </c>
      <c r="M4999" s="55">
        <f t="shared" si="467"/>
        <v>15.299999999996317</v>
      </c>
      <c r="N4999" s="59" t="str">
        <f t="shared" si="465"/>
        <v/>
      </c>
      <c r="O4999" s="59" t="str">
        <f t="shared" si="466"/>
        <v/>
      </c>
    </row>
    <row r="5000" spans="1:15" ht="12.5" customHeight="1" x14ac:dyDescent="0.35">
      <c r="A5000" s="61">
        <v>99</v>
      </c>
      <c r="B5000" s="61" t="s">
        <v>54</v>
      </c>
      <c r="C5000" s="70">
        <v>208.7422</v>
      </c>
      <c r="D5000" s="59" t="s">
        <v>50</v>
      </c>
      <c r="E5000" s="61" t="s">
        <v>44</v>
      </c>
      <c r="F5000" s="61" t="s">
        <v>55</v>
      </c>
      <c r="G5000" s="61"/>
      <c r="H5000" s="61" t="str">
        <f>IF(OR(G5000="",G5001="",G5002="",G5003=""),"",(SUMIF(A5000:A$7000,A5000,G5000:G$7000)))</f>
        <v/>
      </c>
      <c r="I5000" s="61" t="str">
        <f t="shared" si="468"/>
        <v/>
      </c>
      <c r="J5000" s="61" t="str">
        <f t="shared" si="464"/>
        <v/>
      </c>
      <c r="K5000" s="61">
        <f t="array" ref="K5000">(MAX(IF($A5000=InsertVoiceSwitchActivateLOG!A$1:A$7000,InsertVoiceSwitchActivateLOG!H$1:H$7000,0)))</f>
        <v>2.07E-2</v>
      </c>
      <c r="L5000" s="61" t="str">
        <f t="shared" si="469"/>
        <v/>
      </c>
      <c r="M5000" s="61">
        <f t="shared" si="467"/>
        <v>16.199999999997772</v>
      </c>
      <c r="N5000" s="59" t="str">
        <f t="shared" si="465"/>
        <v/>
      </c>
      <c r="O5000" s="59" t="str">
        <f t="shared" si="466"/>
        <v/>
      </c>
    </row>
    <row r="5001" spans="1:15" ht="12.5" customHeight="1" x14ac:dyDescent="0.35">
      <c r="A5001" s="2">
        <v>99</v>
      </c>
      <c r="B5001" s="2" t="s">
        <v>54</v>
      </c>
      <c r="C5001" s="69">
        <v>208.75919999999999</v>
      </c>
      <c r="D5001" t="s">
        <v>50</v>
      </c>
      <c r="E5001" s="2" t="s">
        <v>44</v>
      </c>
      <c r="F5001" s="2" t="s">
        <v>55</v>
      </c>
      <c r="G5001" s="2"/>
      <c r="H5001" s="2" t="str">
        <f>IF(OR(G5001="",G5002="",G5003="",G5004=""),"",(SUMIF(A5001:A$7000,A5001,G5001:G$7000)))</f>
        <v/>
      </c>
      <c r="I5001" s="55" t="str">
        <f t="shared" si="468"/>
        <v/>
      </c>
      <c r="J5001" s="61" t="str">
        <f t="shared" si="464"/>
        <v/>
      </c>
      <c r="K5001" s="55">
        <f t="array" ref="K5001">(MAX(IF($A5001=InsertVoiceSwitchActivateLOG!A$1:A$7000,InsertVoiceSwitchActivateLOG!H$1:H$7000,0)))</f>
        <v>2.07E-2</v>
      </c>
      <c r="L5001" s="55" t="str">
        <f t="shared" si="469"/>
        <v/>
      </c>
      <c r="M5001" s="55">
        <f t="shared" si="467"/>
        <v>16.999999999995907</v>
      </c>
      <c r="N5001" s="59" t="str">
        <f t="shared" si="465"/>
        <v/>
      </c>
      <c r="O5001" s="59" t="str">
        <f t="shared" si="466"/>
        <v/>
      </c>
    </row>
    <row r="5002" spans="1:15" ht="12.5" customHeight="1" x14ac:dyDescent="0.35">
      <c r="A5002" s="61">
        <v>99</v>
      </c>
      <c r="B5002" s="61" t="s">
        <v>54</v>
      </c>
      <c r="C5002" s="70">
        <v>208.78210000000001</v>
      </c>
      <c r="D5002" s="59" t="s">
        <v>50</v>
      </c>
      <c r="E5002" s="61" t="s">
        <v>44</v>
      </c>
      <c r="F5002" s="61" t="s">
        <v>55</v>
      </c>
      <c r="G5002" s="61"/>
      <c r="H5002" s="61" t="str">
        <f>IF(OR(G5002="",G5003="",G5004="",G5005=""),"",(SUMIF(A5002:A$7000,A5002,G5002:G$7000)))</f>
        <v/>
      </c>
      <c r="I5002" s="61" t="str">
        <f t="shared" si="468"/>
        <v/>
      </c>
      <c r="J5002" s="61" t="str">
        <f t="shared" si="464"/>
        <v/>
      </c>
      <c r="K5002" s="61">
        <f t="array" ref="K5002">(MAX(IF($A5002=InsertVoiceSwitchActivateLOG!A$1:A$7000,InsertVoiceSwitchActivateLOG!H$1:H$7000,0)))</f>
        <v>2.07E-2</v>
      </c>
      <c r="L5002" s="61" t="str">
        <f t="shared" si="469"/>
        <v/>
      </c>
      <c r="M5002" s="61">
        <f t="shared" si="467"/>
        <v>22.900000000021237</v>
      </c>
      <c r="N5002" s="59" t="str">
        <f t="shared" si="465"/>
        <v/>
      </c>
      <c r="O5002" s="59" t="str">
        <f t="shared" si="466"/>
        <v/>
      </c>
    </row>
    <row r="5003" spans="1:15" ht="12.5" customHeight="1" x14ac:dyDescent="0.35">
      <c r="A5003" s="2">
        <v>100</v>
      </c>
      <c r="B5003" s="2" t="s">
        <v>54</v>
      </c>
      <c r="C5003" s="69">
        <v>209.8098</v>
      </c>
      <c r="D5003" t="s">
        <v>50</v>
      </c>
      <c r="E5003" s="2" t="s">
        <v>41</v>
      </c>
      <c r="F5003" s="2" t="s">
        <v>55</v>
      </c>
      <c r="G5003" s="2"/>
      <c r="H5003" s="2" t="str">
        <f>IF(OR(G5003="",G5004="",G5005="",G5006=""),"",(SUMIF(A5003:A$7000,A5003,G5003:G$7000)))</f>
        <v/>
      </c>
      <c r="I5003" s="55" t="str">
        <f t="shared" si="468"/>
        <v/>
      </c>
      <c r="J5003" s="61" t="str">
        <f t="shared" si="464"/>
        <v/>
      </c>
      <c r="K5003" s="55">
        <f t="array" ref="K5003">(MAX(IF($A5003=InsertVoiceSwitchActivateLOG!A$1:A$7000,InsertVoiceSwitchActivateLOG!H$1:H$7000,0)))</f>
        <v>0.10970000000000001</v>
      </c>
      <c r="L5003" s="55" t="str">
        <f t="shared" si="469"/>
        <v/>
      </c>
      <c r="M5003" s="55">
        <f t="shared" si="467"/>
        <v>0</v>
      </c>
      <c r="N5003" s="59" t="str">
        <f t="shared" si="465"/>
        <v/>
      </c>
      <c r="O5003" s="59" t="str">
        <f t="shared" si="466"/>
        <v/>
      </c>
    </row>
    <row r="5004" spans="1:15" ht="12.5" customHeight="1" x14ac:dyDescent="0.35">
      <c r="A5004" s="61">
        <v>100</v>
      </c>
      <c r="B5004" s="61" t="s">
        <v>54</v>
      </c>
      <c r="C5004" s="70">
        <v>209.8252</v>
      </c>
      <c r="D5004" s="59" t="s">
        <v>50</v>
      </c>
      <c r="E5004" s="61" t="s">
        <v>41</v>
      </c>
      <c r="F5004" s="61" t="s">
        <v>55</v>
      </c>
      <c r="G5004" s="61"/>
      <c r="H5004" s="61" t="str">
        <f>IF(OR(G5004="",G5005="",G5006="",G5007=""),"",(SUMIF(A5004:A$7000,A5004,G5004:G$7000)))</f>
        <v/>
      </c>
      <c r="I5004" s="61" t="str">
        <f t="shared" si="468"/>
        <v/>
      </c>
      <c r="J5004" s="61" t="str">
        <f t="shared" si="464"/>
        <v/>
      </c>
      <c r="K5004" s="61">
        <f t="array" ref="K5004">(MAX(IF($A5004=InsertVoiceSwitchActivateLOG!A$1:A$7000,InsertVoiceSwitchActivateLOG!H$1:H$7000,0)))</f>
        <v>0.10970000000000001</v>
      </c>
      <c r="L5004" s="61" t="str">
        <f t="shared" si="469"/>
        <v/>
      </c>
      <c r="M5004" s="61">
        <f t="shared" si="467"/>
        <v>15.399999999999636</v>
      </c>
      <c r="N5004" s="59" t="str">
        <f t="shared" si="465"/>
        <v/>
      </c>
      <c r="O5004" s="59" t="str">
        <f t="shared" si="466"/>
        <v/>
      </c>
    </row>
    <row r="5005" spans="1:15" ht="12.5" customHeight="1" x14ac:dyDescent="0.35">
      <c r="A5005" s="2">
        <v>100</v>
      </c>
      <c r="B5005" s="2" t="s">
        <v>54</v>
      </c>
      <c r="C5005" s="69">
        <v>209.8409</v>
      </c>
      <c r="D5005" t="s">
        <v>50</v>
      </c>
      <c r="E5005" s="2" t="s">
        <v>41</v>
      </c>
      <c r="F5005" s="2" t="s">
        <v>55</v>
      </c>
      <c r="G5005" s="2"/>
      <c r="H5005" s="2" t="str">
        <f>IF(OR(G5005="",G5006="",G5007="",G5008=""),"",(SUMIF(A5005:A$7000,A5005,G5005:G$7000)))</f>
        <v/>
      </c>
      <c r="I5005" s="55" t="str">
        <f t="shared" si="468"/>
        <v/>
      </c>
      <c r="J5005" s="61" t="str">
        <f t="shared" si="464"/>
        <v/>
      </c>
      <c r="K5005" s="55">
        <f t="array" ref="K5005">(MAX(IF($A5005=InsertVoiceSwitchActivateLOG!A$1:A$7000,InsertVoiceSwitchActivateLOG!H$1:H$7000,0)))</f>
        <v>0.10970000000000001</v>
      </c>
      <c r="L5005" s="55" t="str">
        <f t="shared" si="469"/>
        <v/>
      </c>
      <c r="M5005" s="55">
        <f t="shared" si="467"/>
        <v>15.700000000009595</v>
      </c>
      <c r="N5005" s="59" t="str">
        <f t="shared" si="465"/>
        <v/>
      </c>
      <c r="O5005" s="59" t="str">
        <f t="shared" si="466"/>
        <v/>
      </c>
    </row>
    <row r="5006" spans="1:15" ht="12.5" customHeight="1" x14ac:dyDescent="0.35">
      <c r="A5006" s="61">
        <v>100</v>
      </c>
      <c r="B5006" s="61" t="s">
        <v>54</v>
      </c>
      <c r="C5006" s="70">
        <v>209.86070000000001</v>
      </c>
      <c r="D5006" s="59" t="s">
        <v>50</v>
      </c>
      <c r="E5006" s="61" t="s">
        <v>41</v>
      </c>
      <c r="F5006" s="61" t="s">
        <v>55</v>
      </c>
      <c r="G5006" s="61"/>
      <c r="H5006" s="61" t="str">
        <f>IF(OR(G5006="",G5007="",G5008="",G5009=""),"",(SUMIF(A5006:A$7000,A5006,G5006:G$7000)))</f>
        <v/>
      </c>
      <c r="I5006" s="61" t="str">
        <f t="shared" si="468"/>
        <v/>
      </c>
      <c r="J5006" s="61" t="str">
        <f t="shared" si="464"/>
        <v/>
      </c>
      <c r="K5006" s="61">
        <f t="array" ref="K5006">(MAX(IF($A5006=InsertVoiceSwitchActivateLOG!A$1:A$7000,InsertVoiceSwitchActivateLOG!H$1:H$7000,0)))</f>
        <v>0.10970000000000001</v>
      </c>
      <c r="L5006" s="61" t="str">
        <f t="shared" si="469"/>
        <v/>
      </c>
      <c r="M5006" s="61">
        <f t="shared" si="467"/>
        <v>19.800000000003593</v>
      </c>
      <c r="N5006" s="59" t="str">
        <f t="shared" si="465"/>
        <v/>
      </c>
      <c r="O5006" s="59" t="str">
        <f t="shared" si="466"/>
        <v/>
      </c>
    </row>
    <row r="5007" spans="1:15" ht="12.5" customHeight="1" x14ac:dyDescent="0.35">
      <c r="A5007" s="2">
        <v>100</v>
      </c>
      <c r="B5007" s="2" t="s">
        <v>54</v>
      </c>
      <c r="C5007" s="69">
        <v>209.893</v>
      </c>
      <c r="D5007" t="s">
        <v>50</v>
      </c>
      <c r="E5007" s="2" t="s">
        <v>41</v>
      </c>
      <c r="F5007" s="2" t="s">
        <v>55</v>
      </c>
      <c r="G5007" s="2"/>
      <c r="H5007" s="2" t="str">
        <f>IF(OR(G5007="",G5008="",G5009="",G5010=""),"",(SUMIF(A5007:A$7000,A5007,G5007:G$7000)))</f>
        <v/>
      </c>
      <c r="I5007" s="55" t="str">
        <f t="shared" si="468"/>
        <v/>
      </c>
      <c r="J5007" s="61" t="str">
        <f t="shared" si="464"/>
        <v/>
      </c>
      <c r="K5007" s="55">
        <f t="array" ref="K5007">(MAX(IF($A5007=InsertVoiceSwitchActivateLOG!A$1:A$7000,InsertVoiceSwitchActivateLOG!H$1:H$7000,0)))</f>
        <v>0.10970000000000001</v>
      </c>
      <c r="L5007" s="55" t="str">
        <f t="shared" si="469"/>
        <v/>
      </c>
      <c r="M5007" s="55">
        <f t="shared" si="467"/>
        <v>32.299999999992224</v>
      </c>
      <c r="N5007" s="59" t="str">
        <f t="shared" si="465"/>
        <v/>
      </c>
      <c r="O5007" s="59" t="str">
        <f t="shared" si="466"/>
        <v/>
      </c>
    </row>
    <row r="5008" spans="1:15" ht="12.5" customHeight="1" x14ac:dyDescent="0.35">
      <c r="A5008" s="61">
        <v>100</v>
      </c>
      <c r="B5008" s="61" t="s">
        <v>54</v>
      </c>
      <c r="C5008" s="70">
        <v>209.92410000000001</v>
      </c>
      <c r="D5008" s="59" t="s">
        <v>50</v>
      </c>
      <c r="E5008" s="61" t="s">
        <v>41</v>
      </c>
      <c r="F5008" s="61" t="s">
        <v>55</v>
      </c>
      <c r="G5008" s="61"/>
      <c r="H5008" s="61" t="str">
        <f>IF(OR(G5008="",G5009="",G5010="",G5011=""),"",(SUMIF(A5008:A$7000,A5008,G5008:G$7000)))</f>
        <v/>
      </c>
      <c r="I5008" s="61" t="str">
        <f t="shared" si="468"/>
        <v/>
      </c>
      <c r="J5008" s="61" t="str">
        <f t="shared" si="464"/>
        <v/>
      </c>
      <c r="K5008" s="61">
        <f t="array" ref="K5008">(MAX(IF($A5008=InsertVoiceSwitchActivateLOG!A$1:A$7000,InsertVoiceSwitchActivateLOG!H$1:H$7000,0)))</f>
        <v>0.10970000000000001</v>
      </c>
      <c r="L5008" s="61" t="str">
        <f t="shared" si="469"/>
        <v/>
      </c>
      <c r="M5008" s="61">
        <f t="shared" si="467"/>
        <v>31.100000000009231</v>
      </c>
      <c r="N5008" s="59" t="str">
        <f t="shared" si="465"/>
        <v/>
      </c>
      <c r="O5008" s="59" t="str">
        <f t="shared" si="466"/>
        <v/>
      </c>
    </row>
    <row r="5009" spans="1:15" ht="12.5" customHeight="1" x14ac:dyDescent="0.35">
      <c r="A5009" s="2">
        <v>100</v>
      </c>
      <c r="B5009" s="2" t="s">
        <v>54</v>
      </c>
      <c r="C5009" s="69">
        <v>209.94759999999999</v>
      </c>
      <c r="D5009" t="s">
        <v>50</v>
      </c>
      <c r="E5009" s="2" t="s">
        <v>41</v>
      </c>
      <c r="F5009" s="2" t="s">
        <v>55</v>
      </c>
      <c r="G5009" s="2"/>
      <c r="H5009" s="2" t="str">
        <f>IF(OR(G5009="",G5010="",G5011="",G5012=""),"",(SUMIF(A5009:A$7000,A5009,G5009:G$7000)))</f>
        <v/>
      </c>
      <c r="I5009" s="55" t="str">
        <f t="shared" si="468"/>
        <v/>
      </c>
      <c r="J5009" s="61" t="str">
        <f t="shared" ref="J5009:J5072" si="470">IF(L5009="","",(VLOOKUP(A5009,A5009:E11993,5,FALSE)))</f>
        <v/>
      </c>
      <c r="K5009" s="55">
        <f t="array" ref="K5009">(MAX(IF($A5009=InsertVoiceSwitchActivateLOG!A$1:A$7000,InsertVoiceSwitchActivateLOG!H$1:H$7000,0)))</f>
        <v>0.10970000000000001</v>
      </c>
      <c r="L5009" s="55" t="str">
        <f t="shared" si="469"/>
        <v/>
      </c>
      <c r="M5009" s="55">
        <f t="shared" si="467"/>
        <v>23.499999999984311</v>
      </c>
      <c r="N5009" s="59" t="str">
        <f t="shared" ref="N5009:N5072" si="471">IF(AND(G5009&gt;0,G5010&gt;0,G5008&gt;0),A5009,"")</f>
        <v/>
      </c>
      <c r="O5009" s="59" t="str">
        <f t="shared" ref="O5009:O5072" si="472">IF(N5009="","",(IF(G5009&gt;G5010,-1,1)))</f>
        <v/>
      </c>
    </row>
    <row r="5010" spans="1:15" ht="12.5" customHeight="1" x14ac:dyDescent="0.35">
      <c r="A5010" s="61">
        <v>100</v>
      </c>
      <c r="B5010" s="61" t="s">
        <v>54</v>
      </c>
      <c r="C5010" s="70">
        <v>209.96850000000001</v>
      </c>
      <c r="D5010" s="59" t="s">
        <v>50</v>
      </c>
      <c r="E5010" s="61" t="s">
        <v>41</v>
      </c>
      <c r="F5010" s="61" t="s">
        <v>55</v>
      </c>
      <c r="G5010" s="61"/>
      <c r="H5010" s="61" t="str">
        <f>IF(OR(G5010="",G5011="",G5012="",G5013=""),"",(SUMIF(A5010:A$7000,A5010,G5010:G$7000)))</f>
        <v/>
      </c>
      <c r="I5010" s="61" t="str">
        <f t="shared" si="468"/>
        <v/>
      </c>
      <c r="J5010" s="61" t="str">
        <f t="shared" si="470"/>
        <v/>
      </c>
      <c r="K5010" s="61">
        <f t="array" ref="K5010">(MAX(IF($A5010=InsertVoiceSwitchActivateLOG!A$1:A$7000,InsertVoiceSwitchActivateLOG!H$1:H$7000,0)))</f>
        <v>0.10970000000000001</v>
      </c>
      <c r="L5010" s="61" t="str">
        <f t="shared" si="469"/>
        <v/>
      </c>
      <c r="M5010" s="61">
        <f t="shared" ref="M5010:M5073" si="473">IF(A5010=A5009,ABS(C5010-C5009),0)*1000</f>
        <v>20.900000000011687</v>
      </c>
      <c r="N5010" s="59" t="str">
        <f t="shared" si="471"/>
        <v/>
      </c>
      <c r="O5010" s="59" t="str">
        <f t="shared" si="472"/>
        <v/>
      </c>
    </row>
    <row r="5011" spans="1:15" ht="12.5" customHeight="1" x14ac:dyDescent="0.35">
      <c r="A5011" s="2">
        <v>100</v>
      </c>
      <c r="B5011" s="2" t="s">
        <v>54</v>
      </c>
      <c r="C5011" s="69">
        <v>209.99260000000001</v>
      </c>
      <c r="D5011" t="s">
        <v>50</v>
      </c>
      <c r="E5011" s="2" t="s">
        <v>41</v>
      </c>
      <c r="F5011" s="2" t="s">
        <v>55</v>
      </c>
      <c r="G5011" s="2"/>
      <c r="H5011" s="2" t="str">
        <f>IF(OR(G5011="",G5012="",G5013="",G5014=""),"",(SUMIF(A5011:A$7000,A5011,G5011:G$7000)))</f>
        <v/>
      </c>
      <c r="I5011" s="55" t="str">
        <f t="shared" si="468"/>
        <v/>
      </c>
      <c r="J5011" s="61" t="str">
        <f t="shared" si="470"/>
        <v/>
      </c>
      <c r="K5011" s="55">
        <f t="array" ref="K5011">(MAX(IF($A5011=InsertVoiceSwitchActivateLOG!A$1:A$7000,InsertVoiceSwitchActivateLOG!H$1:H$7000,0)))</f>
        <v>0.10970000000000001</v>
      </c>
      <c r="L5011" s="55" t="str">
        <f t="shared" si="469"/>
        <v/>
      </c>
      <c r="M5011" s="55">
        <f t="shared" si="473"/>
        <v>24.100000000004229</v>
      </c>
      <c r="N5011" s="59" t="str">
        <f t="shared" si="471"/>
        <v/>
      </c>
      <c r="O5011" s="59" t="str">
        <f t="shared" si="472"/>
        <v/>
      </c>
    </row>
    <row r="5012" spans="1:15" ht="12.5" customHeight="1" x14ac:dyDescent="0.35">
      <c r="A5012" s="61">
        <v>100</v>
      </c>
      <c r="B5012" s="61" t="s">
        <v>54</v>
      </c>
      <c r="C5012" s="70">
        <v>210.01</v>
      </c>
      <c r="D5012" s="59" t="s">
        <v>50</v>
      </c>
      <c r="E5012" s="61" t="s">
        <v>41</v>
      </c>
      <c r="F5012" s="61" t="s">
        <v>55</v>
      </c>
      <c r="G5012" s="61"/>
      <c r="H5012" s="61" t="str">
        <f>IF(OR(G5012="",G5013="",G5014="",G5015=""),"",(SUMIF(A5012:A$7000,A5012,G5012:G$7000)))</f>
        <v/>
      </c>
      <c r="I5012" s="61" t="str">
        <f t="shared" si="468"/>
        <v/>
      </c>
      <c r="J5012" s="61" t="str">
        <f t="shared" si="470"/>
        <v/>
      </c>
      <c r="K5012" s="61">
        <f t="array" ref="K5012">(MAX(IF($A5012=InsertVoiceSwitchActivateLOG!A$1:A$7000,InsertVoiceSwitchActivateLOG!H$1:H$7000,0)))</f>
        <v>0.10970000000000001</v>
      </c>
      <c r="L5012" s="61" t="str">
        <f t="shared" si="469"/>
        <v/>
      </c>
      <c r="M5012" s="61">
        <f t="shared" si="473"/>
        <v>17.399999999980764</v>
      </c>
      <c r="N5012" s="59" t="str">
        <f t="shared" si="471"/>
        <v/>
      </c>
      <c r="O5012" s="59" t="str">
        <f t="shared" si="472"/>
        <v/>
      </c>
    </row>
    <row r="5013" spans="1:15" ht="12.5" customHeight="1" x14ac:dyDescent="0.35">
      <c r="A5013" s="2">
        <v>100</v>
      </c>
      <c r="B5013" s="2" t="s">
        <v>54</v>
      </c>
      <c r="C5013" s="69">
        <v>210.02670000000001</v>
      </c>
      <c r="D5013" t="s">
        <v>50</v>
      </c>
      <c r="E5013" s="2" t="s">
        <v>41</v>
      </c>
      <c r="F5013" s="2" t="s">
        <v>55</v>
      </c>
      <c r="G5013" s="2"/>
      <c r="H5013" s="2" t="str">
        <f>IF(OR(G5013="",G5014="",G5015="",G5016=""),"",(SUMIF(A5013:A$7000,A5013,G5013:G$7000)))</f>
        <v/>
      </c>
      <c r="I5013" s="55" t="str">
        <f t="shared" si="468"/>
        <v/>
      </c>
      <c r="J5013" s="61" t="str">
        <f t="shared" si="470"/>
        <v/>
      </c>
      <c r="K5013" s="55">
        <f t="array" ref="K5013">(MAX(IF($A5013=InsertVoiceSwitchActivateLOG!A$1:A$7000,InsertVoiceSwitchActivateLOG!H$1:H$7000,0)))</f>
        <v>0.10970000000000001</v>
      </c>
      <c r="L5013" s="55" t="str">
        <f t="shared" si="469"/>
        <v/>
      </c>
      <c r="M5013" s="55">
        <f t="shared" si="473"/>
        <v>16.70000000001437</v>
      </c>
      <c r="N5013" s="59" t="str">
        <f t="shared" si="471"/>
        <v/>
      </c>
      <c r="O5013" s="59" t="str">
        <f t="shared" si="472"/>
        <v/>
      </c>
    </row>
    <row r="5014" spans="1:15" ht="12.5" customHeight="1" x14ac:dyDescent="0.35">
      <c r="A5014" s="61">
        <v>100</v>
      </c>
      <c r="B5014" s="61" t="s">
        <v>54</v>
      </c>
      <c r="C5014" s="70">
        <v>210.04839999999999</v>
      </c>
      <c r="D5014" s="59" t="s">
        <v>50</v>
      </c>
      <c r="E5014" s="61" t="s">
        <v>41</v>
      </c>
      <c r="F5014" s="61" t="s">
        <v>55</v>
      </c>
      <c r="G5014" s="61"/>
      <c r="H5014" s="61" t="str">
        <f>IF(OR(G5014="",G5015="",G5016="",G5017=""),"",(SUMIF(A5014:A$7000,A5014,G5014:G$7000)))</f>
        <v/>
      </c>
      <c r="I5014" s="61" t="str">
        <f t="shared" si="468"/>
        <v/>
      </c>
      <c r="J5014" s="61" t="str">
        <f t="shared" si="470"/>
        <v/>
      </c>
      <c r="K5014" s="61">
        <f t="array" ref="K5014">(MAX(IF($A5014=InsertVoiceSwitchActivateLOG!A$1:A$7000,InsertVoiceSwitchActivateLOG!H$1:H$7000,0)))</f>
        <v>0.10970000000000001</v>
      </c>
      <c r="L5014" s="61" t="str">
        <f t="shared" si="469"/>
        <v/>
      </c>
      <c r="M5014" s="61">
        <f t="shared" si="473"/>
        <v>21.699999999981401</v>
      </c>
      <c r="N5014" s="59" t="str">
        <f t="shared" si="471"/>
        <v/>
      </c>
      <c r="O5014" s="59" t="str">
        <f t="shared" si="472"/>
        <v/>
      </c>
    </row>
    <row r="5015" spans="1:15" ht="12.5" customHeight="1" x14ac:dyDescent="0.35">
      <c r="A5015" s="2">
        <v>100</v>
      </c>
      <c r="B5015" s="2" t="s">
        <v>54</v>
      </c>
      <c r="C5015" s="69">
        <v>210.07130000000001</v>
      </c>
      <c r="D5015" t="s">
        <v>50</v>
      </c>
      <c r="E5015" s="2" t="s">
        <v>41</v>
      </c>
      <c r="F5015" s="2" t="s">
        <v>55</v>
      </c>
      <c r="G5015" s="2"/>
      <c r="H5015" s="2" t="str">
        <f>IF(OR(G5015="",G5016="",G5017="",G5018=""),"",(SUMIF(A5015:A$7000,A5015,G5015:G$7000)))</f>
        <v/>
      </c>
      <c r="I5015" s="55" t="str">
        <f t="shared" si="468"/>
        <v/>
      </c>
      <c r="J5015" s="61" t="str">
        <f t="shared" si="470"/>
        <v/>
      </c>
      <c r="K5015" s="55">
        <f t="array" ref="K5015">(MAX(IF($A5015=InsertVoiceSwitchActivateLOG!A$1:A$7000,InsertVoiceSwitchActivateLOG!H$1:H$7000,0)))</f>
        <v>0.10970000000000001</v>
      </c>
      <c r="L5015" s="55" t="str">
        <f t="shared" si="469"/>
        <v/>
      </c>
      <c r="M5015" s="55">
        <f t="shared" si="473"/>
        <v>22.900000000021237</v>
      </c>
      <c r="N5015" s="59" t="str">
        <f t="shared" si="471"/>
        <v/>
      </c>
      <c r="O5015" s="59" t="str">
        <f t="shared" si="472"/>
        <v/>
      </c>
    </row>
    <row r="5016" spans="1:15" ht="12.5" customHeight="1" x14ac:dyDescent="0.35">
      <c r="A5016" s="61">
        <v>100</v>
      </c>
      <c r="B5016" s="61" t="s">
        <v>54</v>
      </c>
      <c r="C5016" s="70">
        <v>210.08709999999999</v>
      </c>
      <c r="D5016" s="59" t="s">
        <v>50</v>
      </c>
      <c r="E5016" s="61" t="s">
        <v>41</v>
      </c>
      <c r="F5016" s="61" t="s">
        <v>55</v>
      </c>
      <c r="G5016" s="61"/>
      <c r="H5016" s="61" t="str">
        <f>IF(OR(G5016="",G5017="",G5018="",G5019=""),"",(SUMIF(A5016:A$7000,A5016,G5016:G$7000)))</f>
        <v/>
      </c>
      <c r="I5016" s="61" t="str">
        <f t="shared" si="468"/>
        <v/>
      </c>
      <c r="J5016" s="61" t="str">
        <f t="shared" si="470"/>
        <v/>
      </c>
      <c r="K5016" s="61">
        <f t="array" ref="K5016">(MAX(IF($A5016=InsertVoiceSwitchActivateLOG!A$1:A$7000,InsertVoiceSwitchActivateLOG!H$1:H$7000,0)))</f>
        <v>0.10970000000000001</v>
      </c>
      <c r="L5016" s="61" t="str">
        <f t="shared" si="469"/>
        <v/>
      </c>
      <c r="M5016" s="61">
        <f t="shared" si="473"/>
        <v>15.799999999984493</v>
      </c>
      <c r="N5016" s="59" t="str">
        <f t="shared" si="471"/>
        <v/>
      </c>
      <c r="O5016" s="59" t="str">
        <f t="shared" si="472"/>
        <v/>
      </c>
    </row>
    <row r="5017" spans="1:15" ht="12.5" customHeight="1" x14ac:dyDescent="0.35">
      <c r="A5017" s="2">
        <v>100</v>
      </c>
      <c r="B5017" s="2" t="s">
        <v>54</v>
      </c>
      <c r="C5017" s="69">
        <v>210.10319999999999</v>
      </c>
      <c r="D5017" t="s">
        <v>50</v>
      </c>
      <c r="E5017" s="2" t="s">
        <v>41</v>
      </c>
      <c r="F5017" s="2" t="s">
        <v>55</v>
      </c>
      <c r="G5017" s="2"/>
      <c r="H5017" s="2" t="str">
        <f>IF(OR(G5017="",G5018="",G5019="",G5020=""),"",(SUMIF(A5017:A$7000,A5017,G5017:G$7000)))</f>
        <v/>
      </c>
      <c r="I5017" s="55" t="str">
        <f t="shared" si="468"/>
        <v/>
      </c>
      <c r="J5017" s="61" t="str">
        <f t="shared" si="470"/>
        <v/>
      </c>
      <c r="K5017" s="55">
        <f t="array" ref="K5017">(MAX(IF($A5017=InsertVoiceSwitchActivateLOG!A$1:A$7000,InsertVoiceSwitchActivateLOG!H$1:H$7000,0)))</f>
        <v>0.10970000000000001</v>
      </c>
      <c r="L5017" s="55" t="str">
        <f t="shared" si="469"/>
        <v/>
      </c>
      <c r="M5017" s="55">
        <f t="shared" si="473"/>
        <v>16.099999999994452</v>
      </c>
      <c r="N5017" s="59" t="str">
        <f t="shared" si="471"/>
        <v/>
      </c>
      <c r="O5017" s="59" t="str">
        <f t="shared" si="472"/>
        <v/>
      </c>
    </row>
    <row r="5018" spans="1:15" ht="12.5" customHeight="1" x14ac:dyDescent="0.35">
      <c r="A5018" s="61">
        <v>100</v>
      </c>
      <c r="B5018" s="61" t="s">
        <v>54</v>
      </c>
      <c r="C5018" s="70">
        <v>210.12029999999999</v>
      </c>
      <c r="D5018" s="59" t="s">
        <v>50</v>
      </c>
      <c r="E5018" s="61" t="s">
        <v>41</v>
      </c>
      <c r="F5018" s="61" t="s">
        <v>55</v>
      </c>
      <c r="G5018" s="61"/>
      <c r="H5018" s="61" t="str">
        <f>IF(OR(G5018="",G5019="",G5020="",G5021=""),"",(SUMIF(A5018:A$7000,A5018,G5018:G$7000)))</f>
        <v/>
      </c>
      <c r="I5018" s="61" t="str">
        <f t="shared" ref="I5018:I5081" si="474">IF(L5018="","",A5018)</f>
        <v/>
      </c>
      <c r="J5018" s="61" t="str">
        <f t="shared" si="470"/>
        <v/>
      </c>
      <c r="K5018" s="61">
        <f t="array" ref="K5018">(MAX(IF($A5018=InsertVoiceSwitchActivateLOG!A$1:A$7000,InsertVoiceSwitchActivateLOG!H$1:H$7000,0)))</f>
        <v>0.10970000000000001</v>
      </c>
      <c r="L5018" s="61" t="str">
        <f t="shared" ref="L5018:L5081" si="475">IF(H5018="","",IF(AND(H5017="",H5016="",H5015=""),C5018,""))</f>
        <v/>
      </c>
      <c r="M5018" s="61">
        <f t="shared" si="473"/>
        <v>17.099999999999227</v>
      </c>
      <c r="N5018" s="59" t="str">
        <f t="shared" si="471"/>
        <v/>
      </c>
      <c r="O5018" s="59" t="str">
        <f t="shared" si="472"/>
        <v/>
      </c>
    </row>
    <row r="5019" spans="1:15" ht="12.5" customHeight="1" x14ac:dyDescent="0.35">
      <c r="A5019" s="2">
        <v>100</v>
      </c>
      <c r="B5019" s="2" t="s">
        <v>54</v>
      </c>
      <c r="C5019" s="69">
        <v>210.14109999999999</v>
      </c>
      <c r="D5019" t="s">
        <v>50</v>
      </c>
      <c r="E5019" s="2" t="s">
        <v>41</v>
      </c>
      <c r="F5019" s="2" t="s">
        <v>55</v>
      </c>
      <c r="G5019" s="2"/>
      <c r="H5019" s="2" t="str">
        <f>IF(OR(G5019="",G5020="",G5021="",G5022=""),"",(SUMIF(A5019:A$7000,A5019,G5019:G$7000)))</f>
        <v/>
      </c>
      <c r="I5019" s="55" t="str">
        <f t="shared" si="474"/>
        <v/>
      </c>
      <c r="J5019" s="61" t="str">
        <f t="shared" si="470"/>
        <v/>
      </c>
      <c r="K5019" s="55">
        <f t="array" ref="K5019">(MAX(IF($A5019=InsertVoiceSwitchActivateLOG!A$1:A$7000,InsertVoiceSwitchActivateLOG!H$1:H$7000,0)))</f>
        <v>0.10970000000000001</v>
      </c>
      <c r="L5019" s="55" t="str">
        <f t="shared" si="475"/>
        <v/>
      </c>
      <c r="M5019" s="55">
        <f t="shared" si="473"/>
        <v>20.800000000008367</v>
      </c>
      <c r="N5019" s="59" t="str">
        <f t="shared" si="471"/>
        <v/>
      </c>
      <c r="O5019" s="59" t="str">
        <f t="shared" si="472"/>
        <v/>
      </c>
    </row>
    <row r="5020" spans="1:15" ht="12.5" customHeight="1" x14ac:dyDescent="0.35">
      <c r="A5020" s="61">
        <v>100</v>
      </c>
      <c r="B5020" s="61" t="s">
        <v>54</v>
      </c>
      <c r="C5020" s="70">
        <v>210.1618</v>
      </c>
      <c r="D5020" s="59" t="s">
        <v>50</v>
      </c>
      <c r="E5020" s="61" t="s">
        <v>41</v>
      </c>
      <c r="F5020" s="61" t="s">
        <v>55</v>
      </c>
      <c r="G5020" s="61"/>
      <c r="H5020" s="61" t="str">
        <f>IF(OR(G5020="",G5021="",G5022="",G5023=""),"",(SUMIF(A5020:A$7000,A5020,G5020:G$7000)))</f>
        <v/>
      </c>
      <c r="I5020" s="61" t="str">
        <f t="shared" si="474"/>
        <v/>
      </c>
      <c r="J5020" s="61" t="str">
        <f t="shared" si="470"/>
        <v/>
      </c>
      <c r="K5020" s="61">
        <f t="array" ref="K5020">(MAX(IF($A5020=InsertVoiceSwitchActivateLOG!A$1:A$7000,InsertVoiceSwitchActivateLOG!H$1:H$7000,0)))</f>
        <v>0.10970000000000001</v>
      </c>
      <c r="L5020" s="61" t="str">
        <f t="shared" si="475"/>
        <v/>
      </c>
      <c r="M5020" s="61">
        <f t="shared" si="473"/>
        <v>20.700000000005048</v>
      </c>
      <c r="N5020" s="59" t="str">
        <f t="shared" si="471"/>
        <v/>
      </c>
      <c r="O5020" s="59" t="str">
        <f t="shared" si="472"/>
        <v/>
      </c>
    </row>
    <row r="5021" spans="1:15" ht="12.5" customHeight="1" x14ac:dyDescent="0.35">
      <c r="A5021" s="2">
        <v>100</v>
      </c>
      <c r="B5021" s="2" t="s">
        <v>54</v>
      </c>
      <c r="C5021" s="69">
        <v>210.18940000000001</v>
      </c>
      <c r="D5021" t="s">
        <v>50</v>
      </c>
      <c r="E5021" s="2" t="s">
        <v>41</v>
      </c>
      <c r="F5021" s="2" t="s">
        <v>55</v>
      </c>
      <c r="G5021" s="2"/>
      <c r="H5021" s="2" t="str">
        <f>IF(OR(G5021="",G5022="",G5023="",G5024=""),"",(SUMIF(A5021:A$7000,A5021,G5021:G$7000)))</f>
        <v/>
      </c>
      <c r="I5021" s="55" t="str">
        <f t="shared" si="474"/>
        <v/>
      </c>
      <c r="J5021" s="61" t="str">
        <f t="shared" si="470"/>
        <v/>
      </c>
      <c r="K5021" s="55">
        <f t="array" ref="K5021">(MAX(IF($A5021=InsertVoiceSwitchActivateLOG!A$1:A$7000,InsertVoiceSwitchActivateLOG!H$1:H$7000,0)))</f>
        <v>0.10970000000000001</v>
      </c>
      <c r="L5021" s="55" t="str">
        <f t="shared" si="475"/>
        <v/>
      </c>
      <c r="M5021" s="55">
        <f t="shared" si="473"/>
        <v>27.60000000000673</v>
      </c>
      <c r="N5021" s="59" t="str">
        <f t="shared" si="471"/>
        <v/>
      </c>
      <c r="O5021" s="59" t="str">
        <f t="shared" si="472"/>
        <v/>
      </c>
    </row>
    <row r="5022" spans="1:15" ht="12.5" customHeight="1" x14ac:dyDescent="0.35">
      <c r="A5022" s="61">
        <v>100</v>
      </c>
      <c r="B5022" s="61" t="s">
        <v>54</v>
      </c>
      <c r="C5022" s="70">
        <v>210.21809999999999</v>
      </c>
      <c r="D5022" s="59" t="s">
        <v>50</v>
      </c>
      <c r="E5022" s="61" t="s">
        <v>41</v>
      </c>
      <c r="F5022" s="61" t="s">
        <v>55</v>
      </c>
      <c r="G5022" s="61"/>
      <c r="H5022" s="61" t="str">
        <f>IF(OR(G5022="",G5023="",G5024="",G5025=""),"",(SUMIF(A5022:A$7000,A5022,G5022:G$7000)))</f>
        <v/>
      </c>
      <c r="I5022" s="61" t="str">
        <f t="shared" si="474"/>
        <v/>
      </c>
      <c r="J5022" s="61" t="str">
        <f t="shared" si="470"/>
        <v/>
      </c>
      <c r="K5022" s="61">
        <f t="array" ref="K5022">(MAX(IF($A5022=InsertVoiceSwitchActivateLOG!A$1:A$7000,InsertVoiceSwitchActivateLOG!H$1:H$7000,0)))</f>
        <v>0.10970000000000001</v>
      </c>
      <c r="L5022" s="61" t="str">
        <f t="shared" si="475"/>
        <v/>
      </c>
      <c r="M5022" s="61">
        <f t="shared" si="473"/>
        <v>28.699999999986403</v>
      </c>
      <c r="N5022" s="59" t="str">
        <f t="shared" si="471"/>
        <v/>
      </c>
      <c r="O5022" s="59" t="str">
        <f t="shared" si="472"/>
        <v/>
      </c>
    </row>
    <row r="5023" spans="1:15" ht="12.5" customHeight="1" x14ac:dyDescent="0.35">
      <c r="A5023" s="2">
        <v>100</v>
      </c>
      <c r="B5023" s="2" t="s">
        <v>54</v>
      </c>
      <c r="C5023" s="69">
        <v>210.23480000000001</v>
      </c>
      <c r="D5023" t="s">
        <v>50</v>
      </c>
      <c r="E5023" s="2" t="s">
        <v>41</v>
      </c>
      <c r="F5023" s="2" t="s">
        <v>55</v>
      </c>
      <c r="G5023" s="2">
        <v>5.0000000000000001E-4</v>
      </c>
      <c r="H5023" s="2">
        <f>IF(OR(G5023="",G5024="",G5025="",G5026=""),"",(SUMIF(A5023:A$7000,A5023,G5023:G$7000)))</f>
        <v>0.10970000000000001</v>
      </c>
      <c r="I5023" s="55">
        <f t="shared" si="474"/>
        <v>100</v>
      </c>
      <c r="J5023" s="61" t="str">
        <f t="shared" si="470"/>
        <v>TaskD</v>
      </c>
      <c r="K5023" s="55">
        <f t="array" ref="K5023">(MAX(IF($A5023=InsertVoiceSwitchActivateLOG!A$1:A$7000,InsertVoiceSwitchActivateLOG!H$1:H$7000,0)))</f>
        <v>0.10970000000000001</v>
      </c>
      <c r="L5023" s="55">
        <f t="shared" si="475"/>
        <v>210.23480000000001</v>
      </c>
      <c r="M5023" s="55">
        <f t="shared" si="473"/>
        <v>16.70000000001437</v>
      </c>
      <c r="N5023" s="59" t="str">
        <f t="shared" si="471"/>
        <v/>
      </c>
      <c r="O5023" s="59" t="str">
        <f t="shared" si="472"/>
        <v/>
      </c>
    </row>
    <row r="5024" spans="1:15" ht="12.5" customHeight="1" x14ac:dyDescent="0.35">
      <c r="A5024" s="61">
        <v>100</v>
      </c>
      <c r="B5024" s="61" t="s">
        <v>54</v>
      </c>
      <c r="C5024" s="70">
        <v>210.25280000000001</v>
      </c>
      <c r="D5024" s="59" t="s">
        <v>50</v>
      </c>
      <c r="E5024" s="61" t="s">
        <v>41</v>
      </c>
      <c r="F5024" s="61" t="s">
        <v>55</v>
      </c>
      <c r="G5024" s="61">
        <v>8.9999999999999998E-4</v>
      </c>
      <c r="H5024" s="61">
        <f>IF(OR(G5024="",G5025="",G5026="",G5027=""),"",(SUMIF(A5024:A$7000,A5024,G5024:G$7000)))</f>
        <v>0.10920000000000001</v>
      </c>
      <c r="I5024" s="61" t="str">
        <f t="shared" si="474"/>
        <v/>
      </c>
      <c r="J5024" s="61" t="str">
        <f t="shared" si="470"/>
        <v/>
      </c>
      <c r="K5024" s="61">
        <f t="array" ref="K5024">(MAX(IF($A5024=InsertVoiceSwitchActivateLOG!A$1:A$7000,InsertVoiceSwitchActivateLOG!H$1:H$7000,0)))</f>
        <v>0.10970000000000001</v>
      </c>
      <c r="L5024" s="61" t="str">
        <f t="shared" si="475"/>
        <v/>
      </c>
      <c r="M5024" s="61">
        <f t="shared" si="473"/>
        <v>18.000000000000682</v>
      </c>
      <c r="N5024" s="59">
        <f t="shared" si="471"/>
        <v>100</v>
      </c>
      <c r="O5024" s="59">
        <f t="shared" si="472"/>
        <v>-1</v>
      </c>
    </row>
    <row r="5025" spans="1:15" ht="12.5" customHeight="1" x14ac:dyDescent="0.35">
      <c r="A5025" s="2">
        <v>100</v>
      </c>
      <c r="B5025" s="2" t="s">
        <v>54</v>
      </c>
      <c r="C5025" s="69">
        <v>210.26779999999999</v>
      </c>
      <c r="D5025" t="s">
        <v>50</v>
      </c>
      <c r="E5025" s="2" t="s">
        <v>41</v>
      </c>
      <c r="F5025" s="2" t="s">
        <v>55</v>
      </c>
      <c r="G5025" s="2">
        <v>5.0000000000000001E-4</v>
      </c>
      <c r="H5025" s="2">
        <f>IF(OR(G5025="",G5026="",G5027="",G5028=""),"",(SUMIF(A5025:A$7000,A5025,G5025:G$7000)))</f>
        <v>0.10830000000000002</v>
      </c>
      <c r="I5025" s="55" t="str">
        <f t="shared" si="474"/>
        <v/>
      </c>
      <c r="J5025" s="61" t="str">
        <f t="shared" si="470"/>
        <v/>
      </c>
      <c r="K5025" s="55">
        <f t="array" ref="K5025">(MAX(IF($A5025=InsertVoiceSwitchActivateLOG!A$1:A$7000,InsertVoiceSwitchActivateLOG!H$1:H$7000,0)))</f>
        <v>0.10970000000000001</v>
      </c>
      <c r="L5025" s="55" t="str">
        <f t="shared" si="475"/>
        <v/>
      </c>
      <c r="M5025" s="55">
        <f t="shared" si="473"/>
        <v>14.999999999986358</v>
      </c>
      <c r="N5025" s="59">
        <f t="shared" si="471"/>
        <v>100</v>
      </c>
      <c r="O5025" s="59">
        <f t="shared" si="472"/>
        <v>1</v>
      </c>
    </row>
    <row r="5026" spans="1:15" ht="12.5" customHeight="1" x14ac:dyDescent="0.35">
      <c r="A5026" s="61">
        <v>100</v>
      </c>
      <c r="B5026" s="61" t="s">
        <v>54</v>
      </c>
      <c r="C5026" s="70">
        <v>210.2843</v>
      </c>
      <c r="D5026" s="59" t="s">
        <v>50</v>
      </c>
      <c r="E5026" s="61" t="s">
        <v>41</v>
      </c>
      <c r="F5026" s="61" t="s">
        <v>55</v>
      </c>
      <c r="G5026" s="61">
        <v>6.9999999999999999E-4</v>
      </c>
      <c r="H5026" s="61">
        <f>IF(OR(G5026="",G5027="",G5028="",G5029=""),"",(SUMIF(A5026:A$7000,A5026,G5026:G$7000)))</f>
        <v>0.10780000000000002</v>
      </c>
      <c r="I5026" s="61" t="str">
        <f t="shared" si="474"/>
        <v/>
      </c>
      <c r="J5026" s="61" t="str">
        <f t="shared" si="470"/>
        <v/>
      </c>
      <c r="K5026" s="61">
        <f t="array" ref="K5026">(MAX(IF($A5026=InsertVoiceSwitchActivateLOG!A$1:A$7000,InsertVoiceSwitchActivateLOG!H$1:H$7000,0)))</f>
        <v>0.10970000000000001</v>
      </c>
      <c r="L5026" s="61" t="str">
        <f t="shared" si="475"/>
        <v/>
      </c>
      <c r="M5026" s="61">
        <f t="shared" si="473"/>
        <v>16.500000000007731</v>
      </c>
      <c r="N5026" s="59">
        <f t="shared" si="471"/>
        <v>100</v>
      </c>
      <c r="O5026" s="59">
        <f t="shared" si="472"/>
        <v>1</v>
      </c>
    </row>
    <row r="5027" spans="1:15" ht="12.5" customHeight="1" x14ac:dyDescent="0.35">
      <c r="A5027" s="2">
        <v>100</v>
      </c>
      <c r="B5027" s="2" t="s">
        <v>56</v>
      </c>
      <c r="C5027" s="69">
        <v>210.30170000000001</v>
      </c>
      <c r="D5027" t="s">
        <v>50</v>
      </c>
      <c r="E5027" s="2" t="s">
        <v>41</v>
      </c>
      <c r="F5027" s="2" t="s">
        <v>55</v>
      </c>
      <c r="G5027" s="2">
        <v>4.7000000000000002E-3</v>
      </c>
      <c r="H5027" s="2">
        <f>IF(OR(G5027="",G5028="",G5029="",G5030=""),"",(SUMIF(A5027:A$7000,A5027,G5027:G$7000)))</f>
        <v>0.10710000000000001</v>
      </c>
      <c r="I5027" s="55" t="str">
        <f t="shared" si="474"/>
        <v/>
      </c>
      <c r="J5027" s="61" t="str">
        <f t="shared" si="470"/>
        <v/>
      </c>
      <c r="K5027" s="55">
        <f t="array" ref="K5027">(MAX(IF($A5027=InsertVoiceSwitchActivateLOG!A$1:A$7000,InsertVoiceSwitchActivateLOG!H$1:H$7000,0)))</f>
        <v>0.10970000000000001</v>
      </c>
      <c r="L5027" s="55" t="str">
        <f t="shared" si="475"/>
        <v/>
      </c>
      <c r="M5027" s="55">
        <f t="shared" si="473"/>
        <v>17.400000000009186</v>
      </c>
      <c r="N5027" s="59">
        <f t="shared" si="471"/>
        <v>100</v>
      </c>
      <c r="O5027" s="59">
        <f t="shared" si="472"/>
        <v>1</v>
      </c>
    </row>
    <row r="5028" spans="1:15" ht="12.5" customHeight="1" x14ac:dyDescent="0.35">
      <c r="A5028" s="61">
        <v>100</v>
      </c>
      <c r="B5028" s="61" t="s">
        <v>56</v>
      </c>
      <c r="C5028" s="70">
        <v>210.32069999999999</v>
      </c>
      <c r="D5028" s="59" t="s">
        <v>50</v>
      </c>
      <c r="E5028" s="61" t="s">
        <v>41</v>
      </c>
      <c r="F5028" s="61" t="s">
        <v>55</v>
      </c>
      <c r="G5028" s="61">
        <v>4.7000000000000002E-3</v>
      </c>
      <c r="H5028" s="61">
        <f>IF(OR(G5028="",G5029="",G5030="",G5031=""),"",(SUMIF(A5028:A$7000,A5028,G5028:G$7000)))</f>
        <v>0.10240000000000003</v>
      </c>
      <c r="I5028" s="61" t="str">
        <f t="shared" si="474"/>
        <v/>
      </c>
      <c r="J5028" s="61" t="str">
        <f t="shared" si="470"/>
        <v/>
      </c>
      <c r="K5028" s="61">
        <f t="array" ref="K5028">(MAX(IF($A5028=InsertVoiceSwitchActivateLOG!A$1:A$7000,InsertVoiceSwitchActivateLOG!H$1:H$7000,0)))</f>
        <v>0.10970000000000001</v>
      </c>
      <c r="L5028" s="61" t="str">
        <f t="shared" si="475"/>
        <v/>
      </c>
      <c r="M5028" s="61">
        <f t="shared" si="473"/>
        <v>18.999999999977035</v>
      </c>
      <c r="N5028" s="59">
        <f t="shared" si="471"/>
        <v>100</v>
      </c>
      <c r="O5028" s="59">
        <f t="shared" si="472"/>
        <v>-1</v>
      </c>
    </row>
    <row r="5029" spans="1:15" ht="12.5" customHeight="1" x14ac:dyDescent="0.35">
      <c r="A5029" s="2">
        <v>100</v>
      </c>
      <c r="B5029" s="2" t="s">
        <v>56</v>
      </c>
      <c r="C5029" s="69">
        <v>210.34039999999999</v>
      </c>
      <c r="D5029" t="s">
        <v>50</v>
      </c>
      <c r="E5029" s="2" t="s">
        <v>41</v>
      </c>
      <c r="F5029" s="2" t="s">
        <v>55</v>
      </c>
      <c r="G5029" s="2">
        <v>2.0999999999999999E-3</v>
      </c>
      <c r="H5029" s="2">
        <f>IF(OR(G5029="",G5030="",G5031="",G5032=""),"",(SUMIF(A5029:A$7000,A5029,G5029:G$7000)))</f>
        <v>9.7700000000000023E-2</v>
      </c>
      <c r="I5029" s="55" t="str">
        <f t="shared" si="474"/>
        <v/>
      </c>
      <c r="J5029" s="61" t="str">
        <f t="shared" si="470"/>
        <v/>
      </c>
      <c r="K5029" s="55">
        <f t="array" ref="K5029">(MAX(IF($A5029=InsertVoiceSwitchActivateLOG!A$1:A$7000,InsertVoiceSwitchActivateLOG!H$1:H$7000,0)))</f>
        <v>0.10970000000000001</v>
      </c>
      <c r="L5029" s="55" t="str">
        <f t="shared" si="475"/>
        <v/>
      </c>
      <c r="M5029" s="55">
        <f t="shared" si="473"/>
        <v>19.700000000000273</v>
      </c>
      <c r="N5029" s="59">
        <f t="shared" si="471"/>
        <v>100</v>
      </c>
      <c r="O5029" s="59">
        <f t="shared" si="472"/>
        <v>1</v>
      </c>
    </row>
    <row r="5030" spans="1:15" ht="12.5" customHeight="1" x14ac:dyDescent="0.35">
      <c r="A5030" s="61">
        <v>100</v>
      </c>
      <c r="B5030" s="61" t="s">
        <v>56</v>
      </c>
      <c r="C5030" s="70">
        <v>210.36019999999999</v>
      </c>
      <c r="D5030" s="59" t="s">
        <v>50</v>
      </c>
      <c r="E5030" s="61" t="s">
        <v>41</v>
      </c>
      <c r="F5030" s="61" t="s">
        <v>55</v>
      </c>
      <c r="G5030" s="61">
        <v>4.4000000000000003E-3</v>
      </c>
      <c r="H5030" s="61">
        <f>IF(OR(G5030="",G5031="",G5032="",G5033=""),"",(SUMIF(A5030:A$7000,A5030,G5030:G$7000)))</f>
        <v>9.5600000000000032E-2</v>
      </c>
      <c r="I5030" s="61" t="str">
        <f t="shared" si="474"/>
        <v/>
      </c>
      <c r="J5030" s="61" t="str">
        <f t="shared" si="470"/>
        <v/>
      </c>
      <c r="K5030" s="61">
        <f t="array" ref="K5030">(MAX(IF($A5030=InsertVoiceSwitchActivateLOG!A$1:A$7000,InsertVoiceSwitchActivateLOG!H$1:H$7000,0)))</f>
        <v>0.10970000000000001</v>
      </c>
      <c r="L5030" s="61" t="str">
        <f t="shared" si="475"/>
        <v/>
      </c>
      <c r="M5030" s="61">
        <f t="shared" si="473"/>
        <v>19.800000000003593</v>
      </c>
      <c r="N5030" s="59">
        <f t="shared" si="471"/>
        <v>100</v>
      </c>
      <c r="O5030" s="59">
        <f t="shared" si="472"/>
        <v>-1</v>
      </c>
    </row>
    <row r="5031" spans="1:15" ht="12.5" customHeight="1" x14ac:dyDescent="0.35">
      <c r="A5031" s="2">
        <v>100</v>
      </c>
      <c r="B5031" s="2" t="s">
        <v>56</v>
      </c>
      <c r="C5031" s="69">
        <v>210.3792</v>
      </c>
      <c r="D5031" t="s">
        <v>50</v>
      </c>
      <c r="E5031" s="2" t="s">
        <v>41</v>
      </c>
      <c r="F5031" s="2" t="s">
        <v>55</v>
      </c>
      <c r="G5031" s="2">
        <v>1.8E-3</v>
      </c>
      <c r="H5031" s="2">
        <f>IF(OR(G5031="",G5032="",G5033="",G5034=""),"",(SUMIF(A5031:A$7000,A5031,G5031:G$7000)))</f>
        <v>9.1200000000000017E-2</v>
      </c>
      <c r="I5031" s="55" t="str">
        <f t="shared" si="474"/>
        <v/>
      </c>
      <c r="J5031" s="61" t="str">
        <f t="shared" si="470"/>
        <v/>
      </c>
      <c r="K5031" s="55">
        <f t="array" ref="K5031">(MAX(IF($A5031=InsertVoiceSwitchActivateLOG!A$1:A$7000,InsertVoiceSwitchActivateLOG!H$1:H$7000,0)))</f>
        <v>0.10970000000000001</v>
      </c>
      <c r="L5031" s="55" t="str">
        <f t="shared" si="475"/>
        <v/>
      </c>
      <c r="M5031" s="55">
        <f t="shared" si="473"/>
        <v>19.000000000005457</v>
      </c>
      <c r="N5031" s="59">
        <f t="shared" si="471"/>
        <v>100</v>
      </c>
      <c r="O5031" s="59">
        <f t="shared" si="472"/>
        <v>1</v>
      </c>
    </row>
    <row r="5032" spans="1:15" ht="12.5" customHeight="1" x14ac:dyDescent="0.35">
      <c r="A5032" s="61">
        <v>100</v>
      </c>
      <c r="B5032" s="61" t="s">
        <v>56</v>
      </c>
      <c r="C5032" s="70">
        <v>210.40180000000001</v>
      </c>
      <c r="D5032" s="59" t="s">
        <v>50</v>
      </c>
      <c r="E5032" s="61" t="s">
        <v>41</v>
      </c>
      <c r="F5032" s="61" t="s">
        <v>55</v>
      </c>
      <c r="G5032" s="61">
        <v>2.3999999999999998E-3</v>
      </c>
      <c r="H5032" s="61">
        <f>IF(OR(G5032="",G5033="",G5034="",G5035=""),"",(SUMIF(A5032:A$7000,A5032,G5032:G$7000)))</f>
        <v>8.9400000000000021E-2</v>
      </c>
      <c r="I5032" s="61" t="str">
        <f t="shared" si="474"/>
        <v/>
      </c>
      <c r="J5032" s="61" t="str">
        <f t="shared" si="470"/>
        <v/>
      </c>
      <c r="K5032" s="61">
        <f t="array" ref="K5032">(MAX(IF($A5032=InsertVoiceSwitchActivateLOG!A$1:A$7000,InsertVoiceSwitchActivateLOG!H$1:H$7000,0)))</f>
        <v>0.10970000000000001</v>
      </c>
      <c r="L5032" s="61" t="str">
        <f t="shared" si="475"/>
        <v/>
      </c>
      <c r="M5032" s="61">
        <f t="shared" si="473"/>
        <v>22.600000000011278</v>
      </c>
      <c r="N5032" s="59">
        <f t="shared" si="471"/>
        <v>100</v>
      </c>
      <c r="O5032" s="59">
        <f t="shared" si="472"/>
        <v>-1</v>
      </c>
    </row>
    <row r="5033" spans="1:15" ht="12.5" customHeight="1" x14ac:dyDescent="0.35">
      <c r="A5033" s="2">
        <v>100</v>
      </c>
      <c r="B5033" s="2" t="s">
        <v>56</v>
      </c>
      <c r="C5033" s="69">
        <v>210.41990000000001</v>
      </c>
      <c r="D5033" t="s">
        <v>50</v>
      </c>
      <c r="E5033" s="2" t="s">
        <v>41</v>
      </c>
      <c r="F5033" s="2" t="s">
        <v>55</v>
      </c>
      <c r="G5033" s="2">
        <v>1.6000000000000001E-3</v>
      </c>
      <c r="H5033" s="2">
        <f>IF(OR(G5033="",G5034="",G5035="",G5036=""),"",(SUMIF(A5033:A$7000,A5033,G5033:G$7000)))</f>
        <v>8.7000000000000022E-2</v>
      </c>
      <c r="I5033" s="55" t="str">
        <f t="shared" si="474"/>
        <v/>
      </c>
      <c r="J5033" s="61" t="str">
        <f t="shared" si="470"/>
        <v/>
      </c>
      <c r="K5033" s="55">
        <f t="array" ref="K5033">(MAX(IF($A5033=InsertVoiceSwitchActivateLOG!A$1:A$7000,InsertVoiceSwitchActivateLOG!H$1:H$7000,0)))</f>
        <v>0.10970000000000001</v>
      </c>
      <c r="L5033" s="55" t="str">
        <f t="shared" si="475"/>
        <v/>
      </c>
      <c r="M5033" s="55">
        <f t="shared" si="473"/>
        <v>18.100000000004002</v>
      </c>
      <c r="N5033" s="59">
        <f t="shared" si="471"/>
        <v>100</v>
      </c>
      <c r="O5033" s="59">
        <f t="shared" si="472"/>
        <v>1</v>
      </c>
    </row>
    <row r="5034" spans="1:15" ht="12.5" customHeight="1" x14ac:dyDescent="0.35">
      <c r="A5034" s="61">
        <v>100</v>
      </c>
      <c r="B5034" s="61" t="s">
        <v>56</v>
      </c>
      <c r="C5034" s="70">
        <v>210.43860000000001</v>
      </c>
      <c r="D5034" s="59" t="s">
        <v>50</v>
      </c>
      <c r="E5034" s="61" t="s">
        <v>41</v>
      </c>
      <c r="F5034" s="61" t="s">
        <v>55</v>
      </c>
      <c r="G5034" s="61">
        <v>2.0999999999999999E-3</v>
      </c>
      <c r="H5034" s="61">
        <f>IF(OR(G5034="",G5035="",G5036="",G5037=""),"",(SUMIF(A5034:A$7000,A5034,G5034:G$7000)))</f>
        <v>8.5400000000000018E-2</v>
      </c>
      <c r="I5034" s="61" t="str">
        <f t="shared" si="474"/>
        <v/>
      </c>
      <c r="J5034" s="61" t="str">
        <f t="shared" si="470"/>
        <v/>
      </c>
      <c r="K5034" s="61">
        <f t="array" ref="K5034">(MAX(IF($A5034=InsertVoiceSwitchActivateLOG!A$1:A$7000,InsertVoiceSwitchActivateLOG!H$1:H$7000,0)))</f>
        <v>0.10970000000000001</v>
      </c>
      <c r="L5034" s="61" t="str">
        <f t="shared" si="475"/>
        <v/>
      </c>
      <c r="M5034" s="61">
        <f t="shared" si="473"/>
        <v>18.699999999995498</v>
      </c>
      <c r="N5034" s="59">
        <f t="shared" si="471"/>
        <v>100</v>
      </c>
      <c r="O5034" s="59">
        <f t="shared" si="472"/>
        <v>-1</v>
      </c>
    </row>
    <row r="5035" spans="1:15" ht="12.5" customHeight="1" x14ac:dyDescent="0.35">
      <c r="A5035" s="2">
        <v>100</v>
      </c>
      <c r="B5035" s="2" t="s">
        <v>56</v>
      </c>
      <c r="C5035" s="69">
        <v>210.45750000000001</v>
      </c>
      <c r="D5035" t="s">
        <v>50</v>
      </c>
      <c r="E5035" s="2" t="s">
        <v>41</v>
      </c>
      <c r="F5035" s="2" t="s">
        <v>55</v>
      </c>
      <c r="G5035" s="2">
        <v>1E-3</v>
      </c>
      <c r="H5035" s="2">
        <f>IF(OR(G5035="",G5036="",G5037="",G5038=""),"",(SUMIF(A5035:A$7000,A5035,G5035:G$7000)))</f>
        <v>8.3300000000000013E-2</v>
      </c>
      <c r="I5035" s="55" t="str">
        <f t="shared" si="474"/>
        <v/>
      </c>
      <c r="J5035" s="61" t="str">
        <f t="shared" si="470"/>
        <v/>
      </c>
      <c r="K5035" s="55">
        <f t="array" ref="K5035">(MAX(IF($A5035=InsertVoiceSwitchActivateLOG!A$1:A$7000,InsertVoiceSwitchActivateLOG!H$1:H$7000,0)))</f>
        <v>0.10970000000000001</v>
      </c>
      <c r="L5035" s="55" t="str">
        <f t="shared" si="475"/>
        <v/>
      </c>
      <c r="M5035" s="55">
        <f t="shared" si="473"/>
        <v>18.900000000002137</v>
      </c>
      <c r="N5035" s="59">
        <f t="shared" si="471"/>
        <v>100</v>
      </c>
      <c r="O5035" s="59">
        <f t="shared" si="472"/>
        <v>-1</v>
      </c>
    </row>
    <row r="5036" spans="1:15" ht="12.5" customHeight="1" x14ac:dyDescent="0.35">
      <c r="A5036" s="61">
        <v>100</v>
      </c>
      <c r="B5036" s="61" t="s">
        <v>54</v>
      </c>
      <c r="C5036" s="70">
        <v>210.47739999999999</v>
      </c>
      <c r="D5036" s="59" t="s">
        <v>50</v>
      </c>
      <c r="E5036" s="61" t="s">
        <v>41</v>
      </c>
      <c r="F5036" s="61" t="s">
        <v>55</v>
      </c>
      <c r="G5036" s="61">
        <v>2.0000000000000001E-4</v>
      </c>
      <c r="H5036" s="61">
        <f>IF(OR(G5036="",G5037="",G5038="",G5039=""),"",(SUMIF(A5036:A$7000,A5036,G5036:G$7000)))</f>
        <v>8.2300000000000012E-2</v>
      </c>
      <c r="I5036" s="61" t="str">
        <f t="shared" si="474"/>
        <v/>
      </c>
      <c r="J5036" s="61" t="str">
        <f t="shared" si="470"/>
        <v/>
      </c>
      <c r="K5036" s="61">
        <f t="array" ref="K5036">(MAX(IF($A5036=InsertVoiceSwitchActivateLOG!A$1:A$7000,InsertVoiceSwitchActivateLOG!H$1:H$7000,0)))</f>
        <v>0.10970000000000001</v>
      </c>
      <c r="L5036" s="61" t="str">
        <f t="shared" si="475"/>
        <v/>
      </c>
      <c r="M5036" s="61">
        <f t="shared" si="473"/>
        <v>19.89999999997849</v>
      </c>
      <c r="N5036" s="59">
        <f t="shared" si="471"/>
        <v>100</v>
      </c>
      <c r="O5036" s="59">
        <f t="shared" si="472"/>
        <v>1</v>
      </c>
    </row>
    <row r="5037" spans="1:15" ht="12.5" customHeight="1" x14ac:dyDescent="0.35">
      <c r="A5037" s="2">
        <v>100</v>
      </c>
      <c r="B5037" s="2" t="s">
        <v>54</v>
      </c>
      <c r="C5037" s="69">
        <v>210.49379999999999</v>
      </c>
      <c r="D5037" t="s">
        <v>50</v>
      </c>
      <c r="E5037" s="2" t="s">
        <v>41</v>
      </c>
      <c r="F5037" s="2" t="s">
        <v>55</v>
      </c>
      <c r="G5037" s="2">
        <v>2.0000000000000001E-4</v>
      </c>
      <c r="H5037" s="2">
        <f>IF(OR(G5037="",G5038="",G5039="",G5040=""),"",(SUMIF(A5037:A$7000,A5037,G5037:G$7000)))</f>
        <v>8.210000000000002E-2</v>
      </c>
      <c r="I5037" s="55" t="str">
        <f t="shared" si="474"/>
        <v/>
      </c>
      <c r="J5037" s="61" t="str">
        <f t="shared" si="470"/>
        <v/>
      </c>
      <c r="K5037" s="55">
        <f t="array" ref="K5037">(MAX(IF($A5037=InsertVoiceSwitchActivateLOG!A$1:A$7000,InsertVoiceSwitchActivateLOG!H$1:H$7000,0)))</f>
        <v>0.10970000000000001</v>
      </c>
      <c r="L5037" s="55" t="str">
        <f t="shared" si="475"/>
        <v/>
      </c>
      <c r="M5037" s="55">
        <f t="shared" si="473"/>
        <v>16.400000000004411</v>
      </c>
      <c r="N5037" s="59">
        <f t="shared" si="471"/>
        <v>100</v>
      </c>
      <c r="O5037" s="59">
        <f t="shared" si="472"/>
        <v>1</v>
      </c>
    </row>
    <row r="5038" spans="1:15" ht="12.5" customHeight="1" x14ac:dyDescent="0.35">
      <c r="A5038" s="61">
        <v>100</v>
      </c>
      <c r="B5038" s="61" t="s">
        <v>56</v>
      </c>
      <c r="C5038" s="70">
        <v>210.512</v>
      </c>
      <c r="D5038" s="59" t="s">
        <v>50</v>
      </c>
      <c r="E5038" s="61" t="s">
        <v>41</v>
      </c>
      <c r="F5038" s="61" t="s">
        <v>55</v>
      </c>
      <c r="G5038" s="61">
        <v>2.5000000000000001E-3</v>
      </c>
      <c r="H5038" s="61">
        <f>IF(OR(G5038="",G5039="",G5040="",G5041=""),"",(SUMIF(A5038:A$7000,A5038,G5038:G$7000)))</f>
        <v>8.1900000000000014E-2</v>
      </c>
      <c r="I5038" s="61" t="str">
        <f t="shared" si="474"/>
        <v/>
      </c>
      <c r="J5038" s="61" t="str">
        <f t="shared" si="470"/>
        <v/>
      </c>
      <c r="K5038" s="61">
        <f t="array" ref="K5038">(MAX(IF($A5038=InsertVoiceSwitchActivateLOG!A$1:A$7000,InsertVoiceSwitchActivateLOG!H$1:H$7000,0)))</f>
        <v>0.10970000000000001</v>
      </c>
      <c r="L5038" s="61" t="str">
        <f t="shared" si="475"/>
        <v/>
      </c>
      <c r="M5038" s="61">
        <f t="shared" si="473"/>
        <v>18.200000000007321</v>
      </c>
      <c r="N5038" s="59">
        <f t="shared" si="471"/>
        <v>100</v>
      </c>
      <c r="O5038" s="59">
        <f t="shared" si="472"/>
        <v>1</v>
      </c>
    </row>
    <row r="5039" spans="1:15" ht="12.5" customHeight="1" x14ac:dyDescent="0.35">
      <c r="A5039" s="2">
        <v>100</v>
      </c>
      <c r="B5039" s="2" t="s">
        <v>56</v>
      </c>
      <c r="C5039" s="69">
        <v>210.5393</v>
      </c>
      <c r="D5039" t="s">
        <v>50</v>
      </c>
      <c r="E5039" s="2" t="s">
        <v>41</v>
      </c>
      <c r="F5039" s="2" t="s">
        <v>55</v>
      </c>
      <c r="G5039" s="2">
        <v>7.4000000000000003E-3</v>
      </c>
      <c r="H5039" s="2">
        <f>IF(OR(G5039="",G5040="",G5041="",G5042=""),"",(SUMIF(A5039:A$7000,A5039,G5039:G$7000)))</f>
        <v>7.9400000000000012E-2</v>
      </c>
      <c r="I5039" s="55" t="str">
        <f t="shared" si="474"/>
        <v/>
      </c>
      <c r="J5039" s="61" t="str">
        <f t="shared" si="470"/>
        <v/>
      </c>
      <c r="K5039" s="55">
        <f t="array" ref="K5039">(MAX(IF($A5039=InsertVoiceSwitchActivateLOG!A$1:A$7000,InsertVoiceSwitchActivateLOG!H$1:H$7000,0)))</f>
        <v>0.10970000000000001</v>
      </c>
      <c r="L5039" s="55" t="str">
        <f t="shared" si="475"/>
        <v/>
      </c>
      <c r="M5039" s="55">
        <f t="shared" si="473"/>
        <v>27.299999999996771</v>
      </c>
      <c r="N5039" s="59">
        <f t="shared" si="471"/>
        <v>100</v>
      </c>
      <c r="O5039" s="59">
        <f t="shared" si="472"/>
        <v>1</v>
      </c>
    </row>
    <row r="5040" spans="1:15" ht="12.5" customHeight="1" x14ac:dyDescent="0.35">
      <c r="A5040" s="61">
        <v>100</v>
      </c>
      <c r="B5040" s="61" t="s">
        <v>56</v>
      </c>
      <c r="C5040" s="70">
        <v>210.55779999999999</v>
      </c>
      <c r="D5040" s="59" t="s">
        <v>50</v>
      </c>
      <c r="E5040" s="61" t="s">
        <v>41</v>
      </c>
      <c r="F5040" s="61" t="s">
        <v>55</v>
      </c>
      <c r="G5040" s="61">
        <v>1.72E-2</v>
      </c>
      <c r="H5040" s="61">
        <f>IF(OR(G5040="",G5041="",G5042="",G5043=""),"",(SUMIF(A5040:A$7000,A5040,G5040:G$7000)))</f>
        <v>7.2000000000000008E-2</v>
      </c>
      <c r="I5040" s="61" t="str">
        <f t="shared" si="474"/>
        <v/>
      </c>
      <c r="J5040" s="61" t="str">
        <f t="shared" si="470"/>
        <v/>
      </c>
      <c r="K5040" s="61">
        <f t="array" ref="K5040">(MAX(IF($A5040=InsertVoiceSwitchActivateLOG!A$1:A$7000,InsertVoiceSwitchActivateLOG!H$1:H$7000,0)))</f>
        <v>0.10970000000000001</v>
      </c>
      <c r="L5040" s="61" t="str">
        <f t="shared" si="475"/>
        <v/>
      </c>
      <c r="M5040" s="61">
        <f t="shared" si="473"/>
        <v>18.499999999988859</v>
      </c>
      <c r="N5040" s="59">
        <f t="shared" si="471"/>
        <v>100</v>
      </c>
      <c r="O5040" s="59">
        <f t="shared" si="472"/>
        <v>-1</v>
      </c>
    </row>
    <row r="5041" spans="1:15" ht="12.5" customHeight="1" x14ac:dyDescent="0.35">
      <c r="A5041" s="2">
        <v>100</v>
      </c>
      <c r="B5041" s="2" t="s">
        <v>56</v>
      </c>
      <c r="C5041" s="69">
        <v>210.5804</v>
      </c>
      <c r="D5041" t="s">
        <v>50</v>
      </c>
      <c r="E5041" s="2" t="s">
        <v>41</v>
      </c>
      <c r="F5041" s="2" t="s">
        <v>55</v>
      </c>
      <c r="G5041" s="2">
        <v>1.4999999999999999E-2</v>
      </c>
      <c r="H5041" s="2">
        <f>IF(OR(G5041="",G5042="",G5043="",G5044=""),"",(SUMIF(A5041:A$7000,A5041,G5041:G$7000)))</f>
        <v>5.4800000000000015E-2</v>
      </c>
      <c r="I5041" s="55" t="str">
        <f t="shared" si="474"/>
        <v/>
      </c>
      <c r="J5041" s="61" t="str">
        <f t="shared" si="470"/>
        <v/>
      </c>
      <c r="K5041" s="55">
        <f t="array" ref="K5041">(MAX(IF($A5041=InsertVoiceSwitchActivateLOG!A$1:A$7000,InsertVoiceSwitchActivateLOG!H$1:H$7000,0)))</f>
        <v>0.10970000000000001</v>
      </c>
      <c r="L5041" s="55" t="str">
        <f t="shared" si="475"/>
        <v/>
      </c>
      <c r="M5041" s="55">
        <f t="shared" si="473"/>
        <v>22.600000000011278</v>
      </c>
      <c r="N5041" s="59">
        <f t="shared" si="471"/>
        <v>100</v>
      </c>
      <c r="O5041" s="59">
        <f t="shared" si="472"/>
        <v>-1</v>
      </c>
    </row>
    <row r="5042" spans="1:15" ht="12.5" customHeight="1" x14ac:dyDescent="0.35">
      <c r="A5042" s="61">
        <v>100</v>
      </c>
      <c r="B5042" s="61" t="s">
        <v>56</v>
      </c>
      <c r="C5042" s="70">
        <v>210.60589999999999</v>
      </c>
      <c r="D5042" s="59" t="s">
        <v>50</v>
      </c>
      <c r="E5042" s="61" t="s">
        <v>41</v>
      </c>
      <c r="F5042" s="61" t="s">
        <v>55</v>
      </c>
      <c r="G5042" s="61">
        <v>1.1900000000000001E-2</v>
      </c>
      <c r="H5042" s="61">
        <f>IF(OR(G5042="",G5043="",G5044="",G5045=""),"",(SUMIF(A5042:A$7000,A5042,G5042:G$7000)))</f>
        <v>3.9800000000000009E-2</v>
      </c>
      <c r="I5042" s="61" t="str">
        <f t="shared" si="474"/>
        <v/>
      </c>
      <c r="J5042" s="61" t="str">
        <f t="shared" si="470"/>
        <v/>
      </c>
      <c r="K5042" s="61">
        <f t="array" ref="K5042">(MAX(IF($A5042=InsertVoiceSwitchActivateLOG!A$1:A$7000,InsertVoiceSwitchActivateLOG!H$1:H$7000,0)))</f>
        <v>0.10970000000000001</v>
      </c>
      <c r="L5042" s="61" t="str">
        <f t="shared" si="475"/>
        <v/>
      </c>
      <c r="M5042" s="61">
        <f t="shared" si="473"/>
        <v>25.499999999993861</v>
      </c>
      <c r="N5042" s="59">
        <f t="shared" si="471"/>
        <v>100</v>
      </c>
      <c r="O5042" s="59">
        <f t="shared" si="472"/>
        <v>-1</v>
      </c>
    </row>
    <row r="5043" spans="1:15" ht="12.5" customHeight="1" x14ac:dyDescent="0.35">
      <c r="A5043" s="2">
        <v>100</v>
      </c>
      <c r="B5043" s="2" t="s">
        <v>56</v>
      </c>
      <c r="C5043" s="69">
        <v>210.62729999999999</v>
      </c>
      <c r="D5043" t="s">
        <v>50</v>
      </c>
      <c r="E5043" s="2" t="s">
        <v>41</v>
      </c>
      <c r="F5043" s="2" t="s">
        <v>55</v>
      </c>
      <c r="G5043" s="2">
        <v>5.8999999999999999E-3</v>
      </c>
      <c r="H5043" s="2">
        <f>IF(OR(G5043="",G5044="",G5045="",G5046=""),"",(SUMIF(A5043:A$7000,A5043,G5043:G$7000)))</f>
        <v>2.7899999999999998E-2</v>
      </c>
      <c r="I5043" s="55" t="str">
        <f t="shared" si="474"/>
        <v/>
      </c>
      <c r="J5043" s="61" t="str">
        <f t="shared" si="470"/>
        <v/>
      </c>
      <c r="K5043" s="55">
        <f t="array" ref="K5043">(MAX(IF($A5043=InsertVoiceSwitchActivateLOG!A$1:A$7000,InsertVoiceSwitchActivateLOG!H$1:H$7000,0)))</f>
        <v>0.10970000000000001</v>
      </c>
      <c r="L5043" s="55" t="str">
        <f t="shared" si="475"/>
        <v/>
      </c>
      <c r="M5043" s="55">
        <f t="shared" si="473"/>
        <v>21.399999999999864</v>
      </c>
      <c r="N5043" s="59">
        <f t="shared" si="471"/>
        <v>100</v>
      </c>
      <c r="O5043" s="59">
        <f t="shared" si="472"/>
        <v>-1</v>
      </c>
    </row>
    <row r="5044" spans="1:15" ht="12.5" customHeight="1" x14ac:dyDescent="0.35">
      <c r="A5044" s="61">
        <v>100</v>
      </c>
      <c r="B5044" s="61" t="s">
        <v>56</v>
      </c>
      <c r="C5044" s="70">
        <v>210.64699999999999</v>
      </c>
      <c r="D5044" s="59" t="s">
        <v>50</v>
      </c>
      <c r="E5044" s="61" t="s">
        <v>41</v>
      </c>
      <c r="F5044" s="61" t="s">
        <v>55</v>
      </c>
      <c r="G5044" s="61">
        <v>3.5999999999999999E-3</v>
      </c>
      <c r="H5044" s="61">
        <f>IF(OR(G5044="",G5045="",G5046="",G5047=""),"",(SUMIF(A5044:A$7000,A5044,G5044:G$7000)))</f>
        <v>2.2000000000000002E-2</v>
      </c>
      <c r="I5044" s="61" t="str">
        <f t="shared" si="474"/>
        <v/>
      </c>
      <c r="J5044" s="61" t="str">
        <f t="shared" si="470"/>
        <v/>
      </c>
      <c r="K5044" s="61">
        <f t="array" ref="K5044">(MAX(IF($A5044=InsertVoiceSwitchActivateLOG!A$1:A$7000,InsertVoiceSwitchActivateLOG!H$1:H$7000,0)))</f>
        <v>0.10970000000000001</v>
      </c>
      <c r="L5044" s="61" t="str">
        <f t="shared" si="475"/>
        <v/>
      </c>
      <c r="M5044" s="61">
        <f t="shared" si="473"/>
        <v>19.700000000000273</v>
      </c>
      <c r="N5044" s="59">
        <f t="shared" si="471"/>
        <v>100</v>
      </c>
      <c r="O5044" s="59">
        <f t="shared" si="472"/>
        <v>-1</v>
      </c>
    </row>
    <row r="5045" spans="1:15" ht="12.5" customHeight="1" x14ac:dyDescent="0.35">
      <c r="A5045" s="2">
        <v>100</v>
      </c>
      <c r="B5045" s="2" t="s">
        <v>56</v>
      </c>
      <c r="C5045" s="69">
        <v>210.6669</v>
      </c>
      <c r="D5045" t="s">
        <v>50</v>
      </c>
      <c r="E5045" s="2" t="s">
        <v>41</v>
      </c>
      <c r="F5045" s="2" t="s">
        <v>55</v>
      </c>
      <c r="G5045" s="2">
        <v>2.5000000000000001E-3</v>
      </c>
      <c r="H5045" s="2">
        <f>IF(OR(G5045="",G5046="",G5047="",G5048=""),"",(SUMIF(A5045:A$7000,A5045,G5045:G$7000)))</f>
        <v>1.8399999999999996E-2</v>
      </c>
      <c r="I5045" s="55" t="str">
        <f t="shared" si="474"/>
        <v/>
      </c>
      <c r="J5045" s="61" t="str">
        <f t="shared" si="470"/>
        <v/>
      </c>
      <c r="K5045" s="55">
        <f t="array" ref="K5045">(MAX(IF($A5045=InsertVoiceSwitchActivateLOG!A$1:A$7000,InsertVoiceSwitchActivateLOG!H$1:H$7000,0)))</f>
        <v>0.10970000000000001</v>
      </c>
      <c r="L5045" s="55" t="str">
        <f t="shared" si="475"/>
        <v/>
      </c>
      <c r="M5045" s="55">
        <f t="shared" si="473"/>
        <v>19.900000000006912</v>
      </c>
      <c r="N5045" s="59">
        <f t="shared" si="471"/>
        <v>100</v>
      </c>
      <c r="O5045" s="59">
        <f t="shared" si="472"/>
        <v>1</v>
      </c>
    </row>
    <row r="5046" spans="1:15" ht="12.5" customHeight="1" x14ac:dyDescent="0.35">
      <c r="A5046" s="61">
        <v>100</v>
      </c>
      <c r="B5046" s="61" t="s">
        <v>56</v>
      </c>
      <c r="C5046" s="70">
        <v>210.6917</v>
      </c>
      <c r="D5046" s="59" t="s">
        <v>50</v>
      </c>
      <c r="E5046" s="61" t="s">
        <v>41</v>
      </c>
      <c r="F5046" s="61" t="s">
        <v>55</v>
      </c>
      <c r="G5046" s="61">
        <v>5.3E-3</v>
      </c>
      <c r="H5046" s="61">
        <f>IF(OR(G5046="",G5047="",G5048="",G5049=""),"",(SUMIF(A5046:A$7000,A5046,G5046:G$7000)))</f>
        <v>1.5900000000000001E-2</v>
      </c>
      <c r="I5046" s="61" t="str">
        <f t="shared" si="474"/>
        <v/>
      </c>
      <c r="J5046" s="61" t="str">
        <f t="shared" si="470"/>
        <v/>
      </c>
      <c r="K5046" s="61">
        <f t="array" ref="K5046">(MAX(IF($A5046=InsertVoiceSwitchActivateLOG!A$1:A$7000,InsertVoiceSwitchActivateLOG!H$1:H$7000,0)))</f>
        <v>0.10970000000000001</v>
      </c>
      <c r="L5046" s="61" t="str">
        <f t="shared" si="475"/>
        <v/>
      </c>
      <c r="M5046" s="61">
        <f t="shared" si="473"/>
        <v>24.799999999999045</v>
      </c>
      <c r="N5046" s="59">
        <f t="shared" si="471"/>
        <v>100</v>
      </c>
      <c r="O5046" s="59">
        <f t="shared" si="472"/>
        <v>-1</v>
      </c>
    </row>
    <row r="5047" spans="1:15" ht="12.5" customHeight="1" x14ac:dyDescent="0.35">
      <c r="A5047" s="2">
        <v>100</v>
      </c>
      <c r="B5047" s="2" t="s">
        <v>56</v>
      </c>
      <c r="C5047" s="69">
        <v>210.70679999999999</v>
      </c>
      <c r="D5047" t="s">
        <v>50</v>
      </c>
      <c r="E5047" s="2" t="s">
        <v>41</v>
      </c>
      <c r="F5047" s="2" t="s">
        <v>55</v>
      </c>
      <c r="G5047" s="2">
        <v>4.8999999999999998E-3</v>
      </c>
      <c r="H5047" s="2">
        <f>IF(OR(G5047="",G5048="",G5049="",G5050=""),"",(SUMIF(A5047:A$7000,A5047,G5047:G$7000)))</f>
        <v>1.0599999999999998E-2</v>
      </c>
      <c r="I5047" s="55" t="str">
        <f t="shared" si="474"/>
        <v/>
      </c>
      <c r="J5047" s="61" t="str">
        <f t="shared" si="470"/>
        <v/>
      </c>
      <c r="K5047" s="55">
        <f t="array" ref="K5047">(MAX(IF($A5047=InsertVoiceSwitchActivateLOG!A$1:A$7000,InsertVoiceSwitchActivateLOG!H$1:H$7000,0)))</f>
        <v>0.10970000000000001</v>
      </c>
      <c r="L5047" s="55" t="str">
        <f t="shared" si="475"/>
        <v/>
      </c>
      <c r="M5047" s="55">
        <f t="shared" si="473"/>
        <v>15.099999999989677</v>
      </c>
      <c r="N5047" s="59">
        <f t="shared" si="471"/>
        <v>100</v>
      </c>
      <c r="O5047" s="59">
        <f t="shared" si="472"/>
        <v>1</v>
      </c>
    </row>
    <row r="5048" spans="1:15" ht="12.5" customHeight="1" x14ac:dyDescent="0.35">
      <c r="A5048" s="61">
        <v>100</v>
      </c>
      <c r="B5048" s="61" t="s">
        <v>56</v>
      </c>
      <c r="C5048" s="70">
        <v>210.7235</v>
      </c>
      <c r="D5048" s="59" t="s">
        <v>50</v>
      </c>
      <c r="E5048" s="61" t="s">
        <v>41</v>
      </c>
      <c r="F5048" s="61" t="s">
        <v>55</v>
      </c>
      <c r="G5048" s="61">
        <v>4.8999999999999998E-3</v>
      </c>
      <c r="H5048" s="61">
        <f>IF(OR(G5048="",G5049="",G5050="",G5051=""),"",(SUMIF(A5048:A$7000,A5048,G5048:G$7000)))</f>
        <v>5.7000000000000002E-3</v>
      </c>
      <c r="I5048" s="61" t="str">
        <f t="shared" si="474"/>
        <v/>
      </c>
      <c r="J5048" s="61" t="str">
        <f t="shared" si="470"/>
        <v/>
      </c>
      <c r="K5048" s="61">
        <f t="array" ref="K5048">(MAX(IF($A5048=InsertVoiceSwitchActivateLOG!A$1:A$7000,InsertVoiceSwitchActivateLOG!H$1:H$7000,0)))</f>
        <v>0.10970000000000001</v>
      </c>
      <c r="L5048" s="61" t="str">
        <f t="shared" si="475"/>
        <v/>
      </c>
      <c r="M5048" s="61">
        <f t="shared" si="473"/>
        <v>16.70000000001437</v>
      </c>
      <c r="N5048" s="59">
        <f t="shared" si="471"/>
        <v>100</v>
      </c>
      <c r="O5048" s="59">
        <f t="shared" si="472"/>
        <v>-1</v>
      </c>
    </row>
    <row r="5049" spans="1:15" ht="12.5" customHeight="1" x14ac:dyDescent="0.35">
      <c r="A5049" s="2">
        <v>100</v>
      </c>
      <c r="B5049" s="2" t="s">
        <v>54</v>
      </c>
      <c r="C5049" s="69">
        <v>210.74</v>
      </c>
      <c r="D5049" t="s">
        <v>50</v>
      </c>
      <c r="E5049" s="2" t="s">
        <v>41</v>
      </c>
      <c r="F5049" s="2" t="s">
        <v>55</v>
      </c>
      <c r="G5049" s="2">
        <v>5.9999999999999995E-4</v>
      </c>
      <c r="H5049" s="2" t="str">
        <f>IF(OR(G5049="",G5050="",G5051="",G5052=""),"",(SUMIF(A5049:A$7000,A5049,G5049:G$7000)))</f>
        <v/>
      </c>
      <c r="I5049" s="55" t="str">
        <f t="shared" si="474"/>
        <v/>
      </c>
      <c r="J5049" s="61" t="str">
        <f t="shared" si="470"/>
        <v/>
      </c>
      <c r="K5049" s="55">
        <f t="array" ref="K5049">(MAX(IF($A5049=InsertVoiceSwitchActivateLOG!A$1:A$7000,InsertVoiceSwitchActivateLOG!H$1:H$7000,0)))</f>
        <v>0.10970000000000001</v>
      </c>
      <c r="L5049" s="55" t="str">
        <f t="shared" si="475"/>
        <v/>
      </c>
      <c r="M5049" s="55">
        <f t="shared" si="473"/>
        <v>16.500000000007731</v>
      </c>
      <c r="N5049" s="59">
        <f t="shared" si="471"/>
        <v>100</v>
      </c>
      <c r="O5049" s="59">
        <f t="shared" si="472"/>
        <v>-1</v>
      </c>
    </row>
    <row r="5050" spans="1:15" ht="12.5" customHeight="1" x14ac:dyDescent="0.35">
      <c r="A5050" s="61">
        <v>100</v>
      </c>
      <c r="B5050" s="61" t="s">
        <v>54</v>
      </c>
      <c r="C5050" s="70">
        <v>210.75630000000001</v>
      </c>
      <c r="D5050" s="59" t="s">
        <v>50</v>
      </c>
      <c r="E5050" s="61" t="s">
        <v>41</v>
      </c>
      <c r="F5050" s="61" t="s">
        <v>55</v>
      </c>
      <c r="G5050" s="61">
        <v>1E-4</v>
      </c>
      <c r="H5050" s="61" t="str">
        <f>IF(OR(G5050="",G5051="",G5052="",G5053=""),"",(SUMIF(A5050:A$7000,A5050,G5050:G$7000)))</f>
        <v/>
      </c>
      <c r="I5050" s="61" t="str">
        <f t="shared" si="474"/>
        <v/>
      </c>
      <c r="J5050" s="61" t="str">
        <f t="shared" si="470"/>
        <v/>
      </c>
      <c r="K5050" s="61">
        <f t="array" ref="K5050">(MAX(IF($A5050=InsertVoiceSwitchActivateLOG!A$1:A$7000,InsertVoiceSwitchActivateLOG!H$1:H$7000,0)))</f>
        <v>0.10970000000000001</v>
      </c>
      <c r="L5050" s="61" t="str">
        <f t="shared" si="475"/>
        <v/>
      </c>
      <c r="M5050" s="61">
        <f t="shared" si="473"/>
        <v>16.300000000001091</v>
      </c>
      <c r="N5050" s="59">
        <f t="shared" si="471"/>
        <v>100</v>
      </c>
      <c r="O5050" s="59">
        <f t="shared" si="472"/>
        <v>1</v>
      </c>
    </row>
    <row r="5051" spans="1:15" ht="12.5" customHeight="1" x14ac:dyDescent="0.35">
      <c r="A5051" s="2">
        <v>100</v>
      </c>
      <c r="B5051" s="2" t="s">
        <v>54</v>
      </c>
      <c r="C5051" s="69">
        <v>210.77289999999999</v>
      </c>
      <c r="D5051" t="s">
        <v>50</v>
      </c>
      <c r="E5051" s="2" t="s">
        <v>41</v>
      </c>
      <c r="F5051" s="2" t="s">
        <v>55</v>
      </c>
      <c r="G5051" s="2">
        <v>1E-4</v>
      </c>
      <c r="H5051" s="2" t="str">
        <f>IF(OR(G5051="",G5052="",G5053="",G5054=""),"",(SUMIF(A5051:A$7000,A5051,G5051:G$7000)))</f>
        <v/>
      </c>
      <c r="I5051" s="55" t="str">
        <f t="shared" si="474"/>
        <v/>
      </c>
      <c r="J5051" s="61" t="str">
        <f t="shared" si="470"/>
        <v/>
      </c>
      <c r="K5051" s="55">
        <f t="array" ref="K5051">(MAX(IF($A5051=InsertVoiceSwitchActivateLOG!A$1:A$7000,InsertVoiceSwitchActivateLOG!H$1:H$7000,0)))</f>
        <v>0.10970000000000001</v>
      </c>
      <c r="L5051" s="55" t="str">
        <f t="shared" si="475"/>
        <v/>
      </c>
      <c r="M5051" s="55">
        <f t="shared" si="473"/>
        <v>16.599999999982629</v>
      </c>
      <c r="N5051" s="59" t="str">
        <f t="shared" si="471"/>
        <v/>
      </c>
      <c r="O5051" s="59" t="str">
        <f t="shared" si="472"/>
        <v/>
      </c>
    </row>
    <row r="5052" spans="1:15" ht="12.5" customHeight="1" x14ac:dyDescent="0.35">
      <c r="A5052" s="61">
        <v>100</v>
      </c>
      <c r="B5052" s="61" t="s">
        <v>54</v>
      </c>
      <c r="C5052" s="70">
        <v>210.78970000000001</v>
      </c>
      <c r="D5052" s="59" t="s">
        <v>50</v>
      </c>
      <c r="E5052" s="61" t="s">
        <v>41</v>
      </c>
      <c r="F5052" s="61" t="s">
        <v>55</v>
      </c>
      <c r="G5052" s="61"/>
      <c r="H5052" s="61" t="str">
        <f>IF(OR(G5052="",G5053="",G5054="",G5055=""),"",(SUMIF(A5052:A$7000,A5052,G5052:G$7000)))</f>
        <v/>
      </c>
      <c r="I5052" s="61" t="str">
        <f t="shared" si="474"/>
        <v/>
      </c>
      <c r="J5052" s="61" t="str">
        <f t="shared" si="470"/>
        <v/>
      </c>
      <c r="K5052" s="61">
        <f t="array" ref="K5052">(MAX(IF($A5052=InsertVoiceSwitchActivateLOG!A$1:A$7000,InsertVoiceSwitchActivateLOG!H$1:H$7000,0)))</f>
        <v>0.10970000000000001</v>
      </c>
      <c r="L5052" s="61" t="str">
        <f t="shared" si="475"/>
        <v/>
      </c>
      <c r="M5052" s="61">
        <f t="shared" si="473"/>
        <v>16.80000000001769</v>
      </c>
      <c r="N5052" s="59" t="str">
        <f t="shared" si="471"/>
        <v/>
      </c>
      <c r="O5052" s="59" t="str">
        <f t="shared" si="472"/>
        <v/>
      </c>
    </row>
    <row r="5053" spans="1:15" ht="12.5" customHeight="1" x14ac:dyDescent="0.35">
      <c r="A5053" s="2">
        <v>101</v>
      </c>
      <c r="B5053" s="2" t="s">
        <v>54</v>
      </c>
      <c r="C5053" s="69">
        <v>211.8107</v>
      </c>
      <c r="D5053" t="s">
        <v>50</v>
      </c>
      <c r="E5053" s="2" t="s">
        <v>41</v>
      </c>
      <c r="F5053" s="2" t="s">
        <v>55</v>
      </c>
      <c r="G5053" s="2"/>
      <c r="H5053" s="2" t="str">
        <f>IF(OR(G5053="",G5054="",G5055="",G5056=""),"",(SUMIF(A5053:A$7000,A5053,G5053:G$7000)))</f>
        <v/>
      </c>
      <c r="I5053" s="55" t="str">
        <f t="shared" si="474"/>
        <v/>
      </c>
      <c r="J5053" s="61" t="str">
        <f t="shared" si="470"/>
        <v/>
      </c>
      <c r="K5053" s="55">
        <f t="array" ref="K5053">(MAX(IF($A5053=InsertVoiceSwitchActivateLOG!A$1:A$7000,InsertVoiceSwitchActivateLOG!H$1:H$7000,0)))</f>
        <v>2.0800000000000003E-2</v>
      </c>
      <c r="L5053" s="55" t="str">
        <f t="shared" si="475"/>
        <v/>
      </c>
      <c r="M5053" s="55">
        <f t="shared" si="473"/>
        <v>0</v>
      </c>
      <c r="N5053" s="59" t="str">
        <f t="shared" si="471"/>
        <v/>
      </c>
      <c r="O5053" s="59" t="str">
        <f t="shared" si="472"/>
        <v/>
      </c>
    </row>
    <row r="5054" spans="1:15" ht="12.5" customHeight="1" x14ac:dyDescent="0.35">
      <c r="A5054" s="61">
        <v>101</v>
      </c>
      <c r="B5054" s="61" t="s">
        <v>54</v>
      </c>
      <c r="C5054" s="70">
        <v>211.83920000000001</v>
      </c>
      <c r="D5054" s="59" t="s">
        <v>50</v>
      </c>
      <c r="E5054" s="61" t="s">
        <v>41</v>
      </c>
      <c r="F5054" s="61" t="s">
        <v>55</v>
      </c>
      <c r="G5054" s="61"/>
      <c r="H5054" s="61" t="str">
        <f>IF(OR(G5054="",G5055="",G5056="",G5057=""),"",(SUMIF(A5054:A$7000,A5054,G5054:G$7000)))</f>
        <v/>
      </c>
      <c r="I5054" s="61" t="str">
        <f t="shared" si="474"/>
        <v/>
      </c>
      <c r="J5054" s="61" t="str">
        <f t="shared" si="470"/>
        <v/>
      </c>
      <c r="K5054" s="61">
        <f t="array" ref="K5054">(MAX(IF($A5054=InsertVoiceSwitchActivateLOG!A$1:A$7000,InsertVoiceSwitchActivateLOG!H$1:H$7000,0)))</f>
        <v>2.0800000000000003E-2</v>
      </c>
      <c r="L5054" s="61" t="str">
        <f t="shared" si="475"/>
        <v/>
      </c>
      <c r="M5054" s="61">
        <f t="shared" si="473"/>
        <v>28.500000000008185</v>
      </c>
      <c r="N5054" s="59" t="str">
        <f t="shared" si="471"/>
        <v/>
      </c>
      <c r="O5054" s="59" t="str">
        <f t="shared" si="472"/>
        <v/>
      </c>
    </row>
    <row r="5055" spans="1:15" ht="12.5" customHeight="1" x14ac:dyDescent="0.35">
      <c r="A5055" s="2">
        <v>101</v>
      </c>
      <c r="B5055" s="2" t="s">
        <v>54</v>
      </c>
      <c r="C5055" s="69">
        <v>211.8655</v>
      </c>
      <c r="D5055" t="s">
        <v>50</v>
      </c>
      <c r="E5055" s="2" t="s">
        <v>41</v>
      </c>
      <c r="F5055" s="2" t="s">
        <v>55</v>
      </c>
      <c r="G5055" s="2"/>
      <c r="H5055" s="2" t="str">
        <f>IF(OR(G5055="",G5056="",G5057="",G5058=""),"",(SUMIF(A5055:A$7000,A5055,G5055:G$7000)))</f>
        <v/>
      </c>
      <c r="I5055" s="55" t="str">
        <f t="shared" si="474"/>
        <v/>
      </c>
      <c r="J5055" s="61" t="str">
        <f t="shared" si="470"/>
        <v/>
      </c>
      <c r="K5055" s="55">
        <f t="array" ref="K5055">(MAX(IF($A5055=InsertVoiceSwitchActivateLOG!A$1:A$7000,InsertVoiceSwitchActivateLOG!H$1:H$7000,0)))</f>
        <v>2.0800000000000003E-2</v>
      </c>
      <c r="L5055" s="55" t="str">
        <f t="shared" si="475"/>
        <v/>
      </c>
      <c r="M5055" s="55">
        <f t="shared" si="473"/>
        <v>26.299999999991996</v>
      </c>
      <c r="N5055" s="59" t="str">
        <f t="shared" si="471"/>
        <v/>
      </c>
      <c r="O5055" s="59" t="str">
        <f t="shared" si="472"/>
        <v/>
      </c>
    </row>
    <row r="5056" spans="1:15" ht="12.5" customHeight="1" x14ac:dyDescent="0.35">
      <c r="A5056" s="61">
        <v>101</v>
      </c>
      <c r="B5056" s="61" t="s">
        <v>54</v>
      </c>
      <c r="C5056" s="70">
        <v>211.88460000000001</v>
      </c>
      <c r="D5056" s="59" t="s">
        <v>50</v>
      </c>
      <c r="E5056" s="61" t="s">
        <v>41</v>
      </c>
      <c r="F5056" s="61" t="s">
        <v>55</v>
      </c>
      <c r="G5056" s="61"/>
      <c r="H5056" s="61" t="str">
        <f>IF(OR(G5056="",G5057="",G5058="",G5059=""),"",(SUMIF(A5056:A$7000,A5056,G5056:G$7000)))</f>
        <v/>
      </c>
      <c r="I5056" s="61" t="str">
        <f t="shared" si="474"/>
        <v/>
      </c>
      <c r="J5056" s="61" t="str">
        <f t="shared" si="470"/>
        <v/>
      </c>
      <c r="K5056" s="61">
        <f t="array" ref="K5056">(MAX(IF($A5056=InsertVoiceSwitchActivateLOG!A$1:A$7000,InsertVoiceSwitchActivateLOG!H$1:H$7000,0)))</f>
        <v>2.0800000000000003E-2</v>
      </c>
      <c r="L5056" s="61" t="str">
        <f t="shared" si="475"/>
        <v/>
      </c>
      <c r="M5056" s="61">
        <f t="shared" si="473"/>
        <v>19.100000000008777</v>
      </c>
      <c r="N5056" s="59" t="str">
        <f t="shared" si="471"/>
        <v/>
      </c>
      <c r="O5056" s="59" t="str">
        <f t="shared" si="472"/>
        <v/>
      </c>
    </row>
    <row r="5057" spans="1:15" ht="12.5" customHeight="1" x14ac:dyDescent="0.35">
      <c r="A5057" s="2">
        <v>101</v>
      </c>
      <c r="B5057" s="2" t="s">
        <v>54</v>
      </c>
      <c r="C5057" s="69">
        <v>211.90459999999999</v>
      </c>
      <c r="D5057" t="s">
        <v>50</v>
      </c>
      <c r="E5057" s="2" t="s">
        <v>41</v>
      </c>
      <c r="F5057" s="2" t="s">
        <v>55</v>
      </c>
      <c r="G5057" s="2"/>
      <c r="H5057" s="2" t="str">
        <f>IF(OR(G5057="",G5058="",G5059="",G5060=""),"",(SUMIF(A5057:A$7000,A5057,G5057:G$7000)))</f>
        <v/>
      </c>
      <c r="I5057" s="55" t="str">
        <f t="shared" si="474"/>
        <v/>
      </c>
      <c r="J5057" s="61" t="str">
        <f t="shared" si="470"/>
        <v/>
      </c>
      <c r="K5057" s="55">
        <f t="array" ref="K5057">(MAX(IF($A5057=InsertVoiceSwitchActivateLOG!A$1:A$7000,InsertVoiceSwitchActivateLOG!H$1:H$7000,0)))</f>
        <v>2.0800000000000003E-2</v>
      </c>
      <c r="L5057" s="55" t="str">
        <f t="shared" si="475"/>
        <v/>
      </c>
      <c r="M5057" s="55">
        <f t="shared" si="473"/>
        <v>19.99999999998181</v>
      </c>
      <c r="N5057" s="59" t="str">
        <f t="shared" si="471"/>
        <v/>
      </c>
      <c r="O5057" s="59" t="str">
        <f t="shared" si="472"/>
        <v/>
      </c>
    </row>
    <row r="5058" spans="1:15" ht="12.5" customHeight="1" x14ac:dyDescent="0.35">
      <c r="A5058" s="61">
        <v>101</v>
      </c>
      <c r="B5058" s="61" t="s">
        <v>54</v>
      </c>
      <c r="C5058" s="70">
        <v>211.9256</v>
      </c>
      <c r="D5058" s="59" t="s">
        <v>50</v>
      </c>
      <c r="E5058" s="61" t="s">
        <v>41</v>
      </c>
      <c r="F5058" s="61" t="s">
        <v>55</v>
      </c>
      <c r="G5058" s="61"/>
      <c r="H5058" s="61" t="str">
        <f>IF(OR(G5058="",G5059="",G5060="",G5061=""),"",(SUMIF(A5058:A$7000,A5058,G5058:G$7000)))</f>
        <v/>
      </c>
      <c r="I5058" s="61" t="str">
        <f t="shared" si="474"/>
        <v/>
      </c>
      <c r="J5058" s="61" t="str">
        <f t="shared" si="470"/>
        <v/>
      </c>
      <c r="K5058" s="61">
        <f t="array" ref="K5058">(MAX(IF($A5058=InsertVoiceSwitchActivateLOG!A$1:A$7000,InsertVoiceSwitchActivateLOG!H$1:H$7000,0)))</f>
        <v>2.0800000000000003E-2</v>
      </c>
      <c r="L5058" s="61" t="str">
        <f t="shared" si="475"/>
        <v/>
      </c>
      <c r="M5058" s="61">
        <f t="shared" si="473"/>
        <v>21.000000000015007</v>
      </c>
      <c r="N5058" s="59" t="str">
        <f t="shared" si="471"/>
        <v/>
      </c>
      <c r="O5058" s="59" t="str">
        <f t="shared" si="472"/>
        <v/>
      </c>
    </row>
    <row r="5059" spans="1:15" ht="12.5" customHeight="1" x14ac:dyDescent="0.35">
      <c r="A5059" s="2">
        <v>101</v>
      </c>
      <c r="B5059" s="2" t="s">
        <v>54</v>
      </c>
      <c r="C5059" s="69">
        <v>211.96010000000001</v>
      </c>
      <c r="D5059" t="s">
        <v>50</v>
      </c>
      <c r="E5059" s="2" t="s">
        <v>41</v>
      </c>
      <c r="F5059" s="2" t="s">
        <v>55</v>
      </c>
      <c r="G5059" s="2"/>
      <c r="H5059" s="2" t="str">
        <f>IF(OR(G5059="",G5060="",G5061="",G5062=""),"",(SUMIF(A5059:A$7000,A5059,G5059:G$7000)))</f>
        <v/>
      </c>
      <c r="I5059" s="55" t="str">
        <f t="shared" si="474"/>
        <v/>
      </c>
      <c r="J5059" s="61" t="str">
        <f t="shared" si="470"/>
        <v/>
      </c>
      <c r="K5059" s="55">
        <f t="array" ref="K5059">(MAX(IF($A5059=InsertVoiceSwitchActivateLOG!A$1:A$7000,InsertVoiceSwitchActivateLOG!H$1:H$7000,0)))</f>
        <v>2.0800000000000003E-2</v>
      </c>
      <c r="L5059" s="55" t="str">
        <f t="shared" si="475"/>
        <v/>
      </c>
      <c r="M5059" s="55">
        <f t="shared" si="473"/>
        <v>34.500000000008413</v>
      </c>
      <c r="N5059" s="59" t="str">
        <f t="shared" si="471"/>
        <v/>
      </c>
      <c r="O5059" s="59" t="str">
        <f t="shared" si="472"/>
        <v/>
      </c>
    </row>
    <row r="5060" spans="1:15" ht="12.5" customHeight="1" x14ac:dyDescent="0.35">
      <c r="A5060" s="61">
        <v>101</v>
      </c>
      <c r="B5060" s="61" t="s">
        <v>54</v>
      </c>
      <c r="C5060" s="70">
        <v>211.9881</v>
      </c>
      <c r="D5060" s="59" t="s">
        <v>50</v>
      </c>
      <c r="E5060" s="61" t="s">
        <v>41</v>
      </c>
      <c r="F5060" s="61" t="s">
        <v>55</v>
      </c>
      <c r="G5060" s="61"/>
      <c r="H5060" s="61" t="str">
        <f>IF(OR(G5060="",G5061="",G5062="",G5063=""),"",(SUMIF(A5060:A$7000,A5060,G5060:G$7000)))</f>
        <v/>
      </c>
      <c r="I5060" s="61" t="str">
        <f t="shared" si="474"/>
        <v/>
      </c>
      <c r="J5060" s="61" t="str">
        <f t="shared" si="470"/>
        <v/>
      </c>
      <c r="K5060" s="61">
        <f t="array" ref="K5060">(MAX(IF($A5060=InsertVoiceSwitchActivateLOG!A$1:A$7000,InsertVoiceSwitchActivateLOG!H$1:H$7000,0)))</f>
        <v>2.0800000000000003E-2</v>
      </c>
      <c r="L5060" s="61" t="str">
        <f t="shared" si="475"/>
        <v/>
      </c>
      <c r="M5060" s="61">
        <f t="shared" si="473"/>
        <v>27.999999999991587</v>
      </c>
      <c r="N5060" s="59" t="str">
        <f t="shared" si="471"/>
        <v/>
      </c>
      <c r="O5060" s="59" t="str">
        <f t="shared" si="472"/>
        <v/>
      </c>
    </row>
    <row r="5061" spans="1:15" ht="12.5" customHeight="1" x14ac:dyDescent="0.35">
      <c r="A5061" s="2">
        <v>101</v>
      </c>
      <c r="B5061" s="2" t="s">
        <v>54</v>
      </c>
      <c r="C5061" s="69">
        <v>212.0035</v>
      </c>
      <c r="D5061" t="s">
        <v>50</v>
      </c>
      <c r="E5061" s="2" t="s">
        <v>41</v>
      </c>
      <c r="F5061" s="2" t="s">
        <v>55</v>
      </c>
      <c r="G5061" s="2"/>
      <c r="H5061" s="2" t="str">
        <f>IF(OR(G5061="",G5062="",G5063="",G5064=""),"",(SUMIF(A5061:A$7000,A5061,G5061:G$7000)))</f>
        <v/>
      </c>
      <c r="I5061" s="55" t="str">
        <f t="shared" si="474"/>
        <v/>
      </c>
      <c r="J5061" s="61" t="str">
        <f t="shared" si="470"/>
        <v/>
      </c>
      <c r="K5061" s="55">
        <f t="array" ref="K5061">(MAX(IF($A5061=InsertVoiceSwitchActivateLOG!A$1:A$7000,InsertVoiceSwitchActivateLOG!H$1:H$7000,0)))</f>
        <v>2.0800000000000003E-2</v>
      </c>
      <c r="L5061" s="55" t="str">
        <f t="shared" si="475"/>
        <v/>
      </c>
      <c r="M5061" s="55">
        <f t="shared" si="473"/>
        <v>15.399999999999636</v>
      </c>
      <c r="N5061" s="59" t="str">
        <f t="shared" si="471"/>
        <v/>
      </c>
      <c r="O5061" s="59" t="str">
        <f t="shared" si="472"/>
        <v/>
      </c>
    </row>
    <row r="5062" spans="1:15" ht="12.5" customHeight="1" x14ac:dyDescent="0.35">
      <c r="A5062" s="61">
        <v>101</v>
      </c>
      <c r="B5062" s="61" t="s">
        <v>54</v>
      </c>
      <c r="C5062" s="70">
        <v>212.02</v>
      </c>
      <c r="D5062" s="59" t="s">
        <v>50</v>
      </c>
      <c r="E5062" s="61" t="s">
        <v>41</v>
      </c>
      <c r="F5062" s="61" t="s">
        <v>55</v>
      </c>
      <c r="G5062" s="61"/>
      <c r="H5062" s="61" t="str">
        <f>IF(OR(G5062="",G5063="",G5064="",G5065=""),"",(SUMIF(A5062:A$7000,A5062,G5062:G$7000)))</f>
        <v/>
      </c>
      <c r="I5062" s="61" t="str">
        <f t="shared" si="474"/>
        <v/>
      </c>
      <c r="J5062" s="61" t="str">
        <f t="shared" si="470"/>
        <v/>
      </c>
      <c r="K5062" s="61">
        <f t="array" ref="K5062">(MAX(IF($A5062=InsertVoiceSwitchActivateLOG!A$1:A$7000,InsertVoiceSwitchActivateLOG!H$1:H$7000,0)))</f>
        <v>2.0800000000000003E-2</v>
      </c>
      <c r="L5062" s="61" t="str">
        <f t="shared" si="475"/>
        <v/>
      </c>
      <c r="M5062" s="61">
        <f t="shared" si="473"/>
        <v>16.500000000007731</v>
      </c>
      <c r="N5062" s="59" t="str">
        <f t="shared" si="471"/>
        <v/>
      </c>
      <c r="O5062" s="59" t="str">
        <f t="shared" si="472"/>
        <v/>
      </c>
    </row>
    <row r="5063" spans="1:15" ht="12.5" customHeight="1" x14ac:dyDescent="0.35">
      <c r="A5063" s="2">
        <v>101</v>
      </c>
      <c r="B5063" s="2" t="s">
        <v>54</v>
      </c>
      <c r="C5063" s="69">
        <v>212.03620000000001</v>
      </c>
      <c r="D5063" t="s">
        <v>50</v>
      </c>
      <c r="E5063" s="2" t="s">
        <v>41</v>
      </c>
      <c r="F5063" s="2" t="s">
        <v>55</v>
      </c>
      <c r="G5063" s="2"/>
      <c r="H5063" s="2" t="str">
        <f>IF(OR(G5063="",G5064="",G5065="",G5066=""),"",(SUMIF(A5063:A$7000,A5063,G5063:G$7000)))</f>
        <v/>
      </c>
      <c r="I5063" s="55" t="str">
        <f t="shared" si="474"/>
        <v/>
      </c>
      <c r="J5063" s="61" t="str">
        <f t="shared" si="470"/>
        <v/>
      </c>
      <c r="K5063" s="55">
        <f t="array" ref="K5063">(MAX(IF($A5063=InsertVoiceSwitchActivateLOG!A$1:A$7000,InsertVoiceSwitchActivateLOG!H$1:H$7000,0)))</f>
        <v>2.0800000000000003E-2</v>
      </c>
      <c r="L5063" s="55" t="str">
        <f t="shared" si="475"/>
        <v/>
      </c>
      <c r="M5063" s="55">
        <f t="shared" si="473"/>
        <v>16.199999999997772</v>
      </c>
      <c r="N5063" s="59" t="str">
        <f t="shared" si="471"/>
        <v/>
      </c>
      <c r="O5063" s="59" t="str">
        <f t="shared" si="472"/>
        <v/>
      </c>
    </row>
    <row r="5064" spans="1:15" ht="12.5" customHeight="1" x14ac:dyDescent="0.35">
      <c r="A5064" s="61">
        <v>101</v>
      </c>
      <c r="B5064" s="61" t="s">
        <v>54</v>
      </c>
      <c r="C5064" s="70">
        <v>212.05269999999999</v>
      </c>
      <c r="D5064" s="59" t="s">
        <v>50</v>
      </c>
      <c r="E5064" s="61" t="s">
        <v>41</v>
      </c>
      <c r="F5064" s="61" t="s">
        <v>55</v>
      </c>
      <c r="G5064" s="61"/>
      <c r="H5064" s="61" t="str">
        <f>IF(OR(G5064="",G5065="",G5066="",G5067=""),"",(SUMIF(A5064:A$7000,A5064,G5064:G$7000)))</f>
        <v/>
      </c>
      <c r="I5064" s="61" t="str">
        <f t="shared" si="474"/>
        <v/>
      </c>
      <c r="J5064" s="61" t="str">
        <f t="shared" si="470"/>
        <v/>
      </c>
      <c r="K5064" s="61">
        <f t="array" ref="K5064">(MAX(IF($A5064=InsertVoiceSwitchActivateLOG!A$1:A$7000,InsertVoiceSwitchActivateLOG!H$1:H$7000,0)))</f>
        <v>2.0800000000000003E-2</v>
      </c>
      <c r="L5064" s="61" t="str">
        <f t="shared" si="475"/>
        <v/>
      </c>
      <c r="M5064" s="61">
        <f t="shared" si="473"/>
        <v>16.499999999979309</v>
      </c>
      <c r="N5064" s="59" t="str">
        <f t="shared" si="471"/>
        <v/>
      </c>
      <c r="O5064" s="59" t="str">
        <f t="shared" si="472"/>
        <v/>
      </c>
    </row>
    <row r="5065" spans="1:15" ht="12.5" customHeight="1" x14ac:dyDescent="0.35">
      <c r="A5065" s="2">
        <v>101</v>
      </c>
      <c r="B5065" s="2" t="s">
        <v>54</v>
      </c>
      <c r="C5065" s="69">
        <v>212.07089999999999</v>
      </c>
      <c r="D5065" t="s">
        <v>50</v>
      </c>
      <c r="E5065" s="2" t="s">
        <v>41</v>
      </c>
      <c r="F5065" s="2" t="s">
        <v>55</v>
      </c>
      <c r="G5065" s="2"/>
      <c r="H5065" s="2" t="str">
        <f>IF(OR(G5065="",G5066="",G5067="",G5068=""),"",(SUMIF(A5065:A$7000,A5065,G5065:G$7000)))</f>
        <v/>
      </c>
      <c r="I5065" s="55" t="str">
        <f t="shared" si="474"/>
        <v/>
      </c>
      <c r="J5065" s="61" t="str">
        <f t="shared" si="470"/>
        <v/>
      </c>
      <c r="K5065" s="55">
        <f t="array" ref="K5065">(MAX(IF($A5065=InsertVoiceSwitchActivateLOG!A$1:A$7000,InsertVoiceSwitchActivateLOG!H$1:H$7000,0)))</f>
        <v>2.0800000000000003E-2</v>
      </c>
      <c r="L5065" s="55" t="str">
        <f t="shared" si="475"/>
        <v/>
      </c>
      <c r="M5065" s="55">
        <f t="shared" si="473"/>
        <v>18.200000000007321</v>
      </c>
      <c r="N5065" s="59" t="str">
        <f t="shared" si="471"/>
        <v/>
      </c>
      <c r="O5065" s="59" t="str">
        <f t="shared" si="472"/>
        <v/>
      </c>
    </row>
    <row r="5066" spans="1:15" ht="12.5" customHeight="1" x14ac:dyDescent="0.35">
      <c r="A5066" s="61">
        <v>101</v>
      </c>
      <c r="B5066" s="61" t="s">
        <v>54</v>
      </c>
      <c r="C5066" s="70">
        <v>212.09389999999999</v>
      </c>
      <c r="D5066" s="59" t="s">
        <v>50</v>
      </c>
      <c r="E5066" s="61" t="s">
        <v>41</v>
      </c>
      <c r="F5066" s="61" t="s">
        <v>55</v>
      </c>
      <c r="G5066" s="61"/>
      <c r="H5066" s="61" t="str">
        <f>IF(OR(G5066="",G5067="",G5068="",G5069=""),"",(SUMIF(A5066:A$7000,A5066,G5066:G$7000)))</f>
        <v/>
      </c>
      <c r="I5066" s="61" t="str">
        <f t="shared" si="474"/>
        <v/>
      </c>
      <c r="J5066" s="61" t="str">
        <f t="shared" si="470"/>
        <v/>
      </c>
      <c r="K5066" s="61">
        <f t="array" ref="K5066">(MAX(IF($A5066=InsertVoiceSwitchActivateLOG!A$1:A$7000,InsertVoiceSwitchActivateLOG!H$1:H$7000,0)))</f>
        <v>2.0800000000000003E-2</v>
      </c>
      <c r="L5066" s="61" t="str">
        <f t="shared" si="475"/>
        <v/>
      </c>
      <c r="M5066" s="61">
        <f t="shared" si="473"/>
        <v>22.999999999996135</v>
      </c>
      <c r="N5066" s="59" t="str">
        <f t="shared" si="471"/>
        <v/>
      </c>
      <c r="O5066" s="59" t="str">
        <f t="shared" si="472"/>
        <v/>
      </c>
    </row>
    <row r="5067" spans="1:15" ht="12.5" customHeight="1" x14ac:dyDescent="0.35">
      <c r="A5067" s="2">
        <v>101</v>
      </c>
      <c r="B5067" s="2" t="s">
        <v>54</v>
      </c>
      <c r="C5067" s="69">
        <v>212.11070000000001</v>
      </c>
      <c r="D5067" t="s">
        <v>50</v>
      </c>
      <c r="E5067" s="2" t="s">
        <v>41</v>
      </c>
      <c r="F5067" s="2" t="s">
        <v>55</v>
      </c>
      <c r="G5067" s="2"/>
      <c r="H5067" s="2" t="str">
        <f>IF(OR(G5067="",G5068="",G5069="",G5070=""),"",(SUMIF(A5067:A$7000,A5067,G5067:G$7000)))</f>
        <v/>
      </c>
      <c r="I5067" s="55" t="str">
        <f t="shared" si="474"/>
        <v/>
      </c>
      <c r="J5067" s="61" t="str">
        <f t="shared" si="470"/>
        <v/>
      </c>
      <c r="K5067" s="55">
        <f t="array" ref="K5067">(MAX(IF($A5067=InsertVoiceSwitchActivateLOG!A$1:A$7000,InsertVoiceSwitchActivateLOG!H$1:H$7000,0)))</f>
        <v>2.0800000000000003E-2</v>
      </c>
      <c r="L5067" s="55" t="str">
        <f t="shared" si="475"/>
        <v/>
      </c>
      <c r="M5067" s="55">
        <f t="shared" si="473"/>
        <v>16.80000000001769</v>
      </c>
      <c r="N5067" s="59" t="str">
        <f t="shared" si="471"/>
        <v/>
      </c>
      <c r="O5067" s="59" t="str">
        <f t="shared" si="472"/>
        <v/>
      </c>
    </row>
    <row r="5068" spans="1:15" ht="12.5" customHeight="1" x14ac:dyDescent="0.35">
      <c r="A5068" s="61">
        <v>101</v>
      </c>
      <c r="B5068" s="61" t="s">
        <v>54</v>
      </c>
      <c r="C5068" s="70">
        <v>212.12729999999999</v>
      </c>
      <c r="D5068" s="59" t="s">
        <v>50</v>
      </c>
      <c r="E5068" s="61" t="s">
        <v>41</v>
      </c>
      <c r="F5068" s="61" t="s">
        <v>55</v>
      </c>
      <c r="G5068" s="61"/>
      <c r="H5068" s="61" t="str">
        <f>IF(OR(G5068="",G5069="",G5070="",G5071=""),"",(SUMIF(A5068:A$7000,A5068,G5068:G$7000)))</f>
        <v/>
      </c>
      <c r="I5068" s="61" t="str">
        <f t="shared" si="474"/>
        <v/>
      </c>
      <c r="J5068" s="61" t="str">
        <f t="shared" si="470"/>
        <v/>
      </c>
      <c r="K5068" s="61">
        <f t="array" ref="K5068">(MAX(IF($A5068=InsertVoiceSwitchActivateLOG!A$1:A$7000,InsertVoiceSwitchActivateLOG!H$1:H$7000,0)))</f>
        <v>2.0800000000000003E-2</v>
      </c>
      <c r="L5068" s="61" t="str">
        <f t="shared" si="475"/>
        <v/>
      </c>
      <c r="M5068" s="61">
        <f t="shared" si="473"/>
        <v>16.599999999982629</v>
      </c>
      <c r="N5068" s="59" t="str">
        <f t="shared" si="471"/>
        <v/>
      </c>
      <c r="O5068" s="59" t="str">
        <f t="shared" si="472"/>
        <v/>
      </c>
    </row>
    <row r="5069" spans="1:15" ht="12.5" customHeight="1" x14ac:dyDescent="0.35">
      <c r="A5069" s="2">
        <v>101</v>
      </c>
      <c r="B5069" s="2" t="s">
        <v>54</v>
      </c>
      <c r="C5069" s="69">
        <v>212.1447</v>
      </c>
      <c r="D5069" t="s">
        <v>50</v>
      </c>
      <c r="E5069" s="2" t="s">
        <v>41</v>
      </c>
      <c r="F5069" s="2" t="s">
        <v>55</v>
      </c>
      <c r="G5069" s="2"/>
      <c r="H5069" s="2" t="str">
        <f>IF(OR(G5069="",G5070="",G5071="",G5072=""),"",(SUMIF(A5069:A$7000,A5069,G5069:G$7000)))</f>
        <v/>
      </c>
      <c r="I5069" s="55" t="str">
        <f t="shared" si="474"/>
        <v/>
      </c>
      <c r="J5069" s="61" t="str">
        <f t="shared" si="470"/>
        <v/>
      </c>
      <c r="K5069" s="55">
        <f t="array" ref="K5069">(MAX(IF($A5069=InsertVoiceSwitchActivateLOG!A$1:A$7000,InsertVoiceSwitchActivateLOG!H$1:H$7000,0)))</f>
        <v>2.0800000000000003E-2</v>
      </c>
      <c r="L5069" s="55" t="str">
        <f t="shared" si="475"/>
        <v/>
      </c>
      <c r="M5069" s="55">
        <f t="shared" si="473"/>
        <v>17.400000000009186</v>
      </c>
      <c r="N5069" s="59" t="str">
        <f t="shared" si="471"/>
        <v/>
      </c>
      <c r="O5069" s="59" t="str">
        <f t="shared" si="472"/>
        <v/>
      </c>
    </row>
    <row r="5070" spans="1:15" ht="12.5" customHeight="1" x14ac:dyDescent="0.35">
      <c r="A5070" s="61">
        <v>101</v>
      </c>
      <c r="B5070" s="61" t="s">
        <v>54</v>
      </c>
      <c r="C5070" s="70">
        <v>212.16139999999999</v>
      </c>
      <c r="D5070" s="59" t="s">
        <v>50</v>
      </c>
      <c r="E5070" s="61" t="s">
        <v>41</v>
      </c>
      <c r="F5070" s="61" t="s">
        <v>55</v>
      </c>
      <c r="G5070" s="61"/>
      <c r="H5070" s="61" t="str">
        <f>IF(OR(G5070="",G5071="",G5072="",G5073=""),"",(SUMIF(A5070:A$7000,A5070,G5070:G$7000)))</f>
        <v/>
      </c>
      <c r="I5070" s="61" t="str">
        <f t="shared" si="474"/>
        <v/>
      </c>
      <c r="J5070" s="61" t="str">
        <f t="shared" si="470"/>
        <v/>
      </c>
      <c r="K5070" s="61">
        <f t="array" ref="K5070">(MAX(IF($A5070=InsertVoiceSwitchActivateLOG!A$1:A$7000,InsertVoiceSwitchActivateLOG!H$1:H$7000,0)))</f>
        <v>2.0800000000000003E-2</v>
      </c>
      <c r="L5070" s="61" t="str">
        <f t="shared" si="475"/>
        <v/>
      </c>
      <c r="M5070" s="61">
        <f t="shared" si="473"/>
        <v>16.699999999985948</v>
      </c>
      <c r="N5070" s="59" t="str">
        <f t="shared" si="471"/>
        <v/>
      </c>
      <c r="O5070" s="59" t="str">
        <f t="shared" si="472"/>
        <v/>
      </c>
    </row>
    <row r="5071" spans="1:15" ht="12.5" customHeight="1" x14ac:dyDescent="0.35">
      <c r="A5071" s="2">
        <v>101</v>
      </c>
      <c r="B5071" s="2" t="s">
        <v>54</v>
      </c>
      <c r="C5071" s="69">
        <v>212.17750000000001</v>
      </c>
      <c r="D5071" t="s">
        <v>50</v>
      </c>
      <c r="E5071" s="2" t="s">
        <v>41</v>
      </c>
      <c r="F5071" s="2" t="s">
        <v>55</v>
      </c>
      <c r="G5071" s="2"/>
      <c r="H5071" s="2" t="str">
        <f>IF(OR(G5071="",G5072="",G5073="",G5074=""),"",(SUMIF(A5071:A$7000,A5071,G5071:G$7000)))</f>
        <v/>
      </c>
      <c r="I5071" s="55" t="str">
        <f t="shared" si="474"/>
        <v/>
      </c>
      <c r="J5071" s="61" t="str">
        <f t="shared" si="470"/>
        <v/>
      </c>
      <c r="K5071" s="55">
        <f t="array" ref="K5071">(MAX(IF($A5071=InsertVoiceSwitchActivateLOG!A$1:A$7000,InsertVoiceSwitchActivateLOG!H$1:H$7000,0)))</f>
        <v>2.0800000000000003E-2</v>
      </c>
      <c r="L5071" s="55" t="str">
        <f t="shared" si="475"/>
        <v/>
      </c>
      <c r="M5071" s="55">
        <f t="shared" si="473"/>
        <v>16.100000000022874</v>
      </c>
      <c r="N5071" s="59" t="str">
        <f t="shared" si="471"/>
        <v/>
      </c>
      <c r="O5071" s="59" t="str">
        <f t="shared" si="472"/>
        <v/>
      </c>
    </row>
    <row r="5072" spans="1:15" ht="12.5" customHeight="1" x14ac:dyDescent="0.35">
      <c r="A5072" s="61">
        <v>101</v>
      </c>
      <c r="B5072" s="61" t="s">
        <v>54</v>
      </c>
      <c r="C5072" s="70">
        <v>212.19380000000001</v>
      </c>
      <c r="D5072" s="59" t="s">
        <v>50</v>
      </c>
      <c r="E5072" s="61" t="s">
        <v>41</v>
      </c>
      <c r="F5072" s="61" t="s">
        <v>55</v>
      </c>
      <c r="G5072" s="61"/>
      <c r="H5072" s="61" t="str">
        <f>IF(OR(G5072="",G5073="",G5074="",G5075=""),"",(SUMIF(A5072:A$7000,A5072,G5072:G$7000)))</f>
        <v/>
      </c>
      <c r="I5072" s="61" t="str">
        <f t="shared" si="474"/>
        <v/>
      </c>
      <c r="J5072" s="61" t="str">
        <f t="shared" si="470"/>
        <v/>
      </c>
      <c r="K5072" s="61">
        <f t="array" ref="K5072">(MAX(IF($A5072=InsertVoiceSwitchActivateLOG!A$1:A$7000,InsertVoiceSwitchActivateLOG!H$1:H$7000,0)))</f>
        <v>2.0800000000000003E-2</v>
      </c>
      <c r="L5072" s="61" t="str">
        <f t="shared" si="475"/>
        <v/>
      </c>
      <c r="M5072" s="61">
        <f t="shared" si="473"/>
        <v>16.300000000001091</v>
      </c>
      <c r="N5072" s="59" t="str">
        <f t="shared" si="471"/>
        <v/>
      </c>
      <c r="O5072" s="59" t="str">
        <f t="shared" si="472"/>
        <v/>
      </c>
    </row>
    <row r="5073" spans="1:15" ht="12.5" customHeight="1" x14ac:dyDescent="0.35">
      <c r="A5073" s="2">
        <v>101</v>
      </c>
      <c r="B5073" s="2" t="s">
        <v>54</v>
      </c>
      <c r="C5073" s="69">
        <v>212.21010000000001</v>
      </c>
      <c r="D5073" t="s">
        <v>50</v>
      </c>
      <c r="E5073" s="2" t="s">
        <v>41</v>
      </c>
      <c r="F5073" s="2" t="s">
        <v>55</v>
      </c>
      <c r="G5073" s="2"/>
      <c r="H5073" s="2" t="str">
        <f>IF(OR(G5073="",G5074="",G5075="",G5076=""),"",(SUMIF(A5073:A$7000,A5073,G5073:G$7000)))</f>
        <v/>
      </c>
      <c r="I5073" s="55" t="str">
        <f t="shared" si="474"/>
        <v/>
      </c>
      <c r="J5073" s="61" t="str">
        <f t="shared" ref="J5073:J5136" si="476">IF(L5073="","",(VLOOKUP(A5073,A5073:E12057,5,FALSE)))</f>
        <v/>
      </c>
      <c r="K5073" s="55">
        <f t="array" ref="K5073">(MAX(IF($A5073=InsertVoiceSwitchActivateLOG!A$1:A$7000,InsertVoiceSwitchActivateLOG!H$1:H$7000,0)))</f>
        <v>2.0800000000000003E-2</v>
      </c>
      <c r="L5073" s="55" t="str">
        <f t="shared" si="475"/>
        <v/>
      </c>
      <c r="M5073" s="55">
        <f t="shared" si="473"/>
        <v>16.300000000001091</v>
      </c>
      <c r="N5073" s="59" t="str">
        <f t="shared" ref="N5073:N5136" si="477">IF(AND(G5073&gt;0,G5074&gt;0,G5072&gt;0),A5073,"")</f>
        <v/>
      </c>
      <c r="O5073" s="59" t="str">
        <f t="shared" ref="O5073:O5136" si="478">IF(N5073="","",(IF(G5073&gt;G5074,-1,1)))</f>
        <v/>
      </c>
    </row>
    <row r="5074" spans="1:15" ht="12.5" customHeight="1" x14ac:dyDescent="0.35">
      <c r="A5074" s="61">
        <v>101</v>
      </c>
      <c r="B5074" s="61" t="s">
        <v>54</v>
      </c>
      <c r="C5074" s="70">
        <v>212.2276</v>
      </c>
      <c r="D5074" s="59" t="s">
        <v>50</v>
      </c>
      <c r="E5074" s="61" t="s">
        <v>41</v>
      </c>
      <c r="F5074" s="61" t="s">
        <v>55</v>
      </c>
      <c r="G5074" s="61"/>
      <c r="H5074" s="61" t="str">
        <f>IF(OR(G5074="",G5075="",G5076="",G5077=""),"",(SUMIF(A5074:A$7000,A5074,G5074:G$7000)))</f>
        <v/>
      </c>
      <c r="I5074" s="61" t="str">
        <f t="shared" si="474"/>
        <v/>
      </c>
      <c r="J5074" s="61" t="str">
        <f t="shared" si="476"/>
        <v/>
      </c>
      <c r="K5074" s="61">
        <f t="array" ref="K5074">(MAX(IF($A5074=InsertVoiceSwitchActivateLOG!A$1:A$7000,InsertVoiceSwitchActivateLOG!H$1:H$7000,0)))</f>
        <v>2.0800000000000003E-2</v>
      </c>
      <c r="L5074" s="61" t="str">
        <f t="shared" si="475"/>
        <v/>
      </c>
      <c r="M5074" s="61">
        <f t="shared" ref="M5074:M5137" si="479">IF(A5074=A5073,ABS(C5074-C5073),0)*1000</f>
        <v>17.499999999984084</v>
      </c>
      <c r="N5074" s="59" t="str">
        <f t="shared" si="477"/>
        <v/>
      </c>
      <c r="O5074" s="59" t="str">
        <f t="shared" si="478"/>
        <v/>
      </c>
    </row>
    <row r="5075" spans="1:15" ht="12.5" customHeight="1" x14ac:dyDescent="0.35">
      <c r="A5075" s="2">
        <v>101</v>
      </c>
      <c r="B5075" s="2" t="s">
        <v>54</v>
      </c>
      <c r="C5075" s="69">
        <v>212.2466</v>
      </c>
      <c r="D5075" t="s">
        <v>50</v>
      </c>
      <c r="E5075" s="2" t="s">
        <v>41</v>
      </c>
      <c r="F5075" s="2" t="s">
        <v>55</v>
      </c>
      <c r="G5075" s="2"/>
      <c r="H5075" s="2" t="str">
        <f>IF(OR(G5075="",G5076="",G5077="",G5078=""),"",(SUMIF(A5075:A$7000,A5075,G5075:G$7000)))</f>
        <v/>
      </c>
      <c r="I5075" s="55" t="str">
        <f t="shared" si="474"/>
        <v/>
      </c>
      <c r="J5075" s="61" t="str">
        <f t="shared" si="476"/>
        <v/>
      </c>
      <c r="K5075" s="55">
        <f t="array" ref="K5075">(MAX(IF($A5075=InsertVoiceSwitchActivateLOG!A$1:A$7000,InsertVoiceSwitchActivateLOG!H$1:H$7000,0)))</f>
        <v>2.0800000000000003E-2</v>
      </c>
      <c r="L5075" s="55" t="str">
        <f t="shared" si="475"/>
        <v/>
      </c>
      <c r="M5075" s="55">
        <f t="shared" si="479"/>
        <v>19.000000000005457</v>
      </c>
      <c r="N5075" s="59" t="str">
        <f t="shared" si="477"/>
        <v/>
      </c>
      <c r="O5075" s="59" t="str">
        <f t="shared" si="478"/>
        <v/>
      </c>
    </row>
    <row r="5076" spans="1:15" ht="12.5" customHeight="1" x14ac:dyDescent="0.35">
      <c r="A5076" s="61">
        <v>101</v>
      </c>
      <c r="B5076" s="61" t="s">
        <v>54</v>
      </c>
      <c r="C5076" s="70">
        <v>212.2749</v>
      </c>
      <c r="D5076" s="59" t="s">
        <v>50</v>
      </c>
      <c r="E5076" s="61" t="s">
        <v>41</v>
      </c>
      <c r="F5076" s="61" t="s">
        <v>55</v>
      </c>
      <c r="G5076" s="61"/>
      <c r="H5076" s="61" t="str">
        <f>IF(OR(G5076="",G5077="",G5078="",G5079=""),"",(SUMIF(A5076:A$7000,A5076,G5076:G$7000)))</f>
        <v/>
      </c>
      <c r="I5076" s="61" t="str">
        <f t="shared" si="474"/>
        <v/>
      </c>
      <c r="J5076" s="61" t="str">
        <f t="shared" si="476"/>
        <v/>
      </c>
      <c r="K5076" s="61">
        <f t="array" ref="K5076">(MAX(IF($A5076=InsertVoiceSwitchActivateLOG!A$1:A$7000,InsertVoiceSwitchActivateLOG!H$1:H$7000,0)))</f>
        <v>2.0800000000000003E-2</v>
      </c>
      <c r="L5076" s="61" t="str">
        <f t="shared" si="475"/>
        <v/>
      </c>
      <c r="M5076" s="61">
        <f t="shared" si="479"/>
        <v>28.300000000001546</v>
      </c>
      <c r="N5076" s="59" t="str">
        <f t="shared" si="477"/>
        <v/>
      </c>
      <c r="O5076" s="59" t="str">
        <f t="shared" si="478"/>
        <v/>
      </c>
    </row>
    <row r="5077" spans="1:15" ht="12.5" customHeight="1" x14ac:dyDescent="0.35">
      <c r="A5077" s="2">
        <v>101</v>
      </c>
      <c r="B5077" s="2" t="s">
        <v>56</v>
      </c>
      <c r="C5077" s="69">
        <v>212.3073</v>
      </c>
      <c r="D5077" t="s">
        <v>50</v>
      </c>
      <c r="E5077" s="2" t="s">
        <v>41</v>
      </c>
      <c r="F5077" s="2" t="s">
        <v>55</v>
      </c>
      <c r="G5077" s="2">
        <v>1.1000000000000001E-3</v>
      </c>
      <c r="H5077" s="2">
        <f>IF(OR(G5077="",G5078="",G5079="",G5080=""),"",(SUMIF(A5077:A$7000,A5077,G5077:G$7000)))</f>
        <v>2.0800000000000003E-2</v>
      </c>
      <c r="I5077" s="55">
        <f t="shared" si="474"/>
        <v>101</v>
      </c>
      <c r="J5077" s="61" t="str">
        <f t="shared" si="476"/>
        <v>TaskD</v>
      </c>
      <c r="K5077" s="55">
        <f t="array" ref="K5077">(MAX(IF($A5077=InsertVoiceSwitchActivateLOG!A$1:A$7000,InsertVoiceSwitchActivateLOG!H$1:H$7000,0)))</f>
        <v>2.0800000000000003E-2</v>
      </c>
      <c r="L5077" s="55">
        <f t="shared" si="475"/>
        <v>212.3073</v>
      </c>
      <c r="M5077" s="55">
        <f t="shared" si="479"/>
        <v>32.399999999995543</v>
      </c>
      <c r="N5077" s="59" t="str">
        <f t="shared" si="477"/>
        <v/>
      </c>
      <c r="O5077" s="59" t="str">
        <f t="shared" si="478"/>
        <v/>
      </c>
    </row>
    <row r="5078" spans="1:15" ht="12.5" customHeight="1" x14ac:dyDescent="0.35">
      <c r="A5078" s="61">
        <v>101</v>
      </c>
      <c r="B5078" s="61" t="s">
        <v>56</v>
      </c>
      <c r="C5078" s="70">
        <v>212.32660000000001</v>
      </c>
      <c r="D5078" s="59" t="s">
        <v>50</v>
      </c>
      <c r="E5078" s="61" t="s">
        <v>41</v>
      </c>
      <c r="F5078" s="61" t="s">
        <v>55</v>
      </c>
      <c r="G5078" s="61">
        <v>1.1000000000000001E-3</v>
      </c>
      <c r="H5078" s="61">
        <f>IF(OR(G5078="",G5079="",G5080="",G5081=""),"",(SUMIF(A5078:A$7000,A5078,G5078:G$7000)))</f>
        <v>1.9700000000000002E-2</v>
      </c>
      <c r="I5078" s="61" t="str">
        <f t="shared" si="474"/>
        <v/>
      </c>
      <c r="J5078" s="61" t="str">
        <f t="shared" si="476"/>
        <v/>
      </c>
      <c r="K5078" s="61">
        <f t="array" ref="K5078">(MAX(IF($A5078=InsertVoiceSwitchActivateLOG!A$1:A$7000,InsertVoiceSwitchActivateLOG!H$1:H$7000,0)))</f>
        <v>2.0800000000000003E-2</v>
      </c>
      <c r="L5078" s="61" t="str">
        <f t="shared" si="475"/>
        <v/>
      </c>
      <c r="M5078" s="61">
        <f t="shared" si="479"/>
        <v>19.300000000015416</v>
      </c>
      <c r="N5078" s="59">
        <f t="shared" si="477"/>
        <v>101</v>
      </c>
      <c r="O5078" s="59">
        <f t="shared" si="478"/>
        <v>1</v>
      </c>
    </row>
    <row r="5079" spans="1:15" ht="12.5" customHeight="1" x14ac:dyDescent="0.35">
      <c r="A5079" s="2">
        <v>101</v>
      </c>
      <c r="B5079" s="2" t="s">
        <v>56</v>
      </c>
      <c r="C5079" s="69">
        <v>212.34530000000001</v>
      </c>
      <c r="D5079" t="s">
        <v>50</v>
      </c>
      <c r="E5079" s="2" t="s">
        <v>41</v>
      </c>
      <c r="F5079" s="2" t="s">
        <v>55</v>
      </c>
      <c r="G5079" s="2">
        <v>3.0999999999999999E-3</v>
      </c>
      <c r="H5079" s="2">
        <f>IF(OR(G5079="",G5080="",G5081="",G5082=""),"",(SUMIF(A5079:A$7000,A5079,G5079:G$7000)))</f>
        <v>1.8600000000000002E-2</v>
      </c>
      <c r="I5079" s="55" t="str">
        <f t="shared" si="474"/>
        <v/>
      </c>
      <c r="J5079" s="61" t="str">
        <f t="shared" si="476"/>
        <v/>
      </c>
      <c r="K5079" s="55">
        <f t="array" ref="K5079">(MAX(IF($A5079=InsertVoiceSwitchActivateLOG!A$1:A$7000,InsertVoiceSwitchActivateLOG!H$1:H$7000,0)))</f>
        <v>2.0800000000000003E-2</v>
      </c>
      <c r="L5079" s="55" t="str">
        <f t="shared" si="475"/>
        <v/>
      </c>
      <c r="M5079" s="55">
        <f t="shared" si="479"/>
        <v>18.699999999995498</v>
      </c>
      <c r="N5079" s="59">
        <f t="shared" si="477"/>
        <v>101</v>
      </c>
      <c r="O5079" s="59">
        <f t="shared" si="478"/>
        <v>-1</v>
      </c>
    </row>
    <row r="5080" spans="1:15" ht="12.5" customHeight="1" x14ac:dyDescent="0.35">
      <c r="A5080" s="61">
        <v>101</v>
      </c>
      <c r="B5080" s="61" t="s">
        <v>56</v>
      </c>
      <c r="C5080" s="70">
        <v>212.3657</v>
      </c>
      <c r="D5080" s="59" t="s">
        <v>50</v>
      </c>
      <c r="E5080" s="61" t="s">
        <v>41</v>
      </c>
      <c r="F5080" s="61" t="s">
        <v>55</v>
      </c>
      <c r="G5080" s="61">
        <v>2.7000000000000001E-3</v>
      </c>
      <c r="H5080" s="61">
        <f>IF(OR(G5080="",G5081="",G5082="",G5083=""),"",(SUMIF(A5080:A$7000,A5080,G5080:G$7000)))</f>
        <v>1.5500000000000002E-2</v>
      </c>
      <c r="I5080" s="61" t="str">
        <f t="shared" si="474"/>
        <v/>
      </c>
      <c r="J5080" s="61" t="str">
        <f t="shared" si="476"/>
        <v/>
      </c>
      <c r="K5080" s="61">
        <f t="array" ref="K5080">(MAX(IF($A5080=InsertVoiceSwitchActivateLOG!A$1:A$7000,InsertVoiceSwitchActivateLOG!H$1:H$7000,0)))</f>
        <v>2.0800000000000003E-2</v>
      </c>
      <c r="L5080" s="61" t="str">
        <f t="shared" si="475"/>
        <v/>
      </c>
      <c r="M5080" s="61">
        <f t="shared" si="479"/>
        <v>20.399999999995089</v>
      </c>
      <c r="N5080" s="59">
        <f t="shared" si="477"/>
        <v>101</v>
      </c>
      <c r="O5080" s="59">
        <f t="shared" si="478"/>
        <v>1</v>
      </c>
    </row>
    <row r="5081" spans="1:15" ht="12.5" customHeight="1" x14ac:dyDescent="0.35">
      <c r="A5081" s="2">
        <v>101</v>
      </c>
      <c r="B5081" s="2" t="s">
        <v>56</v>
      </c>
      <c r="C5081" s="69">
        <v>212.3837</v>
      </c>
      <c r="D5081" t="s">
        <v>50</v>
      </c>
      <c r="E5081" s="2" t="s">
        <v>41</v>
      </c>
      <c r="F5081" s="2" t="s">
        <v>55</v>
      </c>
      <c r="G5081" s="2">
        <v>2.7000000000000001E-3</v>
      </c>
      <c r="H5081" s="2">
        <f>IF(OR(G5081="",G5082="",G5083="",G5084=""),"",(SUMIF(A5081:A$7000,A5081,G5081:G$7000)))</f>
        <v>1.2799999999999999E-2</v>
      </c>
      <c r="I5081" s="55" t="str">
        <f t="shared" si="474"/>
        <v/>
      </c>
      <c r="J5081" s="61" t="str">
        <f t="shared" si="476"/>
        <v/>
      </c>
      <c r="K5081" s="55">
        <f t="array" ref="K5081">(MAX(IF($A5081=InsertVoiceSwitchActivateLOG!A$1:A$7000,InsertVoiceSwitchActivateLOG!H$1:H$7000,0)))</f>
        <v>2.0800000000000003E-2</v>
      </c>
      <c r="L5081" s="55" t="str">
        <f t="shared" si="475"/>
        <v/>
      </c>
      <c r="M5081" s="55">
        <f t="shared" si="479"/>
        <v>18.000000000000682</v>
      </c>
      <c r="N5081" s="59">
        <f t="shared" si="477"/>
        <v>101</v>
      </c>
      <c r="O5081" s="59">
        <f t="shared" si="478"/>
        <v>-1</v>
      </c>
    </row>
    <row r="5082" spans="1:15" ht="12.5" customHeight="1" x14ac:dyDescent="0.35">
      <c r="A5082" s="61">
        <v>101</v>
      </c>
      <c r="B5082" s="61" t="s">
        <v>56</v>
      </c>
      <c r="C5082" s="70">
        <v>212.40459999999999</v>
      </c>
      <c r="D5082" s="59" t="s">
        <v>50</v>
      </c>
      <c r="E5082" s="61" t="s">
        <v>41</v>
      </c>
      <c r="F5082" s="61" t="s">
        <v>55</v>
      </c>
      <c r="G5082" s="61">
        <v>1.1999999999999999E-3</v>
      </c>
      <c r="H5082" s="61">
        <f>IF(OR(G5082="",G5083="",G5084="",G5085=""),"",(SUMIF(A5082:A$7000,A5082,G5082:G$7000)))</f>
        <v>1.01E-2</v>
      </c>
      <c r="I5082" s="61" t="str">
        <f t="shared" ref="I5082:I5145" si="480">IF(L5082="","",A5082)</f>
        <v/>
      </c>
      <c r="J5082" s="61" t="str">
        <f t="shared" si="476"/>
        <v/>
      </c>
      <c r="K5082" s="61">
        <f t="array" ref="K5082">(MAX(IF($A5082=InsertVoiceSwitchActivateLOG!A$1:A$7000,InsertVoiceSwitchActivateLOG!H$1:H$7000,0)))</f>
        <v>2.0800000000000003E-2</v>
      </c>
      <c r="L5082" s="61" t="str">
        <f t="shared" ref="L5082:L5145" si="481">IF(H5082="","",IF(AND(H5081="",H5080="",H5079=""),C5082,""))</f>
        <v/>
      </c>
      <c r="M5082" s="61">
        <f t="shared" si="479"/>
        <v>20.899999999983265</v>
      </c>
      <c r="N5082" s="59">
        <f t="shared" si="477"/>
        <v>101</v>
      </c>
      <c r="O5082" s="59">
        <f t="shared" si="478"/>
        <v>1</v>
      </c>
    </row>
    <row r="5083" spans="1:15" ht="12.5" customHeight="1" x14ac:dyDescent="0.35">
      <c r="A5083" s="2">
        <v>101</v>
      </c>
      <c r="B5083" s="2" t="s">
        <v>56</v>
      </c>
      <c r="C5083" s="69">
        <v>212.42429999999999</v>
      </c>
      <c r="D5083" t="s">
        <v>50</v>
      </c>
      <c r="E5083" s="2" t="s">
        <v>41</v>
      </c>
      <c r="F5083" s="2" t="s">
        <v>55</v>
      </c>
      <c r="G5083" s="2">
        <v>1.9E-3</v>
      </c>
      <c r="H5083" s="2">
        <f>IF(OR(G5083="",G5084="",G5085="",G5086=""),"",(SUMIF(A5083:A$7000,A5083,G5083:G$7000)))</f>
        <v>8.8999999999999999E-3</v>
      </c>
      <c r="I5083" s="55" t="str">
        <f t="shared" si="480"/>
        <v/>
      </c>
      <c r="J5083" s="61" t="str">
        <f t="shared" si="476"/>
        <v/>
      </c>
      <c r="K5083" s="55">
        <f t="array" ref="K5083">(MAX(IF($A5083=InsertVoiceSwitchActivateLOG!A$1:A$7000,InsertVoiceSwitchActivateLOG!H$1:H$7000,0)))</f>
        <v>2.0800000000000003E-2</v>
      </c>
      <c r="L5083" s="55" t="str">
        <f t="shared" si="481"/>
        <v/>
      </c>
      <c r="M5083" s="55">
        <f t="shared" si="479"/>
        <v>19.700000000000273</v>
      </c>
      <c r="N5083" s="59">
        <f t="shared" si="477"/>
        <v>101</v>
      </c>
      <c r="O5083" s="59">
        <f t="shared" si="478"/>
        <v>-1</v>
      </c>
    </row>
    <row r="5084" spans="1:15" ht="12.5" customHeight="1" x14ac:dyDescent="0.35">
      <c r="A5084" s="61">
        <v>101</v>
      </c>
      <c r="B5084" s="61" t="s">
        <v>56</v>
      </c>
      <c r="C5084" s="70">
        <v>212.4402</v>
      </c>
      <c r="D5084" s="59" t="s">
        <v>50</v>
      </c>
      <c r="E5084" s="61" t="s">
        <v>41</v>
      </c>
      <c r="F5084" s="61" t="s">
        <v>55</v>
      </c>
      <c r="G5084" s="61">
        <v>1.6000000000000001E-3</v>
      </c>
      <c r="H5084" s="61">
        <f>IF(OR(G5084="",G5085="",G5086="",G5087=""),"",(SUMIF(A5084:A$7000,A5084,G5084:G$7000)))</f>
        <v>7.0000000000000001E-3</v>
      </c>
      <c r="I5084" s="61" t="str">
        <f t="shared" si="480"/>
        <v/>
      </c>
      <c r="J5084" s="61" t="str">
        <f t="shared" si="476"/>
        <v/>
      </c>
      <c r="K5084" s="61">
        <f t="array" ref="K5084">(MAX(IF($A5084=InsertVoiceSwitchActivateLOG!A$1:A$7000,InsertVoiceSwitchActivateLOG!H$1:H$7000,0)))</f>
        <v>2.0800000000000003E-2</v>
      </c>
      <c r="L5084" s="61" t="str">
        <f t="shared" si="481"/>
        <v/>
      </c>
      <c r="M5084" s="61">
        <f t="shared" si="479"/>
        <v>15.900000000016234</v>
      </c>
      <c r="N5084" s="59">
        <f t="shared" si="477"/>
        <v>101</v>
      </c>
      <c r="O5084" s="59">
        <f t="shared" si="478"/>
        <v>1</v>
      </c>
    </row>
    <row r="5085" spans="1:15" ht="12.5" customHeight="1" x14ac:dyDescent="0.35">
      <c r="A5085" s="2">
        <v>101</v>
      </c>
      <c r="B5085" s="2" t="s">
        <v>56</v>
      </c>
      <c r="C5085" s="69">
        <v>212.4572</v>
      </c>
      <c r="D5085" t="s">
        <v>50</v>
      </c>
      <c r="E5085" s="2" t="s">
        <v>41</v>
      </c>
      <c r="F5085" s="2" t="s">
        <v>55</v>
      </c>
      <c r="G5085" s="2">
        <v>1.9E-3</v>
      </c>
      <c r="H5085" s="2">
        <f>IF(OR(G5085="",G5086="",G5087="",G5088=""),"",(SUMIF(A5085:A$7000,A5085,G5085:G$7000)))</f>
        <v>5.4000000000000003E-3</v>
      </c>
      <c r="I5085" s="55" t="str">
        <f t="shared" si="480"/>
        <v/>
      </c>
      <c r="J5085" s="61" t="str">
        <f t="shared" si="476"/>
        <v/>
      </c>
      <c r="K5085" s="55">
        <f t="array" ref="K5085">(MAX(IF($A5085=InsertVoiceSwitchActivateLOG!A$1:A$7000,InsertVoiceSwitchActivateLOG!H$1:H$7000,0)))</f>
        <v>2.0800000000000003E-2</v>
      </c>
      <c r="L5085" s="55" t="str">
        <f t="shared" si="481"/>
        <v/>
      </c>
      <c r="M5085" s="55">
        <f t="shared" si="479"/>
        <v>16.999999999995907</v>
      </c>
      <c r="N5085" s="59">
        <f t="shared" si="477"/>
        <v>101</v>
      </c>
      <c r="O5085" s="59">
        <f t="shared" si="478"/>
        <v>1</v>
      </c>
    </row>
    <row r="5086" spans="1:15" ht="12.5" customHeight="1" x14ac:dyDescent="0.35">
      <c r="A5086" s="61">
        <v>101</v>
      </c>
      <c r="B5086" s="61" t="s">
        <v>56</v>
      </c>
      <c r="C5086" s="70">
        <v>212.47579999999999</v>
      </c>
      <c r="D5086" s="59" t="s">
        <v>50</v>
      </c>
      <c r="E5086" s="61" t="s">
        <v>41</v>
      </c>
      <c r="F5086" s="61" t="s">
        <v>55</v>
      </c>
      <c r="G5086" s="61">
        <v>1.9E-3</v>
      </c>
      <c r="H5086" s="61">
        <f>IF(OR(G5086="",G5087="",G5088="",G5089=""),"",(SUMIF(A5086:A$7000,A5086,G5086:G$7000)))</f>
        <v>3.4999999999999996E-3</v>
      </c>
      <c r="I5086" s="61" t="str">
        <f t="shared" si="480"/>
        <v/>
      </c>
      <c r="J5086" s="61" t="str">
        <f t="shared" si="476"/>
        <v/>
      </c>
      <c r="K5086" s="61">
        <f t="array" ref="K5086">(MAX(IF($A5086=InsertVoiceSwitchActivateLOG!A$1:A$7000,InsertVoiceSwitchActivateLOG!H$1:H$7000,0)))</f>
        <v>2.0800000000000003E-2</v>
      </c>
      <c r="L5086" s="61" t="str">
        <f t="shared" si="481"/>
        <v/>
      </c>
      <c r="M5086" s="61">
        <f t="shared" si="479"/>
        <v>18.599999999992178</v>
      </c>
      <c r="N5086" s="59">
        <f t="shared" si="477"/>
        <v>101</v>
      </c>
      <c r="O5086" s="59">
        <f t="shared" si="478"/>
        <v>-1</v>
      </c>
    </row>
    <row r="5087" spans="1:15" ht="12.5" customHeight="1" x14ac:dyDescent="0.35">
      <c r="A5087" s="2">
        <v>101</v>
      </c>
      <c r="B5087" s="2" t="s">
        <v>56</v>
      </c>
      <c r="C5087" s="69">
        <v>212.5076</v>
      </c>
      <c r="D5087" t="s">
        <v>50</v>
      </c>
      <c r="E5087" s="2" t="s">
        <v>41</v>
      </c>
      <c r="F5087" s="2" t="s">
        <v>55</v>
      </c>
      <c r="G5087" s="2">
        <v>1.1999999999999999E-3</v>
      </c>
      <c r="H5087" s="2" t="str">
        <f>IF(OR(G5087="",G5088="",G5089="",G5090=""),"",(SUMIF(A5087:A$7000,A5087,G5087:G$7000)))</f>
        <v/>
      </c>
      <c r="I5087" s="55" t="str">
        <f t="shared" si="480"/>
        <v/>
      </c>
      <c r="J5087" s="61" t="str">
        <f t="shared" si="476"/>
        <v/>
      </c>
      <c r="K5087" s="55">
        <f t="array" ref="K5087">(MAX(IF($A5087=InsertVoiceSwitchActivateLOG!A$1:A$7000,InsertVoiceSwitchActivateLOG!H$1:H$7000,0)))</f>
        <v>2.0800000000000003E-2</v>
      </c>
      <c r="L5087" s="55" t="str">
        <f t="shared" si="481"/>
        <v/>
      </c>
      <c r="M5087" s="55">
        <f t="shared" si="479"/>
        <v>31.800000000004047</v>
      </c>
      <c r="N5087" s="59">
        <f t="shared" si="477"/>
        <v>101</v>
      </c>
      <c r="O5087" s="59">
        <f t="shared" si="478"/>
        <v>-1</v>
      </c>
    </row>
    <row r="5088" spans="1:15" ht="12.5" customHeight="1" x14ac:dyDescent="0.35">
      <c r="A5088" s="61">
        <v>101</v>
      </c>
      <c r="B5088" s="61" t="s">
        <v>54</v>
      </c>
      <c r="C5088" s="70">
        <v>212.52600000000001</v>
      </c>
      <c r="D5088" s="59" t="s">
        <v>50</v>
      </c>
      <c r="E5088" s="61" t="s">
        <v>41</v>
      </c>
      <c r="F5088" s="61" t="s">
        <v>55</v>
      </c>
      <c r="G5088" s="61">
        <v>2.9999999999999997E-4</v>
      </c>
      <c r="H5088" s="61" t="str">
        <f>IF(OR(G5088="",G5089="",G5090="",G5091=""),"",(SUMIF(A5088:A$7000,A5088,G5088:G$7000)))</f>
        <v/>
      </c>
      <c r="I5088" s="61" t="str">
        <f t="shared" si="480"/>
        <v/>
      </c>
      <c r="J5088" s="61" t="str">
        <f t="shared" si="476"/>
        <v/>
      </c>
      <c r="K5088" s="61">
        <f t="array" ref="K5088">(MAX(IF($A5088=InsertVoiceSwitchActivateLOG!A$1:A$7000,InsertVoiceSwitchActivateLOG!H$1:H$7000,0)))</f>
        <v>2.0800000000000003E-2</v>
      </c>
      <c r="L5088" s="61" t="str">
        <f t="shared" si="481"/>
        <v/>
      </c>
      <c r="M5088" s="61">
        <f t="shared" si="479"/>
        <v>18.400000000013961</v>
      </c>
      <c r="N5088" s="59">
        <f t="shared" si="477"/>
        <v>101</v>
      </c>
      <c r="O5088" s="59">
        <f t="shared" si="478"/>
        <v>-1</v>
      </c>
    </row>
    <row r="5089" spans="1:15" ht="12.5" customHeight="1" x14ac:dyDescent="0.35">
      <c r="A5089" s="2">
        <v>101</v>
      </c>
      <c r="B5089" s="2" t="s">
        <v>54</v>
      </c>
      <c r="C5089" s="69">
        <v>212.5513</v>
      </c>
      <c r="D5089" t="s">
        <v>50</v>
      </c>
      <c r="E5089" s="2" t="s">
        <v>41</v>
      </c>
      <c r="F5089" s="2" t="s">
        <v>55</v>
      </c>
      <c r="G5089" s="2">
        <v>1E-4</v>
      </c>
      <c r="H5089" s="2" t="str">
        <f>IF(OR(G5089="",G5090="",G5091="",G5092=""),"",(SUMIF(A5089:A$7000,A5089,G5089:G$7000)))</f>
        <v/>
      </c>
      <c r="I5089" s="55" t="str">
        <f t="shared" si="480"/>
        <v/>
      </c>
      <c r="J5089" s="61" t="str">
        <f t="shared" si="476"/>
        <v/>
      </c>
      <c r="K5089" s="55">
        <f t="array" ref="K5089">(MAX(IF($A5089=InsertVoiceSwitchActivateLOG!A$1:A$7000,InsertVoiceSwitchActivateLOG!H$1:H$7000,0)))</f>
        <v>2.0800000000000003E-2</v>
      </c>
      <c r="L5089" s="55" t="str">
        <f t="shared" si="481"/>
        <v/>
      </c>
      <c r="M5089" s="55">
        <f t="shared" si="479"/>
        <v>25.299999999987222</v>
      </c>
      <c r="N5089" s="59" t="str">
        <f t="shared" si="477"/>
        <v/>
      </c>
      <c r="O5089" s="59" t="str">
        <f t="shared" si="478"/>
        <v/>
      </c>
    </row>
    <row r="5090" spans="1:15" ht="12.5" customHeight="1" x14ac:dyDescent="0.35">
      <c r="A5090" s="61">
        <v>101</v>
      </c>
      <c r="B5090" s="61" t="s">
        <v>54</v>
      </c>
      <c r="C5090" s="70">
        <v>212.56979999999999</v>
      </c>
      <c r="D5090" s="59" t="s">
        <v>50</v>
      </c>
      <c r="E5090" s="61" t="s">
        <v>41</v>
      </c>
      <c r="F5090" s="61" t="s">
        <v>55</v>
      </c>
      <c r="G5090" s="61"/>
      <c r="H5090" s="61" t="str">
        <f>IF(OR(G5090="",G5091="",G5092="",G5093=""),"",(SUMIF(A5090:A$7000,A5090,G5090:G$7000)))</f>
        <v/>
      </c>
      <c r="I5090" s="61" t="str">
        <f t="shared" si="480"/>
        <v/>
      </c>
      <c r="J5090" s="61" t="str">
        <f t="shared" si="476"/>
        <v/>
      </c>
      <c r="K5090" s="61">
        <f t="array" ref="K5090">(MAX(IF($A5090=InsertVoiceSwitchActivateLOG!A$1:A$7000,InsertVoiceSwitchActivateLOG!H$1:H$7000,0)))</f>
        <v>2.0800000000000003E-2</v>
      </c>
      <c r="L5090" s="61" t="str">
        <f t="shared" si="481"/>
        <v/>
      </c>
      <c r="M5090" s="61">
        <f t="shared" si="479"/>
        <v>18.499999999988859</v>
      </c>
      <c r="N5090" s="59" t="str">
        <f t="shared" si="477"/>
        <v/>
      </c>
      <c r="O5090" s="59" t="str">
        <f t="shared" si="478"/>
        <v/>
      </c>
    </row>
    <row r="5091" spans="1:15" ht="12.5" customHeight="1" x14ac:dyDescent="0.35">
      <c r="A5091" s="2">
        <v>101</v>
      </c>
      <c r="B5091" s="2" t="s">
        <v>54</v>
      </c>
      <c r="C5091" s="69">
        <v>212.5909</v>
      </c>
      <c r="D5091" t="s">
        <v>50</v>
      </c>
      <c r="E5091" s="2" t="s">
        <v>41</v>
      </c>
      <c r="F5091" s="2" t="s">
        <v>55</v>
      </c>
      <c r="G5091" s="2"/>
      <c r="H5091" s="2" t="str">
        <f>IF(OR(G5091="",G5092="",G5093="",G5094=""),"",(SUMIF(A5091:A$7000,A5091,G5091:G$7000)))</f>
        <v/>
      </c>
      <c r="I5091" s="55" t="str">
        <f t="shared" si="480"/>
        <v/>
      </c>
      <c r="J5091" s="61" t="str">
        <f t="shared" si="476"/>
        <v/>
      </c>
      <c r="K5091" s="55">
        <f t="array" ref="K5091">(MAX(IF($A5091=InsertVoiceSwitchActivateLOG!A$1:A$7000,InsertVoiceSwitchActivateLOG!H$1:H$7000,0)))</f>
        <v>2.0800000000000003E-2</v>
      </c>
      <c r="L5091" s="55" t="str">
        <f t="shared" si="481"/>
        <v/>
      </c>
      <c r="M5091" s="55">
        <f t="shared" si="479"/>
        <v>21.100000000018326</v>
      </c>
      <c r="N5091" s="59" t="str">
        <f t="shared" si="477"/>
        <v/>
      </c>
      <c r="O5091" s="59" t="str">
        <f t="shared" si="478"/>
        <v/>
      </c>
    </row>
    <row r="5092" spans="1:15" ht="12.5" customHeight="1" x14ac:dyDescent="0.35">
      <c r="A5092" s="61">
        <v>101</v>
      </c>
      <c r="B5092" s="61" t="s">
        <v>54</v>
      </c>
      <c r="C5092" s="70">
        <v>212.6123</v>
      </c>
      <c r="D5092" s="59" t="s">
        <v>50</v>
      </c>
      <c r="E5092" s="61" t="s">
        <v>41</v>
      </c>
      <c r="F5092" s="61" t="s">
        <v>55</v>
      </c>
      <c r="G5092" s="61"/>
      <c r="H5092" s="61" t="str">
        <f>IF(OR(G5092="",G5093="",G5094="",G5095=""),"",(SUMIF(A5092:A$7000,A5092,G5092:G$7000)))</f>
        <v/>
      </c>
      <c r="I5092" s="61" t="str">
        <f t="shared" si="480"/>
        <v/>
      </c>
      <c r="J5092" s="61" t="str">
        <f t="shared" si="476"/>
        <v/>
      </c>
      <c r="K5092" s="61">
        <f t="array" ref="K5092">(MAX(IF($A5092=InsertVoiceSwitchActivateLOG!A$1:A$7000,InsertVoiceSwitchActivateLOG!H$1:H$7000,0)))</f>
        <v>2.0800000000000003E-2</v>
      </c>
      <c r="L5092" s="61" t="str">
        <f t="shared" si="481"/>
        <v/>
      </c>
      <c r="M5092" s="61">
        <f t="shared" si="479"/>
        <v>21.399999999999864</v>
      </c>
      <c r="N5092" s="59" t="str">
        <f t="shared" si="477"/>
        <v/>
      </c>
      <c r="O5092" s="59" t="str">
        <f t="shared" si="478"/>
        <v/>
      </c>
    </row>
    <row r="5093" spans="1:15" ht="12.5" customHeight="1" x14ac:dyDescent="0.35">
      <c r="A5093" s="2">
        <v>101</v>
      </c>
      <c r="B5093" s="2" t="s">
        <v>54</v>
      </c>
      <c r="C5093" s="69">
        <v>212.6285</v>
      </c>
      <c r="D5093" t="s">
        <v>50</v>
      </c>
      <c r="E5093" s="2" t="s">
        <v>41</v>
      </c>
      <c r="F5093" s="2" t="s">
        <v>55</v>
      </c>
      <c r="G5093" s="2"/>
      <c r="H5093" s="2" t="str">
        <f>IF(OR(G5093="",G5094="",G5095="",G5096=""),"",(SUMIF(A5093:A$7000,A5093,G5093:G$7000)))</f>
        <v/>
      </c>
      <c r="I5093" s="55" t="str">
        <f t="shared" si="480"/>
        <v/>
      </c>
      <c r="J5093" s="61" t="str">
        <f t="shared" si="476"/>
        <v/>
      </c>
      <c r="K5093" s="55">
        <f t="array" ref="K5093">(MAX(IF($A5093=InsertVoiceSwitchActivateLOG!A$1:A$7000,InsertVoiceSwitchActivateLOG!H$1:H$7000,0)))</f>
        <v>2.0800000000000003E-2</v>
      </c>
      <c r="L5093" s="55" t="str">
        <f t="shared" si="481"/>
        <v/>
      </c>
      <c r="M5093" s="55">
        <f t="shared" si="479"/>
        <v>16.199999999997772</v>
      </c>
      <c r="N5093" s="59" t="str">
        <f t="shared" si="477"/>
        <v/>
      </c>
      <c r="O5093" s="59" t="str">
        <f t="shared" si="478"/>
        <v/>
      </c>
    </row>
    <row r="5094" spans="1:15" ht="12.5" customHeight="1" x14ac:dyDescent="0.35">
      <c r="A5094" s="61">
        <v>101</v>
      </c>
      <c r="B5094" s="61" t="s">
        <v>54</v>
      </c>
      <c r="C5094" s="70">
        <v>212.64609999999999</v>
      </c>
      <c r="D5094" s="59" t="s">
        <v>50</v>
      </c>
      <c r="E5094" s="61" t="s">
        <v>41</v>
      </c>
      <c r="F5094" s="61" t="s">
        <v>55</v>
      </c>
      <c r="G5094" s="61"/>
      <c r="H5094" s="61" t="str">
        <f>IF(OR(G5094="",G5095="",G5096="",G5097=""),"",(SUMIF(A5094:A$7000,A5094,G5094:G$7000)))</f>
        <v/>
      </c>
      <c r="I5094" s="61" t="str">
        <f t="shared" si="480"/>
        <v/>
      </c>
      <c r="J5094" s="61" t="str">
        <f t="shared" si="476"/>
        <v/>
      </c>
      <c r="K5094" s="61">
        <f t="array" ref="K5094">(MAX(IF($A5094=InsertVoiceSwitchActivateLOG!A$1:A$7000,InsertVoiceSwitchActivateLOG!H$1:H$7000,0)))</f>
        <v>2.0800000000000003E-2</v>
      </c>
      <c r="L5094" s="61" t="str">
        <f t="shared" si="481"/>
        <v/>
      </c>
      <c r="M5094" s="61">
        <f t="shared" si="479"/>
        <v>17.599999999987403</v>
      </c>
      <c r="N5094" s="59" t="str">
        <f t="shared" si="477"/>
        <v/>
      </c>
      <c r="O5094" s="59" t="str">
        <f t="shared" si="478"/>
        <v/>
      </c>
    </row>
    <row r="5095" spans="1:15" ht="12.5" customHeight="1" x14ac:dyDescent="0.35">
      <c r="A5095" s="2">
        <v>101</v>
      </c>
      <c r="B5095" s="2" t="s">
        <v>54</v>
      </c>
      <c r="C5095" s="69">
        <v>212.6626</v>
      </c>
      <c r="D5095" t="s">
        <v>50</v>
      </c>
      <c r="E5095" s="2" t="s">
        <v>41</v>
      </c>
      <c r="F5095" s="2" t="s">
        <v>55</v>
      </c>
      <c r="G5095" s="2"/>
      <c r="H5095" s="2" t="str">
        <f>IF(OR(G5095="",G5096="",G5097="",G5098=""),"",(SUMIF(A5095:A$7000,A5095,G5095:G$7000)))</f>
        <v/>
      </c>
      <c r="I5095" s="55" t="str">
        <f t="shared" si="480"/>
        <v/>
      </c>
      <c r="J5095" s="61" t="str">
        <f t="shared" si="476"/>
        <v/>
      </c>
      <c r="K5095" s="55">
        <f t="array" ref="K5095">(MAX(IF($A5095=InsertVoiceSwitchActivateLOG!A$1:A$7000,InsertVoiceSwitchActivateLOG!H$1:H$7000,0)))</f>
        <v>2.0800000000000003E-2</v>
      </c>
      <c r="L5095" s="55" t="str">
        <f t="shared" si="481"/>
        <v/>
      </c>
      <c r="M5095" s="55">
        <f t="shared" si="479"/>
        <v>16.500000000007731</v>
      </c>
      <c r="N5095" s="59" t="str">
        <f t="shared" si="477"/>
        <v/>
      </c>
      <c r="O5095" s="59" t="str">
        <f t="shared" si="478"/>
        <v/>
      </c>
    </row>
    <row r="5096" spans="1:15" ht="12.5" customHeight="1" x14ac:dyDescent="0.35">
      <c r="A5096" s="61">
        <v>101</v>
      </c>
      <c r="B5096" s="61" t="s">
        <v>54</v>
      </c>
      <c r="C5096" s="70">
        <v>212.68010000000001</v>
      </c>
      <c r="D5096" s="59" t="s">
        <v>50</v>
      </c>
      <c r="E5096" s="61" t="s">
        <v>41</v>
      </c>
      <c r="F5096" s="61" t="s">
        <v>55</v>
      </c>
      <c r="G5096" s="61"/>
      <c r="H5096" s="61" t="str">
        <f>IF(OR(G5096="",G5097="",G5098="",G5099=""),"",(SUMIF(A5096:A$7000,A5096,G5096:G$7000)))</f>
        <v/>
      </c>
      <c r="I5096" s="61" t="str">
        <f t="shared" si="480"/>
        <v/>
      </c>
      <c r="J5096" s="61" t="str">
        <f t="shared" si="476"/>
        <v/>
      </c>
      <c r="K5096" s="61">
        <f t="array" ref="K5096">(MAX(IF($A5096=InsertVoiceSwitchActivateLOG!A$1:A$7000,InsertVoiceSwitchActivateLOG!H$1:H$7000,0)))</f>
        <v>2.0800000000000003E-2</v>
      </c>
      <c r="L5096" s="61" t="str">
        <f t="shared" si="481"/>
        <v/>
      </c>
      <c r="M5096" s="61">
        <f t="shared" si="479"/>
        <v>17.500000000012506</v>
      </c>
      <c r="N5096" s="59" t="str">
        <f t="shared" si="477"/>
        <v/>
      </c>
      <c r="O5096" s="59" t="str">
        <f t="shared" si="478"/>
        <v/>
      </c>
    </row>
    <row r="5097" spans="1:15" ht="12.5" customHeight="1" x14ac:dyDescent="0.35">
      <c r="A5097" s="2">
        <v>101</v>
      </c>
      <c r="B5097" s="2" t="s">
        <v>54</v>
      </c>
      <c r="C5097" s="69">
        <v>212.70599999999999</v>
      </c>
      <c r="D5097" t="s">
        <v>50</v>
      </c>
      <c r="E5097" s="2" t="s">
        <v>41</v>
      </c>
      <c r="F5097" s="2" t="s">
        <v>55</v>
      </c>
      <c r="G5097" s="2"/>
      <c r="H5097" s="2" t="str">
        <f>IF(OR(G5097="",G5098="",G5099="",G5100=""),"",(SUMIF(A5097:A$7000,A5097,G5097:G$7000)))</f>
        <v/>
      </c>
      <c r="I5097" s="55" t="str">
        <f t="shared" si="480"/>
        <v/>
      </c>
      <c r="J5097" s="61" t="str">
        <f t="shared" si="476"/>
        <v/>
      </c>
      <c r="K5097" s="55">
        <f t="array" ref="K5097">(MAX(IF($A5097=InsertVoiceSwitchActivateLOG!A$1:A$7000,InsertVoiceSwitchActivateLOG!H$1:H$7000,0)))</f>
        <v>2.0800000000000003E-2</v>
      </c>
      <c r="L5097" s="55" t="str">
        <f t="shared" si="481"/>
        <v/>
      </c>
      <c r="M5097" s="55">
        <f t="shared" si="479"/>
        <v>25.899999999978718</v>
      </c>
      <c r="N5097" s="59" t="str">
        <f t="shared" si="477"/>
        <v/>
      </c>
      <c r="O5097" s="59" t="str">
        <f t="shared" si="478"/>
        <v/>
      </c>
    </row>
    <row r="5098" spans="1:15" ht="12.5" customHeight="1" x14ac:dyDescent="0.35">
      <c r="A5098" s="61">
        <v>101</v>
      </c>
      <c r="B5098" s="61" t="s">
        <v>54</v>
      </c>
      <c r="C5098" s="70">
        <v>212.7244</v>
      </c>
      <c r="D5098" s="59" t="s">
        <v>50</v>
      </c>
      <c r="E5098" s="61" t="s">
        <v>41</v>
      </c>
      <c r="F5098" s="61" t="s">
        <v>55</v>
      </c>
      <c r="G5098" s="61"/>
      <c r="H5098" s="61" t="str">
        <f>IF(OR(G5098="",G5099="",G5100="",G5101=""),"",(SUMIF(A5098:A$7000,A5098,G5098:G$7000)))</f>
        <v/>
      </c>
      <c r="I5098" s="61" t="str">
        <f t="shared" si="480"/>
        <v/>
      </c>
      <c r="J5098" s="61" t="str">
        <f t="shared" si="476"/>
        <v/>
      </c>
      <c r="K5098" s="61">
        <f t="array" ref="K5098">(MAX(IF($A5098=InsertVoiceSwitchActivateLOG!A$1:A$7000,InsertVoiceSwitchActivateLOG!H$1:H$7000,0)))</f>
        <v>2.0800000000000003E-2</v>
      </c>
      <c r="L5098" s="61" t="str">
        <f t="shared" si="481"/>
        <v/>
      </c>
      <c r="M5098" s="61">
        <f t="shared" si="479"/>
        <v>18.400000000013961</v>
      </c>
      <c r="N5098" s="59" t="str">
        <f t="shared" si="477"/>
        <v/>
      </c>
      <c r="O5098" s="59" t="str">
        <f t="shared" si="478"/>
        <v/>
      </c>
    </row>
    <row r="5099" spans="1:15" ht="12.5" customHeight="1" x14ac:dyDescent="0.35">
      <c r="A5099" s="2">
        <v>101</v>
      </c>
      <c r="B5099" s="2" t="s">
        <v>54</v>
      </c>
      <c r="C5099" s="69">
        <v>212.74010000000001</v>
      </c>
      <c r="D5099" t="s">
        <v>50</v>
      </c>
      <c r="E5099" s="2" t="s">
        <v>41</v>
      </c>
      <c r="F5099" s="2" t="s">
        <v>55</v>
      </c>
      <c r="G5099" s="2"/>
      <c r="H5099" s="2" t="str">
        <f>IF(OR(G5099="",G5100="",G5101="",G5102=""),"",(SUMIF(A5099:A$7000,A5099,G5099:G$7000)))</f>
        <v/>
      </c>
      <c r="I5099" s="55" t="str">
        <f t="shared" si="480"/>
        <v/>
      </c>
      <c r="J5099" s="61" t="str">
        <f t="shared" si="476"/>
        <v/>
      </c>
      <c r="K5099" s="55">
        <f t="array" ref="K5099">(MAX(IF($A5099=InsertVoiceSwitchActivateLOG!A$1:A$7000,InsertVoiceSwitchActivateLOG!H$1:H$7000,0)))</f>
        <v>2.0800000000000003E-2</v>
      </c>
      <c r="L5099" s="55" t="str">
        <f t="shared" si="481"/>
        <v/>
      </c>
      <c r="M5099" s="55">
        <f t="shared" si="479"/>
        <v>15.700000000009595</v>
      </c>
      <c r="N5099" s="59" t="str">
        <f t="shared" si="477"/>
        <v/>
      </c>
      <c r="O5099" s="59" t="str">
        <f t="shared" si="478"/>
        <v/>
      </c>
    </row>
    <row r="5100" spans="1:15" ht="12.5" customHeight="1" x14ac:dyDescent="0.35">
      <c r="A5100" s="61">
        <v>101</v>
      </c>
      <c r="B5100" s="61" t="s">
        <v>54</v>
      </c>
      <c r="C5100" s="70">
        <v>212.7568</v>
      </c>
      <c r="D5100" s="59" t="s">
        <v>50</v>
      </c>
      <c r="E5100" s="61" t="s">
        <v>41</v>
      </c>
      <c r="F5100" s="61" t="s">
        <v>55</v>
      </c>
      <c r="G5100" s="61"/>
      <c r="H5100" s="61" t="str">
        <f>IF(OR(G5100="",G5101="",G5102="",G5103=""),"",(SUMIF(A5100:A$7000,A5100,G5100:G$7000)))</f>
        <v/>
      </c>
      <c r="I5100" s="61" t="str">
        <f t="shared" si="480"/>
        <v/>
      </c>
      <c r="J5100" s="61" t="str">
        <f t="shared" si="476"/>
        <v/>
      </c>
      <c r="K5100" s="61">
        <f t="array" ref="K5100">(MAX(IF($A5100=InsertVoiceSwitchActivateLOG!A$1:A$7000,InsertVoiceSwitchActivateLOG!H$1:H$7000,0)))</f>
        <v>2.0800000000000003E-2</v>
      </c>
      <c r="L5100" s="61" t="str">
        <f t="shared" si="481"/>
        <v/>
      </c>
      <c r="M5100" s="61">
        <f t="shared" si="479"/>
        <v>16.699999999985948</v>
      </c>
      <c r="N5100" s="59" t="str">
        <f t="shared" si="477"/>
        <v/>
      </c>
      <c r="O5100" s="59" t="str">
        <f t="shared" si="478"/>
        <v/>
      </c>
    </row>
    <row r="5101" spans="1:15" ht="12.5" customHeight="1" x14ac:dyDescent="0.35">
      <c r="A5101" s="2">
        <v>101</v>
      </c>
      <c r="B5101" s="2" t="s">
        <v>54</v>
      </c>
      <c r="C5101" s="69">
        <v>212.77289999999999</v>
      </c>
      <c r="D5101" t="s">
        <v>50</v>
      </c>
      <c r="E5101" s="2" t="s">
        <v>41</v>
      </c>
      <c r="F5101" s="2" t="s">
        <v>55</v>
      </c>
      <c r="G5101" s="2"/>
      <c r="H5101" s="2" t="str">
        <f>IF(OR(G5101="",G5102="",G5103="",G5104=""),"",(SUMIF(A5101:A$7000,A5101,G5101:G$7000)))</f>
        <v/>
      </c>
      <c r="I5101" s="55" t="str">
        <f t="shared" si="480"/>
        <v/>
      </c>
      <c r="J5101" s="61" t="str">
        <f t="shared" si="476"/>
        <v/>
      </c>
      <c r="K5101" s="55">
        <f t="array" ref="K5101">(MAX(IF($A5101=InsertVoiceSwitchActivateLOG!A$1:A$7000,InsertVoiceSwitchActivateLOG!H$1:H$7000,0)))</f>
        <v>2.0800000000000003E-2</v>
      </c>
      <c r="L5101" s="55" t="str">
        <f t="shared" si="481"/>
        <v/>
      </c>
      <c r="M5101" s="55">
        <f t="shared" si="479"/>
        <v>16.099999999994452</v>
      </c>
      <c r="N5101" s="59" t="str">
        <f t="shared" si="477"/>
        <v/>
      </c>
      <c r="O5101" s="59" t="str">
        <f t="shared" si="478"/>
        <v/>
      </c>
    </row>
    <row r="5102" spans="1:15" ht="12.5" customHeight="1" x14ac:dyDescent="0.35">
      <c r="A5102" s="61">
        <v>101</v>
      </c>
      <c r="B5102" s="61" t="s">
        <v>54</v>
      </c>
      <c r="C5102" s="70">
        <v>212.79390000000001</v>
      </c>
      <c r="D5102" s="59" t="s">
        <v>50</v>
      </c>
      <c r="E5102" s="61" t="s">
        <v>41</v>
      </c>
      <c r="F5102" s="61" t="s">
        <v>55</v>
      </c>
      <c r="G5102" s="61"/>
      <c r="H5102" s="61" t="str">
        <f>IF(OR(G5102="",G5103="",G5104="",G5105=""),"",(SUMIF(A5102:A$7000,A5102,G5102:G$7000)))</f>
        <v/>
      </c>
      <c r="I5102" s="61" t="str">
        <f t="shared" si="480"/>
        <v/>
      </c>
      <c r="J5102" s="61" t="str">
        <f t="shared" si="476"/>
        <v/>
      </c>
      <c r="K5102" s="61">
        <f t="array" ref="K5102">(MAX(IF($A5102=InsertVoiceSwitchActivateLOG!A$1:A$7000,InsertVoiceSwitchActivateLOG!H$1:H$7000,0)))</f>
        <v>2.0800000000000003E-2</v>
      </c>
      <c r="L5102" s="61" t="str">
        <f t="shared" si="481"/>
        <v/>
      </c>
      <c r="M5102" s="61">
        <f t="shared" si="479"/>
        <v>21.000000000015007</v>
      </c>
      <c r="N5102" s="59" t="str">
        <f t="shared" si="477"/>
        <v/>
      </c>
      <c r="O5102" s="59" t="str">
        <f t="shared" si="478"/>
        <v/>
      </c>
    </row>
    <row r="5103" spans="1:15" ht="12.5" customHeight="1" x14ac:dyDescent="0.35">
      <c r="A5103" s="2">
        <v>102</v>
      </c>
      <c r="B5103" s="2" t="s">
        <v>54</v>
      </c>
      <c r="C5103" s="69">
        <v>213.82149999999999</v>
      </c>
      <c r="D5103" t="s">
        <v>50</v>
      </c>
      <c r="E5103" s="2" t="s">
        <v>44</v>
      </c>
      <c r="F5103" s="2" t="s">
        <v>55</v>
      </c>
      <c r="G5103" s="2"/>
      <c r="H5103" s="2" t="str">
        <f>IF(OR(G5103="",G5104="",G5105="",G5106=""),"",(SUMIF(A5103:A$7000,A5103,G5103:G$7000)))</f>
        <v/>
      </c>
      <c r="I5103" s="55" t="str">
        <f t="shared" si="480"/>
        <v/>
      </c>
      <c r="J5103" s="61" t="str">
        <f t="shared" si="476"/>
        <v/>
      </c>
      <c r="K5103" s="55">
        <f t="array" ref="K5103">(MAX(IF($A5103=InsertVoiceSwitchActivateLOG!A$1:A$7000,InsertVoiceSwitchActivateLOG!H$1:H$7000,0)))</f>
        <v>8.8899999999999979E-2</v>
      </c>
      <c r="L5103" s="55" t="str">
        <f t="shared" si="481"/>
        <v/>
      </c>
      <c r="M5103" s="55">
        <f t="shared" si="479"/>
        <v>0</v>
      </c>
      <c r="N5103" s="59" t="str">
        <f t="shared" si="477"/>
        <v/>
      </c>
      <c r="O5103" s="59" t="str">
        <f t="shared" si="478"/>
        <v/>
      </c>
    </row>
    <row r="5104" spans="1:15" ht="12.5" customHeight="1" x14ac:dyDescent="0.35">
      <c r="A5104" s="61">
        <v>102</v>
      </c>
      <c r="B5104" s="61" t="s">
        <v>54</v>
      </c>
      <c r="C5104" s="70">
        <v>213.85069999999999</v>
      </c>
      <c r="D5104" s="59" t="s">
        <v>50</v>
      </c>
      <c r="E5104" s="61" t="s">
        <v>44</v>
      </c>
      <c r="F5104" s="61" t="s">
        <v>55</v>
      </c>
      <c r="G5104" s="61"/>
      <c r="H5104" s="61" t="str">
        <f>IF(OR(G5104="",G5105="",G5106="",G5107=""),"",(SUMIF(A5104:A$7000,A5104,G5104:G$7000)))</f>
        <v/>
      </c>
      <c r="I5104" s="61" t="str">
        <f t="shared" si="480"/>
        <v/>
      </c>
      <c r="J5104" s="61" t="str">
        <f t="shared" si="476"/>
        <v/>
      </c>
      <c r="K5104" s="61">
        <f t="array" ref="K5104">(MAX(IF($A5104=InsertVoiceSwitchActivateLOG!A$1:A$7000,InsertVoiceSwitchActivateLOG!H$1:H$7000,0)))</f>
        <v>8.8899999999999979E-2</v>
      </c>
      <c r="L5104" s="61" t="str">
        <f t="shared" si="481"/>
        <v/>
      </c>
      <c r="M5104" s="61">
        <f t="shared" si="479"/>
        <v>29.200000000003001</v>
      </c>
      <c r="N5104" s="59" t="str">
        <f t="shared" si="477"/>
        <v/>
      </c>
      <c r="O5104" s="59" t="str">
        <f t="shared" si="478"/>
        <v/>
      </c>
    </row>
    <row r="5105" spans="1:15" ht="12.5" customHeight="1" x14ac:dyDescent="0.35">
      <c r="A5105" s="2">
        <v>102</v>
      </c>
      <c r="B5105" s="2" t="s">
        <v>54</v>
      </c>
      <c r="C5105" s="69">
        <v>213.881</v>
      </c>
      <c r="D5105" t="s">
        <v>50</v>
      </c>
      <c r="E5105" s="2" t="s">
        <v>44</v>
      </c>
      <c r="F5105" s="2" t="s">
        <v>55</v>
      </c>
      <c r="G5105" s="2"/>
      <c r="H5105" s="2" t="str">
        <f>IF(OR(G5105="",G5106="",G5107="",G5108=""),"",(SUMIF(A5105:A$7000,A5105,G5105:G$7000)))</f>
        <v/>
      </c>
      <c r="I5105" s="55" t="str">
        <f t="shared" si="480"/>
        <v/>
      </c>
      <c r="J5105" s="61" t="str">
        <f t="shared" si="476"/>
        <v/>
      </c>
      <c r="K5105" s="55">
        <f t="array" ref="K5105">(MAX(IF($A5105=InsertVoiceSwitchActivateLOG!A$1:A$7000,InsertVoiceSwitchActivateLOG!H$1:H$7000,0)))</f>
        <v>8.8899999999999979E-2</v>
      </c>
      <c r="L5105" s="55" t="str">
        <f t="shared" si="481"/>
        <v/>
      </c>
      <c r="M5105" s="55">
        <f t="shared" si="479"/>
        <v>30.300000000011096</v>
      </c>
      <c r="N5105" s="59" t="str">
        <f t="shared" si="477"/>
        <v/>
      </c>
      <c r="O5105" s="59" t="str">
        <f t="shared" si="478"/>
        <v/>
      </c>
    </row>
    <row r="5106" spans="1:15" ht="12.5" customHeight="1" x14ac:dyDescent="0.35">
      <c r="A5106" s="61">
        <v>102</v>
      </c>
      <c r="B5106" s="61" t="s">
        <v>54</v>
      </c>
      <c r="C5106" s="70">
        <v>213.90620000000001</v>
      </c>
      <c r="D5106" s="59" t="s">
        <v>50</v>
      </c>
      <c r="E5106" s="61" t="s">
        <v>44</v>
      </c>
      <c r="F5106" s="61" t="s">
        <v>55</v>
      </c>
      <c r="G5106" s="61"/>
      <c r="H5106" s="61" t="str">
        <f>IF(OR(G5106="",G5107="",G5108="",G5109=""),"",(SUMIF(A5106:A$7000,A5106,G5106:G$7000)))</f>
        <v/>
      </c>
      <c r="I5106" s="61" t="str">
        <f t="shared" si="480"/>
        <v/>
      </c>
      <c r="J5106" s="61" t="str">
        <f t="shared" si="476"/>
        <v/>
      </c>
      <c r="K5106" s="61">
        <f t="array" ref="K5106">(MAX(IF($A5106=InsertVoiceSwitchActivateLOG!A$1:A$7000,InsertVoiceSwitchActivateLOG!H$1:H$7000,0)))</f>
        <v>8.8899999999999979E-2</v>
      </c>
      <c r="L5106" s="61" t="str">
        <f t="shared" si="481"/>
        <v/>
      </c>
      <c r="M5106" s="61">
        <f t="shared" si="479"/>
        <v>25.200000000012324</v>
      </c>
      <c r="N5106" s="59" t="str">
        <f t="shared" si="477"/>
        <v/>
      </c>
      <c r="O5106" s="59" t="str">
        <f t="shared" si="478"/>
        <v/>
      </c>
    </row>
    <row r="5107" spans="1:15" ht="12.5" customHeight="1" x14ac:dyDescent="0.35">
      <c r="A5107" s="2">
        <v>102</v>
      </c>
      <c r="B5107" s="2" t="s">
        <v>54</v>
      </c>
      <c r="C5107" s="69">
        <v>213.92169999999999</v>
      </c>
      <c r="D5107" t="s">
        <v>50</v>
      </c>
      <c r="E5107" s="2" t="s">
        <v>44</v>
      </c>
      <c r="F5107" s="2" t="s">
        <v>55</v>
      </c>
      <c r="G5107" s="2"/>
      <c r="H5107" s="2" t="str">
        <f>IF(OR(G5107="",G5108="",G5109="",G5110=""),"",(SUMIF(A5107:A$7000,A5107,G5107:G$7000)))</f>
        <v/>
      </c>
      <c r="I5107" s="55" t="str">
        <f t="shared" si="480"/>
        <v/>
      </c>
      <c r="J5107" s="61" t="str">
        <f t="shared" si="476"/>
        <v/>
      </c>
      <c r="K5107" s="55">
        <f t="array" ref="K5107">(MAX(IF($A5107=InsertVoiceSwitchActivateLOG!A$1:A$7000,InsertVoiceSwitchActivateLOG!H$1:H$7000,0)))</f>
        <v>8.8899999999999979E-2</v>
      </c>
      <c r="L5107" s="55" t="str">
        <f t="shared" si="481"/>
        <v/>
      </c>
      <c r="M5107" s="55">
        <f t="shared" si="479"/>
        <v>15.499999999974534</v>
      </c>
      <c r="N5107" s="59" t="str">
        <f t="shared" si="477"/>
        <v/>
      </c>
      <c r="O5107" s="59" t="str">
        <f t="shared" si="478"/>
        <v/>
      </c>
    </row>
    <row r="5108" spans="1:15" ht="12.5" customHeight="1" x14ac:dyDescent="0.35">
      <c r="A5108" s="61">
        <v>102</v>
      </c>
      <c r="B5108" s="61" t="s">
        <v>54</v>
      </c>
      <c r="C5108" s="70">
        <v>213.93799999999999</v>
      </c>
      <c r="D5108" s="59" t="s">
        <v>50</v>
      </c>
      <c r="E5108" s="61" t="s">
        <v>44</v>
      </c>
      <c r="F5108" s="61" t="s">
        <v>55</v>
      </c>
      <c r="G5108" s="61"/>
      <c r="H5108" s="61" t="str">
        <f>IF(OR(G5108="",G5109="",G5110="",G5111=""),"",(SUMIF(A5108:A$7000,A5108,G5108:G$7000)))</f>
        <v/>
      </c>
      <c r="I5108" s="61" t="str">
        <f t="shared" si="480"/>
        <v/>
      </c>
      <c r="J5108" s="61" t="str">
        <f t="shared" si="476"/>
        <v/>
      </c>
      <c r="K5108" s="61">
        <f t="array" ref="K5108">(MAX(IF($A5108=InsertVoiceSwitchActivateLOG!A$1:A$7000,InsertVoiceSwitchActivateLOG!H$1:H$7000,0)))</f>
        <v>8.8899999999999979E-2</v>
      </c>
      <c r="L5108" s="61" t="str">
        <f t="shared" si="481"/>
        <v/>
      </c>
      <c r="M5108" s="61">
        <f t="shared" si="479"/>
        <v>16.300000000001091</v>
      </c>
      <c r="N5108" s="59" t="str">
        <f t="shared" si="477"/>
        <v/>
      </c>
      <c r="O5108" s="59" t="str">
        <f t="shared" si="478"/>
        <v/>
      </c>
    </row>
    <row r="5109" spans="1:15" ht="12.5" customHeight="1" x14ac:dyDescent="0.35">
      <c r="A5109" s="2">
        <v>102</v>
      </c>
      <c r="B5109" s="2" t="s">
        <v>54</v>
      </c>
      <c r="C5109" s="69">
        <v>213.95410000000001</v>
      </c>
      <c r="D5109" t="s">
        <v>50</v>
      </c>
      <c r="E5109" s="2" t="s">
        <v>44</v>
      </c>
      <c r="F5109" s="2" t="s">
        <v>55</v>
      </c>
      <c r="G5109" s="2"/>
      <c r="H5109" s="2" t="str">
        <f>IF(OR(G5109="",G5110="",G5111="",G5112=""),"",(SUMIF(A5109:A$7000,A5109,G5109:G$7000)))</f>
        <v/>
      </c>
      <c r="I5109" s="55" t="str">
        <f t="shared" si="480"/>
        <v/>
      </c>
      <c r="J5109" s="61" t="str">
        <f t="shared" si="476"/>
        <v/>
      </c>
      <c r="K5109" s="55">
        <f t="array" ref="K5109">(MAX(IF($A5109=InsertVoiceSwitchActivateLOG!A$1:A$7000,InsertVoiceSwitchActivateLOG!H$1:H$7000,0)))</f>
        <v>8.8899999999999979E-2</v>
      </c>
      <c r="L5109" s="55" t="str">
        <f t="shared" si="481"/>
        <v/>
      </c>
      <c r="M5109" s="55">
        <f t="shared" si="479"/>
        <v>16.100000000022874</v>
      </c>
      <c r="N5109" s="59" t="str">
        <f t="shared" si="477"/>
        <v/>
      </c>
      <c r="O5109" s="59" t="str">
        <f t="shared" si="478"/>
        <v/>
      </c>
    </row>
    <row r="5110" spans="1:15" ht="12.5" customHeight="1" x14ac:dyDescent="0.35">
      <c r="A5110" s="61">
        <v>102</v>
      </c>
      <c r="B5110" s="61" t="s">
        <v>54</v>
      </c>
      <c r="C5110" s="70">
        <v>213.97030000000001</v>
      </c>
      <c r="D5110" s="59" t="s">
        <v>50</v>
      </c>
      <c r="E5110" s="61" t="s">
        <v>44</v>
      </c>
      <c r="F5110" s="61" t="s">
        <v>55</v>
      </c>
      <c r="G5110" s="61"/>
      <c r="H5110" s="61" t="str">
        <f>IF(OR(G5110="",G5111="",G5112="",G5113=""),"",(SUMIF(A5110:A$7000,A5110,G5110:G$7000)))</f>
        <v/>
      </c>
      <c r="I5110" s="61" t="str">
        <f t="shared" si="480"/>
        <v/>
      </c>
      <c r="J5110" s="61" t="str">
        <f t="shared" si="476"/>
        <v/>
      </c>
      <c r="K5110" s="61">
        <f t="array" ref="K5110">(MAX(IF($A5110=InsertVoiceSwitchActivateLOG!A$1:A$7000,InsertVoiceSwitchActivateLOG!H$1:H$7000,0)))</f>
        <v>8.8899999999999979E-2</v>
      </c>
      <c r="L5110" s="61" t="str">
        <f t="shared" si="481"/>
        <v/>
      </c>
      <c r="M5110" s="61">
        <f t="shared" si="479"/>
        <v>16.199999999997772</v>
      </c>
      <c r="N5110" s="59" t="str">
        <f t="shared" si="477"/>
        <v/>
      </c>
      <c r="O5110" s="59" t="str">
        <f t="shared" si="478"/>
        <v/>
      </c>
    </row>
    <row r="5111" spans="1:15" ht="12.5" customHeight="1" x14ac:dyDescent="0.35">
      <c r="A5111" s="2">
        <v>102</v>
      </c>
      <c r="B5111" s="2" t="s">
        <v>54</v>
      </c>
      <c r="C5111" s="69">
        <v>213.98650000000001</v>
      </c>
      <c r="D5111" t="s">
        <v>50</v>
      </c>
      <c r="E5111" s="2" t="s">
        <v>44</v>
      </c>
      <c r="F5111" s="2" t="s">
        <v>55</v>
      </c>
      <c r="G5111" s="2"/>
      <c r="H5111" s="2" t="str">
        <f>IF(OR(G5111="",G5112="",G5113="",G5114=""),"",(SUMIF(A5111:A$7000,A5111,G5111:G$7000)))</f>
        <v/>
      </c>
      <c r="I5111" s="55" t="str">
        <f t="shared" si="480"/>
        <v/>
      </c>
      <c r="J5111" s="61" t="str">
        <f t="shared" si="476"/>
        <v/>
      </c>
      <c r="K5111" s="55">
        <f t="array" ref="K5111">(MAX(IF($A5111=InsertVoiceSwitchActivateLOG!A$1:A$7000,InsertVoiceSwitchActivateLOG!H$1:H$7000,0)))</f>
        <v>8.8899999999999979E-2</v>
      </c>
      <c r="L5111" s="55" t="str">
        <f t="shared" si="481"/>
        <v/>
      </c>
      <c r="M5111" s="55">
        <f t="shared" si="479"/>
        <v>16.199999999997772</v>
      </c>
      <c r="N5111" s="59" t="str">
        <f t="shared" si="477"/>
        <v/>
      </c>
      <c r="O5111" s="59" t="str">
        <f t="shared" si="478"/>
        <v/>
      </c>
    </row>
    <row r="5112" spans="1:15" ht="12.5" customHeight="1" x14ac:dyDescent="0.35">
      <c r="A5112" s="61">
        <v>102</v>
      </c>
      <c r="B5112" s="61" t="s">
        <v>54</v>
      </c>
      <c r="C5112" s="70">
        <v>214.00319999999999</v>
      </c>
      <c r="D5112" s="59" t="s">
        <v>50</v>
      </c>
      <c r="E5112" s="61" t="s">
        <v>44</v>
      </c>
      <c r="F5112" s="61" t="s">
        <v>55</v>
      </c>
      <c r="G5112" s="61"/>
      <c r="H5112" s="61" t="str">
        <f>IF(OR(G5112="",G5113="",G5114="",G5115=""),"",(SUMIF(A5112:A$7000,A5112,G5112:G$7000)))</f>
        <v/>
      </c>
      <c r="I5112" s="61" t="str">
        <f t="shared" si="480"/>
        <v/>
      </c>
      <c r="J5112" s="61" t="str">
        <f t="shared" si="476"/>
        <v/>
      </c>
      <c r="K5112" s="61">
        <f t="array" ref="K5112">(MAX(IF($A5112=InsertVoiceSwitchActivateLOG!A$1:A$7000,InsertVoiceSwitchActivateLOG!H$1:H$7000,0)))</f>
        <v>8.8899999999999979E-2</v>
      </c>
      <c r="L5112" s="61" t="str">
        <f t="shared" si="481"/>
        <v/>
      </c>
      <c r="M5112" s="61">
        <f t="shared" si="479"/>
        <v>16.699999999985948</v>
      </c>
      <c r="N5112" s="59" t="str">
        <f t="shared" si="477"/>
        <v/>
      </c>
      <c r="O5112" s="59" t="str">
        <f t="shared" si="478"/>
        <v/>
      </c>
    </row>
    <row r="5113" spans="1:15" ht="12.5" customHeight="1" x14ac:dyDescent="0.35">
      <c r="A5113" s="2">
        <v>102</v>
      </c>
      <c r="B5113" s="2" t="s">
        <v>54</v>
      </c>
      <c r="C5113" s="69">
        <v>214.01840000000001</v>
      </c>
      <c r="D5113" t="s">
        <v>50</v>
      </c>
      <c r="E5113" s="2" t="s">
        <v>44</v>
      </c>
      <c r="F5113" s="2" t="s">
        <v>55</v>
      </c>
      <c r="G5113" s="2"/>
      <c r="H5113" s="2" t="str">
        <f>IF(OR(G5113="",G5114="",G5115="",G5116=""),"",(SUMIF(A5113:A$7000,A5113,G5113:G$7000)))</f>
        <v/>
      </c>
      <c r="I5113" s="55" t="str">
        <f t="shared" si="480"/>
        <v/>
      </c>
      <c r="J5113" s="61" t="str">
        <f t="shared" si="476"/>
        <v/>
      </c>
      <c r="K5113" s="55">
        <f t="array" ref="K5113">(MAX(IF($A5113=InsertVoiceSwitchActivateLOG!A$1:A$7000,InsertVoiceSwitchActivateLOG!H$1:H$7000,0)))</f>
        <v>8.8899999999999979E-2</v>
      </c>
      <c r="L5113" s="55" t="str">
        <f t="shared" si="481"/>
        <v/>
      </c>
      <c r="M5113" s="55">
        <f t="shared" si="479"/>
        <v>15.200000000021419</v>
      </c>
      <c r="N5113" s="59" t="str">
        <f t="shared" si="477"/>
        <v/>
      </c>
      <c r="O5113" s="59" t="str">
        <f t="shared" si="478"/>
        <v/>
      </c>
    </row>
    <row r="5114" spans="1:15" ht="12.5" customHeight="1" x14ac:dyDescent="0.35">
      <c r="A5114" s="61">
        <v>102</v>
      </c>
      <c r="B5114" s="61" t="s">
        <v>54</v>
      </c>
      <c r="C5114" s="70">
        <v>214.035</v>
      </c>
      <c r="D5114" s="59" t="s">
        <v>50</v>
      </c>
      <c r="E5114" s="61" t="s">
        <v>44</v>
      </c>
      <c r="F5114" s="61" t="s">
        <v>55</v>
      </c>
      <c r="G5114" s="61"/>
      <c r="H5114" s="61" t="str">
        <f>IF(OR(G5114="",G5115="",G5116="",G5117=""),"",(SUMIF(A5114:A$7000,A5114,G5114:G$7000)))</f>
        <v/>
      </c>
      <c r="I5114" s="61" t="str">
        <f t="shared" si="480"/>
        <v/>
      </c>
      <c r="J5114" s="61" t="str">
        <f t="shared" si="476"/>
        <v/>
      </c>
      <c r="K5114" s="61">
        <f t="array" ref="K5114">(MAX(IF($A5114=InsertVoiceSwitchActivateLOG!A$1:A$7000,InsertVoiceSwitchActivateLOG!H$1:H$7000,0)))</f>
        <v>8.8899999999999979E-2</v>
      </c>
      <c r="L5114" s="61" t="str">
        <f t="shared" si="481"/>
        <v/>
      </c>
      <c r="M5114" s="61">
        <f t="shared" si="479"/>
        <v>16.599999999982629</v>
      </c>
      <c r="N5114" s="59" t="str">
        <f t="shared" si="477"/>
        <v/>
      </c>
      <c r="O5114" s="59" t="str">
        <f t="shared" si="478"/>
        <v/>
      </c>
    </row>
    <row r="5115" spans="1:15" ht="12.5" customHeight="1" x14ac:dyDescent="0.35">
      <c r="A5115" s="2">
        <v>102</v>
      </c>
      <c r="B5115" s="2" t="s">
        <v>54</v>
      </c>
      <c r="C5115" s="69">
        <v>214.0505</v>
      </c>
      <c r="D5115" t="s">
        <v>50</v>
      </c>
      <c r="E5115" s="2" t="s">
        <v>44</v>
      </c>
      <c r="F5115" s="2" t="s">
        <v>55</v>
      </c>
      <c r="G5115" s="2"/>
      <c r="H5115" s="2" t="str">
        <f>IF(OR(G5115="",G5116="",G5117="",G5118=""),"",(SUMIF(A5115:A$7000,A5115,G5115:G$7000)))</f>
        <v/>
      </c>
      <c r="I5115" s="55" t="str">
        <f t="shared" si="480"/>
        <v/>
      </c>
      <c r="J5115" s="61" t="str">
        <f t="shared" si="476"/>
        <v/>
      </c>
      <c r="K5115" s="55">
        <f t="array" ref="K5115">(MAX(IF($A5115=InsertVoiceSwitchActivateLOG!A$1:A$7000,InsertVoiceSwitchActivateLOG!H$1:H$7000,0)))</f>
        <v>8.8899999999999979E-2</v>
      </c>
      <c r="L5115" s="55" t="str">
        <f t="shared" si="481"/>
        <v/>
      </c>
      <c r="M5115" s="55">
        <f t="shared" si="479"/>
        <v>15.500000000002956</v>
      </c>
      <c r="N5115" s="59" t="str">
        <f t="shared" si="477"/>
        <v/>
      </c>
      <c r="O5115" s="59" t="str">
        <f t="shared" si="478"/>
        <v/>
      </c>
    </row>
    <row r="5116" spans="1:15" ht="12.5" customHeight="1" x14ac:dyDescent="0.35">
      <c r="A5116" s="61">
        <v>102</v>
      </c>
      <c r="B5116" s="61" t="s">
        <v>54</v>
      </c>
      <c r="C5116" s="70">
        <v>214.06700000000001</v>
      </c>
      <c r="D5116" s="59" t="s">
        <v>50</v>
      </c>
      <c r="E5116" s="61" t="s">
        <v>44</v>
      </c>
      <c r="F5116" s="61" t="s">
        <v>55</v>
      </c>
      <c r="G5116" s="61"/>
      <c r="H5116" s="61" t="str">
        <f>IF(OR(G5116="",G5117="",G5118="",G5119=""),"",(SUMIF(A5116:A$7000,A5116,G5116:G$7000)))</f>
        <v/>
      </c>
      <c r="I5116" s="61" t="str">
        <f t="shared" si="480"/>
        <v/>
      </c>
      <c r="J5116" s="61" t="str">
        <f t="shared" si="476"/>
        <v/>
      </c>
      <c r="K5116" s="61">
        <f t="array" ref="K5116">(MAX(IF($A5116=InsertVoiceSwitchActivateLOG!A$1:A$7000,InsertVoiceSwitchActivateLOG!H$1:H$7000,0)))</f>
        <v>8.8899999999999979E-2</v>
      </c>
      <c r="L5116" s="61" t="str">
        <f t="shared" si="481"/>
        <v/>
      </c>
      <c r="M5116" s="61">
        <f t="shared" si="479"/>
        <v>16.500000000007731</v>
      </c>
      <c r="N5116" s="59" t="str">
        <f t="shared" si="477"/>
        <v/>
      </c>
      <c r="O5116" s="59" t="str">
        <f t="shared" si="478"/>
        <v/>
      </c>
    </row>
    <row r="5117" spans="1:15" ht="12.5" customHeight="1" x14ac:dyDescent="0.35">
      <c r="A5117" s="2">
        <v>102</v>
      </c>
      <c r="B5117" s="2" t="s">
        <v>54</v>
      </c>
      <c r="C5117" s="69">
        <v>214.08199999999999</v>
      </c>
      <c r="D5117" t="s">
        <v>50</v>
      </c>
      <c r="E5117" s="2" t="s">
        <v>44</v>
      </c>
      <c r="F5117" s="2" t="s">
        <v>55</v>
      </c>
      <c r="G5117" s="2"/>
      <c r="H5117" s="2" t="str">
        <f>IF(OR(G5117="",G5118="",G5119="",G5120=""),"",(SUMIF(A5117:A$7000,A5117,G5117:G$7000)))</f>
        <v/>
      </c>
      <c r="I5117" s="55" t="str">
        <f t="shared" si="480"/>
        <v/>
      </c>
      <c r="J5117" s="61" t="str">
        <f t="shared" si="476"/>
        <v/>
      </c>
      <c r="K5117" s="55">
        <f t="array" ref="K5117">(MAX(IF($A5117=InsertVoiceSwitchActivateLOG!A$1:A$7000,InsertVoiceSwitchActivateLOG!H$1:H$7000,0)))</f>
        <v>8.8899999999999979E-2</v>
      </c>
      <c r="L5117" s="55" t="str">
        <f t="shared" si="481"/>
        <v/>
      </c>
      <c r="M5117" s="55">
        <f t="shared" si="479"/>
        <v>14.999999999986358</v>
      </c>
      <c r="N5117" s="59" t="str">
        <f t="shared" si="477"/>
        <v/>
      </c>
      <c r="O5117" s="59" t="str">
        <f t="shared" si="478"/>
        <v/>
      </c>
    </row>
    <row r="5118" spans="1:15" ht="12.5" customHeight="1" x14ac:dyDescent="0.35">
      <c r="A5118" s="61">
        <v>102</v>
      </c>
      <c r="B5118" s="61" t="s">
        <v>54</v>
      </c>
      <c r="C5118" s="70">
        <v>214.10400000000001</v>
      </c>
      <c r="D5118" s="59" t="s">
        <v>50</v>
      </c>
      <c r="E5118" s="61" t="s">
        <v>44</v>
      </c>
      <c r="F5118" s="61" t="s">
        <v>55</v>
      </c>
      <c r="G5118" s="61"/>
      <c r="H5118" s="61" t="str">
        <f>IF(OR(G5118="",G5119="",G5120="",G5121=""),"",(SUMIF(A5118:A$7000,A5118,G5118:G$7000)))</f>
        <v/>
      </c>
      <c r="I5118" s="61" t="str">
        <f t="shared" si="480"/>
        <v/>
      </c>
      <c r="J5118" s="61" t="str">
        <f t="shared" si="476"/>
        <v/>
      </c>
      <c r="K5118" s="61">
        <f t="array" ref="K5118">(MAX(IF($A5118=InsertVoiceSwitchActivateLOG!A$1:A$7000,InsertVoiceSwitchActivateLOG!H$1:H$7000,0)))</f>
        <v>8.8899999999999979E-2</v>
      </c>
      <c r="L5118" s="61" t="str">
        <f t="shared" si="481"/>
        <v/>
      </c>
      <c r="M5118" s="61">
        <f t="shared" si="479"/>
        <v>22.000000000019782</v>
      </c>
      <c r="N5118" s="59" t="str">
        <f t="shared" si="477"/>
        <v/>
      </c>
      <c r="O5118" s="59" t="str">
        <f t="shared" si="478"/>
        <v/>
      </c>
    </row>
    <row r="5119" spans="1:15" ht="12.5" customHeight="1" x14ac:dyDescent="0.35">
      <c r="A5119" s="2">
        <v>102</v>
      </c>
      <c r="B5119" s="2" t="s">
        <v>54</v>
      </c>
      <c r="C5119" s="69">
        <v>214.12280000000001</v>
      </c>
      <c r="D5119" t="s">
        <v>50</v>
      </c>
      <c r="E5119" s="2" t="s">
        <v>44</v>
      </c>
      <c r="F5119" s="2" t="s">
        <v>55</v>
      </c>
      <c r="G5119" s="2"/>
      <c r="H5119" s="2" t="str">
        <f>IF(OR(G5119="",G5120="",G5121="",G5122=""),"",(SUMIF(A5119:A$7000,A5119,G5119:G$7000)))</f>
        <v/>
      </c>
      <c r="I5119" s="55" t="str">
        <f t="shared" si="480"/>
        <v/>
      </c>
      <c r="J5119" s="61" t="str">
        <f t="shared" si="476"/>
        <v/>
      </c>
      <c r="K5119" s="55">
        <f t="array" ref="K5119">(MAX(IF($A5119=InsertVoiceSwitchActivateLOG!A$1:A$7000,InsertVoiceSwitchActivateLOG!H$1:H$7000,0)))</f>
        <v>8.8899999999999979E-2</v>
      </c>
      <c r="L5119" s="55" t="str">
        <f t="shared" si="481"/>
        <v/>
      </c>
      <c r="M5119" s="55">
        <f t="shared" si="479"/>
        <v>18.799999999998818</v>
      </c>
      <c r="N5119" s="59" t="str">
        <f t="shared" si="477"/>
        <v/>
      </c>
      <c r="O5119" s="59" t="str">
        <f t="shared" si="478"/>
        <v/>
      </c>
    </row>
    <row r="5120" spans="1:15" ht="12.5" customHeight="1" x14ac:dyDescent="0.35">
      <c r="A5120" s="61">
        <v>102</v>
      </c>
      <c r="B5120" s="61" t="s">
        <v>54</v>
      </c>
      <c r="C5120" s="70">
        <v>214.13910000000001</v>
      </c>
      <c r="D5120" s="59" t="s">
        <v>50</v>
      </c>
      <c r="E5120" s="61" t="s">
        <v>44</v>
      </c>
      <c r="F5120" s="61" t="s">
        <v>55</v>
      </c>
      <c r="G5120" s="61"/>
      <c r="H5120" s="61" t="str">
        <f>IF(OR(G5120="",G5121="",G5122="",G5123=""),"",(SUMIF(A5120:A$7000,A5120,G5120:G$7000)))</f>
        <v/>
      </c>
      <c r="I5120" s="61" t="str">
        <f t="shared" si="480"/>
        <v/>
      </c>
      <c r="J5120" s="61" t="str">
        <f t="shared" si="476"/>
        <v/>
      </c>
      <c r="K5120" s="61">
        <f t="array" ref="K5120">(MAX(IF($A5120=InsertVoiceSwitchActivateLOG!A$1:A$7000,InsertVoiceSwitchActivateLOG!H$1:H$7000,0)))</f>
        <v>8.8899999999999979E-2</v>
      </c>
      <c r="L5120" s="61" t="str">
        <f t="shared" si="481"/>
        <v/>
      </c>
      <c r="M5120" s="61">
        <f t="shared" si="479"/>
        <v>16.300000000001091</v>
      </c>
      <c r="N5120" s="59" t="str">
        <f t="shared" si="477"/>
        <v/>
      </c>
      <c r="O5120" s="59" t="str">
        <f t="shared" si="478"/>
        <v/>
      </c>
    </row>
    <row r="5121" spans="1:15" ht="12.5" customHeight="1" x14ac:dyDescent="0.35">
      <c r="A5121" s="2">
        <v>102</v>
      </c>
      <c r="B5121" s="2" t="s">
        <v>54</v>
      </c>
      <c r="C5121" s="69">
        <v>214.16679999999999</v>
      </c>
      <c r="D5121" t="s">
        <v>50</v>
      </c>
      <c r="E5121" s="2" t="s">
        <v>44</v>
      </c>
      <c r="F5121" s="2" t="s">
        <v>55</v>
      </c>
      <c r="G5121" s="2"/>
      <c r="H5121" s="2" t="str">
        <f>IF(OR(G5121="",G5122="",G5123="",G5124=""),"",(SUMIF(A5121:A$7000,A5121,G5121:G$7000)))</f>
        <v/>
      </c>
      <c r="I5121" s="55" t="str">
        <f t="shared" si="480"/>
        <v/>
      </c>
      <c r="J5121" s="61" t="str">
        <f t="shared" si="476"/>
        <v/>
      </c>
      <c r="K5121" s="55">
        <f t="array" ref="K5121">(MAX(IF($A5121=InsertVoiceSwitchActivateLOG!A$1:A$7000,InsertVoiceSwitchActivateLOG!H$1:H$7000,0)))</f>
        <v>8.8899999999999979E-2</v>
      </c>
      <c r="L5121" s="55" t="str">
        <f t="shared" si="481"/>
        <v/>
      </c>
      <c r="M5121" s="55">
        <f t="shared" si="479"/>
        <v>27.699999999981628</v>
      </c>
      <c r="N5121" s="59" t="str">
        <f t="shared" si="477"/>
        <v/>
      </c>
      <c r="O5121" s="59" t="str">
        <f t="shared" si="478"/>
        <v/>
      </c>
    </row>
    <row r="5122" spans="1:15" ht="12.5" customHeight="1" x14ac:dyDescent="0.35">
      <c r="A5122" s="61">
        <v>102</v>
      </c>
      <c r="B5122" s="61" t="s">
        <v>54</v>
      </c>
      <c r="C5122" s="70">
        <v>214.19220000000001</v>
      </c>
      <c r="D5122" s="59" t="s">
        <v>50</v>
      </c>
      <c r="E5122" s="61" t="s">
        <v>44</v>
      </c>
      <c r="F5122" s="61" t="s">
        <v>55</v>
      </c>
      <c r="G5122" s="61"/>
      <c r="H5122" s="61" t="str">
        <f>IF(OR(G5122="",G5123="",G5124="",G5125=""),"",(SUMIF(A5122:A$7000,A5122,G5122:G$7000)))</f>
        <v/>
      </c>
      <c r="I5122" s="61" t="str">
        <f t="shared" si="480"/>
        <v/>
      </c>
      <c r="J5122" s="61" t="str">
        <f t="shared" si="476"/>
        <v/>
      </c>
      <c r="K5122" s="61">
        <f t="array" ref="K5122">(MAX(IF($A5122=InsertVoiceSwitchActivateLOG!A$1:A$7000,InsertVoiceSwitchActivateLOG!H$1:H$7000,0)))</f>
        <v>8.8899999999999979E-2</v>
      </c>
      <c r="L5122" s="61" t="str">
        <f t="shared" si="481"/>
        <v/>
      </c>
      <c r="M5122" s="61">
        <f t="shared" si="479"/>
        <v>25.400000000018963</v>
      </c>
      <c r="N5122" s="59" t="str">
        <f t="shared" si="477"/>
        <v/>
      </c>
      <c r="O5122" s="59" t="str">
        <f t="shared" si="478"/>
        <v/>
      </c>
    </row>
    <row r="5123" spans="1:15" ht="12.5" customHeight="1" x14ac:dyDescent="0.35">
      <c r="A5123" s="2">
        <v>102</v>
      </c>
      <c r="B5123" s="2" t="s">
        <v>54</v>
      </c>
      <c r="C5123" s="69">
        <v>214.21090000000001</v>
      </c>
      <c r="D5123" t="s">
        <v>50</v>
      </c>
      <c r="E5123" s="2" t="s">
        <v>44</v>
      </c>
      <c r="F5123" s="2" t="s">
        <v>55</v>
      </c>
      <c r="G5123" s="2"/>
      <c r="H5123" s="2" t="str">
        <f>IF(OR(G5123="",G5124="",G5125="",G5126=""),"",(SUMIF(A5123:A$7000,A5123,G5123:G$7000)))</f>
        <v/>
      </c>
      <c r="I5123" s="55" t="str">
        <f t="shared" si="480"/>
        <v/>
      </c>
      <c r="J5123" s="61" t="str">
        <f t="shared" si="476"/>
        <v/>
      </c>
      <c r="K5123" s="55">
        <f t="array" ref="K5123">(MAX(IF($A5123=InsertVoiceSwitchActivateLOG!A$1:A$7000,InsertVoiceSwitchActivateLOG!H$1:H$7000,0)))</f>
        <v>8.8899999999999979E-2</v>
      </c>
      <c r="L5123" s="55" t="str">
        <f t="shared" si="481"/>
        <v/>
      </c>
      <c r="M5123" s="55">
        <f t="shared" si="479"/>
        <v>18.699999999995498</v>
      </c>
      <c r="N5123" s="59" t="str">
        <f t="shared" si="477"/>
        <v/>
      </c>
      <c r="O5123" s="59" t="str">
        <f t="shared" si="478"/>
        <v/>
      </c>
    </row>
    <row r="5124" spans="1:15" ht="12.5" customHeight="1" x14ac:dyDescent="0.35">
      <c r="A5124" s="61">
        <v>102</v>
      </c>
      <c r="B5124" s="61" t="s">
        <v>54</v>
      </c>
      <c r="C5124" s="70">
        <v>214.2313</v>
      </c>
      <c r="D5124" s="59" t="s">
        <v>50</v>
      </c>
      <c r="E5124" s="61" t="s">
        <v>44</v>
      </c>
      <c r="F5124" s="61" t="s">
        <v>55</v>
      </c>
      <c r="G5124" s="61"/>
      <c r="H5124" s="61" t="str">
        <f>IF(OR(G5124="",G5125="",G5126="",G5127=""),"",(SUMIF(A5124:A$7000,A5124,G5124:G$7000)))</f>
        <v/>
      </c>
      <c r="I5124" s="61" t="str">
        <f t="shared" si="480"/>
        <v/>
      </c>
      <c r="J5124" s="61" t="str">
        <f t="shared" si="476"/>
        <v/>
      </c>
      <c r="K5124" s="61">
        <f t="array" ref="K5124">(MAX(IF($A5124=InsertVoiceSwitchActivateLOG!A$1:A$7000,InsertVoiceSwitchActivateLOG!H$1:H$7000,0)))</f>
        <v>8.8899999999999979E-2</v>
      </c>
      <c r="L5124" s="61" t="str">
        <f t="shared" si="481"/>
        <v/>
      </c>
      <c r="M5124" s="61">
        <f t="shared" si="479"/>
        <v>20.399999999995089</v>
      </c>
      <c r="N5124" s="59" t="str">
        <f t="shared" si="477"/>
        <v/>
      </c>
      <c r="O5124" s="59" t="str">
        <f t="shared" si="478"/>
        <v/>
      </c>
    </row>
    <row r="5125" spans="1:15" ht="12.5" customHeight="1" x14ac:dyDescent="0.35">
      <c r="A5125" s="2">
        <v>102</v>
      </c>
      <c r="B5125" s="2" t="s">
        <v>54</v>
      </c>
      <c r="C5125" s="69">
        <v>214.2508</v>
      </c>
      <c r="D5125" t="s">
        <v>50</v>
      </c>
      <c r="E5125" s="2" t="s">
        <v>44</v>
      </c>
      <c r="F5125" s="2" t="s">
        <v>55</v>
      </c>
      <c r="G5125" s="2"/>
      <c r="H5125" s="2" t="str">
        <f>IF(OR(G5125="",G5126="",G5127="",G5128=""),"",(SUMIF(A5125:A$7000,A5125,G5125:G$7000)))</f>
        <v/>
      </c>
      <c r="I5125" s="55" t="str">
        <f t="shared" si="480"/>
        <v/>
      </c>
      <c r="J5125" s="61" t="str">
        <f t="shared" si="476"/>
        <v/>
      </c>
      <c r="K5125" s="55">
        <f t="array" ref="K5125">(MAX(IF($A5125=InsertVoiceSwitchActivateLOG!A$1:A$7000,InsertVoiceSwitchActivateLOG!H$1:H$7000,0)))</f>
        <v>8.8899999999999979E-2</v>
      </c>
      <c r="L5125" s="55" t="str">
        <f t="shared" si="481"/>
        <v/>
      </c>
      <c r="M5125" s="55">
        <f t="shared" si="479"/>
        <v>19.499999999993634</v>
      </c>
      <c r="N5125" s="59" t="str">
        <f t="shared" si="477"/>
        <v/>
      </c>
      <c r="O5125" s="59" t="str">
        <f t="shared" si="478"/>
        <v/>
      </c>
    </row>
    <row r="5126" spans="1:15" ht="12.5" customHeight="1" x14ac:dyDescent="0.35">
      <c r="A5126" s="61">
        <v>102</v>
      </c>
      <c r="B5126" s="61" t="s">
        <v>54</v>
      </c>
      <c r="C5126" s="70">
        <v>214.27420000000001</v>
      </c>
      <c r="D5126" s="59" t="s">
        <v>50</v>
      </c>
      <c r="E5126" s="61" t="s">
        <v>44</v>
      </c>
      <c r="F5126" s="61" t="s">
        <v>55</v>
      </c>
      <c r="G5126" s="61"/>
      <c r="H5126" s="61" t="str">
        <f>IF(OR(G5126="",G5127="",G5128="",G5129=""),"",(SUMIF(A5126:A$7000,A5126,G5126:G$7000)))</f>
        <v/>
      </c>
      <c r="I5126" s="61" t="str">
        <f t="shared" si="480"/>
        <v/>
      </c>
      <c r="J5126" s="61" t="str">
        <f t="shared" si="476"/>
        <v/>
      </c>
      <c r="K5126" s="61">
        <f t="array" ref="K5126">(MAX(IF($A5126=InsertVoiceSwitchActivateLOG!A$1:A$7000,InsertVoiceSwitchActivateLOG!H$1:H$7000,0)))</f>
        <v>8.8899999999999979E-2</v>
      </c>
      <c r="L5126" s="61" t="str">
        <f t="shared" si="481"/>
        <v/>
      </c>
      <c r="M5126" s="61">
        <f t="shared" si="479"/>
        <v>23.400000000009413</v>
      </c>
      <c r="N5126" s="59" t="str">
        <f t="shared" si="477"/>
        <v/>
      </c>
      <c r="O5126" s="59" t="str">
        <f t="shared" si="478"/>
        <v/>
      </c>
    </row>
    <row r="5127" spans="1:15" ht="12.5" customHeight="1" x14ac:dyDescent="0.35">
      <c r="A5127" s="2">
        <v>102</v>
      </c>
      <c r="B5127" s="2" t="s">
        <v>54</v>
      </c>
      <c r="C5127" s="69">
        <v>214.29499999999999</v>
      </c>
      <c r="D5127" t="s">
        <v>50</v>
      </c>
      <c r="E5127" s="2" t="s">
        <v>44</v>
      </c>
      <c r="F5127" s="2" t="s">
        <v>55</v>
      </c>
      <c r="G5127" s="2"/>
      <c r="H5127" s="2" t="str">
        <f>IF(OR(G5127="",G5128="",G5129="",G5130=""),"",(SUMIF(A5127:A$7000,A5127,G5127:G$7000)))</f>
        <v/>
      </c>
      <c r="I5127" s="55" t="str">
        <f t="shared" si="480"/>
        <v/>
      </c>
      <c r="J5127" s="61" t="str">
        <f t="shared" si="476"/>
        <v/>
      </c>
      <c r="K5127" s="55">
        <f t="array" ref="K5127">(MAX(IF($A5127=InsertVoiceSwitchActivateLOG!A$1:A$7000,InsertVoiceSwitchActivateLOG!H$1:H$7000,0)))</f>
        <v>8.8899999999999979E-2</v>
      </c>
      <c r="L5127" s="55" t="str">
        <f t="shared" si="481"/>
        <v/>
      </c>
      <c r="M5127" s="55">
        <f t="shared" si="479"/>
        <v>20.799999999979946</v>
      </c>
      <c r="N5127" s="59" t="str">
        <f t="shared" si="477"/>
        <v/>
      </c>
      <c r="O5127" s="59" t="str">
        <f t="shared" si="478"/>
        <v/>
      </c>
    </row>
    <row r="5128" spans="1:15" ht="12.5" customHeight="1" x14ac:dyDescent="0.35">
      <c r="A5128" s="61">
        <v>102</v>
      </c>
      <c r="B5128" s="61" t="s">
        <v>54</v>
      </c>
      <c r="C5128" s="70">
        <v>214.31309999999999</v>
      </c>
      <c r="D5128" s="59" t="s">
        <v>50</v>
      </c>
      <c r="E5128" s="61" t="s">
        <v>44</v>
      </c>
      <c r="F5128" s="61" t="s">
        <v>55</v>
      </c>
      <c r="G5128" s="61"/>
      <c r="H5128" s="61" t="str">
        <f>IF(OR(G5128="",G5129="",G5130="",G5131=""),"",(SUMIF(A5128:A$7000,A5128,G5128:G$7000)))</f>
        <v/>
      </c>
      <c r="I5128" s="61" t="str">
        <f t="shared" si="480"/>
        <v/>
      </c>
      <c r="J5128" s="61" t="str">
        <f t="shared" si="476"/>
        <v/>
      </c>
      <c r="K5128" s="61">
        <f t="array" ref="K5128">(MAX(IF($A5128=InsertVoiceSwitchActivateLOG!A$1:A$7000,InsertVoiceSwitchActivateLOG!H$1:H$7000,0)))</f>
        <v>8.8899999999999979E-2</v>
      </c>
      <c r="L5128" s="61" t="str">
        <f t="shared" si="481"/>
        <v/>
      </c>
      <c r="M5128" s="61">
        <f t="shared" si="479"/>
        <v>18.100000000004002</v>
      </c>
      <c r="N5128" s="59" t="str">
        <f t="shared" si="477"/>
        <v/>
      </c>
      <c r="O5128" s="59" t="str">
        <f t="shared" si="478"/>
        <v/>
      </c>
    </row>
    <row r="5129" spans="1:15" ht="12.5" customHeight="1" x14ac:dyDescent="0.35">
      <c r="A5129" s="2">
        <v>102</v>
      </c>
      <c r="B5129" s="2" t="s">
        <v>54</v>
      </c>
      <c r="C5129" s="69">
        <v>214.33199999999999</v>
      </c>
      <c r="D5129" t="s">
        <v>50</v>
      </c>
      <c r="E5129" s="2" t="s">
        <v>44</v>
      </c>
      <c r="F5129" s="2" t="s">
        <v>55</v>
      </c>
      <c r="G5129" s="2">
        <v>2.9999999999999997E-4</v>
      </c>
      <c r="H5129" s="2">
        <f>IF(OR(G5129="",G5130="",G5131="",G5132=""),"",(SUMIF(A5129:A$7000,A5129,G5129:G$7000)))</f>
        <v>8.8899999999999979E-2</v>
      </c>
      <c r="I5129" s="55">
        <f t="shared" si="480"/>
        <v>102</v>
      </c>
      <c r="J5129" s="61" t="str">
        <f t="shared" si="476"/>
        <v>TaskC</v>
      </c>
      <c r="K5129" s="55">
        <f t="array" ref="K5129">(MAX(IF($A5129=InsertVoiceSwitchActivateLOG!A$1:A$7000,InsertVoiceSwitchActivateLOG!H$1:H$7000,0)))</f>
        <v>8.8899999999999979E-2</v>
      </c>
      <c r="L5129" s="55">
        <f t="shared" si="481"/>
        <v>214.33199999999999</v>
      </c>
      <c r="M5129" s="55">
        <f t="shared" si="479"/>
        <v>18.900000000002137</v>
      </c>
      <c r="N5129" s="59" t="str">
        <f t="shared" si="477"/>
        <v/>
      </c>
      <c r="O5129" s="59" t="str">
        <f t="shared" si="478"/>
        <v/>
      </c>
    </row>
    <row r="5130" spans="1:15" ht="12.5" customHeight="1" x14ac:dyDescent="0.35">
      <c r="A5130" s="61">
        <v>102</v>
      </c>
      <c r="B5130" s="61" t="s">
        <v>54</v>
      </c>
      <c r="C5130" s="70">
        <v>214.3511</v>
      </c>
      <c r="D5130" s="59" t="s">
        <v>50</v>
      </c>
      <c r="E5130" s="61" t="s">
        <v>44</v>
      </c>
      <c r="F5130" s="61" t="s">
        <v>55</v>
      </c>
      <c r="G5130" s="61">
        <v>2.0000000000000001E-4</v>
      </c>
      <c r="H5130" s="61">
        <f>IF(OR(G5130="",G5131="",G5132="",G5133=""),"",(SUMIF(A5130:A$7000,A5130,G5130:G$7000)))</f>
        <v>8.8599999999999984E-2</v>
      </c>
      <c r="I5130" s="61" t="str">
        <f t="shared" si="480"/>
        <v/>
      </c>
      <c r="J5130" s="61" t="str">
        <f t="shared" si="476"/>
        <v/>
      </c>
      <c r="K5130" s="61">
        <f t="array" ref="K5130">(MAX(IF($A5130=InsertVoiceSwitchActivateLOG!A$1:A$7000,InsertVoiceSwitchActivateLOG!H$1:H$7000,0)))</f>
        <v>8.8899999999999979E-2</v>
      </c>
      <c r="L5130" s="61" t="str">
        <f t="shared" si="481"/>
        <v/>
      </c>
      <c r="M5130" s="61">
        <f t="shared" si="479"/>
        <v>19.100000000008777</v>
      </c>
      <c r="N5130" s="59">
        <f t="shared" si="477"/>
        <v>102</v>
      </c>
      <c r="O5130" s="59">
        <f t="shared" si="478"/>
        <v>1</v>
      </c>
    </row>
    <row r="5131" spans="1:15" ht="12.5" customHeight="1" x14ac:dyDescent="0.35">
      <c r="A5131" s="2">
        <v>102</v>
      </c>
      <c r="B5131" s="2" t="s">
        <v>56</v>
      </c>
      <c r="C5131" s="69">
        <v>214.37819999999999</v>
      </c>
      <c r="D5131" t="s">
        <v>50</v>
      </c>
      <c r="E5131" s="2" t="s">
        <v>44</v>
      </c>
      <c r="F5131" s="2" t="s">
        <v>55</v>
      </c>
      <c r="G5131" s="2">
        <v>1.4E-3</v>
      </c>
      <c r="H5131" s="2">
        <f>IF(OR(G5131="",G5132="",G5133="",G5134=""),"",(SUMIF(A5131:A$7000,A5131,G5131:G$7000)))</f>
        <v>8.8399999999999979E-2</v>
      </c>
      <c r="I5131" s="55" t="str">
        <f t="shared" si="480"/>
        <v/>
      </c>
      <c r="J5131" s="61" t="str">
        <f t="shared" si="476"/>
        <v/>
      </c>
      <c r="K5131" s="55">
        <f t="array" ref="K5131">(MAX(IF($A5131=InsertVoiceSwitchActivateLOG!A$1:A$7000,InsertVoiceSwitchActivateLOG!H$1:H$7000,0)))</f>
        <v>8.8899999999999979E-2</v>
      </c>
      <c r="L5131" s="55" t="str">
        <f t="shared" si="481"/>
        <v/>
      </c>
      <c r="M5131" s="55">
        <f t="shared" si="479"/>
        <v>27.099999999990132</v>
      </c>
      <c r="N5131" s="59">
        <f t="shared" si="477"/>
        <v>102</v>
      </c>
      <c r="O5131" s="59">
        <f t="shared" si="478"/>
        <v>1</v>
      </c>
    </row>
    <row r="5132" spans="1:15" ht="12.5" customHeight="1" x14ac:dyDescent="0.35">
      <c r="A5132" s="61">
        <v>102</v>
      </c>
      <c r="B5132" s="61" t="s">
        <v>56</v>
      </c>
      <c r="C5132" s="70">
        <v>214.39760000000001</v>
      </c>
      <c r="D5132" s="59" t="s">
        <v>50</v>
      </c>
      <c r="E5132" s="61" t="s">
        <v>44</v>
      </c>
      <c r="F5132" s="61" t="s">
        <v>55</v>
      </c>
      <c r="G5132" s="61">
        <v>2.8999999999999998E-3</v>
      </c>
      <c r="H5132" s="61">
        <f>IF(OR(G5132="",G5133="",G5134="",G5135=""),"",(SUMIF(A5132:A$7000,A5132,G5132:G$7000)))</f>
        <v>8.6999999999999994E-2</v>
      </c>
      <c r="I5132" s="61" t="str">
        <f t="shared" si="480"/>
        <v/>
      </c>
      <c r="J5132" s="61" t="str">
        <f t="shared" si="476"/>
        <v/>
      </c>
      <c r="K5132" s="61">
        <f t="array" ref="K5132">(MAX(IF($A5132=InsertVoiceSwitchActivateLOG!A$1:A$7000,InsertVoiceSwitchActivateLOG!H$1:H$7000,0)))</f>
        <v>8.8899999999999979E-2</v>
      </c>
      <c r="L5132" s="61" t="str">
        <f t="shared" si="481"/>
        <v/>
      </c>
      <c r="M5132" s="61">
        <f t="shared" si="479"/>
        <v>19.400000000018736</v>
      </c>
      <c r="N5132" s="59">
        <f t="shared" si="477"/>
        <v>102</v>
      </c>
      <c r="O5132" s="59">
        <f t="shared" si="478"/>
        <v>1</v>
      </c>
    </row>
    <row r="5133" spans="1:15" ht="12.5" customHeight="1" x14ac:dyDescent="0.35">
      <c r="A5133" s="2">
        <v>102</v>
      </c>
      <c r="B5133" s="2" t="s">
        <v>56</v>
      </c>
      <c r="C5133" s="69">
        <v>214.41540000000001</v>
      </c>
      <c r="D5133" t="s">
        <v>50</v>
      </c>
      <c r="E5133" s="2" t="s">
        <v>44</v>
      </c>
      <c r="F5133" s="2" t="s">
        <v>55</v>
      </c>
      <c r="G5133" s="2">
        <v>1.06E-2</v>
      </c>
      <c r="H5133" s="2">
        <f>IF(OR(G5133="",G5134="",G5135="",G5136=""),"",(SUMIF(A5133:A$7000,A5133,G5133:G$7000)))</f>
        <v>8.4099999999999994E-2</v>
      </c>
      <c r="I5133" s="55" t="str">
        <f t="shared" si="480"/>
        <v/>
      </c>
      <c r="J5133" s="61" t="str">
        <f t="shared" si="476"/>
        <v/>
      </c>
      <c r="K5133" s="55">
        <f t="array" ref="K5133">(MAX(IF($A5133=InsertVoiceSwitchActivateLOG!A$1:A$7000,InsertVoiceSwitchActivateLOG!H$1:H$7000,0)))</f>
        <v>8.8899999999999979E-2</v>
      </c>
      <c r="L5133" s="55" t="str">
        <f t="shared" si="481"/>
        <v/>
      </c>
      <c r="M5133" s="55">
        <f t="shared" si="479"/>
        <v>17.799999999994043</v>
      </c>
      <c r="N5133" s="59">
        <f t="shared" si="477"/>
        <v>102</v>
      </c>
      <c r="O5133" s="59">
        <f t="shared" si="478"/>
        <v>-1</v>
      </c>
    </row>
    <row r="5134" spans="1:15" ht="12.5" customHeight="1" x14ac:dyDescent="0.35">
      <c r="A5134" s="61">
        <v>102</v>
      </c>
      <c r="B5134" s="61" t="s">
        <v>56</v>
      </c>
      <c r="C5134" s="70">
        <v>214.43119999999999</v>
      </c>
      <c r="D5134" s="59" t="s">
        <v>50</v>
      </c>
      <c r="E5134" s="61" t="s">
        <v>44</v>
      </c>
      <c r="F5134" s="61" t="s">
        <v>55</v>
      </c>
      <c r="G5134" s="61">
        <v>2.5000000000000001E-3</v>
      </c>
      <c r="H5134" s="61">
        <f>IF(OR(G5134="",G5135="",G5136="",G5137=""),"",(SUMIF(A5134:A$7000,A5134,G5134:G$7000)))</f>
        <v>7.3499999999999996E-2</v>
      </c>
      <c r="I5134" s="61" t="str">
        <f t="shared" si="480"/>
        <v/>
      </c>
      <c r="J5134" s="61" t="str">
        <f t="shared" si="476"/>
        <v/>
      </c>
      <c r="K5134" s="61">
        <f t="array" ref="K5134">(MAX(IF($A5134=InsertVoiceSwitchActivateLOG!A$1:A$7000,InsertVoiceSwitchActivateLOG!H$1:H$7000,0)))</f>
        <v>8.8899999999999979E-2</v>
      </c>
      <c r="L5134" s="61" t="str">
        <f t="shared" si="481"/>
        <v/>
      </c>
      <c r="M5134" s="61">
        <f t="shared" si="479"/>
        <v>15.799999999984493</v>
      </c>
      <c r="N5134" s="59">
        <f t="shared" si="477"/>
        <v>102</v>
      </c>
      <c r="O5134" s="59">
        <f t="shared" si="478"/>
        <v>1</v>
      </c>
    </row>
    <row r="5135" spans="1:15" ht="12.5" customHeight="1" x14ac:dyDescent="0.35">
      <c r="A5135" s="2">
        <v>102</v>
      </c>
      <c r="B5135" s="2" t="s">
        <v>56</v>
      </c>
      <c r="C5135" s="69">
        <v>214.45</v>
      </c>
      <c r="D5135" t="s">
        <v>50</v>
      </c>
      <c r="E5135" s="2" t="s">
        <v>44</v>
      </c>
      <c r="F5135" s="2" t="s">
        <v>55</v>
      </c>
      <c r="G5135" s="2">
        <v>4.0000000000000001E-3</v>
      </c>
      <c r="H5135" s="2">
        <f>IF(OR(G5135="",G5136="",G5137="",G5138=""),"",(SUMIF(A5135:A$7000,A5135,G5135:G$7000)))</f>
        <v>7.099999999999998E-2</v>
      </c>
      <c r="I5135" s="55" t="str">
        <f t="shared" si="480"/>
        <v/>
      </c>
      <c r="J5135" s="61" t="str">
        <f t="shared" si="476"/>
        <v/>
      </c>
      <c r="K5135" s="55">
        <f t="array" ref="K5135">(MAX(IF($A5135=InsertVoiceSwitchActivateLOG!A$1:A$7000,InsertVoiceSwitchActivateLOG!H$1:H$7000,0)))</f>
        <v>8.8899999999999979E-2</v>
      </c>
      <c r="L5135" s="55" t="str">
        <f t="shared" si="481"/>
        <v/>
      </c>
      <c r="M5135" s="55">
        <f t="shared" si="479"/>
        <v>18.799999999998818</v>
      </c>
      <c r="N5135" s="59">
        <f t="shared" si="477"/>
        <v>102</v>
      </c>
      <c r="O5135" s="59">
        <f t="shared" si="478"/>
        <v>-1</v>
      </c>
    </row>
    <row r="5136" spans="1:15" ht="12.5" customHeight="1" x14ac:dyDescent="0.35">
      <c r="A5136" s="61">
        <v>102</v>
      </c>
      <c r="B5136" s="61" t="s">
        <v>56</v>
      </c>
      <c r="C5136" s="70">
        <v>214.47730000000001</v>
      </c>
      <c r="D5136" s="59" t="s">
        <v>50</v>
      </c>
      <c r="E5136" s="61" t="s">
        <v>44</v>
      </c>
      <c r="F5136" s="61" t="s">
        <v>55</v>
      </c>
      <c r="G5136" s="61">
        <v>2.5000000000000001E-3</v>
      </c>
      <c r="H5136" s="61">
        <f>IF(OR(G5136="",G5137="",G5138="",G5139=""),"",(SUMIF(A5136:A$7000,A5136,G5136:G$7000)))</f>
        <v>6.6999999999999976E-2</v>
      </c>
      <c r="I5136" s="61" t="str">
        <f t="shared" si="480"/>
        <v/>
      </c>
      <c r="J5136" s="61" t="str">
        <f t="shared" si="476"/>
        <v/>
      </c>
      <c r="K5136" s="61">
        <f t="array" ref="K5136">(MAX(IF($A5136=InsertVoiceSwitchActivateLOG!A$1:A$7000,InsertVoiceSwitchActivateLOG!H$1:H$7000,0)))</f>
        <v>8.8899999999999979E-2</v>
      </c>
      <c r="L5136" s="61" t="str">
        <f t="shared" si="481"/>
        <v/>
      </c>
      <c r="M5136" s="61">
        <f t="shared" si="479"/>
        <v>27.300000000025193</v>
      </c>
      <c r="N5136" s="59">
        <f t="shared" si="477"/>
        <v>102</v>
      </c>
      <c r="O5136" s="59">
        <f t="shared" si="478"/>
        <v>-1</v>
      </c>
    </row>
    <row r="5137" spans="1:15" ht="12.5" customHeight="1" x14ac:dyDescent="0.35">
      <c r="A5137" s="2">
        <v>102</v>
      </c>
      <c r="B5137" s="2" t="s">
        <v>56</v>
      </c>
      <c r="C5137" s="69">
        <v>214.4975</v>
      </c>
      <c r="D5137" t="s">
        <v>50</v>
      </c>
      <c r="E5137" s="2" t="s">
        <v>44</v>
      </c>
      <c r="F5137" s="2" t="s">
        <v>55</v>
      </c>
      <c r="G5137" s="2">
        <v>2E-3</v>
      </c>
      <c r="H5137" s="2">
        <f>IF(OR(G5137="",G5138="",G5139="",G5140=""),"",(SUMIF(A5137:A$7000,A5137,G5137:G$7000)))</f>
        <v>6.4499999999999988E-2</v>
      </c>
      <c r="I5137" s="55" t="str">
        <f t="shared" si="480"/>
        <v/>
      </c>
      <c r="J5137" s="61" t="str">
        <f t="shared" ref="J5137:J5200" si="482">IF(L5137="","",(VLOOKUP(A5137,A5137:E12121,5,FALSE)))</f>
        <v/>
      </c>
      <c r="K5137" s="55">
        <f t="array" ref="K5137">(MAX(IF($A5137=InsertVoiceSwitchActivateLOG!A$1:A$7000,InsertVoiceSwitchActivateLOG!H$1:H$7000,0)))</f>
        <v>8.8899999999999979E-2</v>
      </c>
      <c r="L5137" s="55" t="str">
        <f t="shared" si="481"/>
        <v/>
      </c>
      <c r="M5137" s="55">
        <f t="shared" si="479"/>
        <v>20.199999999988449</v>
      </c>
      <c r="N5137" s="59">
        <f t="shared" ref="N5137:N5200" si="483">IF(AND(G5137&gt;0,G5138&gt;0,G5136&gt;0),A5137,"")</f>
        <v>102</v>
      </c>
      <c r="O5137" s="59">
        <f t="shared" ref="O5137:O5200" si="484">IF(N5137="","",(IF(G5137&gt;G5138,-1,1)))</f>
        <v>-1</v>
      </c>
    </row>
    <row r="5138" spans="1:15" ht="12.5" customHeight="1" x14ac:dyDescent="0.35">
      <c r="A5138" s="61">
        <v>102</v>
      </c>
      <c r="B5138" s="61" t="s">
        <v>56</v>
      </c>
      <c r="C5138" s="70">
        <v>214.52019999999999</v>
      </c>
      <c r="D5138" s="59" t="s">
        <v>50</v>
      </c>
      <c r="E5138" s="61" t="s">
        <v>44</v>
      </c>
      <c r="F5138" s="61" t="s">
        <v>55</v>
      </c>
      <c r="G5138" s="61">
        <v>1E-3</v>
      </c>
      <c r="H5138" s="61">
        <f>IF(OR(G5138="",G5139="",G5140="",G5141=""),"",(SUMIF(A5138:A$7000,A5138,G5138:G$7000)))</f>
        <v>6.2499999999999993E-2</v>
      </c>
      <c r="I5138" s="61" t="str">
        <f t="shared" si="480"/>
        <v/>
      </c>
      <c r="J5138" s="61" t="str">
        <f t="shared" si="482"/>
        <v/>
      </c>
      <c r="K5138" s="61">
        <f t="array" ref="K5138">(MAX(IF($A5138=InsertVoiceSwitchActivateLOG!A$1:A$7000,InsertVoiceSwitchActivateLOG!H$1:H$7000,0)))</f>
        <v>8.8899999999999979E-2</v>
      </c>
      <c r="L5138" s="61" t="str">
        <f t="shared" si="481"/>
        <v/>
      </c>
      <c r="M5138" s="61">
        <f t="shared" ref="M5138:M5201" si="485">IF(A5138=A5137,ABS(C5138-C5137),0)*1000</f>
        <v>22.699999999986176</v>
      </c>
      <c r="N5138" s="59">
        <f t="shared" si="483"/>
        <v>102</v>
      </c>
      <c r="O5138" s="59">
        <f t="shared" si="484"/>
        <v>-1</v>
      </c>
    </row>
    <row r="5139" spans="1:15" ht="12.5" customHeight="1" x14ac:dyDescent="0.35">
      <c r="A5139" s="2">
        <v>102</v>
      </c>
      <c r="B5139" s="2" t="s">
        <v>54</v>
      </c>
      <c r="C5139" s="69">
        <v>214.54300000000001</v>
      </c>
      <c r="D5139" t="s">
        <v>50</v>
      </c>
      <c r="E5139" s="2" t="s">
        <v>44</v>
      </c>
      <c r="F5139" s="2" t="s">
        <v>55</v>
      </c>
      <c r="G5139" s="2">
        <v>8.0000000000000004E-4</v>
      </c>
      <c r="H5139" s="2">
        <f>IF(OR(G5139="",G5140="",G5141="",G5142=""),"",(SUMIF(A5139:A$7000,A5139,G5139:G$7000)))</f>
        <v>6.1499999999999992E-2</v>
      </c>
      <c r="I5139" s="55" t="str">
        <f t="shared" si="480"/>
        <v/>
      </c>
      <c r="J5139" s="61" t="str">
        <f t="shared" si="482"/>
        <v/>
      </c>
      <c r="K5139" s="55">
        <f t="array" ref="K5139">(MAX(IF($A5139=InsertVoiceSwitchActivateLOG!A$1:A$7000,InsertVoiceSwitchActivateLOG!H$1:H$7000,0)))</f>
        <v>8.8899999999999979E-2</v>
      </c>
      <c r="L5139" s="55" t="str">
        <f t="shared" si="481"/>
        <v/>
      </c>
      <c r="M5139" s="55">
        <f t="shared" si="485"/>
        <v>22.800000000017917</v>
      </c>
      <c r="N5139" s="59">
        <f t="shared" si="483"/>
        <v>102</v>
      </c>
      <c r="O5139" s="59">
        <f t="shared" si="484"/>
        <v>1</v>
      </c>
    </row>
    <row r="5140" spans="1:15" ht="12.5" customHeight="1" x14ac:dyDescent="0.35">
      <c r="A5140" s="61">
        <v>102</v>
      </c>
      <c r="B5140" s="61" t="s">
        <v>54</v>
      </c>
      <c r="C5140" s="70">
        <v>214.5634</v>
      </c>
      <c r="D5140" s="59" t="s">
        <v>50</v>
      </c>
      <c r="E5140" s="61" t="s">
        <v>44</v>
      </c>
      <c r="F5140" s="61" t="s">
        <v>55</v>
      </c>
      <c r="G5140" s="61">
        <v>8.0000000000000004E-4</v>
      </c>
      <c r="H5140" s="61">
        <f>IF(OR(G5140="",G5141="",G5142="",G5143=""),"",(SUMIF(A5140:A$7000,A5140,G5140:G$7000)))</f>
        <v>6.0699999999999997E-2</v>
      </c>
      <c r="I5140" s="61" t="str">
        <f t="shared" si="480"/>
        <v/>
      </c>
      <c r="J5140" s="61" t="str">
        <f t="shared" si="482"/>
        <v/>
      </c>
      <c r="K5140" s="61">
        <f t="array" ref="K5140">(MAX(IF($A5140=InsertVoiceSwitchActivateLOG!A$1:A$7000,InsertVoiceSwitchActivateLOG!H$1:H$7000,0)))</f>
        <v>8.8899999999999979E-2</v>
      </c>
      <c r="L5140" s="61" t="str">
        <f t="shared" si="481"/>
        <v/>
      </c>
      <c r="M5140" s="61">
        <f t="shared" si="485"/>
        <v>20.399999999995089</v>
      </c>
      <c r="N5140" s="59">
        <f t="shared" si="483"/>
        <v>102</v>
      </c>
      <c r="O5140" s="59">
        <f t="shared" si="484"/>
        <v>1</v>
      </c>
    </row>
    <row r="5141" spans="1:15" ht="12.5" customHeight="1" x14ac:dyDescent="0.35">
      <c r="A5141" s="2">
        <v>102</v>
      </c>
      <c r="B5141" s="2" t="s">
        <v>56</v>
      </c>
      <c r="C5141" s="69">
        <v>214.58619999999999</v>
      </c>
      <c r="D5141" t="s">
        <v>50</v>
      </c>
      <c r="E5141" s="2" t="s">
        <v>44</v>
      </c>
      <c r="F5141" s="2" t="s">
        <v>55</v>
      </c>
      <c r="G5141" s="2">
        <v>1.6000000000000001E-3</v>
      </c>
      <c r="H5141" s="2">
        <f>IF(OR(G5141="",G5142="",G5143="",G5144=""),"",(SUMIF(A5141:A$7000,A5141,G5141:G$7000)))</f>
        <v>5.9899999999999995E-2</v>
      </c>
      <c r="I5141" s="55" t="str">
        <f t="shared" si="480"/>
        <v/>
      </c>
      <c r="J5141" s="61" t="str">
        <f t="shared" si="482"/>
        <v/>
      </c>
      <c r="K5141" s="55">
        <f t="array" ref="K5141">(MAX(IF($A5141=InsertVoiceSwitchActivateLOG!A$1:A$7000,InsertVoiceSwitchActivateLOG!H$1:H$7000,0)))</f>
        <v>8.8899999999999979E-2</v>
      </c>
      <c r="L5141" s="55" t="str">
        <f t="shared" si="481"/>
        <v/>
      </c>
      <c r="M5141" s="55">
        <f t="shared" si="485"/>
        <v>22.799999999989495</v>
      </c>
      <c r="N5141" s="59">
        <f t="shared" si="483"/>
        <v>102</v>
      </c>
      <c r="O5141" s="59">
        <f t="shared" si="484"/>
        <v>1</v>
      </c>
    </row>
    <row r="5142" spans="1:15" ht="12.5" customHeight="1" x14ac:dyDescent="0.35">
      <c r="A5142" s="61">
        <v>102</v>
      </c>
      <c r="B5142" s="61" t="s">
        <v>56</v>
      </c>
      <c r="C5142" s="70">
        <v>214.6018</v>
      </c>
      <c r="D5142" s="59" t="s">
        <v>50</v>
      </c>
      <c r="E5142" s="61" t="s">
        <v>44</v>
      </c>
      <c r="F5142" s="61" t="s">
        <v>55</v>
      </c>
      <c r="G5142" s="61">
        <v>5.1000000000000004E-3</v>
      </c>
      <c r="H5142" s="61">
        <f>IF(OR(G5142="",G5143="",G5144="",G5145=""),"",(SUMIF(A5142:A$7000,A5142,G5142:G$7000)))</f>
        <v>5.8299999999999998E-2</v>
      </c>
      <c r="I5142" s="61" t="str">
        <f t="shared" si="480"/>
        <v/>
      </c>
      <c r="J5142" s="61" t="str">
        <f t="shared" si="482"/>
        <v/>
      </c>
      <c r="K5142" s="61">
        <f t="array" ref="K5142">(MAX(IF($A5142=InsertVoiceSwitchActivateLOG!A$1:A$7000,InsertVoiceSwitchActivateLOG!H$1:H$7000,0)))</f>
        <v>8.8899999999999979E-2</v>
      </c>
      <c r="L5142" s="61" t="str">
        <f t="shared" si="481"/>
        <v/>
      </c>
      <c r="M5142" s="61">
        <f t="shared" si="485"/>
        <v>15.600000000006276</v>
      </c>
      <c r="N5142" s="59">
        <f t="shared" si="483"/>
        <v>102</v>
      </c>
      <c r="O5142" s="59">
        <f t="shared" si="484"/>
        <v>-1</v>
      </c>
    </row>
    <row r="5143" spans="1:15" ht="12.5" customHeight="1" x14ac:dyDescent="0.35">
      <c r="A5143" s="2">
        <v>102</v>
      </c>
      <c r="B5143" s="2" t="s">
        <v>56</v>
      </c>
      <c r="C5143" s="69">
        <v>214.61789999999999</v>
      </c>
      <c r="D5143" t="s">
        <v>50</v>
      </c>
      <c r="E5143" s="2" t="s">
        <v>44</v>
      </c>
      <c r="F5143" s="2" t="s">
        <v>55</v>
      </c>
      <c r="G5143" s="2">
        <v>4.4999999999999997E-3</v>
      </c>
      <c r="H5143" s="2">
        <f>IF(OR(G5143="",G5144="",G5145="",G5146=""),"",(SUMIF(A5143:A$7000,A5143,G5143:G$7000)))</f>
        <v>5.3199999999999997E-2</v>
      </c>
      <c r="I5143" s="55" t="str">
        <f t="shared" si="480"/>
        <v/>
      </c>
      <c r="J5143" s="61" t="str">
        <f t="shared" si="482"/>
        <v/>
      </c>
      <c r="K5143" s="55">
        <f t="array" ref="K5143">(MAX(IF($A5143=InsertVoiceSwitchActivateLOG!A$1:A$7000,InsertVoiceSwitchActivateLOG!H$1:H$7000,0)))</f>
        <v>8.8899999999999979E-2</v>
      </c>
      <c r="L5143" s="55" t="str">
        <f t="shared" si="481"/>
        <v/>
      </c>
      <c r="M5143" s="55">
        <f t="shared" si="485"/>
        <v>16.099999999994452</v>
      </c>
      <c r="N5143" s="59">
        <f t="shared" si="483"/>
        <v>102</v>
      </c>
      <c r="O5143" s="59">
        <f t="shared" si="484"/>
        <v>1</v>
      </c>
    </row>
    <row r="5144" spans="1:15" ht="12.5" customHeight="1" x14ac:dyDescent="0.35">
      <c r="A5144" s="61">
        <v>102</v>
      </c>
      <c r="B5144" s="61" t="s">
        <v>56</v>
      </c>
      <c r="C5144" s="70">
        <v>214.63380000000001</v>
      </c>
      <c r="D5144" s="59" t="s">
        <v>50</v>
      </c>
      <c r="E5144" s="61" t="s">
        <v>44</v>
      </c>
      <c r="F5144" s="61" t="s">
        <v>55</v>
      </c>
      <c r="G5144" s="61">
        <v>7.4999999999999997E-3</v>
      </c>
      <c r="H5144" s="61">
        <f>IF(OR(G5144="",G5145="",G5146="",G5147=""),"",(SUMIF(A5144:A$7000,A5144,G5144:G$7000)))</f>
        <v>4.87E-2</v>
      </c>
      <c r="I5144" s="61" t="str">
        <f t="shared" si="480"/>
        <v/>
      </c>
      <c r="J5144" s="61" t="str">
        <f t="shared" si="482"/>
        <v/>
      </c>
      <c r="K5144" s="61">
        <f t="array" ref="K5144">(MAX(IF($A5144=InsertVoiceSwitchActivateLOG!A$1:A$7000,InsertVoiceSwitchActivateLOG!H$1:H$7000,0)))</f>
        <v>8.8899999999999979E-2</v>
      </c>
      <c r="L5144" s="61" t="str">
        <f t="shared" si="481"/>
        <v/>
      </c>
      <c r="M5144" s="61">
        <f t="shared" si="485"/>
        <v>15.900000000016234</v>
      </c>
      <c r="N5144" s="59">
        <f t="shared" si="483"/>
        <v>102</v>
      </c>
      <c r="O5144" s="59">
        <f t="shared" si="484"/>
        <v>1</v>
      </c>
    </row>
    <row r="5145" spans="1:15" ht="12.5" customHeight="1" x14ac:dyDescent="0.35">
      <c r="A5145" s="2">
        <v>102</v>
      </c>
      <c r="B5145" s="2" t="s">
        <v>56</v>
      </c>
      <c r="C5145" s="69">
        <v>214.6498</v>
      </c>
      <c r="D5145" t="s">
        <v>50</v>
      </c>
      <c r="E5145" s="2" t="s">
        <v>44</v>
      </c>
      <c r="F5145" s="2" t="s">
        <v>55</v>
      </c>
      <c r="G5145" s="2">
        <v>7.4999999999999997E-3</v>
      </c>
      <c r="H5145" s="2">
        <f>IF(OR(G5145="",G5146="",G5147="",G5148=""),"",(SUMIF(A5145:A$7000,A5145,G5145:G$7000)))</f>
        <v>4.1200000000000007E-2</v>
      </c>
      <c r="I5145" s="55" t="str">
        <f t="shared" si="480"/>
        <v/>
      </c>
      <c r="J5145" s="61" t="str">
        <f t="shared" si="482"/>
        <v/>
      </c>
      <c r="K5145" s="55">
        <f t="array" ref="K5145">(MAX(IF($A5145=InsertVoiceSwitchActivateLOG!A$1:A$7000,InsertVoiceSwitchActivateLOG!H$1:H$7000,0)))</f>
        <v>8.8899999999999979E-2</v>
      </c>
      <c r="L5145" s="55" t="str">
        <f t="shared" si="481"/>
        <v/>
      </c>
      <c r="M5145" s="55">
        <f t="shared" si="485"/>
        <v>15.999999999991132</v>
      </c>
      <c r="N5145" s="59">
        <f t="shared" si="483"/>
        <v>102</v>
      </c>
      <c r="O5145" s="59">
        <f t="shared" si="484"/>
        <v>-1</v>
      </c>
    </row>
    <row r="5146" spans="1:15" ht="12.5" customHeight="1" x14ac:dyDescent="0.35">
      <c r="A5146" s="61">
        <v>102</v>
      </c>
      <c r="B5146" s="61" t="s">
        <v>56</v>
      </c>
      <c r="C5146" s="70">
        <v>214.66640000000001</v>
      </c>
      <c r="D5146" s="59" t="s">
        <v>50</v>
      </c>
      <c r="E5146" s="61" t="s">
        <v>44</v>
      </c>
      <c r="F5146" s="61" t="s">
        <v>55</v>
      </c>
      <c r="G5146" s="61">
        <v>2.5999999999999999E-3</v>
      </c>
      <c r="H5146" s="61">
        <f>IF(OR(G5146="",G5147="",G5148="",G5149=""),"",(SUMIF(A5146:A$7000,A5146,G5146:G$7000)))</f>
        <v>3.3700000000000001E-2</v>
      </c>
      <c r="I5146" s="61" t="str">
        <f t="shared" ref="I5146:I5209" si="486">IF(L5146="","",A5146)</f>
        <v/>
      </c>
      <c r="J5146" s="61" t="str">
        <f t="shared" si="482"/>
        <v/>
      </c>
      <c r="K5146" s="61">
        <f t="array" ref="K5146">(MAX(IF($A5146=InsertVoiceSwitchActivateLOG!A$1:A$7000,InsertVoiceSwitchActivateLOG!H$1:H$7000,0)))</f>
        <v>8.8899999999999979E-2</v>
      </c>
      <c r="L5146" s="61" t="str">
        <f t="shared" ref="L5146:L5209" si="487">IF(H5146="","",IF(AND(H5145="",H5144="",H5143=""),C5146,""))</f>
        <v/>
      </c>
      <c r="M5146" s="61">
        <f t="shared" si="485"/>
        <v>16.60000000001105</v>
      </c>
      <c r="N5146" s="59">
        <f t="shared" si="483"/>
        <v>102</v>
      </c>
      <c r="O5146" s="59">
        <f t="shared" si="484"/>
        <v>1</v>
      </c>
    </row>
    <row r="5147" spans="1:15" ht="12.5" customHeight="1" x14ac:dyDescent="0.35">
      <c r="A5147" s="2">
        <v>102</v>
      </c>
      <c r="B5147" s="2" t="s">
        <v>56</v>
      </c>
      <c r="C5147" s="69">
        <v>214.6815</v>
      </c>
      <c r="D5147" t="s">
        <v>50</v>
      </c>
      <c r="E5147" s="2" t="s">
        <v>44</v>
      </c>
      <c r="F5147" s="2" t="s">
        <v>55</v>
      </c>
      <c r="G5147" s="2">
        <v>2.5999999999999999E-3</v>
      </c>
      <c r="H5147" s="2">
        <f>IF(OR(G5147="",G5148="",G5149="",G5150=""),"",(SUMIF(A5147:A$7000,A5147,G5147:G$7000)))</f>
        <v>3.1099999999999999E-2</v>
      </c>
      <c r="I5147" s="55" t="str">
        <f t="shared" si="486"/>
        <v/>
      </c>
      <c r="J5147" s="61" t="str">
        <f t="shared" si="482"/>
        <v/>
      </c>
      <c r="K5147" s="55">
        <f t="array" ref="K5147">(MAX(IF($A5147=InsertVoiceSwitchActivateLOG!A$1:A$7000,InsertVoiceSwitchActivateLOG!H$1:H$7000,0)))</f>
        <v>8.8899999999999979E-2</v>
      </c>
      <c r="L5147" s="55" t="str">
        <f t="shared" si="487"/>
        <v/>
      </c>
      <c r="M5147" s="55">
        <f t="shared" si="485"/>
        <v>15.099999999989677</v>
      </c>
      <c r="N5147" s="59">
        <f t="shared" si="483"/>
        <v>102</v>
      </c>
      <c r="O5147" s="59">
        <f t="shared" si="484"/>
        <v>1</v>
      </c>
    </row>
    <row r="5148" spans="1:15" ht="12.5" customHeight="1" x14ac:dyDescent="0.35">
      <c r="A5148" s="61">
        <v>102</v>
      </c>
      <c r="B5148" s="61" t="s">
        <v>56</v>
      </c>
      <c r="C5148" s="70">
        <v>214.69980000000001</v>
      </c>
      <c r="D5148" s="59" t="s">
        <v>50</v>
      </c>
      <c r="E5148" s="61" t="s">
        <v>44</v>
      </c>
      <c r="F5148" s="61" t="s">
        <v>55</v>
      </c>
      <c r="G5148" s="61">
        <v>3.3999999999999998E-3</v>
      </c>
      <c r="H5148" s="61">
        <f>IF(OR(G5148="",G5149="",G5150="",G5151=""),"",(SUMIF(A5148:A$7000,A5148,G5148:G$7000)))</f>
        <v>2.8500000000000001E-2</v>
      </c>
      <c r="I5148" s="61" t="str">
        <f t="shared" si="486"/>
        <v/>
      </c>
      <c r="J5148" s="61" t="str">
        <f t="shared" si="482"/>
        <v/>
      </c>
      <c r="K5148" s="61">
        <f t="array" ref="K5148">(MAX(IF($A5148=InsertVoiceSwitchActivateLOG!A$1:A$7000,InsertVoiceSwitchActivateLOG!H$1:H$7000,0)))</f>
        <v>8.8899999999999979E-2</v>
      </c>
      <c r="L5148" s="61" t="str">
        <f t="shared" si="487"/>
        <v/>
      </c>
      <c r="M5148" s="61">
        <f t="shared" si="485"/>
        <v>18.300000000010641</v>
      </c>
      <c r="N5148" s="59">
        <f t="shared" si="483"/>
        <v>102</v>
      </c>
      <c r="O5148" s="59">
        <f t="shared" si="484"/>
        <v>1</v>
      </c>
    </row>
    <row r="5149" spans="1:15" ht="12.5" customHeight="1" x14ac:dyDescent="0.35">
      <c r="A5149" s="2">
        <v>102</v>
      </c>
      <c r="B5149" s="2" t="s">
        <v>56</v>
      </c>
      <c r="C5149" s="69">
        <v>214.7165</v>
      </c>
      <c r="D5149" t="s">
        <v>50</v>
      </c>
      <c r="E5149" s="2" t="s">
        <v>44</v>
      </c>
      <c r="F5149" s="2" t="s">
        <v>55</v>
      </c>
      <c r="G5149" s="2">
        <v>3.8E-3</v>
      </c>
      <c r="H5149" s="2">
        <f>IF(OR(G5149="",G5150="",G5151="",G5152=""),"",(SUMIF(A5149:A$7000,A5149,G5149:G$7000)))</f>
        <v>2.5100000000000001E-2</v>
      </c>
      <c r="I5149" s="55" t="str">
        <f t="shared" si="486"/>
        <v/>
      </c>
      <c r="J5149" s="61" t="str">
        <f t="shared" si="482"/>
        <v/>
      </c>
      <c r="K5149" s="55">
        <f t="array" ref="K5149">(MAX(IF($A5149=InsertVoiceSwitchActivateLOG!A$1:A$7000,InsertVoiceSwitchActivateLOG!H$1:H$7000,0)))</f>
        <v>8.8899999999999979E-2</v>
      </c>
      <c r="L5149" s="55" t="str">
        <f t="shared" si="487"/>
        <v/>
      </c>
      <c r="M5149" s="55">
        <f t="shared" si="485"/>
        <v>16.699999999985948</v>
      </c>
      <c r="N5149" s="59">
        <f t="shared" si="483"/>
        <v>102</v>
      </c>
      <c r="O5149" s="59">
        <f t="shared" si="484"/>
        <v>1</v>
      </c>
    </row>
    <row r="5150" spans="1:15" ht="12.5" customHeight="1" x14ac:dyDescent="0.35">
      <c r="A5150" s="61">
        <v>102</v>
      </c>
      <c r="B5150" s="61" t="s">
        <v>56</v>
      </c>
      <c r="C5150" s="70">
        <v>214.7345</v>
      </c>
      <c r="D5150" s="59" t="s">
        <v>50</v>
      </c>
      <c r="E5150" s="61" t="s">
        <v>44</v>
      </c>
      <c r="F5150" s="61" t="s">
        <v>55</v>
      </c>
      <c r="G5150" s="61">
        <v>3.8E-3</v>
      </c>
      <c r="H5150" s="61">
        <f>IF(OR(G5150="",G5151="",G5152="",G5153=""),"",(SUMIF(A5150:A$7000,A5150,G5150:G$7000)))</f>
        <v>2.1299999999999999E-2</v>
      </c>
      <c r="I5150" s="61" t="str">
        <f t="shared" si="486"/>
        <v/>
      </c>
      <c r="J5150" s="61" t="str">
        <f t="shared" si="482"/>
        <v/>
      </c>
      <c r="K5150" s="61">
        <f t="array" ref="K5150">(MAX(IF($A5150=InsertVoiceSwitchActivateLOG!A$1:A$7000,InsertVoiceSwitchActivateLOG!H$1:H$7000,0)))</f>
        <v>8.8899999999999979E-2</v>
      </c>
      <c r="L5150" s="61" t="str">
        <f t="shared" si="487"/>
        <v/>
      </c>
      <c r="M5150" s="61">
        <f t="shared" si="485"/>
        <v>18.000000000000682</v>
      </c>
      <c r="N5150" s="59">
        <f t="shared" si="483"/>
        <v>102</v>
      </c>
      <c r="O5150" s="59">
        <f t="shared" si="484"/>
        <v>-1</v>
      </c>
    </row>
    <row r="5151" spans="1:15" ht="12.5" customHeight="1" x14ac:dyDescent="0.35">
      <c r="A5151" s="2">
        <v>102</v>
      </c>
      <c r="B5151" s="2" t="s">
        <v>56</v>
      </c>
      <c r="C5151" s="69">
        <v>214.7542</v>
      </c>
      <c r="D5151" t="s">
        <v>50</v>
      </c>
      <c r="E5151" s="2" t="s">
        <v>44</v>
      </c>
      <c r="F5151" s="2" t="s">
        <v>55</v>
      </c>
      <c r="G5151" s="2">
        <v>1.9E-3</v>
      </c>
      <c r="H5151" s="2">
        <f>IF(OR(G5151="",G5152="",G5153="",G5154=""),"",(SUMIF(A5151:A$7000,A5151,G5151:G$7000)))</f>
        <v>1.7499999999999998E-2</v>
      </c>
      <c r="I5151" s="55" t="str">
        <f t="shared" si="486"/>
        <v/>
      </c>
      <c r="J5151" s="61" t="str">
        <f t="shared" si="482"/>
        <v/>
      </c>
      <c r="K5151" s="55">
        <f t="array" ref="K5151">(MAX(IF($A5151=InsertVoiceSwitchActivateLOG!A$1:A$7000,InsertVoiceSwitchActivateLOG!H$1:H$7000,0)))</f>
        <v>8.8899999999999979E-2</v>
      </c>
      <c r="L5151" s="55" t="str">
        <f t="shared" si="487"/>
        <v/>
      </c>
      <c r="M5151" s="55">
        <f t="shared" si="485"/>
        <v>19.700000000000273</v>
      </c>
      <c r="N5151" s="59">
        <f t="shared" si="483"/>
        <v>102</v>
      </c>
      <c r="O5151" s="59">
        <f t="shared" si="484"/>
        <v>1</v>
      </c>
    </row>
    <row r="5152" spans="1:15" ht="12.5" customHeight="1" x14ac:dyDescent="0.35">
      <c r="A5152" s="61">
        <v>102</v>
      </c>
      <c r="B5152" s="61" t="s">
        <v>56</v>
      </c>
      <c r="C5152" s="70">
        <v>214.76949999999999</v>
      </c>
      <c r="D5152" s="59" t="s">
        <v>50</v>
      </c>
      <c r="E5152" s="61" t="s">
        <v>44</v>
      </c>
      <c r="F5152" s="61" t="s">
        <v>55</v>
      </c>
      <c r="G5152" s="61">
        <v>7.0000000000000001E-3</v>
      </c>
      <c r="H5152" s="61" t="str">
        <f>IF(OR(G5152="",G5153="",G5154="",G5155=""),"",(SUMIF(A5152:A$7000,A5152,G5152:G$7000)))</f>
        <v/>
      </c>
      <c r="I5152" s="61" t="str">
        <f t="shared" si="486"/>
        <v/>
      </c>
      <c r="J5152" s="61" t="str">
        <f t="shared" si="482"/>
        <v/>
      </c>
      <c r="K5152" s="61">
        <f t="array" ref="K5152">(MAX(IF($A5152=InsertVoiceSwitchActivateLOG!A$1:A$7000,InsertVoiceSwitchActivateLOG!H$1:H$7000,0)))</f>
        <v>8.8899999999999979E-2</v>
      </c>
      <c r="L5152" s="61" t="str">
        <f t="shared" si="487"/>
        <v/>
      </c>
      <c r="M5152" s="61">
        <f t="shared" si="485"/>
        <v>15.299999999996317</v>
      </c>
      <c r="N5152" s="59">
        <f t="shared" si="483"/>
        <v>102</v>
      </c>
      <c r="O5152" s="59">
        <f t="shared" si="484"/>
        <v>1</v>
      </c>
    </row>
    <row r="5153" spans="1:15" ht="12.5" customHeight="1" x14ac:dyDescent="0.35">
      <c r="A5153" s="2">
        <v>102</v>
      </c>
      <c r="B5153" s="2" t="s">
        <v>56</v>
      </c>
      <c r="C5153" s="69">
        <v>214.7876</v>
      </c>
      <c r="D5153" t="s">
        <v>50</v>
      </c>
      <c r="E5153" s="2" t="s">
        <v>44</v>
      </c>
      <c r="F5153" s="2" t="s">
        <v>55</v>
      </c>
      <c r="G5153" s="2">
        <v>7.3000000000000001E-3</v>
      </c>
      <c r="H5153" s="2" t="str">
        <f>IF(OR(G5153="",G5154="",G5155="",G5156=""),"",(SUMIF(A5153:A$7000,A5153,G5153:G$7000)))</f>
        <v/>
      </c>
      <c r="I5153" s="55" t="str">
        <f t="shared" si="486"/>
        <v/>
      </c>
      <c r="J5153" s="61" t="str">
        <f t="shared" si="482"/>
        <v/>
      </c>
      <c r="K5153" s="55">
        <f t="array" ref="K5153">(MAX(IF($A5153=InsertVoiceSwitchActivateLOG!A$1:A$7000,InsertVoiceSwitchActivateLOG!H$1:H$7000,0)))</f>
        <v>8.8899999999999979E-2</v>
      </c>
      <c r="L5153" s="55" t="str">
        <f t="shared" si="487"/>
        <v/>
      </c>
      <c r="M5153" s="55">
        <f t="shared" si="485"/>
        <v>18.100000000004002</v>
      </c>
      <c r="N5153" s="59">
        <f t="shared" si="483"/>
        <v>102</v>
      </c>
      <c r="O5153" s="59">
        <f t="shared" si="484"/>
        <v>-1</v>
      </c>
    </row>
    <row r="5154" spans="1:15" ht="12.5" customHeight="1" x14ac:dyDescent="0.35">
      <c r="A5154" s="61">
        <v>102</v>
      </c>
      <c r="B5154" s="61" t="s">
        <v>56</v>
      </c>
      <c r="C5154" s="70">
        <v>214.80369999999999</v>
      </c>
      <c r="D5154" s="59" t="s">
        <v>50</v>
      </c>
      <c r="E5154" s="61" t="s">
        <v>44</v>
      </c>
      <c r="F5154" s="61" t="s">
        <v>55</v>
      </c>
      <c r="G5154" s="61">
        <v>1.2999999999999999E-3</v>
      </c>
      <c r="H5154" s="61" t="str">
        <f>IF(OR(G5154="",G5155="",G5156="",G5157=""),"",(SUMIF(A5154:A$7000,A5154,G5154:G$7000)))</f>
        <v/>
      </c>
      <c r="I5154" s="61" t="str">
        <f t="shared" si="486"/>
        <v/>
      </c>
      <c r="J5154" s="61" t="str">
        <f t="shared" si="482"/>
        <v/>
      </c>
      <c r="K5154" s="61">
        <f t="array" ref="K5154">(MAX(IF($A5154=InsertVoiceSwitchActivateLOG!A$1:A$7000,InsertVoiceSwitchActivateLOG!H$1:H$7000,0)))</f>
        <v>8.8899999999999979E-2</v>
      </c>
      <c r="L5154" s="61" t="str">
        <f t="shared" si="487"/>
        <v/>
      </c>
      <c r="M5154" s="61">
        <f t="shared" si="485"/>
        <v>16.099999999994452</v>
      </c>
      <c r="N5154" s="59" t="str">
        <f t="shared" si="483"/>
        <v/>
      </c>
      <c r="O5154" s="59" t="str">
        <f t="shared" si="484"/>
        <v/>
      </c>
    </row>
    <row r="5155" spans="1:15" ht="12.5" customHeight="1" x14ac:dyDescent="0.35">
      <c r="A5155" s="2">
        <v>103</v>
      </c>
      <c r="B5155" s="2" t="s">
        <v>54</v>
      </c>
      <c r="C5155" s="69">
        <v>215.83</v>
      </c>
      <c r="D5155" t="s">
        <v>50</v>
      </c>
      <c r="E5155" s="2" t="s">
        <v>43</v>
      </c>
      <c r="F5155" s="2" t="s">
        <v>55</v>
      </c>
      <c r="G5155" s="2"/>
      <c r="H5155" s="2" t="str">
        <f>IF(OR(G5155="",G5156="",G5157="",G5158=""),"",(SUMIF(A5155:A$7000,A5155,G5155:G$7000)))</f>
        <v/>
      </c>
      <c r="I5155" s="55" t="str">
        <f t="shared" si="486"/>
        <v/>
      </c>
      <c r="J5155" s="61" t="str">
        <f t="shared" si="482"/>
        <v/>
      </c>
      <c r="K5155" s="55">
        <f t="array" ref="K5155">(MAX(IF($A5155=InsertVoiceSwitchActivateLOG!A$1:A$7000,InsertVoiceSwitchActivateLOG!H$1:H$7000,0)))</f>
        <v>1.9800000000000005E-2</v>
      </c>
      <c r="L5155" s="55" t="str">
        <f t="shared" si="487"/>
        <v/>
      </c>
      <c r="M5155" s="55">
        <f t="shared" si="485"/>
        <v>0</v>
      </c>
      <c r="N5155" s="59" t="str">
        <f t="shared" si="483"/>
        <v/>
      </c>
      <c r="O5155" s="59" t="str">
        <f t="shared" si="484"/>
        <v/>
      </c>
    </row>
    <row r="5156" spans="1:15" ht="12.5" customHeight="1" x14ac:dyDescent="0.35">
      <c r="A5156" s="61">
        <v>103</v>
      </c>
      <c r="B5156" s="61" t="s">
        <v>54</v>
      </c>
      <c r="C5156" s="70">
        <v>215.8494</v>
      </c>
      <c r="D5156" s="59" t="s">
        <v>50</v>
      </c>
      <c r="E5156" s="61" t="s">
        <v>43</v>
      </c>
      <c r="F5156" s="61" t="s">
        <v>55</v>
      </c>
      <c r="G5156" s="61"/>
      <c r="H5156" s="61" t="str">
        <f>IF(OR(G5156="",G5157="",G5158="",G5159=""),"",(SUMIF(A5156:A$7000,A5156,G5156:G$7000)))</f>
        <v/>
      </c>
      <c r="I5156" s="61" t="str">
        <f t="shared" si="486"/>
        <v/>
      </c>
      <c r="J5156" s="61" t="str">
        <f t="shared" si="482"/>
        <v/>
      </c>
      <c r="K5156" s="61">
        <f t="array" ref="K5156">(MAX(IF($A5156=InsertVoiceSwitchActivateLOG!A$1:A$7000,InsertVoiceSwitchActivateLOG!H$1:H$7000,0)))</f>
        <v>1.9800000000000005E-2</v>
      </c>
      <c r="L5156" s="61" t="str">
        <f t="shared" si="487"/>
        <v/>
      </c>
      <c r="M5156" s="61">
        <f t="shared" si="485"/>
        <v>19.399999999990314</v>
      </c>
      <c r="N5156" s="59" t="str">
        <f t="shared" si="483"/>
        <v/>
      </c>
      <c r="O5156" s="59" t="str">
        <f t="shared" si="484"/>
        <v/>
      </c>
    </row>
    <row r="5157" spans="1:15" ht="12.5" customHeight="1" x14ac:dyDescent="0.35">
      <c r="A5157" s="2">
        <v>103</v>
      </c>
      <c r="B5157" s="2" t="s">
        <v>54</v>
      </c>
      <c r="C5157" s="69">
        <v>215.87039999999999</v>
      </c>
      <c r="D5157" t="s">
        <v>50</v>
      </c>
      <c r="E5157" s="2" t="s">
        <v>43</v>
      </c>
      <c r="F5157" s="2" t="s">
        <v>55</v>
      </c>
      <c r="G5157" s="2"/>
      <c r="H5157" s="2" t="str">
        <f>IF(OR(G5157="",G5158="",G5159="",G5160=""),"",(SUMIF(A5157:A$7000,A5157,G5157:G$7000)))</f>
        <v/>
      </c>
      <c r="I5157" s="55" t="str">
        <f t="shared" si="486"/>
        <v/>
      </c>
      <c r="J5157" s="61" t="str">
        <f t="shared" si="482"/>
        <v/>
      </c>
      <c r="K5157" s="55">
        <f t="array" ref="K5157">(MAX(IF($A5157=InsertVoiceSwitchActivateLOG!A$1:A$7000,InsertVoiceSwitchActivateLOG!H$1:H$7000,0)))</f>
        <v>1.9800000000000005E-2</v>
      </c>
      <c r="L5157" s="55" t="str">
        <f t="shared" si="487"/>
        <v/>
      </c>
      <c r="M5157" s="55">
        <f t="shared" si="485"/>
        <v>20.999999999986585</v>
      </c>
      <c r="N5157" s="59" t="str">
        <f t="shared" si="483"/>
        <v/>
      </c>
      <c r="O5157" s="59" t="str">
        <f t="shared" si="484"/>
        <v/>
      </c>
    </row>
    <row r="5158" spans="1:15" ht="12.5" customHeight="1" x14ac:dyDescent="0.35">
      <c r="A5158" s="61">
        <v>103</v>
      </c>
      <c r="B5158" s="61" t="s">
        <v>54</v>
      </c>
      <c r="C5158" s="70">
        <v>215.8905</v>
      </c>
      <c r="D5158" s="59" t="s">
        <v>50</v>
      </c>
      <c r="E5158" s="61" t="s">
        <v>43</v>
      </c>
      <c r="F5158" s="61" t="s">
        <v>55</v>
      </c>
      <c r="G5158" s="61"/>
      <c r="H5158" s="61" t="str">
        <f>IF(OR(G5158="",G5159="",G5160="",G5161=""),"",(SUMIF(A5158:A$7000,A5158,G5158:G$7000)))</f>
        <v/>
      </c>
      <c r="I5158" s="61" t="str">
        <f t="shared" si="486"/>
        <v/>
      </c>
      <c r="J5158" s="61" t="str">
        <f t="shared" si="482"/>
        <v/>
      </c>
      <c r="K5158" s="61">
        <f t="array" ref="K5158">(MAX(IF($A5158=InsertVoiceSwitchActivateLOG!A$1:A$7000,InsertVoiceSwitchActivateLOG!H$1:H$7000,0)))</f>
        <v>1.9800000000000005E-2</v>
      </c>
      <c r="L5158" s="61" t="str">
        <f t="shared" si="487"/>
        <v/>
      </c>
      <c r="M5158" s="61">
        <f t="shared" si="485"/>
        <v>20.100000000013551</v>
      </c>
      <c r="N5158" s="59" t="str">
        <f t="shared" si="483"/>
        <v/>
      </c>
      <c r="O5158" s="59" t="str">
        <f t="shared" si="484"/>
        <v/>
      </c>
    </row>
    <row r="5159" spans="1:15" ht="12.5" customHeight="1" x14ac:dyDescent="0.35">
      <c r="A5159" s="2">
        <v>103</v>
      </c>
      <c r="B5159" s="2" t="s">
        <v>54</v>
      </c>
      <c r="C5159" s="69">
        <v>215.91749999999999</v>
      </c>
      <c r="D5159" t="s">
        <v>50</v>
      </c>
      <c r="E5159" s="2" t="s">
        <v>43</v>
      </c>
      <c r="F5159" s="2" t="s">
        <v>55</v>
      </c>
      <c r="G5159" s="2"/>
      <c r="H5159" s="2" t="str">
        <f>IF(OR(G5159="",G5160="",G5161="",G5162=""),"",(SUMIF(A5159:A$7000,A5159,G5159:G$7000)))</f>
        <v/>
      </c>
      <c r="I5159" s="55" t="str">
        <f t="shared" si="486"/>
        <v/>
      </c>
      <c r="J5159" s="61" t="str">
        <f t="shared" si="482"/>
        <v/>
      </c>
      <c r="K5159" s="55">
        <f t="array" ref="K5159">(MAX(IF($A5159=InsertVoiceSwitchActivateLOG!A$1:A$7000,InsertVoiceSwitchActivateLOG!H$1:H$7000,0)))</f>
        <v>1.9800000000000005E-2</v>
      </c>
      <c r="L5159" s="55" t="str">
        <f t="shared" si="487"/>
        <v/>
      </c>
      <c r="M5159" s="55">
        <f t="shared" si="485"/>
        <v>26.999999999986812</v>
      </c>
      <c r="N5159" s="59" t="str">
        <f t="shared" si="483"/>
        <v/>
      </c>
      <c r="O5159" s="59" t="str">
        <f t="shared" si="484"/>
        <v/>
      </c>
    </row>
    <row r="5160" spans="1:15" ht="12.5" customHeight="1" x14ac:dyDescent="0.35">
      <c r="A5160" s="61">
        <v>103</v>
      </c>
      <c r="B5160" s="61" t="s">
        <v>54</v>
      </c>
      <c r="C5160" s="70">
        <v>215.94290000000001</v>
      </c>
      <c r="D5160" s="59" t="s">
        <v>50</v>
      </c>
      <c r="E5160" s="61" t="s">
        <v>43</v>
      </c>
      <c r="F5160" s="61" t="s">
        <v>55</v>
      </c>
      <c r="G5160" s="61"/>
      <c r="H5160" s="61" t="str">
        <f>IF(OR(G5160="",G5161="",G5162="",G5163=""),"",(SUMIF(A5160:A$7000,A5160,G5160:G$7000)))</f>
        <v/>
      </c>
      <c r="I5160" s="61" t="str">
        <f t="shared" si="486"/>
        <v/>
      </c>
      <c r="J5160" s="61" t="str">
        <f t="shared" si="482"/>
        <v/>
      </c>
      <c r="K5160" s="61">
        <f t="array" ref="K5160">(MAX(IF($A5160=InsertVoiceSwitchActivateLOG!A$1:A$7000,InsertVoiceSwitchActivateLOG!H$1:H$7000,0)))</f>
        <v>1.9800000000000005E-2</v>
      </c>
      <c r="L5160" s="61" t="str">
        <f t="shared" si="487"/>
        <v/>
      </c>
      <c r="M5160" s="61">
        <f t="shared" si="485"/>
        <v>25.400000000018963</v>
      </c>
      <c r="N5160" s="59" t="str">
        <f t="shared" si="483"/>
        <v/>
      </c>
      <c r="O5160" s="59" t="str">
        <f t="shared" si="484"/>
        <v/>
      </c>
    </row>
    <row r="5161" spans="1:15" ht="12.5" customHeight="1" x14ac:dyDescent="0.35">
      <c r="A5161" s="2">
        <v>103</v>
      </c>
      <c r="B5161" s="2" t="s">
        <v>54</v>
      </c>
      <c r="C5161" s="69">
        <v>215.9598</v>
      </c>
      <c r="D5161" t="s">
        <v>50</v>
      </c>
      <c r="E5161" s="2" t="s">
        <v>43</v>
      </c>
      <c r="F5161" s="2" t="s">
        <v>55</v>
      </c>
      <c r="G5161" s="2"/>
      <c r="H5161" s="2" t="str">
        <f>IF(OR(G5161="",G5162="",G5163="",G5164=""),"",(SUMIF(A5161:A$7000,A5161,G5161:G$7000)))</f>
        <v/>
      </c>
      <c r="I5161" s="55" t="str">
        <f t="shared" si="486"/>
        <v/>
      </c>
      <c r="J5161" s="61" t="str">
        <f t="shared" si="482"/>
        <v/>
      </c>
      <c r="K5161" s="55">
        <f t="array" ref="K5161">(MAX(IF($A5161=InsertVoiceSwitchActivateLOG!A$1:A$7000,InsertVoiceSwitchActivateLOG!H$1:H$7000,0)))</f>
        <v>1.9800000000000005E-2</v>
      </c>
      <c r="L5161" s="55" t="str">
        <f t="shared" si="487"/>
        <v/>
      </c>
      <c r="M5161" s="55">
        <f t="shared" si="485"/>
        <v>16.899999999992588</v>
      </c>
      <c r="N5161" s="59" t="str">
        <f t="shared" si="483"/>
        <v/>
      </c>
      <c r="O5161" s="59" t="str">
        <f t="shared" si="484"/>
        <v/>
      </c>
    </row>
    <row r="5162" spans="1:15" ht="12.5" customHeight="1" x14ac:dyDescent="0.35">
      <c r="A5162" s="61">
        <v>103</v>
      </c>
      <c r="B5162" s="61" t="s">
        <v>54</v>
      </c>
      <c r="C5162" s="70">
        <v>215.97559999999999</v>
      </c>
      <c r="D5162" s="59" t="s">
        <v>50</v>
      </c>
      <c r="E5162" s="61" t="s">
        <v>43</v>
      </c>
      <c r="F5162" s="61" t="s">
        <v>55</v>
      </c>
      <c r="G5162" s="61"/>
      <c r="H5162" s="61" t="str">
        <f>IF(OR(G5162="",G5163="",G5164="",G5165=""),"",(SUMIF(A5162:A$7000,A5162,G5162:G$7000)))</f>
        <v/>
      </c>
      <c r="I5162" s="61" t="str">
        <f t="shared" si="486"/>
        <v/>
      </c>
      <c r="J5162" s="61" t="str">
        <f t="shared" si="482"/>
        <v/>
      </c>
      <c r="K5162" s="61">
        <f t="array" ref="K5162">(MAX(IF($A5162=InsertVoiceSwitchActivateLOG!A$1:A$7000,InsertVoiceSwitchActivateLOG!H$1:H$7000,0)))</f>
        <v>1.9800000000000005E-2</v>
      </c>
      <c r="L5162" s="61" t="str">
        <f t="shared" si="487"/>
        <v/>
      </c>
      <c r="M5162" s="61">
        <f t="shared" si="485"/>
        <v>15.799999999984493</v>
      </c>
      <c r="N5162" s="59" t="str">
        <f t="shared" si="483"/>
        <v/>
      </c>
      <c r="O5162" s="59" t="str">
        <f t="shared" si="484"/>
        <v/>
      </c>
    </row>
    <row r="5163" spans="1:15" ht="12.5" customHeight="1" x14ac:dyDescent="0.35">
      <c r="A5163" s="2">
        <v>103</v>
      </c>
      <c r="B5163" s="2" t="s">
        <v>54</v>
      </c>
      <c r="C5163" s="69">
        <v>215.99260000000001</v>
      </c>
      <c r="D5163" t="s">
        <v>50</v>
      </c>
      <c r="E5163" s="2" t="s">
        <v>43</v>
      </c>
      <c r="F5163" s="2" t="s">
        <v>55</v>
      </c>
      <c r="G5163" s="2"/>
      <c r="H5163" s="2" t="str">
        <f>IF(OR(G5163="",G5164="",G5165="",G5166=""),"",(SUMIF(A5163:A$7000,A5163,G5163:G$7000)))</f>
        <v/>
      </c>
      <c r="I5163" s="55" t="str">
        <f t="shared" si="486"/>
        <v/>
      </c>
      <c r="J5163" s="61" t="str">
        <f t="shared" si="482"/>
        <v/>
      </c>
      <c r="K5163" s="55">
        <f t="array" ref="K5163">(MAX(IF($A5163=InsertVoiceSwitchActivateLOG!A$1:A$7000,InsertVoiceSwitchActivateLOG!H$1:H$7000,0)))</f>
        <v>1.9800000000000005E-2</v>
      </c>
      <c r="L5163" s="55" t="str">
        <f t="shared" si="487"/>
        <v/>
      </c>
      <c r="M5163" s="55">
        <f t="shared" si="485"/>
        <v>17.000000000024329</v>
      </c>
      <c r="N5163" s="59" t="str">
        <f t="shared" si="483"/>
        <v/>
      </c>
      <c r="O5163" s="59" t="str">
        <f t="shared" si="484"/>
        <v/>
      </c>
    </row>
    <row r="5164" spans="1:15" ht="12.5" customHeight="1" x14ac:dyDescent="0.35">
      <c r="A5164" s="61">
        <v>103</v>
      </c>
      <c r="B5164" s="61" t="s">
        <v>54</v>
      </c>
      <c r="C5164" s="70">
        <v>216.00919999999999</v>
      </c>
      <c r="D5164" s="59" t="s">
        <v>50</v>
      </c>
      <c r="E5164" s="61" t="s">
        <v>43</v>
      </c>
      <c r="F5164" s="61" t="s">
        <v>55</v>
      </c>
      <c r="G5164" s="61"/>
      <c r="H5164" s="61" t="str">
        <f>IF(OR(G5164="",G5165="",G5166="",G5167=""),"",(SUMIF(A5164:A$7000,A5164,G5164:G$7000)))</f>
        <v/>
      </c>
      <c r="I5164" s="61" t="str">
        <f t="shared" si="486"/>
        <v/>
      </c>
      <c r="J5164" s="61" t="str">
        <f t="shared" si="482"/>
        <v/>
      </c>
      <c r="K5164" s="61">
        <f t="array" ref="K5164">(MAX(IF($A5164=InsertVoiceSwitchActivateLOG!A$1:A$7000,InsertVoiceSwitchActivateLOG!H$1:H$7000,0)))</f>
        <v>1.9800000000000005E-2</v>
      </c>
      <c r="L5164" s="61" t="str">
        <f t="shared" si="487"/>
        <v/>
      </c>
      <c r="M5164" s="61">
        <f t="shared" si="485"/>
        <v>16.599999999982629</v>
      </c>
      <c r="N5164" s="59" t="str">
        <f t="shared" si="483"/>
        <v/>
      </c>
      <c r="O5164" s="59" t="str">
        <f t="shared" si="484"/>
        <v/>
      </c>
    </row>
    <row r="5165" spans="1:15" ht="12.5" customHeight="1" x14ac:dyDescent="0.35">
      <c r="A5165" s="2">
        <v>103</v>
      </c>
      <c r="B5165" s="2" t="s">
        <v>54</v>
      </c>
      <c r="C5165" s="69">
        <v>216.02520000000001</v>
      </c>
      <c r="D5165" t="s">
        <v>50</v>
      </c>
      <c r="E5165" s="2" t="s">
        <v>43</v>
      </c>
      <c r="F5165" s="2" t="s">
        <v>55</v>
      </c>
      <c r="G5165" s="2"/>
      <c r="H5165" s="2" t="str">
        <f>IF(OR(G5165="",G5166="",G5167="",G5168=""),"",(SUMIF(A5165:A$7000,A5165,G5165:G$7000)))</f>
        <v/>
      </c>
      <c r="I5165" s="55" t="str">
        <f t="shared" si="486"/>
        <v/>
      </c>
      <c r="J5165" s="61" t="str">
        <f t="shared" si="482"/>
        <v/>
      </c>
      <c r="K5165" s="55">
        <f t="array" ref="K5165">(MAX(IF($A5165=InsertVoiceSwitchActivateLOG!A$1:A$7000,InsertVoiceSwitchActivateLOG!H$1:H$7000,0)))</f>
        <v>1.9800000000000005E-2</v>
      </c>
      <c r="L5165" s="55" t="str">
        <f t="shared" si="487"/>
        <v/>
      </c>
      <c r="M5165" s="55">
        <f t="shared" si="485"/>
        <v>16.000000000019554</v>
      </c>
      <c r="N5165" s="59" t="str">
        <f t="shared" si="483"/>
        <v/>
      </c>
      <c r="O5165" s="59" t="str">
        <f t="shared" si="484"/>
        <v/>
      </c>
    </row>
    <row r="5166" spans="1:15" ht="12.5" customHeight="1" x14ac:dyDescent="0.35">
      <c r="A5166" s="61">
        <v>103</v>
      </c>
      <c r="B5166" s="61" t="s">
        <v>54</v>
      </c>
      <c r="C5166" s="70">
        <v>216.047</v>
      </c>
      <c r="D5166" s="59" t="s">
        <v>50</v>
      </c>
      <c r="E5166" s="61" t="s">
        <v>43</v>
      </c>
      <c r="F5166" s="61" t="s">
        <v>55</v>
      </c>
      <c r="G5166" s="61"/>
      <c r="H5166" s="61" t="str">
        <f>IF(OR(G5166="",G5167="",G5168="",G5169=""),"",(SUMIF(A5166:A$7000,A5166,G5166:G$7000)))</f>
        <v/>
      </c>
      <c r="I5166" s="61" t="str">
        <f t="shared" si="486"/>
        <v/>
      </c>
      <c r="J5166" s="61" t="str">
        <f t="shared" si="482"/>
        <v/>
      </c>
      <c r="K5166" s="61">
        <f t="array" ref="K5166">(MAX(IF($A5166=InsertVoiceSwitchActivateLOG!A$1:A$7000,InsertVoiceSwitchActivateLOG!H$1:H$7000,0)))</f>
        <v>1.9800000000000005E-2</v>
      </c>
      <c r="L5166" s="61" t="str">
        <f t="shared" si="487"/>
        <v/>
      </c>
      <c r="M5166" s="61">
        <f t="shared" si="485"/>
        <v>21.79999999998472</v>
      </c>
      <c r="N5166" s="59" t="str">
        <f t="shared" si="483"/>
        <v/>
      </c>
      <c r="O5166" s="59" t="str">
        <f t="shared" si="484"/>
        <v/>
      </c>
    </row>
    <row r="5167" spans="1:15" ht="12.5" customHeight="1" x14ac:dyDescent="0.35">
      <c r="A5167" s="2">
        <v>103</v>
      </c>
      <c r="B5167" s="2" t="s">
        <v>54</v>
      </c>
      <c r="C5167" s="69">
        <v>216.06950000000001</v>
      </c>
      <c r="D5167" t="s">
        <v>50</v>
      </c>
      <c r="E5167" s="2" t="s">
        <v>43</v>
      </c>
      <c r="F5167" s="2" t="s">
        <v>55</v>
      </c>
      <c r="G5167" s="2"/>
      <c r="H5167" s="2" t="str">
        <f>IF(OR(G5167="",G5168="",G5169="",G5170=""),"",(SUMIF(A5167:A$7000,A5167,G5167:G$7000)))</f>
        <v/>
      </c>
      <c r="I5167" s="55" t="str">
        <f t="shared" si="486"/>
        <v/>
      </c>
      <c r="J5167" s="61" t="str">
        <f t="shared" si="482"/>
        <v/>
      </c>
      <c r="K5167" s="55">
        <f t="array" ref="K5167">(MAX(IF($A5167=InsertVoiceSwitchActivateLOG!A$1:A$7000,InsertVoiceSwitchActivateLOG!H$1:H$7000,0)))</f>
        <v>1.9800000000000005E-2</v>
      </c>
      <c r="L5167" s="55" t="str">
        <f t="shared" si="487"/>
        <v/>
      </c>
      <c r="M5167" s="55">
        <f t="shared" si="485"/>
        <v>22.500000000007958</v>
      </c>
      <c r="N5167" s="59" t="str">
        <f t="shared" si="483"/>
        <v/>
      </c>
      <c r="O5167" s="59" t="str">
        <f t="shared" si="484"/>
        <v/>
      </c>
    </row>
    <row r="5168" spans="1:15" ht="12.5" customHeight="1" x14ac:dyDescent="0.35">
      <c r="A5168" s="61">
        <v>103</v>
      </c>
      <c r="B5168" s="61" t="s">
        <v>54</v>
      </c>
      <c r="C5168" s="70">
        <v>216.09100000000001</v>
      </c>
      <c r="D5168" s="59" t="s">
        <v>50</v>
      </c>
      <c r="E5168" s="61" t="s">
        <v>43</v>
      </c>
      <c r="F5168" s="61" t="s">
        <v>55</v>
      </c>
      <c r="G5168" s="61"/>
      <c r="H5168" s="61" t="str">
        <f>IF(OR(G5168="",G5169="",G5170="",G5171=""),"",(SUMIF(A5168:A$7000,A5168,G5168:G$7000)))</f>
        <v/>
      </c>
      <c r="I5168" s="61" t="str">
        <f t="shared" si="486"/>
        <v/>
      </c>
      <c r="J5168" s="61" t="str">
        <f t="shared" si="482"/>
        <v/>
      </c>
      <c r="K5168" s="61">
        <f t="array" ref="K5168">(MAX(IF($A5168=InsertVoiceSwitchActivateLOG!A$1:A$7000,InsertVoiceSwitchActivateLOG!H$1:H$7000,0)))</f>
        <v>1.9800000000000005E-2</v>
      </c>
      <c r="L5168" s="61" t="str">
        <f t="shared" si="487"/>
        <v/>
      </c>
      <c r="M5168" s="61">
        <f t="shared" si="485"/>
        <v>21.500000000003183</v>
      </c>
      <c r="N5168" s="59" t="str">
        <f t="shared" si="483"/>
        <v/>
      </c>
      <c r="O5168" s="59" t="str">
        <f t="shared" si="484"/>
        <v/>
      </c>
    </row>
    <row r="5169" spans="1:15" ht="12.5" customHeight="1" x14ac:dyDescent="0.35">
      <c r="A5169" s="2">
        <v>103</v>
      </c>
      <c r="B5169" s="2" t="s">
        <v>54</v>
      </c>
      <c r="C5169" s="69">
        <v>216.1104</v>
      </c>
      <c r="D5169" t="s">
        <v>50</v>
      </c>
      <c r="E5169" s="2" t="s">
        <v>43</v>
      </c>
      <c r="F5169" s="2" t="s">
        <v>55</v>
      </c>
      <c r="G5169" s="2"/>
      <c r="H5169" s="2" t="str">
        <f>IF(OR(G5169="",G5170="",G5171="",G5172=""),"",(SUMIF(A5169:A$7000,A5169,G5169:G$7000)))</f>
        <v/>
      </c>
      <c r="I5169" s="55" t="str">
        <f t="shared" si="486"/>
        <v/>
      </c>
      <c r="J5169" s="61" t="str">
        <f t="shared" si="482"/>
        <v/>
      </c>
      <c r="K5169" s="55">
        <f t="array" ref="K5169">(MAX(IF($A5169=InsertVoiceSwitchActivateLOG!A$1:A$7000,InsertVoiceSwitchActivateLOG!H$1:H$7000,0)))</f>
        <v>1.9800000000000005E-2</v>
      </c>
      <c r="L5169" s="55" t="str">
        <f t="shared" si="487"/>
        <v/>
      </c>
      <c r="M5169" s="55">
        <f t="shared" si="485"/>
        <v>19.399999999990314</v>
      </c>
      <c r="N5169" s="59" t="str">
        <f t="shared" si="483"/>
        <v/>
      </c>
      <c r="O5169" s="59" t="str">
        <f t="shared" si="484"/>
        <v/>
      </c>
    </row>
    <row r="5170" spans="1:15" ht="12.5" customHeight="1" x14ac:dyDescent="0.35">
      <c r="A5170" s="61">
        <v>103</v>
      </c>
      <c r="B5170" s="61" t="s">
        <v>54</v>
      </c>
      <c r="C5170" s="70">
        <v>216.13120000000001</v>
      </c>
      <c r="D5170" s="59" t="s">
        <v>50</v>
      </c>
      <c r="E5170" s="61" t="s">
        <v>43</v>
      </c>
      <c r="F5170" s="61" t="s">
        <v>55</v>
      </c>
      <c r="G5170" s="61"/>
      <c r="H5170" s="61" t="str">
        <f>IF(OR(G5170="",G5171="",G5172="",G5173=""),"",(SUMIF(A5170:A$7000,A5170,G5170:G$7000)))</f>
        <v/>
      </c>
      <c r="I5170" s="61" t="str">
        <f t="shared" si="486"/>
        <v/>
      </c>
      <c r="J5170" s="61" t="str">
        <f t="shared" si="482"/>
        <v/>
      </c>
      <c r="K5170" s="61">
        <f t="array" ref="K5170">(MAX(IF($A5170=InsertVoiceSwitchActivateLOG!A$1:A$7000,InsertVoiceSwitchActivateLOG!H$1:H$7000,0)))</f>
        <v>1.9800000000000005E-2</v>
      </c>
      <c r="L5170" s="61" t="str">
        <f t="shared" si="487"/>
        <v/>
      </c>
      <c r="M5170" s="61">
        <f t="shared" si="485"/>
        <v>20.800000000008367</v>
      </c>
      <c r="N5170" s="59" t="str">
        <f t="shared" si="483"/>
        <v/>
      </c>
      <c r="O5170" s="59" t="str">
        <f t="shared" si="484"/>
        <v/>
      </c>
    </row>
    <row r="5171" spans="1:15" ht="12.5" customHeight="1" x14ac:dyDescent="0.35">
      <c r="A5171" s="2">
        <v>103</v>
      </c>
      <c r="B5171" s="2" t="s">
        <v>54</v>
      </c>
      <c r="C5171" s="69">
        <v>216.14850000000001</v>
      </c>
      <c r="D5171" t="s">
        <v>50</v>
      </c>
      <c r="E5171" s="2" t="s">
        <v>43</v>
      </c>
      <c r="F5171" s="2" t="s">
        <v>55</v>
      </c>
      <c r="G5171" s="2"/>
      <c r="H5171" s="2" t="str">
        <f>IF(OR(G5171="",G5172="",G5173="",G5174=""),"",(SUMIF(A5171:A$7000,A5171,G5171:G$7000)))</f>
        <v/>
      </c>
      <c r="I5171" s="55" t="str">
        <f t="shared" si="486"/>
        <v/>
      </c>
      <c r="J5171" s="61" t="str">
        <f t="shared" si="482"/>
        <v/>
      </c>
      <c r="K5171" s="55">
        <f t="array" ref="K5171">(MAX(IF($A5171=InsertVoiceSwitchActivateLOG!A$1:A$7000,InsertVoiceSwitchActivateLOG!H$1:H$7000,0)))</f>
        <v>1.9800000000000005E-2</v>
      </c>
      <c r="L5171" s="55" t="str">
        <f t="shared" si="487"/>
        <v/>
      </c>
      <c r="M5171" s="55">
        <f t="shared" si="485"/>
        <v>17.300000000005866</v>
      </c>
      <c r="N5171" s="59" t="str">
        <f t="shared" si="483"/>
        <v/>
      </c>
      <c r="O5171" s="59" t="str">
        <f t="shared" si="484"/>
        <v/>
      </c>
    </row>
    <row r="5172" spans="1:15" ht="12.5" customHeight="1" x14ac:dyDescent="0.35">
      <c r="A5172" s="61">
        <v>103</v>
      </c>
      <c r="B5172" s="61" t="s">
        <v>54</v>
      </c>
      <c r="C5172" s="70">
        <v>216.1644</v>
      </c>
      <c r="D5172" s="59" t="s">
        <v>50</v>
      </c>
      <c r="E5172" s="61" t="s">
        <v>43</v>
      </c>
      <c r="F5172" s="61" t="s">
        <v>55</v>
      </c>
      <c r="G5172" s="61"/>
      <c r="H5172" s="61" t="str">
        <f>IF(OR(G5172="",G5173="",G5174="",G5175=""),"",(SUMIF(A5172:A$7000,A5172,G5172:G$7000)))</f>
        <v/>
      </c>
      <c r="I5172" s="61" t="str">
        <f t="shared" si="486"/>
        <v/>
      </c>
      <c r="J5172" s="61" t="str">
        <f t="shared" si="482"/>
        <v/>
      </c>
      <c r="K5172" s="61">
        <f t="array" ref="K5172">(MAX(IF($A5172=InsertVoiceSwitchActivateLOG!A$1:A$7000,InsertVoiceSwitchActivateLOG!H$1:H$7000,0)))</f>
        <v>1.9800000000000005E-2</v>
      </c>
      <c r="L5172" s="61" t="str">
        <f t="shared" si="487"/>
        <v/>
      </c>
      <c r="M5172" s="61">
        <f t="shared" si="485"/>
        <v>15.899999999987813</v>
      </c>
      <c r="N5172" s="59" t="str">
        <f t="shared" si="483"/>
        <v/>
      </c>
      <c r="O5172" s="59" t="str">
        <f t="shared" si="484"/>
        <v/>
      </c>
    </row>
    <row r="5173" spans="1:15" ht="12.5" customHeight="1" x14ac:dyDescent="0.35">
      <c r="A5173" s="2">
        <v>103</v>
      </c>
      <c r="B5173" s="2" t="s">
        <v>54</v>
      </c>
      <c r="C5173" s="69">
        <v>216.18170000000001</v>
      </c>
      <c r="D5173" t="s">
        <v>50</v>
      </c>
      <c r="E5173" s="2" t="s">
        <v>43</v>
      </c>
      <c r="F5173" s="2" t="s">
        <v>55</v>
      </c>
      <c r="G5173" s="2"/>
      <c r="H5173" s="2" t="str">
        <f>IF(OR(G5173="",G5174="",G5175="",G5176=""),"",(SUMIF(A5173:A$7000,A5173,G5173:G$7000)))</f>
        <v/>
      </c>
      <c r="I5173" s="55" t="str">
        <f t="shared" si="486"/>
        <v/>
      </c>
      <c r="J5173" s="61" t="str">
        <f t="shared" si="482"/>
        <v/>
      </c>
      <c r="K5173" s="55">
        <f t="array" ref="K5173">(MAX(IF($A5173=InsertVoiceSwitchActivateLOG!A$1:A$7000,InsertVoiceSwitchActivateLOG!H$1:H$7000,0)))</f>
        <v>1.9800000000000005E-2</v>
      </c>
      <c r="L5173" s="55" t="str">
        <f t="shared" si="487"/>
        <v/>
      </c>
      <c r="M5173" s="55">
        <f t="shared" si="485"/>
        <v>17.300000000005866</v>
      </c>
      <c r="N5173" s="59" t="str">
        <f t="shared" si="483"/>
        <v/>
      </c>
      <c r="O5173" s="59" t="str">
        <f t="shared" si="484"/>
        <v/>
      </c>
    </row>
    <row r="5174" spans="1:15" ht="12.5" customHeight="1" x14ac:dyDescent="0.35">
      <c r="A5174" s="61">
        <v>103</v>
      </c>
      <c r="B5174" s="61" t="s">
        <v>54</v>
      </c>
      <c r="C5174" s="70">
        <v>216.2013</v>
      </c>
      <c r="D5174" s="59" t="s">
        <v>50</v>
      </c>
      <c r="E5174" s="61" t="s">
        <v>43</v>
      </c>
      <c r="F5174" s="61" t="s">
        <v>55</v>
      </c>
      <c r="G5174" s="61"/>
      <c r="H5174" s="61" t="str">
        <f>IF(OR(G5174="",G5175="",G5176="",G5177=""),"",(SUMIF(A5174:A$7000,A5174,G5174:G$7000)))</f>
        <v/>
      </c>
      <c r="I5174" s="61" t="str">
        <f t="shared" si="486"/>
        <v/>
      </c>
      <c r="J5174" s="61" t="str">
        <f t="shared" si="482"/>
        <v/>
      </c>
      <c r="K5174" s="61">
        <f t="array" ref="K5174">(MAX(IF($A5174=InsertVoiceSwitchActivateLOG!A$1:A$7000,InsertVoiceSwitchActivateLOG!H$1:H$7000,0)))</f>
        <v>1.9800000000000005E-2</v>
      </c>
      <c r="L5174" s="61" t="str">
        <f t="shared" si="487"/>
        <v/>
      </c>
      <c r="M5174" s="61">
        <f t="shared" si="485"/>
        <v>19.599999999996953</v>
      </c>
      <c r="N5174" s="59" t="str">
        <f t="shared" si="483"/>
        <v/>
      </c>
      <c r="O5174" s="59" t="str">
        <f t="shared" si="484"/>
        <v/>
      </c>
    </row>
    <row r="5175" spans="1:15" ht="12.5" customHeight="1" x14ac:dyDescent="0.35">
      <c r="A5175" s="2">
        <v>103</v>
      </c>
      <c r="B5175" s="2" t="s">
        <v>54</v>
      </c>
      <c r="C5175" s="69">
        <v>216.22839999999999</v>
      </c>
      <c r="D5175" t="s">
        <v>50</v>
      </c>
      <c r="E5175" s="2" t="s">
        <v>43</v>
      </c>
      <c r="F5175" s="2" t="s">
        <v>55</v>
      </c>
      <c r="G5175" s="2"/>
      <c r="H5175" s="2" t="str">
        <f>IF(OR(G5175="",G5176="",G5177="",G5178=""),"",(SUMIF(A5175:A$7000,A5175,G5175:G$7000)))</f>
        <v/>
      </c>
      <c r="I5175" s="55" t="str">
        <f t="shared" si="486"/>
        <v/>
      </c>
      <c r="J5175" s="61" t="str">
        <f t="shared" si="482"/>
        <v/>
      </c>
      <c r="K5175" s="55">
        <f t="array" ref="K5175">(MAX(IF($A5175=InsertVoiceSwitchActivateLOG!A$1:A$7000,InsertVoiceSwitchActivateLOG!H$1:H$7000,0)))</f>
        <v>1.9800000000000005E-2</v>
      </c>
      <c r="L5175" s="55" t="str">
        <f t="shared" si="487"/>
        <v/>
      </c>
      <c r="M5175" s="55">
        <f t="shared" si="485"/>
        <v>27.099999999990132</v>
      </c>
      <c r="N5175" s="59" t="str">
        <f t="shared" si="483"/>
        <v/>
      </c>
      <c r="O5175" s="59" t="str">
        <f t="shared" si="484"/>
        <v/>
      </c>
    </row>
    <row r="5176" spans="1:15" ht="12.5" customHeight="1" x14ac:dyDescent="0.35">
      <c r="A5176" s="61">
        <v>103</v>
      </c>
      <c r="B5176" s="61" t="s">
        <v>54</v>
      </c>
      <c r="C5176" s="70">
        <v>216.2593</v>
      </c>
      <c r="D5176" s="59" t="s">
        <v>50</v>
      </c>
      <c r="E5176" s="61" t="s">
        <v>43</v>
      </c>
      <c r="F5176" s="61" t="s">
        <v>55</v>
      </c>
      <c r="G5176" s="61"/>
      <c r="H5176" s="61" t="str">
        <f>IF(OR(G5176="",G5177="",G5178="",G5179=""),"",(SUMIF(A5176:A$7000,A5176,G5176:G$7000)))</f>
        <v/>
      </c>
      <c r="I5176" s="61" t="str">
        <f t="shared" si="486"/>
        <v/>
      </c>
      <c r="J5176" s="61" t="str">
        <f t="shared" si="482"/>
        <v/>
      </c>
      <c r="K5176" s="61">
        <f t="array" ref="K5176">(MAX(IF($A5176=InsertVoiceSwitchActivateLOG!A$1:A$7000,InsertVoiceSwitchActivateLOG!H$1:H$7000,0)))</f>
        <v>1.9800000000000005E-2</v>
      </c>
      <c r="L5176" s="61" t="str">
        <f t="shared" si="487"/>
        <v/>
      </c>
      <c r="M5176" s="61">
        <f t="shared" si="485"/>
        <v>30.900000000002592</v>
      </c>
      <c r="N5176" s="59" t="str">
        <f t="shared" si="483"/>
        <v/>
      </c>
      <c r="O5176" s="59" t="str">
        <f t="shared" si="484"/>
        <v/>
      </c>
    </row>
    <row r="5177" spans="1:15" ht="12.5" customHeight="1" x14ac:dyDescent="0.35">
      <c r="A5177" s="2">
        <v>103</v>
      </c>
      <c r="B5177" s="2" t="s">
        <v>54</v>
      </c>
      <c r="C5177" s="69">
        <v>216.28909999999999</v>
      </c>
      <c r="D5177" t="s">
        <v>50</v>
      </c>
      <c r="E5177" s="2" t="s">
        <v>43</v>
      </c>
      <c r="F5177" s="2" t="s">
        <v>55</v>
      </c>
      <c r="G5177" s="2"/>
      <c r="H5177" s="2" t="str">
        <f>IF(OR(G5177="",G5178="",G5179="",G5180=""),"",(SUMIF(A5177:A$7000,A5177,G5177:G$7000)))</f>
        <v/>
      </c>
      <c r="I5177" s="55" t="str">
        <f t="shared" si="486"/>
        <v/>
      </c>
      <c r="J5177" s="61" t="str">
        <f t="shared" si="482"/>
        <v/>
      </c>
      <c r="K5177" s="55">
        <f t="array" ref="K5177">(MAX(IF($A5177=InsertVoiceSwitchActivateLOG!A$1:A$7000,InsertVoiceSwitchActivateLOG!H$1:H$7000,0)))</f>
        <v>1.9800000000000005E-2</v>
      </c>
      <c r="L5177" s="55" t="str">
        <f t="shared" si="487"/>
        <v/>
      </c>
      <c r="M5177" s="55">
        <f t="shared" si="485"/>
        <v>29.799999999994498</v>
      </c>
      <c r="N5177" s="59" t="str">
        <f t="shared" si="483"/>
        <v/>
      </c>
      <c r="O5177" s="59" t="str">
        <f t="shared" si="484"/>
        <v/>
      </c>
    </row>
    <row r="5178" spans="1:15" ht="12.5" customHeight="1" x14ac:dyDescent="0.35">
      <c r="A5178" s="61">
        <v>103</v>
      </c>
      <c r="B5178" s="61" t="s">
        <v>54</v>
      </c>
      <c r="C5178" s="70">
        <v>216.3124</v>
      </c>
      <c r="D5178" s="59" t="s">
        <v>50</v>
      </c>
      <c r="E5178" s="61" t="s">
        <v>43</v>
      </c>
      <c r="F5178" s="61" t="s">
        <v>55</v>
      </c>
      <c r="G5178" s="61"/>
      <c r="H5178" s="61" t="str">
        <f>IF(OR(G5178="",G5179="",G5180="",G5181=""),"",(SUMIF(A5178:A$7000,A5178,G5178:G$7000)))</f>
        <v/>
      </c>
      <c r="I5178" s="61" t="str">
        <f t="shared" si="486"/>
        <v/>
      </c>
      <c r="J5178" s="61" t="str">
        <f t="shared" si="482"/>
        <v/>
      </c>
      <c r="K5178" s="61">
        <f t="array" ref="K5178">(MAX(IF($A5178=InsertVoiceSwitchActivateLOG!A$1:A$7000,InsertVoiceSwitchActivateLOG!H$1:H$7000,0)))</f>
        <v>1.9800000000000005E-2</v>
      </c>
      <c r="L5178" s="61" t="str">
        <f t="shared" si="487"/>
        <v/>
      </c>
      <c r="M5178" s="61">
        <f t="shared" si="485"/>
        <v>23.300000000006094</v>
      </c>
      <c r="N5178" s="59" t="str">
        <f t="shared" si="483"/>
        <v/>
      </c>
      <c r="O5178" s="59" t="str">
        <f t="shared" si="484"/>
        <v/>
      </c>
    </row>
    <row r="5179" spans="1:15" ht="12.5" customHeight="1" x14ac:dyDescent="0.35">
      <c r="A5179" s="2">
        <v>103</v>
      </c>
      <c r="B5179" s="2" t="s">
        <v>54</v>
      </c>
      <c r="C5179" s="69">
        <v>216.33199999999999</v>
      </c>
      <c r="D5179" t="s">
        <v>50</v>
      </c>
      <c r="E5179" s="2" t="s">
        <v>43</v>
      </c>
      <c r="F5179" s="2" t="s">
        <v>55</v>
      </c>
      <c r="G5179" s="2">
        <v>2.0000000000000001E-4</v>
      </c>
      <c r="H5179" s="2">
        <f>IF(OR(G5179="",G5180="",G5181="",G5182=""),"",(SUMIF(A5179:A$7000,A5179,G5179:G$7000)))</f>
        <v>1.9800000000000005E-2</v>
      </c>
      <c r="I5179" s="55">
        <f t="shared" si="486"/>
        <v>103</v>
      </c>
      <c r="J5179" s="61" t="str">
        <f t="shared" si="482"/>
        <v>TaskB</v>
      </c>
      <c r="K5179" s="55">
        <f t="array" ref="K5179">(MAX(IF($A5179=InsertVoiceSwitchActivateLOG!A$1:A$7000,InsertVoiceSwitchActivateLOG!H$1:H$7000,0)))</f>
        <v>1.9800000000000005E-2</v>
      </c>
      <c r="L5179" s="55">
        <f t="shared" si="487"/>
        <v>216.33199999999999</v>
      </c>
      <c r="M5179" s="55">
        <f t="shared" si="485"/>
        <v>19.599999999996953</v>
      </c>
      <c r="N5179" s="59" t="str">
        <f t="shared" si="483"/>
        <v/>
      </c>
      <c r="O5179" s="59" t="str">
        <f t="shared" si="484"/>
        <v/>
      </c>
    </row>
    <row r="5180" spans="1:15" ht="12.5" customHeight="1" x14ac:dyDescent="0.35">
      <c r="A5180" s="61">
        <v>103</v>
      </c>
      <c r="B5180" s="61" t="s">
        <v>56</v>
      </c>
      <c r="C5180" s="70">
        <v>216.3485</v>
      </c>
      <c r="D5180" s="59" t="s">
        <v>50</v>
      </c>
      <c r="E5180" s="61" t="s">
        <v>43</v>
      </c>
      <c r="F5180" s="61" t="s">
        <v>55</v>
      </c>
      <c r="G5180" s="61">
        <v>1.1999999999999999E-3</v>
      </c>
      <c r="H5180" s="61">
        <f>IF(OR(G5180="",G5181="",G5182="",G5183=""),"",(SUMIF(A5180:A$7000,A5180,G5180:G$7000)))</f>
        <v>1.9600000000000006E-2</v>
      </c>
      <c r="I5180" s="61" t="str">
        <f t="shared" si="486"/>
        <v/>
      </c>
      <c r="J5180" s="61" t="str">
        <f t="shared" si="482"/>
        <v/>
      </c>
      <c r="K5180" s="61">
        <f t="array" ref="K5180">(MAX(IF($A5180=InsertVoiceSwitchActivateLOG!A$1:A$7000,InsertVoiceSwitchActivateLOG!H$1:H$7000,0)))</f>
        <v>1.9800000000000005E-2</v>
      </c>
      <c r="L5180" s="61" t="str">
        <f t="shared" si="487"/>
        <v/>
      </c>
      <c r="M5180" s="61">
        <f t="shared" si="485"/>
        <v>16.500000000007731</v>
      </c>
      <c r="N5180" s="59">
        <f t="shared" si="483"/>
        <v>103</v>
      </c>
      <c r="O5180" s="59">
        <f t="shared" si="484"/>
        <v>-1</v>
      </c>
    </row>
    <row r="5181" spans="1:15" ht="12.5" customHeight="1" x14ac:dyDescent="0.35">
      <c r="A5181" s="2">
        <v>103</v>
      </c>
      <c r="B5181" s="2" t="s">
        <v>54</v>
      </c>
      <c r="C5181" s="69">
        <v>216.36529999999999</v>
      </c>
      <c r="D5181" t="s">
        <v>50</v>
      </c>
      <c r="E5181" s="2" t="s">
        <v>43</v>
      </c>
      <c r="F5181" s="2" t="s">
        <v>55</v>
      </c>
      <c r="G5181" s="2">
        <v>4.0000000000000002E-4</v>
      </c>
      <c r="H5181" s="2">
        <f>IF(OR(G5181="",G5182="",G5183="",G5184=""),"",(SUMIF(A5181:A$7000,A5181,G5181:G$7000)))</f>
        <v>1.8400000000000003E-2</v>
      </c>
      <c r="I5181" s="55" t="str">
        <f t="shared" si="486"/>
        <v/>
      </c>
      <c r="J5181" s="61" t="str">
        <f t="shared" si="482"/>
        <v/>
      </c>
      <c r="K5181" s="55">
        <f t="array" ref="K5181">(MAX(IF($A5181=InsertVoiceSwitchActivateLOG!A$1:A$7000,InsertVoiceSwitchActivateLOG!H$1:H$7000,0)))</f>
        <v>1.9800000000000005E-2</v>
      </c>
      <c r="L5181" s="55" t="str">
        <f t="shared" si="487"/>
        <v/>
      </c>
      <c r="M5181" s="55">
        <f t="shared" si="485"/>
        <v>16.799999999989268</v>
      </c>
      <c r="N5181" s="59">
        <f t="shared" si="483"/>
        <v>103</v>
      </c>
      <c r="O5181" s="59">
        <f t="shared" si="484"/>
        <v>1</v>
      </c>
    </row>
    <row r="5182" spans="1:15" ht="12.5" customHeight="1" x14ac:dyDescent="0.35">
      <c r="A5182" s="61">
        <v>103</v>
      </c>
      <c r="B5182" s="61" t="s">
        <v>54</v>
      </c>
      <c r="C5182" s="70">
        <v>216.38220000000001</v>
      </c>
      <c r="D5182" s="59" t="s">
        <v>50</v>
      </c>
      <c r="E5182" s="61" t="s">
        <v>43</v>
      </c>
      <c r="F5182" s="61" t="s">
        <v>55</v>
      </c>
      <c r="G5182" s="61">
        <v>4.0000000000000002E-4</v>
      </c>
      <c r="H5182" s="61">
        <f>IF(OR(G5182="",G5183="",G5184="",G5185=""),"",(SUMIF(A5182:A$7000,A5182,G5182:G$7000)))</f>
        <v>1.8000000000000006E-2</v>
      </c>
      <c r="I5182" s="61" t="str">
        <f t="shared" si="486"/>
        <v/>
      </c>
      <c r="J5182" s="61" t="str">
        <f t="shared" si="482"/>
        <v/>
      </c>
      <c r="K5182" s="61">
        <f t="array" ref="K5182">(MAX(IF($A5182=InsertVoiceSwitchActivateLOG!A$1:A$7000,InsertVoiceSwitchActivateLOG!H$1:H$7000,0)))</f>
        <v>1.9800000000000005E-2</v>
      </c>
      <c r="L5182" s="61" t="str">
        <f t="shared" si="487"/>
        <v/>
      </c>
      <c r="M5182" s="61">
        <f t="shared" si="485"/>
        <v>16.900000000021009</v>
      </c>
      <c r="N5182" s="59">
        <f t="shared" si="483"/>
        <v>103</v>
      </c>
      <c r="O5182" s="59">
        <f t="shared" si="484"/>
        <v>1</v>
      </c>
    </row>
    <row r="5183" spans="1:15" ht="12.5" customHeight="1" x14ac:dyDescent="0.35">
      <c r="A5183" s="2">
        <v>103</v>
      </c>
      <c r="B5183" s="2" t="s">
        <v>56</v>
      </c>
      <c r="C5183" s="69">
        <v>216.40809999999999</v>
      </c>
      <c r="D5183" t="s">
        <v>50</v>
      </c>
      <c r="E5183" s="2" t="s">
        <v>43</v>
      </c>
      <c r="F5183" s="2" t="s">
        <v>55</v>
      </c>
      <c r="G5183" s="2">
        <v>1.4E-3</v>
      </c>
      <c r="H5183" s="2">
        <f>IF(OR(G5183="",G5184="",G5185="",G5186=""),"",(SUMIF(A5183:A$7000,A5183,G5183:G$7000)))</f>
        <v>1.7600000000000005E-2</v>
      </c>
      <c r="I5183" s="55" t="str">
        <f t="shared" si="486"/>
        <v/>
      </c>
      <c r="J5183" s="61" t="str">
        <f t="shared" si="482"/>
        <v/>
      </c>
      <c r="K5183" s="55">
        <f t="array" ref="K5183">(MAX(IF($A5183=InsertVoiceSwitchActivateLOG!A$1:A$7000,InsertVoiceSwitchActivateLOG!H$1:H$7000,0)))</f>
        <v>1.9800000000000005E-2</v>
      </c>
      <c r="L5183" s="55" t="str">
        <f t="shared" si="487"/>
        <v/>
      </c>
      <c r="M5183" s="55">
        <f t="shared" si="485"/>
        <v>25.899999999978718</v>
      </c>
      <c r="N5183" s="59">
        <f t="shared" si="483"/>
        <v>103</v>
      </c>
      <c r="O5183" s="59">
        <f t="shared" si="484"/>
        <v>1</v>
      </c>
    </row>
    <row r="5184" spans="1:15" ht="12.5" customHeight="1" x14ac:dyDescent="0.35">
      <c r="A5184" s="61">
        <v>103</v>
      </c>
      <c r="B5184" s="61" t="s">
        <v>56</v>
      </c>
      <c r="C5184" s="70">
        <v>216.42750000000001</v>
      </c>
      <c r="D5184" s="59" t="s">
        <v>50</v>
      </c>
      <c r="E5184" s="61" t="s">
        <v>43</v>
      </c>
      <c r="F5184" s="61" t="s">
        <v>55</v>
      </c>
      <c r="G5184" s="61">
        <v>1.4E-3</v>
      </c>
      <c r="H5184" s="61">
        <f>IF(OR(G5184="",G5185="",G5186="",G5187=""),"",(SUMIF(A5184:A$7000,A5184,G5184:G$7000)))</f>
        <v>1.6200000000000003E-2</v>
      </c>
      <c r="I5184" s="61" t="str">
        <f t="shared" si="486"/>
        <v/>
      </c>
      <c r="J5184" s="61" t="str">
        <f t="shared" si="482"/>
        <v/>
      </c>
      <c r="K5184" s="61">
        <f t="array" ref="K5184">(MAX(IF($A5184=InsertVoiceSwitchActivateLOG!A$1:A$7000,InsertVoiceSwitchActivateLOG!H$1:H$7000,0)))</f>
        <v>1.9800000000000005E-2</v>
      </c>
      <c r="L5184" s="61" t="str">
        <f t="shared" si="487"/>
        <v/>
      </c>
      <c r="M5184" s="61">
        <f t="shared" si="485"/>
        <v>19.400000000018736</v>
      </c>
      <c r="N5184" s="59">
        <f t="shared" si="483"/>
        <v>103</v>
      </c>
      <c r="O5184" s="59">
        <f t="shared" si="484"/>
        <v>1</v>
      </c>
    </row>
    <row r="5185" spans="1:15" ht="12.5" customHeight="1" x14ac:dyDescent="0.35">
      <c r="A5185" s="2">
        <v>103</v>
      </c>
      <c r="B5185" s="2" t="s">
        <v>56</v>
      </c>
      <c r="C5185" s="69">
        <v>216.4485</v>
      </c>
      <c r="D5185" t="s">
        <v>50</v>
      </c>
      <c r="E5185" s="2" t="s">
        <v>43</v>
      </c>
      <c r="F5185" s="2" t="s">
        <v>55</v>
      </c>
      <c r="G5185" s="2">
        <v>1.4E-3</v>
      </c>
      <c r="H5185" s="2">
        <f>IF(OR(G5185="",G5186="",G5187="",G5188=""),"",(SUMIF(A5185:A$7000,A5185,G5185:G$7000)))</f>
        <v>1.4800000000000001E-2</v>
      </c>
      <c r="I5185" s="55" t="str">
        <f t="shared" si="486"/>
        <v/>
      </c>
      <c r="J5185" s="61" t="str">
        <f t="shared" si="482"/>
        <v/>
      </c>
      <c r="K5185" s="55">
        <f t="array" ref="K5185">(MAX(IF($A5185=InsertVoiceSwitchActivateLOG!A$1:A$7000,InsertVoiceSwitchActivateLOG!H$1:H$7000,0)))</f>
        <v>1.9800000000000005E-2</v>
      </c>
      <c r="L5185" s="55" t="str">
        <f t="shared" si="487"/>
        <v/>
      </c>
      <c r="M5185" s="55">
        <f t="shared" si="485"/>
        <v>20.999999999986585</v>
      </c>
      <c r="N5185" s="59">
        <f t="shared" si="483"/>
        <v>103</v>
      </c>
      <c r="O5185" s="59">
        <f t="shared" si="484"/>
        <v>1</v>
      </c>
    </row>
    <row r="5186" spans="1:15" ht="12.5" customHeight="1" x14ac:dyDescent="0.35">
      <c r="A5186" s="61">
        <v>103</v>
      </c>
      <c r="B5186" s="61" t="s">
        <v>56</v>
      </c>
      <c r="C5186" s="70">
        <v>216.47399999999999</v>
      </c>
      <c r="D5186" s="59" t="s">
        <v>50</v>
      </c>
      <c r="E5186" s="61" t="s">
        <v>43</v>
      </c>
      <c r="F5186" s="61" t="s">
        <v>55</v>
      </c>
      <c r="G5186" s="61">
        <v>2.8E-3</v>
      </c>
      <c r="H5186" s="61">
        <f>IF(OR(G5186="",G5187="",G5188="",G5189=""),"",(SUMIF(A5186:A$7000,A5186,G5186:G$7000)))</f>
        <v>1.34E-2</v>
      </c>
      <c r="I5186" s="61" t="str">
        <f t="shared" si="486"/>
        <v/>
      </c>
      <c r="J5186" s="61" t="str">
        <f t="shared" si="482"/>
        <v/>
      </c>
      <c r="K5186" s="61">
        <f t="array" ref="K5186">(MAX(IF($A5186=InsertVoiceSwitchActivateLOG!A$1:A$7000,InsertVoiceSwitchActivateLOG!H$1:H$7000,0)))</f>
        <v>1.9800000000000005E-2</v>
      </c>
      <c r="L5186" s="61" t="str">
        <f t="shared" si="487"/>
        <v/>
      </c>
      <c r="M5186" s="61">
        <f t="shared" si="485"/>
        <v>25.499999999993861</v>
      </c>
      <c r="N5186" s="59">
        <f t="shared" si="483"/>
        <v>103</v>
      </c>
      <c r="O5186" s="59">
        <f t="shared" si="484"/>
        <v>-1</v>
      </c>
    </row>
    <row r="5187" spans="1:15" ht="12.5" customHeight="1" x14ac:dyDescent="0.35">
      <c r="A5187" s="2">
        <v>103</v>
      </c>
      <c r="B5187" s="2" t="s">
        <v>56</v>
      </c>
      <c r="C5187" s="69">
        <v>216.49340000000001</v>
      </c>
      <c r="D5187" t="s">
        <v>50</v>
      </c>
      <c r="E5187" s="2" t="s">
        <v>43</v>
      </c>
      <c r="F5187" s="2" t="s">
        <v>55</v>
      </c>
      <c r="G5187" s="2">
        <v>1.1000000000000001E-3</v>
      </c>
      <c r="H5187" s="2">
        <f>IF(OR(G5187="",G5188="",G5189="",G5190=""),"",(SUMIF(A5187:A$7000,A5187,G5187:G$7000)))</f>
        <v>1.06E-2</v>
      </c>
      <c r="I5187" s="55" t="str">
        <f t="shared" si="486"/>
        <v/>
      </c>
      <c r="J5187" s="61" t="str">
        <f t="shared" si="482"/>
        <v/>
      </c>
      <c r="K5187" s="55">
        <f t="array" ref="K5187">(MAX(IF($A5187=InsertVoiceSwitchActivateLOG!A$1:A$7000,InsertVoiceSwitchActivateLOG!H$1:H$7000,0)))</f>
        <v>1.9800000000000005E-2</v>
      </c>
      <c r="L5187" s="55" t="str">
        <f t="shared" si="487"/>
        <v/>
      </c>
      <c r="M5187" s="55">
        <f t="shared" si="485"/>
        <v>19.400000000018736</v>
      </c>
      <c r="N5187" s="59">
        <f t="shared" si="483"/>
        <v>103</v>
      </c>
      <c r="O5187" s="59">
        <f t="shared" si="484"/>
        <v>1</v>
      </c>
    </row>
    <row r="5188" spans="1:15" ht="12.5" customHeight="1" x14ac:dyDescent="0.35">
      <c r="A5188" s="61">
        <v>103</v>
      </c>
      <c r="B5188" s="61" t="s">
        <v>56</v>
      </c>
      <c r="C5188" s="70">
        <v>216.51300000000001</v>
      </c>
      <c r="D5188" s="59" t="s">
        <v>50</v>
      </c>
      <c r="E5188" s="61" t="s">
        <v>43</v>
      </c>
      <c r="F5188" s="61" t="s">
        <v>55</v>
      </c>
      <c r="G5188" s="61">
        <v>1.1999999999999999E-3</v>
      </c>
      <c r="H5188" s="61">
        <f>IF(OR(G5188="",G5189="",G5190="",G5191=""),"",(SUMIF(A5188:A$7000,A5188,G5188:G$7000)))</f>
        <v>9.4999999999999998E-3</v>
      </c>
      <c r="I5188" s="61" t="str">
        <f t="shared" si="486"/>
        <v/>
      </c>
      <c r="J5188" s="61" t="str">
        <f t="shared" si="482"/>
        <v/>
      </c>
      <c r="K5188" s="61">
        <f t="array" ref="K5188">(MAX(IF($A5188=InsertVoiceSwitchActivateLOG!A$1:A$7000,InsertVoiceSwitchActivateLOG!H$1:H$7000,0)))</f>
        <v>1.9800000000000005E-2</v>
      </c>
      <c r="L5188" s="61" t="str">
        <f t="shared" si="487"/>
        <v/>
      </c>
      <c r="M5188" s="61">
        <f t="shared" si="485"/>
        <v>19.599999999996953</v>
      </c>
      <c r="N5188" s="59">
        <f t="shared" si="483"/>
        <v>103</v>
      </c>
      <c r="O5188" s="59">
        <f t="shared" si="484"/>
        <v>1</v>
      </c>
    </row>
    <row r="5189" spans="1:15" ht="12.5" customHeight="1" x14ac:dyDescent="0.35">
      <c r="A5189" s="2">
        <v>103</v>
      </c>
      <c r="B5189" s="2" t="s">
        <v>56</v>
      </c>
      <c r="C5189" s="69">
        <v>216.53139999999999</v>
      </c>
      <c r="D5189" t="s">
        <v>50</v>
      </c>
      <c r="E5189" s="2" t="s">
        <v>43</v>
      </c>
      <c r="F5189" s="2" t="s">
        <v>55</v>
      </c>
      <c r="G5189" s="2">
        <v>2.7000000000000001E-3</v>
      </c>
      <c r="H5189" s="2">
        <f>IF(OR(G5189="",G5190="",G5191="",G5192=""),"",(SUMIF(A5189:A$7000,A5189,G5189:G$7000)))</f>
        <v>8.3000000000000001E-3</v>
      </c>
      <c r="I5189" s="55" t="str">
        <f t="shared" si="486"/>
        <v/>
      </c>
      <c r="J5189" s="61" t="str">
        <f t="shared" si="482"/>
        <v/>
      </c>
      <c r="K5189" s="55">
        <f t="array" ref="K5189">(MAX(IF($A5189=InsertVoiceSwitchActivateLOG!A$1:A$7000,InsertVoiceSwitchActivateLOG!H$1:H$7000,0)))</f>
        <v>1.9800000000000005E-2</v>
      </c>
      <c r="L5189" s="55" t="str">
        <f t="shared" si="487"/>
        <v/>
      </c>
      <c r="M5189" s="55">
        <f t="shared" si="485"/>
        <v>18.399999999985539</v>
      </c>
      <c r="N5189" s="59">
        <f t="shared" si="483"/>
        <v>103</v>
      </c>
      <c r="O5189" s="59">
        <f t="shared" si="484"/>
        <v>-1</v>
      </c>
    </row>
    <row r="5190" spans="1:15" ht="12.5" customHeight="1" x14ac:dyDescent="0.35">
      <c r="A5190" s="61">
        <v>103</v>
      </c>
      <c r="B5190" s="61" t="s">
        <v>56</v>
      </c>
      <c r="C5190" s="70">
        <v>216.54900000000001</v>
      </c>
      <c r="D5190" s="59" t="s">
        <v>50</v>
      </c>
      <c r="E5190" s="61" t="s">
        <v>43</v>
      </c>
      <c r="F5190" s="61" t="s">
        <v>55</v>
      </c>
      <c r="G5190" s="61">
        <v>1.6000000000000001E-3</v>
      </c>
      <c r="H5190" s="61">
        <f>IF(OR(G5190="",G5191="",G5192="",G5193=""),"",(SUMIF(A5190:A$7000,A5190,G5190:G$7000)))</f>
        <v>5.5999999999999999E-3</v>
      </c>
      <c r="I5190" s="61" t="str">
        <f t="shared" si="486"/>
        <v/>
      </c>
      <c r="J5190" s="61" t="str">
        <f t="shared" si="482"/>
        <v/>
      </c>
      <c r="K5190" s="61">
        <f t="array" ref="K5190">(MAX(IF($A5190=InsertVoiceSwitchActivateLOG!A$1:A$7000,InsertVoiceSwitchActivateLOG!H$1:H$7000,0)))</f>
        <v>1.9800000000000005E-2</v>
      </c>
      <c r="L5190" s="61" t="str">
        <f t="shared" si="487"/>
        <v/>
      </c>
      <c r="M5190" s="61">
        <f t="shared" si="485"/>
        <v>17.600000000015825</v>
      </c>
      <c r="N5190" s="59">
        <f t="shared" si="483"/>
        <v>103</v>
      </c>
      <c r="O5190" s="59">
        <f t="shared" si="484"/>
        <v>1</v>
      </c>
    </row>
    <row r="5191" spans="1:15" ht="12.5" customHeight="1" x14ac:dyDescent="0.35">
      <c r="A5191" s="2">
        <v>103</v>
      </c>
      <c r="B5191" s="2" t="s">
        <v>56</v>
      </c>
      <c r="C5191" s="69">
        <v>216.565</v>
      </c>
      <c r="D5191" t="s">
        <v>50</v>
      </c>
      <c r="E5191" s="2" t="s">
        <v>43</v>
      </c>
      <c r="F5191" s="2" t="s">
        <v>55</v>
      </c>
      <c r="G5191" s="2">
        <v>1.6000000000000001E-3</v>
      </c>
      <c r="H5191" s="2">
        <f>IF(OR(G5191="",G5192="",G5193="",G5194=""),"",(SUMIF(A5191:A$7000,A5191,G5191:G$7000)))</f>
        <v>4.0000000000000001E-3</v>
      </c>
      <c r="I5191" s="55" t="str">
        <f t="shared" si="486"/>
        <v/>
      </c>
      <c r="J5191" s="61" t="str">
        <f t="shared" si="482"/>
        <v/>
      </c>
      <c r="K5191" s="55">
        <f t="array" ref="K5191">(MAX(IF($A5191=InsertVoiceSwitchActivateLOG!A$1:A$7000,InsertVoiceSwitchActivateLOG!H$1:H$7000,0)))</f>
        <v>1.9800000000000005E-2</v>
      </c>
      <c r="L5191" s="55" t="str">
        <f t="shared" si="487"/>
        <v/>
      </c>
      <c r="M5191" s="55">
        <f t="shared" si="485"/>
        <v>15.999999999991132</v>
      </c>
      <c r="N5191" s="59">
        <f t="shared" si="483"/>
        <v>103</v>
      </c>
      <c r="O5191" s="59">
        <f t="shared" si="484"/>
        <v>-1</v>
      </c>
    </row>
    <row r="5192" spans="1:15" ht="12.5" customHeight="1" x14ac:dyDescent="0.35">
      <c r="A5192" s="61">
        <v>103</v>
      </c>
      <c r="B5192" s="61" t="s">
        <v>56</v>
      </c>
      <c r="C5192" s="70">
        <v>216.58090000000001</v>
      </c>
      <c r="D5192" s="59" t="s">
        <v>50</v>
      </c>
      <c r="E5192" s="61" t="s">
        <v>43</v>
      </c>
      <c r="F5192" s="61" t="s">
        <v>55</v>
      </c>
      <c r="G5192" s="61">
        <v>1.5E-3</v>
      </c>
      <c r="H5192" s="61">
        <f>IF(OR(G5192="",G5193="",G5194="",G5195=""),"",(SUMIF(A5192:A$7000,A5192,G5192:G$7000)))</f>
        <v>2.3999999999999998E-3</v>
      </c>
      <c r="I5192" s="61" t="str">
        <f t="shared" si="486"/>
        <v/>
      </c>
      <c r="J5192" s="61" t="str">
        <f t="shared" si="482"/>
        <v/>
      </c>
      <c r="K5192" s="61">
        <f t="array" ref="K5192">(MAX(IF($A5192=InsertVoiceSwitchActivateLOG!A$1:A$7000,InsertVoiceSwitchActivateLOG!H$1:H$7000,0)))</f>
        <v>1.9800000000000005E-2</v>
      </c>
      <c r="L5192" s="61" t="str">
        <f t="shared" si="487"/>
        <v/>
      </c>
      <c r="M5192" s="61">
        <f t="shared" si="485"/>
        <v>15.900000000016234</v>
      </c>
      <c r="N5192" s="59">
        <f t="shared" si="483"/>
        <v>103</v>
      </c>
      <c r="O5192" s="59">
        <f t="shared" si="484"/>
        <v>-1</v>
      </c>
    </row>
    <row r="5193" spans="1:15" ht="12.5" customHeight="1" x14ac:dyDescent="0.35">
      <c r="A5193" s="2">
        <v>103</v>
      </c>
      <c r="B5193" s="2" t="s">
        <v>54</v>
      </c>
      <c r="C5193" s="69">
        <v>216.5967</v>
      </c>
      <c r="D5193" t="s">
        <v>50</v>
      </c>
      <c r="E5193" s="2" t="s">
        <v>43</v>
      </c>
      <c r="F5193" s="2" t="s">
        <v>55</v>
      </c>
      <c r="G5193" s="2">
        <v>2.9999999999999997E-4</v>
      </c>
      <c r="H5193" s="2">
        <f>IF(OR(G5193="",G5194="",G5195="",G5196=""),"",(SUMIF(A5193:A$7000,A5193,G5193:G$7000)))</f>
        <v>8.9999999999999998E-4</v>
      </c>
      <c r="I5193" s="55" t="str">
        <f t="shared" si="486"/>
        <v/>
      </c>
      <c r="J5193" s="61" t="str">
        <f t="shared" si="482"/>
        <v/>
      </c>
      <c r="K5193" s="55">
        <f t="array" ref="K5193">(MAX(IF($A5193=InsertVoiceSwitchActivateLOG!A$1:A$7000,InsertVoiceSwitchActivateLOG!H$1:H$7000,0)))</f>
        <v>1.9800000000000005E-2</v>
      </c>
      <c r="L5193" s="55" t="str">
        <f t="shared" si="487"/>
        <v/>
      </c>
      <c r="M5193" s="55">
        <f t="shared" si="485"/>
        <v>15.799999999984493</v>
      </c>
      <c r="N5193" s="59">
        <f t="shared" si="483"/>
        <v>103</v>
      </c>
      <c r="O5193" s="59">
        <f t="shared" si="484"/>
        <v>1</v>
      </c>
    </row>
    <row r="5194" spans="1:15" ht="12.5" customHeight="1" x14ac:dyDescent="0.35">
      <c r="A5194" s="61">
        <v>103</v>
      </c>
      <c r="B5194" s="61" t="s">
        <v>54</v>
      </c>
      <c r="C5194" s="70">
        <v>216.61259999999999</v>
      </c>
      <c r="D5194" s="59" t="s">
        <v>50</v>
      </c>
      <c r="E5194" s="61" t="s">
        <v>43</v>
      </c>
      <c r="F5194" s="61" t="s">
        <v>55</v>
      </c>
      <c r="G5194" s="61">
        <v>2.9999999999999997E-4</v>
      </c>
      <c r="H5194" s="61" t="str">
        <f>IF(OR(G5194="",G5195="",G5196="",G5197=""),"",(SUMIF(A5194:A$7000,A5194,G5194:G$7000)))</f>
        <v/>
      </c>
      <c r="I5194" s="61" t="str">
        <f t="shared" si="486"/>
        <v/>
      </c>
      <c r="J5194" s="61" t="str">
        <f t="shared" si="482"/>
        <v/>
      </c>
      <c r="K5194" s="61">
        <f t="array" ref="K5194">(MAX(IF($A5194=InsertVoiceSwitchActivateLOG!A$1:A$7000,InsertVoiceSwitchActivateLOG!H$1:H$7000,0)))</f>
        <v>1.9800000000000005E-2</v>
      </c>
      <c r="L5194" s="61" t="str">
        <f t="shared" si="487"/>
        <v/>
      </c>
      <c r="M5194" s="61">
        <f t="shared" si="485"/>
        <v>15.899999999987813</v>
      </c>
      <c r="N5194" s="59">
        <f t="shared" si="483"/>
        <v>103</v>
      </c>
      <c r="O5194" s="59">
        <f t="shared" si="484"/>
        <v>-1</v>
      </c>
    </row>
    <row r="5195" spans="1:15" ht="12.5" customHeight="1" x14ac:dyDescent="0.35">
      <c r="A5195" s="2">
        <v>103</v>
      </c>
      <c r="B5195" s="2" t="s">
        <v>54</v>
      </c>
      <c r="C5195" s="69">
        <v>216.6293</v>
      </c>
      <c r="D5195" t="s">
        <v>50</v>
      </c>
      <c r="E5195" s="2" t="s">
        <v>43</v>
      </c>
      <c r="F5195" s="2" t="s">
        <v>55</v>
      </c>
      <c r="G5195" s="2">
        <v>2.0000000000000001E-4</v>
      </c>
      <c r="H5195" s="2" t="str">
        <f>IF(OR(G5195="",G5196="",G5197="",G5198=""),"",(SUMIF(A5195:A$7000,A5195,G5195:G$7000)))</f>
        <v/>
      </c>
      <c r="I5195" s="55" t="str">
        <f t="shared" si="486"/>
        <v/>
      </c>
      <c r="J5195" s="61" t="str">
        <f t="shared" si="482"/>
        <v/>
      </c>
      <c r="K5195" s="55">
        <f t="array" ref="K5195">(MAX(IF($A5195=InsertVoiceSwitchActivateLOG!A$1:A$7000,InsertVoiceSwitchActivateLOG!H$1:H$7000,0)))</f>
        <v>1.9800000000000005E-2</v>
      </c>
      <c r="L5195" s="55" t="str">
        <f t="shared" si="487"/>
        <v/>
      </c>
      <c r="M5195" s="55">
        <f t="shared" si="485"/>
        <v>16.70000000001437</v>
      </c>
      <c r="N5195" s="59">
        <f t="shared" si="483"/>
        <v>103</v>
      </c>
      <c r="O5195" s="59">
        <f t="shared" si="484"/>
        <v>-1</v>
      </c>
    </row>
    <row r="5196" spans="1:15" ht="12.5" customHeight="1" x14ac:dyDescent="0.35">
      <c r="A5196" s="61">
        <v>103</v>
      </c>
      <c r="B5196" s="61" t="s">
        <v>54</v>
      </c>
      <c r="C5196" s="70">
        <v>216.64510000000001</v>
      </c>
      <c r="D5196" s="59" t="s">
        <v>50</v>
      </c>
      <c r="E5196" s="61" t="s">
        <v>43</v>
      </c>
      <c r="F5196" s="61" t="s">
        <v>55</v>
      </c>
      <c r="G5196" s="61">
        <v>1E-4</v>
      </c>
      <c r="H5196" s="61" t="str">
        <f>IF(OR(G5196="",G5197="",G5198="",G5199=""),"",(SUMIF(A5196:A$7000,A5196,G5196:G$7000)))</f>
        <v/>
      </c>
      <c r="I5196" s="61" t="str">
        <f t="shared" si="486"/>
        <v/>
      </c>
      <c r="J5196" s="61" t="str">
        <f t="shared" si="482"/>
        <v/>
      </c>
      <c r="K5196" s="61">
        <f t="array" ref="K5196">(MAX(IF($A5196=InsertVoiceSwitchActivateLOG!A$1:A$7000,InsertVoiceSwitchActivateLOG!H$1:H$7000,0)))</f>
        <v>1.9800000000000005E-2</v>
      </c>
      <c r="L5196" s="61" t="str">
        <f t="shared" si="487"/>
        <v/>
      </c>
      <c r="M5196" s="61">
        <f t="shared" si="485"/>
        <v>15.800000000012915</v>
      </c>
      <c r="N5196" s="59" t="str">
        <f t="shared" si="483"/>
        <v/>
      </c>
      <c r="O5196" s="59" t="str">
        <f t="shared" si="484"/>
        <v/>
      </c>
    </row>
    <row r="5197" spans="1:15" ht="12.5" customHeight="1" x14ac:dyDescent="0.35">
      <c r="A5197" s="2">
        <v>103</v>
      </c>
      <c r="B5197" s="2" t="s">
        <v>54</v>
      </c>
      <c r="C5197" s="69">
        <v>216.6609</v>
      </c>
      <c r="D5197" t="s">
        <v>50</v>
      </c>
      <c r="E5197" s="2" t="s">
        <v>43</v>
      </c>
      <c r="F5197" s="2" t="s">
        <v>55</v>
      </c>
      <c r="G5197" s="2"/>
      <c r="H5197" s="2" t="str">
        <f>IF(OR(G5197="",G5198="",G5199="",G5200=""),"",(SUMIF(A5197:A$7000,A5197,G5197:G$7000)))</f>
        <v/>
      </c>
      <c r="I5197" s="55" t="str">
        <f t="shared" si="486"/>
        <v/>
      </c>
      <c r="J5197" s="61" t="str">
        <f t="shared" si="482"/>
        <v/>
      </c>
      <c r="K5197" s="55">
        <f t="array" ref="K5197">(MAX(IF($A5197=InsertVoiceSwitchActivateLOG!A$1:A$7000,InsertVoiceSwitchActivateLOG!H$1:H$7000,0)))</f>
        <v>1.9800000000000005E-2</v>
      </c>
      <c r="L5197" s="55" t="str">
        <f t="shared" si="487"/>
        <v/>
      </c>
      <c r="M5197" s="55">
        <f t="shared" si="485"/>
        <v>15.799999999984493</v>
      </c>
      <c r="N5197" s="59" t="str">
        <f t="shared" si="483"/>
        <v/>
      </c>
      <c r="O5197" s="59" t="str">
        <f t="shared" si="484"/>
        <v/>
      </c>
    </row>
    <row r="5198" spans="1:15" ht="12.5" customHeight="1" x14ac:dyDescent="0.35">
      <c r="A5198" s="61">
        <v>103</v>
      </c>
      <c r="B5198" s="61" t="s">
        <v>54</v>
      </c>
      <c r="C5198" s="70">
        <v>216.68</v>
      </c>
      <c r="D5198" s="59" t="s">
        <v>50</v>
      </c>
      <c r="E5198" s="61" t="s">
        <v>43</v>
      </c>
      <c r="F5198" s="61" t="s">
        <v>55</v>
      </c>
      <c r="G5198" s="61"/>
      <c r="H5198" s="61" t="str">
        <f>IF(OR(G5198="",G5199="",G5200="",G5201=""),"",(SUMIF(A5198:A$7000,A5198,G5198:G$7000)))</f>
        <v/>
      </c>
      <c r="I5198" s="61" t="str">
        <f t="shared" si="486"/>
        <v/>
      </c>
      <c r="J5198" s="61" t="str">
        <f t="shared" si="482"/>
        <v/>
      </c>
      <c r="K5198" s="61">
        <f t="array" ref="K5198">(MAX(IF($A5198=InsertVoiceSwitchActivateLOG!A$1:A$7000,InsertVoiceSwitchActivateLOG!H$1:H$7000,0)))</f>
        <v>1.9800000000000005E-2</v>
      </c>
      <c r="L5198" s="61" t="str">
        <f t="shared" si="487"/>
        <v/>
      </c>
      <c r="M5198" s="61">
        <f t="shared" si="485"/>
        <v>19.100000000008777</v>
      </c>
      <c r="N5198" s="59" t="str">
        <f t="shared" si="483"/>
        <v/>
      </c>
      <c r="O5198" s="59" t="str">
        <f t="shared" si="484"/>
        <v/>
      </c>
    </row>
    <row r="5199" spans="1:15" ht="12.5" customHeight="1" x14ac:dyDescent="0.35">
      <c r="A5199" s="2">
        <v>103</v>
      </c>
      <c r="B5199" s="2" t="s">
        <v>54</v>
      </c>
      <c r="C5199" s="69">
        <v>216.69630000000001</v>
      </c>
      <c r="D5199" t="s">
        <v>50</v>
      </c>
      <c r="E5199" s="2" t="s">
        <v>43</v>
      </c>
      <c r="F5199" s="2" t="s">
        <v>55</v>
      </c>
      <c r="G5199" s="2"/>
      <c r="H5199" s="2" t="str">
        <f>IF(OR(G5199="",G5200="",G5201="",G5202=""),"",(SUMIF(A5199:A$7000,A5199,G5199:G$7000)))</f>
        <v/>
      </c>
      <c r="I5199" s="55" t="str">
        <f t="shared" si="486"/>
        <v/>
      </c>
      <c r="J5199" s="61" t="str">
        <f t="shared" si="482"/>
        <v/>
      </c>
      <c r="K5199" s="55">
        <f t="array" ref="K5199">(MAX(IF($A5199=InsertVoiceSwitchActivateLOG!A$1:A$7000,InsertVoiceSwitchActivateLOG!H$1:H$7000,0)))</f>
        <v>1.9800000000000005E-2</v>
      </c>
      <c r="L5199" s="55" t="str">
        <f t="shared" si="487"/>
        <v/>
      </c>
      <c r="M5199" s="55">
        <f t="shared" si="485"/>
        <v>16.300000000001091</v>
      </c>
      <c r="N5199" s="59" t="str">
        <f t="shared" si="483"/>
        <v/>
      </c>
      <c r="O5199" s="59" t="str">
        <f t="shared" si="484"/>
        <v/>
      </c>
    </row>
    <row r="5200" spans="1:15" ht="12.5" customHeight="1" x14ac:dyDescent="0.35">
      <c r="A5200" s="61">
        <v>103</v>
      </c>
      <c r="B5200" s="61" t="s">
        <v>54</v>
      </c>
      <c r="C5200" s="70">
        <v>216.71260000000001</v>
      </c>
      <c r="D5200" s="59" t="s">
        <v>50</v>
      </c>
      <c r="E5200" s="61" t="s">
        <v>43</v>
      </c>
      <c r="F5200" s="61" t="s">
        <v>55</v>
      </c>
      <c r="G5200" s="61"/>
      <c r="H5200" s="61" t="str">
        <f>IF(OR(G5200="",G5201="",G5202="",G5203=""),"",(SUMIF(A5200:A$7000,A5200,G5200:G$7000)))</f>
        <v/>
      </c>
      <c r="I5200" s="61" t="str">
        <f t="shared" si="486"/>
        <v/>
      </c>
      <c r="J5200" s="61" t="str">
        <f t="shared" si="482"/>
        <v/>
      </c>
      <c r="K5200" s="61">
        <f t="array" ref="K5200">(MAX(IF($A5200=InsertVoiceSwitchActivateLOG!A$1:A$7000,InsertVoiceSwitchActivateLOG!H$1:H$7000,0)))</f>
        <v>1.9800000000000005E-2</v>
      </c>
      <c r="L5200" s="61" t="str">
        <f t="shared" si="487"/>
        <v/>
      </c>
      <c r="M5200" s="61">
        <f t="shared" si="485"/>
        <v>16.300000000001091</v>
      </c>
      <c r="N5200" s="59" t="str">
        <f t="shared" si="483"/>
        <v/>
      </c>
      <c r="O5200" s="59" t="str">
        <f t="shared" si="484"/>
        <v/>
      </c>
    </row>
    <row r="5201" spans="1:15" ht="12.5" customHeight="1" x14ac:dyDescent="0.35">
      <c r="A5201" s="2">
        <v>103</v>
      </c>
      <c r="B5201" s="2" t="s">
        <v>54</v>
      </c>
      <c r="C5201" s="69">
        <v>216.72929999999999</v>
      </c>
      <c r="D5201" t="s">
        <v>50</v>
      </c>
      <c r="E5201" s="2" t="s">
        <v>43</v>
      </c>
      <c r="F5201" s="2" t="s">
        <v>55</v>
      </c>
      <c r="G5201" s="2"/>
      <c r="H5201" s="2" t="str">
        <f>IF(OR(G5201="",G5202="",G5203="",G5204=""),"",(SUMIF(A5201:A$7000,A5201,G5201:G$7000)))</f>
        <v/>
      </c>
      <c r="I5201" s="55" t="str">
        <f t="shared" si="486"/>
        <v/>
      </c>
      <c r="J5201" s="61" t="str">
        <f t="shared" ref="J5201:J5264" si="488">IF(L5201="","",(VLOOKUP(A5201,A5201:E12185,5,FALSE)))</f>
        <v/>
      </c>
      <c r="K5201" s="55">
        <f t="array" ref="K5201">(MAX(IF($A5201=InsertVoiceSwitchActivateLOG!A$1:A$7000,InsertVoiceSwitchActivateLOG!H$1:H$7000,0)))</f>
        <v>1.9800000000000005E-2</v>
      </c>
      <c r="L5201" s="55" t="str">
        <f t="shared" si="487"/>
        <v/>
      </c>
      <c r="M5201" s="55">
        <f t="shared" si="485"/>
        <v>16.699999999985948</v>
      </c>
      <c r="N5201" s="59" t="str">
        <f t="shared" ref="N5201:N5264" si="489">IF(AND(G5201&gt;0,G5202&gt;0,G5200&gt;0),A5201,"")</f>
        <v/>
      </c>
      <c r="O5201" s="59" t="str">
        <f t="shared" ref="O5201:O5264" si="490">IF(N5201="","",(IF(G5201&gt;G5202,-1,1)))</f>
        <v/>
      </c>
    </row>
    <row r="5202" spans="1:15" ht="12.5" customHeight="1" x14ac:dyDescent="0.35">
      <c r="A5202" s="61">
        <v>103</v>
      </c>
      <c r="B5202" s="61" t="s">
        <v>54</v>
      </c>
      <c r="C5202" s="70">
        <v>216.74539999999999</v>
      </c>
      <c r="D5202" s="59" t="s">
        <v>50</v>
      </c>
      <c r="E5202" s="61" t="s">
        <v>43</v>
      </c>
      <c r="F5202" s="61" t="s">
        <v>55</v>
      </c>
      <c r="G5202" s="61"/>
      <c r="H5202" s="61" t="str">
        <f>IF(OR(G5202="",G5203="",G5204="",G5205=""),"",(SUMIF(A5202:A$7000,A5202,G5202:G$7000)))</f>
        <v/>
      </c>
      <c r="I5202" s="61" t="str">
        <f t="shared" si="486"/>
        <v/>
      </c>
      <c r="J5202" s="61" t="str">
        <f t="shared" si="488"/>
        <v/>
      </c>
      <c r="K5202" s="61">
        <f t="array" ref="K5202">(MAX(IF($A5202=InsertVoiceSwitchActivateLOG!A$1:A$7000,InsertVoiceSwitchActivateLOG!H$1:H$7000,0)))</f>
        <v>1.9800000000000005E-2</v>
      </c>
      <c r="L5202" s="61" t="str">
        <f t="shared" si="487"/>
        <v/>
      </c>
      <c r="M5202" s="61">
        <f t="shared" ref="M5202:M5265" si="491">IF(A5202=A5201,ABS(C5202-C5201),0)*1000</f>
        <v>16.099999999994452</v>
      </c>
      <c r="N5202" s="59" t="str">
        <f t="shared" si="489"/>
        <v/>
      </c>
      <c r="O5202" s="59" t="str">
        <f t="shared" si="490"/>
        <v/>
      </c>
    </row>
    <row r="5203" spans="1:15" ht="12.5" customHeight="1" x14ac:dyDescent="0.35">
      <c r="A5203" s="2">
        <v>103</v>
      </c>
      <c r="B5203" s="2" t="s">
        <v>54</v>
      </c>
      <c r="C5203" s="69">
        <v>216.7611</v>
      </c>
      <c r="D5203" t="s">
        <v>50</v>
      </c>
      <c r="E5203" s="2" t="s">
        <v>43</v>
      </c>
      <c r="F5203" s="2" t="s">
        <v>55</v>
      </c>
      <c r="G5203" s="2"/>
      <c r="H5203" s="2" t="str">
        <f>IF(OR(G5203="",G5204="",G5205="",G5206=""),"",(SUMIF(A5203:A$7000,A5203,G5203:G$7000)))</f>
        <v/>
      </c>
      <c r="I5203" s="55" t="str">
        <f t="shared" si="486"/>
        <v/>
      </c>
      <c r="J5203" s="61" t="str">
        <f t="shared" si="488"/>
        <v/>
      </c>
      <c r="K5203" s="55">
        <f t="array" ref="K5203">(MAX(IF($A5203=InsertVoiceSwitchActivateLOG!A$1:A$7000,InsertVoiceSwitchActivateLOG!H$1:H$7000,0)))</f>
        <v>1.9800000000000005E-2</v>
      </c>
      <c r="L5203" s="55" t="str">
        <f t="shared" si="487"/>
        <v/>
      </c>
      <c r="M5203" s="55">
        <f t="shared" si="491"/>
        <v>15.700000000009595</v>
      </c>
      <c r="N5203" s="59" t="str">
        <f t="shared" si="489"/>
        <v/>
      </c>
      <c r="O5203" s="59" t="str">
        <f t="shared" si="490"/>
        <v/>
      </c>
    </row>
    <row r="5204" spans="1:15" ht="12.5" customHeight="1" x14ac:dyDescent="0.35">
      <c r="A5204" s="61">
        <v>103</v>
      </c>
      <c r="B5204" s="61" t="s">
        <v>54</v>
      </c>
      <c r="C5204" s="70">
        <v>216.7783</v>
      </c>
      <c r="D5204" s="59" t="s">
        <v>50</v>
      </c>
      <c r="E5204" s="61" t="s">
        <v>43</v>
      </c>
      <c r="F5204" s="61" t="s">
        <v>55</v>
      </c>
      <c r="G5204" s="61"/>
      <c r="H5204" s="61" t="str">
        <f>IF(OR(G5204="",G5205="",G5206="",G5207=""),"",(SUMIF(A5204:A$7000,A5204,G5204:G$7000)))</f>
        <v/>
      </c>
      <c r="I5204" s="61" t="str">
        <f t="shared" si="486"/>
        <v/>
      </c>
      <c r="J5204" s="61" t="str">
        <f t="shared" si="488"/>
        <v/>
      </c>
      <c r="K5204" s="61">
        <f t="array" ref="K5204">(MAX(IF($A5204=InsertVoiceSwitchActivateLOG!A$1:A$7000,InsertVoiceSwitchActivateLOG!H$1:H$7000,0)))</f>
        <v>1.9800000000000005E-2</v>
      </c>
      <c r="L5204" s="61" t="str">
        <f t="shared" si="487"/>
        <v/>
      </c>
      <c r="M5204" s="61">
        <f t="shared" si="491"/>
        <v>17.200000000002547</v>
      </c>
      <c r="N5204" s="59" t="str">
        <f t="shared" si="489"/>
        <v/>
      </c>
      <c r="O5204" s="59" t="str">
        <f t="shared" si="490"/>
        <v/>
      </c>
    </row>
    <row r="5205" spans="1:15" ht="12.5" customHeight="1" x14ac:dyDescent="0.35">
      <c r="A5205" s="2">
        <v>103</v>
      </c>
      <c r="B5205" s="2" t="s">
        <v>54</v>
      </c>
      <c r="C5205" s="69">
        <v>216.79409999999999</v>
      </c>
      <c r="D5205" t="s">
        <v>50</v>
      </c>
      <c r="E5205" s="2" t="s">
        <v>43</v>
      </c>
      <c r="F5205" s="2" t="s">
        <v>55</v>
      </c>
      <c r="G5205" s="2"/>
      <c r="H5205" s="2" t="str">
        <f>IF(OR(G5205="",G5206="",G5207="",G5208=""),"",(SUMIF(A5205:A$7000,A5205,G5205:G$7000)))</f>
        <v/>
      </c>
      <c r="I5205" s="55" t="str">
        <f t="shared" si="486"/>
        <v/>
      </c>
      <c r="J5205" s="61" t="str">
        <f t="shared" si="488"/>
        <v/>
      </c>
      <c r="K5205" s="55">
        <f t="array" ref="K5205">(MAX(IF($A5205=InsertVoiceSwitchActivateLOG!A$1:A$7000,InsertVoiceSwitchActivateLOG!H$1:H$7000,0)))</f>
        <v>1.9800000000000005E-2</v>
      </c>
      <c r="L5205" s="55" t="str">
        <f t="shared" si="487"/>
        <v/>
      </c>
      <c r="M5205" s="55">
        <f t="shared" si="491"/>
        <v>15.799999999984493</v>
      </c>
      <c r="N5205" s="59" t="str">
        <f t="shared" si="489"/>
        <v/>
      </c>
      <c r="O5205" s="59" t="str">
        <f t="shared" si="490"/>
        <v/>
      </c>
    </row>
    <row r="5206" spans="1:15" ht="12.5" customHeight="1" x14ac:dyDescent="0.35">
      <c r="A5206" s="61">
        <v>103</v>
      </c>
      <c r="B5206" s="61" t="s">
        <v>54</v>
      </c>
      <c r="C5206" s="70">
        <v>216.81010000000001</v>
      </c>
      <c r="D5206" s="59" t="s">
        <v>50</v>
      </c>
      <c r="E5206" s="61" t="s">
        <v>43</v>
      </c>
      <c r="F5206" s="61" t="s">
        <v>55</v>
      </c>
      <c r="G5206" s="61"/>
      <c r="H5206" s="61" t="str">
        <f>IF(OR(G5206="",G5207="",G5208="",G5209=""),"",(SUMIF(A5206:A$7000,A5206,G5206:G$7000)))</f>
        <v/>
      </c>
      <c r="I5206" s="61" t="str">
        <f t="shared" si="486"/>
        <v/>
      </c>
      <c r="J5206" s="61" t="str">
        <f t="shared" si="488"/>
        <v/>
      </c>
      <c r="K5206" s="61">
        <f t="array" ref="K5206">(MAX(IF($A5206=InsertVoiceSwitchActivateLOG!A$1:A$7000,InsertVoiceSwitchActivateLOG!H$1:H$7000,0)))</f>
        <v>1.9800000000000005E-2</v>
      </c>
      <c r="L5206" s="61" t="str">
        <f t="shared" si="487"/>
        <v/>
      </c>
      <c r="M5206" s="61">
        <f t="shared" si="491"/>
        <v>16.000000000019554</v>
      </c>
      <c r="N5206" s="59" t="str">
        <f t="shared" si="489"/>
        <v/>
      </c>
      <c r="O5206" s="59" t="str">
        <f t="shared" si="490"/>
        <v/>
      </c>
    </row>
    <row r="5207" spans="1:15" ht="12.5" customHeight="1" x14ac:dyDescent="0.35">
      <c r="A5207" s="2">
        <v>104</v>
      </c>
      <c r="B5207" s="2" t="s">
        <v>54</v>
      </c>
      <c r="C5207" s="69">
        <v>217.84</v>
      </c>
      <c r="D5207" t="s">
        <v>50</v>
      </c>
      <c r="E5207" s="2" t="s">
        <v>43</v>
      </c>
      <c r="F5207" s="2" t="s">
        <v>55</v>
      </c>
      <c r="G5207" s="2"/>
      <c r="H5207" s="2" t="str">
        <f>IF(OR(G5207="",G5208="",G5209="",G5210=""),"",(SUMIF(A5207:A$7000,A5207,G5207:G$7000)))</f>
        <v/>
      </c>
      <c r="I5207" s="55" t="str">
        <f t="shared" si="486"/>
        <v/>
      </c>
      <c r="J5207" s="61" t="str">
        <f t="shared" si="488"/>
        <v/>
      </c>
      <c r="K5207" s="55">
        <f t="array" ref="K5207">(MAX(IF($A5207=InsertVoiceSwitchActivateLOG!A$1:A$7000,InsertVoiceSwitchActivateLOG!H$1:H$7000,0)))</f>
        <v>0.1125</v>
      </c>
      <c r="L5207" s="55" t="str">
        <f t="shared" si="487"/>
        <v/>
      </c>
      <c r="M5207" s="55">
        <f t="shared" si="491"/>
        <v>0</v>
      </c>
      <c r="N5207" s="59" t="str">
        <f t="shared" si="489"/>
        <v/>
      </c>
      <c r="O5207" s="59" t="str">
        <f t="shared" si="490"/>
        <v/>
      </c>
    </row>
    <row r="5208" spans="1:15" ht="12.5" customHeight="1" x14ac:dyDescent="0.35">
      <c r="A5208" s="61">
        <v>104</v>
      </c>
      <c r="B5208" s="61" t="s">
        <v>54</v>
      </c>
      <c r="C5208" s="70">
        <v>217.85650000000001</v>
      </c>
      <c r="D5208" s="59" t="s">
        <v>50</v>
      </c>
      <c r="E5208" s="61" t="s">
        <v>43</v>
      </c>
      <c r="F5208" s="61" t="s">
        <v>55</v>
      </c>
      <c r="G5208" s="61"/>
      <c r="H5208" s="61" t="str">
        <f>IF(OR(G5208="",G5209="",G5210="",G5211=""),"",(SUMIF(A5208:A$7000,A5208,G5208:G$7000)))</f>
        <v/>
      </c>
      <c r="I5208" s="61" t="str">
        <f t="shared" si="486"/>
        <v/>
      </c>
      <c r="J5208" s="61" t="str">
        <f t="shared" si="488"/>
        <v/>
      </c>
      <c r="K5208" s="61">
        <f t="array" ref="K5208">(MAX(IF($A5208=InsertVoiceSwitchActivateLOG!A$1:A$7000,InsertVoiceSwitchActivateLOG!H$1:H$7000,0)))</f>
        <v>0.1125</v>
      </c>
      <c r="L5208" s="61" t="str">
        <f t="shared" si="487"/>
        <v/>
      </c>
      <c r="M5208" s="61">
        <f t="shared" si="491"/>
        <v>16.500000000007731</v>
      </c>
      <c r="N5208" s="59" t="str">
        <f t="shared" si="489"/>
        <v/>
      </c>
      <c r="O5208" s="59" t="str">
        <f t="shared" si="490"/>
        <v/>
      </c>
    </row>
    <row r="5209" spans="1:15" ht="12.5" customHeight="1" x14ac:dyDescent="0.35">
      <c r="A5209" s="2">
        <v>104</v>
      </c>
      <c r="B5209" s="2" t="s">
        <v>54</v>
      </c>
      <c r="C5209" s="69">
        <v>217.87389999999999</v>
      </c>
      <c r="D5209" t="s">
        <v>50</v>
      </c>
      <c r="E5209" s="2" t="s">
        <v>43</v>
      </c>
      <c r="F5209" s="2" t="s">
        <v>55</v>
      </c>
      <c r="G5209" s="2"/>
      <c r="H5209" s="2" t="str">
        <f>IF(OR(G5209="",G5210="",G5211="",G5212=""),"",(SUMIF(A5209:A$7000,A5209,G5209:G$7000)))</f>
        <v/>
      </c>
      <c r="I5209" s="55" t="str">
        <f t="shared" si="486"/>
        <v/>
      </c>
      <c r="J5209" s="61" t="str">
        <f t="shared" si="488"/>
        <v/>
      </c>
      <c r="K5209" s="55">
        <f t="array" ref="K5209">(MAX(IF($A5209=InsertVoiceSwitchActivateLOG!A$1:A$7000,InsertVoiceSwitchActivateLOG!H$1:H$7000,0)))</f>
        <v>0.1125</v>
      </c>
      <c r="L5209" s="55" t="str">
        <f t="shared" si="487"/>
        <v/>
      </c>
      <c r="M5209" s="55">
        <f t="shared" si="491"/>
        <v>17.399999999980764</v>
      </c>
      <c r="N5209" s="59" t="str">
        <f t="shared" si="489"/>
        <v/>
      </c>
      <c r="O5209" s="59" t="str">
        <f t="shared" si="490"/>
        <v/>
      </c>
    </row>
    <row r="5210" spans="1:15" ht="12.5" customHeight="1" x14ac:dyDescent="0.35">
      <c r="A5210" s="61">
        <v>104</v>
      </c>
      <c r="B5210" s="61" t="s">
        <v>54</v>
      </c>
      <c r="C5210" s="70">
        <v>217.88929999999999</v>
      </c>
      <c r="D5210" s="59" t="s">
        <v>50</v>
      </c>
      <c r="E5210" s="61" t="s">
        <v>43</v>
      </c>
      <c r="F5210" s="61" t="s">
        <v>55</v>
      </c>
      <c r="G5210" s="61"/>
      <c r="H5210" s="61" t="str">
        <f>IF(OR(G5210="",G5211="",G5212="",G5213=""),"",(SUMIF(A5210:A$7000,A5210,G5210:G$7000)))</f>
        <v/>
      </c>
      <c r="I5210" s="61" t="str">
        <f t="shared" ref="I5210:I5273" si="492">IF(L5210="","",A5210)</f>
        <v/>
      </c>
      <c r="J5210" s="61" t="str">
        <f t="shared" si="488"/>
        <v/>
      </c>
      <c r="K5210" s="61">
        <f t="array" ref="K5210">(MAX(IF($A5210=InsertVoiceSwitchActivateLOG!A$1:A$7000,InsertVoiceSwitchActivateLOG!H$1:H$7000,0)))</f>
        <v>0.1125</v>
      </c>
      <c r="L5210" s="61" t="str">
        <f t="shared" ref="L5210:L5273" si="493">IF(H5210="","",IF(AND(H5209="",H5208="",H5207=""),C5210,""))</f>
        <v/>
      </c>
      <c r="M5210" s="61">
        <f t="shared" si="491"/>
        <v>15.399999999999636</v>
      </c>
      <c r="N5210" s="59" t="str">
        <f t="shared" si="489"/>
        <v/>
      </c>
      <c r="O5210" s="59" t="str">
        <f t="shared" si="490"/>
        <v/>
      </c>
    </row>
    <row r="5211" spans="1:15" ht="12.5" customHeight="1" x14ac:dyDescent="0.35">
      <c r="A5211" s="2">
        <v>104</v>
      </c>
      <c r="B5211" s="2" t="s">
        <v>54</v>
      </c>
      <c r="C5211" s="69">
        <v>217.90710000000001</v>
      </c>
      <c r="D5211" t="s">
        <v>50</v>
      </c>
      <c r="E5211" s="2" t="s">
        <v>43</v>
      </c>
      <c r="F5211" s="2" t="s">
        <v>55</v>
      </c>
      <c r="G5211" s="2"/>
      <c r="H5211" s="2" t="str">
        <f>IF(OR(G5211="",G5212="",G5213="",G5214=""),"",(SUMIF(A5211:A$7000,A5211,G5211:G$7000)))</f>
        <v/>
      </c>
      <c r="I5211" s="55" t="str">
        <f t="shared" si="492"/>
        <v/>
      </c>
      <c r="J5211" s="61" t="str">
        <f t="shared" si="488"/>
        <v/>
      </c>
      <c r="K5211" s="55">
        <f t="array" ref="K5211">(MAX(IF($A5211=InsertVoiceSwitchActivateLOG!A$1:A$7000,InsertVoiceSwitchActivateLOG!H$1:H$7000,0)))</f>
        <v>0.1125</v>
      </c>
      <c r="L5211" s="55" t="str">
        <f t="shared" si="493"/>
        <v/>
      </c>
      <c r="M5211" s="55">
        <f t="shared" si="491"/>
        <v>17.800000000022465</v>
      </c>
      <c r="N5211" s="59" t="str">
        <f t="shared" si="489"/>
        <v/>
      </c>
      <c r="O5211" s="59" t="str">
        <f t="shared" si="490"/>
        <v/>
      </c>
    </row>
    <row r="5212" spans="1:15" ht="12.5" customHeight="1" x14ac:dyDescent="0.35">
      <c r="A5212" s="61">
        <v>104</v>
      </c>
      <c r="B5212" s="61" t="s">
        <v>54</v>
      </c>
      <c r="C5212" s="70">
        <v>217.92259999999999</v>
      </c>
      <c r="D5212" s="59" t="s">
        <v>50</v>
      </c>
      <c r="E5212" s="61" t="s">
        <v>43</v>
      </c>
      <c r="F5212" s="61" t="s">
        <v>55</v>
      </c>
      <c r="G5212" s="61"/>
      <c r="H5212" s="61" t="str">
        <f>IF(OR(G5212="",G5213="",G5214="",G5215=""),"",(SUMIF(A5212:A$7000,A5212,G5212:G$7000)))</f>
        <v/>
      </c>
      <c r="I5212" s="61" t="str">
        <f t="shared" si="492"/>
        <v/>
      </c>
      <c r="J5212" s="61" t="str">
        <f t="shared" si="488"/>
        <v/>
      </c>
      <c r="K5212" s="61">
        <f t="array" ref="K5212">(MAX(IF($A5212=InsertVoiceSwitchActivateLOG!A$1:A$7000,InsertVoiceSwitchActivateLOG!H$1:H$7000,0)))</f>
        <v>0.1125</v>
      </c>
      <c r="L5212" s="61" t="str">
        <f t="shared" si="493"/>
        <v/>
      </c>
      <c r="M5212" s="61">
        <f t="shared" si="491"/>
        <v>15.499999999974534</v>
      </c>
      <c r="N5212" s="59" t="str">
        <f t="shared" si="489"/>
        <v/>
      </c>
      <c r="O5212" s="59" t="str">
        <f t="shared" si="490"/>
        <v/>
      </c>
    </row>
    <row r="5213" spans="1:15" ht="12.5" customHeight="1" x14ac:dyDescent="0.35">
      <c r="A5213" s="2">
        <v>104</v>
      </c>
      <c r="B5213" s="2" t="s">
        <v>54</v>
      </c>
      <c r="C5213" s="69">
        <v>217.93899999999999</v>
      </c>
      <c r="D5213" t="s">
        <v>50</v>
      </c>
      <c r="E5213" s="2" t="s">
        <v>43</v>
      </c>
      <c r="F5213" s="2" t="s">
        <v>55</v>
      </c>
      <c r="G5213" s="2"/>
      <c r="H5213" s="2" t="str">
        <f>IF(OR(G5213="",G5214="",G5215="",G5216=""),"",(SUMIF(A5213:A$7000,A5213,G5213:G$7000)))</f>
        <v/>
      </c>
      <c r="I5213" s="55" t="str">
        <f t="shared" si="492"/>
        <v/>
      </c>
      <c r="J5213" s="61" t="str">
        <f t="shared" si="488"/>
        <v/>
      </c>
      <c r="K5213" s="55">
        <f t="array" ref="K5213">(MAX(IF($A5213=InsertVoiceSwitchActivateLOG!A$1:A$7000,InsertVoiceSwitchActivateLOG!H$1:H$7000,0)))</f>
        <v>0.1125</v>
      </c>
      <c r="L5213" s="55" t="str">
        <f t="shared" si="493"/>
        <v/>
      </c>
      <c r="M5213" s="55">
        <f t="shared" si="491"/>
        <v>16.400000000004411</v>
      </c>
      <c r="N5213" s="59" t="str">
        <f t="shared" si="489"/>
        <v/>
      </c>
      <c r="O5213" s="59" t="str">
        <f t="shared" si="490"/>
        <v/>
      </c>
    </row>
    <row r="5214" spans="1:15" ht="12.5" customHeight="1" x14ac:dyDescent="0.35">
      <c r="A5214" s="61">
        <v>104</v>
      </c>
      <c r="B5214" s="61" t="s">
        <v>54</v>
      </c>
      <c r="C5214" s="70">
        <v>217.95410000000001</v>
      </c>
      <c r="D5214" s="59" t="s">
        <v>50</v>
      </c>
      <c r="E5214" s="61" t="s">
        <v>43</v>
      </c>
      <c r="F5214" s="61" t="s">
        <v>55</v>
      </c>
      <c r="G5214" s="61"/>
      <c r="H5214" s="61" t="str">
        <f>IF(OR(G5214="",G5215="",G5216="",G5217=""),"",(SUMIF(A5214:A$7000,A5214,G5214:G$7000)))</f>
        <v/>
      </c>
      <c r="I5214" s="61" t="str">
        <f t="shared" si="492"/>
        <v/>
      </c>
      <c r="J5214" s="61" t="str">
        <f t="shared" si="488"/>
        <v/>
      </c>
      <c r="K5214" s="61">
        <f t="array" ref="K5214">(MAX(IF($A5214=InsertVoiceSwitchActivateLOG!A$1:A$7000,InsertVoiceSwitchActivateLOG!H$1:H$7000,0)))</f>
        <v>0.1125</v>
      </c>
      <c r="L5214" s="61" t="str">
        <f t="shared" si="493"/>
        <v/>
      </c>
      <c r="M5214" s="61">
        <f t="shared" si="491"/>
        <v>15.100000000018099</v>
      </c>
      <c r="N5214" s="59" t="str">
        <f t="shared" si="489"/>
        <v/>
      </c>
      <c r="O5214" s="59" t="str">
        <f t="shared" si="490"/>
        <v/>
      </c>
    </row>
    <row r="5215" spans="1:15" ht="12.5" customHeight="1" x14ac:dyDescent="0.35">
      <c r="A5215" s="2">
        <v>104</v>
      </c>
      <c r="B5215" s="2" t="s">
        <v>54</v>
      </c>
      <c r="C5215" s="69">
        <v>217.97139999999999</v>
      </c>
      <c r="D5215" t="s">
        <v>50</v>
      </c>
      <c r="E5215" s="2" t="s">
        <v>43</v>
      </c>
      <c r="F5215" s="2" t="s">
        <v>55</v>
      </c>
      <c r="G5215" s="2"/>
      <c r="H5215" s="2" t="str">
        <f>IF(OR(G5215="",G5216="",G5217="",G5218=""),"",(SUMIF(A5215:A$7000,A5215,G5215:G$7000)))</f>
        <v/>
      </c>
      <c r="I5215" s="55" t="str">
        <f t="shared" si="492"/>
        <v/>
      </c>
      <c r="J5215" s="61" t="str">
        <f t="shared" si="488"/>
        <v/>
      </c>
      <c r="K5215" s="55">
        <f t="array" ref="K5215">(MAX(IF($A5215=InsertVoiceSwitchActivateLOG!A$1:A$7000,InsertVoiceSwitchActivateLOG!H$1:H$7000,0)))</f>
        <v>0.1125</v>
      </c>
      <c r="L5215" s="55" t="str">
        <f t="shared" si="493"/>
        <v/>
      </c>
      <c r="M5215" s="55">
        <f t="shared" si="491"/>
        <v>17.299999999977445</v>
      </c>
      <c r="N5215" s="59" t="str">
        <f t="shared" si="489"/>
        <v/>
      </c>
      <c r="O5215" s="59" t="str">
        <f t="shared" si="490"/>
        <v/>
      </c>
    </row>
    <row r="5216" spans="1:15" ht="12.5" customHeight="1" x14ac:dyDescent="0.35">
      <c r="A5216" s="61">
        <v>104</v>
      </c>
      <c r="B5216" s="61" t="s">
        <v>54</v>
      </c>
      <c r="C5216" s="70">
        <v>217.9941</v>
      </c>
      <c r="D5216" s="59" t="s">
        <v>50</v>
      </c>
      <c r="E5216" s="61" t="s">
        <v>43</v>
      </c>
      <c r="F5216" s="61" t="s">
        <v>55</v>
      </c>
      <c r="G5216" s="61"/>
      <c r="H5216" s="61" t="str">
        <f>IF(OR(G5216="",G5217="",G5218="",G5219=""),"",(SUMIF(A5216:A$7000,A5216,G5216:G$7000)))</f>
        <v/>
      </c>
      <c r="I5216" s="61" t="str">
        <f t="shared" si="492"/>
        <v/>
      </c>
      <c r="J5216" s="61" t="str">
        <f t="shared" si="488"/>
        <v/>
      </c>
      <c r="K5216" s="61">
        <f t="array" ref="K5216">(MAX(IF($A5216=InsertVoiceSwitchActivateLOG!A$1:A$7000,InsertVoiceSwitchActivateLOG!H$1:H$7000,0)))</f>
        <v>0.1125</v>
      </c>
      <c r="L5216" s="61" t="str">
        <f t="shared" si="493"/>
        <v/>
      </c>
      <c r="M5216" s="61">
        <f t="shared" si="491"/>
        <v>22.700000000014597</v>
      </c>
      <c r="N5216" s="59" t="str">
        <f t="shared" si="489"/>
        <v/>
      </c>
      <c r="O5216" s="59" t="str">
        <f t="shared" si="490"/>
        <v/>
      </c>
    </row>
    <row r="5217" spans="1:15" ht="12.5" customHeight="1" x14ac:dyDescent="0.35">
      <c r="A5217" s="2">
        <v>104</v>
      </c>
      <c r="B5217" s="2" t="s">
        <v>54</v>
      </c>
      <c r="C5217" s="69">
        <v>218.01900000000001</v>
      </c>
      <c r="D5217" t="s">
        <v>50</v>
      </c>
      <c r="E5217" s="2" t="s">
        <v>43</v>
      </c>
      <c r="F5217" s="2" t="s">
        <v>55</v>
      </c>
      <c r="G5217" s="2"/>
      <c r="H5217" s="2" t="str">
        <f>IF(OR(G5217="",G5218="",G5219="",G5220=""),"",(SUMIF(A5217:A$7000,A5217,G5217:G$7000)))</f>
        <v/>
      </c>
      <c r="I5217" s="55" t="str">
        <f t="shared" si="492"/>
        <v/>
      </c>
      <c r="J5217" s="61" t="str">
        <f t="shared" si="488"/>
        <v/>
      </c>
      <c r="K5217" s="55">
        <f t="array" ref="K5217">(MAX(IF($A5217=InsertVoiceSwitchActivateLOG!A$1:A$7000,InsertVoiceSwitchActivateLOG!H$1:H$7000,0)))</f>
        <v>0.1125</v>
      </c>
      <c r="L5217" s="55" t="str">
        <f t="shared" si="493"/>
        <v/>
      </c>
      <c r="M5217" s="55">
        <f t="shared" si="491"/>
        <v>24.900000000002365</v>
      </c>
      <c r="N5217" s="59" t="str">
        <f t="shared" si="489"/>
        <v/>
      </c>
      <c r="O5217" s="59" t="str">
        <f t="shared" si="490"/>
        <v/>
      </c>
    </row>
    <row r="5218" spans="1:15" ht="12.5" customHeight="1" x14ac:dyDescent="0.35">
      <c r="A5218" s="61">
        <v>104</v>
      </c>
      <c r="B5218" s="61" t="s">
        <v>54</v>
      </c>
      <c r="C5218" s="70">
        <v>218.03540000000001</v>
      </c>
      <c r="D5218" s="59" t="s">
        <v>50</v>
      </c>
      <c r="E5218" s="61" t="s">
        <v>43</v>
      </c>
      <c r="F5218" s="61" t="s">
        <v>55</v>
      </c>
      <c r="G5218" s="61"/>
      <c r="H5218" s="61" t="str">
        <f>IF(OR(G5218="",G5219="",G5220="",G5221=""),"",(SUMIF(A5218:A$7000,A5218,G5218:G$7000)))</f>
        <v/>
      </c>
      <c r="I5218" s="61" t="str">
        <f t="shared" si="492"/>
        <v/>
      </c>
      <c r="J5218" s="61" t="str">
        <f t="shared" si="488"/>
        <v/>
      </c>
      <c r="K5218" s="61">
        <f t="array" ref="K5218">(MAX(IF($A5218=InsertVoiceSwitchActivateLOG!A$1:A$7000,InsertVoiceSwitchActivateLOG!H$1:H$7000,0)))</f>
        <v>0.1125</v>
      </c>
      <c r="L5218" s="61" t="str">
        <f t="shared" si="493"/>
        <v/>
      </c>
      <c r="M5218" s="61">
        <f t="shared" si="491"/>
        <v>16.400000000004411</v>
      </c>
      <c r="N5218" s="59" t="str">
        <f t="shared" si="489"/>
        <v/>
      </c>
      <c r="O5218" s="59" t="str">
        <f t="shared" si="490"/>
        <v/>
      </c>
    </row>
    <row r="5219" spans="1:15" ht="12.5" customHeight="1" x14ac:dyDescent="0.35">
      <c r="A5219" s="2">
        <v>104</v>
      </c>
      <c r="B5219" s="2" t="s">
        <v>54</v>
      </c>
      <c r="C5219" s="69">
        <v>218.05119999999999</v>
      </c>
      <c r="D5219" t="s">
        <v>50</v>
      </c>
      <c r="E5219" s="2" t="s">
        <v>43</v>
      </c>
      <c r="F5219" s="2" t="s">
        <v>55</v>
      </c>
      <c r="G5219" s="2"/>
      <c r="H5219" s="2" t="str">
        <f>IF(OR(G5219="",G5220="",G5221="",G5222=""),"",(SUMIF(A5219:A$7000,A5219,G5219:G$7000)))</f>
        <v/>
      </c>
      <c r="I5219" s="55" t="str">
        <f t="shared" si="492"/>
        <v/>
      </c>
      <c r="J5219" s="61" t="str">
        <f t="shared" si="488"/>
        <v/>
      </c>
      <c r="K5219" s="55">
        <f t="array" ref="K5219">(MAX(IF($A5219=InsertVoiceSwitchActivateLOG!A$1:A$7000,InsertVoiceSwitchActivateLOG!H$1:H$7000,0)))</f>
        <v>0.1125</v>
      </c>
      <c r="L5219" s="55" t="str">
        <f t="shared" si="493"/>
        <v/>
      </c>
      <c r="M5219" s="55">
        <f t="shared" si="491"/>
        <v>15.799999999984493</v>
      </c>
      <c r="N5219" s="59" t="str">
        <f t="shared" si="489"/>
        <v/>
      </c>
      <c r="O5219" s="59" t="str">
        <f t="shared" si="490"/>
        <v/>
      </c>
    </row>
    <row r="5220" spans="1:15" ht="12.5" customHeight="1" x14ac:dyDescent="0.35">
      <c r="A5220" s="61">
        <v>104</v>
      </c>
      <c r="B5220" s="61" t="s">
        <v>54</v>
      </c>
      <c r="C5220" s="70">
        <v>218.06780000000001</v>
      </c>
      <c r="D5220" s="59" t="s">
        <v>50</v>
      </c>
      <c r="E5220" s="61" t="s">
        <v>43</v>
      </c>
      <c r="F5220" s="61" t="s">
        <v>55</v>
      </c>
      <c r="G5220" s="61"/>
      <c r="H5220" s="61" t="str">
        <f>IF(OR(G5220="",G5221="",G5222="",G5223=""),"",(SUMIF(A5220:A$7000,A5220,G5220:G$7000)))</f>
        <v/>
      </c>
      <c r="I5220" s="61" t="str">
        <f t="shared" si="492"/>
        <v/>
      </c>
      <c r="J5220" s="61" t="str">
        <f t="shared" si="488"/>
        <v/>
      </c>
      <c r="K5220" s="61">
        <f t="array" ref="K5220">(MAX(IF($A5220=InsertVoiceSwitchActivateLOG!A$1:A$7000,InsertVoiceSwitchActivateLOG!H$1:H$7000,0)))</f>
        <v>0.1125</v>
      </c>
      <c r="L5220" s="61" t="str">
        <f t="shared" si="493"/>
        <v/>
      </c>
      <c r="M5220" s="61">
        <f t="shared" si="491"/>
        <v>16.60000000001105</v>
      </c>
      <c r="N5220" s="59" t="str">
        <f t="shared" si="489"/>
        <v/>
      </c>
      <c r="O5220" s="59" t="str">
        <f t="shared" si="490"/>
        <v/>
      </c>
    </row>
    <row r="5221" spans="1:15" ht="12.5" customHeight="1" x14ac:dyDescent="0.35">
      <c r="A5221" s="2">
        <v>104</v>
      </c>
      <c r="B5221" s="2" t="s">
        <v>54</v>
      </c>
      <c r="C5221" s="69">
        <v>218.08340000000001</v>
      </c>
      <c r="D5221" t="s">
        <v>50</v>
      </c>
      <c r="E5221" s="2" t="s">
        <v>43</v>
      </c>
      <c r="F5221" s="2" t="s">
        <v>55</v>
      </c>
      <c r="G5221" s="2"/>
      <c r="H5221" s="2" t="str">
        <f>IF(OR(G5221="",G5222="",G5223="",G5224=""),"",(SUMIF(A5221:A$7000,A5221,G5221:G$7000)))</f>
        <v/>
      </c>
      <c r="I5221" s="55" t="str">
        <f t="shared" si="492"/>
        <v/>
      </c>
      <c r="J5221" s="61" t="str">
        <f t="shared" si="488"/>
        <v/>
      </c>
      <c r="K5221" s="55">
        <f t="array" ref="K5221">(MAX(IF($A5221=InsertVoiceSwitchActivateLOG!A$1:A$7000,InsertVoiceSwitchActivateLOG!H$1:H$7000,0)))</f>
        <v>0.1125</v>
      </c>
      <c r="L5221" s="55" t="str">
        <f t="shared" si="493"/>
        <v/>
      </c>
      <c r="M5221" s="55">
        <f t="shared" si="491"/>
        <v>15.600000000006276</v>
      </c>
      <c r="N5221" s="59" t="str">
        <f t="shared" si="489"/>
        <v/>
      </c>
      <c r="O5221" s="59" t="str">
        <f t="shared" si="490"/>
        <v/>
      </c>
    </row>
    <row r="5222" spans="1:15" ht="12.5" customHeight="1" x14ac:dyDescent="0.35">
      <c r="A5222" s="61">
        <v>104</v>
      </c>
      <c r="B5222" s="61" t="s">
        <v>54</v>
      </c>
      <c r="C5222" s="70">
        <v>218.10900000000001</v>
      </c>
      <c r="D5222" s="59" t="s">
        <v>50</v>
      </c>
      <c r="E5222" s="61" t="s">
        <v>43</v>
      </c>
      <c r="F5222" s="61" t="s">
        <v>55</v>
      </c>
      <c r="G5222" s="61">
        <v>5.0000000000000001E-4</v>
      </c>
      <c r="H5222" s="61" t="str">
        <f>IF(OR(G5222="",G5223="",G5224="",G5225=""),"",(SUMIF(A5222:A$7000,A5222,G5222:G$7000)))</f>
        <v/>
      </c>
      <c r="I5222" s="61" t="str">
        <f t="shared" si="492"/>
        <v/>
      </c>
      <c r="J5222" s="61" t="str">
        <f t="shared" si="488"/>
        <v/>
      </c>
      <c r="K5222" s="61">
        <f t="array" ref="K5222">(MAX(IF($A5222=InsertVoiceSwitchActivateLOG!A$1:A$7000,InsertVoiceSwitchActivateLOG!H$1:H$7000,0)))</f>
        <v>0.1125</v>
      </c>
      <c r="L5222" s="61" t="str">
        <f t="shared" si="493"/>
        <v/>
      </c>
      <c r="M5222" s="61">
        <f t="shared" si="491"/>
        <v>25.599999999997181</v>
      </c>
      <c r="N5222" s="59" t="str">
        <f t="shared" si="489"/>
        <v/>
      </c>
      <c r="O5222" s="59" t="str">
        <f t="shared" si="490"/>
        <v/>
      </c>
    </row>
    <row r="5223" spans="1:15" ht="12.5" customHeight="1" x14ac:dyDescent="0.35">
      <c r="A5223" s="2">
        <v>104</v>
      </c>
      <c r="B5223" s="2" t="s">
        <v>54</v>
      </c>
      <c r="C5223" s="69">
        <v>218.1311</v>
      </c>
      <c r="D5223" t="s">
        <v>50</v>
      </c>
      <c r="E5223" s="2" t="s">
        <v>43</v>
      </c>
      <c r="F5223" s="2" t="s">
        <v>55</v>
      </c>
      <c r="G5223" s="2"/>
      <c r="H5223" s="2" t="str">
        <f>IF(OR(G5223="",G5224="",G5225="",G5226=""),"",(SUMIF(A5223:A$7000,A5223,G5223:G$7000)))</f>
        <v/>
      </c>
      <c r="I5223" s="55" t="str">
        <f t="shared" si="492"/>
        <v/>
      </c>
      <c r="J5223" s="61" t="str">
        <f t="shared" si="488"/>
        <v/>
      </c>
      <c r="K5223" s="55">
        <f t="array" ref="K5223">(MAX(IF($A5223=InsertVoiceSwitchActivateLOG!A$1:A$7000,InsertVoiceSwitchActivateLOG!H$1:H$7000,0)))</f>
        <v>0.1125</v>
      </c>
      <c r="L5223" s="55" t="str">
        <f t="shared" si="493"/>
        <v/>
      </c>
      <c r="M5223" s="55">
        <f t="shared" si="491"/>
        <v>22.099999999994679</v>
      </c>
      <c r="N5223" s="59" t="str">
        <f t="shared" si="489"/>
        <v/>
      </c>
      <c r="O5223" s="59" t="str">
        <f t="shared" si="490"/>
        <v/>
      </c>
    </row>
    <row r="5224" spans="1:15" ht="12.5" customHeight="1" x14ac:dyDescent="0.35">
      <c r="A5224" s="61">
        <v>104</v>
      </c>
      <c r="B5224" s="61" t="s">
        <v>54</v>
      </c>
      <c r="C5224" s="70">
        <v>218.14590000000001</v>
      </c>
      <c r="D5224" s="59" t="s">
        <v>50</v>
      </c>
      <c r="E5224" s="61" t="s">
        <v>43</v>
      </c>
      <c r="F5224" s="61" t="s">
        <v>55</v>
      </c>
      <c r="G5224" s="61"/>
      <c r="H5224" s="61" t="str">
        <f>IF(OR(G5224="",G5225="",G5226="",G5227=""),"",(SUMIF(A5224:A$7000,A5224,G5224:G$7000)))</f>
        <v/>
      </c>
      <c r="I5224" s="61" t="str">
        <f t="shared" si="492"/>
        <v/>
      </c>
      <c r="J5224" s="61" t="str">
        <f t="shared" si="488"/>
        <v/>
      </c>
      <c r="K5224" s="61">
        <f t="array" ref="K5224">(MAX(IF($A5224=InsertVoiceSwitchActivateLOG!A$1:A$7000,InsertVoiceSwitchActivateLOG!H$1:H$7000,0)))</f>
        <v>0.1125</v>
      </c>
      <c r="L5224" s="61" t="str">
        <f t="shared" si="493"/>
        <v/>
      </c>
      <c r="M5224" s="61">
        <f t="shared" si="491"/>
        <v>14.80000000000814</v>
      </c>
      <c r="N5224" s="59" t="str">
        <f t="shared" si="489"/>
        <v/>
      </c>
      <c r="O5224" s="59" t="str">
        <f t="shared" si="490"/>
        <v/>
      </c>
    </row>
    <row r="5225" spans="1:15" ht="12.5" customHeight="1" x14ac:dyDescent="0.35">
      <c r="A5225" s="2">
        <v>104</v>
      </c>
      <c r="B5225" s="2" t="s">
        <v>54</v>
      </c>
      <c r="C5225" s="69">
        <v>218.16419999999999</v>
      </c>
      <c r="D5225" t="s">
        <v>50</v>
      </c>
      <c r="E5225" s="2" t="s">
        <v>43</v>
      </c>
      <c r="F5225" s="2" t="s">
        <v>55</v>
      </c>
      <c r="G5225" s="2"/>
      <c r="H5225" s="2" t="str">
        <f>IF(OR(G5225="",G5226="",G5227="",G5228=""),"",(SUMIF(A5225:A$7000,A5225,G5225:G$7000)))</f>
        <v/>
      </c>
      <c r="I5225" s="55" t="str">
        <f t="shared" si="492"/>
        <v/>
      </c>
      <c r="J5225" s="61" t="str">
        <f t="shared" si="488"/>
        <v/>
      </c>
      <c r="K5225" s="55">
        <f t="array" ref="K5225">(MAX(IF($A5225=InsertVoiceSwitchActivateLOG!A$1:A$7000,InsertVoiceSwitchActivateLOG!H$1:H$7000,0)))</f>
        <v>0.1125</v>
      </c>
      <c r="L5225" s="55" t="str">
        <f t="shared" si="493"/>
        <v/>
      </c>
      <c r="M5225" s="55">
        <f t="shared" si="491"/>
        <v>18.299999999982219</v>
      </c>
      <c r="N5225" s="59" t="str">
        <f t="shared" si="489"/>
        <v/>
      </c>
      <c r="O5225" s="59" t="str">
        <f t="shared" si="490"/>
        <v/>
      </c>
    </row>
    <row r="5226" spans="1:15" ht="12.5" customHeight="1" x14ac:dyDescent="0.35">
      <c r="A5226" s="61">
        <v>104</v>
      </c>
      <c r="B5226" s="61" t="s">
        <v>54</v>
      </c>
      <c r="C5226" s="70">
        <v>218.18379999999999</v>
      </c>
      <c r="D5226" s="59" t="s">
        <v>50</v>
      </c>
      <c r="E5226" s="61" t="s">
        <v>43</v>
      </c>
      <c r="F5226" s="61" t="s">
        <v>55</v>
      </c>
      <c r="G5226" s="61"/>
      <c r="H5226" s="61" t="str">
        <f>IF(OR(G5226="",G5227="",G5228="",G5229=""),"",(SUMIF(A5226:A$7000,A5226,G5226:G$7000)))</f>
        <v/>
      </c>
      <c r="I5226" s="61" t="str">
        <f t="shared" si="492"/>
        <v/>
      </c>
      <c r="J5226" s="61" t="str">
        <f t="shared" si="488"/>
        <v/>
      </c>
      <c r="K5226" s="61">
        <f t="array" ref="K5226">(MAX(IF($A5226=InsertVoiceSwitchActivateLOG!A$1:A$7000,InsertVoiceSwitchActivateLOG!H$1:H$7000,0)))</f>
        <v>0.1125</v>
      </c>
      <c r="L5226" s="61" t="str">
        <f t="shared" si="493"/>
        <v/>
      </c>
      <c r="M5226" s="61">
        <f t="shared" si="491"/>
        <v>19.599999999996953</v>
      </c>
      <c r="N5226" s="59" t="str">
        <f t="shared" si="489"/>
        <v/>
      </c>
      <c r="O5226" s="59" t="str">
        <f t="shared" si="490"/>
        <v/>
      </c>
    </row>
    <row r="5227" spans="1:15" ht="12.5" customHeight="1" x14ac:dyDescent="0.35">
      <c r="A5227" s="2">
        <v>104</v>
      </c>
      <c r="B5227" s="2" t="s">
        <v>54</v>
      </c>
      <c r="C5227" s="69">
        <v>218.2038</v>
      </c>
      <c r="D5227" t="s">
        <v>50</v>
      </c>
      <c r="E5227" s="2" t="s">
        <v>43</v>
      </c>
      <c r="F5227" s="2" t="s">
        <v>55</v>
      </c>
      <c r="G5227" s="2"/>
      <c r="H5227" s="2" t="str">
        <f>IF(OR(G5227="",G5228="",G5229="",G5230=""),"",(SUMIF(A5227:A$7000,A5227,G5227:G$7000)))</f>
        <v/>
      </c>
      <c r="I5227" s="55" t="str">
        <f t="shared" si="492"/>
        <v/>
      </c>
      <c r="J5227" s="61" t="str">
        <f t="shared" si="488"/>
        <v/>
      </c>
      <c r="K5227" s="55">
        <f t="array" ref="K5227">(MAX(IF($A5227=InsertVoiceSwitchActivateLOG!A$1:A$7000,InsertVoiceSwitchActivateLOG!H$1:H$7000,0)))</f>
        <v>0.1125</v>
      </c>
      <c r="L5227" s="55" t="str">
        <f t="shared" si="493"/>
        <v/>
      </c>
      <c r="M5227" s="55">
        <f t="shared" si="491"/>
        <v>20.000000000010232</v>
      </c>
      <c r="N5227" s="59" t="str">
        <f t="shared" si="489"/>
        <v/>
      </c>
      <c r="O5227" s="59" t="str">
        <f t="shared" si="490"/>
        <v/>
      </c>
    </row>
    <row r="5228" spans="1:15" ht="12.5" customHeight="1" x14ac:dyDescent="0.35">
      <c r="A5228" s="61">
        <v>104</v>
      </c>
      <c r="B5228" s="61" t="s">
        <v>54</v>
      </c>
      <c r="C5228" s="70">
        <v>218.22219999999999</v>
      </c>
      <c r="D5228" s="59" t="s">
        <v>50</v>
      </c>
      <c r="E5228" s="61" t="s">
        <v>43</v>
      </c>
      <c r="F5228" s="61" t="s">
        <v>55</v>
      </c>
      <c r="G5228" s="61"/>
      <c r="H5228" s="61" t="str">
        <f>IF(OR(G5228="",G5229="",G5230="",G5231=""),"",(SUMIF(A5228:A$7000,A5228,G5228:G$7000)))</f>
        <v/>
      </c>
      <c r="I5228" s="61" t="str">
        <f t="shared" si="492"/>
        <v/>
      </c>
      <c r="J5228" s="61" t="str">
        <f t="shared" si="488"/>
        <v/>
      </c>
      <c r="K5228" s="61">
        <f t="array" ref="K5228">(MAX(IF($A5228=InsertVoiceSwitchActivateLOG!A$1:A$7000,InsertVoiceSwitchActivateLOG!H$1:H$7000,0)))</f>
        <v>0.1125</v>
      </c>
      <c r="L5228" s="61" t="str">
        <f t="shared" si="493"/>
        <v/>
      </c>
      <c r="M5228" s="61">
        <f t="shared" si="491"/>
        <v>18.399999999985539</v>
      </c>
      <c r="N5228" s="59" t="str">
        <f t="shared" si="489"/>
        <v/>
      </c>
      <c r="O5228" s="59" t="str">
        <f t="shared" si="490"/>
        <v/>
      </c>
    </row>
    <row r="5229" spans="1:15" ht="12.5" customHeight="1" x14ac:dyDescent="0.35">
      <c r="A5229" s="2">
        <v>104</v>
      </c>
      <c r="B5229" s="2" t="s">
        <v>54</v>
      </c>
      <c r="C5229" s="69">
        <v>218.2423</v>
      </c>
      <c r="D5229" t="s">
        <v>50</v>
      </c>
      <c r="E5229" s="2" t="s">
        <v>43</v>
      </c>
      <c r="F5229" s="2" t="s">
        <v>55</v>
      </c>
      <c r="G5229" s="2"/>
      <c r="H5229" s="2" t="str">
        <f>IF(OR(G5229="",G5230="",G5231="",G5232=""),"",(SUMIF(A5229:A$7000,A5229,G5229:G$7000)))</f>
        <v/>
      </c>
      <c r="I5229" s="55" t="str">
        <f t="shared" si="492"/>
        <v/>
      </c>
      <c r="J5229" s="61" t="str">
        <f t="shared" si="488"/>
        <v/>
      </c>
      <c r="K5229" s="55">
        <f t="array" ref="K5229">(MAX(IF($A5229=InsertVoiceSwitchActivateLOG!A$1:A$7000,InsertVoiceSwitchActivateLOG!H$1:H$7000,0)))</f>
        <v>0.1125</v>
      </c>
      <c r="L5229" s="55" t="str">
        <f t="shared" si="493"/>
        <v/>
      </c>
      <c r="M5229" s="55">
        <f t="shared" si="491"/>
        <v>20.100000000013551</v>
      </c>
      <c r="N5229" s="59" t="str">
        <f t="shared" si="489"/>
        <v/>
      </c>
      <c r="O5229" s="59" t="str">
        <f t="shared" si="490"/>
        <v/>
      </c>
    </row>
    <row r="5230" spans="1:15" ht="12.5" customHeight="1" x14ac:dyDescent="0.35">
      <c r="A5230" s="61">
        <v>104</v>
      </c>
      <c r="B5230" s="61" t="s">
        <v>54</v>
      </c>
      <c r="C5230" s="70">
        <v>218.26089999999999</v>
      </c>
      <c r="D5230" s="59" t="s">
        <v>50</v>
      </c>
      <c r="E5230" s="61" t="s">
        <v>43</v>
      </c>
      <c r="F5230" s="61" t="s">
        <v>55</v>
      </c>
      <c r="G5230" s="61"/>
      <c r="H5230" s="61" t="str">
        <f>IF(OR(G5230="",G5231="",G5232="",G5233=""),"",(SUMIF(A5230:A$7000,A5230,G5230:G$7000)))</f>
        <v/>
      </c>
      <c r="I5230" s="61" t="str">
        <f t="shared" si="492"/>
        <v/>
      </c>
      <c r="J5230" s="61" t="str">
        <f t="shared" si="488"/>
        <v/>
      </c>
      <c r="K5230" s="61">
        <f t="array" ref="K5230">(MAX(IF($A5230=InsertVoiceSwitchActivateLOG!A$1:A$7000,InsertVoiceSwitchActivateLOG!H$1:H$7000,0)))</f>
        <v>0.1125</v>
      </c>
      <c r="L5230" s="61" t="str">
        <f t="shared" si="493"/>
        <v/>
      </c>
      <c r="M5230" s="61">
        <f t="shared" si="491"/>
        <v>18.599999999992178</v>
      </c>
      <c r="N5230" s="59" t="str">
        <f t="shared" si="489"/>
        <v/>
      </c>
      <c r="O5230" s="59" t="str">
        <f t="shared" si="490"/>
        <v/>
      </c>
    </row>
    <row r="5231" spans="1:15" ht="12.5" customHeight="1" x14ac:dyDescent="0.35">
      <c r="A5231" s="2">
        <v>104</v>
      </c>
      <c r="B5231" s="2" t="s">
        <v>54</v>
      </c>
      <c r="C5231" s="69">
        <v>218.28540000000001</v>
      </c>
      <c r="D5231" t="s">
        <v>50</v>
      </c>
      <c r="E5231" s="2" t="s">
        <v>43</v>
      </c>
      <c r="F5231" s="2" t="s">
        <v>55</v>
      </c>
      <c r="G5231" s="2"/>
      <c r="H5231" s="2" t="str">
        <f>IF(OR(G5231="",G5232="",G5233="",G5234=""),"",(SUMIF(A5231:A$7000,A5231,G5231:G$7000)))</f>
        <v/>
      </c>
      <c r="I5231" s="55" t="str">
        <f t="shared" si="492"/>
        <v/>
      </c>
      <c r="J5231" s="61" t="str">
        <f t="shared" si="488"/>
        <v/>
      </c>
      <c r="K5231" s="55">
        <f t="array" ref="K5231">(MAX(IF($A5231=InsertVoiceSwitchActivateLOG!A$1:A$7000,InsertVoiceSwitchActivateLOG!H$1:H$7000,0)))</f>
        <v>0.1125</v>
      </c>
      <c r="L5231" s="55" t="str">
        <f t="shared" si="493"/>
        <v/>
      </c>
      <c r="M5231" s="55">
        <f t="shared" si="491"/>
        <v>24.500000000017508</v>
      </c>
      <c r="N5231" s="59" t="str">
        <f t="shared" si="489"/>
        <v/>
      </c>
      <c r="O5231" s="59" t="str">
        <f t="shared" si="490"/>
        <v/>
      </c>
    </row>
    <row r="5232" spans="1:15" ht="12.5" customHeight="1" x14ac:dyDescent="0.35">
      <c r="A5232" s="61">
        <v>104</v>
      </c>
      <c r="B5232" s="61" t="s">
        <v>54</v>
      </c>
      <c r="C5232" s="70">
        <v>218.31559999999999</v>
      </c>
      <c r="D5232" s="59" t="s">
        <v>50</v>
      </c>
      <c r="E5232" s="61" t="s">
        <v>43</v>
      </c>
      <c r="F5232" s="61" t="s">
        <v>55</v>
      </c>
      <c r="G5232" s="61"/>
      <c r="H5232" s="61" t="str">
        <f>IF(OR(G5232="",G5233="",G5234="",G5235=""),"",(SUMIF(A5232:A$7000,A5232,G5232:G$7000)))</f>
        <v/>
      </c>
      <c r="I5232" s="61" t="str">
        <f t="shared" si="492"/>
        <v/>
      </c>
      <c r="J5232" s="61" t="str">
        <f t="shared" si="488"/>
        <v/>
      </c>
      <c r="K5232" s="61">
        <f t="array" ref="K5232">(MAX(IF($A5232=InsertVoiceSwitchActivateLOG!A$1:A$7000,InsertVoiceSwitchActivateLOG!H$1:H$7000,0)))</f>
        <v>0.1125</v>
      </c>
      <c r="L5232" s="61" t="str">
        <f t="shared" si="493"/>
        <v/>
      </c>
      <c r="M5232" s="61">
        <f t="shared" si="491"/>
        <v>30.199999999979354</v>
      </c>
      <c r="N5232" s="59" t="str">
        <f t="shared" si="489"/>
        <v/>
      </c>
      <c r="O5232" s="59" t="str">
        <f t="shared" si="490"/>
        <v/>
      </c>
    </row>
    <row r="5233" spans="1:15" ht="12.5" customHeight="1" x14ac:dyDescent="0.35">
      <c r="A5233" s="2">
        <v>104</v>
      </c>
      <c r="B5233" s="2" t="s">
        <v>54</v>
      </c>
      <c r="C5233" s="69">
        <v>218.34180000000001</v>
      </c>
      <c r="D5233" t="s">
        <v>50</v>
      </c>
      <c r="E5233" s="2" t="s">
        <v>43</v>
      </c>
      <c r="F5233" s="2" t="s">
        <v>55</v>
      </c>
      <c r="G5233" s="2">
        <v>1E-4</v>
      </c>
      <c r="H5233" s="2">
        <f>IF(OR(G5233="",G5234="",G5235="",G5236=""),"",(SUMIF(A5233:A$7000,A5233,G5233:G$7000)))</f>
        <v>0.1125</v>
      </c>
      <c r="I5233" s="55">
        <f t="shared" si="492"/>
        <v>104</v>
      </c>
      <c r="J5233" s="61" t="str">
        <f t="shared" si="488"/>
        <v>TaskB</v>
      </c>
      <c r="K5233" s="55">
        <f t="array" ref="K5233">(MAX(IF($A5233=InsertVoiceSwitchActivateLOG!A$1:A$7000,InsertVoiceSwitchActivateLOG!H$1:H$7000,0)))</f>
        <v>0.1125</v>
      </c>
      <c r="L5233" s="55">
        <f t="shared" si="493"/>
        <v>218.34180000000001</v>
      </c>
      <c r="M5233" s="55">
        <f t="shared" si="491"/>
        <v>26.200000000017099</v>
      </c>
      <c r="N5233" s="59" t="str">
        <f t="shared" si="489"/>
        <v/>
      </c>
      <c r="O5233" s="59" t="str">
        <f t="shared" si="490"/>
        <v/>
      </c>
    </row>
    <row r="5234" spans="1:15" ht="12.5" customHeight="1" x14ac:dyDescent="0.35">
      <c r="A5234" s="61">
        <v>104</v>
      </c>
      <c r="B5234" s="61" t="s">
        <v>54</v>
      </c>
      <c r="C5234" s="70">
        <v>218.36009999999999</v>
      </c>
      <c r="D5234" s="59" t="s">
        <v>50</v>
      </c>
      <c r="E5234" s="61" t="s">
        <v>43</v>
      </c>
      <c r="F5234" s="61" t="s">
        <v>55</v>
      </c>
      <c r="G5234" s="61">
        <v>4.0000000000000002E-4</v>
      </c>
      <c r="H5234" s="61">
        <f>IF(OR(G5234="",G5235="",G5236="",G5237=""),"",(SUMIF(A5234:A$7000,A5234,G5234:G$7000)))</f>
        <v>0.11239999999999999</v>
      </c>
      <c r="I5234" s="61" t="str">
        <f t="shared" si="492"/>
        <v/>
      </c>
      <c r="J5234" s="61" t="str">
        <f t="shared" si="488"/>
        <v/>
      </c>
      <c r="K5234" s="61">
        <f t="array" ref="K5234">(MAX(IF($A5234=InsertVoiceSwitchActivateLOG!A$1:A$7000,InsertVoiceSwitchActivateLOG!H$1:H$7000,0)))</f>
        <v>0.1125</v>
      </c>
      <c r="L5234" s="61" t="str">
        <f t="shared" si="493"/>
        <v/>
      </c>
      <c r="M5234" s="61">
        <f t="shared" si="491"/>
        <v>18.299999999982219</v>
      </c>
      <c r="N5234" s="59">
        <f t="shared" si="489"/>
        <v>104</v>
      </c>
      <c r="O5234" s="59">
        <f t="shared" si="490"/>
        <v>1</v>
      </c>
    </row>
    <row r="5235" spans="1:15" ht="12.5" customHeight="1" x14ac:dyDescent="0.35">
      <c r="A5235" s="2">
        <v>104</v>
      </c>
      <c r="B5235" s="2" t="s">
        <v>54</v>
      </c>
      <c r="C5235" s="69">
        <v>218.386</v>
      </c>
      <c r="D5235" t="s">
        <v>50</v>
      </c>
      <c r="E5235" s="2" t="s">
        <v>43</v>
      </c>
      <c r="F5235" s="2" t="s">
        <v>55</v>
      </c>
      <c r="G5235" s="2">
        <v>6.9999999999999999E-4</v>
      </c>
      <c r="H5235" s="2">
        <f>IF(OR(G5235="",G5236="",G5237="",G5238=""),"",(SUMIF(A5235:A$7000,A5235,G5235:G$7000)))</f>
        <v>0.112</v>
      </c>
      <c r="I5235" s="55" t="str">
        <f t="shared" si="492"/>
        <v/>
      </c>
      <c r="J5235" s="61" t="str">
        <f t="shared" si="488"/>
        <v/>
      </c>
      <c r="K5235" s="55">
        <f t="array" ref="K5235">(MAX(IF($A5235=InsertVoiceSwitchActivateLOG!A$1:A$7000,InsertVoiceSwitchActivateLOG!H$1:H$7000,0)))</f>
        <v>0.1125</v>
      </c>
      <c r="L5235" s="55" t="str">
        <f t="shared" si="493"/>
        <v/>
      </c>
      <c r="M5235" s="55">
        <f t="shared" si="491"/>
        <v>25.90000000000714</v>
      </c>
      <c r="N5235" s="59">
        <f t="shared" si="489"/>
        <v>104</v>
      </c>
      <c r="O5235" s="59">
        <f t="shared" si="490"/>
        <v>1</v>
      </c>
    </row>
    <row r="5236" spans="1:15" ht="12.5" customHeight="1" x14ac:dyDescent="0.35">
      <c r="A5236" s="61">
        <v>104</v>
      </c>
      <c r="B5236" s="61" t="s">
        <v>56</v>
      </c>
      <c r="C5236" s="70">
        <v>218.4085</v>
      </c>
      <c r="D5236" s="59" t="s">
        <v>50</v>
      </c>
      <c r="E5236" s="61" t="s">
        <v>43</v>
      </c>
      <c r="F5236" s="61" t="s">
        <v>55</v>
      </c>
      <c r="G5236" s="61">
        <v>3.3999999999999998E-3</v>
      </c>
      <c r="H5236" s="61">
        <f>IF(OR(G5236="",G5237="",G5238="",G5239=""),"",(SUMIF(A5236:A$7000,A5236,G5236:G$7000)))</f>
        <v>0.1113</v>
      </c>
      <c r="I5236" s="61" t="str">
        <f t="shared" si="492"/>
        <v/>
      </c>
      <c r="J5236" s="61" t="str">
        <f t="shared" si="488"/>
        <v/>
      </c>
      <c r="K5236" s="61">
        <f t="array" ref="K5236">(MAX(IF($A5236=InsertVoiceSwitchActivateLOG!A$1:A$7000,InsertVoiceSwitchActivateLOG!H$1:H$7000,0)))</f>
        <v>0.1125</v>
      </c>
      <c r="L5236" s="61" t="str">
        <f t="shared" si="493"/>
        <v/>
      </c>
      <c r="M5236" s="61">
        <f t="shared" si="491"/>
        <v>22.500000000007958</v>
      </c>
      <c r="N5236" s="59">
        <f t="shared" si="489"/>
        <v>104</v>
      </c>
      <c r="O5236" s="59">
        <f t="shared" si="490"/>
        <v>1</v>
      </c>
    </row>
    <row r="5237" spans="1:15" ht="12.5" customHeight="1" x14ac:dyDescent="0.35">
      <c r="A5237" s="2">
        <v>104</v>
      </c>
      <c r="B5237" s="2" t="s">
        <v>56</v>
      </c>
      <c r="C5237" s="69">
        <v>218.4281</v>
      </c>
      <c r="D5237" t="s">
        <v>50</v>
      </c>
      <c r="E5237" s="2" t="s">
        <v>43</v>
      </c>
      <c r="F5237" s="2" t="s">
        <v>55</v>
      </c>
      <c r="G5237" s="2">
        <v>3.3999999999999998E-3</v>
      </c>
      <c r="H5237" s="2">
        <f>IF(OR(G5237="",G5238="",G5239="",G5240=""),"",(SUMIF(A5237:A$7000,A5237,G5237:G$7000)))</f>
        <v>0.10789999999999998</v>
      </c>
      <c r="I5237" s="55" t="str">
        <f t="shared" si="492"/>
        <v/>
      </c>
      <c r="J5237" s="61" t="str">
        <f t="shared" si="488"/>
        <v/>
      </c>
      <c r="K5237" s="55">
        <f t="array" ref="K5237">(MAX(IF($A5237=InsertVoiceSwitchActivateLOG!A$1:A$7000,InsertVoiceSwitchActivateLOG!H$1:H$7000,0)))</f>
        <v>0.1125</v>
      </c>
      <c r="L5237" s="55" t="str">
        <f t="shared" si="493"/>
        <v/>
      </c>
      <c r="M5237" s="55">
        <f t="shared" si="491"/>
        <v>19.599999999996953</v>
      </c>
      <c r="N5237" s="59">
        <f t="shared" si="489"/>
        <v>104</v>
      </c>
      <c r="O5237" s="59">
        <f t="shared" si="490"/>
        <v>1</v>
      </c>
    </row>
    <row r="5238" spans="1:15" ht="12.5" customHeight="1" x14ac:dyDescent="0.35">
      <c r="A5238" s="61">
        <v>104</v>
      </c>
      <c r="B5238" s="61" t="s">
        <v>56</v>
      </c>
      <c r="C5238" s="70">
        <v>218.447</v>
      </c>
      <c r="D5238" s="59" t="s">
        <v>50</v>
      </c>
      <c r="E5238" s="61" t="s">
        <v>43</v>
      </c>
      <c r="F5238" s="61" t="s">
        <v>55</v>
      </c>
      <c r="G5238" s="61">
        <v>5.4000000000000003E-3</v>
      </c>
      <c r="H5238" s="61">
        <f>IF(OR(G5238="",G5239="",G5240="",G5241=""),"",(SUMIF(A5238:A$7000,A5238,G5238:G$7000)))</f>
        <v>0.1045</v>
      </c>
      <c r="I5238" s="61" t="str">
        <f t="shared" si="492"/>
        <v/>
      </c>
      <c r="J5238" s="61" t="str">
        <f t="shared" si="488"/>
        <v/>
      </c>
      <c r="K5238" s="61">
        <f t="array" ref="K5238">(MAX(IF($A5238=InsertVoiceSwitchActivateLOG!A$1:A$7000,InsertVoiceSwitchActivateLOG!H$1:H$7000,0)))</f>
        <v>0.1125</v>
      </c>
      <c r="L5238" s="61" t="str">
        <f t="shared" si="493"/>
        <v/>
      </c>
      <c r="M5238" s="61">
        <f t="shared" si="491"/>
        <v>18.900000000002137</v>
      </c>
      <c r="N5238" s="59">
        <f t="shared" si="489"/>
        <v>104</v>
      </c>
      <c r="O5238" s="59">
        <f t="shared" si="490"/>
        <v>-1</v>
      </c>
    </row>
    <row r="5239" spans="1:15" ht="12.5" customHeight="1" x14ac:dyDescent="0.35">
      <c r="A5239" s="2">
        <v>104</v>
      </c>
      <c r="B5239" s="2" t="s">
        <v>56</v>
      </c>
      <c r="C5239" s="69">
        <v>218.4692</v>
      </c>
      <c r="D5239" t="s">
        <v>50</v>
      </c>
      <c r="E5239" s="2" t="s">
        <v>43</v>
      </c>
      <c r="F5239" s="2" t="s">
        <v>55</v>
      </c>
      <c r="G5239" s="2">
        <v>2.7000000000000001E-3</v>
      </c>
      <c r="H5239" s="2">
        <f>IF(OR(G5239="",G5240="",G5241="",G5242=""),"",(SUMIF(A5239:A$7000,A5239,G5239:G$7000)))</f>
        <v>9.9100000000000008E-2</v>
      </c>
      <c r="I5239" s="55" t="str">
        <f t="shared" si="492"/>
        <v/>
      </c>
      <c r="J5239" s="61" t="str">
        <f t="shared" si="488"/>
        <v/>
      </c>
      <c r="K5239" s="55">
        <f t="array" ref="K5239">(MAX(IF($A5239=InsertVoiceSwitchActivateLOG!A$1:A$7000,InsertVoiceSwitchActivateLOG!H$1:H$7000,0)))</f>
        <v>0.1125</v>
      </c>
      <c r="L5239" s="55" t="str">
        <f t="shared" si="493"/>
        <v/>
      </c>
      <c r="M5239" s="55">
        <f t="shared" si="491"/>
        <v>22.199999999997999</v>
      </c>
      <c r="N5239" s="59">
        <f t="shared" si="489"/>
        <v>104</v>
      </c>
      <c r="O5239" s="59">
        <f t="shared" si="490"/>
        <v>1</v>
      </c>
    </row>
    <row r="5240" spans="1:15" ht="12.5" customHeight="1" x14ac:dyDescent="0.35">
      <c r="A5240" s="61">
        <v>104</v>
      </c>
      <c r="B5240" s="61" t="s">
        <v>56</v>
      </c>
      <c r="C5240" s="70">
        <v>218.49</v>
      </c>
      <c r="D5240" s="59" t="s">
        <v>50</v>
      </c>
      <c r="E5240" s="61" t="s">
        <v>43</v>
      </c>
      <c r="F5240" s="61" t="s">
        <v>55</v>
      </c>
      <c r="G5240" s="61">
        <v>5.8999999999999999E-3</v>
      </c>
      <c r="H5240" s="61">
        <f>IF(OR(G5240="",G5241="",G5242="",G5243=""),"",(SUMIF(A5240:A$7000,A5240,G5240:G$7000)))</f>
        <v>9.64E-2</v>
      </c>
      <c r="I5240" s="61" t="str">
        <f t="shared" si="492"/>
        <v/>
      </c>
      <c r="J5240" s="61" t="str">
        <f t="shared" si="488"/>
        <v/>
      </c>
      <c r="K5240" s="61">
        <f t="array" ref="K5240">(MAX(IF($A5240=InsertVoiceSwitchActivateLOG!A$1:A$7000,InsertVoiceSwitchActivateLOG!H$1:H$7000,0)))</f>
        <v>0.1125</v>
      </c>
      <c r="L5240" s="61" t="str">
        <f t="shared" si="493"/>
        <v/>
      </c>
      <c r="M5240" s="61">
        <f t="shared" si="491"/>
        <v>20.800000000008367</v>
      </c>
      <c r="N5240" s="59">
        <f t="shared" si="489"/>
        <v>104</v>
      </c>
      <c r="O5240" s="59">
        <f t="shared" si="490"/>
        <v>-1</v>
      </c>
    </row>
    <row r="5241" spans="1:15" ht="12.5" customHeight="1" x14ac:dyDescent="0.35">
      <c r="A5241" s="2">
        <v>104</v>
      </c>
      <c r="B5241" s="2" t="s">
        <v>56</v>
      </c>
      <c r="C5241" s="69">
        <v>218.50970000000001</v>
      </c>
      <c r="D5241" t="s">
        <v>50</v>
      </c>
      <c r="E5241" s="2" t="s">
        <v>43</v>
      </c>
      <c r="F5241" s="2" t="s">
        <v>55</v>
      </c>
      <c r="G5241" s="2">
        <v>1.8E-3</v>
      </c>
      <c r="H5241" s="2">
        <f>IF(OR(G5241="",G5242="",G5243="",G5244=""),"",(SUMIF(A5241:A$7000,A5241,G5241:G$7000)))</f>
        <v>9.0499999999999997E-2</v>
      </c>
      <c r="I5241" s="55" t="str">
        <f t="shared" si="492"/>
        <v/>
      </c>
      <c r="J5241" s="61" t="str">
        <f t="shared" si="488"/>
        <v/>
      </c>
      <c r="K5241" s="55">
        <f t="array" ref="K5241">(MAX(IF($A5241=InsertVoiceSwitchActivateLOG!A$1:A$7000,InsertVoiceSwitchActivateLOG!H$1:H$7000,0)))</f>
        <v>0.1125</v>
      </c>
      <c r="L5241" s="55" t="str">
        <f t="shared" si="493"/>
        <v/>
      </c>
      <c r="M5241" s="55">
        <f t="shared" si="491"/>
        <v>19.700000000000273</v>
      </c>
      <c r="N5241" s="59">
        <f t="shared" si="489"/>
        <v>104</v>
      </c>
      <c r="O5241" s="59">
        <f t="shared" si="490"/>
        <v>1</v>
      </c>
    </row>
    <row r="5242" spans="1:15" ht="12.5" customHeight="1" x14ac:dyDescent="0.35">
      <c r="A5242" s="61">
        <v>104</v>
      </c>
      <c r="B5242" s="61" t="s">
        <v>56</v>
      </c>
      <c r="C5242" s="70">
        <v>218.5274</v>
      </c>
      <c r="D5242" s="59" t="s">
        <v>50</v>
      </c>
      <c r="E5242" s="61" t="s">
        <v>43</v>
      </c>
      <c r="F5242" s="61" t="s">
        <v>55</v>
      </c>
      <c r="G5242" s="61">
        <v>2.3E-3</v>
      </c>
      <c r="H5242" s="61">
        <f>IF(OR(G5242="",G5243="",G5244="",G5245=""),"",(SUMIF(A5242:A$7000,A5242,G5242:G$7000)))</f>
        <v>8.8700000000000001E-2</v>
      </c>
      <c r="I5242" s="61" t="str">
        <f t="shared" si="492"/>
        <v/>
      </c>
      <c r="J5242" s="61" t="str">
        <f t="shared" si="488"/>
        <v/>
      </c>
      <c r="K5242" s="61">
        <f t="array" ref="K5242">(MAX(IF($A5242=InsertVoiceSwitchActivateLOG!A$1:A$7000,InsertVoiceSwitchActivateLOG!H$1:H$7000,0)))</f>
        <v>0.1125</v>
      </c>
      <c r="L5242" s="61" t="str">
        <f t="shared" si="493"/>
        <v/>
      </c>
      <c r="M5242" s="61">
        <f t="shared" si="491"/>
        <v>17.699999999990723</v>
      </c>
      <c r="N5242" s="59">
        <f t="shared" si="489"/>
        <v>104</v>
      </c>
      <c r="O5242" s="59">
        <f t="shared" si="490"/>
        <v>1</v>
      </c>
    </row>
    <row r="5243" spans="1:15" ht="12.5" customHeight="1" x14ac:dyDescent="0.35">
      <c r="A5243" s="2">
        <v>104</v>
      </c>
      <c r="B5243" s="2" t="s">
        <v>56</v>
      </c>
      <c r="C5243" s="69">
        <v>218.548</v>
      </c>
      <c r="D5243" t="s">
        <v>50</v>
      </c>
      <c r="E5243" s="2" t="s">
        <v>43</v>
      </c>
      <c r="F5243" s="2" t="s">
        <v>55</v>
      </c>
      <c r="G5243" s="2">
        <v>2.3E-3</v>
      </c>
      <c r="H5243" s="2">
        <f>IF(OR(G5243="",G5244="",G5245="",G5246=""),"",(SUMIF(A5243:A$7000,A5243,G5243:G$7000)))</f>
        <v>8.6399999999999991E-2</v>
      </c>
      <c r="I5243" s="55" t="str">
        <f t="shared" si="492"/>
        <v/>
      </c>
      <c r="J5243" s="61" t="str">
        <f t="shared" si="488"/>
        <v/>
      </c>
      <c r="K5243" s="55">
        <f t="array" ref="K5243">(MAX(IF($A5243=InsertVoiceSwitchActivateLOG!A$1:A$7000,InsertVoiceSwitchActivateLOG!H$1:H$7000,0)))</f>
        <v>0.1125</v>
      </c>
      <c r="L5243" s="55" t="str">
        <f t="shared" si="493"/>
        <v/>
      </c>
      <c r="M5243" s="55">
        <f t="shared" si="491"/>
        <v>20.600000000001728</v>
      </c>
      <c r="N5243" s="59">
        <f t="shared" si="489"/>
        <v>104</v>
      </c>
      <c r="O5243" s="59">
        <f t="shared" si="490"/>
        <v>-1</v>
      </c>
    </row>
    <row r="5244" spans="1:15" ht="12.5" customHeight="1" x14ac:dyDescent="0.35">
      <c r="A5244" s="61">
        <v>104</v>
      </c>
      <c r="B5244" s="61" t="s">
        <v>56</v>
      </c>
      <c r="C5244" s="70">
        <v>218.56229999999999</v>
      </c>
      <c r="D5244" s="59" t="s">
        <v>50</v>
      </c>
      <c r="E5244" s="61" t="s">
        <v>43</v>
      </c>
      <c r="F5244" s="61" t="s">
        <v>55</v>
      </c>
      <c r="G5244" s="61">
        <v>1.6000000000000001E-3</v>
      </c>
      <c r="H5244" s="61">
        <f>IF(OR(G5244="",G5245="",G5246="",G5247=""),"",(SUMIF(A5244:A$7000,A5244,G5244:G$7000)))</f>
        <v>8.4099999999999994E-2</v>
      </c>
      <c r="I5244" s="61" t="str">
        <f t="shared" si="492"/>
        <v/>
      </c>
      <c r="J5244" s="61" t="str">
        <f t="shared" si="488"/>
        <v/>
      </c>
      <c r="K5244" s="61">
        <f t="array" ref="K5244">(MAX(IF($A5244=InsertVoiceSwitchActivateLOG!A$1:A$7000,InsertVoiceSwitchActivateLOG!H$1:H$7000,0)))</f>
        <v>0.1125</v>
      </c>
      <c r="L5244" s="61" t="str">
        <f t="shared" si="493"/>
        <v/>
      </c>
      <c r="M5244" s="61">
        <f t="shared" si="491"/>
        <v>14.299999999991542</v>
      </c>
      <c r="N5244" s="59">
        <f t="shared" si="489"/>
        <v>104</v>
      </c>
      <c r="O5244" s="59">
        <f t="shared" si="490"/>
        <v>-1</v>
      </c>
    </row>
    <row r="5245" spans="1:15" ht="12.5" customHeight="1" x14ac:dyDescent="0.35">
      <c r="A5245" s="2">
        <v>104</v>
      </c>
      <c r="B5245" s="2" t="s">
        <v>54</v>
      </c>
      <c r="C5245" s="69">
        <v>218.57910000000001</v>
      </c>
      <c r="D5245" t="s">
        <v>50</v>
      </c>
      <c r="E5245" s="2" t="s">
        <v>43</v>
      </c>
      <c r="F5245" s="2" t="s">
        <v>55</v>
      </c>
      <c r="G5245" s="2">
        <v>1E-4</v>
      </c>
      <c r="H5245" s="2">
        <f>IF(OR(G5245="",G5246="",G5247="",G5248=""),"",(SUMIF(A5245:A$7000,A5245,G5245:G$7000)))</f>
        <v>8.2500000000000004E-2</v>
      </c>
      <c r="I5245" s="55" t="str">
        <f t="shared" si="492"/>
        <v/>
      </c>
      <c r="J5245" s="61" t="str">
        <f t="shared" si="488"/>
        <v/>
      </c>
      <c r="K5245" s="55">
        <f t="array" ref="K5245">(MAX(IF($A5245=InsertVoiceSwitchActivateLOG!A$1:A$7000,InsertVoiceSwitchActivateLOG!H$1:H$7000,0)))</f>
        <v>0.1125</v>
      </c>
      <c r="L5245" s="55" t="str">
        <f t="shared" si="493"/>
        <v/>
      </c>
      <c r="M5245" s="55">
        <f t="shared" si="491"/>
        <v>16.80000000001769</v>
      </c>
      <c r="N5245" s="59">
        <f t="shared" si="489"/>
        <v>104</v>
      </c>
      <c r="O5245" s="59">
        <f t="shared" si="490"/>
        <v>1</v>
      </c>
    </row>
    <row r="5246" spans="1:15" ht="12.5" customHeight="1" x14ac:dyDescent="0.35">
      <c r="A5246" s="61">
        <v>104</v>
      </c>
      <c r="B5246" s="61" t="s">
        <v>56</v>
      </c>
      <c r="C5246" s="70">
        <v>218.59540000000001</v>
      </c>
      <c r="D5246" s="59" t="s">
        <v>50</v>
      </c>
      <c r="E5246" s="61" t="s">
        <v>43</v>
      </c>
      <c r="F5246" s="61" t="s">
        <v>55</v>
      </c>
      <c r="G5246" s="61">
        <v>1.9E-3</v>
      </c>
      <c r="H5246" s="61">
        <f>IF(OR(G5246="",G5247="",G5248="",G5249=""),"",(SUMIF(A5246:A$7000,A5246,G5246:G$7000)))</f>
        <v>8.2400000000000001E-2</v>
      </c>
      <c r="I5246" s="61" t="str">
        <f t="shared" si="492"/>
        <v/>
      </c>
      <c r="J5246" s="61" t="str">
        <f t="shared" si="488"/>
        <v/>
      </c>
      <c r="K5246" s="61">
        <f t="array" ref="K5246">(MAX(IF($A5246=InsertVoiceSwitchActivateLOG!A$1:A$7000,InsertVoiceSwitchActivateLOG!H$1:H$7000,0)))</f>
        <v>0.1125</v>
      </c>
      <c r="L5246" s="61" t="str">
        <f t="shared" si="493"/>
        <v/>
      </c>
      <c r="M5246" s="61">
        <f t="shared" si="491"/>
        <v>16.300000000001091</v>
      </c>
      <c r="N5246" s="59">
        <f t="shared" si="489"/>
        <v>104</v>
      </c>
      <c r="O5246" s="59">
        <f t="shared" si="490"/>
        <v>1</v>
      </c>
    </row>
    <row r="5247" spans="1:15" ht="12.5" customHeight="1" x14ac:dyDescent="0.35">
      <c r="A5247" s="2">
        <v>104</v>
      </c>
      <c r="B5247" s="2" t="s">
        <v>56</v>
      </c>
      <c r="C5247" s="69">
        <v>218.61269999999999</v>
      </c>
      <c r="D5247" t="s">
        <v>50</v>
      </c>
      <c r="E5247" s="2" t="s">
        <v>43</v>
      </c>
      <c r="F5247" s="2" t="s">
        <v>55</v>
      </c>
      <c r="G5247" s="2">
        <v>9.7000000000000003E-3</v>
      </c>
      <c r="H5247" s="2">
        <f>IF(OR(G5247="",G5248="",G5249="",G5250=""),"",(SUMIF(A5247:A$7000,A5247,G5247:G$7000)))</f>
        <v>8.0500000000000002E-2</v>
      </c>
      <c r="I5247" s="55" t="str">
        <f t="shared" si="492"/>
        <v/>
      </c>
      <c r="J5247" s="61" t="str">
        <f t="shared" si="488"/>
        <v/>
      </c>
      <c r="K5247" s="55">
        <f t="array" ref="K5247">(MAX(IF($A5247=InsertVoiceSwitchActivateLOG!A$1:A$7000,InsertVoiceSwitchActivateLOG!H$1:H$7000,0)))</f>
        <v>0.1125</v>
      </c>
      <c r="L5247" s="55" t="str">
        <f t="shared" si="493"/>
        <v/>
      </c>
      <c r="M5247" s="55">
        <f t="shared" si="491"/>
        <v>17.299999999977445</v>
      </c>
      <c r="N5247" s="59">
        <f t="shared" si="489"/>
        <v>104</v>
      </c>
      <c r="O5247" s="59">
        <f t="shared" si="490"/>
        <v>-1</v>
      </c>
    </row>
    <row r="5248" spans="1:15" ht="12.5" customHeight="1" x14ac:dyDescent="0.35">
      <c r="A5248" s="61">
        <v>104</v>
      </c>
      <c r="B5248" s="61" t="s">
        <v>56</v>
      </c>
      <c r="C5248" s="70">
        <v>218.6283</v>
      </c>
      <c r="D5248" s="59" t="s">
        <v>50</v>
      </c>
      <c r="E5248" s="61" t="s">
        <v>43</v>
      </c>
      <c r="F5248" s="61" t="s">
        <v>55</v>
      </c>
      <c r="G5248" s="61">
        <v>5.3E-3</v>
      </c>
      <c r="H5248" s="61">
        <f>IF(OR(G5248="",G5249="",G5250="",G5251=""),"",(SUMIF(A5248:A$7000,A5248,G5248:G$7000)))</f>
        <v>7.0800000000000002E-2</v>
      </c>
      <c r="I5248" s="61" t="str">
        <f t="shared" si="492"/>
        <v/>
      </c>
      <c r="J5248" s="61" t="str">
        <f t="shared" si="488"/>
        <v/>
      </c>
      <c r="K5248" s="61">
        <f t="array" ref="K5248">(MAX(IF($A5248=InsertVoiceSwitchActivateLOG!A$1:A$7000,InsertVoiceSwitchActivateLOG!H$1:H$7000,0)))</f>
        <v>0.1125</v>
      </c>
      <c r="L5248" s="61" t="str">
        <f t="shared" si="493"/>
        <v/>
      </c>
      <c r="M5248" s="61">
        <f t="shared" si="491"/>
        <v>15.600000000006276</v>
      </c>
      <c r="N5248" s="59">
        <f t="shared" si="489"/>
        <v>104</v>
      </c>
      <c r="O5248" s="59">
        <f t="shared" si="490"/>
        <v>1</v>
      </c>
    </row>
    <row r="5249" spans="1:15" ht="12.5" customHeight="1" x14ac:dyDescent="0.35">
      <c r="A5249" s="2">
        <v>104</v>
      </c>
      <c r="B5249" s="2" t="s">
        <v>56</v>
      </c>
      <c r="C5249" s="69">
        <v>218.64410000000001</v>
      </c>
      <c r="D5249" t="s">
        <v>50</v>
      </c>
      <c r="E5249" s="2" t="s">
        <v>43</v>
      </c>
      <c r="F5249" s="2" t="s">
        <v>55</v>
      </c>
      <c r="G5249" s="2">
        <v>1.4800000000000001E-2</v>
      </c>
      <c r="H5249" s="2">
        <f>IF(OR(G5249="",G5250="",G5251="",G5252=""),"",(SUMIF(A5249:A$7000,A5249,G5249:G$7000)))</f>
        <v>6.5500000000000003E-2</v>
      </c>
      <c r="I5249" s="55" t="str">
        <f t="shared" si="492"/>
        <v/>
      </c>
      <c r="J5249" s="61" t="str">
        <f t="shared" si="488"/>
        <v/>
      </c>
      <c r="K5249" s="55">
        <f t="array" ref="K5249">(MAX(IF($A5249=InsertVoiceSwitchActivateLOG!A$1:A$7000,InsertVoiceSwitchActivateLOG!H$1:H$7000,0)))</f>
        <v>0.1125</v>
      </c>
      <c r="L5249" s="55" t="str">
        <f t="shared" si="493"/>
        <v/>
      </c>
      <c r="M5249" s="55">
        <f t="shared" si="491"/>
        <v>15.800000000012915</v>
      </c>
      <c r="N5249" s="59">
        <f t="shared" si="489"/>
        <v>104</v>
      </c>
      <c r="O5249" s="59">
        <f t="shared" si="490"/>
        <v>1</v>
      </c>
    </row>
    <row r="5250" spans="1:15" ht="12.5" customHeight="1" x14ac:dyDescent="0.35">
      <c r="A5250" s="61">
        <v>104</v>
      </c>
      <c r="B5250" s="61" t="s">
        <v>56</v>
      </c>
      <c r="C5250" s="70">
        <v>218.661</v>
      </c>
      <c r="D5250" s="59" t="s">
        <v>50</v>
      </c>
      <c r="E5250" s="61" t="s">
        <v>43</v>
      </c>
      <c r="F5250" s="61" t="s">
        <v>55</v>
      </c>
      <c r="G5250" s="61">
        <v>1.4800000000000001E-2</v>
      </c>
      <c r="H5250" s="61">
        <f>IF(OR(G5250="",G5251="",G5252="",G5253=""),"",(SUMIF(A5250:A$7000,A5250,G5250:G$7000)))</f>
        <v>5.0699999999999995E-2</v>
      </c>
      <c r="I5250" s="61" t="str">
        <f t="shared" si="492"/>
        <v/>
      </c>
      <c r="J5250" s="61" t="str">
        <f t="shared" si="488"/>
        <v/>
      </c>
      <c r="K5250" s="61">
        <f t="array" ref="K5250">(MAX(IF($A5250=InsertVoiceSwitchActivateLOG!A$1:A$7000,InsertVoiceSwitchActivateLOG!H$1:H$7000,0)))</f>
        <v>0.1125</v>
      </c>
      <c r="L5250" s="61" t="str">
        <f t="shared" si="493"/>
        <v/>
      </c>
      <c r="M5250" s="61">
        <f t="shared" si="491"/>
        <v>16.899999999992588</v>
      </c>
      <c r="N5250" s="59">
        <f t="shared" si="489"/>
        <v>104</v>
      </c>
      <c r="O5250" s="59">
        <f t="shared" si="490"/>
        <v>-1</v>
      </c>
    </row>
    <row r="5251" spans="1:15" ht="12.5" customHeight="1" x14ac:dyDescent="0.35">
      <c r="A5251" s="2">
        <v>104</v>
      </c>
      <c r="B5251" s="2" t="s">
        <v>56</v>
      </c>
      <c r="C5251" s="69">
        <v>218.68299999999999</v>
      </c>
      <c r="D5251" t="s">
        <v>50</v>
      </c>
      <c r="E5251" s="2" t="s">
        <v>43</v>
      </c>
      <c r="F5251" s="2" t="s">
        <v>55</v>
      </c>
      <c r="G5251" s="2">
        <v>8.5000000000000006E-3</v>
      </c>
      <c r="H5251" s="2">
        <f>IF(OR(G5251="",G5252="",G5253="",G5254=""),"",(SUMIF(A5251:A$7000,A5251,G5251:G$7000)))</f>
        <v>3.5899999999999994E-2</v>
      </c>
      <c r="I5251" s="55" t="str">
        <f t="shared" si="492"/>
        <v/>
      </c>
      <c r="J5251" s="61" t="str">
        <f t="shared" si="488"/>
        <v/>
      </c>
      <c r="K5251" s="55">
        <f t="array" ref="K5251">(MAX(IF($A5251=InsertVoiceSwitchActivateLOG!A$1:A$7000,InsertVoiceSwitchActivateLOG!H$1:H$7000,0)))</f>
        <v>0.1125</v>
      </c>
      <c r="L5251" s="55" t="str">
        <f t="shared" si="493"/>
        <v/>
      </c>
      <c r="M5251" s="55">
        <f t="shared" si="491"/>
        <v>21.99999999999136</v>
      </c>
      <c r="N5251" s="59">
        <f t="shared" si="489"/>
        <v>104</v>
      </c>
      <c r="O5251" s="59">
        <f t="shared" si="490"/>
        <v>-1</v>
      </c>
    </row>
    <row r="5252" spans="1:15" ht="12.5" customHeight="1" x14ac:dyDescent="0.35">
      <c r="A5252" s="61">
        <v>104</v>
      </c>
      <c r="B5252" s="61" t="s">
        <v>56</v>
      </c>
      <c r="C5252" s="70">
        <v>218.71279999999999</v>
      </c>
      <c r="D5252" s="59" t="s">
        <v>50</v>
      </c>
      <c r="E5252" s="61" t="s">
        <v>43</v>
      </c>
      <c r="F5252" s="61" t="s">
        <v>55</v>
      </c>
      <c r="G5252" s="61">
        <v>7.1999999999999998E-3</v>
      </c>
      <c r="H5252" s="61">
        <f>IF(OR(G5252="",G5253="",G5254="",G5255=""),"",(SUMIF(A5252:A$7000,A5252,G5252:G$7000)))</f>
        <v>2.7399999999999997E-2</v>
      </c>
      <c r="I5252" s="61" t="str">
        <f t="shared" si="492"/>
        <v/>
      </c>
      <c r="J5252" s="61" t="str">
        <f t="shared" si="488"/>
        <v/>
      </c>
      <c r="K5252" s="61">
        <f t="array" ref="K5252">(MAX(IF($A5252=InsertVoiceSwitchActivateLOG!A$1:A$7000,InsertVoiceSwitchActivateLOG!H$1:H$7000,0)))</f>
        <v>0.1125</v>
      </c>
      <c r="L5252" s="61" t="str">
        <f t="shared" si="493"/>
        <v/>
      </c>
      <c r="M5252" s="61">
        <f t="shared" si="491"/>
        <v>29.799999999994498</v>
      </c>
      <c r="N5252" s="59">
        <f t="shared" si="489"/>
        <v>104</v>
      </c>
      <c r="O5252" s="59">
        <f t="shared" si="490"/>
        <v>-1</v>
      </c>
    </row>
    <row r="5253" spans="1:15" ht="12.5" customHeight="1" x14ac:dyDescent="0.35">
      <c r="A5253" s="2">
        <v>104</v>
      </c>
      <c r="B5253" s="2" t="s">
        <v>56</v>
      </c>
      <c r="C5253" s="69">
        <v>218.72890000000001</v>
      </c>
      <c r="D5253" t="s">
        <v>50</v>
      </c>
      <c r="E5253" s="2" t="s">
        <v>43</v>
      </c>
      <c r="F5253" s="2" t="s">
        <v>55</v>
      </c>
      <c r="G5253" s="2">
        <v>2.3999999999999998E-3</v>
      </c>
      <c r="H5253" s="2">
        <f>IF(OR(G5253="",G5254="",G5255="",G5256=""),"",(SUMIF(A5253:A$7000,A5253,G5253:G$7000)))</f>
        <v>2.0199999999999999E-2</v>
      </c>
      <c r="I5253" s="55" t="str">
        <f t="shared" si="492"/>
        <v/>
      </c>
      <c r="J5253" s="61" t="str">
        <f t="shared" si="488"/>
        <v/>
      </c>
      <c r="K5253" s="55">
        <f t="array" ref="K5253">(MAX(IF($A5253=InsertVoiceSwitchActivateLOG!A$1:A$7000,InsertVoiceSwitchActivateLOG!H$1:H$7000,0)))</f>
        <v>0.1125</v>
      </c>
      <c r="L5253" s="55" t="str">
        <f t="shared" si="493"/>
        <v/>
      </c>
      <c r="M5253" s="55">
        <f t="shared" si="491"/>
        <v>16.100000000022874</v>
      </c>
      <c r="N5253" s="59">
        <f t="shared" si="489"/>
        <v>104</v>
      </c>
      <c r="O5253" s="59">
        <f t="shared" si="490"/>
        <v>1</v>
      </c>
    </row>
    <row r="5254" spans="1:15" ht="12.5" customHeight="1" x14ac:dyDescent="0.35">
      <c r="A5254" s="61">
        <v>104</v>
      </c>
      <c r="B5254" s="61" t="s">
        <v>56</v>
      </c>
      <c r="C5254" s="70">
        <v>218.7483</v>
      </c>
      <c r="D5254" s="59" t="s">
        <v>50</v>
      </c>
      <c r="E5254" s="61" t="s">
        <v>43</v>
      </c>
      <c r="F5254" s="61" t="s">
        <v>55</v>
      </c>
      <c r="G5254" s="61">
        <v>5.3E-3</v>
      </c>
      <c r="H5254" s="61">
        <f>IF(OR(G5254="",G5255="",G5256="",G5257=""),"",(SUMIF(A5254:A$7000,A5254,G5254:G$7000)))</f>
        <v>1.78E-2</v>
      </c>
      <c r="I5254" s="61" t="str">
        <f t="shared" si="492"/>
        <v/>
      </c>
      <c r="J5254" s="61" t="str">
        <f t="shared" si="488"/>
        <v/>
      </c>
      <c r="K5254" s="61">
        <f t="array" ref="K5254">(MAX(IF($A5254=InsertVoiceSwitchActivateLOG!A$1:A$7000,InsertVoiceSwitchActivateLOG!H$1:H$7000,0)))</f>
        <v>0.1125</v>
      </c>
      <c r="L5254" s="61" t="str">
        <f t="shared" si="493"/>
        <v/>
      </c>
      <c r="M5254" s="61">
        <f t="shared" si="491"/>
        <v>19.399999999990314</v>
      </c>
      <c r="N5254" s="59">
        <f t="shared" si="489"/>
        <v>104</v>
      </c>
      <c r="O5254" s="59">
        <f t="shared" si="490"/>
        <v>1</v>
      </c>
    </row>
    <row r="5255" spans="1:15" ht="12.5" customHeight="1" x14ac:dyDescent="0.35">
      <c r="A5255" s="2">
        <v>104</v>
      </c>
      <c r="B5255" s="2" t="s">
        <v>56</v>
      </c>
      <c r="C5255" s="69">
        <v>218.7645</v>
      </c>
      <c r="D5255" t="s">
        <v>50</v>
      </c>
      <c r="E5255" s="2" t="s">
        <v>43</v>
      </c>
      <c r="F5255" s="2" t="s">
        <v>55</v>
      </c>
      <c r="G5255" s="2">
        <v>5.3E-3</v>
      </c>
      <c r="H5255" s="2">
        <f>IF(OR(G5255="",G5256="",G5257="",G5258=""),"",(SUMIF(A5255:A$7000,A5255,G5255:G$7000)))</f>
        <v>1.2499999999999999E-2</v>
      </c>
      <c r="I5255" s="55" t="str">
        <f t="shared" si="492"/>
        <v/>
      </c>
      <c r="J5255" s="61" t="str">
        <f t="shared" si="488"/>
        <v/>
      </c>
      <c r="K5255" s="55">
        <f t="array" ref="K5255">(MAX(IF($A5255=InsertVoiceSwitchActivateLOG!A$1:A$7000,InsertVoiceSwitchActivateLOG!H$1:H$7000,0)))</f>
        <v>0.1125</v>
      </c>
      <c r="L5255" s="55" t="str">
        <f t="shared" si="493"/>
        <v/>
      </c>
      <c r="M5255" s="55">
        <f t="shared" si="491"/>
        <v>16.199999999997772</v>
      </c>
      <c r="N5255" s="59">
        <f t="shared" si="489"/>
        <v>104</v>
      </c>
      <c r="O5255" s="59">
        <f t="shared" si="490"/>
        <v>-1</v>
      </c>
    </row>
    <row r="5256" spans="1:15" ht="12.5" customHeight="1" x14ac:dyDescent="0.35">
      <c r="A5256" s="61">
        <v>104</v>
      </c>
      <c r="B5256" s="61" t="s">
        <v>56</v>
      </c>
      <c r="C5256" s="70">
        <v>218.7842</v>
      </c>
      <c r="D5256" s="59" t="s">
        <v>50</v>
      </c>
      <c r="E5256" s="61" t="s">
        <v>43</v>
      </c>
      <c r="F5256" s="61" t="s">
        <v>55</v>
      </c>
      <c r="G5256" s="61">
        <v>2.8E-3</v>
      </c>
      <c r="H5256" s="61" t="str">
        <f>IF(OR(G5256="",G5257="",G5258="",G5259=""),"",(SUMIF(A5256:A$7000,A5256,G5256:G$7000)))</f>
        <v/>
      </c>
      <c r="I5256" s="61" t="str">
        <f t="shared" si="492"/>
        <v/>
      </c>
      <c r="J5256" s="61" t="str">
        <f t="shared" si="488"/>
        <v/>
      </c>
      <c r="K5256" s="61">
        <f t="array" ref="K5256">(MAX(IF($A5256=InsertVoiceSwitchActivateLOG!A$1:A$7000,InsertVoiceSwitchActivateLOG!H$1:H$7000,0)))</f>
        <v>0.1125</v>
      </c>
      <c r="L5256" s="61" t="str">
        <f t="shared" si="493"/>
        <v/>
      </c>
      <c r="M5256" s="61">
        <f t="shared" si="491"/>
        <v>19.700000000000273</v>
      </c>
      <c r="N5256" s="59">
        <f t="shared" si="489"/>
        <v>104</v>
      </c>
      <c r="O5256" s="59">
        <f t="shared" si="490"/>
        <v>1</v>
      </c>
    </row>
    <row r="5257" spans="1:15" ht="12.5" customHeight="1" x14ac:dyDescent="0.35">
      <c r="A5257" s="2">
        <v>104</v>
      </c>
      <c r="B5257" s="2" t="s">
        <v>56</v>
      </c>
      <c r="C5257" s="69">
        <v>218.80099999999999</v>
      </c>
      <c r="D5257" t="s">
        <v>50</v>
      </c>
      <c r="E5257" s="2" t="s">
        <v>43</v>
      </c>
      <c r="F5257" s="2" t="s">
        <v>55</v>
      </c>
      <c r="G5257" s="2">
        <v>4.1999999999999997E-3</v>
      </c>
      <c r="H5257" s="2" t="str">
        <f>IF(OR(G5257="",G5258="",G5259="",G5260=""),"",(SUMIF(A5257:A$7000,A5257,G5257:G$7000)))</f>
        <v/>
      </c>
      <c r="I5257" s="55" t="str">
        <f t="shared" si="492"/>
        <v/>
      </c>
      <c r="J5257" s="61" t="str">
        <f t="shared" si="488"/>
        <v/>
      </c>
      <c r="K5257" s="55">
        <f t="array" ref="K5257">(MAX(IF($A5257=InsertVoiceSwitchActivateLOG!A$1:A$7000,InsertVoiceSwitchActivateLOG!H$1:H$7000,0)))</f>
        <v>0.1125</v>
      </c>
      <c r="L5257" s="55" t="str">
        <f t="shared" si="493"/>
        <v/>
      </c>
      <c r="M5257" s="55">
        <f t="shared" si="491"/>
        <v>16.799999999989268</v>
      </c>
      <c r="N5257" s="59">
        <f t="shared" si="489"/>
        <v>104</v>
      </c>
      <c r="O5257" s="59">
        <f t="shared" si="490"/>
        <v>-1</v>
      </c>
    </row>
    <row r="5258" spans="1:15" ht="12.5" customHeight="1" x14ac:dyDescent="0.35">
      <c r="A5258" s="61">
        <v>104</v>
      </c>
      <c r="B5258" s="61" t="s">
        <v>54</v>
      </c>
      <c r="C5258" s="70">
        <v>218.81829999999999</v>
      </c>
      <c r="D5258" s="59" t="s">
        <v>50</v>
      </c>
      <c r="E5258" s="61" t="s">
        <v>43</v>
      </c>
      <c r="F5258" s="61" t="s">
        <v>55</v>
      </c>
      <c r="G5258" s="61">
        <v>2.0000000000000001E-4</v>
      </c>
      <c r="H5258" s="61" t="str">
        <f>IF(OR(G5258="",G5259="",G5260="",G5261=""),"",(SUMIF(A5258:A$7000,A5258,G5258:G$7000)))</f>
        <v/>
      </c>
      <c r="I5258" s="61" t="str">
        <f t="shared" si="492"/>
        <v/>
      </c>
      <c r="J5258" s="61" t="str">
        <f t="shared" si="488"/>
        <v/>
      </c>
      <c r="K5258" s="61">
        <f t="array" ref="K5258">(MAX(IF($A5258=InsertVoiceSwitchActivateLOG!A$1:A$7000,InsertVoiceSwitchActivateLOG!H$1:H$7000,0)))</f>
        <v>0.1125</v>
      </c>
      <c r="L5258" s="61" t="str">
        <f t="shared" si="493"/>
        <v/>
      </c>
      <c r="M5258" s="61">
        <f t="shared" si="491"/>
        <v>17.300000000005866</v>
      </c>
      <c r="N5258" s="59" t="str">
        <f t="shared" si="489"/>
        <v/>
      </c>
      <c r="O5258" s="59" t="str">
        <f t="shared" si="490"/>
        <v/>
      </c>
    </row>
    <row r="5259" spans="1:15" ht="12.5" customHeight="1" x14ac:dyDescent="0.35">
      <c r="A5259" s="2">
        <v>105</v>
      </c>
      <c r="B5259" s="2" t="s">
        <v>54</v>
      </c>
      <c r="C5259" s="69">
        <v>219.89760000000001</v>
      </c>
      <c r="D5259" t="s">
        <v>50</v>
      </c>
      <c r="E5259" s="2" t="s">
        <v>44</v>
      </c>
      <c r="F5259" s="2" t="s">
        <v>55</v>
      </c>
      <c r="G5259" s="2"/>
      <c r="H5259" s="2" t="str">
        <f>IF(OR(G5259="",G5260="",G5261="",G5262=""),"",(SUMIF(A5259:A$7000,A5259,G5259:G$7000)))</f>
        <v/>
      </c>
      <c r="I5259" s="55" t="str">
        <f t="shared" si="492"/>
        <v/>
      </c>
      <c r="J5259" s="61" t="str">
        <f t="shared" si="488"/>
        <v/>
      </c>
      <c r="K5259" s="55">
        <f t="array" ref="K5259">(MAX(IF($A5259=InsertVoiceSwitchActivateLOG!A$1:A$7000,InsertVoiceSwitchActivateLOG!H$1:H$7000,0)))</f>
        <v>2.01E-2</v>
      </c>
      <c r="L5259" s="55" t="str">
        <f t="shared" si="493"/>
        <v/>
      </c>
      <c r="M5259" s="55">
        <f t="shared" si="491"/>
        <v>0</v>
      </c>
      <c r="N5259" s="59" t="str">
        <f t="shared" si="489"/>
        <v/>
      </c>
      <c r="O5259" s="59" t="str">
        <f t="shared" si="490"/>
        <v/>
      </c>
    </row>
    <row r="5260" spans="1:15" ht="12.5" customHeight="1" x14ac:dyDescent="0.35">
      <c r="A5260" s="61">
        <v>105</v>
      </c>
      <c r="B5260" s="61" t="s">
        <v>54</v>
      </c>
      <c r="C5260" s="70">
        <v>219.9391</v>
      </c>
      <c r="D5260" s="59" t="s">
        <v>50</v>
      </c>
      <c r="E5260" s="61" t="s">
        <v>44</v>
      </c>
      <c r="F5260" s="61" t="s">
        <v>55</v>
      </c>
      <c r="G5260" s="61"/>
      <c r="H5260" s="61" t="str">
        <f>IF(OR(G5260="",G5261="",G5262="",G5263=""),"",(SUMIF(A5260:A$7000,A5260,G5260:G$7000)))</f>
        <v/>
      </c>
      <c r="I5260" s="61" t="str">
        <f t="shared" si="492"/>
        <v/>
      </c>
      <c r="J5260" s="61" t="str">
        <f t="shared" si="488"/>
        <v/>
      </c>
      <c r="K5260" s="61">
        <f t="array" ref="K5260">(MAX(IF($A5260=InsertVoiceSwitchActivateLOG!A$1:A$7000,InsertVoiceSwitchActivateLOG!H$1:H$7000,0)))</f>
        <v>2.01E-2</v>
      </c>
      <c r="L5260" s="61" t="str">
        <f t="shared" si="493"/>
        <v/>
      </c>
      <c r="M5260" s="61">
        <f t="shared" si="491"/>
        <v>41.499999999984993</v>
      </c>
      <c r="N5260" s="59" t="str">
        <f t="shared" si="489"/>
        <v/>
      </c>
      <c r="O5260" s="59" t="str">
        <f t="shared" si="490"/>
        <v/>
      </c>
    </row>
    <row r="5261" spans="1:15" ht="12.5" customHeight="1" x14ac:dyDescent="0.35">
      <c r="A5261" s="2">
        <v>105</v>
      </c>
      <c r="B5261" s="2" t="s">
        <v>54</v>
      </c>
      <c r="C5261" s="69">
        <v>220.00450000000001</v>
      </c>
      <c r="D5261" t="s">
        <v>50</v>
      </c>
      <c r="E5261" s="2" t="s">
        <v>44</v>
      </c>
      <c r="F5261" s="2" t="s">
        <v>55</v>
      </c>
      <c r="G5261" s="2"/>
      <c r="H5261" s="2" t="str">
        <f>IF(OR(G5261="",G5262="",G5263="",G5264=""),"",(SUMIF(A5261:A$7000,A5261,G5261:G$7000)))</f>
        <v/>
      </c>
      <c r="I5261" s="55" t="str">
        <f t="shared" si="492"/>
        <v/>
      </c>
      <c r="J5261" s="61" t="str">
        <f t="shared" si="488"/>
        <v/>
      </c>
      <c r="K5261" s="55">
        <f t="array" ref="K5261">(MAX(IF($A5261=InsertVoiceSwitchActivateLOG!A$1:A$7000,InsertVoiceSwitchActivateLOG!H$1:H$7000,0)))</f>
        <v>2.01E-2</v>
      </c>
      <c r="L5261" s="55" t="str">
        <f t="shared" si="493"/>
        <v/>
      </c>
      <c r="M5261" s="55">
        <f t="shared" si="491"/>
        <v>65.400000000011005</v>
      </c>
      <c r="N5261" s="59" t="str">
        <f t="shared" si="489"/>
        <v/>
      </c>
      <c r="O5261" s="59" t="str">
        <f t="shared" si="490"/>
        <v/>
      </c>
    </row>
    <row r="5262" spans="1:15" ht="12.5" customHeight="1" x14ac:dyDescent="0.35">
      <c r="A5262" s="61">
        <v>105</v>
      </c>
      <c r="B5262" s="61" t="s">
        <v>54</v>
      </c>
      <c r="C5262" s="70">
        <v>220.04089999999999</v>
      </c>
      <c r="D5262" s="59" t="s">
        <v>50</v>
      </c>
      <c r="E5262" s="61" t="s">
        <v>44</v>
      </c>
      <c r="F5262" s="61" t="s">
        <v>55</v>
      </c>
      <c r="G5262" s="61"/>
      <c r="H5262" s="61" t="str">
        <f>IF(OR(G5262="",G5263="",G5264="",G5265=""),"",(SUMIF(A5262:A$7000,A5262,G5262:G$7000)))</f>
        <v/>
      </c>
      <c r="I5262" s="61" t="str">
        <f t="shared" si="492"/>
        <v/>
      </c>
      <c r="J5262" s="61" t="str">
        <f t="shared" si="488"/>
        <v/>
      </c>
      <c r="K5262" s="61">
        <f t="array" ref="K5262">(MAX(IF($A5262=InsertVoiceSwitchActivateLOG!A$1:A$7000,InsertVoiceSwitchActivateLOG!H$1:H$7000,0)))</f>
        <v>2.01E-2</v>
      </c>
      <c r="L5262" s="61" t="str">
        <f t="shared" si="493"/>
        <v/>
      </c>
      <c r="M5262" s="61">
        <f t="shared" si="491"/>
        <v>36.399999999986221</v>
      </c>
      <c r="N5262" s="59" t="str">
        <f t="shared" si="489"/>
        <v/>
      </c>
      <c r="O5262" s="59" t="str">
        <f t="shared" si="490"/>
        <v/>
      </c>
    </row>
    <row r="5263" spans="1:15" ht="12.5" customHeight="1" x14ac:dyDescent="0.35">
      <c r="A5263" s="2">
        <v>105</v>
      </c>
      <c r="B5263" s="2" t="s">
        <v>54</v>
      </c>
      <c r="C5263" s="69">
        <v>220.06389999999999</v>
      </c>
      <c r="D5263" t="s">
        <v>50</v>
      </c>
      <c r="E5263" s="2" t="s">
        <v>44</v>
      </c>
      <c r="F5263" s="2" t="s">
        <v>55</v>
      </c>
      <c r="G5263" s="2"/>
      <c r="H5263" s="2" t="str">
        <f>IF(OR(G5263="",G5264="",G5265="",G5266=""),"",(SUMIF(A5263:A$7000,A5263,G5263:G$7000)))</f>
        <v/>
      </c>
      <c r="I5263" s="55" t="str">
        <f t="shared" si="492"/>
        <v/>
      </c>
      <c r="J5263" s="61" t="str">
        <f t="shared" si="488"/>
        <v/>
      </c>
      <c r="K5263" s="55">
        <f t="array" ref="K5263">(MAX(IF($A5263=InsertVoiceSwitchActivateLOG!A$1:A$7000,InsertVoiceSwitchActivateLOG!H$1:H$7000,0)))</f>
        <v>2.01E-2</v>
      </c>
      <c r="L5263" s="55" t="str">
        <f t="shared" si="493"/>
        <v/>
      </c>
      <c r="M5263" s="55">
        <f t="shared" si="491"/>
        <v>22.999999999996135</v>
      </c>
      <c r="N5263" s="59" t="str">
        <f t="shared" si="489"/>
        <v/>
      </c>
      <c r="O5263" s="59" t="str">
        <f t="shared" si="490"/>
        <v/>
      </c>
    </row>
    <row r="5264" spans="1:15" ht="12.5" customHeight="1" x14ac:dyDescent="0.35">
      <c r="A5264" s="61">
        <v>105</v>
      </c>
      <c r="B5264" s="61" t="s">
        <v>54</v>
      </c>
      <c r="C5264" s="70">
        <v>220.09289999999999</v>
      </c>
      <c r="D5264" s="59" t="s">
        <v>50</v>
      </c>
      <c r="E5264" s="61" t="s">
        <v>44</v>
      </c>
      <c r="F5264" s="61" t="s">
        <v>55</v>
      </c>
      <c r="G5264" s="61"/>
      <c r="H5264" s="61" t="str">
        <f>IF(OR(G5264="",G5265="",G5266="",G5267=""),"",(SUMIF(A5264:A$7000,A5264,G5264:G$7000)))</f>
        <v/>
      </c>
      <c r="I5264" s="61" t="str">
        <f t="shared" si="492"/>
        <v/>
      </c>
      <c r="J5264" s="61" t="str">
        <f t="shared" si="488"/>
        <v/>
      </c>
      <c r="K5264" s="61">
        <f t="array" ref="K5264">(MAX(IF($A5264=InsertVoiceSwitchActivateLOG!A$1:A$7000,InsertVoiceSwitchActivateLOG!H$1:H$7000,0)))</f>
        <v>2.01E-2</v>
      </c>
      <c r="L5264" s="61" t="str">
        <f t="shared" si="493"/>
        <v/>
      </c>
      <c r="M5264" s="61">
        <f t="shared" si="491"/>
        <v>28.999999999996362</v>
      </c>
      <c r="N5264" s="59" t="str">
        <f t="shared" si="489"/>
        <v/>
      </c>
      <c r="O5264" s="59" t="str">
        <f t="shared" si="490"/>
        <v/>
      </c>
    </row>
    <row r="5265" spans="1:15" ht="12.5" customHeight="1" x14ac:dyDescent="0.35">
      <c r="A5265" s="2">
        <v>105</v>
      </c>
      <c r="B5265" s="2" t="s">
        <v>54</v>
      </c>
      <c r="C5265" s="69">
        <v>220.1155</v>
      </c>
      <c r="D5265" t="s">
        <v>50</v>
      </c>
      <c r="E5265" s="2" t="s">
        <v>44</v>
      </c>
      <c r="F5265" s="2" t="s">
        <v>55</v>
      </c>
      <c r="G5265" s="2"/>
      <c r="H5265" s="2" t="str">
        <f>IF(OR(G5265="",G5266="",G5267="",G5268=""),"",(SUMIF(A5265:A$7000,A5265,G5265:G$7000)))</f>
        <v/>
      </c>
      <c r="I5265" s="55" t="str">
        <f t="shared" si="492"/>
        <v/>
      </c>
      <c r="J5265" s="61" t="str">
        <f t="shared" ref="J5265:J5328" si="494">IF(L5265="","",(VLOOKUP(A5265,A5265:E12249,5,FALSE)))</f>
        <v/>
      </c>
      <c r="K5265" s="55">
        <f t="array" ref="K5265">(MAX(IF($A5265=InsertVoiceSwitchActivateLOG!A$1:A$7000,InsertVoiceSwitchActivateLOG!H$1:H$7000,0)))</f>
        <v>2.01E-2</v>
      </c>
      <c r="L5265" s="55" t="str">
        <f t="shared" si="493"/>
        <v/>
      </c>
      <c r="M5265" s="55">
        <f t="shared" si="491"/>
        <v>22.600000000011278</v>
      </c>
      <c r="N5265" s="59" t="str">
        <f t="shared" ref="N5265:N5328" si="495">IF(AND(G5265&gt;0,G5266&gt;0,G5264&gt;0),A5265,"")</f>
        <v/>
      </c>
      <c r="O5265" s="59" t="str">
        <f t="shared" ref="O5265:O5328" si="496">IF(N5265="","",(IF(G5265&gt;G5266,-1,1)))</f>
        <v/>
      </c>
    </row>
    <row r="5266" spans="1:15" ht="12.5" customHeight="1" x14ac:dyDescent="0.35">
      <c r="A5266" s="61">
        <v>105</v>
      </c>
      <c r="B5266" s="61" t="s">
        <v>54</v>
      </c>
      <c r="C5266" s="70">
        <v>220.13730000000001</v>
      </c>
      <c r="D5266" s="59" t="s">
        <v>50</v>
      </c>
      <c r="E5266" s="61" t="s">
        <v>44</v>
      </c>
      <c r="F5266" s="61" t="s">
        <v>55</v>
      </c>
      <c r="G5266" s="61"/>
      <c r="H5266" s="61" t="str">
        <f>IF(OR(G5266="",G5267="",G5268="",G5269=""),"",(SUMIF(A5266:A$7000,A5266,G5266:G$7000)))</f>
        <v/>
      </c>
      <c r="I5266" s="61" t="str">
        <f t="shared" si="492"/>
        <v/>
      </c>
      <c r="J5266" s="61" t="str">
        <f t="shared" si="494"/>
        <v/>
      </c>
      <c r="K5266" s="61">
        <f t="array" ref="K5266">(MAX(IF($A5266=InsertVoiceSwitchActivateLOG!A$1:A$7000,InsertVoiceSwitchActivateLOG!H$1:H$7000,0)))</f>
        <v>2.01E-2</v>
      </c>
      <c r="L5266" s="61" t="str">
        <f t="shared" si="493"/>
        <v/>
      </c>
      <c r="M5266" s="61">
        <f t="shared" ref="M5266:M5329" si="497">IF(A5266=A5265,ABS(C5266-C5265),0)*1000</f>
        <v>21.800000000013142</v>
      </c>
      <c r="N5266" s="59" t="str">
        <f t="shared" si="495"/>
        <v/>
      </c>
      <c r="O5266" s="59" t="str">
        <f t="shared" si="496"/>
        <v/>
      </c>
    </row>
    <row r="5267" spans="1:15" ht="12.5" customHeight="1" x14ac:dyDescent="0.35">
      <c r="A5267" s="2">
        <v>105</v>
      </c>
      <c r="B5267" s="2" t="s">
        <v>54</v>
      </c>
      <c r="C5267" s="69">
        <v>220.16050000000001</v>
      </c>
      <c r="D5267" t="s">
        <v>50</v>
      </c>
      <c r="E5267" s="2" t="s">
        <v>44</v>
      </c>
      <c r="F5267" s="2" t="s">
        <v>55</v>
      </c>
      <c r="G5267" s="2"/>
      <c r="H5267" s="2" t="str">
        <f>IF(OR(G5267="",G5268="",G5269="",G5270=""),"",(SUMIF(A5267:A$7000,A5267,G5267:G$7000)))</f>
        <v/>
      </c>
      <c r="I5267" s="55" t="str">
        <f t="shared" si="492"/>
        <v/>
      </c>
      <c r="J5267" s="61" t="str">
        <f t="shared" si="494"/>
        <v/>
      </c>
      <c r="K5267" s="55">
        <f t="array" ref="K5267">(MAX(IF($A5267=InsertVoiceSwitchActivateLOG!A$1:A$7000,InsertVoiceSwitchActivateLOG!H$1:H$7000,0)))</f>
        <v>2.01E-2</v>
      </c>
      <c r="L5267" s="55" t="str">
        <f t="shared" si="493"/>
        <v/>
      </c>
      <c r="M5267" s="55">
        <f t="shared" si="497"/>
        <v>23.200000000002774</v>
      </c>
      <c r="N5267" s="59" t="str">
        <f t="shared" si="495"/>
        <v/>
      </c>
      <c r="O5267" s="59" t="str">
        <f t="shared" si="496"/>
        <v/>
      </c>
    </row>
    <row r="5268" spans="1:15" ht="12.5" customHeight="1" x14ac:dyDescent="0.35">
      <c r="A5268" s="61">
        <v>105</v>
      </c>
      <c r="B5268" s="61" t="s">
        <v>54</v>
      </c>
      <c r="C5268" s="70">
        <v>220.191</v>
      </c>
      <c r="D5268" s="59" t="s">
        <v>50</v>
      </c>
      <c r="E5268" s="61" t="s">
        <v>44</v>
      </c>
      <c r="F5268" s="61" t="s">
        <v>55</v>
      </c>
      <c r="G5268" s="61"/>
      <c r="H5268" s="61" t="str">
        <f>IF(OR(G5268="",G5269="",G5270="",G5271=""),"",(SUMIF(A5268:A$7000,A5268,G5268:G$7000)))</f>
        <v/>
      </c>
      <c r="I5268" s="61" t="str">
        <f t="shared" si="492"/>
        <v/>
      </c>
      <c r="J5268" s="61" t="str">
        <f t="shared" si="494"/>
        <v/>
      </c>
      <c r="K5268" s="61">
        <f t="array" ref="K5268">(MAX(IF($A5268=InsertVoiceSwitchActivateLOG!A$1:A$7000,InsertVoiceSwitchActivateLOG!H$1:H$7000,0)))</f>
        <v>2.01E-2</v>
      </c>
      <c r="L5268" s="61" t="str">
        <f t="shared" si="493"/>
        <v/>
      </c>
      <c r="M5268" s="61">
        <f t="shared" si="497"/>
        <v>30.499999999989313</v>
      </c>
      <c r="N5268" s="59" t="str">
        <f t="shared" si="495"/>
        <v/>
      </c>
      <c r="O5268" s="59" t="str">
        <f t="shared" si="496"/>
        <v/>
      </c>
    </row>
    <row r="5269" spans="1:15" ht="12.5" customHeight="1" x14ac:dyDescent="0.35">
      <c r="A5269" s="2">
        <v>105</v>
      </c>
      <c r="B5269" s="2" t="s">
        <v>54</v>
      </c>
      <c r="C5269" s="69">
        <v>220.2216</v>
      </c>
      <c r="D5269" t="s">
        <v>50</v>
      </c>
      <c r="E5269" s="2" t="s">
        <v>44</v>
      </c>
      <c r="F5269" s="2" t="s">
        <v>55</v>
      </c>
      <c r="G5269" s="2"/>
      <c r="H5269" s="2" t="str">
        <f>IF(OR(G5269="",G5270="",G5271="",G5272=""),"",(SUMIF(A5269:A$7000,A5269,G5269:G$7000)))</f>
        <v/>
      </c>
      <c r="I5269" s="55" t="str">
        <f t="shared" si="492"/>
        <v/>
      </c>
      <c r="J5269" s="61" t="str">
        <f t="shared" si="494"/>
        <v/>
      </c>
      <c r="K5269" s="55">
        <f t="array" ref="K5269">(MAX(IF($A5269=InsertVoiceSwitchActivateLOG!A$1:A$7000,InsertVoiceSwitchActivateLOG!H$1:H$7000,0)))</f>
        <v>2.01E-2</v>
      </c>
      <c r="L5269" s="55" t="str">
        <f t="shared" si="493"/>
        <v/>
      </c>
      <c r="M5269" s="55">
        <f t="shared" si="497"/>
        <v>30.599999999992633</v>
      </c>
      <c r="N5269" s="59" t="str">
        <f t="shared" si="495"/>
        <v/>
      </c>
      <c r="O5269" s="59" t="str">
        <f t="shared" si="496"/>
        <v/>
      </c>
    </row>
    <row r="5270" spans="1:15" ht="12.5" customHeight="1" x14ac:dyDescent="0.35">
      <c r="A5270" s="61">
        <v>105</v>
      </c>
      <c r="B5270" s="61" t="s">
        <v>54</v>
      </c>
      <c r="C5270" s="70">
        <v>220.2534</v>
      </c>
      <c r="D5270" s="59" t="s">
        <v>50</v>
      </c>
      <c r="E5270" s="61" t="s">
        <v>44</v>
      </c>
      <c r="F5270" s="61" t="s">
        <v>55</v>
      </c>
      <c r="G5270" s="61"/>
      <c r="H5270" s="61" t="str">
        <f>IF(OR(G5270="",G5271="",G5272="",G5273=""),"",(SUMIF(A5270:A$7000,A5270,G5270:G$7000)))</f>
        <v/>
      </c>
      <c r="I5270" s="61" t="str">
        <f t="shared" si="492"/>
        <v/>
      </c>
      <c r="J5270" s="61" t="str">
        <f t="shared" si="494"/>
        <v/>
      </c>
      <c r="K5270" s="61">
        <f t="array" ref="K5270">(MAX(IF($A5270=InsertVoiceSwitchActivateLOG!A$1:A$7000,InsertVoiceSwitchActivateLOG!H$1:H$7000,0)))</f>
        <v>2.01E-2</v>
      </c>
      <c r="L5270" s="61" t="str">
        <f t="shared" si="493"/>
        <v/>
      </c>
      <c r="M5270" s="61">
        <f t="shared" si="497"/>
        <v>31.800000000004047</v>
      </c>
      <c r="N5270" s="59" t="str">
        <f t="shared" si="495"/>
        <v/>
      </c>
      <c r="O5270" s="59" t="str">
        <f t="shared" si="496"/>
        <v/>
      </c>
    </row>
    <row r="5271" spans="1:15" ht="12.5" customHeight="1" x14ac:dyDescent="0.35">
      <c r="A5271" s="2">
        <v>105</v>
      </c>
      <c r="B5271" s="2" t="s">
        <v>54</v>
      </c>
      <c r="C5271" s="69">
        <v>220.2946</v>
      </c>
      <c r="D5271" t="s">
        <v>50</v>
      </c>
      <c r="E5271" s="2" t="s">
        <v>44</v>
      </c>
      <c r="F5271" s="2" t="s">
        <v>55</v>
      </c>
      <c r="G5271" s="2"/>
      <c r="H5271" s="2" t="str">
        <f>IF(OR(G5271="",G5272="",G5273="",G5274=""),"",(SUMIF(A5271:A$7000,A5271,G5271:G$7000)))</f>
        <v/>
      </c>
      <c r="I5271" s="55" t="str">
        <f t="shared" si="492"/>
        <v/>
      </c>
      <c r="J5271" s="61" t="str">
        <f t="shared" si="494"/>
        <v/>
      </c>
      <c r="K5271" s="55">
        <f t="array" ref="K5271">(MAX(IF($A5271=InsertVoiceSwitchActivateLOG!A$1:A$7000,InsertVoiceSwitchActivateLOG!H$1:H$7000,0)))</f>
        <v>2.01E-2</v>
      </c>
      <c r="L5271" s="55" t="str">
        <f t="shared" si="493"/>
        <v/>
      </c>
      <c r="M5271" s="55">
        <f t="shared" si="497"/>
        <v>41.200000000003456</v>
      </c>
      <c r="N5271" s="59" t="str">
        <f t="shared" si="495"/>
        <v/>
      </c>
      <c r="O5271" s="59" t="str">
        <f t="shared" si="496"/>
        <v/>
      </c>
    </row>
    <row r="5272" spans="1:15" ht="12.5" customHeight="1" x14ac:dyDescent="0.35">
      <c r="A5272" s="61">
        <v>105</v>
      </c>
      <c r="B5272" s="61" t="s">
        <v>54</v>
      </c>
      <c r="C5272" s="70">
        <v>220.32820000000001</v>
      </c>
      <c r="D5272" s="59" t="s">
        <v>50</v>
      </c>
      <c r="E5272" s="61" t="s">
        <v>44</v>
      </c>
      <c r="F5272" s="61" t="s">
        <v>55</v>
      </c>
      <c r="G5272" s="61"/>
      <c r="H5272" s="61" t="str">
        <f>IF(OR(G5272="",G5273="",G5274="",G5275=""),"",(SUMIF(A5272:A$7000,A5272,G5272:G$7000)))</f>
        <v/>
      </c>
      <c r="I5272" s="61" t="str">
        <f t="shared" si="492"/>
        <v/>
      </c>
      <c r="J5272" s="61" t="str">
        <f t="shared" si="494"/>
        <v/>
      </c>
      <c r="K5272" s="61">
        <f t="array" ref="K5272">(MAX(IF($A5272=InsertVoiceSwitchActivateLOG!A$1:A$7000,InsertVoiceSwitchActivateLOG!H$1:H$7000,0)))</f>
        <v>2.01E-2</v>
      </c>
      <c r="L5272" s="61" t="str">
        <f t="shared" si="493"/>
        <v/>
      </c>
      <c r="M5272" s="61">
        <f t="shared" si="497"/>
        <v>33.600000000006958</v>
      </c>
      <c r="N5272" s="59" t="str">
        <f t="shared" si="495"/>
        <v/>
      </c>
      <c r="O5272" s="59" t="str">
        <f t="shared" si="496"/>
        <v/>
      </c>
    </row>
    <row r="5273" spans="1:15" ht="12.5" customHeight="1" x14ac:dyDescent="0.35">
      <c r="A5273" s="2">
        <v>105</v>
      </c>
      <c r="B5273" s="2" t="s">
        <v>54</v>
      </c>
      <c r="C5273" s="69">
        <v>220.36109999999999</v>
      </c>
      <c r="D5273" t="s">
        <v>50</v>
      </c>
      <c r="E5273" s="2" t="s">
        <v>44</v>
      </c>
      <c r="F5273" s="2" t="s">
        <v>55</v>
      </c>
      <c r="G5273" s="2"/>
      <c r="H5273" s="2" t="str">
        <f>IF(OR(G5273="",G5274="",G5275="",G5276=""),"",(SUMIF(A5273:A$7000,A5273,G5273:G$7000)))</f>
        <v/>
      </c>
      <c r="I5273" s="55" t="str">
        <f t="shared" si="492"/>
        <v/>
      </c>
      <c r="J5273" s="61" t="str">
        <f t="shared" si="494"/>
        <v/>
      </c>
      <c r="K5273" s="55">
        <f t="array" ref="K5273">(MAX(IF($A5273=InsertVoiceSwitchActivateLOG!A$1:A$7000,InsertVoiceSwitchActivateLOG!H$1:H$7000,0)))</f>
        <v>2.01E-2</v>
      </c>
      <c r="L5273" s="55" t="str">
        <f t="shared" si="493"/>
        <v/>
      </c>
      <c r="M5273" s="55">
        <f t="shared" si="497"/>
        <v>32.89999999998372</v>
      </c>
      <c r="N5273" s="59" t="str">
        <f t="shared" si="495"/>
        <v/>
      </c>
      <c r="O5273" s="59" t="str">
        <f t="shared" si="496"/>
        <v/>
      </c>
    </row>
    <row r="5274" spans="1:15" ht="12.5" customHeight="1" x14ac:dyDescent="0.35">
      <c r="A5274" s="61">
        <v>105</v>
      </c>
      <c r="B5274" s="61" t="s">
        <v>54</v>
      </c>
      <c r="C5274" s="70">
        <v>220.3939</v>
      </c>
      <c r="D5274" s="59" t="s">
        <v>50</v>
      </c>
      <c r="E5274" s="61" t="s">
        <v>44</v>
      </c>
      <c r="F5274" s="61" t="s">
        <v>55</v>
      </c>
      <c r="G5274" s="61"/>
      <c r="H5274" s="61" t="str">
        <f>IF(OR(G5274="",G5275="",G5276="",G5277=""),"",(SUMIF(A5274:A$7000,A5274,G5274:G$7000)))</f>
        <v/>
      </c>
      <c r="I5274" s="61" t="str">
        <f t="shared" ref="I5274:I5337" si="498">IF(L5274="","",A5274)</f>
        <v/>
      </c>
      <c r="J5274" s="61" t="str">
        <f t="shared" si="494"/>
        <v/>
      </c>
      <c r="K5274" s="61">
        <f t="array" ref="K5274">(MAX(IF($A5274=InsertVoiceSwitchActivateLOG!A$1:A$7000,InsertVoiceSwitchActivateLOG!H$1:H$7000,0)))</f>
        <v>2.01E-2</v>
      </c>
      <c r="L5274" s="61" t="str">
        <f t="shared" ref="L5274:L5337" si="499">IF(H5274="","",IF(AND(H5273="",H5272="",H5271=""),C5274,""))</f>
        <v/>
      </c>
      <c r="M5274" s="61">
        <f t="shared" si="497"/>
        <v>32.800000000008822</v>
      </c>
      <c r="N5274" s="59" t="str">
        <f t="shared" si="495"/>
        <v/>
      </c>
      <c r="O5274" s="59" t="str">
        <f t="shared" si="496"/>
        <v/>
      </c>
    </row>
    <row r="5275" spans="1:15" ht="12.5" customHeight="1" x14ac:dyDescent="0.35">
      <c r="A5275" s="2">
        <v>105</v>
      </c>
      <c r="B5275" s="2" t="s">
        <v>54</v>
      </c>
      <c r="C5275" s="69">
        <v>220.41630000000001</v>
      </c>
      <c r="D5275" t="s">
        <v>50</v>
      </c>
      <c r="E5275" s="2" t="s">
        <v>44</v>
      </c>
      <c r="F5275" s="2" t="s">
        <v>55</v>
      </c>
      <c r="G5275" s="2"/>
      <c r="H5275" s="2" t="str">
        <f>IF(OR(G5275="",G5276="",G5277="",G5278=""),"",(SUMIF(A5275:A$7000,A5275,G5275:G$7000)))</f>
        <v/>
      </c>
      <c r="I5275" s="55" t="str">
        <f t="shared" si="498"/>
        <v/>
      </c>
      <c r="J5275" s="61" t="str">
        <f t="shared" si="494"/>
        <v/>
      </c>
      <c r="K5275" s="55">
        <f t="array" ref="K5275">(MAX(IF($A5275=InsertVoiceSwitchActivateLOG!A$1:A$7000,InsertVoiceSwitchActivateLOG!H$1:H$7000,0)))</f>
        <v>2.01E-2</v>
      </c>
      <c r="L5275" s="55" t="str">
        <f t="shared" si="499"/>
        <v/>
      </c>
      <c r="M5275" s="55">
        <f t="shared" si="497"/>
        <v>22.400000000004638</v>
      </c>
      <c r="N5275" s="59" t="str">
        <f t="shared" si="495"/>
        <v/>
      </c>
      <c r="O5275" s="59" t="str">
        <f t="shared" si="496"/>
        <v/>
      </c>
    </row>
    <row r="5276" spans="1:15" ht="12.5" customHeight="1" x14ac:dyDescent="0.35">
      <c r="A5276" s="61">
        <v>105</v>
      </c>
      <c r="B5276" s="61" t="s">
        <v>54</v>
      </c>
      <c r="C5276" s="70">
        <v>220.446</v>
      </c>
      <c r="D5276" s="59" t="s">
        <v>50</v>
      </c>
      <c r="E5276" s="61" t="s">
        <v>44</v>
      </c>
      <c r="F5276" s="61" t="s">
        <v>55</v>
      </c>
      <c r="G5276" s="61"/>
      <c r="H5276" s="61" t="str">
        <f>IF(OR(G5276="",G5277="",G5278="",G5279=""),"",(SUMIF(A5276:A$7000,A5276,G5276:G$7000)))</f>
        <v/>
      </c>
      <c r="I5276" s="61" t="str">
        <f t="shared" si="498"/>
        <v/>
      </c>
      <c r="J5276" s="61" t="str">
        <f t="shared" si="494"/>
        <v/>
      </c>
      <c r="K5276" s="61">
        <f t="array" ref="K5276">(MAX(IF($A5276=InsertVoiceSwitchActivateLOG!A$1:A$7000,InsertVoiceSwitchActivateLOG!H$1:H$7000,0)))</f>
        <v>2.01E-2</v>
      </c>
      <c r="L5276" s="61" t="str">
        <f t="shared" si="499"/>
        <v/>
      </c>
      <c r="M5276" s="61">
        <f t="shared" si="497"/>
        <v>29.699999999991178</v>
      </c>
      <c r="N5276" s="59" t="str">
        <f t="shared" si="495"/>
        <v/>
      </c>
      <c r="O5276" s="59" t="str">
        <f t="shared" si="496"/>
        <v/>
      </c>
    </row>
    <row r="5277" spans="1:15" ht="12.5" customHeight="1" x14ac:dyDescent="0.35">
      <c r="A5277" s="2">
        <v>105</v>
      </c>
      <c r="B5277" s="2" t="s">
        <v>54</v>
      </c>
      <c r="C5277" s="69">
        <v>220.47669999999999</v>
      </c>
      <c r="D5277" t="s">
        <v>50</v>
      </c>
      <c r="E5277" s="2" t="s">
        <v>44</v>
      </c>
      <c r="F5277" s="2" t="s">
        <v>55</v>
      </c>
      <c r="G5277" s="2">
        <v>2.9999999999999997E-4</v>
      </c>
      <c r="H5277" s="2">
        <f>IF(OR(G5277="",G5278="",G5279="",G5280=""),"",(SUMIF(A5277:A$7000,A5277,G5277:G$7000)))</f>
        <v>2.01E-2</v>
      </c>
      <c r="I5277" s="55">
        <f t="shared" si="498"/>
        <v>105</v>
      </c>
      <c r="J5277" s="61" t="str">
        <f t="shared" si="494"/>
        <v>TaskC</v>
      </c>
      <c r="K5277" s="55">
        <f t="array" ref="K5277">(MAX(IF($A5277=InsertVoiceSwitchActivateLOG!A$1:A$7000,InsertVoiceSwitchActivateLOG!H$1:H$7000,0)))</f>
        <v>2.01E-2</v>
      </c>
      <c r="L5277" s="55">
        <f t="shared" si="499"/>
        <v>220.47669999999999</v>
      </c>
      <c r="M5277" s="55">
        <f t="shared" si="497"/>
        <v>30.699999999995953</v>
      </c>
      <c r="N5277" s="59" t="str">
        <f t="shared" si="495"/>
        <v/>
      </c>
      <c r="O5277" s="59" t="str">
        <f t="shared" si="496"/>
        <v/>
      </c>
    </row>
    <row r="5278" spans="1:15" ht="12.5" customHeight="1" x14ac:dyDescent="0.35">
      <c r="A5278" s="61">
        <v>105</v>
      </c>
      <c r="B5278" s="61" t="s">
        <v>54</v>
      </c>
      <c r="C5278" s="70">
        <v>220.5043</v>
      </c>
      <c r="D5278" s="59" t="s">
        <v>50</v>
      </c>
      <c r="E5278" s="61" t="s">
        <v>44</v>
      </c>
      <c r="F5278" s="61" t="s">
        <v>55</v>
      </c>
      <c r="G5278" s="61">
        <v>8.0000000000000004E-4</v>
      </c>
      <c r="H5278" s="61">
        <f>IF(OR(G5278="",G5279="",G5280="",G5281=""),"",(SUMIF(A5278:A$7000,A5278,G5278:G$7000)))</f>
        <v>1.9799999999999998E-2</v>
      </c>
      <c r="I5278" s="61" t="str">
        <f t="shared" si="498"/>
        <v/>
      </c>
      <c r="J5278" s="61" t="str">
        <f t="shared" si="494"/>
        <v/>
      </c>
      <c r="K5278" s="61">
        <f t="array" ref="K5278">(MAX(IF($A5278=InsertVoiceSwitchActivateLOG!A$1:A$7000,InsertVoiceSwitchActivateLOG!H$1:H$7000,0)))</f>
        <v>2.01E-2</v>
      </c>
      <c r="L5278" s="61" t="str">
        <f t="shared" si="499"/>
        <v/>
      </c>
      <c r="M5278" s="61">
        <f t="shared" si="497"/>
        <v>27.60000000000673</v>
      </c>
      <c r="N5278" s="59">
        <f t="shared" si="495"/>
        <v>105</v>
      </c>
      <c r="O5278" s="59">
        <f t="shared" si="496"/>
        <v>1</v>
      </c>
    </row>
    <row r="5279" spans="1:15" ht="12.5" customHeight="1" x14ac:dyDescent="0.35">
      <c r="A5279" s="2">
        <v>105</v>
      </c>
      <c r="B5279" s="2" t="s">
        <v>54</v>
      </c>
      <c r="C5279" s="69">
        <v>220.53110000000001</v>
      </c>
      <c r="D5279" t="s">
        <v>50</v>
      </c>
      <c r="E5279" s="2" t="s">
        <v>44</v>
      </c>
      <c r="F5279" s="2" t="s">
        <v>55</v>
      </c>
      <c r="G5279" s="2">
        <v>8.0000000000000004E-4</v>
      </c>
      <c r="H5279" s="2">
        <f>IF(OR(G5279="",G5280="",G5281="",G5282=""),"",(SUMIF(A5279:A$7000,A5279,G5279:G$7000)))</f>
        <v>1.9E-2</v>
      </c>
      <c r="I5279" s="55" t="str">
        <f t="shared" si="498"/>
        <v/>
      </c>
      <c r="J5279" s="61" t="str">
        <f t="shared" si="494"/>
        <v/>
      </c>
      <c r="K5279" s="55">
        <f t="array" ref="K5279">(MAX(IF($A5279=InsertVoiceSwitchActivateLOG!A$1:A$7000,InsertVoiceSwitchActivateLOG!H$1:H$7000,0)))</f>
        <v>2.01E-2</v>
      </c>
      <c r="L5279" s="55" t="str">
        <f t="shared" si="499"/>
        <v/>
      </c>
      <c r="M5279" s="55">
        <f t="shared" si="497"/>
        <v>26.800000000008595</v>
      </c>
      <c r="N5279" s="59">
        <f t="shared" si="495"/>
        <v>105</v>
      </c>
      <c r="O5279" s="59">
        <f t="shared" si="496"/>
        <v>-1</v>
      </c>
    </row>
    <row r="5280" spans="1:15" ht="12.5" customHeight="1" x14ac:dyDescent="0.35">
      <c r="A5280" s="61">
        <v>105</v>
      </c>
      <c r="B5280" s="61" t="s">
        <v>54</v>
      </c>
      <c r="C5280" s="70">
        <v>220.5513</v>
      </c>
      <c r="D5280" s="59" t="s">
        <v>50</v>
      </c>
      <c r="E5280" s="61" t="s">
        <v>44</v>
      </c>
      <c r="F5280" s="61" t="s">
        <v>55</v>
      </c>
      <c r="G5280" s="61">
        <v>4.0000000000000002E-4</v>
      </c>
      <c r="H5280" s="61">
        <f>IF(OR(G5280="",G5281="",G5282="",G5283=""),"",(SUMIF(A5280:A$7000,A5280,G5280:G$7000)))</f>
        <v>1.8200000000000001E-2</v>
      </c>
      <c r="I5280" s="61" t="str">
        <f t="shared" si="498"/>
        <v/>
      </c>
      <c r="J5280" s="61" t="str">
        <f t="shared" si="494"/>
        <v/>
      </c>
      <c r="K5280" s="61">
        <f t="array" ref="K5280">(MAX(IF($A5280=InsertVoiceSwitchActivateLOG!A$1:A$7000,InsertVoiceSwitchActivateLOG!H$1:H$7000,0)))</f>
        <v>2.01E-2</v>
      </c>
      <c r="L5280" s="61" t="str">
        <f t="shared" si="499"/>
        <v/>
      </c>
      <c r="M5280" s="61">
        <f t="shared" si="497"/>
        <v>20.199999999988449</v>
      </c>
      <c r="N5280" s="59">
        <f t="shared" si="495"/>
        <v>105</v>
      </c>
      <c r="O5280" s="59">
        <f t="shared" si="496"/>
        <v>1</v>
      </c>
    </row>
    <row r="5281" spans="1:15" ht="12.5" customHeight="1" x14ac:dyDescent="0.35">
      <c r="A5281" s="2">
        <v>105</v>
      </c>
      <c r="B5281" s="2" t="s">
        <v>56</v>
      </c>
      <c r="C5281" s="69">
        <v>220.5754</v>
      </c>
      <c r="D5281" t="s">
        <v>50</v>
      </c>
      <c r="E5281" s="2" t="s">
        <v>44</v>
      </c>
      <c r="F5281" s="2" t="s">
        <v>55</v>
      </c>
      <c r="G5281" s="2">
        <v>2.8E-3</v>
      </c>
      <c r="H5281" s="2">
        <f>IF(OR(G5281="",G5282="",G5283="",G5284=""),"",(SUMIF(A5281:A$7000,A5281,G5281:G$7000)))</f>
        <v>1.78E-2</v>
      </c>
      <c r="I5281" s="55" t="str">
        <f t="shared" si="498"/>
        <v/>
      </c>
      <c r="J5281" s="61" t="str">
        <f t="shared" si="494"/>
        <v/>
      </c>
      <c r="K5281" s="55">
        <f t="array" ref="K5281">(MAX(IF($A5281=InsertVoiceSwitchActivateLOG!A$1:A$7000,InsertVoiceSwitchActivateLOG!H$1:H$7000,0)))</f>
        <v>2.01E-2</v>
      </c>
      <c r="L5281" s="55" t="str">
        <f t="shared" si="499"/>
        <v/>
      </c>
      <c r="M5281" s="55">
        <f t="shared" si="497"/>
        <v>24.100000000004229</v>
      </c>
      <c r="N5281" s="59">
        <f t="shared" si="495"/>
        <v>105</v>
      </c>
      <c r="O5281" s="59">
        <f t="shared" si="496"/>
        <v>1</v>
      </c>
    </row>
    <row r="5282" spans="1:15" ht="12.5" customHeight="1" x14ac:dyDescent="0.35">
      <c r="A5282" s="61">
        <v>105</v>
      </c>
      <c r="B5282" s="61" t="s">
        <v>56</v>
      </c>
      <c r="C5282" s="70">
        <v>220.59520000000001</v>
      </c>
      <c r="D5282" s="59" t="s">
        <v>50</v>
      </c>
      <c r="E5282" s="61" t="s">
        <v>44</v>
      </c>
      <c r="F5282" s="61" t="s">
        <v>55</v>
      </c>
      <c r="G5282" s="61">
        <v>2.8E-3</v>
      </c>
      <c r="H5282" s="61">
        <f>IF(OR(G5282="",G5283="",G5284="",G5285=""),"",(SUMIF(A5282:A$7000,A5282,G5282:G$7000)))</f>
        <v>1.5000000000000001E-2</v>
      </c>
      <c r="I5282" s="61" t="str">
        <f t="shared" si="498"/>
        <v/>
      </c>
      <c r="J5282" s="61" t="str">
        <f t="shared" si="494"/>
        <v/>
      </c>
      <c r="K5282" s="61">
        <f t="array" ref="K5282">(MAX(IF($A5282=InsertVoiceSwitchActivateLOG!A$1:A$7000,InsertVoiceSwitchActivateLOG!H$1:H$7000,0)))</f>
        <v>2.01E-2</v>
      </c>
      <c r="L5282" s="61" t="str">
        <f t="shared" si="499"/>
        <v/>
      </c>
      <c r="M5282" s="61">
        <f t="shared" si="497"/>
        <v>19.800000000003593</v>
      </c>
      <c r="N5282" s="59">
        <f t="shared" si="495"/>
        <v>105</v>
      </c>
      <c r="O5282" s="59">
        <f t="shared" si="496"/>
        <v>1</v>
      </c>
    </row>
    <row r="5283" spans="1:15" ht="12.5" customHeight="1" x14ac:dyDescent="0.35">
      <c r="A5283" s="2">
        <v>105</v>
      </c>
      <c r="B5283" s="2" t="s">
        <v>56</v>
      </c>
      <c r="C5283" s="69">
        <v>220.6146</v>
      </c>
      <c r="D5283" t="s">
        <v>50</v>
      </c>
      <c r="E5283" s="2" t="s">
        <v>44</v>
      </c>
      <c r="F5283" s="2" t="s">
        <v>55</v>
      </c>
      <c r="G5283" s="2">
        <v>3.5000000000000001E-3</v>
      </c>
      <c r="H5283" s="2">
        <f>IF(OR(G5283="",G5284="",G5285="",G5286=""),"",(SUMIF(A5283:A$7000,A5283,G5283:G$7000)))</f>
        <v>1.2200000000000001E-2</v>
      </c>
      <c r="I5283" s="55" t="str">
        <f t="shared" si="498"/>
        <v/>
      </c>
      <c r="J5283" s="61" t="str">
        <f t="shared" si="494"/>
        <v/>
      </c>
      <c r="K5283" s="55">
        <f t="array" ref="K5283">(MAX(IF($A5283=InsertVoiceSwitchActivateLOG!A$1:A$7000,InsertVoiceSwitchActivateLOG!H$1:H$7000,0)))</f>
        <v>2.01E-2</v>
      </c>
      <c r="L5283" s="55" t="str">
        <f t="shared" si="499"/>
        <v/>
      </c>
      <c r="M5283" s="55">
        <f t="shared" si="497"/>
        <v>19.399999999990314</v>
      </c>
      <c r="N5283" s="59">
        <f t="shared" si="495"/>
        <v>105</v>
      </c>
      <c r="O5283" s="59">
        <f t="shared" si="496"/>
        <v>-1</v>
      </c>
    </row>
    <row r="5284" spans="1:15" ht="12.5" customHeight="1" x14ac:dyDescent="0.35">
      <c r="A5284" s="61">
        <v>105</v>
      </c>
      <c r="B5284" s="61" t="s">
        <v>56</v>
      </c>
      <c r="C5284" s="70">
        <v>220.63509999999999</v>
      </c>
      <c r="D5284" s="59" t="s">
        <v>50</v>
      </c>
      <c r="E5284" s="61" t="s">
        <v>44</v>
      </c>
      <c r="F5284" s="61" t="s">
        <v>55</v>
      </c>
      <c r="G5284" s="61">
        <v>1.1000000000000001E-3</v>
      </c>
      <c r="H5284" s="61">
        <f>IF(OR(G5284="",G5285="",G5286="",G5287=""),"",(SUMIF(A5284:A$7000,A5284,G5284:G$7000)))</f>
        <v>8.6999999999999994E-3</v>
      </c>
      <c r="I5284" s="61" t="str">
        <f t="shared" si="498"/>
        <v/>
      </c>
      <c r="J5284" s="61" t="str">
        <f t="shared" si="494"/>
        <v/>
      </c>
      <c r="K5284" s="61">
        <f t="array" ref="K5284">(MAX(IF($A5284=InsertVoiceSwitchActivateLOG!A$1:A$7000,InsertVoiceSwitchActivateLOG!H$1:H$7000,0)))</f>
        <v>2.01E-2</v>
      </c>
      <c r="L5284" s="61" t="str">
        <f t="shared" si="499"/>
        <v/>
      </c>
      <c r="M5284" s="61">
        <f t="shared" si="497"/>
        <v>20.499999999998408</v>
      </c>
      <c r="N5284" s="59">
        <f t="shared" si="495"/>
        <v>105</v>
      </c>
      <c r="O5284" s="59">
        <f t="shared" si="496"/>
        <v>1</v>
      </c>
    </row>
    <row r="5285" spans="1:15" ht="12.5" customHeight="1" x14ac:dyDescent="0.35">
      <c r="A5285" s="2">
        <v>105</v>
      </c>
      <c r="B5285" s="2" t="s">
        <v>56</v>
      </c>
      <c r="C5285" s="69">
        <v>220.6525</v>
      </c>
      <c r="D5285" t="s">
        <v>50</v>
      </c>
      <c r="E5285" s="2" t="s">
        <v>44</v>
      </c>
      <c r="F5285" s="2" t="s">
        <v>55</v>
      </c>
      <c r="G5285" s="2">
        <v>1.1000000000000001E-3</v>
      </c>
      <c r="H5285" s="2">
        <f>IF(OR(G5285="",G5286="",G5287="",G5288=""),"",(SUMIF(A5285:A$7000,A5285,G5285:G$7000)))</f>
        <v>7.6E-3</v>
      </c>
      <c r="I5285" s="55" t="str">
        <f t="shared" si="498"/>
        <v/>
      </c>
      <c r="J5285" s="61" t="str">
        <f t="shared" si="494"/>
        <v/>
      </c>
      <c r="K5285" s="55">
        <f t="array" ref="K5285">(MAX(IF($A5285=InsertVoiceSwitchActivateLOG!A$1:A$7000,InsertVoiceSwitchActivateLOG!H$1:H$7000,0)))</f>
        <v>2.01E-2</v>
      </c>
      <c r="L5285" s="55" t="str">
        <f t="shared" si="499"/>
        <v/>
      </c>
      <c r="M5285" s="55">
        <f t="shared" si="497"/>
        <v>17.400000000009186</v>
      </c>
      <c r="N5285" s="59">
        <f t="shared" si="495"/>
        <v>105</v>
      </c>
      <c r="O5285" s="59">
        <f t="shared" si="496"/>
        <v>1</v>
      </c>
    </row>
    <row r="5286" spans="1:15" ht="12.5" customHeight="1" x14ac:dyDescent="0.35">
      <c r="A5286" s="61">
        <v>105</v>
      </c>
      <c r="B5286" s="61" t="s">
        <v>56</v>
      </c>
      <c r="C5286" s="70">
        <v>220.66829999999999</v>
      </c>
      <c r="D5286" s="59" t="s">
        <v>50</v>
      </c>
      <c r="E5286" s="61" t="s">
        <v>44</v>
      </c>
      <c r="F5286" s="61" t="s">
        <v>55</v>
      </c>
      <c r="G5286" s="61">
        <v>2.2000000000000001E-3</v>
      </c>
      <c r="H5286" s="61">
        <f>IF(OR(G5286="",G5287="",G5288="",G5289=""),"",(SUMIF(A5286:A$7000,A5286,G5286:G$7000)))</f>
        <v>6.5000000000000006E-3</v>
      </c>
      <c r="I5286" s="61" t="str">
        <f t="shared" si="498"/>
        <v/>
      </c>
      <c r="J5286" s="61" t="str">
        <f t="shared" si="494"/>
        <v/>
      </c>
      <c r="K5286" s="61">
        <f t="array" ref="K5286">(MAX(IF($A5286=InsertVoiceSwitchActivateLOG!A$1:A$7000,InsertVoiceSwitchActivateLOG!H$1:H$7000,0)))</f>
        <v>2.01E-2</v>
      </c>
      <c r="L5286" s="61" t="str">
        <f t="shared" si="499"/>
        <v/>
      </c>
      <c r="M5286" s="61">
        <f t="shared" si="497"/>
        <v>15.799999999984493</v>
      </c>
      <c r="N5286" s="59">
        <f t="shared" si="495"/>
        <v>105</v>
      </c>
      <c r="O5286" s="59">
        <f t="shared" si="496"/>
        <v>-1</v>
      </c>
    </row>
    <row r="5287" spans="1:15" ht="12.5" customHeight="1" x14ac:dyDescent="0.35">
      <c r="A5287" s="2">
        <v>105</v>
      </c>
      <c r="B5287" s="2" t="s">
        <v>56</v>
      </c>
      <c r="C5287" s="69">
        <v>220.68469999999999</v>
      </c>
      <c r="D5287" t="s">
        <v>50</v>
      </c>
      <c r="E5287" s="2" t="s">
        <v>44</v>
      </c>
      <c r="F5287" s="2" t="s">
        <v>55</v>
      </c>
      <c r="G5287" s="2">
        <v>1.6000000000000001E-3</v>
      </c>
      <c r="H5287" s="2">
        <f>IF(OR(G5287="",G5288="",G5289="",G5290=""),"",(SUMIF(A5287:A$7000,A5287,G5287:G$7000)))</f>
        <v>4.3E-3</v>
      </c>
      <c r="I5287" s="55" t="str">
        <f t="shared" si="498"/>
        <v/>
      </c>
      <c r="J5287" s="61" t="str">
        <f t="shared" si="494"/>
        <v/>
      </c>
      <c r="K5287" s="55">
        <f t="array" ref="K5287">(MAX(IF($A5287=InsertVoiceSwitchActivateLOG!A$1:A$7000,InsertVoiceSwitchActivateLOG!H$1:H$7000,0)))</f>
        <v>2.01E-2</v>
      </c>
      <c r="L5287" s="55" t="str">
        <f t="shared" si="499"/>
        <v/>
      </c>
      <c r="M5287" s="55">
        <f t="shared" si="497"/>
        <v>16.400000000004411</v>
      </c>
      <c r="N5287" s="59">
        <f t="shared" si="495"/>
        <v>105</v>
      </c>
      <c r="O5287" s="59">
        <f t="shared" si="496"/>
        <v>-1</v>
      </c>
    </row>
    <row r="5288" spans="1:15" ht="12.5" customHeight="1" x14ac:dyDescent="0.35">
      <c r="A5288" s="61">
        <v>105</v>
      </c>
      <c r="B5288" s="61" t="s">
        <v>56</v>
      </c>
      <c r="C5288" s="70">
        <v>220.70060000000001</v>
      </c>
      <c r="D5288" s="59" t="s">
        <v>50</v>
      </c>
      <c r="E5288" s="61" t="s">
        <v>44</v>
      </c>
      <c r="F5288" s="61" t="s">
        <v>55</v>
      </c>
      <c r="G5288" s="61">
        <v>1.4E-3</v>
      </c>
      <c r="H5288" s="61">
        <f>IF(OR(G5288="",G5289="",G5290="",G5291=""),"",(SUMIF(A5288:A$7000,A5288,G5288:G$7000)))</f>
        <v>2.6999999999999997E-3</v>
      </c>
      <c r="I5288" s="61" t="str">
        <f t="shared" si="498"/>
        <v/>
      </c>
      <c r="J5288" s="61" t="str">
        <f t="shared" si="494"/>
        <v/>
      </c>
      <c r="K5288" s="61">
        <f t="array" ref="K5288">(MAX(IF($A5288=InsertVoiceSwitchActivateLOG!A$1:A$7000,InsertVoiceSwitchActivateLOG!H$1:H$7000,0)))</f>
        <v>2.01E-2</v>
      </c>
      <c r="L5288" s="61" t="str">
        <f t="shared" si="499"/>
        <v/>
      </c>
      <c r="M5288" s="61">
        <f t="shared" si="497"/>
        <v>15.900000000016234</v>
      </c>
      <c r="N5288" s="59">
        <f t="shared" si="495"/>
        <v>105</v>
      </c>
      <c r="O5288" s="59">
        <f t="shared" si="496"/>
        <v>-1</v>
      </c>
    </row>
    <row r="5289" spans="1:15" ht="12.5" customHeight="1" x14ac:dyDescent="0.35">
      <c r="A5289" s="2">
        <v>105</v>
      </c>
      <c r="B5289" s="2" t="s">
        <v>54</v>
      </c>
      <c r="C5289" s="69">
        <v>220.71719999999999</v>
      </c>
      <c r="D5289" t="s">
        <v>50</v>
      </c>
      <c r="E5289" s="2" t="s">
        <v>44</v>
      </c>
      <c r="F5289" s="2" t="s">
        <v>55</v>
      </c>
      <c r="G5289" s="2">
        <v>5.9999999999999995E-4</v>
      </c>
      <c r="H5289" s="2" t="str">
        <f>IF(OR(G5289="",G5290="",G5291="",G5292=""),"",(SUMIF(A5289:A$7000,A5289,G5289:G$7000)))</f>
        <v/>
      </c>
      <c r="I5289" s="55" t="str">
        <f t="shared" si="498"/>
        <v/>
      </c>
      <c r="J5289" s="61" t="str">
        <f t="shared" si="494"/>
        <v/>
      </c>
      <c r="K5289" s="55">
        <f t="array" ref="K5289">(MAX(IF($A5289=InsertVoiceSwitchActivateLOG!A$1:A$7000,InsertVoiceSwitchActivateLOG!H$1:H$7000,0)))</f>
        <v>2.01E-2</v>
      </c>
      <c r="L5289" s="55" t="str">
        <f t="shared" si="499"/>
        <v/>
      </c>
      <c r="M5289" s="55">
        <f t="shared" si="497"/>
        <v>16.599999999982629</v>
      </c>
      <c r="N5289" s="59">
        <f t="shared" si="495"/>
        <v>105</v>
      </c>
      <c r="O5289" s="59">
        <f t="shared" si="496"/>
        <v>1</v>
      </c>
    </row>
    <row r="5290" spans="1:15" ht="12.5" customHeight="1" x14ac:dyDescent="0.35">
      <c r="A5290" s="61">
        <v>105</v>
      </c>
      <c r="B5290" s="61" t="s">
        <v>54</v>
      </c>
      <c r="C5290" s="70">
        <v>220.7379</v>
      </c>
      <c r="D5290" s="59" t="s">
        <v>50</v>
      </c>
      <c r="E5290" s="61" t="s">
        <v>44</v>
      </c>
      <c r="F5290" s="61" t="s">
        <v>55</v>
      </c>
      <c r="G5290" s="61">
        <v>5.9999999999999995E-4</v>
      </c>
      <c r="H5290" s="61" t="str">
        <f>IF(OR(G5290="",G5291="",G5292="",G5293=""),"",(SUMIF(A5290:A$7000,A5290,G5290:G$7000)))</f>
        <v/>
      </c>
      <c r="I5290" s="61" t="str">
        <f t="shared" si="498"/>
        <v/>
      </c>
      <c r="J5290" s="61" t="str">
        <f t="shared" si="494"/>
        <v/>
      </c>
      <c r="K5290" s="61">
        <f t="array" ref="K5290">(MAX(IF($A5290=InsertVoiceSwitchActivateLOG!A$1:A$7000,InsertVoiceSwitchActivateLOG!H$1:H$7000,0)))</f>
        <v>2.01E-2</v>
      </c>
      <c r="L5290" s="61" t="str">
        <f t="shared" si="499"/>
        <v/>
      </c>
      <c r="M5290" s="61">
        <f t="shared" si="497"/>
        <v>20.700000000005048</v>
      </c>
      <c r="N5290" s="59">
        <f t="shared" si="495"/>
        <v>105</v>
      </c>
      <c r="O5290" s="59">
        <f t="shared" si="496"/>
        <v>-1</v>
      </c>
    </row>
    <row r="5291" spans="1:15" ht="12.5" customHeight="1" x14ac:dyDescent="0.35">
      <c r="A5291" s="2">
        <v>105</v>
      </c>
      <c r="B5291" s="2" t="s">
        <v>54</v>
      </c>
      <c r="C5291" s="69">
        <v>220.75479999999999</v>
      </c>
      <c r="D5291" t="s">
        <v>50</v>
      </c>
      <c r="E5291" s="2" t="s">
        <v>44</v>
      </c>
      <c r="F5291" s="2" t="s">
        <v>55</v>
      </c>
      <c r="G5291" s="2">
        <v>1E-4</v>
      </c>
      <c r="H5291" s="2" t="str">
        <f>IF(OR(G5291="",G5292="",G5293="",G5294=""),"",(SUMIF(A5291:A$7000,A5291,G5291:G$7000)))</f>
        <v/>
      </c>
      <c r="I5291" s="55" t="str">
        <f t="shared" si="498"/>
        <v/>
      </c>
      <c r="J5291" s="61" t="str">
        <f t="shared" si="494"/>
        <v/>
      </c>
      <c r="K5291" s="55">
        <f t="array" ref="K5291">(MAX(IF($A5291=InsertVoiceSwitchActivateLOG!A$1:A$7000,InsertVoiceSwitchActivateLOG!H$1:H$7000,0)))</f>
        <v>2.01E-2</v>
      </c>
      <c r="L5291" s="55" t="str">
        <f t="shared" si="499"/>
        <v/>
      </c>
      <c r="M5291" s="55">
        <f t="shared" si="497"/>
        <v>16.899999999992588</v>
      </c>
      <c r="N5291" s="59" t="str">
        <f t="shared" si="495"/>
        <v/>
      </c>
      <c r="O5291" s="59" t="str">
        <f t="shared" si="496"/>
        <v/>
      </c>
    </row>
    <row r="5292" spans="1:15" ht="12.5" customHeight="1" x14ac:dyDescent="0.35">
      <c r="A5292" s="61">
        <v>105</v>
      </c>
      <c r="B5292" s="61" t="s">
        <v>54</v>
      </c>
      <c r="C5292" s="70">
        <v>220.7714</v>
      </c>
      <c r="D5292" s="59" t="s">
        <v>50</v>
      </c>
      <c r="E5292" s="61" t="s">
        <v>44</v>
      </c>
      <c r="F5292" s="61" t="s">
        <v>55</v>
      </c>
      <c r="G5292" s="61"/>
      <c r="H5292" s="61" t="str">
        <f>IF(OR(G5292="",G5293="",G5294="",G5295=""),"",(SUMIF(A5292:A$7000,A5292,G5292:G$7000)))</f>
        <v/>
      </c>
      <c r="I5292" s="61" t="str">
        <f t="shared" si="498"/>
        <v/>
      </c>
      <c r="J5292" s="61" t="str">
        <f t="shared" si="494"/>
        <v/>
      </c>
      <c r="K5292" s="61">
        <f t="array" ref="K5292">(MAX(IF($A5292=InsertVoiceSwitchActivateLOG!A$1:A$7000,InsertVoiceSwitchActivateLOG!H$1:H$7000,0)))</f>
        <v>2.01E-2</v>
      </c>
      <c r="L5292" s="61" t="str">
        <f t="shared" si="499"/>
        <v/>
      </c>
      <c r="M5292" s="61">
        <f t="shared" si="497"/>
        <v>16.60000000001105</v>
      </c>
      <c r="N5292" s="59" t="str">
        <f t="shared" si="495"/>
        <v/>
      </c>
      <c r="O5292" s="59" t="str">
        <f t="shared" si="496"/>
        <v/>
      </c>
    </row>
    <row r="5293" spans="1:15" ht="12.5" customHeight="1" x14ac:dyDescent="0.35">
      <c r="A5293" s="2">
        <v>105</v>
      </c>
      <c r="B5293" s="2" t="s">
        <v>54</v>
      </c>
      <c r="C5293" s="69">
        <v>220.7893</v>
      </c>
      <c r="D5293" t="s">
        <v>50</v>
      </c>
      <c r="E5293" s="2" t="s">
        <v>44</v>
      </c>
      <c r="F5293" s="2" t="s">
        <v>55</v>
      </c>
      <c r="G5293" s="2"/>
      <c r="H5293" s="2" t="str">
        <f>IF(OR(G5293="",G5294="",G5295="",G5296=""),"",(SUMIF(A5293:A$7000,A5293,G5293:G$7000)))</f>
        <v/>
      </c>
      <c r="I5293" s="55" t="str">
        <f t="shared" si="498"/>
        <v/>
      </c>
      <c r="J5293" s="61" t="str">
        <f t="shared" si="494"/>
        <v/>
      </c>
      <c r="K5293" s="55">
        <f t="array" ref="K5293">(MAX(IF($A5293=InsertVoiceSwitchActivateLOG!A$1:A$7000,InsertVoiceSwitchActivateLOG!H$1:H$7000,0)))</f>
        <v>2.01E-2</v>
      </c>
      <c r="L5293" s="55" t="str">
        <f t="shared" si="499"/>
        <v/>
      </c>
      <c r="M5293" s="55">
        <f t="shared" si="497"/>
        <v>17.899999999997362</v>
      </c>
      <c r="N5293" s="59" t="str">
        <f t="shared" si="495"/>
        <v/>
      </c>
      <c r="O5293" s="59" t="str">
        <f t="shared" si="496"/>
        <v/>
      </c>
    </row>
    <row r="5294" spans="1:15" ht="12.5" customHeight="1" x14ac:dyDescent="0.35">
      <c r="A5294" s="61">
        <v>105</v>
      </c>
      <c r="B5294" s="61" t="s">
        <v>54</v>
      </c>
      <c r="C5294" s="70">
        <v>220.80950000000001</v>
      </c>
      <c r="D5294" s="59" t="s">
        <v>50</v>
      </c>
      <c r="E5294" s="61" t="s">
        <v>44</v>
      </c>
      <c r="F5294" s="61" t="s">
        <v>55</v>
      </c>
      <c r="G5294" s="61"/>
      <c r="H5294" s="61" t="str">
        <f>IF(OR(G5294="",G5295="",G5296="",G5297=""),"",(SUMIF(A5294:A$7000,A5294,G5294:G$7000)))</f>
        <v/>
      </c>
      <c r="I5294" s="61" t="str">
        <f t="shared" si="498"/>
        <v/>
      </c>
      <c r="J5294" s="61" t="str">
        <f t="shared" si="494"/>
        <v/>
      </c>
      <c r="K5294" s="61">
        <f t="array" ref="K5294">(MAX(IF($A5294=InsertVoiceSwitchActivateLOG!A$1:A$7000,InsertVoiceSwitchActivateLOG!H$1:H$7000,0)))</f>
        <v>2.01E-2</v>
      </c>
      <c r="L5294" s="61" t="str">
        <f t="shared" si="499"/>
        <v/>
      </c>
      <c r="M5294" s="61">
        <f t="shared" si="497"/>
        <v>20.200000000016871</v>
      </c>
      <c r="N5294" s="59" t="str">
        <f t="shared" si="495"/>
        <v/>
      </c>
      <c r="O5294" s="59" t="str">
        <f t="shared" si="496"/>
        <v/>
      </c>
    </row>
    <row r="5295" spans="1:15" ht="12.5" customHeight="1" x14ac:dyDescent="0.35">
      <c r="A5295" s="2">
        <v>105</v>
      </c>
      <c r="B5295" s="2" t="s">
        <v>54</v>
      </c>
      <c r="C5295" s="69">
        <v>220.82900000000001</v>
      </c>
      <c r="D5295" t="s">
        <v>50</v>
      </c>
      <c r="E5295" s="2" t="s">
        <v>44</v>
      </c>
      <c r="F5295" s="2" t="s">
        <v>55</v>
      </c>
      <c r="G5295" s="2"/>
      <c r="H5295" s="2" t="str">
        <f>IF(OR(G5295="",G5296="",G5297="",G5298=""),"",(SUMIF(A5295:A$7000,A5295,G5295:G$7000)))</f>
        <v/>
      </c>
      <c r="I5295" s="55" t="str">
        <f t="shared" si="498"/>
        <v/>
      </c>
      <c r="J5295" s="61" t="str">
        <f t="shared" si="494"/>
        <v/>
      </c>
      <c r="K5295" s="55">
        <f t="array" ref="K5295">(MAX(IF($A5295=InsertVoiceSwitchActivateLOG!A$1:A$7000,InsertVoiceSwitchActivateLOG!H$1:H$7000,0)))</f>
        <v>2.01E-2</v>
      </c>
      <c r="L5295" s="55" t="str">
        <f t="shared" si="499"/>
        <v/>
      </c>
      <c r="M5295" s="55">
        <f t="shared" si="497"/>
        <v>19.499999999993634</v>
      </c>
      <c r="N5295" s="59" t="str">
        <f t="shared" si="495"/>
        <v/>
      </c>
      <c r="O5295" s="59" t="str">
        <f t="shared" si="496"/>
        <v/>
      </c>
    </row>
    <row r="5296" spans="1:15" ht="12.5" customHeight="1" x14ac:dyDescent="0.35">
      <c r="A5296" s="61">
        <v>105</v>
      </c>
      <c r="B5296" s="61" t="s">
        <v>54</v>
      </c>
      <c r="C5296" s="70">
        <v>220.8502</v>
      </c>
      <c r="D5296" s="59" t="s">
        <v>50</v>
      </c>
      <c r="E5296" s="61" t="s">
        <v>44</v>
      </c>
      <c r="F5296" s="61" t="s">
        <v>55</v>
      </c>
      <c r="G5296" s="61"/>
      <c r="H5296" s="61" t="str">
        <f>IF(OR(G5296="",G5297="",G5298="",G5299=""),"",(SUMIF(A5296:A$7000,A5296,G5296:G$7000)))</f>
        <v/>
      </c>
      <c r="I5296" s="61" t="str">
        <f t="shared" si="498"/>
        <v/>
      </c>
      <c r="J5296" s="61" t="str">
        <f t="shared" si="494"/>
        <v/>
      </c>
      <c r="K5296" s="61">
        <f t="array" ref="K5296">(MAX(IF($A5296=InsertVoiceSwitchActivateLOG!A$1:A$7000,InsertVoiceSwitchActivateLOG!H$1:H$7000,0)))</f>
        <v>2.01E-2</v>
      </c>
      <c r="L5296" s="61" t="str">
        <f t="shared" si="499"/>
        <v/>
      </c>
      <c r="M5296" s="61">
        <f t="shared" si="497"/>
        <v>21.199999999993224</v>
      </c>
      <c r="N5296" s="59" t="str">
        <f t="shared" si="495"/>
        <v/>
      </c>
      <c r="O5296" s="59" t="str">
        <f t="shared" si="496"/>
        <v/>
      </c>
    </row>
    <row r="5297" spans="1:15" ht="12.5" customHeight="1" x14ac:dyDescent="0.35">
      <c r="A5297" s="2">
        <v>106</v>
      </c>
      <c r="B5297" s="2" t="s">
        <v>54</v>
      </c>
      <c r="C5297" s="69">
        <v>221.8784</v>
      </c>
      <c r="D5297" t="s">
        <v>50</v>
      </c>
      <c r="E5297" s="2" t="s">
        <v>44</v>
      </c>
      <c r="F5297" s="2" t="s">
        <v>55</v>
      </c>
      <c r="G5297" s="2"/>
      <c r="H5297" s="2" t="str">
        <f>IF(OR(G5297="",G5298="",G5299="",G5300=""),"",(SUMIF(A5297:A$7000,A5297,G5297:G$7000)))</f>
        <v/>
      </c>
      <c r="I5297" s="55" t="str">
        <f t="shared" si="498"/>
        <v/>
      </c>
      <c r="J5297" s="61" t="str">
        <f t="shared" si="494"/>
        <v/>
      </c>
      <c r="K5297" s="55">
        <f t="array" ref="K5297">(MAX(IF($A5297=InsertVoiceSwitchActivateLOG!A$1:A$7000,InsertVoiceSwitchActivateLOG!H$1:H$7000,0)))</f>
        <v>9.8799999999999999E-2</v>
      </c>
      <c r="L5297" s="55" t="str">
        <f t="shared" si="499"/>
        <v/>
      </c>
      <c r="M5297" s="55">
        <f t="shared" si="497"/>
        <v>0</v>
      </c>
      <c r="N5297" s="59" t="str">
        <f t="shared" si="495"/>
        <v/>
      </c>
      <c r="O5297" s="59" t="str">
        <f t="shared" si="496"/>
        <v/>
      </c>
    </row>
    <row r="5298" spans="1:15" ht="12.5" customHeight="1" x14ac:dyDescent="0.35">
      <c r="A5298" s="61">
        <v>106</v>
      </c>
      <c r="B5298" s="61" t="s">
        <v>54</v>
      </c>
      <c r="C5298" s="70">
        <v>221.89429999999999</v>
      </c>
      <c r="D5298" s="59" t="s">
        <v>50</v>
      </c>
      <c r="E5298" s="61" t="s">
        <v>44</v>
      </c>
      <c r="F5298" s="61" t="s">
        <v>55</v>
      </c>
      <c r="G5298" s="61"/>
      <c r="H5298" s="61" t="str">
        <f>IF(OR(G5298="",G5299="",G5300="",G5301=""),"",(SUMIF(A5298:A$7000,A5298,G5298:G$7000)))</f>
        <v/>
      </c>
      <c r="I5298" s="61" t="str">
        <f t="shared" si="498"/>
        <v/>
      </c>
      <c r="J5298" s="61" t="str">
        <f t="shared" si="494"/>
        <v/>
      </c>
      <c r="K5298" s="61">
        <f t="array" ref="K5298">(MAX(IF($A5298=InsertVoiceSwitchActivateLOG!A$1:A$7000,InsertVoiceSwitchActivateLOG!H$1:H$7000,0)))</f>
        <v>9.8799999999999999E-2</v>
      </c>
      <c r="L5298" s="61" t="str">
        <f t="shared" si="499"/>
        <v/>
      </c>
      <c r="M5298" s="61">
        <f t="shared" si="497"/>
        <v>15.899999999987813</v>
      </c>
      <c r="N5298" s="59" t="str">
        <f t="shared" si="495"/>
        <v/>
      </c>
      <c r="O5298" s="59" t="str">
        <f t="shared" si="496"/>
        <v/>
      </c>
    </row>
    <row r="5299" spans="1:15" ht="12.5" customHeight="1" x14ac:dyDescent="0.35">
      <c r="A5299" s="2">
        <v>106</v>
      </c>
      <c r="B5299" s="2" t="s">
        <v>54</v>
      </c>
      <c r="C5299" s="69">
        <v>221.91149999999999</v>
      </c>
      <c r="D5299" t="s">
        <v>50</v>
      </c>
      <c r="E5299" s="2" t="s">
        <v>44</v>
      </c>
      <c r="F5299" s="2" t="s">
        <v>55</v>
      </c>
      <c r="G5299" s="2"/>
      <c r="H5299" s="2" t="str">
        <f>IF(OR(G5299="",G5300="",G5301="",G5302=""),"",(SUMIF(A5299:A$7000,A5299,G5299:G$7000)))</f>
        <v/>
      </c>
      <c r="I5299" s="55" t="str">
        <f t="shared" si="498"/>
        <v/>
      </c>
      <c r="J5299" s="61" t="str">
        <f t="shared" si="494"/>
        <v/>
      </c>
      <c r="K5299" s="55">
        <f t="array" ref="K5299">(MAX(IF($A5299=InsertVoiceSwitchActivateLOG!A$1:A$7000,InsertVoiceSwitchActivateLOG!H$1:H$7000,0)))</f>
        <v>9.8799999999999999E-2</v>
      </c>
      <c r="L5299" s="55" t="str">
        <f t="shared" si="499"/>
        <v/>
      </c>
      <c r="M5299" s="55">
        <f t="shared" si="497"/>
        <v>17.200000000002547</v>
      </c>
      <c r="N5299" s="59" t="str">
        <f t="shared" si="495"/>
        <v/>
      </c>
      <c r="O5299" s="59" t="str">
        <f t="shared" si="496"/>
        <v/>
      </c>
    </row>
    <row r="5300" spans="1:15" ht="12.5" customHeight="1" x14ac:dyDescent="0.35">
      <c r="A5300" s="61">
        <v>106</v>
      </c>
      <c r="B5300" s="61" t="s">
        <v>54</v>
      </c>
      <c r="C5300" s="70">
        <v>221.92830000000001</v>
      </c>
      <c r="D5300" s="59" t="s">
        <v>50</v>
      </c>
      <c r="E5300" s="61" t="s">
        <v>44</v>
      </c>
      <c r="F5300" s="61" t="s">
        <v>55</v>
      </c>
      <c r="G5300" s="61"/>
      <c r="H5300" s="61" t="str">
        <f>IF(OR(G5300="",G5301="",G5302="",G5303=""),"",(SUMIF(A5300:A$7000,A5300,G5300:G$7000)))</f>
        <v/>
      </c>
      <c r="I5300" s="61" t="str">
        <f t="shared" si="498"/>
        <v/>
      </c>
      <c r="J5300" s="61" t="str">
        <f t="shared" si="494"/>
        <v/>
      </c>
      <c r="K5300" s="61">
        <f t="array" ref="K5300">(MAX(IF($A5300=InsertVoiceSwitchActivateLOG!A$1:A$7000,InsertVoiceSwitchActivateLOG!H$1:H$7000,0)))</f>
        <v>9.8799999999999999E-2</v>
      </c>
      <c r="L5300" s="61" t="str">
        <f t="shared" si="499"/>
        <v/>
      </c>
      <c r="M5300" s="61">
        <f t="shared" si="497"/>
        <v>16.80000000001769</v>
      </c>
      <c r="N5300" s="59" t="str">
        <f t="shared" si="495"/>
        <v/>
      </c>
      <c r="O5300" s="59" t="str">
        <f t="shared" si="496"/>
        <v/>
      </c>
    </row>
    <row r="5301" spans="1:15" ht="12.5" customHeight="1" x14ac:dyDescent="0.35">
      <c r="A5301" s="2">
        <v>106</v>
      </c>
      <c r="B5301" s="2" t="s">
        <v>54</v>
      </c>
      <c r="C5301" s="69">
        <v>221.94479999999999</v>
      </c>
      <c r="D5301" t="s">
        <v>50</v>
      </c>
      <c r="E5301" s="2" t="s">
        <v>44</v>
      </c>
      <c r="F5301" s="2" t="s">
        <v>55</v>
      </c>
      <c r="G5301" s="2"/>
      <c r="H5301" s="2" t="str">
        <f>IF(OR(G5301="",G5302="",G5303="",G5304=""),"",(SUMIF(A5301:A$7000,A5301,G5301:G$7000)))</f>
        <v/>
      </c>
      <c r="I5301" s="55" t="str">
        <f t="shared" si="498"/>
        <v/>
      </c>
      <c r="J5301" s="61" t="str">
        <f t="shared" si="494"/>
        <v/>
      </c>
      <c r="K5301" s="55">
        <f t="array" ref="K5301">(MAX(IF($A5301=InsertVoiceSwitchActivateLOG!A$1:A$7000,InsertVoiceSwitchActivateLOG!H$1:H$7000,0)))</f>
        <v>9.8799999999999999E-2</v>
      </c>
      <c r="L5301" s="55" t="str">
        <f t="shared" si="499"/>
        <v/>
      </c>
      <c r="M5301" s="55">
        <f t="shared" si="497"/>
        <v>16.499999999979309</v>
      </c>
      <c r="N5301" s="59" t="str">
        <f t="shared" si="495"/>
        <v/>
      </c>
      <c r="O5301" s="59" t="str">
        <f t="shared" si="496"/>
        <v/>
      </c>
    </row>
    <row r="5302" spans="1:15" ht="12.5" customHeight="1" x14ac:dyDescent="0.35">
      <c r="A5302" s="61">
        <v>106</v>
      </c>
      <c r="B5302" s="61" t="s">
        <v>54</v>
      </c>
      <c r="C5302" s="70">
        <v>221.96080000000001</v>
      </c>
      <c r="D5302" s="59" t="s">
        <v>50</v>
      </c>
      <c r="E5302" s="61" t="s">
        <v>44</v>
      </c>
      <c r="F5302" s="61" t="s">
        <v>55</v>
      </c>
      <c r="G5302" s="61"/>
      <c r="H5302" s="61" t="str">
        <f>IF(OR(G5302="",G5303="",G5304="",G5305=""),"",(SUMIF(A5302:A$7000,A5302,G5302:G$7000)))</f>
        <v/>
      </c>
      <c r="I5302" s="61" t="str">
        <f t="shared" si="498"/>
        <v/>
      </c>
      <c r="J5302" s="61" t="str">
        <f t="shared" si="494"/>
        <v/>
      </c>
      <c r="K5302" s="61">
        <f t="array" ref="K5302">(MAX(IF($A5302=InsertVoiceSwitchActivateLOG!A$1:A$7000,InsertVoiceSwitchActivateLOG!H$1:H$7000,0)))</f>
        <v>9.8799999999999999E-2</v>
      </c>
      <c r="L5302" s="61" t="str">
        <f t="shared" si="499"/>
        <v/>
      </c>
      <c r="M5302" s="61">
        <f t="shared" si="497"/>
        <v>16.000000000019554</v>
      </c>
      <c r="N5302" s="59" t="str">
        <f t="shared" si="495"/>
        <v/>
      </c>
      <c r="O5302" s="59" t="str">
        <f t="shared" si="496"/>
        <v/>
      </c>
    </row>
    <row r="5303" spans="1:15" ht="12.5" customHeight="1" x14ac:dyDescent="0.35">
      <c r="A5303" s="2">
        <v>106</v>
      </c>
      <c r="B5303" s="2" t="s">
        <v>54</v>
      </c>
      <c r="C5303" s="69">
        <v>221.97929999999999</v>
      </c>
      <c r="D5303" t="s">
        <v>50</v>
      </c>
      <c r="E5303" s="2" t="s">
        <v>44</v>
      </c>
      <c r="F5303" s="2" t="s">
        <v>55</v>
      </c>
      <c r="G5303" s="2"/>
      <c r="H5303" s="2" t="str">
        <f>IF(OR(G5303="",G5304="",G5305="",G5306=""),"",(SUMIF(A5303:A$7000,A5303,G5303:G$7000)))</f>
        <v/>
      </c>
      <c r="I5303" s="55" t="str">
        <f t="shared" si="498"/>
        <v/>
      </c>
      <c r="J5303" s="61" t="str">
        <f t="shared" si="494"/>
        <v/>
      </c>
      <c r="K5303" s="55">
        <f t="array" ref="K5303">(MAX(IF($A5303=InsertVoiceSwitchActivateLOG!A$1:A$7000,InsertVoiceSwitchActivateLOG!H$1:H$7000,0)))</f>
        <v>9.8799999999999999E-2</v>
      </c>
      <c r="L5303" s="55" t="str">
        <f t="shared" si="499"/>
        <v/>
      </c>
      <c r="M5303" s="55">
        <f t="shared" si="497"/>
        <v>18.499999999988859</v>
      </c>
      <c r="N5303" s="59" t="str">
        <f t="shared" si="495"/>
        <v/>
      </c>
      <c r="O5303" s="59" t="str">
        <f t="shared" si="496"/>
        <v/>
      </c>
    </row>
    <row r="5304" spans="1:15" ht="12.5" customHeight="1" x14ac:dyDescent="0.35">
      <c r="A5304" s="61">
        <v>106</v>
      </c>
      <c r="B5304" s="61" t="s">
        <v>54</v>
      </c>
      <c r="C5304" s="70">
        <v>221.99469999999999</v>
      </c>
      <c r="D5304" s="59" t="s">
        <v>50</v>
      </c>
      <c r="E5304" s="61" t="s">
        <v>44</v>
      </c>
      <c r="F5304" s="61" t="s">
        <v>55</v>
      </c>
      <c r="G5304" s="61"/>
      <c r="H5304" s="61" t="str">
        <f>IF(OR(G5304="",G5305="",G5306="",G5307=""),"",(SUMIF(A5304:A$7000,A5304,G5304:G$7000)))</f>
        <v/>
      </c>
      <c r="I5304" s="61" t="str">
        <f t="shared" si="498"/>
        <v/>
      </c>
      <c r="J5304" s="61" t="str">
        <f t="shared" si="494"/>
        <v/>
      </c>
      <c r="K5304" s="61">
        <f t="array" ref="K5304">(MAX(IF($A5304=InsertVoiceSwitchActivateLOG!A$1:A$7000,InsertVoiceSwitchActivateLOG!H$1:H$7000,0)))</f>
        <v>9.8799999999999999E-2</v>
      </c>
      <c r="L5304" s="61" t="str">
        <f t="shared" si="499"/>
        <v/>
      </c>
      <c r="M5304" s="61">
        <f t="shared" si="497"/>
        <v>15.399999999999636</v>
      </c>
      <c r="N5304" s="59" t="str">
        <f t="shared" si="495"/>
        <v/>
      </c>
      <c r="O5304" s="59" t="str">
        <f t="shared" si="496"/>
        <v/>
      </c>
    </row>
    <row r="5305" spans="1:15" ht="12.5" customHeight="1" x14ac:dyDescent="0.35">
      <c r="A5305" s="2">
        <v>106</v>
      </c>
      <c r="B5305" s="2" t="s">
        <v>54</v>
      </c>
      <c r="C5305" s="69">
        <v>222.017</v>
      </c>
      <c r="D5305" t="s">
        <v>50</v>
      </c>
      <c r="E5305" s="2" t="s">
        <v>44</v>
      </c>
      <c r="F5305" s="2" t="s">
        <v>55</v>
      </c>
      <c r="G5305" s="2"/>
      <c r="H5305" s="2" t="str">
        <f>IF(OR(G5305="",G5306="",G5307="",G5308=""),"",(SUMIF(A5305:A$7000,A5305,G5305:G$7000)))</f>
        <v/>
      </c>
      <c r="I5305" s="55" t="str">
        <f t="shared" si="498"/>
        <v/>
      </c>
      <c r="J5305" s="61" t="str">
        <f t="shared" si="494"/>
        <v/>
      </c>
      <c r="K5305" s="55">
        <f t="array" ref="K5305">(MAX(IF($A5305=InsertVoiceSwitchActivateLOG!A$1:A$7000,InsertVoiceSwitchActivateLOG!H$1:H$7000,0)))</f>
        <v>9.8799999999999999E-2</v>
      </c>
      <c r="L5305" s="55" t="str">
        <f t="shared" si="499"/>
        <v/>
      </c>
      <c r="M5305" s="55">
        <f t="shared" si="497"/>
        <v>22.300000000001319</v>
      </c>
      <c r="N5305" s="59" t="str">
        <f t="shared" si="495"/>
        <v/>
      </c>
      <c r="O5305" s="59" t="str">
        <f t="shared" si="496"/>
        <v/>
      </c>
    </row>
    <row r="5306" spans="1:15" ht="12.5" customHeight="1" x14ac:dyDescent="0.35">
      <c r="A5306" s="61">
        <v>106</v>
      </c>
      <c r="B5306" s="61" t="s">
        <v>54</v>
      </c>
      <c r="C5306" s="70">
        <v>222.04329999999999</v>
      </c>
      <c r="D5306" s="59" t="s">
        <v>50</v>
      </c>
      <c r="E5306" s="61" t="s">
        <v>44</v>
      </c>
      <c r="F5306" s="61" t="s">
        <v>55</v>
      </c>
      <c r="G5306" s="61"/>
      <c r="H5306" s="61" t="str">
        <f>IF(OR(G5306="",G5307="",G5308="",G5309=""),"",(SUMIF(A5306:A$7000,A5306,G5306:G$7000)))</f>
        <v/>
      </c>
      <c r="I5306" s="61" t="str">
        <f t="shared" si="498"/>
        <v/>
      </c>
      <c r="J5306" s="61" t="str">
        <f t="shared" si="494"/>
        <v/>
      </c>
      <c r="K5306" s="61">
        <f t="array" ref="K5306">(MAX(IF($A5306=InsertVoiceSwitchActivateLOG!A$1:A$7000,InsertVoiceSwitchActivateLOG!H$1:H$7000,0)))</f>
        <v>9.8799999999999999E-2</v>
      </c>
      <c r="L5306" s="61" t="str">
        <f t="shared" si="499"/>
        <v/>
      </c>
      <c r="M5306" s="61">
        <f t="shared" si="497"/>
        <v>26.299999999991996</v>
      </c>
      <c r="N5306" s="59" t="str">
        <f t="shared" si="495"/>
        <v/>
      </c>
      <c r="O5306" s="59" t="str">
        <f t="shared" si="496"/>
        <v/>
      </c>
    </row>
    <row r="5307" spans="1:15" ht="12.5" customHeight="1" x14ac:dyDescent="0.35">
      <c r="A5307" s="2">
        <v>106</v>
      </c>
      <c r="B5307" s="2" t="s">
        <v>54</v>
      </c>
      <c r="C5307" s="69">
        <v>222.05940000000001</v>
      </c>
      <c r="D5307" t="s">
        <v>50</v>
      </c>
      <c r="E5307" s="2" t="s">
        <v>44</v>
      </c>
      <c r="F5307" s="2" t="s">
        <v>55</v>
      </c>
      <c r="G5307" s="2"/>
      <c r="H5307" s="2" t="str">
        <f>IF(OR(G5307="",G5308="",G5309="",G5310=""),"",(SUMIF(A5307:A$7000,A5307,G5307:G$7000)))</f>
        <v/>
      </c>
      <c r="I5307" s="55" t="str">
        <f t="shared" si="498"/>
        <v/>
      </c>
      <c r="J5307" s="61" t="str">
        <f t="shared" si="494"/>
        <v/>
      </c>
      <c r="K5307" s="55">
        <f t="array" ref="K5307">(MAX(IF($A5307=InsertVoiceSwitchActivateLOG!A$1:A$7000,InsertVoiceSwitchActivateLOG!H$1:H$7000,0)))</f>
        <v>9.8799999999999999E-2</v>
      </c>
      <c r="L5307" s="55" t="str">
        <f t="shared" si="499"/>
        <v/>
      </c>
      <c r="M5307" s="55">
        <f t="shared" si="497"/>
        <v>16.100000000022874</v>
      </c>
      <c r="N5307" s="59" t="str">
        <f t="shared" si="495"/>
        <v/>
      </c>
      <c r="O5307" s="59" t="str">
        <f t="shared" si="496"/>
        <v/>
      </c>
    </row>
    <row r="5308" spans="1:15" ht="12.5" customHeight="1" x14ac:dyDescent="0.35">
      <c r="A5308" s="61">
        <v>106</v>
      </c>
      <c r="B5308" s="61" t="s">
        <v>54</v>
      </c>
      <c r="C5308" s="70">
        <v>222.0805</v>
      </c>
      <c r="D5308" s="59" t="s">
        <v>50</v>
      </c>
      <c r="E5308" s="61" t="s">
        <v>44</v>
      </c>
      <c r="F5308" s="61" t="s">
        <v>55</v>
      </c>
      <c r="G5308" s="61"/>
      <c r="H5308" s="61" t="str">
        <f>IF(OR(G5308="",G5309="",G5310="",G5311=""),"",(SUMIF(A5308:A$7000,A5308,G5308:G$7000)))</f>
        <v/>
      </c>
      <c r="I5308" s="61" t="str">
        <f t="shared" si="498"/>
        <v/>
      </c>
      <c r="J5308" s="61" t="str">
        <f t="shared" si="494"/>
        <v/>
      </c>
      <c r="K5308" s="61">
        <f t="array" ref="K5308">(MAX(IF($A5308=InsertVoiceSwitchActivateLOG!A$1:A$7000,InsertVoiceSwitchActivateLOG!H$1:H$7000,0)))</f>
        <v>9.8799999999999999E-2</v>
      </c>
      <c r="L5308" s="61" t="str">
        <f t="shared" si="499"/>
        <v/>
      </c>
      <c r="M5308" s="61">
        <f t="shared" si="497"/>
        <v>21.099999999989905</v>
      </c>
      <c r="N5308" s="59" t="str">
        <f t="shared" si="495"/>
        <v/>
      </c>
      <c r="O5308" s="59" t="str">
        <f t="shared" si="496"/>
        <v/>
      </c>
    </row>
    <row r="5309" spans="1:15" ht="12.5" customHeight="1" x14ac:dyDescent="0.35">
      <c r="A5309" s="2">
        <v>106</v>
      </c>
      <c r="B5309" s="2" t="s">
        <v>54</v>
      </c>
      <c r="C5309" s="69">
        <v>222.10140000000001</v>
      </c>
      <c r="D5309" t="s">
        <v>50</v>
      </c>
      <c r="E5309" s="2" t="s">
        <v>44</v>
      </c>
      <c r="F5309" s="2" t="s">
        <v>55</v>
      </c>
      <c r="G5309" s="2"/>
      <c r="H5309" s="2" t="str">
        <f>IF(OR(G5309="",G5310="",G5311="",G5312=""),"",(SUMIF(A5309:A$7000,A5309,G5309:G$7000)))</f>
        <v/>
      </c>
      <c r="I5309" s="55" t="str">
        <f t="shared" si="498"/>
        <v/>
      </c>
      <c r="J5309" s="61" t="str">
        <f t="shared" si="494"/>
        <v/>
      </c>
      <c r="K5309" s="55">
        <f t="array" ref="K5309">(MAX(IF($A5309=InsertVoiceSwitchActivateLOG!A$1:A$7000,InsertVoiceSwitchActivateLOG!H$1:H$7000,0)))</f>
        <v>9.8799999999999999E-2</v>
      </c>
      <c r="L5309" s="55" t="str">
        <f t="shared" si="499"/>
        <v/>
      </c>
      <c r="M5309" s="55">
        <f t="shared" si="497"/>
        <v>20.900000000011687</v>
      </c>
      <c r="N5309" s="59" t="str">
        <f t="shared" si="495"/>
        <v/>
      </c>
      <c r="O5309" s="59" t="str">
        <f t="shared" si="496"/>
        <v/>
      </c>
    </row>
    <row r="5310" spans="1:15" ht="12.5" customHeight="1" x14ac:dyDescent="0.35">
      <c r="A5310" s="61">
        <v>106</v>
      </c>
      <c r="B5310" s="61" t="s">
        <v>54</v>
      </c>
      <c r="C5310" s="70">
        <v>222.12540000000001</v>
      </c>
      <c r="D5310" s="59" t="s">
        <v>50</v>
      </c>
      <c r="E5310" s="61" t="s">
        <v>44</v>
      </c>
      <c r="F5310" s="61" t="s">
        <v>55</v>
      </c>
      <c r="G5310" s="61"/>
      <c r="H5310" s="61" t="str">
        <f>IF(OR(G5310="",G5311="",G5312="",G5313=""),"",(SUMIF(A5310:A$7000,A5310,G5310:G$7000)))</f>
        <v/>
      </c>
      <c r="I5310" s="61" t="str">
        <f t="shared" si="498"/>
        <v/>
      </c>
      <c r="J5310" s="61" t="str">
        <f t="shared" si="494"/>
        <v/>
      </c>
      <c r="K5310" s="61">
        <f t="array" ref="K5310">(MAX(IF($A5310=InsertVoiceSwitchActivateLOG!A$1:A$7000,InsertVoiceSwitchActivateLOG!H$1:H$7000,0)))</f>
        <v>9.8799999999999999E-2</v>
      </c>
      <c r="L5310" s="61" t="str">
        <f t="shared" si="499"/>
        <v/>
      </c>
      <c r="M5310" s="61">
        <f t="shared" si="497"/>
        <v>24.000000000000909</v>
      </c>
      <c r="N5310" s="59" t="str">
        <f t="shared" si="495"/>
        <v/>
      </c>
      <c r="O5310" s="59" t="str">
        <f t="shared" si="496"/>
        <v/>
      </c>
    </row>
    <row r="5311" spans="1:15" ht="12.5" customHeight="1" x14ac:dyDescent="0.35">
      <c r="A5311" s="2">
        <v>106</v>
      </c>
      <c r="B5311" s="2" t="s">
        <v>54</v>
      </c>
      <c r="C5311" s="69">
        <v>222.15299999999999</v>
      </c>
      <c r="D5311" t="s">
        <v>50</v>
      </c>
      <c r="E5311" s="2" t="s">
        <v>44</v>
      </c>
      <c r="F5311" s="2" t="s">
        <v>55</v>
      </c>
      <c r="G5311" s="2">
        <v>2.0000000000000001E-4</v>
      </c>
      <c r="H5311" s="2" t="str">
        <f>IF(OR(G5311="",G5312="",G5313="",G5314=""),"",(SUMIF(A5311:A$7000,A5311,G5311:G$7000)))</f>
        <v/>
      </c>
      <c r="I5311" s="55" t="str">
        <f t="shared" si="498"/>
        <v/>
      </c>
      <c r="J5311" s="61" t="str">
        <f t="shared" si="494"/>
        <v/>
      </c>
      <c r="K5311" s="55">
        <f t="array" ref="K5311">(MAX(IF($A5311=InsertVoiceSwitchActivateLOG!A$1:A$7000,InsertVoiceSwitchActivateLOG!H$1:H$7000,0)))</f>
        <v>9.8799999999999999E-2</v>
      </c>
      <c r="L5311" s="55" t="str">
        <f t="shared" si="499"/>
        <v/>
      </c>
      <c r="M5311" s="55">
        <f t="shared" si="497"/>
        <v>27.599999999978309</v>
      </c>
      <c r="N5311" s="59" t="str">
        <f t="shared" si="495"/>
        <v/>
      </c>
      <c r="O5311" s="59" t="str">
        <f t="shared" si="496"/>
        <v/>
      </c>
    </row>
    <row r="5312" spans="1:15" ht="12.5" customHeight="1" x14ac:dyDescent="0.35">
      <c r="A5312" s="61">
        <v>106</v>
      </c>
      <c r="B5312" s="61" t="s">
        <v>54</v>
      </c>
      <c r="C5312" s="70">
        <v>222.16970000000001</v>
      </c>
      <c r="D5312" s="59" t="s">
        <v>50</v>
      </c>
      <c r="E5312" s="61" t="s">
        <v>44</v>
      </c>
      <c r="F5312" s="61" t="s">
        <v>55</v>
      </c>
      <c r="G5312" s="61"/>
      <c r="H5312" s="61" t="str">
        <f>IF(OR(G5312="",G5313="",G5314="",G5315=""),"",(SUMIF(A5312:A$7000,A5312,G5312:G$7000)))</f>
        <v/>
      </c>
      <c r="I5312" s="61" t="str">
        <f t="shared" si="498"/>
        <v/>
      </c>
      <c r="J5312" s="61" t="str">
        <f t="shared" si="494"/>
        <v/>
      </c>
      <c r="K5312" s="61">
        <f t="array" ref="K5312">(MAX(IF($A5312=InsertVoiceSwitchActivateLOG!A$1:A$7000,InsertVoiceSwitchActivateLOG!H$1:H$7000,0)))</f>
        <v>9.8799999999999999E-2</v>
      </c>
      <c r="L5312" s="61" t="str">
        <f t="shared" si="499"/>
        <v/>
      </c>
      <c r="M5312" s="61">
        <f t="shared" si="497"/>
        <v>16.70000000001437</v>
      </c>
      <c r="N5312" s="59" t="str">
        <f t="shared" si="495"/>
        <v/>
      </c>
      <c r="O5312" s="59" t="str">
        <f t="shared" si="496"/>
        <v/>
      </c>
    </row>
    <row r="5313" spans="1:15" ht="12.5" customHeight="1" x14ac:dyDescent="0.35">
      <c r="A5313" s="2">
        <v>106</v>
      </c>
      <c r="B5313" s="2" t="s">
        <v>54</v>
      </c>
      <c r="C5313" s="69">
        <v>222.18870000000001</v>
      </c>
      <c r="D5313" t="s">
        <v>50</v>
      </c>
      <c r="E5313" s="2" t="s">
        <v>44</v>
      </c>
      <c r="F5313" s="2" t="s">
        <v>55</v>
      </c>
      <c r="G5313" s="2"/>
      <c r="H5313" s="2" t="str">
        <f>IF(OR(G5313="",G5314="",G5315="",G5316=""),"",(SUMIF(A5313:A$7000,A5313,G5313:G$7000)))</f>
        <v/>
      </c>
      <c r="I5313" s="55" t="str">
        <f t="shared" si="498"/>
        <v/>
      </c>
      <c r="J5313" s="61" t="str">
        <f t="shared" si="494"/>
        <v/>
      </c>
      <c r="K5313" s="55">
        <f t="array" ref="K5313">(MAX(IF($A5313=InsertVoiceSwitchActivateLOG!A$1:A$7000,InsertVoiceSwitchActivateLOG!H$1:H$7000,0)))</f>
        <v>9.8799999999999999E-2</v>
      </c>
      <c r="L5313" s="55" t="str">
        <f t="shared" si="499"/>
        <v/>
      </c>
      <c r="M5313" s="55">
        <f t="shared" si="497"/>
        <v>19.000000000005457</v>
      </c>
      <c r="N5313" s="59" t="str">
        <f t="shared" si="495"/>
        <v/>
      </c>
      <c r="O5313" s="59" t="str">
        <f t="shared" si="496"/>
        <v/>
      </c>
    </row>
    <row r="5314" spans="1:15" ht="12.5" customHeight="1" x14ac:dyDescent="0.35">
      <c r="A5314" s="61">
        <v>106</v>
      </c>
      <c r="B5314" s="61" t="s">
        <v>54</v>
      </c>
      <c r="C5314" s="70">
        <v>222.2088</v>
      </c>
      <c r="D5314" s="59" t="s">
        <v>50</v>
      </c>
      <c r="E5314" s="61" t="s">
        <v>44</v>
      </c>
      <c r="F5314" s="61" t="s">
        <v>55</v>
      </c>
      <c r="G5314" s="61"/>
      <c r="H5314" s="61" t="str">
        <f>IF(OR(G5314="",G5315="",G5316="",G5317=""),"",(SUMIF(A5314:A$7000,A5314,G5314:G$7000)))</f>
        <v/>
      </c>
      <c r="I5314" s="61" t="str">
        <f t="shared" si="498"/>
        <v/>
      </c>
      <c r="J5314" s="61" t="str">
        <f t="shared" si="494"/>
        <v/>
      </c>
      <c r="K5314" s="61">
        <f t="array" ref="K5314">(MAX(IF($A5314=InsertVoiceSwitchActivateLOG!A$1:A$7000,InsertVoiceSwitchActivateLOG!H$1:H$7000,0)))</f>
        <v>9.8799999999999999E-2</v>
      </c>
      <c r="L5314" s="61" t="str">
        <f t="shared" si="499"/>
        <v/>
      </c>
      <c r="M5314" s="61">
        <f t="shared" si="497"/>
        <v>20.09999999998513</v>
      </c>
      <c r="N5314" s="59" t="str">
        <f t="shared" si="495"/>
        <v/>
      </c>
      <c r="O5314" s="59" t="str">
        <f t="shared" si="496"/>
        <v/>
      </c>
    </row>
    <row r="5315" spans="1:15" ht="12.5" customHeight="1" x14ac:dyDescent="0.35">
      <c r="A5315" s="2">
        <v>106</v>
      </c>
      <c r="B5315" s="2" t="s">
        <v>54</v>
      </c>
      <c r="C5315" s="69">
        <v>222.22800000000001</v>
      </c>
      <c r="D5315" t="s">
        <v>50</v>
      </c>
      <c r="E5315" s="2" t="s">
        <v>44</v>
      </c>
      <c r="F5315" s="2" t="s">
        <v>55</v>
      </c>
      <c r="G5315" s="2"/>
      <c r="H5315" s="2" t="str">
        <f>IF(OR(G5315="",G5316="",G5317="",G5318=""),"",(SUMIF(A5315:A$7000,A5315,G5315:G$7000)))</f>
        <v/>
      </c>
      <c r="I5315" s="55" t="str">
        <f t="shared" si="498"/>
        <v/>
      </c>
      <c r="J5315" s="61" t="str">
        <f t="shared" si="494"/>
        <v/>
      </c>
      <c r="K5315" s="55">
        <f t="array" ref="K5315">(MAX(IF($A5315=InsertVoiceSwitchActivateLOG!A$1:A$7000,InsertVoiceSwitchActivateLOG!H$1:H$7000,0)))</f>
        <v>9.8799999999999999E-2</v>
      </c>
      <c r="L5315" s="55" t="str">
        <f t="shared" si="499"/>
        <v/>
      </c>
      <c r="M5315" s="55">
        <f t="shared" si="497"/>
        <v>19.200000000012096</v>
      </c>
      <c r="N5315" s="59" t="str">
        <f t="shared" si="495"/>
        <v/>
      </c>
      <c r="O5315" s="59" t="str">
        <f t="shared" si="496"/>
        <v/>
      </c>
    </row>
    <row r="5316" spans="1:15" ht="12.5" customHeight="1" x14ac:dyDescent="0.35">
      <c r="A5316" s="61">
        <v>106</v>
      </c>
      <c r="B5316" s="61" t="s">
        <v>54</v>
      </c>
      <c r="C5316" s="70">
        <v>222.2484</v>
      </c>
      <c r="D5316" s="59" t="s">
        <v>50</v>
      </c>
      <c r="E5316" s="61" t="s">
        <v>44</v>
      </c>
      <c r="F5316" s="61" t="s">
        <v>55</v>
      </c>
      <c r="G5316" s="61"/>
      <c r="H5316" s="61" t="str">
        <f>IF(OR(G5316="",G5317="",G5318="",G5319=""),"",(SUMIF(A5316:A$7000,A5316,G5316:G$7000)))</f>
        <v/>
      </c>
      <c r="I5316" s="61" t="str">
        <f t="shared" si="498"/>
        <v/>
      </c>
      <c r="J5316" s="61" t="str">
        <f t="shared" si="494"/>
        <v/>
      </c>
      <c r="K5316" s="61">
        <f t="array" ref="K5316">(MAX(IF($A5316=InsertVoiceSwitchActivateLOG!A$1:A$7000,InsertVoiceSwitchActivateLOG!H$1:H$7000,0)))</f>
        <v>9.8799999999999999E-2</v>
      </c>
      <c r="L5316" s="61" t="str">
        <f t="shared" si="499"/>
        <v/>
      </c>
      <c r="M5316" s="61">
        <f t="shared" si="497"/>
        <v>20.399999999995089</v>
      </c>
      <c r="N5316" s="59" t="str">
        <f t="shared" si="495"/>
        <v/>
      </c>
      <c r="O5316" s="59" t="str">
        <f t="shared" si="496"/>
        <v/>
      </c>
    </row>
    <row r="5317" spans="1:15" ht="12.5" customHeight="1" x14ac:dyDescent="0.35">
      <c r="A5317" s="2">
        <v>106</v>
      </c>
      <c r="B5317" s="2" t="s">
        <v>54</v>
      </c>
      <c r="C5317" s="69">
        <v>222.26949999999999</v>
      </c>
      <c r="D5317" t="s">
        <v>50</v>
      </c>
      <c r="E5317" s="2" t="s">
        <v>44</v>
      </c>
      <c r="F5317" s="2" t="s">
        <v>55</v>
      </c>
      <c r="G5317" s="2"/>
      <c r="H5317" s="2" t="str">
        <f>IF(OR(G5317="",G5318="",G5319="",G5320=""),"",(SUMIF(A5317:A$7000,A5317,G5317:G$7000)))</f>
        <v/>
      </c>
      <c r="I5317" s="55" t="str">
        <f t="shared" si="498"/>
        <v/>
      </c>
      <c r="J5317" s="61" t="str">
        <f t="shared" si="494"/>
        <v/>
      </c>
      <c r="K5317" s="55">
        <f t="array" ref="K5317">(MAX(IF($A5317=InsertVoiceSwitchActivateLOG!A$1:A$7000,InsertVoiceSwitchActivateLOG!H$1:H$7000,0)))</f>
        <v>9.8799999999999999E-2</v>
      </c>
      <c r="L5317" s="55" t="str">
        <f t="shared" si="499"/>
        <v/>
      </c>
      <c r="M5317" s="55">
        <f t="shared" si="497"/>
        <v>21.099999999989905</v>
      </c>
      <c r="N5317" s="59" t="str">
        <f t="shared" si="495"/>
        <v/>
      </c>
      <c r="O5317" s="59" t="str">
        <f t="shared" si="496"/>
        <v/>
      </c>
    </row>
    <row r="5318" spans="1:15" ht="12.5" customHeight="1" x14ac:dyDescent="0.35">
      <c r="A5318" s="61">
        <v>106</v>
      </c>
      <c r="B5318" s="61" t="s">
        <v>54</v>
      </c>
      <c r="C5318" s="70">
        <v>222.28559999999999</v>
      </c>
      <c r="D5318" s="59" t="s">
        <v>50</v>
      </c>
      <c r="E5318" s="61" t="s">
        <v>44</v>
      </c>
      <c r="F5318" s="61" t="s">
        <v>55</v>
      </c>
      <c r="G5318" s="61"/>
      <c r="H5318" s="61" t="str">
        <f>IF(OR(G5318="",G5319="",G5320="",G5321=""),"",(SUMIF(A5318:A$7000,A5318,G5318:G$7000)))</f>
        <v/>
      </c>
      <c r="I5318" s="61" t="str">
        <f t="shared" si="498"/>
        <v/>
      </c>
      <c r="J5318" s="61" t="str">
        <f t="shared" si="494"/>
        <v/>
      </c>
      <c r="K5318" s="61">
        <f t="array" ref="K5318">(MAX(IF($A5318=InsertVoiceSwitchActivateLOG!A$1:A$7000,InsertVoiceSwitchActivateLOG!H$1:H$7000,0)))</f>
        <v>9.8799999999999999E-2</v>
      </c>
      <c r="L5318" s="61" t="str">
        <f t="shared" si="499"/>
        <v/>
      </c>
      <c r="M5318" s="61">
        <f t="shared" si="497"/>
        <v>16.099999999994452</v>
      </c>
      <c r="N5318" s="59" t="str">
        <f t="shared" si="495"/>
        <v/>
      </c>
      <c r="O5318" s="59" t="str">
        <f t="shared" si="496"/>
        <v/>
      </c>
    </row>
    <row r="5319" spans="1:15" ht="12.5" customHeight="1" x14ac:dyDescent="0.35">
      <c r="A5319" s="2">
        <v>106</v>
      </c>
      <c r="B5319" s="2" t="s">
        <v>54</v>
      </c>
      <c r="C5319" s="69">
        <v>222.3049</v>
      </c>
      <c r="D5319" t="s">
        <v>50</v>
      </c>
      <c r="E5319" s="2" t="s">
        <v>44</v>
      </c>
      <c r="F5319" s="2" t="s">
        <v>55</v>
      </c>
      <c r="G5319" s="2"/>
      <c r="H5319" s="2" t="str">
        <f>IF(OR(G5319="",G5320="",G5321="",G5322=""),"",(SUMIF(A5319:A$7000,A5319,G5319:G$7000)))</f>
        <v/>
      </c>
      <c r="I5319" s="55" t="str">
        <f t="shared" si="498"/>
        <v/>
      </c>
      <c r="J5319" s="61" t="str">
        <f t="shared" si="494"/>
        <v/>
      </c>
      <c r="K5319" s="55">
        <f t="array" ref="K5319">(MAX(IF($A5319=InsertVoiceSwitchActivateLOG!A$1:A$7000,InsertVoiceSwitchActivateLOG!H$1:H$7000,0)))</f>
        <v>9.8799999999999999E-2</v>
      </c>
      <c r="L5319" s="55" t="str">
        <f t="shared" si="499"/>
        <v/>
      </c>
      <c r="M5319" s="55">
        <f t="shared" si="497"/>
        <v>19.300000000015416</v>
      </c>
      <c r="N5319" s="59" t="str">
        <f t="shared" si="495"/>
        <v/>
      </c>
      <c r="O5319" s="59" t="str">
        <f t="shared" si="496"/>
        <v/>
      </c>
    </row>
    <row r="5320" spans="1:15" ht="12.5" customHeight="1" x14ac:dyDescent="0.35">
      <c r="A5320" s="61">
        <v>106</v>
      </c>
      <c r="B5320" s="61" t="s">
        <v>54</v>
      </c>
      <c r="C5320" s="70">
        <v>222.33670000000001</v>
      </c>
      <c r="D5320" s="59" t="s">
        <v>50</v>
      </c>
      <c r="E5320" s="61" t="s">
        <v>44</v>
      </c>
      <c r="F5320" s="61" t="s">
        <v>55</v>
      </c>
      <c r="G5320" s="61"/>
      <c r="H5320" s="61" t="str">
        <f>IF(OR(G5320="",G5321="",G5322="",G5323=""),"",(SUMIF(A5320:A$7000,A5320,G5320:G$7000)))</f>
        <v/>
      </c>
      <c r="I5320" s="61" t="str">
        <f t="shared" si="498"/>
        <v/>
      </c>
      <c r="J5320" s="61" t="str">
        <f t="shared" si="494"/>
        <v/>
      </c>
      <c r="K5320" s="61">
        <f t="array" ref="K5320">(MAX(IF($A5320=InsertVoiceSwitchActivateLOG!A$1:A$7000,InsertVoiceSwitchActivateLOG!H$1:H$7000,0)))</f>
        <v>9.8799999999999999E-2</v>
      </c>
      <c r="L5320" s="61" t="str">
        <f t="shared" si="499"/>
        <v/>
      </c>
      <c r="M5320" s="61">
        <f t="shared" si="497"/>
        <v>31.800000000004047</v>
      </c>
      <c r="N5320" s="59" t="str">
        <f t="shared" si="495"/>
        <v/>
      </c>
      <c r="O5320" s="59" t="str">
        <f t="shared" si="496"/>
        <v/>
      </c>
    </row>
    <row r="5321" spans="1:15" ht="12.5" customHeight="1" x14ac:dyDescent="0.35">
      <c r="A5321" s="2">
        <v>106</v>
      </c>
      <c r="B5321" s="2" t="s">
        <v>54</v>
      </c>
      <c r="C5321" s="69">
        <v>222.3759</v>
      </c>
      <c r="D5321" t="s">
        <v>50</v>
      </c>
      <c r="E5321" s="2" t="s">
        <v>44</v>
      </c>
      <c r="F5321" s="2" t="s">
        <v>55</v>
      </c>
      <c r="G5321" s="2"/>
      <c r="H5321" s="2" t="str">
        <f>IF(OR(G5321="",G5322="",G5323="",G5324=""),"",(SUMIF(A5321:A$7000,A5321,G5321:G$7000)))</f>
        <v/>
      </c>
      <c r="I5321" s="55" t="str">
        <f t="shared" si="498"/>
        <v/>
      </c>
      <c r="J5321" s="61" t="str">
        <f t="shared" si="494"/>
        <v/>
      </c>
      <c r="K5321" s="55">
        <f t="array" ref="K5321">(MAX(IF($A5321=InsertVoiceSwitchActivateLOG!A$1:A$7000,InsertVoiceSwitchActivateLOG!H$1:H$7000,0)))</f>
        <v>9.8799999999999999E-2</v>
      </c>
      <c r="L5321" s="55" t="str">
        <f t="shared" si="499"/>
        <v/>
      </c>
      <c r="M5321" s="55">
        <f t="shared" si="497"/>
        <v>39.199999999993906</v>
      </c>
      <c r="N5321" s="59" t="str">
        <f t="shared" si="495"/>
        <v/>
      </c>
      <c r="O5321" s="59" t="str">
        <f t="shared" si="496"/>
        <v/>
      </c>
    </row>
    <row r="5322" spans="1:15" ht="12.5" customHeight="1" x14ac:dyDescent="0.35">
      <c r="A5322" s="61">
        <v>106</v>
      </c>
      <c r="B5322" s="61" t="s">
        <v>54</v>
      </c>
      <c r="C5322" s="70">
        <v>222.40010000000001</v>
      </c>
      <c r="D5322" s="59" t="s">
        <v>50</v>
      </c>
      <c r="E5322" s="61" t="s">
        <v>44</v>
      </c>
      <c r="F5322" s="61" t="s">
        <v>55</v>
      </c>
      <c r="G5322" s="61">
        <v>1E-4</v>
      </c>
      <c r="H5322" s="61">
        <f>IF(OR(G5322="",G5323="",G5324="",G5325=""),"",(SUMIF(A5322:A$7000,A5322,G5322:G$7000)))</f>
        <v>9.8799999999999999E-2</v>
      </c>
      <c r="I5322" s="61">
        <f t="shared" si="498"/>
        <v>106</v>
      </c>
      <c r="J5322" s="61" t="str">
        <f t="shared" si="494"/>
        <v>TaskC</v>
      </c>
      <c r="K5322" s="61">
        <f t="array" ref="K5322">(MAX(IF($A5322=InsertVoiceSwitchActivateLOG!A$1:A$7000,InsertVoiceSwitchActivateLOG!H$1:H$7000,0)))</f>
        <v>9.8799999999999999E-2</v>
      </c>
      <c r="L5322" s="61">
        <f t="shared" si="499"/>
        <v>222.40010000000001</v>
      </c>
      <c r="M5322" s="61">
        <f t="shared" si="497"/>
        <v>24.200000000007549</v>
      </c>
      <c r="N5322" s="59" t="str">
        <f t="shared" si="495"/>
        <v/>
      </c>
      <c r="O5322" s="59" t="str">
        <f t="shared" si="496"/>
        <v/>
      </c>
    </row>
    <row r="5323" spans="1:15" ht="12.5" customHeight="1" x14ac:dyDescent="0.35">
      <c r="A5323" s="2">
        <v>106</v>
      </c>
      <c r="B5323" s="2" t="s">
        <v>54</v>
      </c>
      <c r="C5323" s="69">
        <v>222.42240000000001</v>
      </c>
      <c r="D5323" t="s">
        <v>50</v>
      </c>
      <c r="E5323" s="2" t="s">
        <v>44</v>
      </c>
      <c r="F5323" s="2" t="s">
        <v>55</v>
      </c>
      <c r="G5323" s="2">
        <v>5.9999999999999995E-4</v>
      </c>
      <c r="H5323" s="2">
        <f>IF(OR(G5323="",G5324="",G5325="",G5326=""),"",(SUMIF(A5323:A$7000,A5323,G5323:G$7000)))</f>
        <v>9.8699999999999996E-2</v>
      </c>
      <c r="I5323" s="55" t="str">
        <f t="shared" si="498"/>
        <v/>
      </c>
      <c r="J5323" s="61" t="str">
        <f t="shared" si="494"/>
        <v/>
      </c>
      <c r="K5323" s="55">
        <f t="array" ref="K5323">(MAX(IF($A5323=InsertVoiceSwitchActivateLOG!A$1:A$7000,InsertVoiceSwitchActivateLOG!H$1:H$7000,0)))</f>
        <v>9.8799999999999999E-2</v>
      </c>
      <c r="L5323" s="55" t="str">
        <f t="shared" si="499"/>
        <v/>
      </c>
      <c r="M5323" s="55">
        <f t="shared" si="497"/>
        <v>22.300000000001319</v>
      </c>
      <c r="N5323" s="59">
        <f t="shared" si="495"/>
        <v>106</v>
      </c>
      <c r="O5323" s="59">
        <f t="shared" si="496"/>
        <v>1</v>
      </c>
    </row>
    <row r="5324" spans="1:15" ht="12.5" customHeight="1" x14ac:dyDescent="0.35">
      <c r="A5324" s="61">
        <v>106</v>
      </c>
      <c r="B5324" s="61" t="s">
        <v>54</v>
      </c>
      <c r="C5324" s="70">
        <v>222.4435</v>
      </c>
      <c r="D5324" s="59" t="s">
        <v>50</v>
      </c>
      <c r="E5324" s="61" t="s">
        <v>44</v>
      </c>
      <c r="F5324" s="61" t="s">
        <v>55</v>
      </c>
      <c r="G5324" s="61">
        <v>5.9999999999999995E-4</v>
      </c>
      <c r="H5324" s="61">
        <f>IF(OR(G5324="",G5325="",G5326="",G5327=""),"",(SUMIF(A5324:A$7000,A5324,G5324:G$7000)))</f>
        <v>9.8099999999999993E-2</v>
      </c>
      <c r="I5324" s="61" t="str">
        <f t="shared" si="498"/>
        <v/>
      </c>
      <c r="J5324" s="61" t="str">
        <f t="shared" si="494"/>
        <v/>
      </c>
      <c r="K5324" s="61">
        <f t="array" ref="K5324">(MAX(IF($A5324=InsertVoiceSwitchActivateLOG!A$1:A$7000,InsertVoiceSwitchActivateLOG!H$1:H$7000,0)))</f>
        <v>9.8799999999999999E-2</v>
      </c>
      <c r="L5324" s="61" t="str">
        <f t="shared" si="499"/>
        <v/>
      </c>
      <c r="M5324" s="61">
        <f t="shared" si="497"/>
        <v>21.099999999989905</v>
      </c>
      <c r="N5324" s="59">
        <f t="shared" si="495"/>
        <v>106</v>
      </c>
      <c r="O5324" s="59">
        <f t="shared" si="496"/>
        <v>1</v>
      </c>
    </row>
    <row r="5325" spans="1:15" ht="12.5" customHeight="1" x14ac:dyDescent="0.35">
      <c r="A5325" s="2">
        <v>106</v>
      </c>
      <c r="B5325" s="2" t="s">
        <v>56</v>
      </c>
      <c r="C5325" s="69">
        <v>222.46709999999999</v>
      </c>
      <c r="D5325" t="s">
        <v>50</v>
      </c>
      <c r="E5325" s="2" t="s">
        <v>44</v>
      </c>
      <c r="F5325" s="2" t="s">
        <v>55</v>
      </c>
      <c r="G5325" s="2">
        <v>2.2000000000000001E-3</v>
      </c>
      <c r="H5325" s="2">
        <f>IF(OR(G5325="",G5326="",G5327="",G5328=""),"",(SUMIF(A5325:A$7000,A5325,G5325:G$7000)))</f>
        <v>9.7500000000000003E-2</v>
      </c>
      <c r="I5325" s="55" t="str">
        <f t="shared" si="498"/>
        <v/>
      </c>
      <c r="J5325" s="61" t="str">
        <f t="shared" si="494"/>
        <v/>
      </c>
      <c r="K5325" s="55">
        <f t="array" ref="K5325">(MAX(IF($A5325=InsertVoiceSwitchActivateLOG!A$1:A$7000,InsertVoiceSwitchActivateLOG!H$1:H$7000,0)))</f>
        <v>9.8799999999999999E-2</v>
      </c>
      <c r="L5325" s="55" t="str">
        <f t="shared" si="499"/>
        <v/>
      </c>
      <c r="M5325" s="55">
        <f t="shared" si="497"/>
        <v>23.599999999987631</v>
      </c>
      <c r="N5325" s="59">
        <f t="shared" si="495"/>
        <v>106</v>
      </c>
      <c r="O5325" s="59">
        <f t="shared" si="496"/>
        <v>1</v>
      </c>
    </row>
    <row r="5326" spans="1:15" ht="12.5" customHeight="1" x14ac:dyDescent="0.35">
      <c r="A5326" s="61">
        <v>106</v>
      </c>
      <c r="B5326" s="61" t="s">
        <v>56</v>
      </c>
      <c r="C5326" s="70">
        <v>222.4854</v>
      </c>
      <c r="D5326" s="59" t="s">
        <v>50</v>
      </c>
      <c r="E5326" s="61" t="s">
        <v>44</v>
      </c>
      <c r="F5326" s="61" t="s">
        <v>55</v>
      </c>
      <c r="G5326" s="61">
        <v>9.1999999999999998E-3</v>
      </c>
      <c r="H5326" s="61">
        <f>IF(OR(G5326="",G5327="",G5328="",G5329=""),"",(SUMIF(A5326:A$7000,A5326,G5326:G$7000)))</f>
        <v>9.5299999999999996E-2</v>
      </c>
      <c r="I5326" s="61" t="str">
        <f t="shared" si="498"/>
        <v/>
      </c>
      <c r="J5326" s="61" t="str">
        <f t="shared" si="494"/>
        <v/>
      </c>
      <c r="K5326" s="61">
        <f t="array" ref="K5326">(MAX(IF($A5326=InsertVoiceSwitchActivateLOG!A$1:A$7000,InsertVoiceSwitchActivateLOG!H$1:H$7000,0)))</f>
        <v>9.8799999999999999E-2</v>
      </c>
      <c r="L5326" s="61" t="str">
        <f t="shared" si="499"/>
        <v/>
      </c>
      <c r="M5326" s="61">
        <f t="shared" si="497"/>
        <v>18.300000000010641</v>
      </c>
      <c r="N5326" s="59">
        <f t="shared" si="495"/>
        <v>106</v>
      </c>
      <c r="O5326" s="59">
        <f t="shared" si="496"/>
        <v>1</v>
      </c>
    </row>
    <row r="5327" spans="1:15" ht="12.5" customHeight="1" x14ac:dyDescent="0.35">
      <c r="A5327" s="2">
        <v>106</v>
      </c>
      <c r="B5327" s="2" t="s">
        <v>56</v>
      </c>
      <c r="C5327" s="69">
        <v>222.5016</v>
      </c>
      <c r="D5327" t="s">
        <v>50</v>
      </c>
      <c r="E5327" s="2" t="s">
        <v>44</v>
      </c>
      <c r="F5327" s="2" t="s">
        <v>55</v>
      </c>
      <c r="G5327" s="2">
        <v>9.1999999999999998E-3</v>
      </c>
      <c r="H5327" s="2">
        <f>IF(OR(G5327="",G5328="",G5329="",G5330=""),"",(SUMIF(A5327:A$7000,A5327,G5327:G$7000)))</f>
        <v>8.610000000000001E-2</v>
      </c>
      <c r="I5327" s="55" t="str">
        <f t="shared" si="498"/>
        <v/>
      </c>
      <c r="J5327" s="61" t="str">
        <f t="shared" si="494"/>
        <v/>
      </c>
      <c r="K5327" s="55">
        <f t="array" ref="K5327">(MAX(IF($A5327=InsertVoiceSwitchActivateLOG!A$1:A$7000,InsertVoiceSwitchActivateLOG!H$1:H$7000,0)))</f>
        <v>9.8799999999999999E-2</v>
      </c>
      <c r="L5327" s="55" t="str">
        <f t="shared" si="499"/>
        <v/>
      </c>
      <c r="M5327" s="55">
        <f t="shared" si="497"/>
        <v>16.199999999997772</v>
      </c>
      <c r="N5327" s="59">
        <f t="shared" si="495"/>
        <v>106</v>
      </c>
      <c r="O5327" s="59">
        <f t="shared" si="496"/>
        <v>-1</v>
      </c>
    </row>
    <row r="5328" spans="1:15" ht="12.5" customHeight="1" x14ac:dyDescent="0.35">
      <c r="A5328" s="61">
        <v>106</v>
      </c>
      <c r="B5328" s="61" t="s">
        <v>56</v>
      </c>
      <c r="C5328" s="70">
        <v>222.5171</v>
      </c>
      <c r="D5328" s="59" t="s">
        <v>50</v>
      </c>
      <c r="E5328" s="61" t="s">
        <v>44</v>
      </c>
      <c r="F5328" s="61" t="s">
        <v>55</v>
      </c>
      <c r="G5328" s="61">
        <v>1.9E-3</v>
      </c>
      <c r="H5328" s="61">
        <f>IF(OR(G5328="",G5329="",G5330="",G5331=""),"",(SUMIF(A5328:A$7000,A5328,G5328:G$7000)))</f>
        <v>7.6899999999999996E-2</v>
      </c>
      <c r="I5328" s="61" t="str">
        <f t="shared" si="498"/>
        <v/>
      </c>
      <c r="J5328" s="61" t="str">
        <f t="shared" si="494"/>
        <v/>
      </c>
      <c r="K5328" s="61">
        <f t="array" ref="K5328">(MAX(IF($A5328=InsertVoiceSwitchActivateLOG!A$1:A$7000,InsertVoiceSwitchActivateLOG!H$1:H$7000,0)))</f>
        <v>9.8799999999999999E-2</v>
      </c>
      <c r="L5328" s="61" t="str">
        <f t="shared" si="499"/>
        <v/>
      </c>
      <c r="M5328" s="61">
        <f t="shared" si="497"/>
        <v>15.500000000002956</v>
      </c>
      <c r="N5328" s="59">
        <f t="shared" si="495"/>
        <v>106</v>
      </c>
      <c r="O5328" s="59">
        <f t="shared" si="496"/>
        <v>1</v>
      </c>
    </row>
    <row r="5329" spans="1:15" ht="12.5" customHeight="1" x14ac:dyDescent="0.35">
      <c r="A5329" s="2">
        <v>106</v>
      </c>
      <c r="B5329" s="2" t="s">
        <v>56</v>
      </c>
      <c r="C5329" s="69">
        <v>222.53360000000001</v>
      </c>
      <c r="D5329" t="s">
        <v>50</v>
      </c>
      <c r="E5329" s="2" t="s">
        <v>44</v>
      </c>
      <c r="F5329" s="2" t="s">
        <v>55</v>
      </c>
      <c r="G5329" s="2">
        <v>1.9E-3</v>
      </c>
      <c r="H5329" s="2">
        <f>IF(OR(G5329="",G5330="",G5331="",G5332=""),"",(SUMIF(A5329:A$7000,A5329,G5329:G$7000)))</f>
        <v>7.4999999999999997E-2</v>
      </c>
      <c r="I5329" s="55" t="str">
        <f t="shared" si="498"/>
        <v/>
      </c>
      <c r="J5329" s="61" t="str">
        <f t="shared" ref="J5329:J5392" si="500">IF(L5329="","",(VLOOKUP(A5329,A5329:E12313,5,FALSE)))</f>
        <v/>
      </c>
      <c r="K5329" s="55">
        <f t="array" ref="K5329">(MAX(IF($A5329=InsertVoiceSwitchActivateLOG!A$1:A$7000,InsertVoiceSwitchActivateLOG!H$1:H$7000,0)))</f>
        <v>9.8799999999999999E-2</v>
      </c>
      <c r="L5329" s="55" t="str">
        <f t="shared" si="499"/>
        <v/>
      </c>
      <c r="M5329" s="55">
        <f t="shared" si="497"/>
        <v>16.500000000007731</v>
      </c>
      <c r="N5329" s="59">
        <f t="shared" ref="N5329:N5392" si="501">IF(AND(G5329&gt;0,G5330&gt;0,G5328&gt;0),A5329,"")</f>
        <v>106</v>
      </c>
      <c r="O5329" s="59">
        <f t="shared" ref="O5329:O5392" si="502">IF(N5329="","",(IF(G5329&gt;G5330,-1,1)))</f>
        <v>1</v>
      </c>
    </row>
    <row r="5330" spans="1:15" ht="12.5" customHeight="1" x14ac:dyDescent="0.35">
      <c r="A5330" s="61">
        <v>106</v>
      </c>
      <c r="B5330" s="61" t="s">
        <v>56</v>
      </c>
      <c r="C5330" s="70">
        <v>222.5515</v>
      </c>
      <c r="D5330" s="59" t="s">
        <v>50</v>
      </c>
      <c r="E5330" s="61" t="s">
        <v>44</v>
      </c>
      <c r="F5330" s="61" t="s">
        <v>55</v>
      </c>
      <c r="G5330" s="61">
        <v>2.5999999999999999E-3</v>
      </c>
      <c r="H5330" s="61">
        <f>IF(OR(G5330="",G5331="",G5332="",G5333=""),"",(SUMIF(A5330:A$7000,A5330,G5330:G$7000)))</f>
        <v>7.3099999999999998E-2</v>
      </c>
      <c r="I5330" s="61" t="str">
        <f t="shared" si="498"/>
        <v/>
      </c>
      <c r="J5330" s="61" t="str">
        <f t="shared" si="500"/>
        <v/>
      </c>
      <c r="K5330" s="61">
        <f t="array" ref="K5330">(MAX(IF($A5330=InsertVoiceSwitchActivateLOG!A$1:A$7000,InsertVoiceSwitchActivateLOG!H$1:H$7000,0)))</f>
        <v>9.8799999999999999E-2</v>
      </c>
      <c r="L5330" s="61" t="str">
        <f t="shared" si="499"/>
        <v/>
      </c>
      <c r="M5330" s="61">
        <f t="shared" ref="M5330:M5393" si="503">IF(A5330=A5329,ABS(C5330-C5329),0)*1000</f>
        <v>17.899999999997362</v>
      </c>
      <c r="N5330" s="59">
        <f t="shared" si="501"/>
        <v>106</v>
      </c>
      <c r="O5330" s="59">
        <f t="shared" si="502"/>
        <v>-1</v>
      </c>
    </row>
    <row r="5331" spans="1:15" ht="12.5" customHeight="1" x14ac:dyDescent="0.35">
      <c r="A5331" s="2">
        <v>106</v>
      </c>
      <c r="B5331" s="2" t="s">
        <v>56</v>
      </c>
      <c r="C5331" s="69">
        <v>222.5676</v>
      </c>
      <c r="D5331" t="s">
        <v>50</v>
      </c>
      <c r="E5331" s="2" t="s">
        <v>44</v>
      </c>
      <c r="F5331" s="2" t="s">
        <v>55</v>
      </c>
      <c r="G5331" s="2">
        <v>1.9E-3</v>
      </c>
      <c r="H5331" s="2">
        <f>IF(OR(G5331="",G5332="",G5333="",G5334=""),"",(SUMIF(A5331:A$7000,A5331,G5331:G$7000)))</f>
        <v>7.0499999999999993E-2</v>
      </c>
      <c r="I5331" s="55" t="str">
        <f t="shared" si="498"/>
        <v/>
      </c>
      <c r="J5331" s="61" t="str">
        <f t="shared" si="500"/>
        <v/>
      </c>
      <c r="K5331" s="55">
        <f t="array" ref="K5331">(MAX(IF($A5331=InsertVoiceSwitchActivateLOG!A$1:A$7000,InsertVoiceSwitchActivateLOG!H$1:H$7000,0)))</f>
        <v>9.8799999999999999E-2</v>
      </c>
      <c r="L5331" s="55" t="str">
        <f t="shared" si="499"/>
        <v/>
      </c>
      <c r="M5331" s="55">
        <f t="shared" si="503"/>
        <v>16.099999999994452</v>
      </c>
      <c r="N5331" s="59">
        <f t="shared" si="501"/>
        <v>106</v>
      </c>
      <c r="O5331" s="59">
        <f t="shared" si="502"/>
        <v>-1</v>
      </c>
    </row>
    <row r="5332" spans="1:15" ht="12.5" customHeight="1" x14ac:dyDescent="0.35">
      <c r="A5332" s="61">
        <v>106</v>
      </c>
      <c r="B5332" s="61" t="s">
        <v>56</v>
      </c>
      <c r="C5332" s="70">
        <v>222.58369999999999</v>
      </c>
      <c r="D5332" s="59" t="s">
        <v>50</v>
      </c>
      <c r="E5332" s="61" t="s">
        <v>44</v>
      </c>
      <c r="F5332" s="61" t="s">
        <v>55</v>
      </c>
      <c r="G5332" s="61">
        <v>1.5E-3</v>
      </c>
      <c r="H5332" s="61">
        <f>IF(OR(G5332="",G5333="",G5334="",G5335=""),"",(SUMIF(A5332:A$7000,A5332,G5332:G$7000)))</f>
        <v>6.8599999999999994E-2</v>
      </c>
      <c r="I5332" s="61" t="str">
        <f t="shared" si="498"/>
        <v/>
      </c>
      <c r="J5332" s="61" t="str">
        <f t="shared" si="500"/>
        <v/>
      </c>
      <c r="K5332" s="61">
        <f t="array" ref="K5332">(MAX(IF($A5332=InsertVoiceSwitchActivateLOG!A$1:A$7000,InsertVoiceSwitchActivateLOG!H$1:H$7000,0)))</f>
        <v>9.8799999999999999E-2</v>
      </c>
      <c r="L5332" s="61" t="str">
        <f t="shared" si="499"/>
        <v/>
      </c>
      <c r="M5332" s="61">
        <f t="shared" si="503"/>
        <v>16.099999999994452</v>
      </c>
      <c r="N5332" s="59">
        <f t="shared" si="501"/>
        <v>106</v>
      </c>
      <c r="O5332" s="59">
        <f t="shared" si="502"/>
        <v>-1</v>
      </c>
    </row>
    <row r="5333" spans="1:15" ht="12.5" customHeight="1" x14ac:dyDescent="0.35">
      <c r="A5333" s="2">
        <v>106</v>
      </c>
      <c r="B5333" s="2" t="s">
        <v>54</v>
      </c>
      <c r="C5333" s="69">
        <v>222.60149999999999</v>
      </c>
      <c r="D5333" t="s">
        <v>50</v>
      </c>
      <c r="E5333" s="2" t="s">
        <v>44</v>
      </c>
      <c r="F5333" s="2" t="s">
        <v>55</v>
      </c>
      <c r="G5333" s="2">
        <v>4.0000000000000002E-4</v>
      </c>
      <c r="H5333" s="2">
        <f>IF(OR(G5333="",G5334="",G5335="",G5336=""),"",(SUMIF(A5333:A$7000,A5333,G5333:G$7000)))</f>
        <v>6.7099999999999993E-2</v>
      </c>
      <c r="I5333" s="55" t="str">
        <f t="shared" si="498"/>
        <v/>
      </c>
      <c r="J5333" s="61" t="str">
        <f t="shared" si="500"/>
        <v/>
      </c>
      <c r="K5333" s="55">
        <f t="array" ref="K5333">(MAX(IF($A5333=InsertVoiceSwitchActivateLOG!A$1:A$7000,InsertVoiceSwitchActivateLOG!H$1:H$7000,0)))</f>
        <v>9.8799999999999999E-2</v>
      </c>
      <c r="L5333" s="55" t="str">
        <f t="shared" si="499"/>
        <v/>
      </c>
      <c r="M5333" s="55">
        <f t="shared" si="503"/>
        <v>17.799999999994043</v>
      </c>
      <c r="N5333" s="59">
        <f t="shared" si="501"/>
        <v>106</v>
      </c>
      <c r="O5333" s="59">
        <f t="shared" si="502"/>
        <v>-1</v>
      </c>
    </row>
    <row r="5334" spans="1:15" ht="12.5" customHeight="1" x14ac:dyDescent="0.35">
      <c r="A5334" s="61">
        <v>106</v>
      </c>
      <c r="B5334" s="61" t="s">
        <v>54</v>
      </c>
      <c r="C5334" s="70">
        <v>222.61869999999999</v>
      </c>
      <c r="D5334" s="59" t="s">
        <v>50</v>
      </c>
      <c r="E5334" s="61" t="s">
        <v>44</v>
      </c>
      <c r="F5334" s="61" t="s">
        <v>55</v>
      </c>
      <c r="G5334" s="61">
        <v>2.9999999999999997E-4</v>
      </c>
      <c r="H5334" s="61">
        <f>IF(OR(G5334="",G5335="",G5336="",G5337=""),"",(SUMIF(A5334:A$7000,A5334,G5334:G$7000)))</f>
        <v>6.6699999999999995E-2</v>
      </c>
      <c r="I5334" s="61" t="str">
        <f t="shared" si="498"/>
        <v/>
      </c>
      <c r="J5334" s="61" t="str">
        <f t="shared" si="500"/>
        <v/>
      </c>
      <c r="K5334" s="61">
        <f t="array" ref="K5334">(MAX(IF($A5334=InsertVoiceSwitchActivateLOG!A$1:A$7000,InsertVoiceSwitchActivateLOG!H$1:H$7000,0)))</f>
        <v>9.8799999999999999E-2</v>
      </c>
      <c r="L5334" s="61" t="str">
        <f t="shared" si="499"/>
        <v/>
      </c>
      <c r="M5334" s="61">
        <f t="shared" si="503"/>
        <v>17.200000000002547</v>
      </c>
      <c r="N5334" s="59">
        <f t="shared" si="501"/>
        <v>106</v>
      </c>
      <c r="O5334" s="59">
        <f t="shared" si="502"/>
        <v>1</v>
      </c>
    </row>
    <row r="5335" spans="1:15" ht="12.5" customHeight="1" x14ac:dyDescent="0.35">
      <c r="A5335" s="2">
        <v>106</v>
      </c>
      <c r="B5335" s="2" t="s">
        <v>54</v>
      </c>
      <c r="C5335" s="69">
        <v>222.63460000000001</v>
      </c>
      <c r="D5335" t="s">
        <v>50</v>
      </c>
      <c r="E5335" s="2" t="s">
        <v>44</v>
      </c>
      <c r="F5335" s="2" t="s">
        <v>55</v>
      </c>
      <c r="G5335" s="2">
        <v>8.9999999999999998E-4</v>
      </c>
      <c r="H5335" s="2">
        <f>IF(OR(G5335="",G5336="",G5337="",G5338=""),"",(SUMIF(A5335:A$7000,A5335,G5335:G$7000)))</f>
        <v>6.6400000000000001E-2</v>
      </c>
      <c r="I5335" s="55" t="str">
        <f t="shared" si="498"/>
        <v/>
      </c>
      <c r="J5335" s="61" t="str">
        <f t="shared" si="500"/>
        <v/>
      </c>
      <c r="K5335" s="55">
        <f t="array" ref="K5335">(MAX(IF($A5335=InsertVoiceSwitchActivateLOG!A$1:A$7000,InsertVoiceSwitchActivateLOG!H$1:H$7000,0)))</f>
        <v>9.8799999999999999E-2</v>
      </c>
      <c r="L5335" s="55" t="str">
        <f t="shared" si="499"/>
        <v/>
      </c>
      <c r="M5335" s="55">
        <f t="shared" si="503"/>
        <v>15.900000000016234</v>
      </c>
      <c r="N5335" s="59">
        <f t="shared" si="501"/>
        <v>106</v>
      </c>
      <c r="O5335" s="59">
        <f t="shared" si="502"/>
        <v>1</v>
      </c>
    </row>
    <row r="5336" spans="1:15" ht="12.5" customHeight="1" x14ac:dyDescent="0.35">
      <c r="A5336" s="61">
        <v>106</v>
      </c>
      <c r="B5336" s="61" t="s">
        <v>54</v>
      </c>
      <c r="C5336" s="70">
        <v>222.65110000000001</v>
      </c>
      <c r="D5336" s="59" t="s">
        <v>50</v>
      </c>
      <c r="E5336" s="61" t="s">
        <v>44</v>
      </c>
      <c r="F5336" s="61" t="s">
        <v>55</v>
      </c>
      <c r="G5336" s="61">
        <v>8.9999999999999998E-4</v>
      </c>
      <c r="H5336" s="61">
        <f>IF(OR(G5336="",G5337="",G5338="",G5339=""),"",(SUMIF(A5336:A$7000,A5336,G5336:G$7000)))</f>
        <v>6.5500000000000003E-2</v>
      </c>
      <c r="I5336" s="61" t="str">
        <f t="shared" si="498"/>
        <v/>
      </c>
      <c r="J5336" s="61" t="str">
        <f t="shared" si="500"/>
        <v/>
      </c>
      <c r="K5336" s="61">
        <f t="array" ref="K5336">(MAX(IF($A5336=InsertVoiceSwitchActivateLOG!A$1:A$7000,InsertVoiceSwitchActivateLOG!H$1:H$7000,0)))</f>
        <v>9.8799999999999999E-2</v>
      </c>
      <c r="L5336" s="61" t="str">
        <f t="shared" si="499"/>
        <v/>
      </c>
      <c r="M5336" s="61">
        <f t="shared" si="503"/>
        <v>16.500000000007731</v>
      </c>
      <c r="N5336" s="59">
        <f t="shared" si="501"/>
        <v>106</v>
      </c>
      <c r="O5336" s="59">
        <f t="shared" si="502"/>
        <v>1</v>
      </c>
    </row>
    <row r="5337" spans="1:15" ht="12.5" customHeight="1" x14ac:dyDescent="0.35">
      <c r="A5337" s="2">
        <v>106</v>
      </c>
      <c r="B5337" s="2" t="s">
        <v>56</v>
      </c>
      <c r="C5337" s="69">
        <v>222.66730000000001</v>
      </c>
      <c r="D5337" t="s">
        <v>50</v>
      </c>
      <c r="E5337" s="2" t="s">
        <v>44</v>
      </c>
      <c r="F5337" s="2" t="s">
        <v>55</v>
      </c>
      <c r="G5337" s="2">
        <v>2.2000000000000001E-3</v>
      </c>
      <c r="H5337" s="2">
        <f>IF(OR(G5337="",G5338="",G5339="",G5340=""),"",(SUMIF(A5337:A$7000,A5337,G5337:G$7000)))</f>
        <v>6.4599999999999991E-2</v>
      </c>
      <c r="I5337" s="55" t="str">
        <f t="shared" si="498"/>
        <v/>
      </c>
      <c r="J5337" s="61" t="str">
        <f t="shared" si="500"/>
        <v/>
      </c>
      <c r="K5337" s="55">
        <f t="array" ref="K5337">(MAX(IF($A5337=InsertVoiceSwitchActivateLOG!A$1:A$7000,InsertVoiceSwitchActivateLOG!H$1:H$7000,0)))</f>
        <v>9.8799999999999999E-2</v>
      </c>
      <c r="L5337" s="55" t="str">
        <f t="shared" si="499"/>
        <v/>
      </c>
      <c r="M5337" s="55">
        <f t="shared" si="503"/>
        <v>16.199999999997772</v>
      </c>
      <c r="N5337" s="59">
        <f t="shared" si="501"/>
        <v>106</v>
      </c>
      <c r="O5337" s="59">
        <f t="shared" si="502"/>
        <v>1</v>
      </c>
    </row>
    <row r="5338" spans="1:15" ht="12.5" customHeight="1" x14ac:dyDescent="0.35">
      <c r="A5338" s="61">
        <v>106</v>
      </c>
      <c r="B5338" s="61" t="s">
        <v>56</v>
      </c>
      <c r="C5338" s="70">
        <v>222.68440000000001</v>
      </c>
      <c r="D5338" s="59" t="s">
        <v>50</v>
      </c>
      <c r="E5338" s="61" t="s">
        <v>44</v>
      </c>
      <c r="F5338" s="61" t="s">
        <v>55</v>
      </c>
      <c r="G5338" s="61">
        <v>4.7999999999999996E-3</v>
      </c>
      <c r="H5338" s="61">
        <f>IF(OR(G5338="",G5339="",G5340="",G5341=""),"",(SUMIF(A5338:A$7000,A5338,G5338:G$7000)))</f>
        <v>6.2400000000000004E-2</v>
      </c>
      <c r="I5338" s="61" t="str">
        <f t="shared" ref="I5338:I5401" si="504">IF(L5338="","",A5338)</f>
        <v/>
      </c>
      <c r="J5338" s="61" t="str">
        <f t="shared" si="500"/>
        <v/>
      </c>
      <c r="K5338" s="61">
        <f t="array" ref="K5338">(MAX(IF($A5338=InsertVoiceSwitchActivateLOG!A$1:A$7000,InsertVoiceSwitchActivateLOG!H$1:H$7000,0)))</f>
        <v>9.8799999999999999E-2</v>
      </c>
      <c r="L5338" s="61" t="str">
        <f t="shared" ref="L5338:L5401" si="505">IF(H5338="","",IF(AND(H5337="",H5336="",H5335=""),C5338,""))</f>
        <v/>
      </c>
      <c r="M5338" s="61">
        <f t="shared" si="503"/>
        <v>17.099999999999227</v>
      </c>
      <c r="N5338" s="59">
        <f t="shared" si="501"/>
        <v>106</v>
      </c>
      <c r="O5338" s="59">
        <f t="shared" si="502"/>
        <v>1</v>
      </c>
    </row>
    <row r="5339" spans="1:15" ht="12.5" customHeight="1" x14ac:dyDescent="0.35">
      <c r="A5339" s="2">
        <v>106</v>
      </c>
      <c r="B5339" s="2" t="s">
        <v>56</v>
      </c>
      <c r="C5339" s="69">
        <v>222.7004</v>
      </c>
      <c r="D5339" t="s">
        <v>50</v>
      </c>
      <c r="E5339" s="2" t="s">
        <v>44</v>
      </c>
      <c r="F5339" s="2" t="s">
        <v>55</v>
      </c>
      <c r="G5339" s="2">
        <v>4.7999999999999996E-3</v>
      </c>
      <c r="H5339" s="2">
        <f>IF(OR(G5339="",G5340="",G5341="",G5342=""),"",(SUMIF(A5339:A$7000,A5339,G5339:G$7000)))</f>
        <v>5.7599999999999998E-2</v>
      </c>
      <c r="I5339" s="55" t="str">
        <f t="shared" si="504"/>
        <v/>
      </c>
      <c r="J5339" s="61" t="str">
        <f t="shared" si="500"/>
        <v/>
      </c>
      <c r="K5339" s="55">
        <f t="array" ref="K5339">(MAX(IF($A5339=InsertVoiceSwitchActivateLOG!A$1:A$7000,InsertVoiceSwitchActivateLOG!H$1:H$7000,0)))</f>
        <v>9.8799999999999999E-2</v>
      </c>
      <c r="L5339" s="55" t="str">
        <f t="shared" si="505"/>
        <v/>
      </c>
      <c r="M5339" s="55">
        <f t="shared" si="503"/>
        <v>15.999999999991132</v>
      </c>
      <c r="N5339" s="59">
        <f t="shared" si="501"/>
        <v>106</v>
      </c>
      <c r="O5339" s="59">
        <f t="shared" si="502"/>
        <v>1</v>
      </c>
    </row>
    <row r="5340" spans="1:15" ht="12.5" customHeight="1" x14ac:dyDescent="0.35">
      <c r="A5340" s="61">
        <v>106</v>
      </c>
      <c r="B5340" s="61" t="s">
        <v>56</v>
      </c>
      <c r="C5340" s="70">
        <v>222.71950000000001</v>
      </c>
      <c r="D5340" s="59" t="s">
        <v>50</v>
      </c>
      <c r="E5340" s="61" t="s">
        <v>44</v>
      </c>
      <c r="F5340" s="61" t="s">
        <v>55</v>
      </c>
      <c r="G5340" s="61">
        <v>8.6E-3</v>
      </c>
      <c r="H5340" s="61">
        <f>IF(OR(G5340="",G5341="",G5342="",G5343=""),"",(SUMIF(A5340:A$7000,A5340,G5340:G$7000)))</f>
        <v>5.28E-2</v>
      </c>
      <c r="I5340" s="61" t="str">
        <f t="shared" si="504"/>
        <v/>
      </c>
      <c r="J5340" s="61" t="str">
        <f t="shared" si="500"/>
        <v/>
      </c>
      <c r="K5340" s="61">
        <f t="array" ref="K5340">(MAX(IF($A5340=InsertVoiceSwitchActivateLOG!A$1:A$7000,InsertVoiceSwitchActivateLOG!H$1:H$7000,0)))</f>
        <v>9.8799999999999999E-2</v>
      </c>
      <c r="L5340" s="61" t="str">
        <f t="shared" si="505"/>
        <v/>
      </c>
      <c r="M5340" s="61">
        <f t="shared" si="503"/>
        <v>19.100000000008777</v>
      </c>
      <c r="N5340" s="59">
        <f t="shared" si="501"/>
        <v>106</v>
      </c>
      <c r="O5340" s="59">
        <f t="shared" si="502"/>
        <v>-1</v>
      </c>
    </row>
    <row r="5341" spans="1:15" ht="12.5" customHeight="1" x14ac:dyDescent="0.35">
      <c r="A5341" s="2">
        <v>106</v>
      </c>
      <c r="B5341" s="2" t="s">
        <v>56</v>
      </c>
      <c r="C5341" s="69">
        <v>222.7353</v>
      </c>
      <c r="D5341" t="s">
        <v>50</v>
      </c>
      <c r="E5341" s="2" t="s">
        <v>44</v>
      </c>
      <c r="F5341" s="2" t="s">
        <v>55</v>
      </c>
      <c r="G5341" s="2">
        <v>3.5000000000000001E-3</v>
      </c>
      <c r="H5341" s="2">
        <f>IF(OR(G5341="",G5342="",G5343="",G5344=""),"",(SUMIF(A5341:A$7000,A5341,G5341:G$7000)))</f>
        <v>4.4200000000000003E-2</v>
      </c>
      <c r="I5341" s="55" t="str">
        <f t="shared" si="504"/>
        <v/>
      </c>
      <c r="J5341" s="61" t="str">
        <f t="shared" si="500"/>
        <v/>
      </c>
      <c r="K5341" s="55">
        <f t="array" ref="K5341">(MAX(IF($A5341=InsertVoiceSwitchActivateLOG!A$1:A$7000,InsertVoiceSwitchActivateLOG!H$1:H$7000,0)))</f>
        <v>9.8799999999999999E-2</v>
      </c>
      <c r="L5341" s="55" t="str">
        <f t="shared" si="505"/>
        <v/>
      </c>
      <c r="M5341" s="55">
        <f t="shared" si="503"/>
        <v>15.799999999984493</v>
      </c>
      <c r="N5341" s="59">
        <f t="shared" si="501"/>
        <v>106</v>
      </c>
      <c r="O5341" s="59">
        <f t="shared" si="502"/>
        <v>1</v>
      </c>
    </row>
    <row r="5342" spans="1:15" ht="12.5" customHeight="1" x14ac:dyDescent="0.35">
      <c r="A5342" s="61">
        <v>106</v>
      </c>
      <c r="B5342" s="61" t="s">
        <v>56</v>
      </c>
      <c r="C5342" s="70">
        <v>222.75069999999999</v>
      </c>
      <c r="D5342" s="59" t="s">
        <v>50</v>
      </c>
      <c r="E5342" s="61" t="s">
        <v>44</v>
      </c>
      <c r="F5342" s="61" t="s">
        <v>55</v>
      </c>
      <c r="G5342" s="61">
        <v>3.5000000000000001E-3</v>
      </c>
      <c r="H5342" s="61">
        <f>IF(OR(G5342="",G5343="",G5344="",G5345=""),"",(SUMIF(A5342:A$7000,A5342,G5342:G$7000)))</f>
        <v>4.07E-2</v>
      </c>
      <c r="I5342" s="61" t="str">
        <f t="shared" si="504"/>
        <v/>
      </c>
      <c r="J5342" s="61" t="str">
        <f t="shared" si="500"/>
        <v/>
      </c>
      <c r="K5342" s="61">
        <f t="array" ref="K5342">(MAX(IF($A5342=InsertVoiceSwitchActivateLOG!A$1:A$7000,InsertVoiceSwitchActivateLOG!H$1:H$7000,0)))</f>
        <v>9.8799999999999999E-2</v>
      </c>
      <c r="L5342" s="61" t="str">
        <f t="shared" si="505"/>
        <v/>
      </c>
      <c r="M5342" s="61">
        <f t="shared" si="503"/>
        <v>15.399999999999636</v>
      </c>
      <c r="N5342" s="59">
        <f t="shared" si="501"/>
        <v>106</v>
      </c>
      <c r="O5342" s="59">
        <f t="shared" si="502"/>
        <v>-1</v>
      </c>
    </row>
    <row r="5343" spans="1:15" ht="12.5" customHeight="1" x14ac:dyDescent="0.35">
      <c r="A5343" s="2">
        <v>106</v>
      </c>
      <c r="B5343" s="2" t="s">
        <v>56</v>
      </c>
      <c r="C5343" s="69">
        <v>222.76769999999999</v>
      </c>
      <c r="D5343" t="s">
        <v>50</v>
      </c>
      <c r="E5343" s="2" t="s">
        <v>44</v>
      </c>
      <c r="F5343" s="2" t="s">
        <v>55</v>
      </c>
      <c r="G5343" s="2">
        <v>1.9E-3</v>
      </c>
      <c r="H5343" s="2">
        <f>IF(OR(G5343="",G5344="",G5345="",G5346=""),"",(SUMIF(A5343:A$7000,A5343,G5343:G$7000)))</f>
        <v>3.7200000000000004E-2</v>
      </c>
      <c r="I5343" s="55" t="str">
        <f t="shared" si="504"/>
        <v/>
      </c>
      <c r="J5343" s="61" t="str">
        <f t="shared" si="500"/>
        <v/>
      </c>
      <c r="K5343" s="55">
        <f t="array" ref="K5343">(MAX(IF($A5343=InsertVoiceSwitchActivateLOG!A$1:A$7000,InsertVoiceSwitchActivateLOG!H$1:H$7000,0)))</f>
        <v>9.8799999999999999E-2</v>
      </c>
      <c r="L5343" s="55" t="str">
        <f t="shared" si="505"/>
        <v/>
      </c>
      <c r="M5343" s="55">
        <f t="shared" si="503"/>
        <v>16.999999999995907</v>
      </c>
      <c r="N5343" s="59">
        <f t="shared" si="501"/>
        <v>106</v>
      </c>
      <c r="O5343" s="59">
        <f t="shared" si="502"/>
        <v>1</v>
      </c>
    </row>
    <row r="5344" spans="1:15" ht="12.5" customHeight="1" x14ac:dyDescent="0.35">
      <c r="A5344" s="61">
        <v>106</v>
      </c>
      <c r="B5344" s="61" t="s">
        <v>56</v>
      </c>
      <c r="C5344" s="70">
        <v>222.78710000000001</v>
      </c>
      <c r="D5344" s="59" t="s">
        <v>50</v>
      </c>
      <c r="E5344" s="61" t="s">
        <v>44</v>
      </c>
      <c r="F5344" s="61" t="s">
        <v>55</v>
      </c>
      <c r="G5344" s="61">
        <v>3.8999999999999998E-3</v>
      </c>
      <c r="H5344" s="61">
        <f>IF(OR(G5344="",G5345="",G5346="",G5347=""),"",(SUMIF(A5344:A$7000,A5344,G5344:G$7000)))</f>
        <v>3.5299999999999998E-2</v>
      </c>
      <c r="I5344" s="61" t="str">
        <f t="shared" si="504"/>
        <v/>
      </c>
      <c r="J5344" s="61" t="str">
        <f t="shared" si="500"/>
        <v/>
      </c>
      <c r="K5344" s="61">
        <f t="array" ref="K5344">(MAX(IF($A5344=InsertVoiceSwitchActivateLOG!A$1:A$7000,InsertVoiceSwitchActivateLOG!H$1:H$7000,0)))</f>
        <v>9.8799999999999999E-2</v>
      </c>
      <c r="L5344" s="61" t="str">
        <f t="shared" si="505"/>
        <v/>
      </c>
      <c r="M5344" s="61">
        <f t="shared" si="503"/>
        <v>19.400000000018736</v>
      </c>
      <c r="N5344" s="59">
        <f t="shared" si="501"/>
        <v>106</v>
      </c>
      <c r="O5344" s="59">
        <f t="shared" si="502"/>
        <v>1</v>
      </c>
    </row>
    <row r="5345" spans="1:15" ht="12.5" customHeight="1" x14ac:dyDescent="0.35">
      <c r="A5345" s="2">
        <v>106</v>
      </c>
      <c r="B5345" s="2" t="s">
        <v>56</v>
      </c>
      <c r="C5345" s="69">
        <v>222.8099</v>
      </c>
      <c r="D5345" t="s">
        <v>50</v>
      </c>
      <c r="E5345" s="2" t="s">
        <v>44</v>
      </c>
      <c r="F5345" s="2" t="s">
        <v>55</v>
      </c>
      <c r="G5345" s="2">
        <v>1.0699999999999999E-2</v>
      </c>
      <c r="H5345" s="2">
        <f>IF(OR(G5345="",G5346="",G5347="",G5348=""),"",(SUMIF(A5345:A$7000,A5345,G5345:G$7000)))</f>
        <v>3.1399999999999997E-2</v>
      </c>
      <c r="I5345" s="55" t="str">
        <f t="shared" si="504"/>
        <v/>
      </c>
      <c r="J5345" s="61" t="str">
        <f t="shared" si="500"/>
        <v/>
      </c>
      <c r="K5345" s="55">
        <f t="array" ref="K5345">(MAX(IF($A5345=InsertVoiceSwitchActivateLOG!A$1:A$7000,InsertVoiceSwitchActivateLOG!H$1:H$7000,0)))</f>
        <v>9.8799999999999999E-2</v>
      </c>
      <c r="L5345" s="55" t="str">
        <f t="shared" si="505"/>
        <v/>
      </c>
      <c r="M5345" s="55">
        <f t="shared" si="503"/>
        <v>22.799999999989495</v>
      </c>
      <c r="N5345" s="59">
        <f t="shared" si="501"/>
        <v>106</v>
      </c>
      <c r="O5345" s="59">
        <f t="shared" si="502"/>
        <v>1</v>
      </c>
    </row>
    <row r="5346" spans="1:15" ht="12.5" customHeight="1" x14ac:dyDescent="0.35">
      <c r="A5346" s="61">
        <v>106</v>
      </c>
      <c r="B5346" s="61" t="s">
        <v>56</v>
      </c>
      <c r="C5346" s="70">
        <v>222.82689999999999</v>
      </c>
      <c r="D5346" s="59" t="s">
        <v>50</v>
      </c>
      <c r="E5346" s="61" t="s">
        <v>44</v>
      </c>
      <c r="F5346" s="61" t="s">
        <v>55</v>
      </c>
      <c r="G5346" s="61">
        <v>1.0699999999999999E-2</v>
      </c>
      <c r="H5346" s="61" t="str">
        <f>IF(OR(G5346="",G5347="",G5348="",G5349=""),"",(SUMIF(A5346:A$7000,A5346,G5346:G$7000)))</f>
        <v/>
      </c>
      <c r="I5346" s="61" t="str">
        <f t="shared" si="504"/>
        <v/>
      </c>
      <c r="J5346" s="61" t="str">
        <f t="shared" si="500"/>
        <v/>
      </c>
      <c r="K5346" s="61">
        <f t="array" ref="K5346">(MAX(IF($A5346=InsertVoiceSwitchActivateLOG!A$1:A$7000,InsertVoiceSwitchActivateLOG!H$1:H$7000,0)))</f>
        <v>9.8799999999999999E-2</v>
      </c>
      <c r="L5346" s="61" t="str">
        <f t="shared" si="505"/>
        <v/>
      </c>
      <c r="M5346" s="61">
        <f t="shared" si="503"/>
        <v>16.999999999995907</v>
      </c>
      <c r="N5346" s="59">
        <f t="shared" si="501"/>
        <v>106</v>
      </c>
      <c r="O5346" s="59">
        <f t="shared" si="502"/>
        <v>-1</v>
      </c>
    </row>
    <row r="5347" spans="1:15" ht="12.5" customHeight="1" x14ac:dyDescent="0.35">
      <c r="A5347" s="2">
        <v>106</v>
      </c>
      <c r="B5347" s="2" t="s">
        <v>56</v>
      </c>
      <c r="C5347" s="69">
        <v>222.8459</v>
      </c>
      <c r="D5347" t="s">
        <v>50</v>
      </c>
      <c r="E5347" s="2" t="s">
        <v>44</v>
      </c>
      <c r="F5347" s="2" t="s">
        <v>55</v>
      </c>
      <c r="G5347" s="2">
        <v>3.3999999999999998E-3</v>
      </c>
      <c r="H5347" s="2" t="str">
        <f>IF(OR(G5347="",G5348="",G5349="",G5350=""),"",(SUMIF(A5347:A$7000,A5347,G5347:G$7000)))</f>
        <v/>
      </c>
      <c r="I5347" s="55" t="str">
        <f t="shared" si="504"/>
        <v/>
      </c>
      <c r="J5347" s="61" t="str">
        <f t="shared" si="500"/>
        <v/>
      </c>
      <c r="K5347" s="55">
        <f t="array" ref="K5347">(MAX(IF($A5347=InsertVoiceSwitchActivateLOG!A$1:A$7000,InsertVoiceSwitchActivateLOG!H$1:H$7000,0)))</f>
        <v>9.8799999999999999E-2</v>
      </c>
      <c r="L5347" s="55" t="str">
        <f t="shared" si="505"/>
        <v/>
      </c>
      <c r="M5347" s="55">
        <f t="shared" si="503"/>
        <v>19.000000000005457</v>
      </c>
      <c r="N5347" s="59">
        <f t="shared" si="501"/>
        <v>106</v>
      </c>
      <c r="O5347" s="59">
        <f t="shared" si="502"/>
        <v>1</v>
      </c>
    </row>
    <row r="5348" spans="1:15" ht="12.5" customHeight="1" x14ac:dyDescent="0.35">
      <c r="A5348" s="61">
        <v>106</v>
      </c>
      <c r="B5348" s="61" t="s">
        <v>56</v>
      </c>
      <c r="C5348" s="70">
        <v>222.86519999999999</v>
      </c>
      <c r="D5348" s="59" t="s">
        <v>50</v>
      </c>
      <c r="E5348" s="61" t="s">
        <v>44</v>
      </c>
      <c r="F5348" s="61" t="s">
        <v>55</v>
      </c>
      <c r="G5348" s="61">
        <v>6.6E-3</v>
      </c>
      <c r="H5348" s="61" t="str">
        <f>IF(OR(G5348="",G5349="",G5350="",G5351=""),"",(SUMIF(A5348:A$7000,A5348,G5348:G$7000)))</f>
        <v/>
      </c>
      <c r="I5348" s="61" t="str">
        <f t="shared" si="504"/>
        <v/>
      </c>
      <c r="J5348" s="61" t="str">
        <f t="shared" si="500"/>
        <v/>
      </c>
      <c r="K5348" s="61">
        <f t="array" ref="K5348">(MAX(IF($A5348=InsertVoiceSwitchActivateLOG!A$1:A$7000,InsertVoiceSwitchActivateLOG!H$1:H$7000,0)))</f>
        <v>9.8799999999999999E-2</v>
      </c>
      <c r="L5348" s="61" t="str">
        <f t="shared" si="505"/>
        <v/>
      </c>
      <c r="M5348" s="61">
        <f t="shared" si="503"/>
        <v>19.299999999986994</v>
      </c>
      <c r="N5348" s="59" t="str">
        <f t="shared" si="501"/>
        <v/>
      </c>
      <c r="O5348" s="59" t="str">
        <f t="shared" si="502"/>
        <v/>
      </c>
    </row>
    <row r="5349" spans="1:15" ht="12.5" customHeight="1" x14ac:dyDescent="0.35">
      <c r="A5349" s="2">
        <v>107</v>
      </c>
      <c r="B5349" s="2" t="s">
        <v>54</v>
      </c>
      <c r="C5349" s="69">
        <v>223.88319999999999</v>
      </c>
      <c r="D5349" t="s">
        <v>50</v>
      </c>
      <c r="E5349" s="2" t="s">
        <v>43</v>
      </c>
      <c r="F5349" s="2" t="s">
        <v>55</v>
      </c>
      <c r="G5349" s="2"/>
      <c r="H5349" s="2" t="str">
        <f>IF(OR(G5349="",G5350="",G5351="",G5352=""),"",(SUMIF(A5349:A$7000,A5349,G5349:G$7000)))</f>
        <v/>
      </c>
      <c r="I5349" s="55" t="str">
        <f t="shared" si="504"/>
        <v/>
      </c>
      <c r="J5349" s="61" t="str">
        <f t="shared" si="500"/>
        <v/>
      </c>
      <c r="K5349" s="55">
        <f t="array" ref="K5349">(MAX(IF($A5349=InsertVoiceSwitchActivateLOG!A$1:A$7000,InsertVoiceSwitchActivateLOG!H$1:H$7000,0)))</f>
        <v>2.2000000000000002E-2</v>
      </c>
      <c r="L5349" s="55" t="str">
        <f t="shared" si="505"/>
        <v/>
      </c>
      <c r="M5349" s="55">
        <f t="shared" si="503"/>
        <v>0</v>
      </c>
      <c r="N5349" s="59" t="str">
        <f t="shared" si="501"/>
        <v/>
      </c>
      <c r="O5349" s="59" t="str">
        <f t="shared" si="502"/>
        <v/>
      </c>
    </row>
    <row r="5350" spans="1:15" ht="12.5" customHeight="1" x14ac:dyDescent="0.35">
      <c r="A5350" s="61">
        <v>107</v>
      </c>
      <c r="B5350" s="61" t="s">
        <v>54</v>
      </c>
      <c r="C5350" s="70">
        <v>223.89930000000001</v>
      </c>
      <c r="D5350" s="59" t="s">
        <v>50</v>
      </c>
      <c r="E5350" s="61" t="s">
        <v>43</v>
      </c>
      <c r="F5350" s="61" t="s">
        <v>55</v>
      </c>
      <c r="G5350" s="61"/>
      <c r="H5350" s="61" t="str">
        <f>IF(OR(G5350="",G5351="",G5352="",G5353=""),"",(SUMIF(A5350:A$7000,A5350,G5350:G$7000)))</f>
        <v/>
      </c>
      <c r="I5350" s="61" t="str">
        <f t="shared" si="504"/>
        <v/>
      </c>
      <c r="J5350" s="61" t="str">
        <f t="shared" si="500"/>
        <v/>
      </c>
      <c r="K5350" s="61">
        <f t="array" ref="K5350">(MAX(IF($A5350=InsertVoiceSwitchActivateLOG!A$1:A$7000,InsertVoiceSwitchActivateLOG!H$1:H$7000,0)))</f>
        <v>2.2000000000000002E-2</v>
      </c>
      <c r="L5350" s="61" t="str">
        <f t="shared" si="505"/>
        <v/>
      </c>
      <c r="M5350" s="61">
        <f t="shared" si="503"/>
        <v>16.100000000022874</v>
      </c>
      <c r="N5350" s="59" t="str">
        <f t="shared" si="501"/>
        <v/>
      </c>
      <c r="O5350" s="59" t="str">
        <f t="shared" si="502"/>
        <v/>
      </c>
    </row>
    <row r="5351" spans="1:15" ht="12.5" customHeight="1" x14ac:dyDescent="0.35">
      <c r="A5351" s="2">
        <v>107</v>
      </c>
      <c r="B5351" s="2" t="s">
        <v>54</v>
      </c>
      <c r="C5351" s="69">
        <v>223.91569999999999</v>
      </c>
      <c r="D5351" t="s">
        <v>50</v>
      </c>
      <c r="E5351" s="2" t="s">
        <v>43</v>
      </c>
      <c r="F5351" s="2" t="s">
        <v>55</v>
      </c>
      <c r="G5351" s="2"/>
      <c r="H5351" s="2" t="str">
        <f>IF(OR(G5351="",G5352="",G5353="",G5354=""),"",(SUMIF(A5351:A$7000,A5351,G5351:G$7000)))</f>
        <v/>
      </c>
      <c r="I5351" s="55" t="str">
        <f t="shared" si="504"/>
        <v/>
      </c>
      <c r="J5351" s="61" t="str">
        <f t="shared" si="500"/>
        <v/>
      </c>
      <c r="K5351" s="55">
        <f t="array" ref="K5351">(MAX(IF($A5351=InsertVoiceSwitchActivateLOG!A$1:A$7000,InsertVoiceSwitchActivateLOG!H$1:H$7000,0)))</f>
        <v>2.2000000000000002E-2</v>
      </c>
      <c r="L5351" s="55" t="str">
        <f t="shared" si="505"/>
        <v/>
      </c>
      <c r="M5351" s="55">
        <f t="shared" si="503"/>
        <v>16.399999999975989</v>
      </c>
      <c r="N5351" s="59" t="str">
        <f t="shared" si="501"/>
        <v/>
      </c>
      <c r="O5351" s="59" t="str">
        <f t="shared" si="502"/>
        <v/>
      </c>
    </row>
    <row r="5352" spans="1:15" ht="12.5" customHeight="1" x14ac:dyDescent="0.35">
      <c r="A5352" s="61">
        <v>107</v>
      </c>
      <c r="B5352" s="61" t="s">
        <v>54</v>
      </c>
      <c r="C5352" s="70">
        <v>223.93129999999999</v>
      </c>
      <c r="D5352" s="59" t="s">
        <v>50</v>
      </c>
      <c r="E5352" s="61" t="s">
        <v>43</v>
      </c>
      <c r="F5352" s="61" t="s">
        <v>55</v>
      </c>
      <c r="G5352" s="61"/>
      <c r="H5352" s="61" t="str">
        <f>IF(OR(G5352="",G5353="",G5354="",G5355=""),"",(SUMIF(A5352:A$7000,A5352,G5352:G$7000)))</f>
        <v/>
      </c>
      <c r="I5352" s="61" t="str">
        <f t="shared" si="504"/>
        <v/>
      </c>
      <c r="J5352" s="61" t="str">
        <f t="shared" si="500"/>
        <v/>
      </c>
      <c r="K5352" s="61">
        <f t="array" ref="K5352">(MAX(IF($A5352=InsertVoiceSwitchActivateLOG!A$1:A$7000,InsertVoiceSwitchActivateLOG!H$1:H$7000,0)))</f>
        <v>2.2000000000000002E-2</v>
      </c>
      <c r="L5352" s="61" t="str">
        <f t="shared" si="505"/>
        <v/>
      </c>
      <c r="M5352" s="61">
        <f t="shared" si="503"/>
        <v>15.600000000006276</v>
      </c>
      <c r="N5352" s="59" t="str">
        <f t="shared" si="501"/>
        <v/>
      </c>
      <c r="O5352" s="59" t="str">
        <f t="shared" si="502"/>
        <v/>
      </c>
    </row>
    <row r="5353" spans="1:15" ht="12.5" customHeight="1" x14ac:dyDescent="0.35">
      <c r="A5353" s="2">
        <v>107</v>
      </c>
      <c r="B5353" s="2" t="s">
        <v>54</v>
      </c>
      <c r="C5353" s="69">
        <v>223.95400000000001</v>
      </c>
      <c r="D5353" t="s">
        <v>50</v>
      </c>
      <c r="E5353" s="2" t="s">
        <v>43</v>
      </c>
      <c r="F5353" s="2" t="s">
        <v>55</v>
      </c>
      <c r="G5353" s="2"/>
      <c r="H5353" s="2" t="str">
        <f>IF(OR(G5353="",G5354="",G5355="",G5356=""),"",(SUMIF(A5353:A$7000,A5353,G5353:G$7000)))</f>
        <v/>
      </c>
      <c r="I5353" s="55" t="str">
        <f t="shared" si="504"/>
        <v/>
      </c>
      <c r="J5353" s="61" t="str">
        <f t="shared" si="500"/>
        <v/>
      </c>
      <c r="K5353" s="55">
        <f t="array" ref="K5353">(MAX(IF($A5353=InsertVoiceSwitchActivateLOG!A$1:A$7000,InsertVoiceSwitchActivateLOG!H$1:H$7000,0)))</f>
        <v>2.2000000000000002E-2</v>
      </c>
      <c r="L5353" s="55" t="str">
        <f t="shared" si="505"/>
        <v/>
      </c>
      <c r="M5353" s="55">
        <f t="shared" si="503"/>
        <v>22.700000000014597</v>
      </c>
      <c r="N5353" s="59" t="str">
        <f t="shared" si="501"/>
        <v/>
      </c>
      <c r="O5353" s="59" t="str">
        <f t="shared" si="502"/>
        <v/>
      </c>
    </row>
    <row r="5354" spans="1:15" ht="12.5" customHeight="1" x14ac:dyDescent="0.35">
      <c r="A5354" s="61">
        <v>107</v>
      </c>
      <c r="B5354" s="61" t="s">
        <v>54</v>
      </c>
      <c r="C5354" s="70">
        <v>223.97890000000001</v>
      </c>
      <c r="D5354" s="59" t="s">
        <v>50</v>
      </c>
      <c r="E5354" s="61" t="s">
        <v>43</v>
      </c>
      <c r="F5354" s="61" t="s">
        <v>55</v>
      </c>
      <c r="G5354" s="61"/>
      <c r="H5354" s="61" t="str">
        <f>IF(OR(G5354="",G5355="",G5356="",G5357=""),"",(SUMIF(A5354:A$7000,A5354,G5354:G$7000)))</f>
        <v/>
      </c>
      <c r="I5354" s="61" t="str">
        <f t="shared" si="504"/>
        <v/>
      </c>
      <c r="J5354" s="61" t="str">
        <f t="shared" si="500"/>
        <v/>
      </c>
      <c r="K5354" s="61">
        <f t="array" ref="K5354">(MAX(IF($A5354=InsertVoiceSwitchActivateLOG!A$1:A$7000,InsertVoiceSwitchActivateLOG!H$1:H$7000,0)))</f>
        <v>2.2000000000000002E-2</v>
      </c>
      <c r="L5354" s="61" t="str">
        <f t="shared" si="505"/>
        <v/>
      </c>
      <c r="M5354" s="61">
        <f t="shared" si="503"/>
        <v>24.900000000002365</v>
      </c>
      <c r="N5354" s="59" t="str">
        <f t="shared" si="501"/>
        <v/>
      </c>
      <c r="O5354" s="59" t="str">
        <f t="shared" si="502"/>
        <v/>
      </c>
    </row>
    <row r="5355" spans="1:15" ht="12.5" customHeight="1" x14ac:dyDescent="0.35">
      <c r="A5355" s="2">
        <v>107</v>
      </c>
      <c r="B5355" s="2" t="s">
        <v>54</v>
      </c>
      <c r="C5355" s="69">
        <v>223.99680000000001</v>
      </c>
      <c r="D5355" t="s">
        <v>50</v>
      </c>
      <c r="E5355" s="2" t="s">
        <v>43</v>
      </c>
      <c r="F5355" s="2" t="s">
        <v>55</v>
      </c>
      <c r="G5355" s="2"/>
      <c r="H5355" s="2" t="str">
        <f>IF(OR(G5355="",G5356="",G5357="",G5358=""),"",(SUMIF(A5355:A$7000,A5355,G5355:G$7000)))</f>
        <v/>
      </c>
      <c r="I5355" s="55" t="str">
        <f t="shared" si="504"/>
        <v/>
      </c>
      <c r="J5355" s="61" t="str">
        <f t="shared" si="500"/>
        <v/>
      </c>
      <c r="K5355" s="55">
        <f t="array" ref="K5355">(MAX(IF($A5355=InsertVoiceSwitchActivateLOG!A$1:A$7000,InsertVoiceSwitchActivateLOG!H$1:H$7000,0)))</f>
        <v>2.2000000000000002E-2</v>
      </c>
      <c r="L5355" s="55" t="str">
        <f t="shared" si="505"/>
        <v/>
      </c>
      <c r="M5355" s="55">
        <f t="shared" si="503"/>
        <v>17.899999999997362</v>
      </c>
      <c r="N5355" s="59" t="str">
        <f t="shared" si="501"/>
        <v/>
      </c>
      <c r="O5355" s="59" t="str">
        <f t="shared" si="502"/>
        <v/>
      </c>
    </row>
    <row r="5356" spans="1:15" ht="12.5" customHeight="1" x14ac:dyDescent="0.35">
      <c r="A5356" s="61">
        <v>107</v>
      </c>
      <c r="B5356" s="61" t="s">
        <v>54</v>
      </c>
      <c r="C5356" s="70">
        <v>224.01740000000001</v>
      </c>
      <c r="D5356" s="59" t="s">
        <v>50</v>
      </c>
      <c r="E5356" s="61" t="s">
        <v>43</v>
      </c>
      <c r="F5356" s="61" t="s">
        <v>55</v>
      </c>
      <c r="G5356" s="61"/>
      <c r="H5356" s="61" t="str">
        <f>IF(OR(G5356="",G5357="",G5358="",G5359=""),"",(SUMIF(A5356:A$7000,A5356,G5356:G$7000)))</f>
        <v/>
      </c>
      <c r="I5356" s="61" t="str">
        <f t="shared" si="504"/>
        <v/>
      </c>
      <c r="J5356" s="61" t="str">
        <f t="shared" si="500"/>
        <v/>
      </c>
      <c r="K5356" s="61">
        <f t="array" ref="K5356">(MAX(IF($A5356=InsertVoiceSwitchActivateLOG!A$1:A$7000,InsertVoiceSwitchActivateLOG!H$1:H$7000,0)))</f>
        <v>2.2000000000000002E-2</v>
      </c>
      <c r="L5356" s="61" t="str">
        <f t="shared" si="505"/>
        <v/>
      </c>
      <c r="M5356" s="61">
        <f t="shared" si="503"/>
        <v>20.600000000001728</v>
      </c>
      <c r="N5356" s="59" t="str">
        <f t="shared" si="501"/>
        <v/>
      </c>
      <c r="O5356" s="59" t="str">
        <f t="shared" si="502"/>
        <v/>
      </c>
    </row>
    <row r="5357" spans="1:15" ht="12.5" customHeight="1" x14ac:dyDescent="0.35">
      <c r="A5357" s="2">
        <v>107</v>
      </c>
      <c r="B5357" s="2" t="s">
        <v>54</v>
      </c>
      <c r="C5357" s="69">
        <v>224.03829999999999</v>
      </c>
      <c r="D5357" t="s">
        <v>50</v>
      </c>
      <c r="E5357" s="2" t="s">
        <v>43</v>
      </c>
      <c r="F5357" s="2" t="s">
        <v>55</v>
      </c>
      <c r="G5357" s="2"/>
      <c r="H5357" s="2" t="str">
        <f>IF(OR(G5357="",G5358="",G5359="",G5360=""),"",(SUMIF(A5357:A$7000,A5357,G5357:G$7000)))</f>
        <v/>
      </c>
      <c r="I5357" s="55" t="str">
        <f t="shared" si="504"/>
        <v/>
      </c>
      <c r="J5357" s="61" t="str">
        <f t="shared" si="500"/>
        <v/>
      </c>
      <c r="K5357" s="55">
        <f t="array" ref="K5357">(MAX(IF($A5357=InsertVoiceSwitchActivateLOG!A$1:A$7000,InsertVoiceSwitchActivateLOG!H$1:H$7000,0)))</f>
        <v>2.2000000000000002E-2</v>
      </c>
      <c r="L5357" s="55" t="str">
        <f t="shared" si="505"/>
        <v/>
      </c>
      <c r="M5357" s="55">
        <f t="shared" si="503"/>
        <v>20.899999999983265</v>
      </c>
      <c r="N5357" s="59" t="str">
        <f t="shared" si="501"/>
        <v/>
      </c>
      <c r="O5357" s="59" t="str">
        <f t="shared" si="502"/>
        <v/>
      </c>
    </row>
    <row r="5358" spans="1:15" ht="12.5" customHeight="1" x14ac:dyDescent="0.35">
      <c r="A5358" s="61">
        <v>107</v>
      </c>
      <c r="B5358" s="61" t="s">
        <v>54</v>
      </c>
      <c r="C5358" s="70">
        <v>224.0532</v>
      </c>
      <c r="D5358" s="59" t="s">
        <v>50</v>
      </c>
      <c r="E5358" s="61" t="s">
        <v>43</v>
      </c>
      <c r="F5358" s="61" t="s">
        <v>55</v>
      </c>
      <c r="G5358" s="61"/>
      <c r="H5358" s="61" t="str">
        <f>IF(OR(G5358="",G5359="",G5360="",G5361=""),"",(SUMIF(A5358:A$7000,A5358,G5358:G$7000)))</f>
        <v/>
      </c>
      <c r="I5358" s="61" t="str">
        <f t="shared" si="504"/>
        <v/>
      </c>
      <c r="J5358" s="61" t="str">
        <f t="shared" si="500"/>
        <v/>
      </c>
      <c r="K5358" s="61">
        <f t="array" ref="K5358">(MAX(IF($A5358=InsertVoiceSwitchActivateLOG!A$1:A$7000,InsertVoiceSwitchActivateLOG!H$1:H$7000,0)))</f>
        <v>2.2000000000000002E-2</v>
      </c>
      <c r="L5358" s="61" t="str">
        <f t="shared" si="505"/>
        <v/>
      </c>
      <c r="M5358" s="61">
        <f t="shared" si="503"/>
        <v>14.90000000001146</v>
      </c>
      <c r="N5358" s="59" t="str">
        <f t="shared" si="501"/>
        <v/>
      </c>
      <c r="O5358" s="59" t="str">
        <f t="shared" si="502"/>
        <v/>
      </c>
    </row>
    <row r="5359" spans="1:15" ht="12.5" customHeight="1" x14ac:dyDescent="0.35">
      <c r="A5359" s="2">
        <v>107</v>
      </c>
      <c r="B5359" s="2" t="s">
        <v>54</v>
      </c>
      <c r="C5359" s="69">
        <v>224.06960000000001</v>
      </c>
      <c r="D5359" t="s">
        <v>50</v>
      </c>
      <c r="E5359" s="2" t="s">
        <v>43</v>
      </c>
      <c r="F5359" s="2" t="s">
        <v>55</v>
      </c>
      <c r="G5359" s="2"/>
      <c r="H5359" s="2" t="str">
        <f>IF(OR(G5359="",G5360="",G5361="",G5362=""),"",(SUMIF(A5359:A$7000,A5359,G5359:G$7000)))</f>
        <v/>
      </c>
      <c r="I5359" s="55" t="str">
        <f t="shared" si="504"/>
        <v/>
      </c>
      <c r="J5359" s="61" t="str">
        <f t="shared" si="500"/>
        <v/>
      </c>
      <c r="K5359" s="55">
        <f t="array" ref="K5359">(MAX(IF($A5359=InsertVoiceSwitchActivateLOG!A$1:A$7000,InsertVoiceSwitchActivateLOG!H$1:H$7000,0)))</f>
        <v>2.2000000000000002E-2</v>
      </c>
      <c r="L5359" s="55" t="str">
        <f t="shared" si="505"/>
        <v/>
      </c>
      <c r="M5359" s="55">
        <f t="shared" si="503"/>
        <v>16.400000000004411</v>
      </c>
      <c r="N5359" s="59" t="str">
        <f t="shared" si="501"/>
        <v/>
      </c>
      <c r="O5359" s="59" t="str">
        <f t="shared" si="502"/>
        <v/>
      </c>
    </row>
    <row r="5360" spans="1:15" ht="12.5" customHeight="1" x14ac:dyDescent="0.35">
      <c r="A5360" s="61">
        <v>107</v>
      </c>
      <c r="B5360" s="61" t="s">
        <v>54</v>
      </c>
      <c r="C5360" s="70">
        <v>224.09190000000001</v>
      </c>
      <c r="D5360" s="59" t="s">
        <v>50</v>
      </c>
      <c r="E5360" s="61" t="s">
        <v>43</v>
      </c>
      <c r="F5360" s="61" t="s">
        <v>55</v>
      </c>
      <c r="G5360" s="61"/>
      <c r="H5360" s="61" t="str">
        <f>IF(OR(G5360="",G5361="",G5362="",G5363=""),"",(SUMIF(A5360:A$7000,A5360,G5360:G$7000)))</f>
        <v/>
      </c>
      <c r="I5360" s="61" t="str">
        <f t="shared" si="504"/>
        <v/>
      </c>
      <c r="J5360" s="61" t="str">
        <f t="shared" si="500"/>
        <v/>
      </c>
      <c r="K5360" s="61">
        <f t="array" ref="K5360">(MAX(IF($A5360=InsertVoiceSwitchActivateLOG!A$1:A$7000,InsertVoiceSwitchActivateLOG!H$1:H$7000,0)))</f>
        <v>2.2000000000000002E-2</v>
      </c>
      <c r="L5360" s="61" t="str">
        <f t="shared" si="505"/>
        <v/>
      </c>
      <c r="M5360" s="61">
        <f t="shared" si="503"/>
        <v>22.300000000001319</v>
      </c>
      <c r="N5360" s="59" t="str">
        <f t="shared" si="501"/>
        <v/>
      </c>
      <c r="O5360" s="59" t="str">
        <f t="shared" si="502"/>
        <v/>
      </c>
    </row>
    <row r="5361" spans="1:15" ht="12.5" customHeight="1" x14ac:dyDescent="0.35">
      <c r="A5361" s="2">
        <v>107</v>
      </c>
      <c r="B5361" s="2" t="s">
        <v>54</v>
      </c>
      <c r="C5361" s="69">
        <v>224.11529999999999</v>
      </c>
      <c r="D5361" t="s">
        <v>50</v>
      </c>
      <c r="E5361" s="2" t="s">
        <v>43</v>
      </c>
      <c r="F5361" s="2" t="s">
        <v>55</v>
      </c>
      <c r="G5361" s="2"/>
      <c r="H5361" s="2" t="str">
        <f>IF(OR(G5361="",G5362="",G5363="",G5364=""),"",(SUMIF(A5361:A$7000,A5361,G5361:G$7000)))</f>
        <v/>
      </c>
      <c r="I5361" s="55" t="str">
        <f t="shared" si="504"/>
        <v/>
      </c>
      <c r="J5361" s="61" t="str">
        <f t="shared" si="500"/>
        <v/>
      </c>
      <c r="K5361" s="55">
        <f t="array" ref="K5361">(MAX(IF($A5361=InsertVoiceSwitchActivateLOG!A$1:A$7000,InsertVoiceSwitchActivateLOG!H$1:H$7000,0)))</f>
        <v>2.2000000000000002E-2</v>
      </c>
      <c r="L5361" s="55" t="str">
        <f t="shared" si="505"/>
        <v/>
      </c>
      <c r="M5361" s="55">
        <f t="shared" si="503"/>
        <v>23.399999999980992</v>
      </c>
      <c r="N5361" s="59" t="str">
        <f t="shared" si="501"/>
        <v/>
      </c>
      <c r="O5361" s="59" t="str">
        <f t="shared" si="502"/>
        <v/>
      </c>
    </row>
    <row r="5362" spans="1:15" ht="12.5" customHeight="1" x14ac:dyDescent="0.35">
      <c r="A5362" s="61">
        <v>107</v>
      </c>
      <c r="B5362" s="61" t="s">
        <v>54</v>
      </c>
      <c r="C5362" s="70">
        <v>224.13470000000001</v>
      </c>
      <c r="D5362" s="59" t="s">
        <v>50</v>
      </c>
      <c r="E5362" s="61" t="s">
        <v>43</v>
      </c>
      <c r="F5362" s="61" t="s">
        <v>55</v>
      </c>
      <c r="G5362" s="61"/>
      <c r="H5362" s="61" t="str">
        <f>IF(OR(G5362="",G5363="",G5364="",G5365=""),"",(SUMIF(A5362:A$7000,A5362,G5362:G$7000)))</f>
        <v/>
      </c>
      <c r="I5362" s="61" t="str">
        <f t="shared" si="504"/>
        <v/>
      </c>
      <c r="J5362" s="61" t="str">
        <f t="shared" si="500"/>
        <v/>
      </c>
      <c r="K5362" s="61">
        <f t="array" ref="K5362">(MAX(IF($A5362=InsertVoiceSwitchActivateLOG!A$1:A$7000,InsertVoiceSwitchActivateLOG!H$1:H$7000,0)))</f>
        <v>2.2000000000000002E-2</v>
      </c>
      <c r="L5362" s="61" t="str">
        <f t="shared" si="505"/>
        <v/>
      </c>
      <c r="M5362" s="61">
        <f t="shared" si="503"/>
        <v>19.400000000018736</v>
      </c>
      <c r="N5362" s="59" t="str">
        <f t="shared" si="501"/>
        <v/>
      </c>
      <c r="O5362" s="59" t="str">
        <f t="shared" si="502"/>
        <v/>
      </c>
    </row>
    <row r="5363" spans="1:15" ht="12.5" customHeight="1" x14ac:dyDescent="0.35">
      <c r="A5363" s="2">
        <v>107</v>
      </c>
      <c r="B5363" s="2" t="s">
        <v>54</v>
      </c>
      <c r="C5363" s="69">
        <v>224.15960000000001</v>
      </c>
      <c r="D5363" t="s">
        <v>50</v>
      </c>
      <c r="E5363" s="2" t="s">
        <v>43</v>
      </c>
      <c r="F5363" s="2" t="s">
        <v>55</v>
      </c>
      <c r="G5363" s="2"/>
      <c r="H5363" s="2" t="str">
        <f>IF(OR(G5363="",G5364="",G5365="",G5366=""),"",(SUMIF(A5363:A$7000,A5363,G5363:G$7000)))</f>
        <v/>
      </c>
      <c r="I5363" s="55" t="str">
        <f t="shared" si="504"/>
        <v/>
      </c>
      <c r="J5363" s="61" t="str">
        <f t="shared" si="500"/>
        <v/>
      </c>
      <c r="K5363" s="55">
        <f t="array" ref="K5363">(MAX(IF($A5363=InsertVoiceSwitchActivateLOG!A$1:A$7000,InsertVoiceSwitchActivateLOG!H$1:H$7000,0)))</f>
        <v>2.2000000000000002E-2</v>
      </c>
      <c r="L5363" s="55" t="str">
        <f t="shared" si="505"/>
        <v/>
      </c>
      <c r="M5363" s="55">
        <f t="shared" si="503"/>
        <v>24.900000000002365</v>
      </c>
      <c r="N5363" s="59" t="str">
        <f t="shared" si="501"/>
        <v/>
      </c>
      <c r="O5363" s="59" t="str">
        <f t="shared" si="502"/>
        <v/>
      </c>
    </row>
    <row r="5364" spans="1:15" ht="12.5" customHeight="1" x14ac:dyDescent="0.35">
      <c r="A5364" s="61">
        <v>107</v>
      </c>
      <c r="B5364" s="61" t="s">
        <v>54</v>
      </c>
      <c r="C5364" s="70">
        <v>224.18450000000001</v>
      </c>
      <c r="D5364" s="59" t="s">
        <v>50</v>
      </c>
      <c r="E5364" s="61" t="s">
        <v>43</v>
      </c>
      <c r="F5364" s="61" t="s">
        <v>55</v>
      </c>
      <c r="G5364" s="61"/>
      <c r="H5364" s="61" t="str">
        <f>IF(OR(G5364="",G5365="",G5366="",G5367=""),"",(SUMIF(A5364:A$7000,A5364,G5364:G$7000)))</f>
        <v/>
      </c>
      <c r="I5364" s="61" t="str">
        <f t="shared" si="504"/>
        <v/>
      </c>
      <c r="J5364" s="61" t="str">
        <f t="shared" si="500"/>
        <v/>
      </c>
      <c r="K5364" s="61">
        <f t="array" ref="K5364">(MAX(IF($A5364=InsertVoiceSwitchActivateLOG!A$1:A$7000,InsertVoiceSwitchActivateLOG!H$1:H$7000,0)))</f>
        <v>2.2000000000000002E-2</v>
      </c>
      <c r="L5364" s="61" t="str">
        <f t="shared" si="505"/>
        <v/>
      </c>
      <c r="M5364" s="61">
        <f t="shared" si="503"/>
        <v>24.900000000002365</v>
      </c>
      <c r="N5364" s="59" t="str">
        <f t="shared" si="501"/>
        <v/>
      </c>
      <c r="O5364" s="59" t="str">
        <f t="shared" si="502"/>
        <v/>
      </c>
    </row>
    <row r="5365" spans="1:15" ht="12.5" customHeight="1" x14ac:dyDescent="0.35">
      <c r="A5365" s="2">
        <v>107</v>
      </c>
      <c r="B5365" s="2" t="s">
        <v>54</v>
      </c>
      <c r="C5365" s="69">
        <v>224.20840000000001</v>
      </c>
      <c r="D5365" t="s">
        <v>50</v>
      </c>
      <c r="E5365" s="2" t="s">
        <v>43</v>
      </c>
      <c r="F5365" s="2" t="s">
        <v>55</v>
      </c>
      <c r="G5365" s="2"/>
      <c r="H5365" s="2" t="str">
        <f>IF(OR(G5365="",G5366="",G5367="",G5368=""),"",(SUMIF(A5365:A$7000,A5365,G5365:G$7000)))</f>
        <v/>
      </c>
      <c r="I5365" s="55" t="str">
        <f t="shared" si="504"/>
        <v/>
      </c>
      <c r="J5365" s="61" t="str">
        <f t="shared" si="500"/>
        <v/>
      </c>
      <c r="K5365" s="55">
        <f t="array" ref="K5365">(MAX(IF($A5365=InsertVoiceSwitchActivateLOG!A$1:A$7000,InsertVoiceSwitchActivateLOG!H$1:H$7000,0)))</f>
        <v>2.2000000000000002E-2</v>
      </c>
      <c r="L5365" s="55" t="str">
        <f t="shared" si="505"/>
        <v/>
      </c>
      <c r="M5365" s="55">
        <f t="shared" si="503"/>
        <v>23.89999999999759</v>
      </c>
      <c r="N5365" s="59" t="str">
        <f t="shared" si="501"/>
        <v/>
      </c>
      <c r="O5365" s="59" t="str">
        <f t="shared" si="502"/>
        <v/>
      </c>
    </row>
    <row r="5366" spans="1:15" ht="12.5" customHeight="1" x14ac:dyDescent="0.35">
      <c r="A5366" s="61">
        <v>107</v>
      </c>
      <c r="B5366" s="61" t="s">
        <v>54</v>
      </c>
      <c r="C5366" s="70">
        <v>224.22720000000001</v>
      </c>
      <c r="D5366" s="59" t="s">
        <v>50</v>
      </c>
      <c r="E5366" s="61" t="s">
        <v>43</v>
      </c>
      <c r="F5366" s="61" t="s">
        <v>55</v>
      </c>
      <c r="G5366" s="61"/>
      <c r="H5366" s="61" t="str">
        <f>IF(OR(G5366="",G5367="",G5368="",G5369=""),"",(SUMIF(A5366:A$7000,A5366,G5366:G$7000)))</f>
        <v/>
      </c>
      <c r="I5366" s="61" t="str">
        <f t="shared" si="504"/>
        <v/>
      </c>
      <c r="J5366" s="61" t="str">
        <f t="shared" si="500"/>
        <v/>
      </c>
      <c r="K5366" s="61">
        <f t="array" ref="K5366">(MAX(IF($A5366=InsertVoiceSwitchActivateLOG!A$1:A$7000,InsertVoiceSwitchActivateLOG!H$1:H$7000,0)))</f>
        <v>2.2000000000000002E-2</v>
      </c>
      <c r="L5366" s="61" t="str">
        <f t="shared" si="505"/>
        <v/>
      </c>
      <c r="M5366" s="61">
        <f t="shared" si="503"/>
        <v>18.799999999998818</v>
      </c>
      <c r="N5366" s="59" t="str">
        <f t="shared" si="501"/>
        <v/>
      </c>
      <c r="O5366" s="59" t="str">
        <f t="shared" si="502"/>
        <v/>
      </c>
    </row>
    <row r="5367" spans="1:15" ht="12.5" customHeight="1" x14ac:dyDescent="0.35">
      <c r="A5367" s="2">
        <v>107</v>
      </c>
      <c r="B5367" s="2" t="s">
        <v>54</v>
      </c>
      <c r="C5367" s="69">
        <v>224.24709999999999</v>
      </c>
      <c r="D5367" t="s">
        <v>50</v>
      </c>
      <c r="E5367" s="2" t="s">
        <v>43</v>
      </c>
      <c r="F5367" s="2" t="s">
        <v>55</v>
      </c>
      <c r="G5367" s="2"/>
      <c r="H5367" s="2" t="str">
        <f>IF(OR(G5367="",G5368="",G5369="",G5370=""),"",(SUMIF(A5367:A$7000,A5367,G5367:G$7000)))</f>
        <v/>
      </c>
      <c r="I5367" s="55" t="str">
        <f t="shared" si="504"/>
        <v/>
      </c>
      <c r="J5367" s="61" t="str">
        <f t="shared" si="500"/>
        <v/>
      </c>
      <c r="K5367" s="55">
        <f t="array" ref="K5367">(MAX(IF($A5367=InsertVoiceSwitchActivateLOG!A$1:A$7000,InsertVoiceSwitchActivateLOG!H$1:H$7000,0)))</f>
        <v>2.2000000000000002E-2</v>
      </c>
      <c r="L5367" s="55" t="str">
        <f t="shared" si="505"/>
        <v/>
      </c>
      <c r="M5367" s="55">
        <f t="shared" si="503"/>
        <v>19.89999999997849</v>
      </c>
      <c r="N5367" s="59" t="str">
        <f t="shared" si="501"/>
        <v/>
      </c>
      <c r="O5367" s="59" t="str">
        <f t="shared" si="502"/>
        <v/>
      </c>
    </row>
    <row r="5368" spans="1:15" ht="12.5" customHeight="1" x14ac:dyDescent="0.35">
      <c r="A5368" s="61">
        <v>107</v>
      </c>
      <c r="B5368" s="61" t="s">
        <v>54</v>
      </c>
      <c r="C5368" s="70">
        <v>224.27019999999999</v>
      </c>
      <c r="D5368" s="59" t="s">
        <v>50</v>
      </c>
      <c r="E5368" s="61" t="s">
        <v>43</v>
      </c>
      <c r="F5368" s="61" t="s">
        <v>55</v>
      </c>
      <c r="G5368" s="61"/>
      <c r="H5368" s="61" t="str">
        <f>IF(OR(G5368="",G5369="",G5370="",G5371=""),"",(SUMIF(A5368:A$7000,A5368,G5368:G$7000)))</f>
        <v/>
      </c>
      <c r="I5368" s="61" t="str">
        <f t="shared" si="504"/>
        <v/>
      </c>
      <c r="J5368" s="61" t="str">
        <f t="shared" si="500"/>
        <v/>
      </c>
      <c r="K5368" s="61">
        <f t="array" ref="K5368">(MAX(IF($A5368=InsertVoiceSwitchActivateLOG!A$1:A$7000,InsertVoiceSwitchActivateLOG!H$1:H$7000,0)))</f>
        <v>2.2000000000000002E-2</v>
      </c>
      <c r="L5368" s="61" t="str">
        <f t="shared" si="505"/>
        <v/>
      </c>
      <c r="M5368" s="61">
        <f t="shared" si="503"/>
        <v>23.099999999999454</v>
      </c>
      <c r="N5368" s="59" t="str">
        <f t="shared" si="501"/>
        <v/>
      </c>
      <c r="O5368" s="59" t="str">
        <f t="shared" si="502"/>
        <v/>
      </c>
    </row>
    <row r="5369" spans="1:15" ht="12.5" customHeight="1" x14ac:dyDescent="0.35">
      <c r="A5369" s="2">
        <v>107</v>
      </c>
      <c r="B5369" s="2" t="s">
        <v>54</v>
      </c>
      <c r="C5369" s="69">
        <v>224.30109999999999</v>
      </c>
      <c r="D5369" t="s">
        <v>50</v>
      </c>
      <c r="E5369" s="2" t="s">
        <v>43</v>
      </c>
      <c r="F5369" s="2" t="s">
        <v>55</v>
      </c>
      <c r="G5369" s="2"/>
      <c r="H5369" s="2" t="str">
        <f>IF(OR(G5369="",G5370="",G5371="",G5372=""),"",(SUMIF(A5369:A$7000,A5369,G5369:G$7000)))</f>
        <v/>
      </c>
      <c r="I5369" s="55" t="str">
        <f t="shared" si="504"/>
        <v/>
      </c>
      <c r="J5369" s="61" t="str">
        <f t="shared" si="500"/>
        <v/>
      </c>
      <c r="K5369" s="55">
        <f t="array" ref="K5369">(MAX(IF($A5369=InsertVoiceSwitchActivateLOG!A$1:A$7000,InsertVoiceSwitchActivateLOG!H$1:H$7000,0)))</f>
        <v>2.2000000000000002E-2</v>
      </c>
      <c r="L5369" s="55" t="str">
        <f t="shared" si="505"/>
        <v/>
      </c>
      <c r="M5369" s="55">
        <f t="shared" si="503"/>
        <v>30.900000000002592</v>
      </c>
      <c r="N5369" s="59" t="str">
        <f t="shared" si="501"/>
        <v/>
      </c>
      <c r="O5369" s="59" t="str">
        <f t="shared" si="502"/>
        <v/>
      </c>
    </row>
    <row r="5370" spans="1:15" ht="12.5" customHeight="1" x14ac:dyDescent="0.35">
      <c r="A5370" s="61">
        <v>107</v>
      </c>
      <c r="B5370" s="61" t="s">
        <v>54</v>
      </c>
      <c r="C5370" s="70">
        <v>224.33179999999999</v>
      </c>
      <c r="D5370" s="59" t="s">
        <v>50</v>
      </c>
      <c r="E5370" s="61" t="s">
        <v>43</v>
      </c>
      <c r="F5370" s="61" t="s">
        <v>55</v>
      </c>
      <c r="G5370" s="61"/>
      <c r="H5370" s="61" t="str">
        <f>IF(OR(G5370="",G5371="",G5372="",G5373=""),"",(SUMIF(A5370:A$7000,A5370,G5370:G$7000)))</f>
        <v/>
      </c>
      <c r="I5370" s="61" t="str">
        <f t="shared" si="504"/>
        <v/>
      </c>
      <c r="J5370" s="61" t="str">
        <f t="shared" si="500"/>
        <v/>
      </c>
      <c r="K5370" s="61">
        <f t="array" ref="K5370">(MAX(IF($A5370=InsertVoiceSwitchActivateLOG!A$1:A$7000,InsertVoiceSwitchActivateLOG!H$1:H$7000,0)))</f>
        <v>2.2000000000000002E-2</v>
      </c>
      <c r="L5370" s="61" t="str">
        <f t="shared" si="505"/>
        <v/>
      </c>
      <c r="M5370" s="61">
        <f t="shared" si="503"/>
        <v>30.699999999995953</v>
      </c>
      <c r="N5370" s="59" t="str">
        <f t="shared" si="501"/>
        <v/>
      </c>
      <c r="O5370" s="59" t="str">
        <f t="shared" si="502"/>
        <v/>
      </c>
    </row>
    <row r="5371" spans="1:15" ht="12.5" customHeight="1" x14ac:dyDescent="0.35">
      <c r="A5371" s="2">
        <v>107</v>
      </c>
      <c r="B5371" s="2" t="s">
        <v>54</v>
      </c>
      <c r="C5371" s="69">
        <v>224.3544</v>
      </c>
      <c r="D5371" t="s">
        <v>50</v>
      </c>
      <c r="E5371" s="2" t="s">
        <v>43</v>
      </c>
      <c r="F5371" s="2" t="s">
        <v>55</v>
      </c>
      <c r="G5371" s="2"/>
      <c r="H5371" s="2" t="str">
        <f>IF(OR(G5371="",G5372="",G5373="",G5374=""),"",(SUMIF(A5371:A$7000,A5371,G5371:G$7000)))</f>
        <v/>
      </c>
      <c r="I5371" s="55" t="str">
        <f t="shared" si="504"/>
        <v/>
      </c>
      <c r="J5371" s="61" t="str">
        <f t="shared" si="500"/>
        <v/>
      </c>
      <c r="K5371" s="55">
        <f t="array" ref="K5371">(MAX(IF($A5371=InsertVoiceSwitchActivateLOG!A$1:A$7000,InsertVoiceSwitchActivateLOG!H$1:H$7000,0)))</f>
        <v>2.2000000000000002E-2</v>
      </c>
      <c r="L5371" s="55" t="str">
        <f t="shared" si="505"/>
        <v/>
      </c>
      <c r="M5371" s="55">
        <f t="shared" si="503"/>
        <v>22.600000000011278</v>
      </c>
      <c r="N5371" s="59" t="str">
        <f t="shared" si="501"/>
        <v/>
      </c>
      <c r="O5371" s="59" t="str">
        <f t="shared" si="502"/>
        <v/>
      </c>
    </row>
    <row r="5372" spans="1:15" ht="12.5" customHeight="1" x14ac:dyDescent="0.35">
      <c r="A5372" s="61">
        <v>107</v>
      </c>
      <c r="B5372" s="61" t="s">
        <v>54</v>
      </c>
      <c r="C5372" s="70">
        <v>224.37549999999999</v>
      </c>
      <c r="D5372" s="59" t="s">
        <v>50</v>
      </c>
      <c r="E5372" s="61" t="s">
        <v>43</v>
      </c>
      <c r="F5372" s="61" t="s">
        <v>55</v>
      </c>
      <c r="G5372" s="61"/>
      <c r="H5372" s="61" t="str">
        <f>IF(OR(G5372="",G5373="",G5374="",G5375=""),"",(SUMIF(A5372:A$7000,A5372,G5372:G$7000)))</f>
        <v/>
      </c>
      <c r="I5372" s="61" t="str">
        <f t="shared" si="504"/>
        <v/>
      </c>
      <c r="J5372" s="61" t="str">
        <f t="shared" si="500"/>
        <v/>
      </c>
      <c r="K5372" s="61">
        <f t="array" ref="K5372">(MAX(IF($A5372=InsertVoiceSwitchActivateLOG!A$1:A$7000,InsertVoiceSwitchActivateLOG!H$1:H$7000,0)))</f>
        <v>2.2000000000000002E-2</v>
      </c>
      <c r="L5372" s="61" t="str">
        <f t="shared" si="505"/>
        <v/>
      </c>
      <c r="M5372" s="61">
        <f t="shared" si="503"/>
        <v>21.099999999989905</v>
      </c>
      <c r="N5372" s="59" t="str">
        <f t="shared" si="501"/>
        <v/>
      </c>
      <c r="O5372" s="59" t="str">
        <f t="shared" si="502"/>
        <v/>
      </c>
    </row>
    <row r="5373" spans="1:15" ht="12.5" customHeight="1" x14ac:dyDescent="0.35">
      <c r="A5373" s="2">
        <v>107</v>
      </c>
      <c r="B5373" s="2" t="s">
        <v>54</v>
      </c>
      <c r="C5373" s="69">
        <v>224.3963</v>
      </c>
      <c r="D5373" t="s">
        <v>50</v>
      </c>
      <c r="E5373" s="2" t="s">
        <v>43</v>
      </c>
      <c r="F5373" s="2" t="s">
        <v>55</v>
      </c>
      <c r="G5373" s="2"/>
      <c r="H5373" s="2" t="str">
        <f>IF(OR(G5373="",G5374="",G5375="",G5376=""),"",(SUMIF(A5373:A$7000,A5373,G5373:G$7000)))</f>
        <v/>
      </c>
      <c r="I5373" s="55" t="str">
        <f t="shared" si="504"/>
        <v/>
      </c>
      <c r="J5373" s="61" t="str">
        <f t="shared" si="500"/>
        <v/>
      </c>
      <c r="K5373" s="55">
        <f t="array" ref="K5373">(MAX(IF($A5373=InsertVoiceSwitchActivateLOG!A$1:A$7000,InsertVoiceSwitchActivateLOG!H$1:H$7000,0)))</f>
        <v>2.2000000000000002E-2</v>
      </c>
      <c r="L5373" s="55" t="str">
        <f t="shared" si="505"/>
        <v/>
      </c>
      <c r="M5373" s="55">
        <f t="shared" si="503"/>
        <v>20.800000000008367</v>
      </c>
      <c r="N5373" s="59" t="str">
        <f t="shared" si="501"/>
        <v/>
      </c>
      <c r="O5373" s="59" t="str">
        <f t="shared" si="502"/>
        <v/>
      </c>
    </row>
    <row r="5374" spans="1:15" ht="12.5" customHeight="1" x14ac:dyDescent="0.35">
      <c r="A5374" s="61">
        <v>107</v>
      </c>
      <c r="B5374" s="61" t="s">
        <v>54</v>
      </c>
      <c r="C5374" s="70">
        <v>224.41470000000001</v>
      </c>
      <c r="D5374" s="59" t="s">
        <v>50</v>
      </c>
      <c r="E5374" s="61" t="s">
        <v>43</v>
      </c>
      <c r="F5374" s="61" t="s">
        <v>55</v>
      </c>
      <c r="G5374" s="61">
        <v>1E-4</v>
      </c>
      <c r="H5374" s="61">
        <f>IF(OR(G5374="",G5375="",G5376="",G5377=""),"",(SUMIF(A5374:A$7000,A5374,G5374:G$7000)))</f>
        <v>2.2000000000000002E-2</v>
      </c>
      <c r="I5374" s="61">
        <f t="shared" si="504"/>
        <v>107</v>
      </c>
      <c r="J5374" s="61" t="str">
        <f t="shared" si="500"/>
        <v>TaskB</v>
      </c>
      <c r="K5374" s="61">
        <f t="array" ref="K5374">(MAX(IF($A5374=InsertVoiceSwitchActivateLOG!A$1:A$7000,InsertVoiceSwitchActivateLOG!H$1:H$7000,0)))</f>
        <v>2.2000000000000002E-2</v>
      </c>
      <c r="L5374" s="61">
        <f t="shared" si="505"/>
        <v>224.41470000000001</v>
      </c>
      <c r="M5374" s="61">
        <f t="shared" si="503"/>
        <v>18.400000000013961</v>
      </c>
      <c r="N5374" s="59" t="str">
        <f t="shared" si="501"/>
        <v/>
      </c>
      <c r="O5374" s="59" t="str">
        <f t="shared" si="502"/>
        <v/>
      </c>
    </row>
    <row r="5375" spans="1:15" ht="12.5" customHeight="1" x14ac:dyDescent="0.35">
      <c r="A5375" s="2">
        <v>107</v>
      </c>
      <c r="B5375" s="2" t="s">
        <v>54</v>
      </c>
      <c r="C5375" s="69">
        <v>224.43440000000001</v>
      </c>
      <c r="D5375" t="s">
        <v>50</v>
      </c>
      <c r="E5375" s="2" t="s">
        <v>43</v>
      </c>
      <c r="F5375" s="2" t="s">
        <v>55</v>
      </c>
      <c r="G5375" s="2">
        <v>1E-4</v>
      </c>
      <c r="H5375" s="2">
        <f>IF(OR(G5375="",G5376="",G5377="",G5378=""),"",(SUMIF(A5375:A$7000,A5375,G5375:G$7000)))</f>
        <v>2.1899999999999999E-2</v>
      </c>
      <c r="I5375" s="55" t="str">
        <f t="shared" si="504"/>
        <v/>
      </c>
      <c r="J5375" s="61" t="str">
        <f t="shared" si="500"/>
        <v/>
      </c>
      <c r="K5375" s="55">
        <f t="array" ref="K5375">(MAX(IF($A5375=InsertVoiceSwitchActivateLOG!A$1:A$7000,InsertVoiceSwitchActivateLOG!H$1:H$7000,0)))</f>
        <v>2.2000000000000002E-2</v>
      </c>
      <c r="L5375" s="55" t="str">
        <f t="shared" si="505"/>
        <v/>
      </c>
      <c r="M5375" s="55">
        <f t="shared" si="503"/>
        <v>19.700000000000273</v>
      </c>
      <c r="N5375" s="59">
        <f t="shared" si="501"/>
        <v>107</v>
      </c>
      <c r="O5375" s="59">
        <f t="shared" si="502"/>
        <v>1</v>
      </c>
    </row>
    <row r="5376" spans="1:15" ht="12.5" customHeight="1" x14ac:dyDescent="0.35">
      <c r="A5376" s="61">
        <v>107</v>
      </c>
      <c r="B5376" s="61" t="s">
        <v>54</v>
      </c>
      <c r="C5376" s="70">
        <v>224.45099999999999</v>
      </c>
      <c r="D5376" s="59" t="s">
        <v>50</v>
      </c>
      <c r="E5376" s="61" t="s">
        <v>43</v>
      </c>
      <c r="F5376" s="61" t="s">
        <v>55</v>
      </c>
      <c r="G5376" s="61">
        <v>8.0000000000000004E-4</v>
      </c>
      <c r="H5376" s="61">
        <f>IF(OR(G5376="",G5377="",G5378="",G5379=""),"",(SUMIF(A5376:A$7000,A5376,G5376:G$7000)))</f>
        <v>2.18E-2</v>
      </c>
      <c r="I5376" s="61" t="str">
        <f t="shared" si="504"/>
        <v/>
      </c>
      <c r="J5376" s="61" t="str">
        <f t="shared" si="500"/>
        <v/>
      </c>
      <c r="K5376" s="61">
        <f t="array" ref="K5376">(MAX(IF($A5376=InsertVoiceSwitchActivateLOG!A$1:A$7000,InsertVoiceSwitchActivateLOG!H$1:H$7000,0)))</f>
        <v>2.2000000000000002E-2</v>
      </c>
      <c r="L5376" s="61" t="str">
        <f t="shared" si="505"/>
        <v/>
      </c>
      <c r="M5376" s="61">
        <f t="shared" si="503"/>
        <v>16.599999999982629</v>
      </c>
      <c r="N5376" s="59">
        <f t="shared" si="501"/>
        <v>107</v>
      </c>
      <c r="O5376" s="59">
        <f t="shared" si="502"/>
        <v>1</v>
      </c>
    </row>
    <row r="5377" spans="1:15" ht="12.5" customHeight="1" x14ac:dyDescent="0.35">
      <c r="A5377" s="2">
        <v>107</v>
      </c>
      <c r="B5377" s="2" t="s">
        <v>54</v>
      </c>
      <c r="C5377" s="69">
        <v>224.47030000000001</v>
      </c>
      <c r="D5377" t="s">
        <v>50</v>
      </c>
      <c r="E5377" s="2" t="s">
        <v>43</v>
      </c>
      <c r="F5377" s="2" t="s">
        <v>55</v>
      </c>
      <c r="G5377" s="2">
        <v>8.9999999999999998E-4</v>
      </c>
      <c r="H5377" s="2">
        <f>IF(OR(G5377="",G5378="",G5379="",G5380=""),"",(SUMIF(A5377:A$7000,A5377,G5377:G$7000)))</f>
        <v>2.1000000000000001E-2</v>
      </c>
      <c r="I5377" s="55" t="str">
        <f t="shared" si="504"/>
        <v/>
      </c>
      <c r="J5377" s="61" t="str">
        <f t="shared" si="500"/>
        <v/>
      </c>
      <c r="K5377" s="55">
        <f t="array" ref="K5377">(MAX(IF($A5377=InsertVoiceSwitchActivateLOG!A$1:A$7000,InsertVoiceSwitchActivateLOG!H$1:H$7000,0)))</f>
        <v>2.2000000000000002E-2</v>
      </c>
      <c r="L5377" s="55" t="str">
        <f t="shared" si="505"/>
        <v/>
      </c>
      <c r="M5377" s="55">
        <f t="shared" si="503"/>
        <v>19.300000000015416</v>
      </c>
      <c r="N5377" s="59">
        <f t="shared" si="501"/>
        <v>107</v>
      </c>
      <c r="O5377" s="59">
        <f t="shared" si="502"/>
        <v>1</v>
      </c>
    </row>
    <row r="5378" spans="1:15" ht="12.5" customHeight="1" x14ac:dyDescent="0.35">
      <c r="A5378" s="61">
        <v>107</v>
      </c>
      <c r="B5378" s="61" t="s">
        <v>56</v>
      </c>
      <c r="C5378" s="70">
        <v>224.48699999999999</v>
      </c>
      <c r="D5378" s="59" t="s">
        <v>50</v>
      </c>
      <c r="E5378" s="61" t="s">
        <v>43</v>
      </c>
      <c r="F5378" s="61" t="s">
        <v>55</v>
      </c>
      <c r="G5378" s="61">
        <v>1.1000000000000001E-3</v>
      </c>
      <c r="H5378" s="61">
        <f>IF(OR(G5378="",G5379="",G5380="",G5381=""),"",(SUMIF(A5378:A$7000,A5378,G5378:G$7000)))</f>
        <v>2.01E-2</v>
      </c>
      <c r="I5378" s="61" t="str">
        <f t="shared" si="504"/>
        <v/>
      </c>
      <c r="J5378" s="61" t="str">
        <f t="shared" si="500"/>
        <v/>
      </c>
      <c r="K5378" s="61">
        <f t="array" ref="K5378">(MAX(IF($A5378=InsertVoiceSwitchActivateLOG!A$1:A$7000,InsertVoiceSwitchActivateLOG!H$1:H$7000,0)))</f>
        <v>2.2000000000000002E-2</v>
      </c>
      <c r="L5378" s="61" t="str">
        <f t="shared" si="505"/>
        <v/>
      </c>
      <c r="M5378" s="61">
        <f t="shared" si="503"/>
        <v>16.699999999985948</v>
      </c>
      <c r="N5378" s="59">
        <f t="shared" si="501"/>
        <v>107</v>
      </c>
      <c r="O5378" s="59">
        <f t="shared" si="502"/>
        <v>1</v>
      </c>
    </row>
    <row r="5379" spans="1:15" ht="12.5" customHeight="1" x14ac:dyDescent="0.35">
      <c r="A5379" s="2">
        <v>107</v>
      </c>
      <c r="B5379" s="2" t="s">
        <v>56</v>
      </c>
      <c r="C5379" s="69">
        <v>224.5027</v>
      </c>
      <c r="D5379" t="s">
        <v>50</v>
      </c>
      <c r="E5379" s="2" t="s">
        <v>43</v>
      </c>
      <c r="F5379" s="2" t="s">
        <v>55</v>
      </c>
      <c r="G5379" s="2">
        <v>2.5999999999999999E-3</v>
      </c>
      <c r="H5379" s="2">
        <f>IF(OR(G5379="",G5380="",G5381="",G5382=""),"",(SUMIF(A5379:A$7000,A5379,G5379:G$7000)))</f>
        <v>1.9E-2</v>
      </c>
      <c r="I5379" s="55" t="str">
        <f t="shared" si="504"/>
        <v/>
      </c>
      <c r="J5379" s="61" t="str">
        <f t="shared" si="500"/>
        <v/>
      </c>
      <c r="K5379" s="55">
        <f t="array" ref="K5379">(MAX(IF($A5379=InsertVoiceSwitchActivateLOG!A$1:A$7000,InsertVoiceSwitchActivateLOG!H$1:H$7000,0)))</f>
        <v>2.2000000000000002E-2</v>
      </c>
      <c r="L5379" s="55" t="str">
        <f t="shared" si="505"/>
        <v/>
      </c>
      <c r="M5379" s="55">
        <f t="shared" si="503"/>
        <v>15.700000000009595</v>
      </c>
      <c r="N5379" s="59">
        <f t="shared" si="501"/>
        <v>107</v>
      </c>
      <c r="O5379" s="59">
        <f t="shared" si="502"/>
        <v>1</v>
      </c>
    </row>
    <row r="5380" spans="1:15" ht="12.5" customHeight="1" x14ac:dyDescent="0.35">
      <c r="A5380" s="61">
        <v>107</v>
      </c>
      <c r="B5380" s="61" t="s">
        <v>56</v>
      </c>
      <c r="C5380" s="70">
        <v>224.5187</v>
      </c>
      <c r="D5380" s="59" t="s">
        <v>50</v>
      </c>
      <c r="E5380" s="61" t="s">
        <v>43</v>
      </c>
      <c r="F5380" s="61" t="s">
        <v>55</v>
      </c>
      <c r="G5380" s="61">
        <v>3.8E-3</v>
      </c>
      <c r="H5380" s="61">
        <f>IF(OR(G5380="",G5381="",G5382="",G5383=""),"",(SUMIF(A5380:A$7000,A5380,G5380:G$7000)))</f>
        <v>1.6399999999999998E-2</v>
      </c>
      <c r="I5380" s="61" t="str">
        <f t="shared" si="504"/>
        <v/>
      </c>
      <c r="J5380" s="61" t="str">
        <f t="shared" si="500"/>
        <v/>
      </c>
      <c r="K5380" s="61">
        <f t="array" ref="K5380">(MAX(IF($A5380=InsertVoiceSwitchActivateLOG!A$1:A$7000,InsertVoiceSwitchActivateLOG!H$1:H$7000,0)))</f>
        <v>2.2000000000000002E-2</v>
      </c>
      <c r="L5380" s="61" t="str">
        <f t="shared" si="505"/>
        <v/>
      </c>
      <c r="M5380" s="61">
        <f t="shared" si="503"/>
        <v>15.999999999991132</v>
      </c>
      <c r="N5380" s="59">
        <f t="shared" si="501"/>
        <v>107</v>
      </c>
      <c r="O5380" s="59">
        <f t="shared" si="502"/>
        <v>-1</v>
      </c>
    </row>
    <row r="5381" spans="1:15" ht="12.5" customHeight="1" x14ac:dyDescent="0.35">
      <c r="A5381" s="2">
        <v>107</v>
      </c>
      <c r="B5381" s="2" t="s">
        <v>56</v>
      </c>
      <c r="C5381" s="69">
        <v>224.53530000000001</v>
      </c>
      <c r="D5381" t="s">
        <v>50</v>
      </c>
      <c r="E5381" s="2" t="s">
        <v>43</v>
      </c>
      <c r="F5381" s="2" t="s">
        <v>55</v>
      </c>
      <c r="G5381" s="2">
        <v>1.1000000000000001E-3</v>
      </c>
      <c r="H5381" s="2">
        <f>IF(OR(G5381="",G5382="",G5383="",G5384=""),"",(SUMIF(A5381:A$7000,A5381,G5381:G$7000)))</f>
        <v>1.26E-2</v>
      </c>
      <c r="I5381" s="55" t="str">
        <f t="shared" si="504"/>
        <v/>
      </c>
      <c r="J5381" s="61" t="str">
        <f t="shared" si="500"/>
        <v/>
      </c>
      <c r="K5381" s="55">
        <f t="array" ref="K5381">(MAX(IF($A5381=InsertVoiceSwitchActivateLOG!A$1:A$7000,InsertVoiceSwitchActivateLOG!H$1:H$7000,0)))</f>
        <v>2.2000000000000002E-2</v>
      </c>
      <c r="L5381" s="55" t="str">
        <f t="shared" si="505"/>
        <v/>
      </c>
      <c r="M5381" s="55">
        <f t="shared" si="503"/>
        <v>16.60000000001105</v>
      </c>
      <c r="N5381" s="59">
        <f t="shared" si="501"/>
        <v>107</v>
      </c>
      <c r="O5381" s="59">
        <f t="shared" si="502"/>
        <v>1</v>
      </c>
    </row>
    <row r="5382" spans="1:15" ht="12.5" customHeight="1" x14ac:dyDescent="0.35">
      <c r="A5382" s="61">
        <v>107</v>
      </c>
      <c r="B5382" s="61" t="s">
        <v>56</v>
      </c>
      <c r="C5382" s="70">
        <v>224.5514</v>
      </c>
      <c r="D5382" s="59" t="s">
        <v>50</v>
      </c>
      <c r="E5382" s="61" t="s">
        <v>43</v>
      </c>
      <c r="F5382" s="61" t="s">
        <v>55</v>
      </c>
      <c r="G5382" s="61">
        <v>1.1000000000000001E-3</v>
      </c>
      <c r="H5382" s="61">
        <f>IF(OR(G5382="",G5383="",G5384="",G5385=""),"",(SUMIF(A5382:A$7000,A5382,G5382:G$7000)))</f>
        <v>1.1499999999999996E-2</v>
      </c>
      <c r="I5382" s="61" t="str">
        <f t="shared" si="504"/>
        <v/>
      </c>
      <c r="J5382" s="61" t="str">
        <f t="shared" si="500"/>
        <v/>
      </c>
      <c r="K5382" s="61">
        <f t="array" ref="K5382">(MAX(IF($A5382=InsertVoiceSwitchActivateLOG!A$1:A$7000,InsertVoiceSwitchActivateLOG!H$1:H$7000,0)))</f>
        <v>2.2000000000000002E-2</v>
      </c>
      <c r="L5382" s="61" t="str">
        <f t="shared" si="505"/>
        <v/>
      </c>
      <c r="M5382" s="61">
        <f t="shared" si="503"/>
        <v>16.099999999994452</v>
      </c>
      <c r="N5382" s="59">
        <f t="shared" si="501"/>
        <v>107</v>
      </c>
      <c r="O5382" s="59">
        <f t="shared" si="502"/>
        <v>1</v>
      </c>
    </row>
    <row r="5383" spans="1:15" ht="12.5" customHeight="1" x14ac:dyDescent="0.35">
      <c r="A5383" s="2">
        <v>107</v>
      </c>
      <c r="B5383" s="2" t="s">
        <v>56</v>
      </c>
      <c r="C5383" s="69">
        <v>224.5677</v>
      </c>
      <c r="D5383" t="s">
        <v>50</v>
      </c>
      <c r="E5383" s="2" t="s">
        <v>43</v>
      </c>
      <c r="F5383" s="2" t="s">
        <v>55</v>
      </c>
      <c r="G5383" s="2">
        <v>1.2999999999999999E-3</v>
      </c>
      <c r="H5383" s="2">
        <f>IF(OR(G5383="",G5384="",G5385="",G5386=""),"",(SUMIF(A5383:A$7000,A5383,G5383:G$7000)))</f>
        <v>1.0399999999999996E-2</v>
      </c>
      <c r="I5383" s="55" t="str">
        <f t="shared" si="504"/>
        <v/>
      </c>
      <c r="J5383" s="61" t="str">
        <f t="shared" si="500"/>
        <v/>
      </c>
      <c r="K5383" s="55">
        <f t="array" ref="K5383">(MAX(IF($A5383=InsertVoiceSwitchActivateLOG!A$1:A$7000,InsertVoiceSwitchActivateLOG!H$1:H$7000,0)))</f>
        <v>2.2000000000000002E-2</v>
      </c>
      <c r="L5383" s="55" t="str">
        <f t="shared" si="505"/>
        <v/>
      </c>
      <c r="M5383" s="55">
        <f t="shared" si="503"/>
        <v>16.300000000001091</v>
      </c>
      <c r="N5383" s="59">
        <f t="shared" si="501"/>
        <v>107</v>
      </c>
      <c r="O5383" s="59">
        <f t="shared" si="502"/>
        <v>1</v>
      </c>
    </row>
    <row r="5384" spans="1:15" ht="12.5" customHeight="1" x14ac:dyDescent="0.35">
      <c r="A5384" s="61">
        <v>107</v>
      </c>
      <c r="B5384" s="61" t="s">
        <v>56</v>
      </c>
      <c r="C5384" s="70">
        <v>224.58359999999999</v>
      </c>
      <c r="D5384" s="59" t="s">
        <v>50</v>
      </c>
      <c r="E5384" s="61" t="s">
        <v>43</v>
      </c>
      <c r="F5384" s="61" t="s">
        <v>55</v>
      </c>
      <c r="G5384" s="61">
        <v>1.9E-3</v>
      </c>
      <c r="H5384" s="61">
        <f>IF(OR(G5384="",G5385="",G5386="",G5387=""),"",(SUMIF(A5384:A$7000,A5384,G5384:G$7000)))</f>
        <v>9.1000000000000004E-3</v>
      </c>
      <c r="I5384" s="61" t="str">
        <f t="shared" si="504"/>
        <v/>
      </c>
      <c r="J5384" s="61" t="str">
        <f t="shared" si="500"/>
        <v/>
      </c>
      <c r="K5384" s="61">
        <f t="array" ref="K5384">(MAX(IF($A5384=InsertVoiceSwitchActivateLOG!A$1:A$7000,InsertVoiceSwitchActivateLOG!H$1:H$7000,0)))</f>
        <v>2.2000000000000002E-2</v>
      </c>
      <c r="L5384" s="61" t="str">
        <f t="shared" si="505"/>
        <v/>
      </c>
      <c r="M5384" s="61">
        <f t="shared" si="503"/>
        <v>15.899999999987813</v>
      </c>
      <c r="N5384" s="59">
        <f t="shared" si="501"/>
        <v>107</v>
      </c>
      <c r="O5384" s="59">
        <f t="shared" si="502"/>
        <v>1</v>
      </c>
    </row>
    <row r="5385" spans="1:15" ht="12.5" customHeight="1" x14ac:dyDescent="0.35">
      <c r="A5385" s="2">
        <v>107</v>
      </c>
      <c r="B5385" s="2" t="s">
        <v>56</v>
      </c>
      <c r="C5385" s="69">
        <v>224.60040000000001</v>
      </c>
      <c r="D5385" t="s">
        <v>50</v>
      </c>
      <c r="E5385" s="2" t="s">
        <v>43</v>
      </c>
      <c r="F5385" s="2" t="s">
        <v>55</v>
      </c>
      <c r="G5385" s="2">
        <v>1.9E-3</v>
      </c>
      <c r="H5385" s="2">
        <f>IF(OR(G5385="",G5386="",G5387="",G5388=""),"",(SUMIF(A5385:A$7000,A5385,G5385:G$7000)))</f>
        <v>7.1999999999999998E-3</v>
      </c>
      <c r="I5385" s="55" t="str">
        <f t="shared" si="504"/>
        <v/>
      </c>
      <c r="J5385" s="61" t="str">
        <f t="shared" si="500"/>
        <v/>
      </c>
      <c r="K5385" s="55">
        <f t="array" ref="K5385">(MAX(IF($A5385=InsertVoiceSwitchActivateLOG!A$1:A$7000,InsertVoiceSwitchActivateLOG!H$1:H$7000,0)))</f>
        <v>2.2000000000000002E-2</v>
      </c>
      <c r="L5385" s="55" t="str">
        <f t="shared" si="505"/>
        <v/>
      </c>
      <c r="M5385" s="55">
        <f t="shared" si="503"/>
        <v>16.80000000001769</v>
      </c>
      <c r="N5385" s="59">
        <f t="shared" si="501"/>
        <v>107</v>
      </c>
      <c r="O5385" s="59">
        <f t="shared" si="502"/>
        <v>-1</v>
      </c>
    </row>
    <row r="5386" spans="1:15" ht="12.5" customHeight="1" x14ac:dyDescent="0.35">
      <c r="A5386" s="61">
        <v>107</v>
      </c>
      <c r="B5386" s="61" t="s">
        <v>56</v>
      </c>
      <c r="C5386" s="70">
        <v>224.61859999999999</v>
      </c>
      <c r="D5386" s="59" t="s">
        <v>50</v>
      </c>
      <c r="E5386" s="61" t="s">
        <v>43</v>
      </c>
      <c r="F5386" s="61" t="s">
        <v>55</v>
      </c>
      <c r="G5386" s="61">
        <v>1.1999999999999999E-3</v>
      </c>
      <c r="H5386" s="61">
        <f>IF(OR(G5386="",G5387="",G5388="",G5389=""),"",(SUMIF(A5386:A$7000,A5386,G5386:G$7000)))</f>
        <v>5.3E-3</v>
      </c>
      <c r="I5386" s="61" t="str">
        <f t="shared" si="504"/>
        <v/>
      </c>
      <c r="J5386" s="61" t="str">
        <f t="shared" si="500"/>
        <v/>
      </c>
      <c r="K5386" s="61">
        <f t="array" ref="K5386">(MAX(IF($A5386=InsertVoiceSwitchActivateLOG!A$1:A$7000,InsertVoiceSwitchActivateLOG!H$1:H$7000,0)))</f>
        <v>2.2000000000000002E-2</v>
      </c>
      <c r="L5386" s="61" t="str">
        <f t="shared" si="505"/>
        <v/>
      </c>
      <c r="M5386" s="61">
        <f t="shared" si="503"/>
        <v>18.1999999999789</v>
      </c>
      <c r="N5386" s="59">
        <f t="shared" si="501"/>
        <v>107</v>
      </c>
      <c r="O5386" s="59">
        <f t="shared" si="502"/>
        <v>1</v>
      </c>
    </row>
    <row r="5387" spans="1:15" ht="12.5" customHeight="1" x14ac:dyDescent="0.35">
      <c r="A5387" s="2">
        <v>107</v>
      </c>
      <c r="B5387" s="2" t="s">
        <v>56</v>
      </c>
      <c r="C5387" s="69">
        <v>224.63409999999999</v>
      </c>
      <c r="D5387" t="s">
        <v>50</v>
      </c>
      <c r="E5387" s="2" t="s">
        <v>43</v>
      </c>
      <c r="F5387" s="2" t="s">
        <v>55</v>
      </c>
      <c r="G5387" s="2">
        <v>1.6999999999999999E-3</v>
      </c>
      <c r="H5387" s="2">
        <f>IF(OR(G5387="",G5388="",G5389="",G5390=""),"",(SUMIF(A5387:A$7000,A5387,G5387:G$7000)))</f>
        <v>4.1000000000000003E-3</v>
      </c>
      <c r="I5387" s="55" t="str">
        <f t="shared" si="504"/>
        <v/>
      </c>
      <c r="J5387" s="61" t="str">
        <f t="shared" si="500"/>
        <v/>
      </c>
      <c r="K5387" s="55">
        <f t="array" ref="K5387">(MAX(IF($A5387=InsertVoiceSwitchActivateLOG!A$1:A$7000,InsertVoiceSwitchActivateLOG!H$1:H$7000,0)))</f>
        <v>2.2000000000000002E-2</v>
      </c>
      <c r="L5387" s="55" t="str">
        <f t="shared" si="505"/>
        <v/>
      </c>
      <c r="M5387" s="55">
        <f t="shared" si="503"/>
        <v>15.500000000002956</v>
      </c>
      <c r="N5387" s="59">
        <f t="shared" si="501"/>
        <v>107</v>
      </c>
      <c r="O5387" s="59">
        <f t="shared" si="502"/>
        <v>-1</v>
      </c>
    </row>
    <row r="5388" spans="1:15" ht="12.5" customHeight="1" x14ac:dyDescent="0.35">
      <c r="A5388" s="61">
        <v>107</v>
      </c>
      <c r="B5388" s="61" t="s">
        <v>56</v>
      </c>
      <c r="C5388" s="70">
        <v>224.65129999999999</v>
      </c>
      <c r="D5388" s="59" t="s">
        <v>50</v>
      </c>
      <c r="E5388" s="61" t="s">
        <v>43</v>
      </c>
      <c r="F5388" s="61" t="s">
        <v>55</v>
      </c>
      <c r="G5388" s="61">
        <v>1.1999999999999999E-3</v>
      </c>
      <c r="H5388" s="61">
        <f>IF(OR(G5388="",G5389="",G5390="",G5391=""),"",(SUMIF(A5388:A$7000,A5388,G5388:G$7000)))</f>
        <v>2.3999999999999994E-3</v>
      </c>
      <c r="I5388" s="61" t="str">
        <f t="shared" si="504"/>
        <v/>
      </c>
      <c r="J5388" s="61" t="str">
        <f t="shared" si="500"/>
        <v/>
      </c>
      <c r="K5388" s="61">
        <f t="array" ref="K5388">(MAX(IF($A5388=InsertVoiceSwitchActivateLOG!A$1:A$7000,InsertVoiceSwitchActivateLOG!H$1:H$7000,0)))</f>
        <v>2.2000000000000002E-2</v>
      </c>
      <c r="L5388" s="61" t="str">
        <f t="shared" si="505"/>
        <v/>
      </c>
      <c r="M5388" s="61">
        <f t="shared" si="503"/>
        <v>17.200000000002547</v>
      </c>
      <c r="N5388" s="59">
        <f t="shared" si="501"/>
        <v>107</v>
      </c>
      <c r="O5388" s="59">
        <f t="shared" si="502"/>
        <v>-1</v>
      </c>
    </row>
    <row r="5389" spans="1:15" ht="12.5" customHeight="1" x14ac:dyDescent="0.35">
      <c r="A5389" s="2">
        <v>107</v>
      </c>
      <c r="B5389" s="2" t="s">
        <v>54</v>
      </c>
      <c r="C5389" s="69">
        <v>224.66810000000001</v>
      </c>
      <c r="D5389" t="s">
        <v>50</v>
      </c>
      <c r="E5389" s="2" t="s">
        <v>43</v>
      </c>
      <c r="F5389" s="2" t="s">
        <v>55</v>
      </c>
      <c r="G5389" s="2">
        <v>1E-3</v>
      </c>
      <c r="H5389" s="2" t="str">
        <f>IF(OR(G5389="",G5390="",G5391="",G5392=""),"",(SUMIF(A5389:A$7000,A5389,G5389:G$7000)))</f>
        <v/>
      </c>
      <c r="I5389" s="55" t="str">
        <f t="shared" si="504"/>
        <v/>
      </c>
      <c r="J5389" s="61" t="str">
        <f t="shared" si="500"/>
        <v/>
      </c>
      <c r="K5389" s="55">
        <f t="array" ref="K5389">(MAX(IF($A5389=InsertVoiceSwitchActivateLOG!A$1:A$7000,InsertVoiceSwitchActivateLOG!H$1:H$7000,0)))</f>
        <v>2.2000000000000002E-2</v>
      </c>
      <c r="L5389" s="55" t="str">
        <f t="shared" si="505"/>
        <v/>
      </c>
      <c r="M5389" s="55">
        <f t="shared" si="503"/>
        <v>16.80000000001769</v>
      </c>
      <c r="N5389" s="59">
        <f t="shared" si="501"/>
        <v>107</v>
      </c>
      <c r="O5389" s="59">
        <f t="shared" si="502"/>
        <v>-1</v>
      </c>
    </row>
    <row r="5390" spans="1:15" ht="12.5" customHeight="1" x14ac:dyDescent="0.35">
      <c r="A5390" s="61">
        <v>107</v>
      </c>
      <c r="B5390" s="61" t="s">
        <v>54</v>
      </c>
      <c r="C5390" s="70">
        <v>224.68960000000001</v>
      </c>
      <c r="D5390" s="59" t="s">
        <v>50</v>
      </c>
      <c r="E5390" s="61" t="s">
        <v>43</v>
      </c>
      <c r="F5390" s="61" t="s">
        <v>55</v>
      </c>
      <c r="G5390" s="61">
        <v>1E-4</v>
      </c>
      <c r="H5390" s="61" t="str">
        <f>IF(OR(G5390="",G5391="",G5392="",G5393=""),"",(SUMIF(A5390:A$7000,A5390,G5390:G$7000)))</f>
        <v/>
      </c>
      <c r="I5390" s="61" t="str">
        <f t="shared" si="504"/>
        <v/>
      </c>
      <c r="J5390" s="61" t="str">
        <f t="shared" si="500"/>
        <v/>
      </c>
      <c r="K5390" s="61">
        <f t="array" ref="K5390">(MAX(IF($A5390=InsertVoiceSwitchActivateLOG!A$1:A$7000,InsertVoiceSwitchActivateLOG!H$1:H$7000,0)))</f>
        <v>2.2000000000000002E-2</v>
      </c>
      <c r="L5390" s="61" t="str">
        <f t="shared" si="505"/>
        <v/>
      </c>
      <c r="M5390" s="61">
        <f t="shared" si="503"/>
        <v>21.500000000003183</v>
      </c>
      <c r="N5390" s="59">
        <f t="shared" si="501"/>
        <v>107</v>
      </c>
      <c r="O5390" s="59">
        <f t="shared" si="502"/>
        <v>1</v>
      </c>
    </row>
    <row r="5391" spans="1:15" ht="12.5" customHeight="1" x14ac:dyDescent="0.35">
      <c r="A5391" s="2">
        <v>107</v>
      </c>
      <c r="B5391" s="2" t="s">
        <v>54</v>
      </c>
      <c r="C5391" s="69">
        <v>224.70670000000001</v>
      </c>
      <c r="D5391" t="s">
        <v>50</v>
      </c>
      <c r="E5391" s="2" t="s">
        <v>43</v>
      </c>
      <c r="F5391" s="2" t="s">
        <v>55</v>
      </c>
      <c r="G5391" s="2">
        <v>1E-4</v>
      </c>
      <c r="H5391" s="2" t="str">
        <f>IF(OR(G5391="",G5392="",G5393="",G5394=""),"",(SUMIF(A5391:A$7000,A5391,G5391:G$7000)))</f>
        <v/>
      </c>
      <c r="I5391" s="55" t="str">
        <f t="shared" si="504"/>
        <v/>
      </c>
      <c r="J5391" s="61" t="str">
        <f t="shared" si="500"/>
        <v/>
      </c>
      <c r="K5391" s="55">
        <f t="array" ref="K5391">(MAX(IF($A5391=InsertVoiceSwitchActivateLOG!A$1:A$7000,InsertVoiceSwitchActivateLOG!H$1:H$7000,0)))</f>
        <v>2.2000000000000002E-2</v>
      </c>
      <c r="L5391" s="55" t="str">
        <f t="shared" si="505"/>
        <v/>
      </c>
      <c r="M5391" s="55">
        <f t="shared" si="503"/>
        <v>17.099999999999227</v>
      </c>
      <c r="N5391" s="59" t="str">
        <f t="shared" si="501"/>
        <v/>
      </c>
      <c r="O5391" s="59" t="str">
        <f t="shared" si="502"/>
        <v/>
      </c>
    </row>
    <row r="5392" spans="1:15" ht="12.5" customHeight="1" x14ac:dyDescent="0.35">
      <c r="A5392" s="61">
        <v>107</v>
      </c>
      <c r="B5392" s="61" t="s">
        <v>54</v>
      </c>
      <c r="C5392" s="70">
        <v>224.72540000000001</v>
      </c>
      <c r="D5392" s="59" t="s">
        <v>50</v>
      </c>
      <c r="E5392" s="61" t="s">
        <v>43</v>
      </c>
      <c r="F5392" s="61" t="s">
        <v>55</v>
      </c>
      <c r="G5392" s="61"/>
      <c r="H5392" s="61" t="str">
        <f>IF(OR(G5392="",G5393="",G5394="",G5395=""),"",(SUMIF(A5392:A$7000,A5392,G5392:G$7000)))</f>
        <v/>
      </c>
      <c r="I5392" s="61" t="str">
        <f t="shared" si="504"/>
        <v/>
      </c>
      <c r="J5392" s="61" t="str">
        <f t="shared" si="500"/>
        <v/>
      </c>
      <c r="K5392" s="61">
        <f t="array" ref="K5392">(MAX(IF($A5392=InsertVoiceSwitchActivateLOG!A$1:A$7000,InsertVoiceSwitchActivateLOG!H$1:H$7000,0)))</f>
        <v>2.2000000000000002E-2</v>
      </c>
      <c r="L5392" s="61" t="str">
        <f t="shared" si="505"/>
        <v/>
      </c>
      <c r="M5392" s="61">
        <f t="shared" si="503"/>
        <v>18.699999999995498</v>
      </c>
      <c r="N5392" s="59" t="str">
        <f t="shared" si="501"/>
        <v/>
      </c>
      <c r="O5392" s="59" t="str">
        <f t="shared" si="502"/>
        <v/>
      </c>
    </row>
    <row r="5393" spans="1:15" ht="12.5" customHeight="1" x14ac:dyDescent="0.35">
      <c r="A5393" s="2">
        <v>107</v>
      </c>
      <c r="B5393" s="2" t="s">
        <v>54</v>
      </c>
      <c r="C5393" s="69">
        <v>224.74449999999999</v>
      </c>
      <c r="D5393" t="s">
        <v>50</v>
      </c>
      <c r="E5393" s="2" t="s">
        <v>43</v>
      </c>
      <c r="F5393" s="2" t="s">
        <v>55</v>
      </c>
      <c r="G5393" s="2"/>
      <c r="H5393" s="2" t="str">
        <f>IF(OR(G5393="",G5394="",G5395="",G5396=""),"",(SUMIF(A5393:A$7000,A5393,G5393:G$7000)))</f>
        <v/>
      </c>
      <c r="I5393" s="55" t="str">
        <f t="shared" si="504"/>
        <v/>
      </c>
      <c r="J5393" s="61" t="str">
        <f t="shared" ref="J5393:J5456" si="506">IF(L5393="","",(VLOOKUP(A5393,A5393:E12377,5,FALSE)))</f>
        <v/>
      </c>
      <c r="K5393" s="55">
        <f t="array" ref="K5393">(MAX(IF($A5393=InsertVoiceSwitchActivateLOG!A$1:A$7000,InsertVoiceSwitchActivateLOG!H$1:H$7000,0)))</f>
        <v>2.2000000000000002E-2</v>
      </c>
      <c r="L5393" s="55" t="str">
        <f t="shared" si="505"/>
        <v/>
      </c>
      <c r="M5393" s="55">
        <f t="shared" si="503"/>
        <v>19.099999999980355</v>
      </c>
      <c r="N5393" s="59" t="str">
        <f t="shared" ref="N5393:N5456" si="507">IF(AND(G5393&gt;0,G5394&gt;0,G5392&gt;0),A5393,"")</f>
        <v/>
      </c>
      <c r="O5393" s="59" t="str">
        <f t="shared" ref="O5393:O5456" si="508">IF(N5393="","",(IF(G5393&gt;G5394,-1,1)))</f>
        <v/>
      </c>
    </row>
    <row r="5394" spans="1:15" ht="12.5" customHeight="1" x14ac:dyDescent="0.35">
      <c r="A5394" s="61">
        <v>107</v>
      </c>
      <c r="B5394" s="61" t="s">
        <v>54</v>
      </c>
      <c r="C5394" s="70">
        <v>224.76390000000001</v>
      </c>
      <c r="D5394" s="59" t="s">
        <v>50</v>
      </c>
      <c r="E5394" s="61" t="s">
        <v>43</v>
      </c>
      <c r="F5394" s="61" t="s">
        <v>55</v>
      </c>
      <c r="G5394" s="61"/>
      <c r="H5394" s="61" t="str">
        <f>IF(OR(G5394="",G5395="",G5396="",G5397=""),"",(SUMIF(A5394:A$7000,A5394,G5394:G$7000)))</f>
        <v/>
      </c>
      <c r="I5394" s="61" t="str">
        <f t="shared" si="504"/>
        <v/>
      </c>
      <c r="J5394" s="61" t="str">
        <f t="shared" si="506"/>
        <v/>
      </c>
      <c r="K5394" s="61">
        <f t="array" ref="K5394">(MAX(IF($A5394=InsertVoiceSwitchActivateLOG!A$1:A$7000,InsertVoiceSwitchActivateLOG!H$1:H$7000,0)))</f>
        <v>2.2000000000000002E-2</v>
      </c>
      <c r="L5394" s="61" t="str">
        <f t="shared" si="505"/>
        <v/>
      </c>
      <c r="M5394" s="61">
        <f t="shared" ref="M5394:M5457" si="509">IF(A5394=A5393,ABS(C5394-C5393),0)*1000</f>
        <v>19.400000000018736</v>
      </c>
      <c r="N5394" s="59" t="str">
        <f t="shared" si="507"/>
        <v/>
      </c>
      <c r="O5394" s="59" t="str">
        <f t="shared" si="508"/>
        <v/>
      </c>
    </row>
    <row r="5395" spans="1:15" ht="12.5" customHeight="1" x14ac:dyDescent="0.35">
      <c r="A5395" s="2">
        <v>107</v>
      </c>
      <c r="B5395" s="2" t="s">
        <v>54</v>
      </c>
      <c r="C5395" s="69">
        <v>224.78440000000001</v>
      </c>
      <c r="D5395" t="s">
        <v>50</v>
      </c>
      <c r="E5395" s="2" t="s">
        <v>43</v>
      </c>
      <c r="F5395" s="2" t="s">
        <v>55</v>
      </c>
      <c r="G5395" s="2"/>
      <c r="H5395" s="2" t="str">
        <f>IF(OR(G5395="",G5396="",G5397="",G5398=""),"",(SUMIF(A5395:A$7000,A5395,G5395:G$7000)))</f>
        <v/>
      </c>
      <c r="I5395" s="55" t="str">
        <f t="shared" si="504"/>
        <v/>
      </c>
      <c r="J5395" s="61" t="str">
        <f t="shared" si="506"/>
        <v/>
      </c>
      <c r="K5395" s="55">
        <f t="array" ref="K5395">(MAX(IF($A5395=InsertVoiceSwitchActivateLOG!A$1:A$7000,InsertVoiceSwitchActivateLOG!H$1:H$7000,0)))</f>
        <v>2.2000000000000002E-2</v>
      </c>
      <c r="L5395" s="55" t="str">
        <f t="shared" si="505"/>
        <v/>
      </c>
      <c r="M5395" s="55">
        <f t="shared" si="509"/>
        <v>20.499999999998408</v>
      </c>
      <c r="N5395" s="59" t="str">
        <f t="shared" si="507"/>
        <v/>
      </c>
      <c r="O5395" s="59" t="str">
        <f t="shared" si="508"/>
        <v/>
      </c>
    </row>
    <row r="5396" spans="1:15" ht="12.5" customHeight="1" x14ac:dyDescent="0.35">
      <c r="A5396" s="61">
        <v>107</v>
      </c>
      <c r="B5396" s="61" t="s">
        <v>54</v>
      </c>
      <c r="C5396" s="70">
        <v>224.81100000000001</v>
      </c>
      <c r="D5396" s="59" t="s">
        <v>50</v>
      </c>
      <c r="E5396" s="61" t="s">
        <v>43</v>
      </c>
      <c r="F5396" s="61" t="s">
        <v>55</v>
      </c>
      <c r="G5396" s="61"/>
      <c r="H5396" s="61" t="str">
        <f>IF(OR(G5396="",G5397="",G5398="",G5399=""),"",(SUMIF(A5396:A$7000,A5396,G5396:G$7000)))</f>
        <v/>
      </c>
      <c r="I5396" s="61" t="str">
        <f t="shared" si="504"/>
        <v/>
      </c>
      <c r="J5396" s="61" t="str">
        <f t="shared" si="506"/>
        <v/>
      </c>
      <c r="K5396" s="61">
        <f t="array" ref="K5396">(MAX(IF($A5396=InsertVoiceSwitchActivateLOG!A$1:A$7000,InsertVoiceSwitchActivateLOG!H$1:H$7000,0)))</f>
        <v>2.2000000000000002E-2</v>
      </c>
      <c r="L5396" s="61" t="str">
        <f t="shared" si="505"/>
        <v/>
      </c>
      <c r="M5396" s="61">
        <f t="shared" si="509"/>
        <v>26.600000000001955</v>
      </c>
      <c r="N5396" s="59" t="str">
        <f t="shared" si="507"/>
        <v/>
      </c>
      <c r="O5396" s="59" t="str">
        <f t="shared" si="508"/>
        <v/>
      </c>
    </row>
    <row r="5397" spans="1:15" ht="12.5" customHeight="1" x14ac:dyDescent="0.35">
      <c r="A5397" s="2">
        <v>107</v>
      </c>
      <c r="B5397" s="2" t="s">
        <v>54</v>
      </c>
      <c r="C5397" s="69">
        <v>224.82919999999999</v>
      </c>
      <c r="D5397" t="s">
        <v>50</v>
      </c>
      <c r="E5397" s="2" t="s">
        <v>43</v>
      </c>
      <c r="F5397" s="2" t="s">
        <v>55</v>
      </c>
      <c r="G5397" s="2"/>
      <c r="H5397" s="2" t="str">
        <f>IF(OR(G5397="",G5398="",G5399="",G5400=""),"",(SUMIF(A5397:A$7000,A5397,G5397:G$7000)))</f>
        <v/>
      </c>
      <c r="I5397" s="55" t="str">
        <f t="shared" si="504"/>
        <v/>
      </c>
      <c r="J5397" s="61" t="str">
        <f t="shared" si="506"/>
        <v/>
      </c>
      <c r="K5397" s="55">
        <f t="array" ref="K5397">(MAX(IF($A5397=InsertVoiceSwitchActivateLOG!A$1:A$7000,InsertVoiceSwitchActivateLOG!H$1:H$7000,0)))</f>
        <v>2.2000000000000002E-2</v>
      </c>
      <c r="L5397" s="55" t="str">
        <f t="shared" si="505"/>
        <v/>
      </c>
      <c r="M5397" s="55">
        <f t="shared" si="509"/>
        <v>18.1999999999789</v>
      </c>
      <c r="N5397" s="59" t="str">
        <f t="shared" si="507"/>
        <v/>
      </c>
      <c r="O5397" s="59" t="str">
        <f t="shared" si="508"/>
        <v/>
      </c>
    </row>
    <row r="5398" spans="1:15" ht="12.5" customHeight="1" x14ac:dyDescent="0.35">
      <c r="A5398" s="61">
        <v>107</v>
      </c>
      <c r="B5398" s="61" t="s">
        <v>54</v>
      </c>
      <c r="C5398" s="70">
        <v>224.8486</v>
      </c>
      <c r="D5398" s="59" t="s">
        <v>50</v>
      </c>
      <c r="E5398" s="61" t="s">
        <v>43</v>
      </c>
      <c r="F5398" s="61" t="s">
        <v>55</v>
      </c>
      <c r="G5398" s="61"/>
      <c r="H5398" s="61" t="str">
        <f>IF(OR(G5398="",G5399="",G5400="",G5401=""),"",(SUMIF(A5398:A$7000,A5398,G5398:G$7000)))</f>
        <v/>
      </c>
      <c r="I5398" s="61" t="str">
        <f t="shared" si="504"/>
        <v/>
      </c>
      <c r="J5398" s="61" t="str">
        <f t="shared" si="506"/>
        <v/>
      </c>
      <c r="K5398" s="61">
        <f t="array" ref="K5398">(MAX(IF($A5398=InsertVoiceSwitchActivateLOG!A$1:A$7000,InsertVoiceSwitchActivateLOG!H$1:H$7000,0)))</f>
        <v>2.2000000000000002E-2</v>
      </c>
      <c r="L5398" s="61" t="str">
        <f t="shared" si="505"/>
        <v/>
      </c>
      <c r="M5398" s="61">
        <f t="shared" si="509"/>
        <v>19.400000000018736</v>
      </c>
      <c r="N5398" s="59" t="str">
        <f t="shared" si="507"/>
        <v/>
      </c>
      <c r="O5398" s="59" t="str">
        <f t="shared" si="508"/>
        <v/>
      </c>
    </row>
    <row r="5399" spans="1:15" ht="12.5" customHeight="1" x14ac:dyDescent="0.35">
      <c r="A5399" s="2">
        <v>107</v>
      </c>
      <c r="B5399" s="2" t="s">
        <v>54</v>
      </c>
      <c r="C5399" s="69">
        <v>224.869</v>
      </c>
      <c r="D5399" t="s">
        <v>50</v>
      </c>
      <c r="E5399" s="2" t="s">
        <v>43</v>
      </c>
      <c r="F5399" s="2" t="s">
        <v>55</v>
      </c>
      <c r="G5399" s="2"/>
      <c r="H5399" s="2" t="str">
        <f>IF(OR(G5399="",G5400="",G5401="",G5402=""),"",(SUMIF(A5399:A$7000,A5399,G5399:G$7000)))</f>
        <v/>
      </c>
      <c r="I5399" s="55" t="str">
        <f t="shared" si="504"/>
        <v/>
      </c>
      <c r="J5399" s="61" t="str">
        <f t="shared" si="506"/>
        <v/>
      </c>
      <c r="K5399" s="55">
        <f t="array" ref="K5399">(MAX(IF($A5399=InsertVoiceSwitchActivateLOG!A$1:A$7000,InsertVoiceSwitchActivateLOG!H$1:H$7000,0)))</f>
        <v>2.2000000000000002E-2</v>
      </c>
      <c r="L5399" s="55" t="str">
        <f t="shared" si="505"/>
        <v/>
      </c>
      <c r="M5399" s="55">
        <f t="shared" si="509"/>
        <v>20.399999999995089</v>
      </c>
      <c r="N5399" s="59" t="str">
        <f t="shared" si="507"/>
        <v/>
      </c>
      <c r="O5399" s="59" t="str">
        <f t="shared" si="508"/>
        <v/>
      </c>
    </row>
    <row r="5400" spans="1:15" ht="12.5" customHeight="1" x14ac:dyDescent="0.35">
      <c r="A5400" s="61">
        <v>108</v>
      </c>
      <c r="B5400" s="61" t="s">
        <v>54</v>
      </c>
      <c r="C5400" s="70">
        <v>225.8964</v>
      </c>
      <c r="D5400" s="59" t="s">
        <v>50</v>
      </c>
      <c r="E5400" s="61" t="s">
        <v>43</v>
      </c>
      <c r="F5400" s="61" t="s">
        <v>55</v>
      </c>
      <c r="G5400" s="61"/>
      <c r="H5400" s="61" t="str">
        <f>IF(OR(G5400="",G5401="",G5402="",G5403=""),"",(SUMIF(A5400:A$7000,A5400,G5400:G$7000)))</f>
        <v/>
      </c>
      <c r="I5400" s="61" t="str">
        <f t="shared" si="504"/>
        <v/>
      </c>
      <c r="J5400" s="61" t="str">
        <f t="shared" si="506"/>
        <v/>
      </c>
      <c r="K5400" s="61">
        <f t="array" ref="K5400">(MAX(IF($A5400=InsertVoiceSwitchActivateLOG!A$1:A$7000,InsertVoiceSwitchActivateLOG!H$1:H$7000,0)))</f>
        <v>0.11280000000000001</v>
      </c>
      <c r="L5400" s="61" t="str">
        <f t="shared" si="505"/>
        <v/>
      </c>
      <c r="M5400" s="61">
        <f t="shared" si="509"/>
        <v>0</v>
      </c>
      <c r="N5400" s="59" t="str">
        <f t="shared" si="507"/>
        <v/>
      </c>
      <c r="O5400" s="59" t="str">
        <f t="shared" si="508"/>
        <v/>
      </c>
    </row>
    <row r="5401" spans="1:15" ht="12.5" customHeight="1" x14ac:dyDescent="0.35">
      <c r="A5401" s="2">
        <v>108</v>
      </c>
      <c r="B5401" s="2" t="s">
        <v>54</v>
      </c>
      <c r="C5401" s="69">
        <v>225.91210000000001</v>
      </c>
      <c r="D5401" t="s">
        <v>50</v>
      </c>
      <c r="E5401" s="2" t="s">
        <v>43</v>
      </c>
      <c r="F5401" s="2" t="s">
        <v>55</v>
      </c>
      <c r="G5401" s="2"/>
      <c r="H5401" s="2" t="str">
        <f>IF(OR(G5401="",G5402="",G5403="",G5404=""),"",(SUMIF(A5401:A$7000,A5401,G5401:G$7000)))</f>
        <v/>
      </c>
      <c r="I5401" s="55" t="str">
        <f t="shared" si="504"/>
        <v/>
      </c>
      <c r="J5401" s="61" t="str">
        <f t="shared" si="506"/>
        <v/>
      </c>
      <c r="K5401" s="55">
        <f t="array" ref="K5401">(MAX(IF($A5401=InsertVoiceSwitchActivateLOG!A$1:A$7000,InsertVoiceSwitchActivateLOG!H$1:H$7000,0)))</f>
        <v>0.11280000000000001</v>
      </c>
      <c r="L5401" s="55" t="str">
        <f t="shared" si="505"/>
        <v/>
      </c>
      <c r="M5401" s="55">
        <f t="shared" si="509"/>
        <v>15.700000000009595</v>
      </c>
      <c r="N5401" s="59" t="str">
        <f t="shared" si="507"/>
        <v/>
      </c>
      <c r="O5401" s="59" t="str">
        <f t="shared" si="508"/>
        <v/>
      </c>
    </row>
    <row r="5402" spans="1:15" ht="12.5" customHeight="1" x14ac:dyDescent="0.35">
      <c r="A5402" s="61">
        <v>108</v>
      </c>
      <c r="B5402" s="61" t="s">
        <v>54</v>
      </c>
      <c r="C5402" s="70">
        <v>225.929</v>
      </c>
      <c r="D5402" s="59" t="s">
        <v>50</v>
      </c>
      <c r="E5402" s="61" t="s">
        <v>43</v>
      </c>
      <c r="F5402" s="61" t="s">
        <v>55</v>
      </c>
      <c r="G5402" s="61"/>
      <c r="H5402" s="61" t="str">
        <f>IF(OR(G5402="",G5403="",G5404="",G5405=""),"",(SUMIF(A5402:A$7000,A5402,G5402:G$7000)))</f>
        <v/>
      </c>
      <c r="I5402" s="61" t="str">
        <f t="shared" ref="I5402:I5465" si="510">IF(L5402="","",A5402)</f>
        <v/>
      </c>
      <c r="J5402" s="61" t="str">
        <f t="shared" si="506"/>
        <v/>
      </c>
      <c r="K5402" s="61">
        <f t="array" ref="K5402">(MAX(IF($A5402=InsertVoiceSwitchActivateLOG!A$1:A$7000,InsertVoiceSwitchActivateLOG!H$1:H$7000,0)))</f>
        <v>0.11280000000000001</v>
      </c>
      <c r="L5402" s="61" t="str">
        <f t="shared" ref="L5402:L5465" si="511">IF(H5402="","",IF(AND(H5401="",H5400="",H5399=""),C5402,""))</f>
        <v/>
      </c>
      <c r="M5402" s="61">
        <f t="shared" si="509"/>
        <v>16.899999999992588</v>
      </c>
      <c r="N5402" s="59" t="str">
        <f t="shared" si="507"/>
        <v/>
      </c>
      <c r="O5402" s="59" t="str">
        <f t="shared" si="508"/>
        <v/>
      </c>
    </row>
    <row r="5403" spans="1:15" ht="12.5" customHeight="1" x14ac:dyDescent="0.35">
      <c r="A5403" s="2">
        <v>108</v>
      </c>
      <c r="B5403" s="2" t="s">
        <v>54</v>
      </c>
      <c r="C5403" s="69">
        <v>225.94499999999999</v>
      </c>
      <c r="D5403" t="s">
        <v>50</v>
      </c>
      <c r="E5403" s="2" t="s">
        <v>43</v>
      </c>
      <c r="F5403" s="2" t="s">
        <v>55</v>
      </c>
      <c r="G5403" s="2"/>
      <c r="H5403" s="2" t="str">
        <f>IF(OR(G5403="",G5404="",G5405="",G5406=""),"",(SUMIF(A5403:A$7000,A5403,G5403:G$7000)))</f>
        <v/>
      </c>
      <c r="I5403" s="55" t="str">
        <f t="shared" si="510"/>
        <v/>
      </c>
      <c r="J5403" s="61" t="str">
        <f t="shared" si="506"/>
        <v/>
      </c>
      <c r="K5403" s="55">
        <f t="array" ref="K5403">(MAX(IF($A5403=InsertVoiceSwitchActivateLOG!A$1:A$7000,InsertVoiceSwitchActivateLOG!H$1:H$7000,0)))</f>
        <v>0.11280000000000001</v>
      </c>
      <c r="L5403" s="55" t="str">
        <f t="shared" si="511"/>
        <v/>
      </c>
      <c r="M5403" s="55">
        <f t="shared" si="509"/>
        <v>15.999999999991132</v>
      </c>
      <c r="N5403" s="59" t="str">
        <f t="shared" si="507"/>
        <v/>
      </c>
      <c r="O5403" s="59" t="str">
        <f t="shared" si="508"/>
        <v/>
      </c>
    </row>
    <row r="5404" spans="1:15" ht="12.5" customHeight="1" x14ac:dyDescent="0.35">
      <c r="A5404" s="61">
        <v>108</v>
      </c>
      <c r="B5404" s="61" t="s">
        <v>54</v>
      </c>
      <c r="C5404" s="70">
        <v>225.96080000000001</v>
      </c>
      <c r="D5404" s="59" t="s">
        <v>50</v>
      </c>
      <c r="E5404" s="61" t="s">
        <v>43</v>
      </c>
      <c r="F5404" s="61" t="s">
        <v>55</v>
      </c>
      <c r="G5404" s="61"/>
      <c r="H5404" s="61" t="str">
        <f>IF(OR(G5404="",G5405="",G5406="",G5407=""),"",(SUMIF(A5404:A$7000,A5404,G5404:G$7000)))</f>
        <v/>
      </c>
      <c r="I5404" s="61" t="str">
        <f t="shared" si="510"/>
        <v/>
      </c>
      <c r="J5404" s="61" t="str">
        <f t="shared" si="506"/>
        <v/>
      </c>
      <c r="K5404" s="61">
        <f t="array" ref="K5404">(MAX(IF($A5404=InsertVoiceSwitchActivateLOG!A$1:A$7000,InsertVoiceSwitchActivateLOG!H$1:H$7000,0)))</f>
        <v>0.11280000000000001</v>
      </c>
      <c r="L5404" s="61" t="str">
        <f t="shared" si="511"/>
        <v/>
      </c>
      <c r="M5404" s="61">
        <f t="shared" si="509"/>
        <v>15.800000000012915</v>
      </c>
      <c r="N5404" s="59" t="str">
        <f t="shared" si="507"/>
        <v/>
      </c>
      <c r="O5404" s="59" t="str">
        <f t="shared" si="508"/>
        <v/>
      </c>
    </row>
    <row r="5405" spans="1:15" ht="12.5" customHeight="1" x14ac:dyDescent="0.35">
      <c r="A5405" s="2">
        <v>108</v>
      </c>
      <c r="B5405" s="2" t="s">
        <v>54</v>
      </c>
      <c r="C5405" s="69">
        <v>225.97710000000001</v>
      </c>
      <c r="D5405" t="s">
        <v>50</v>
      </c>
      <c r="E5405" s="2" t="s">
        <v>43</v>
      </c>
      <c r="F5405" s="2" t="s">
        <v>55</v>
      </c>
      <c r="G5405" s="2"/>
      <c r="H5405" s="2" t="str">
        <f>IF(OR(G5405="",G5406="",G5407="",G5408=""),"",(SUMIF(A5405:A$7000,A5405,G5405:G$7000)))</f>
        <v/>
      </c>
      <c r="I5405" s="55" t="str">
        <f t="shared" si="510"/>
        <v/>
      </c>
      <c r="J5405" s="61" t="str">
        <f t="shared" si="506"/>
        <v/>
      </c>
      <c r="K5405" s="55">
        <f t="array" ref="K5405">(MAX(IF($A5405=InsertVoiceSwitchActivateLOG!A$1:A$7000,InsertVoiceSwitchActivateLOG!H$1:H$7000,0)))</f>
        <v>0.11280000000000001</v>
      </c>
      <c r="L5405" s="55" t="str">
        <f t="shared" si="511"/>
        <v/>
      </c>
      <c r="M5405" s="55">
        <f t="shared" si="509"/>
        <v>16.300000000001091</v>
      </c>
      <c r="N5405" s="59" t="str">
        <f t="shared" si="507"/>
        <v/>
      </c>
      <c r="O5405" s="59" t="str">
        <f t="shared" si="508"/>
        <v/>
      </c>
    </row>
    <row r="5406" spans="1:15" ht="12.5" customHeight="1" x14ac:dyDescent="0.35">
      <c r="A5406" s="61">
        <v>108</v>
      </c>
      <c r="B5406" s="61" t="s">
        <v>54</v>
      </c>
      <c r="C5406" s="70">
        <v>225.99449999999999</v>
      </c>
      <c r="D5406" s="59" t="s">
        <v>50</v>
      </c>
      <c r="E5406" s="61" t="s">
        <v>43</v>
      </c>
      <c r="F5406" s="61" t="s">
        <v>55</v>
      </c>
      <c r="G5406" s="61"/>
      <c r="H5406" s="61" t="str">
        <f>IF(OR(G5406="",G5407="",G5408="",G5409=""),"",(SUMIF(A5406:A$7000,A5406,G5406:G$7000)))</f>
        <v/>
      </c>
      <c r="I5406" s="61" t="str">
        <f t="shared" si="510"/>
        <v/>
      </c>
      <c r="J5406" s="61" t="str">
        <f t="shared" si="506"/>
        <v/>
      </c>
      <c r="K5406" s="61">
        <f t="array" ref="K5406">(MAX(IF($A5406=InsertVoiceSwitchActivateLOG!A$1:A$7000,InsertVoiceSwitchActivateLOG!H$1:H$7000,0)))</f>
        <v>0.11280000000000001</v>
      </c>
      <c r="L5406" s="61" t="str">
        <f t="shared" si="511"/>
        <v/>
      </c>
      <c r="M5406" s="61">
        <f t="shared" si="509"/>
        <v>17.399999999980764</v>
      </c>
      <c r="N5406" s="59" t="str">
        <f t="shared" si="507"/>
        <v/>
      </c>
      <c r="O5406" s="59" t="str">
        <f t="shared" si="508"/>
        <v/>
      </c>
    </row>
    <row r="5407" spans="1:15" ht="12.5" customHeight="1" x14ac:dyDescent="0.35">
      <c r="A5407" s="2">
        <v>108</v>
      </c>
      <c r="B5407" s="2" t="s">
        <v>54</v>
      </c>
      <c r="C5407" s="69">
        <v>226.01679999999999</v>
      </c>
      <c r="D5407" t="s">
        <v>50</v>
      </c>
      <c r="E5407" s="2" t="s">
        <v>43</v>
      </c>
      <c r="F5407" s="2" t="s">
        <v>55</v>
      </c>
      <c r="G5407" s="2"/>
      <c r="H5407" s="2" t="str">
        <f>IF(OR(G5407="",G5408="",G5409="",G5410=""),"",(SUMIF(A5407:A$7000,A5407,G5407:G$7000)))</f>
        <v/>
      </c>
      <c r="I5407" s="55" t="str">
        <f t="shared" si="510"/>
        <v/>
      </c>
      <c r="J5407" s="61" t="str">
        <f t="shared" si="506"/>
        <v/>
      </c>
      <c r="K5407" s="55">
        <f t="array" ref="K5407">(MAX(IF($A5407=InsertVoiceSwitchActivateLOG!A$1:A$7000,InsertVoiceSwitchActivateLOG!H$1:H$7000,0)))</f>
        <v>0.11280000000000001</v>
      </c>
      <c r="L5407" s="55" t="str">
        <f t="shared" si="511"/>
        <v/>
      </c>
      <c r="M5407" s="55">
        <f t="shared" si="509"/>
        <v>22.300000000001319</v>
      </c>
      <c r="N5407" s="59" t="str">
        <f t="shared" si="507"/>
        <v/>
      </c>
      <c r="O5407" s="59" t="str">
        <f t="shared" si="508"/>
        <v/>
      </c>
    </row>
    <row r="5408" spans="1:15" ht="12.5" customHeight="1" x14ac:dyDescent="0.35">
      <c r="A5408" s="61">
        <v>108</v>
      </c>
      <c r="B5408" s="61" t="s">
        <v>54</v>
      </c>
      <c r="C5408" s="70">
        <v>226.04150000000001</v>
      </c>
      <c r="D5408" s="59" t="s">
        <v>50</v>
      </c>
      <c r="E5408" s="61" t="s">
        <v>43</v>
      </c>
      <c r="F5408" s="61" t="s">
        <v>55</v>
      </c>
      <c r="G5408" s="61"/>
      <c r="H5408" s="61" t="str">
        <f>IF(OR(G5408="",G5409="",G5410="",G5411=""),"",(SUMIF(A5408:A$7000,A5408,G5408:G$7000)))</f>
        <v/>
      </c>
      <c r="I5408" s="61" t="str">
        <f t="shared" si="510"/>
        <v/>
      </c>
      <c r="J5408" s="61" t="str">
        <f t="shared" si="506"/>
        <v/>
      </c>
      <c r="K5408" s="61">
        <f t="array" ref="K5408">(MAX(IF($A5408=InsertVoiceSwitchActivateLOG!A$1:A$7000,InsertVoiceSwitchActivateLOG!H$1:H$7000,0)))</f>
        <v>0.11280000000000001</v>
      </c>
      <c r="L5408" s="61" t="str">
        <f t="shared" si="511"/>
        <v/>
      </c>
      <c r="M5408" s="61">
        <f t="shared" si="509"/>
        <v>24.700000000024147</v>
      </c>
      <c r="N5408" s="59" t="str">
        <f t="shared" si="507"/>
        <v/>
      </c>
      <c r="O5408" s="59" t="str">
        <f t="shared" si="508"/>
        <v/>
      </c>
    </row>
    <row r="5409" spans="1:15" ht="12.5" customHeight="1" x14ac:dyDescent="0.35">
      <c r="A5409" s="2">
        <v>108</v>
      </c>
      <c r="B5409" s="2" t="s">
        <v>54</v>
      </c>
      <c r="C5409" s="69">
        <v>226.05889999999999</v>
      </c>
      <c r="D5409" t="s">
        <v>50</v>
      </c>
      <c r="E5409" s="2" t="s">
        <v>43</v>
      </c>
      <c r="F5409" s="2" t="s">
        <v>55</v>
      </c>
      <c r="G5409" s="2"/>
      <c r="H5409" s="2" t="str">
        <f>IF(OR(G5409="",G5410="",G5411="",G5412=""),"",(SUMIF(A5409:A$7000,A5409,G5409:G$7000)))</f>
        <v/>
      </c>
      <c r="I5409" s="55" t="str">
        <f t="shared" si="510"/>
        <v/>
      </c>
      <c r="J5409" s="61" t="str">
        <f t="shared" si="506"/>
        <v/>
      </c>
      <c r="K5409" s="55">
        <f t="array" ref="K5409">(MAX(IF($A5409=InsertVoiceSwitchActivateLOG!A$1:A$7000,InsertVoiceSwitchActivateLOG!H$1:H$7000,0)))</f>
        <v>0.11280000000000001</v>
      </c>
      <c r="L5409" s="55" t="str">
        <f t="shared" si="511"/>
        <v/>
      </c>
      <c r="M5409" s="55">
        <f t="shared" si="509"/>
        <v>17.399999999980764</v>
      </c>
      <c r="N5409" s="59" t="str">
        <f t="shared" si="507"/>
        <v/>
      </c>
      <c r="O5409" s="59" t="str">
        <f t="shared" si="508"/>
        <v/>
      </c>
    </row>
    <row r="5410" spans="1:15" ht="12.5" customHeight="1" x14ac:dyDescent="0.35">
      <c r="A5410" s="61">
        <v>108</v>
      </c>
      <c r="B5410" s="61" t="s">
        <v>54</v>
      </c>
      <c r="C5410" s="70">
        <v>226.08500000000001</v>
      </c>
      <c r="D5410" s="59" t="s">
        <v>50</v>
      </c>
      <c r="E5410" s="61" t="s">
        <v>43</v>
      </c>
      <c r="F5410" s="61" t="s">
        <v>55</v>
      </c>
      <c r="G5410" s="61"/>
      <c r="H5410" s="61" t="str">
        <f>IF(OR(G5410="",G5411="",G5412="",G5413=""),"",(SUMIF(A5410:A$7000,A5410,G5410:G$7000)))</f>
        <v/>
      </c>
      <c r="I5410" s="61" t="str">
        <f t="shared" si="510"/>
        <v/>
      </c>
      <c r="J5410" s="61" t="str">
        <f t="shared" si="506"/>
        <v/>
      </c>
      <c r="K5410" s="61">
        <f t="array" ref="K5410">(MAX(IF($A5410=InsertVoiceSwitchActivateLOG!A$1:A$7000,InsertVoiceSwitchActivateLOG!H$1:H$7000,0)))</f>
        <v>0.11280000000000001</v>
      </c>
      <c r="L5410" s="61" t="str">
        <f t="shared" si="511"/>
        <v/>
      </c>
      <c r="M5410" s="61">
        <f t="shared" si="509"/>
        <v>26.100000000013779</v>
      </c>
      <c r="N5410" s="59" t="str">
        <f t="shared" si="507"/>
        <v/>
      </c>
      <c r="O5410" s="59" t="str">
        <f t="shared" si="508"/>
        <v/>
      </c>
    </row>
    <row r="5411" spans="1:15" ht="12.5" customHeight="1" x14ac:dyDescent="0.35">
      <c r="A5411" s="2">
        <v>108</v>
      </c>
      <c r="B5411" s="2" t="s">
        <v>54</v>
      </c>
      <c r="C5411" s="69">
        <v>226.10329999999999</v>
      </c>
      <c r="D5411" t="s">
        <v>50</v>
      </c>
      <c r="E5411" s="2" t="s">
        <v>43</v>
      </c>
      <c r="F5411" s="2" t="s">
        <v>55</v>
      </c>
      <c r="G5411" s="2"/>
      <c r="H5411" s="2" t="str">
        <f>IF(OR(G5411="",G5412="",G5413="",G5414=""),"",(SUMIF(A5411:A$7000,A5411,G5411:G$7000)))</f>
        <v/>
      </c>
      <c r="I5411" s="55" t="str">
        <f t="shared" si="510"/>
        <v/>
      </c>
      <c r="J5411" s="61" t="str">
        <f t="shared" si="506"/>
        <v/>
      </c>
      <c r="K5411" s="55">
        <f t="array" ref="K5411">(MAX(IF($A5411=InsertVoiceSwitchActivateLOG!A$1:A$7000,InsertVoiceSwitchActivateLOG!H$1:H$7000,0)))</f>
        <v>0.11280000000000001</v>
      </c>
      <c r="L5411" s="55" t="str">
        <f t="shared" si="511"/>
        <v/>
      </c>
      <c r="M5411" s="55">
        <f t="shared" si="509"/>
        <v>18.299999999982219</v>
      </c>
      <c r="N5411" s="59" t="str">
        <f t="shared" si="507"/>
        <v/>
      </c>
      <c r="O5411" s="59" t="str">
        <f t="shared" si="508"/>
        <v/>
      </c>
    </row>
    <row r="5412" spans="1:15" ht="12.5" customHeight="1" x14ac:dyDescent="0.35">
      <c r="A5412" s="61">
        <v>108</v>
      </c>
      <c r="B5412" s="61" t="s">
        <v>54</v>
      </c>
      <c r="C5412" s="70">
        <v>226.1215</v>
      </c>
      <c r="D5412" s="59" t="s">
        <v>50</v>
      </c>
      <c r="E5412" s="61" t="s">
        <v>43</v>
      </c>
      <c r="F5412" s="61" t="s">
        <v>55</v>
      </c>
      <c r="G5412" s="61"/>
      <c r="H5412" s="61" t="str">
        <f>IF(OR(G5412="",G5413="",G5414="",G5415=""),"",(SUMIF(A5412:A$7000,A5412,G5412:G$7000)))</f>
        <v/>
      </c>
      <c r="I5412" s="61" t="str">
        <f t="shared" si="510"/>
        <v/>
      </c>
      <c r="J5412" s="61" t="str">
        <f t="shared" si="506"/>
        <v/>
      </c>
      <c r="K5412" s="61">
        <f t="array" ref="K5412">(MAX(IF($A5412=InsertVoiceSwitchActivateLOG!A$1:A$7000,InsertVoiceSwitchActivateLOG!H$1:H$7000,0)))</f>
        <v>0.11280000000000001</v>
      </c>
      <c r="L5412" s="61" t="str">
        <f t="shared" si="511"/>
        <v/>
      </c>
      <c r="M5412" s="61">
        <f t="shared" si="509"/>
        <v>18.200000000007321</v>
      </c>
      <c r="N5412" s="59" t="str">
        <f t="shared" si="507"/>
        <v/>
      </c>
      <c r="O5412" s="59" t="str">
        <f t="shared" si="508"/>
        <v/>
      </c>
    </row>
    <row r="5413" spans="1:15" ht="12.5" customHeight="1" x14ac:dyDescent="0.35">
      <c r="A5413" s="2">
        <v>108</v>
      </c>
      <c r="B5413" s="2" t="s">
        <v>54</v>
      </c>
      <c r="C5413" s="69">
        <v>226.1437</v>
      </c>
      <c r="D5413" t="s">
        <v>50</v>
      </c>
      <c r="E5413" s="2" t="s">
        <v>43</v>
      </c>
      <c r="F5413" s="2" t="s">
        <v>55</v>
      </c>
      <c r="G5413" s="2"/>
      <c r="H5413" s="2" t="str">
        <f>IF(OR(G5413="",G5414="",G5415="",G5416=""),"",(SUMIF(A5413:A$7000,A5413,G5413:G$7000)))</f>
        <v/>
      </c>
      <c r="I5413" s="55" t="str">
        <f t="shared" si="510"/>
        <v/>
      </c>
      <c r="J5413" s="61" t="str">
        <f t="shared" si="506"/>
        <v/>
      </c>
      <c r="K5413" s="55">
        <f t="array" ref="K5413">(MAX(IF($A5413=InsertVoiceSwitchActivateLOG!A$1:A$7000,InsertVoiceSwitchActivateLOG!H$1:H$7000,0)))</f>
        <v>0.11280000000000001</v>
      </c>
      <c r="L5413" s="55" t="str">
        <f t="shared" si="511"/>
        <v/>
      </c>
      <c r="M5413" s="55">
        <f t="shared" si="509"/>
        <v>22.199999999997999</v>
      </c>
      <c r="N5413" s="59" t="str">
        <f t="shared" si="507"/>
        <v/>
      </c>
      <c r="O5413" s="59" t="str">
        <f t="shared" si="508"/>
        <v/>
      </c>
    </row>
    <row r="5414" spans="1:15" ht="12.5" customHeight="1" x14ac:dyDescent="0.35">
      <c r="A5414" s="61">
        <v>108</v>
      </c>
      <c r="B5414" s="61" t="s">
        <v>54</v>
      </c>
      <c r="C5414" s="70">
        <v>226.166</v>
      </c>
      <c r="D5414" s="59" t="s">
        <v>50</v>
      </c>
      <c r="E5414" s="61" t="s">
        <v>43</v>
      </c>
      <c r="F5414" s="61" t="s">
        <v>55</v>
      </c>
      <c r="G5414" s="61">
        <v>2.0000000000000001E-4</v>
      </c>
      <c r="H5414" s="61" t="str">
        <f>IF(OR(G5414="",G5415="",G5416="",G5417=""),"",(SUMIF(A5414:A$7000,A5414,G5414:G$7000)))</f>
        <v/>
      </c>
      <c r="I5414" s="61" t="str">
        <f t="shared" si="510"/>
        <v/>
      </c>
      <c r="J5414" s="61" t="str">
        <f t="shared" si="506"/>
        <v/>
      </c>
      <c r="K5414" s="61">
        <f t="array" ref="K5414">(MAX(IF($A5414=InsertVoiceSwitchActivateLOG!A$1:A$7000,InsertVoiceSwitchActivateLOG!H$1:H$7000,0)))</f>
        <v>0.11280000000000001</v>
      </c>
      <c r="L5414" s="61" t="str">
        <f t="shared" si="511"/>
        <v/>
      </c>
      <c r="M5414" s="61">
        <f t="shared" si="509"/>
        <v>22.300000000001319</v>
      </c>
      <c r="N5414" s="59" t="str">
        <f t="shared" si="507"/>
        <v/>
      </c>
      <c r="O5414" s="59" t="str">
        <f t="shared" si="508"/>
        <v/>
      </c>
    </row>
    <row r="5415" spans="1:15" ht="12.5" customHeight="1" x14ac:dyDescent="0.35">
      <c r="A5415" s="2">
        <v>108</v>
      </c>
      <c r="B5415" s="2" t="s">
        <v>54</v>
      </c>
      <c r="C5415" s="69">
        <v>226.1909</v>
      </c>
      <c r="D5415" t="s">
        <v>50</v>
      </c>
      <c r="E5415" s="2" t="s">
        <v>43</v>
      </c>
      <c r="F5415" s="2" t="s">
        <v>55</v>
      </c>
      <c r="G5415" s="2"/>
      <c r="H5415" s="2" t="str">
        <f>IF(OR(G5415="",G5416="",G5417="",G5418=""),"",(SUMIF(A5415:A$7000,A5415,G5415:G$7000)))</f>
        <v/>
      </c>
      <c r="I5415" s="55" t="str">
        <f t="shared" si="510"/>
        <v/>
      </c>
      <c r="J5415" s="61" t="str">
        <f t="shared" si="506"/>
        <v/>
      </c>
      <c r="K5415" s="55">
        <f t="array" ref="K5415">(MAX(IF($A5415=InsertVoiceSwitchActivateLOG!A$1:A$7000,InsertVoiceSwitchActivateLOG!H$1:H$7000,0)))</f>
        <v>0.11280000000000001</v>
      </c>
      <c r="L5415" s="55" t="str">
        <f t="shared" si="511"/>
        <v/>
      </c>
      <c r="M5415" s="55">
        <f t="shared" si="509"/>
        <v>24.900000000002365</v>
      </c>
      <c r="N5415" s="59" t="str">
        <f t="shared" si="507"/>
        <v/>
      </c>
      <c r="O5415" s="59" t="str">
        <f t="shared" si="508"/>
        <v/>
      </c>
    </row>
    <row r="5416" spans="1:15" ht="12.5" customHeight="1" x14ac:dyDescent="0.35">
      <c r="A5416" s="61">
        <v>108</v>
      </c>
      <c r="B5416" s="61" t="s">
        <v>54</v>
      </c>
      <c r="C5416" s="70">
        <v>226.20920000000001</v>
      </c>
      <c r="D5416" s="59" t="s">
        <v>50</v>
      </c>
      <c r="E5416" s="61" t="s">
        <v>43</v>
      </c>
      <c r="F5416" s="61" t="s">
        <v>55</v>
      </c>
      <c r="G5416" s="61"/>
      <c r="H5416" s="61" t="str">
        <f>IF(OR(G5416="",G5417="",G5418="",G5419=""),"",(SUMIF(A5416:A$7000,A5416,G5416:G$7000)))</f>
        <v/>
      </c>
      <c r="I5416" s="61" t="str">
        <f t="shared" si="510"/>
        <v/>
      </c>
      <c r="J5416" s="61" t="str">
        <f t="shared" si="506"/>
        <v/>
      </c>
      <c r="K5416" s="61">
        <f t="array" ref="K5416">(MAX(IF($A5416=InsertVoiceSwitchActivateLOG!A$1:A$7000,InsertVoiceSwitchActivateLOG!H$1:H$7000,0)))</f>
        <v>0.11280000000000001</v>
      </c>
      <c r="L5416" s="61" t="str">
        <f t="shared" si="511"/>
        <v/>
      </c>
      <c r="M5416" s="61">
        <f t="shared" si="509"/>
        <v>18.300000000010641</v>
      </c>
      <c r="N5416" s="59" t="str">
        <f t="shared" si="507"/>
        <v/>
      </c>
      <c r="O5416" s="59" t="str">
        <f t="shared" si="508"/>
        <v/>
      </c>
    </row>
    <row r="5417" spans="1:15" ht="12.5" customHeight="1" x14ac:dyDescent="0.35">
      <c r="A5417" s="2">
        <v>108</v>
      </c>
      <c r="B5417" s="2" t="s">
        <v>54</v>
      </c>
      <c r="C5417" s="69">
        <v>226.2253</v>
      </c>
      <c r="D5417" t="s">
        <v>50</v>
      </c>
      <c r="E5417" s="2" t="s">
        <v>43</v>
      </c>
      <c r="F5417" s="2" t="s">
        <v>55</v>
      </c>
      <c r="G5417" s="2"/>
      <c r="H5417" s="2" t="str">
        <f>IF(OR(G5417="",G5418="",G5419="",G5420=""),"",(SUMIF(A5417:A$7000,A5417,G5417:G$7000)))</f>
        <v/>
      </c>
      <c r="I5417" s="55" t="str">
        <f t="shared" si="510"/>
        <v/>
      </c>
      <c r="J5417" s="61" t="str">
        <f t="shared" si="506"/>
        <v/>
      </c>
      <c r="K5417" s="55">
        <f t="array" ref="K5417">(MAX(IF($A5417=InsertVoiceSwitchActivateLOG!A$1:A$7000,InsertVoiceSwitchActivateLOG!H$1:H$7000,0)))</f>
        <v>0.11280000000000001</v>
      </c>
      <c r="L5417" s="55" t="str">
        <f t="shared" si="511"/>
        <v/>
      </c>
      <c r="M5417" s="55">
        <f t="shared" si="509"/>
        <v>16.099999999994452</v>
      </c>
      <c r="N5417" s="59" t="str">
        <f t="shared" si="507"/>
        <v/>
      </c>
      <c r="O5417" s="59" t="str">
        <f t="shared" si="508"/>
        <v/>
      </c>
    </row>
    <row r="5418" spans="1:15" ht="12.5" customHeight="1" x14ac:dyDescent="0.35">
      <c r="A5418" s="61">
        <v>108</v>
      </c>
      <c r="B5418" s="61" t="s">
        <v>54</v>
      </c>
      <c r="C5418" s="70">
        <v>226.24700000000001</v>
      </c>
      <c r="D5418" s="59" t="s">
        <v>50</v>
      </c>
      <c r="E5418" s="61" t="s">
        <v>43</v>
      </c>
      <c r="F5418" s="61" t="s">
        <v>55</v>
      </c>
      <c r="G5418" s="61"/>
      <c r="H5418" s="61" t="str">
        <f>IF(OR(G5418="",G5419="",G5420="",G5421=""),"",(SUMIF(A5418:A$7000,A5418,G5418:G$7000)))</f>
        <v/>
      </c>
      <c r="I5418" s="61" t="str">
        <f t="shared" si="510"/>
        <v/>
      </c>
      <c r="J5418" s="61" t="str">
        <f t="shared" si="506"/>
        <v/>
      </c>
      <c r="K5418" s="61">
        <f t="array" ref="K5418">(MAX(IF($A5418=InsertVoiceSwitchActivateLOG!A$1:A$7000,InsertVoiceSwitchActivateLOG!H$1:H$7000,0)))</f>
        <v>0.11280000000000001</v>
      </c>
      <c r="L5418" s="61" t="str">
        <f t="shared" si="511"/>
        <v/>
      </c>
      <c r="M5418" s="61">
        <f t="shared" si="509"/>
        <v>21.700000000009823</v>
      </c>
      <c r="N5418" s="59" t="str">
        <f t="shared" si="507"/>
        <v/>
      </c>
      <c r="O5418" s="59" t="str">
        <f t="shared" si="508"/>
        <v/>
      </c>
    </row>
    <row r="5419" spans="1:15" ht="12.5" customHeight="1" x14ac:dyDescent="0.35">
      <c r="A5419" s="2">
        <v>108</v>
      </c>
      <c r="B5419" s="2" t="s">
        <v>54</v>
      </c>
      <c r="C5419" s="69">
        <v>226.27330000000001</v>
      </c>
      <c r="D5419" t="s">
        <v>50</v>
      </c>
      <c r="E5419" s="2" t="s">
        <v>43</v>
      </c>
      <c r="F5419" s="2" t="s">
        <v>55</v>
      </c>
      <c r="G5419" s="2"/>
      <c r="H5419" s="2" t="str">
        <f>IF(OR(G5419="",G5420="",G5421="",G5422=""),"",(SUMIF(A5419:A$7000,A5419,G5419:G$7000)))</f>
        <v/>
      </c>
      <c r="I5419" s="55" t="str">
        <f t="shared" si="510"/>
        <v/>
      </c>
      <c r="J5419" s="61" t="str">
        <f t="shared" si="506"/>
        <v/>
      </c>
      <c r="K5419" s="55">
        <f t="array" ref="K5419">(MAX(IF($A5419=InsertVoiceSwitchActivateLOG!A$1:A$7000,InsertVoiceSwitchActivateLOG!H$1:H$7000,0)))</f>
        <v>0.11280000000000001</v>
      </c>
      <c r="L5419" s="55" t="str">
        <f t="shared" si="511"/>
        <v/>
      </c>
      <c r="M5419" s="55">
        <f t="shared" si="509"/>
        <v>26.299999999991996</v>
      </c>
      <c r="N5419" s="59" t="str">
        <f t="shared" si="507"/>
        <v/>
      </c>
      <c r="O5419" s="59" t="str">
        <f t="shared" si="508"/>
        <v/>
      </c>
    </row>
    <row r="5420" spans="1:15" ht="12.5" customHeight="1" x14ac:dyDescent="0.35">
      <c r="A5420" s="61">
        <v>108</v>
      </c>
      <c r="B5420" s="61" t="s">
        <v>54</v>
      </c>
      <c r="C5420" s="70">
        <v>226.2937</v>
      </c>
      <c r="D5420" s="59" t="s">
        <v>50</v>
      </c>
      <c r="E5420" s="61" t="s">
        <v>43</v>
      </c>
      <c r="F5420" s="61" t="s">
        <v>55</v>
      </c>
      <c r="G5420" s="61"/>
      <c r="H5420" s="61" t="str">
        <f>IF(OR(G5420="",G5421="",G5422="",G5423=""),"",(SUMIF(A5420:A$7000,A5420,G5420:G$7000)))</f>
        <v/>
      </c>
      <c r="I5420" s="61" t="str">
        <f t="shared" si="510"/>
        <v/>
      </c>
      <c r="J5420" s="61" t="str">
        <f t="shared" si="506"/>
        <v/>
      </c>
      <c r="K5420" s="61">
        <f t="array" ref="K5420">(MAX(IF($A5420=InsertVoiceSwitchActivateLOG!A$1:A$7000,InsertVoiceSwitchActivateLOG!H$1:H$7000,0)))</f>
        <v>0.11280000000000001</v>
      </c>
      <c r="L5420" s="61" t="str">
        <f t="shared" si="511"/>
        <v/>
      </c>
      <c r="M5420" s="61">
        <f t="shared" si="509"/>
        <v>20.399999999995089</v>
      </c>
      <c r="N5420" s="59" t="str">
        <f t="shared" si="507"/>
        <v/>
      </c>
      <c r="O5420" s="59" t="str">
        <f t="shared" si="508"/>
        <v/>
      </c>
    </row>
    <row r="5421" spans="1:15" ht="12.5" customHeight="1" x14ac:dyDescent="0.35">
      <c r="A5421" s="2">
        <v>108</v>
      </c>
      <c r="B5421" s="2" t="s">
        <v>54</v>
      </c>
      <c r="C5421" s="69">
        <v>226.31829999999999</v>
      </c>
      <c r="D5421" t="s">
        <v>50</v>
      </c>
      <c r="E5421" s="2" t="s">
        <v>43</v>
      </c>
      <c r="F5421" s="2" t="s">
        <v>55</v>
      </c>
      <c r="G5421" s="2"/>
      <c r="H5421" s="2" t="str">
        <f>IF(OR(G5421="",G5422="",G5423="",G5424=""),"",(SUMIF(A5421:A$7000,A5421,G5421:G$7000)))</f>
        <v/>
      </c>
      <c r="I5421" s="55" t="str">
        <f t="shared" si="510"/>
        <v/>
      </c>
      <c r="J5421" s="61" t="str">
        <f t="shared" si="506"/>
        <v/>
      </c>
      <c r="K5421" s="55">
        <f t="array" ref="K5421">(MAX(IF($A5421=InsertVoiceSwitchActivateLOG!A$1:A$7000,InsertVoiceSwitchActivateLOG!H$1:H$7000,0)))</f>
        <v>0.11280000000000001</v>
      </c>
      <c r="L5421" s="55" t="str">
        <f t="shared" si="511"/>
        <v/>
      </c>
      <c r="M5421" s="55">
        <f t="shared" si="509"/>
        <v>24.599999999992406</v>
      </c>
      <c r="N5421" s="59" t="str">
        <f t="shared" si="507"/>
        <v/>
      </c>
      <c r="O5421" s="59" t="str">
        <f t="shared" si="508"/>
        <v/>
      </c>
    </row>
    <row r="5422" spans="1:15" ht="12.5" customHeight="1" x14ac:dyDescent="0.35">
      <c r="A5422" s="61">
        <v>108</v>
      </c>
      <c r="B5422" s="61" t="s">
        <v>54</v>
      </c>
      <c r="C5422" s="70">
        <v>226.34889999999999</v>
      </c>
      <c r="D5422" s="59" t="s">
        <v>50</v>
      </c>
      <c r="E5422" s="61" t="s">
        <v>43</v>
      </c>
      <c r="F5422" s="61" t="s">
        <v>55</v>
      </c>
      <c r="G5422" s="61">
        <v>2.0000000000000001E-4</v>
      </c>
      <c r="H5422" s="61" t="str">
        <f>IF(OR(G5422="",G5423="",G5424="",G5425=""),"",(SUMIF(A5422:A$7000,A5422,G5422:G$7000)))</f>
        <v/>
      </c>
      <c r="I5422" s="61" t="str">
        <f t="shared" si="510"/>
        <v/>
      </c>
      <c r="J5422" s="61" t="str">
        <f t="shared" si="506"/>
        <v/>
      </c>
      <c r="K5422" s="61">
        <f t="array" ref="K5422">(MAX(IF($A5422=InsertVoiceSwitchActivateLOG!A$1:A$7000,InsertVoiceSwitchActivateLOG!H$1:H$7000,0)))</f>
        <v>0.11280000000000001</v>
      </c>
      <c r="L5422" s="61" t="str">
        <f t="shared" si="511"/>
        <v/>
      </c>
      <c r="M5422" s="61">
        <f t="shared" si="509"/>
        <v>30.599999999992633</v>
      </c>
      <c r="N5422" s="59" t="str">
        <f t="shared" si="507"/>
        <v/>
      </c>
      <c r="O5422" s="59" t="str">
        <f t="shared" si="508"/>
        <v/>
      </c>
    </row>
    <row r="5423" spans="1:15" ht="12.5" customHeight="1" x14ac:dyDescent="0.35">
      <c r="A5423" s="2">
        <v>108</v>
      </c>
      <c r="B5423" s="2" t="s">
        <v>54</v>
      </c>
      <c r="C5423" s="69">
        <v>226.38130000000001</v>
      </c>
      <c r="D5423" t="s">
        <v>50</v>
      </c>
      <c r="E5423" s="2" t="s">
        <v>43</v>
      </c>
      <c r="F5423" s="2" t="s">
        <v>55</v>
      </c>
      <c r="G5423" s="2"/>
      <c r="H5423" s="2" t="str">
        <f>IF(OR(G5423="",G5424="",G5425="",G5426=""),"",(SUMIF(A5423:A$7000,A5423,G5423:G$7000)))</f>
        <v/>
      </c>
      <c r="I5423" s="55" t="str">
        <f t="shared" si="510"/>
        <v/>
      </c>
      <c r="J5423" s="61" t="str">
        <f t="shared" si="506"/>
        <v/>
      </c>
      <c r="K5423" s="55">
        <f t="array" ref="K5423">(MAX(IF($A5423=InsertVoiceSwitchActivateLOG!A$1:A$7000,InsertVoiceSwitchActivateLOG!H$1:H$7000,0)))</f>
        <v>0.11280000000000001</v>
      </c>
      <c r="L5423" s="55" t="str">
        <f t="shared" si="511"/>
        <v/>
      </c>
      <c r="M5423" s="55">
        <f t="shared" si="509"/>
        <v>32.400000000023965</v>
      </c>
      <c r="N5423" s="59" t="str">
        <f t="shared" si="507"/>
        <v/>
      </c>
      <c r="O5423" s="59" t="str">
        <f t="shared" si="508"/>
        <v/>
      </c>
    </row>
    <row r="5424" spans="1:15" ht="12.5" customHeight="1" x14ac:dyDescent="0.35">
      <c r="A5424" s="61">
        <v>108</v>
      </c>
      <c r="B5424" s="61" t="s">
        <v>54</v>
      </c>
      <c r="C5424" s="70">
        <v>226.3991</v>
      </c>
      <c r="D5424" s="59" t="s">
        <v>50</v>
      </c>
      <c r="E5424" s="61" t="s">
        <v>43</v>
      </c>
      <c r="F5424" s="61" t="s">
        <v>55</v>
      </c>
      <c r="G5424" s="61">
        <v>2.9999999999999997E-4</v>
      </c>
      <c r="H5424" s="61">
        <f>IF(OR(G5424="",G5425="",G5426="",G5427=""),"",(SUMIF(A5424:A$7000,A5424,G5424:G$7000)))</f>
        <v>0.11280000000000001</v>
      </c>
      <c r="I5424" s="61">
        <f t="shared" si="510"/>
        <v>108</v>
      </c>
      <c r="J5424" s="61" t="str">
        <f t="shared" si="506"/>
        <v>TaskB</v>
      </c>
      <c r="K5424" s="61">
        <f t="array" ref="K5424">(MAX(IF($A5424=InsertVoiceSwitchActivateLOG!A$1:A$7000,InsertVoiceSwitchActivateLOG!H$1:H$7000,0)))</f>
        <v>0.11280000000000001</v>
      </c>
      <c r="L5424" s="61">
        <f t="shared" si="511"/>
        <v>226.3991</v>
      </c>
      <c r="M5424" s="61">
        <f t="shared" si="509"/>
        <v>17.799999999994043</v>
      </c>
      <c r="N5424" s="59" t="str">
        <f t="shared" si="507"/>
        <v/>
      </c>
      <c r="O5424" s="59" t="str">
        <f t="shared" si="508"/>
        <v/>
      </c>
    </row>
    <row r="5425" spans="1:15" ht="12.5" customHeight="1" x14ac:dyDescent="0.35">
      <c r="A5425" s="2">
        <v>108</v>
      </c>
      <c r="B5425" s="2" t="s">
        <v>54</v>
      </c>
      <c r="C5425" s="69">
        <v>226.4152</v>
      </c>
      <c r="D5425" t="s">
        <v>50</v>
      </c>
      <c r="E5425" s="2" t="s">
        <v>43</v>
      </c>
      <c r="F5425" s="2" t="s">
        <v>55</v>
      </c>
      <c r="G5425" s="2">
        <v>6.9999999999999999E-4</v>
      </c>
      <c r="H5425" s="2">
        <f>IF(OR(G5425="",G5426="",G5427="",G5428=""),"",(SUMIF(A5425:A$7000,A5425,G5425:G$7000)))</f>
        <v>0.11250000000000002</v>
      </c>
      <c r="I5425" s="55" t="str">
        <f t="shared" si="510"/>
        <v/>
      </c>
      <c r="J5425" s="61" t="str">
        <f t="shared" si="506"/>
        <v/>
      </c>
      <c r="K5425" s="55">
        <f t="array" ref="K5425">(MAX(IF($A5425=InsertVoiceSwitchActivateLOG!A$1:A$7000,InsertVoiceSwitchActivateLOG!H$1:H$7000,0)))</f>
        <v>0.11280000000000001</v>
      </c>
      <c r="L5425" s="55" t="str">
        <f t="shared" si="511"/>
        <v/>
      </c>
      <c r="M5425" s="55">
        <f t="shared" si="509"/>
        <v>16.099999999994452</v>
      </c>
      <c r="N5425" s="59">
        <f t="shared" si="507"/>
        <v>108</v>
      </c>
      <c r="O5425" s="59">
        <f t="shared" si="508"/>
        <v>1</v>
      </c>
    </row>
    <row r="5426" spans="1:15" ht="12.5" customHeight="1" x14ac:dyDescent="0.35">
      <c r="A5426" s="61">
        <v>108</v>
      </c>
      <c r="B5426" s="61" t="s">
        <v>54</v>
      </c>
      <c r="C5426" s="70">
        <v>226.43270000000001</v>
      </c>
      <c r="D5426" s="59" t="s">
        <v>50</v>
      </c>
      <c r="E5426" s="61" t="s">
        <v>43</v>
      </c>
      <c r="F5426" s="61" t="s">
        <v>55</v>
      </c>
      <c r="G5426" s="61">
        <v>6.9999999999999999E-4</v>
      </c>
      <c r="H5426" s="61">
        <f>IF(OR(G5426="",G5427="",G5428="",G5429=""),"",(SUMIF(A5426:A$7000,A5426,G5426:G$7000)))</f>
        <v>0.11180000000000001</v>
      </c>
      <c r="I5426" s="61" t="str">
        <f t="shared" si="510"/>
        <v/>
      </c>
      <c r="J5426" s="61" t="str">
        <f t="shared" si="506"/>
        <v/>
      </c>
      <c r="K5426" s="61">
        <f t="array" ref="K5426">(MAX(IF($A5426=InsertVoiceSwitchActivateLOG!A$1:A$7000,InsertVoiceSwitchActivateLOG!H$1:H$7000,0)))</f>
        <v>0.11280000000000001</v>
      </c>
      <c r="L5426" s="61" t="str">
        <f t="shared" si="511"/>
        <v/>
      </c>
      <c r="M5426" s="61">
        <f t="shared" si="509"/>
        <v>17.500000000012506</v>
      </c>
      <c r="N5426" s="59">
        <f t="shared" si="507"/>
        <v>108</v>
      </c>
      <c r="O5426" s="59">
        <f t="shared" si="508"/>
        <v>1</v>
      </c>
    </row>
    <row r="5427" spans="1:15" ht="12.5" customHeight="1" x14ac:dyDescent="0.35">
      <c r="A5427" s="2">
        <v>108</v>
      </c>
      <c r="B5427" s="2" t="s">
        <v>54</v>
      </c>
      <c r="C5427" s="69">
        <v>226.4485</v>
      </c>
      <c r="D5427" t="s">
        <v>50</v>
      </c>
      <c r="E5427" s="2" t="s">
        <v>43</v>
      </c>
      <c r="F5427" s="2" t="s">
        <v>55</v>
      </c>
      <c r="G5427" s="2">
        <v>8.9999999999999998E-4</v>
      </c>
      <c r="H5427" s="2">
        <f>IF(OR(G5427="",G5428="",G5429="",G5430=""),"",(SUMIF(A5427:A$7000,A5427,G5427:G$7000)))</f>
        <v>0.1111</v>
      </c>
      <c r="I5427" s="55" t="str">
        <f t="shared" si="510"/>
        <v/>
      </c>
      <c r="J5427" s="61" t="str">
        <f t="shared" si="506"/>
        <v/>
      </c>
      <c r="K5427" s="55">
        <f t="array" ref="K5427">(MAX(IF($A5427=InsertVoiceSwitchActivateLOG!A$1:A$7000,InsertVoiceSwitchActivateLOG!H$1:H$7000,0)))</f>
        <v>0.11280000000000001</v>
      </c>
      <c r="L5427" s="55" t="str">
        <f t="shared" si="511"/>
        <v/>
      </c>
      <c r="M5427" s="55">
        <f t="shared" si="509"/>
        <v>15.799999999984493</v>
      </c>
      <c r="N5427" s="59">
        <f t="shared" si="507"/>
        <v>108</v>
      </c>
      <c r="O5427" s="59">
        <f t="shared" si="508"/>
        <v>1</v>
      </c>
    </row>
    <row r="5428" spans="1:15" ht="12.5" customHeight="1" x14ac:dyDescent="0.35">
      <c r="A5428" s="61">
        <v>108</v>
      </c>
      <c r="B5428" s="61" t="s">
        <v>56</v>
      </c>
      <c r="C5428" s="70">
        <v>226.4648</v>
      </c>
      <c r="D5428" s="59" t="s">
        <v>50</v>
      </c>
      <c r="E5428" s="61" t="s">
        <v>43</v>
      </c>
      <c r="F5428" s="61" t="s">
        <v>55</v>
      </c>
      <c r="G5428" s="61">
        <v>1.9E-3</v>
      </c>
      <c r="H5428" s="61">
        <f>IF(OR(G5428="",G5429="",G5430="",G5431=""),"",(SUMIF(A5428:A$7000,A5428,G5428:G$7000)))</f>
        <v>0.11020000000000001</v>
      </c>
      <c r="I5428" s="61" t="str">
        <f t="shared" si="510"/>
        <v/>
      </c>
      <c r="J5428" s="61" t="str">
        <f t="shared" si="506"/>
        <v/>
      </c>
      <c r="K5428" s="61">
        <f t="array" ref="K5428">(MAX(IF($A5428=InsertVoiceSwitchActivateLOG!A$1:A$7000,InsertVoiceSwitchActivateLOG!H$1:H$7000,0)))</f>
        <v>0.11280000000000001</v>
      </c>
      <c r="L5428" s="61" t="str">
        <f t="shared" si="511"/>
        <v/>
      </c>
      <c r="M5428" s="61">
        <f t="shared" si="509"/>
        <v>16.300000000001091</v>
      </c>
      <c r="N5428" s="59">
        <f t="shared" si="507"/>
        <v>108</v>
      </c>
      <c r="O5428" s="59">
        <f t="shared" si="508"/>
        <v>1</v>
      </c>
    </row>
    <row r="5429" spans="1:15" ht="12.5" customHeight="1" x14ac:dyDescent="0.35">
      <c r="A5429" s="2">
        <v>108</v>
      </c>
      <c r="B5429" s="2" t="s">
        <v>56</v>
      </c>
      <c r="C5429" s="69">
        <v>226.48159999999999</v>
      </c>
      <c r="D5429" t="s">
        <v>50</v>
      </c>
      <c r="E5429" s="2" t="s">
        <v>43</v>
      </c>
      <c r="F5429" s="2" t="s">
        <v>55</v>
      </c>
      <c r="G5429" s="2">
        <v>2.8999999999999998E-3</v>
      </c>
      <c r="H5429" s="2">
        <f>IF(OR(G5429="",G5430="",G5431="",G5432=""),"",(SUMIF(A5429:A$7000,A5429,G5429:G$7000)))</f>
        <v>0.10830000000000001</v>
      </c>
      <c r="I5429" s="55" t="str">
        <f t="shared" si="510"/>
        <v/>
      </c>
      <c r="J5429" s="61" t="str">
        <f t="shared" si="506"/>
        <v/>
      </c>
      <c r="K5429" s="55">
        <f t="array" ref="K5429">(MAX(IF($A5429=InsertVoiceSwitchActivateLOG!A$1:A$7000,InsertVoiceSwitchActivateLOG!H$1:H$7000,0)))</f>
        <v>0.11280000000000001</v>
      </c>
      <c r="L5429" s="55" t="str">
        <f t="shared" si="511"/>
        <v/>
      </c>
      <c r="M5429" s="55">
        <f t="shared" si="509"/>
        <v>16.799999999989268</v>
      </c>
      <c r="N5429" s="59">
        <f t="shared" si="507"/>
        <v>108</v>
      </c>
      <c r="O5429" s="59">
        <f t="shared" si="508"/>
        <v>1</v>
      </c>
    </row>
    <row r="5430" spans="1:15" ht="12.5" customHeight="1" x14ac:dyDescent="0.35">
      <c r="A5430" s="61">
        <v>108</v>
      </c>
      <c r="B5430" s="61" t="s">
        <v>56</v>
      </c>
      <c r="C5430" s="70">
        <v>226.49950000000001</v>
      </c>
      <c r="D5430" s="59" t="s">
        <v>50</v>
      </c>
      <c r="E5430" s="61" t="s">
        <v>43</v>
      </c>
      <c r="F5430" s="61" t="s">
        <v>55</v>
      </c>
      <c r="G5430" s="61">
        <v>2.8999999999999998E-3</v>
      </c>
      <c r="H5430" s="61">
        <f>IF(OR(G5430="",G5431="",G5432="",G5433=""),"",(SUMIF(A5430:A$7000,A5430,G5430:G$7000)))</f>
        <v>0.10540000000000001</v>
      </c>
      <c r="I5430" s="61" t="str">
        <f t="shared" si="510"/>
        <v/>
      </c>
      <c r="J5430" s="61" t="str">
        <f t="shared" si="506"/>
        <v/>
      </c>
      <c r="K5430" s="61">
        <f t="array" ref="K5430">(MAX(IF($A5430=InsertVoiceSwitchActivateLOG!A$1:A$7000,InsertVoiceSwitchActivateLOG!H$1:H$7000,0)))</f>
        <v>0.11280000000000001</v>
      </c>
      <c r="L5430" s="61" t="str">
        <f t="shared" si="511"/>
        <v/>
      </c>
      <c r="M5430" s="61">
        <f t="shared" si="509"/>
        <v>17.900000000025784</v>
      </c>
      <c r="N5430" s="59">
        <f t="shared" si="507"/>
        <v>108</v>
      </c>
      <c r="O5430" s="59">
        <f t="shared" si="508"/>
        <v>1</v>
      </c>
    </row>
    <row r="5431" spans="1:15" ht="12.5" customHeight="1" x14ac:dyDescent="0.35">
      <c r="A5431" s="2">
        <v>108</v>
      </c>
      <c r="B5431" s="2" t="s">
        <v>56</v>
      </c>
      <c r="C5431" s="69">
        <v>226.5153</v>
      </c>
      <c r="D5431" t="s">
        <v>50</v>
      </c>
      <c r="E5431" s="2" t="s">
        <v>43</v>
      </c>
      <c r="F5431" s="2" t="s">
        <v>55</v>
      </c>
      <c r="G5431" s="2">
        <v>5.5999999999999999E-3</v>
      </c>
      <c r="H5431" s="2">
        <f>IF(OR(G5431="",G5432="",G5433="",G5434=""),"",(SUMIF(A5431:A$7000,A5431,G5431:G$7000)))</f>
        <v>0.10250000000000001</v>
      </c>
      <c r="I5431" s="55" t="str">
        <f t="shared" si="510"/>
        <v/>
      </c>
      <c r="J5431" s="61" t="str">
        <f t="shared" si="506"/>
        <v/>
      </c>
      <c r="K5431" s="55">
        <f t="array" ref="K5431">(MAX(IF($A5431=InsertVoiceSwitchActivateLOG!A$1:A$7000,InsertVoiceSwitchActivateLOG!H$1:H$7000,0)))</f>
        <v>0.11280000000000001</v>
      </c>
      <c r="L5431" s="55" t="str">
        <f t="shared" si="511"/>
        <v/>
      </c>
      <c r="M5431" s="55">
        <f t="shared" si="509"/>
        <v>15.799999999984493</v>
      </c>
      <c r="N5431" s="59">
        <f t="shared" si="507"/>
        <v>108</v>
      </c>
      <c r="O5431" s="59">
        <f t="shared" si="508"/>
        <v>-1</v>
      </c>
    </row>
    <row r="5432" spans="1:15" ht="12.5" customHeight="1" x14ac:dyDescent="0.35">
      <c r="A5432" s="61">
        <v>108</v>
      </c>
      <c r="B5432" s="61" t="s">
        <v>56</v>
      </c>
      <c r="C5432" s="70">
        <v>226.5359</v>
      </c>
      <c r="D5432" s="59" t="s">
        <v>50</v>
      </c>
      <c r="E5432" s="61" t="s">
        <v>43</v>
      </c>
      <c r="F5432" s="61" t="s">
        <v>55</v>
      </c>
      <c r="G5432" s="61">
        <v>1.1999999999999999E-3</v>
      </c>
      <c r="H5432" s="61">
        <f>IF(OR(G5432="",G5433="",G5434="",G5435=""),"",(SUMIF(A5432:A$7000,A5432,G5432:G$7000)))</f>
        <v>9.69E-2</v>
      </c>
      <c r="I5432" s="61" t="str">
        <f t="shared" si="510"/>
        <v/>
      </c>
      <c r="J5432" s="61" t="str">
        <f t="shared" si="506"/>
        <v/>
      </c>
      <c r="K5432" s="61">
        <f t="array" ref="K5432">(MAX(IF($A5432=InsertVoiceSwitchActivateLOG!A$1:A$7000,InsertVoiceSwitchActivateLOG!H$1:H$7000,0)))</f>
        <v>0.11280000000000001</v>
      </c>
      <c r="L5432" s="61" t="str">
        <f t="shared" si="511"/>
        <v/>
      </c>
      <c r="M5432" s="61">
        <f t="shared" si="509"/>
        <v>20.600000000001728</v>
      </c>
      <c r="N5432" s="59">
        <f t="shared" si="507"/>
        <v>108</v>
      </c>
      <c r="O5432" s="59">
        <f t="shared" si="508"/>
        <v>1</v>
      </c>
    </row>
    <row r="5433" spans="1:15" ht="12.5" customHeight="1" x14ac:dyDescent="0.35">
      <c r="A5433" s="2">
        <v>108</v>
      </c>
      <c r="B5433" s="2" t="s">
        <v>56</v>
      </c>
      <c r="C5433" s="69">
        <v>226.55680000000001</v>
      </c>
      <c r="D5433" t="s">
        <v>50</v>
      </c>
      <c r="E5433" s="2" t="s">
        <v>43</v>
      </c>
      <c r="F5433" s="2" t="s">
        <v>55</v>
      </c>
      <c r="G5433" s="2">
        <v>2.3E-3</v>
      </c>
      <c r="H5433" s="2">
        <f>IF(OR(G5433="",G5434="",G5435="",G5436=""),"",(SUMIF(A5433:A$7000,A5433,G5433:G$7000)))</f>
        <v>9.5700000000000007E-2</v>
      </c>
      <c r="I5433" s="55" t="str">
        <f t="shared" si="510"/>
        <v/>
      </c>
      <c r="J5433" s="61" t="str">
        <f t="shared" si="506"/>
        <v/>
      </c>
      <c r="K5433" s="55">
        <f t="array" ref="K5433">(MAX(IF($A5433=InsertVoiceSwitchActivateLOG!A$1:A$7000,InsertVoiceSwitchActivateLOG!H$1:H$7000,0)))</f>
        <v>0.11280000000000001</v>
      </c>
      <c r="L5433" s="55" t="str">
        <f t="shared" si="511"/>
        <v/>
      </c>
      <c r="M5433" s="55">
        <f t="shared" si="509"/>
        <v>20.900000000011687</v>
      </c>
      <c r="N5433" s="59">
        <f t="shared" si="507"/>
        <v>108</v>
      </c>
      <c r="O5433" s="59">
        <f t="shared" si="508"/>
        <v>1</v>
      </c>
    </row>
    <row r="5434" spans="1:15" ht="12.5" customHeight="1" x14ac:dyDescent="0.35">
      <c r="A5434" s="61">
        <v>108</v>
      </c>
      <c r="B5434" s="61" t="s">
        <v>56</v>
      </c>
      <c r="C5434" s="70">
        <v>226.577</v>
      </c>
      <c r="D5434" s="59" t="s">
        <v>50</v>
      </c>
      <c r="E5434" s="61" t="s">
        <v>43</v>
      </c>
      <c r="F5434" s="61" t="s">
        <v>55</v>
      </c>
      <c r="G5434" s="61">
        <v>2.3E-3</v>
      </c>
      <c r="H5434" s="61">
        <f>IF(OR(G5434="",G5435="",G5436="",G5437=""),"",(SUMIF(A5434:A$7000,A5434,G5434:G$7000)))</f>
        <v>9.3400000000000011E-2</v>
      </c>
      <c r="I5434" s="61" t="str">
        <f t="shared" si="510"/>
        <v/>
      </c>
      <c r="J5434" s="61" t="str">
        <f t="shared" si="506"/>
        <v/>
      </c>
      <c r="K5434" s="61">
        <f t="array" ref="K5434">(MAX(IF($A5434=InsertVoiceSwitchActivateLOG!A$1:A$7000,InsertVoiceSwitchActivateLOG!H$1:H$7000,0)))</f>
        <v>0.11280000000000001</v>
      </c>
      <c r="L5434" s="61" t="str">
        <f t="shared" si="511"/>
        <v/>
      </c>
      <c r="M5434" s="61">
        <f t="shared" si="509"/>
        <v>20.199999999988449</v>
      </c>
      <c r="N5434" s="59">
        <f t="shared" si="507"/>
        <v>108</v>
      </c>
      <c r="O5434" s="59">
        <f t="shared" si="508"/>
        <v>1</v>
      </c>
    </row>
    <row r="5435" spans="1:15" ht="12.5" customHeight="1" x14ac:dyDescent="0.35">
      <c r="A5435" s="2">
        <v>108</v>
      </c>
      <c r="B5435" s="2" t="s">
        <v>56</v>
      </c>
      <c r="C5435" s="69">
        <v>226.5924</v>
      </c>
      <c r="D5435" t="s">
        <v>50</v>
      </c>
      <c r="E5435" s="2" t="s">
        <v>43</v>
      </c>
      <c r="F5435" s="2" t="s">
        <v>55</v>
      </c>
      <c r="G5435" s="2">
        <v>2.3E-3</v>
      </c>
      <c r="H5435" s="2">
        <f>IF(OR(G5435="",G5436="",G5437="",G5438=""),"",(SUMIF(A5435:A$7000,A5435,G5435:G$7000)))</f>
        <v>9.11E-2</v>
      </c>
      <c r="I5435" s="55" t="str">
        <f t="shared" si="510"/>
        <v/>
      </c>
      <c r="J5435" s="61" t="str">
        <f t="shared" si="506"/>
        <v/>
      </c>
      <c r="K5435" s="55">
        <f t="array" ref="K5435">(MAX(IF($A5435=InsertVoiceSwitchActivateLOG!A$1:A$7000,InsertVoiceSwitchActivateLOG!H$1:H$7000,0)))</f>
        <v>0.11280000000000001</v>
      </c>
      <c r="L5435" s="55" t="str">
        <f t="shared" si="511"/>
        <v/>
      </c>
      <c r="M5435" s="55">
        <f t="shared" si="509"/>
        <v>15.399999999999636</v>
      </c>
      <c r="N5435" s="59">
        <f t="shared" si="507"/>
        <v>108</v>
      </c>
      <c r="O5435" s="59">
        <f t="shared" si="508"/>
        <v>-1</v>
      </c>
    </row>
    <row r="5436" spans="1:15" ht="12.5" customHeight="1" x14ac:dyDescent="0.35">
      <c r="A5436" s="61">
        <v>108</v>
      </c>
      <c r="B5436" s="61" t="s">
        <v>56</v>
      </c>
      <c r="C5436" s="70">
        <v>226.60919999999999</v>
      </c>
      <c r="D5436" s="59" t="s">
        <v>50</v>
      </c>
      <c r="E5436" s="61" t="s">
        <v>43</v>
      </c>
      <c r="F5436" s="61" t="s">
        <v>55</v>
      </c>
      <c r="G5436" s="61">
        <v>1.6999999999999999E-3</v>
      </c>
      <c r="H5436" s="61">
        <f>IF(OR(G5436="",G5437="",G5438="",G5439=""),"",(SUMIF(A5436:A$7000,A5436,G5436:G$7000)))</f>
        <v>8.8800000000000004E-2</v>
      </c>
      <c r="I5436" s="61" t="str">
        <f t="shared" si="510"/>
        <v/>
      </c>
      <c r="J5436" s="61" t="str">
        <f t="shared" si="506"/>
        <v/>
      </c>
      <c r="K5436" s="61">
        <f t="array" ref="K5436">(MAX(IF($A5436=InsertVoiceSwitchActivateLOG!A$1:A$7000,InsertVoiceSwitchActivateLOG!H$1:H$7000,0)))</f>
        <v>0.11280000000000001</v>
      </c>
      <c r="L5436" s="61" t="str">
        <f t="shared" si="511"/>
        <v/>
      </c>
      <c r="M5436" s="61">
        <f t="shared" si="509"/>
        <v>16.799999999989268</v>
      </c>
      <c r="N5436" s="59">
        <f t="shared" si="507"/>
        <v>108</v>
      </c>
      <c r="O5436" s="59">
        <f t="shared" si="508"/>
        <v>-1</v>
      </c>
    </row>
    <row r="5437" spans="1:15" ht="12.5" customHeight="1" x14ac:dyDescent="0.35">
      <c r="A5437" s="2">
        <v>108</v>
      </c>
      <c r="B5437" s="2" t="s">
        <v>54</v>
      </c>
      <c r="C5437" s="69">
        <v>226.6266</v>
      </c>
      <c r="D5437" t="s">
        <v>50</v>
      </c>
      <c r="E5437" s="2" t="s">
        <v>43</v>
      </c>
      <c r="F5437" s="2" t="s">
        <v>55</v>
      </c>
      <c r="G5437" s="2">
        <v>4.0000000000000002E-4</v>
      </c>
      <c r="H5437" s="2">
        <f>IF(OR(G5437="",G5438="",G5439="",G5440=""),"",(SUMIF(A5437:A$7000,A5437,G5437:G$7000)))</f>
        <v>8.7099999999999997E-2</v>
      </c>
      <c r="I5437" s="55" t="str">
        <f t="shared" si="510"/>
        <v/>
      </c>
      <c r="J5437" s="61" t="str">
        <f t="shared" si="506"/>
        <v/>
      </c>
      <c r="K5437" s="55">
        <f t="array" ref="K5437">(MAX(IF($A5437=InsertVoiceSwitchActivateLOG!A$1:A$7000,InsertVoiceSwitchActivateLOG!H$1:H$7000,0)))</f>
        <v>0.11280000000000001</v>
      </c>
      <c r="L5437" s="55" t="str">
        <f t="shared" si="511"/>
        <v/>
      </c>
      <c r="M5437" s="55">
        <f t="shared" si="509"/>
        <v>17.400000000009186</v>
      </c>
      <c r="N5437" s="59">
        <f t="shared" si="507"/>
        <v>108</v>
      </c>
      <c r="O5437" s="59">
        <f t="shared" si="508"/>
        <v>-1</v>
      </c>
    </row>
    <row r="5438" spans="1:15" ht="12.5" customHeight="1" x14ac:dyDescent="0.35">
      <c r="A5438" s="61">
        <v>108</v>
      </c>
      <c r="B5438" s="61" t="s">
        <v>54</v>
      </c>
      <c r="C5438" s="70">
        <v>226.6446</v>
      </c>
      <c r="D5438" s="59" t="s">
        <v>50</v>
      </c>
      <c r="E5438" s="61" t="s">
        <v>43</v>
      </c>
      <c r="F5438" s="61" t="s">
        <v>55</v>
      </c>
      <c r="G5438" s="61">
        <v>2.9999999999999997E-4</v>
      </c>
      <c r="H5438" s="61">
        <f>IF(OR(G5438="",G5439="",G5440="",G5441=""),"",(SUMIF(A5438:A$7000,A5438,G5438:G$7000)))</f>
        <v>8.6699999999999999E-2</v>
      </c>
      <c r="I5438" s="61" t="str">
        <f t="shared" si="510"/>
        <v/>
      </c>
      <c r="J5438" s="61" t="str">
        <f t="shared" si="506"/>
        <v/>
      </c>
      <c r="K5438" s="61">
        <f t="array" ref="K5438">(MAX(IF($A5438=InsertVoiceSwitchActivateLOG!A$1:A$7000,InsertVoiceSwitchActivateLOG!H$1:H$7000,0)))</f>
        <v>0.11280000000000001</v>
      </c>
      <c r="L5438" s="61" t="str">
        <f t="shared" si="511"/>
        <v/>
      </c>
      <c r="M5438" s="61">
        <f t="shared" si="509"/>
        <v>18.000000000000682</v>
      </c>
      <c r="N5438" s="59">
        <f t="shared" si="507"/>
        <v>108</v>
      </c>
      <c r="O5438" s="59">
        <f t="shared" si="508"/>
        <v>1</v>
      </c>
    </row>
    <row r="5439" spans="1:15" ht="12.5" customHeight="1" x14ac:dyDescent="0.35">
      <c r="A5439" s="2">
        <v>108</v>
      </c>
      <c r="B5439" s="2" t="s">
        <v>54</v>
      </c>
      <c r="C5439" s="69">
        <v>226.66149999999999</v>
      </c>
      <c r="D5439" t="s">
        <v>50</v>
      </c>
      <c r="E5439" s="2" t="s">
        <v>43</v>
      </c>
      <c r="F5439" s="2" t="s">
        <v>55</v>
      </c>
      <c r="G5439" s="2">
        <v>2.9999999999999997E-4</v>
      </c>
      <c r="H5439" s="2">
        <f>IF(OR(G5439="",G5440="",G5441="",G5442=""),"",(SUMIF(A5439:A$7000,A5439,G5439:G$7000)))</f>
        <v>8.6400000000000005E-2</v>
      </c>
      <c r="I5439" s="55" t="str">
        <f t="shared" si="510"/>
        <v/>
      </c>
      <c r="J5439" s="61" t="str">
        <f t="shared" si="506"/>
        <v/>
      </c>
      <c r="K5439" s="55">
        <f t="array" ref="K5439">(MAX(IF($A5439=InsertVoiceSwitchActivateLOG!A$1:A$7000,InsertVoiceSwitchActivateLOG!H$1:H$7000,0)))</f>
        <v>0.11280000000000001</v>
      </c>
      <c r="L5439" s="55" t="str">
        <f t="shared" si="511"/>
        <v/>
      </c>
      <c r="M5439" s="55">
        <f t="shared" si="509"/>
        <v>16.899999999992588</v>
      </c>
      <c r="N5439" s="59">
        <f t="shared" si="507"/>
        <v>108</v>
      </c>
      <c r="O5439" s="59">
        <f t="shared" si="508"/>
        <v>1</v>
      </c>
    </row>
    <row r="5440" spans="1:15" ht="12.5" customHeight="1" x14ac:dyDescent="0.35">
      <c r="A5440" s="61">
        <v>108</v>
      </c>
      <c r="B5440" s="61" t="s">
        <v>56</v>
      </c>
      <c r="C5440" s="70">
        <v>226.68289999999999</v>
      </c>
      <c r="D5440" s="59" t="s">
        <v>50</v>
      </c>
      <c r="E5440" s="61" t="s">
        <v>43</v>
      </c>
      <c r="F5440" s="61" t="s">
        <v>55</v>
      </c>
      <c r="G5440" s="61">
        <v>4.7999999999999996E-3</v>
      </c>
      <c r="H5440" s="61">
        <f>IF(OR(G5440="",G5441="",G5442="",G5443=""),"",(SUMIF(A5440:A$7000,A5440,G5440:G$7000)))</f>
        <v>8.610000000000001E-2</v>
      </c>
      <c r="I5440" s="61" t="str">
        <f t="shared" si="510"/>
        <v/>
      </c>
      <c r="J5440" s="61" t="str">
        <f t="shared" si="506"/>
        <v/>
      </c>
      <c r="K5440" s="61">
        <f t="array" ref="K5440">(MAX(IF($A5440=InsertVoiceSwitchActivateLOG!A$1:A$7000,InsertVoiceSwitchActivateLOG!H$1:H$7000,0)))</f>
        <v>0.11280000000000001</v>
      </c>
      <c r="L5440" s="61" t="str">
        <f t="shared" si="511"/>
        <v/>
      </c>
      <c r="M5440" s="61">
        <f t="shared" si="509"/>
        <v>21.399999999999864</v>
      </c>
      <c r="N5440" s="59">
        <f t="shared" si="507"/>
        <v>108</v>
      </c>
      <c r="O5440" s="59">
        <f t="shared" si="508"/>
        <v>1</v>
      </c>
    </row>
    <row r="5441" spans="1:15" ht="12.5" customHeight="1" x14ac:dyDescent="0.35">
      <c r="A5441" s="2">
        <v>108</v>
      </c>
      <c r="B5441" s="2" t="s">
        <v>56</v>
      </c>
      <c r="C5441" s="69">
        <v>226.70099999999999</v>
      </c>
      <c r="D5441" t="s">
        <v>50</v>
      </c>
      <c r="E5441" s="2" t="s">
        <v>43</v>
      </c>
      <c r="F5441" s="2" t="s">
        <v>55</v>
      </c>
      <c r="G5441" s="2">
        <v>5.4000000000000003E-3</v>
      </c>
      <c r="H5441" s="2">
        <f>IF(OR(G5441="",G5442="",G5443="",G5444=""),"",(SUMIF(A5441:A$7000,A5441,G5441:G$7000)))</f>
        <v>8.1299999999999997E-2</v>
      </c>
      <c r="I5441" s="55" t="str">
        <f t="shared" si="510"/>
        <v/>
      </c>
      <c r="J5441" s="61" t="str">
        <f t="shared" si="506"/>
        <v/>
      </c>
      <c r="K5441" s="55">
        <f t="array" ref="K5441">(MAX(IF($A5441=InsertVoiceSwitchActivateLOG!A$1:A$7000,InsertVoiceSwitchActivateLOG!H$1:H$7000,0)))</f>
        <v>0.11280000000000001</v>
      </c>
      <c r="L5441" s="55" t="str">
        <f t="shared" si="511"/>
        <v/>
      </c>
      <c r="M5441" s="55">
        <f t="shared" si="509"/>
        <v>18.100000000004002</v>
      </c>
      <c r="N5441" s="59">
        <f t="shared" si="507"/>
        <v>108</v>
      </c>
      <c r="O5441" s="59">
        <f t="shared" si="508"/>
        <v>-1</v>
      </c>
    </row>
    <row r="5442" spans="1:15" ht="12.5" customHeight="1" x14ac:dyDescent="0.35">
      <c r="A5442" s="61">
        <v>108</v>
      </c>
      <c r="B5442" s="61" t="s">
        <v>56</v>
      </c>
      <c r="C5442" s="70">
        <v>226.721</v>
      </c>
      <c r="D5442" s="59" t="s">
        <v>50</v>
      </c>
      <c r="E5442" s="61" t="s">
        <v>43</v>
      </c>
      <c r="F5442" s="61" t="s">
        <v>55</v>
      </c>
      <c r="G5442" s="61">
        <v>4.8999999999999998E-3</v>
      </c>
      <c r="H5442" s="61">
        <f>IF(OR(G5442="",G5443="",G5444="",G5445=""),"",(SUMIF(A5442:A$7000,A5442,G5442:G$7000)))</f>
        <v>7.5899999999999995E-2</v>
      </c>
      <c r="I5442" s="61" t="str">
        <f t="shared" si="510"/>
        <v/>
      </c>
      <c r="J5442" s="61" t="str">
        <f t="shared" si="506"/>
        <v/>
      </c>
      <c r="K5442" s="61">
        <f t="array" ref="K5442">(MAX(IF($A5442=InsertVoiceSwitchActivateLOG!A$1:A$7000,InsertVoiceSwitchActivateLOG!H$1:H$7000,0)))</f>
        <v>0.11280000000000001</v>
      </c>
      <c r="L5442" s="61" t="str">
        <f t="shared" si="511"/>
        <v/>
      </c>
      <c r="M5442" s="61">
        <f t="shared" si="509"/>
        <v>20.000000000010232</v>
      </c>
      <c r="N5442" s="59">
        <f t="shared" si="507"/>
        <v>108</v>
      </c>
      <c r="O5442" s="59">
        <f t="shared" si="508"/>
        <v>-1</v>
      </c>
    </row>
    <row r="5443" spans="1:15" ht="12.5" customHeight="1" x14ac:dyDescent="0.35">
      <c r="A5443" s="2">
        <v>108</v>
      </c>
      <c r="B5443" s="2" t="s">
        <v>56</v>
      </c>
      <c r="C5443" s="69">
        <v>226.7406</v>
      </c>
      <c r="D5443" t="s">
        <v>50</v>
      </c>
      <c r="E5443" s="2" t="s">
        <v>43</v>
      </c>
      <c r="F5443" s="2" t="s">
        <v>55</v>
      </c>
      <c r="G5443" s="2">
        <v>3.7000000000000002E-3</v>
      </c>
      <c r="H5443" s="2">
        <f>IF(OR(G5443="",G5444="",G5445="",G5446=""),"",(SUMIF(A5443:A$7000,A5443,G5443:G$7000)))</f>
        <v>7.0999999999999994E-2</v>
      </c>
      <c r="I5443" s="55" t="str">
        <f t="shared" si="510"/>
        <v/>
      </c>
      <c r="J5443" s="61" t="str">
        <f t="shared" si="506"/>
        <v/>
      </c>
      <c r="K5443" s="55">
        <f t="array" ref="K5443">(MAX(IF($A5443=InsertVoiceSwitchActivateLOG!A$1:A$7000,InsertVoiceSwitchActivateLOG!H$1:H$7000,0)))</f>
        <v>0.11280000000000001</v>
      </c>
      <c r="L5443" s="55" t="str">
        <f t="shared" si="511"/>
        <v/>
      </c>
      <c r="M5443" s="55">
        <f t="shared" si="509"/>
        <v>19.599999999996953</v>
      </c>
      <c r="N5443" s="59">
        <f t="shared" si="507"/>
        <v>108</v>
      </c>
      <c r="O5443" s="59">
        <f t="shared" si="508"/>
        <v>1</v>
      </c>
    </row>
    <row r="5444" spans="1:15" ht="12.5" customHeight="1" x14ac:dyDescent="0.35">
      <c r="A5444" s="61">
        <v>108</v>
      </c>
      <c r="B5444" s="61" t="s">
        <v>56</v>
      </c>
      <c r="C5444" s="70">
        <v>226.76230000000001</v>
      </c>
      <c r="D5444" s="59" t="s">
        <v>50</v>
      </c>
      <c r="E5444" s="61" t="s">
        <v>43</v>
      </c>
      <c r="F5444" s="61" t="s">
        <v>55</v>
      </c>
      <c r="G5444" s="61">
        <v>3.8E-3</v>
      </c>
      <c r="H5444" s="61">
        <f>IF(OR(G5444="",G5445="",G5446="",G5447=""),"",(SUMIF(A5444:A$7000,A5444,G5444:G$7000)))</f>
        <v>6.7299999999999999E-2</v>
      </c>
      <c r="I5444" s="61" t="str">
        <f t="shared" si="510"/>
        <v/>
      </c>
      <c r="J5444" s="61" t="str">
        <f t="shared" si="506"/>
        <v/>
      </c>
      <c r="K5444" s="61">
        <f t="array" ref="K5444">(MAX(IF($A5444=InsertVoiceSwitchActivateLOG!A$1:A$7000,InsertVoiceSwitchActivateLOG!H$1:H$7000,0)))</f>
        <v>0.11280000000000001</v>
      </c>
      <c r="L5444" s="61" t="str">
        <f t="shared" si="511"/>
        <v/>
      </c>
      <c r="M5444" s="61">
        <f t="shared" si="509"/>
        <v>21.700000000009823</v>
      </c>
      <c r="N5444" s="59">
        <f t="shared" si="507"/>
        <v>108</v>
      </c>
      <c r="O5444" s="59">
        <f t="shared" si="508"/>
        <v>1</v>
      </c>
    </row>
    <row r="5445" spans="1:15" ht="12.5" customHeight="1" x14ac:dyDescent="0.35">
      <c r="A5445" s="2">
        <v>108</v>
      </c>
      <c r="B5445" s="2" t="s">
        <v>56</v>
      </c>
      <c r="C5445" s="69">
        <v>226.78380000000001</v>
      </c>
      <c r="D5445" t="s">
        <v>50</v>
      </c>
      <c r="E5445" s="2" t="s">
        <v>43</v>
      </c>
      <c r="F5445" s="2" t="s">
        <v>55</v>
      </c>
      <c r="G5445" s="2">
        <v>4.1999999999999997E-3</v>
      </c>
      <c r="H5445" s="2">
        <f>IF(OR(G5445="",G5446="",G5447="",G5448=""),"",(SUMIF(A5445:A$7000,A5445,G5445:G$7000)))</f>
        <v>6.3500000000000001E-2</v>
      </c>
      <c r="I5445" s="55" t="str">
        <f t="shared" si="510"/>
        <v/>
      </c>
      <c r="J5445" s="61" t="str">
        <f t="shared" si="506"/>
        <v/>
      </c>
      <c r="K5445" s="55">
        <f t="array" ref="K5445">(MAX(IF($A5445=InsertVoiceSwitchActivateLOG!A$1:A$7000,InsertVoiceSwitchActivateLOG!H$1:H$7000,0)))</f>
        <v>0.11280000000000001</v>
      </c>
      <c r="L5445" s="55" t="str">
        <f t="shared" si="511"/>
        <v/>
      </c>
      <c r="M5445" s="55">
        <f t="shared" si="509"/>
        <v>21.500000000003183</v>
      </c>
      <c r="N5445" s="59">
        <f t="shared" si="507"/>
        <v>108</v>
      </c>
      <c r="O5445" s="59">
        <f t="shared" si="508"/>
        <v>1</v>
      </c>
    </row>
    <row r="5446" spans="1:15" ht="12.5" customHeight="1" x14ac:dyDescent="0.35">
      <c r="A5446" s="61">
        <v>108</v>
      </c>
      <c r="B5446" s="61" t="s">
        <v>56</v>
      </c>
      <c r="C5446" s="70">
        <v>226.80350000000001</v>
      </c>
      <c r="D5446" s="59" t="s">
        <v>50</v>
      </c>
      <c r="E5446" s="61" t="s">
        <v>43</v>
      </c>
      <c r="F5446" s="61" t="s">
        <v>55</v>
      </c>
      <c r="G5446" s="61">
        <v>1.0200000000000001E-2</v>
      </c>
      <c r="H5446" s="61">
        <f>IF(OR(G5446="",G5447="",G5448="",G5449=""),"",(SUMIF(A5446:A$7000,A5446,G5446:G$7000)))</f>
        <v>5.9299999999999999E-2</v>
      </c>
      <c r="I5446" s="61" t="str">
        <f t="shared" si="510"/>
        <v/>
      </c>
      <c r="J5446" s="61" t="str">
        <f t="shared" si="506"/>
        <v/>
      </c>
      <c r="K5446" s="61">
        <f t="array" ref="K5446">(MAX(IF($A5446=InsertVoiceSwitchActivateLOG!A$1:A$7000,InsertVoiceSwitchActivateLOG!H$1:H$7000,0)))</f>
        <v>0.11280000000000001</v>
      </c>
      <c r="L5446" s="61" t="str">
        <f t="shared" si="511"/>
        <v/>
      </c>
      <c r="M5446" s="61">
        <f t="shared" si="509"/>
        <v>19.700000000000273</v>
      </c>
      <c r="N5446" s="59">
        <f t="shared" si="507"/>
        <v>108</v>
      </c>
      <c r="O5446" s="59">
        <f t="shared" si="508"/>
        <v>1</v>
      </c>
    </row>
    <row r="5447" spans="1:15" ht="12.5" customHeight="1" x14ac:dyDescent="0.35">
      <c r="A5447" s="2">
        <v>108</v>
      </c>
      <c r="B5447" s="2" t="s">
        <v>56</v>
      </c>
      <c r="C5447" s="69">
        <v>226.82040000000001</v>
      </c>
      <c r="D5447" t="s">
        <v>50</v>
      </c>
      <c r="E5447" s="2" t="s">
        <v>43</v>
      </c>
      <c r="F5447" s="2" t="s">
        <v>55</v>
      </c>
      <c r="G5447" s="2">
        <v>2.0500000000000001E-2</v>
      </c>
      <c r="H5447" s="2">
        <f>IF(OR(G5447="",G5448="",G5449="",G5450=""),"",(SUMIF(A5447:A$7000,A5447,G5447:G$7000)))</f>
        <v>4.9099999999999998E-2</v>
      </c>
      <c r="I5447" s="55" t="str">
        <f t="shared" si="510"/>
        <v/>
      </c>
      <c r="J5447" s="61" t="str">
        <f t="shared" si="506"/>
        <v/>
      </c>
      <c r="K5447" s="55">
        <f t="array" ref="K5447">(MAX(IF($A5447=InsertVoiceSwitchActivateLOG!A$1:A$7000,InsertVoiceSwitchActivateLOG!H$1:H$7000,0)))</f>
        <v>0.11280000000000001</v>
      </c>
      <c r="L5447" s="55" t="str">
        <f t="shared" si="511"/>
        <v/>
      </c>
      <c r="M5447" s="55">
        <f t="shared" si="509"/>
        <v>16.899999999992588</v>
      </c>
      <c r="N5447" s="59">
        <f t="shared" si="507"/>
        <v>108</v>
      </c>
      <c r="O5447" s="59">
        <f t="shared" si="508"/>
        <v>1</v>
      </c>
    </row>
    <row r="5448" spans="1:15" ht="12.5" customHeight="1" x14ac:dyDescent="0.35">
      <c r="A5448" s="61">
        <v>108</v>
      </c>
      <c r="B5448" s="61" t="s">
        <v>56</v>
      </c>
      <c r="C5448" s="70">
        <v>226.84100000000001</v>
      </c>
      <c r="D5448" s="59" t="s">
        <v>50</v>
      </c>
      <c r="E5448" s="61" t="s">
        <v>43</v>
      </c>
      <c r="F5448" s="61" t="s">
        <v>55</v>
      </c>
      <c r="G5448" s="61">
        <v>2.0500000000000001E-2</v>
      </c>
      <c r="H5448" s="61" t="str">
        <f>IF(OR(G5448="",G5449="",G5450="",G5451=""),"",(SUMIF(A5448:A$7000,A5448,G5448:G$7000)))</f>
        <v/>
      </c>
      <c r="I5448" s="61" t="str">
        <f t="shared" si="510"/>
        <v/>
      </c>
      <c r="J5448" s="61" t="str">
        <f t="shared" si="506"/>
        <v/>
      </c>
      <c r="K5448" s="61">
        <f t="array" ref="K5448">(MAX(IF($A5448=InsertVoiceSwitchActivateLOG!A$1:A$7000,InsertVoiceSwitchActivateLOG!H$1:H$7000,0)))</f>
        <v>0.11280000000000001</v>
      </c>
      <c r="L5448" s="61" t="str">
        <f t="shared" si="511"/>
        <v/>
      </c>
      <c r="M5448" s="61">
        <f t="shared" si="509"/>
        <v>20.600000000001728</v>
      </c>
      <c r="N5448" s="59">
        <f t="shared" si="507"/>
        <v>108</v>
      </c>
      <c r="O5448" s="59">
        <f t="shared" si="508"/>
        <v>-1</v>
      </c>
    </row>
    <row r="5449" spans="1:15" ht="12.5" customHeight="1" x14ac:dyDescent="0.35">
      <c r="A5449" s="2">
        <v>108</v>
      </c>
      <c r="B5449" s="2" t="s">
        <v>56</v>
      </c>
      <c r="C5449" s="69">
        <v>226.8613</v>
      </c>
      <c r="D5449" t="s">
        <v>50</v>
      </c>
      <c r="E5449" s="2" t="s">
        <v>43</v>
      </c>
      <c r="F5449" s="2" t="s">
        <v>55</v>
      </c>
      <c r="G5449" s="2">
        <v>3.8E-3</v>
      </c>
      <c r="H5449" s="2" t="str">
        <f>IF(OR(G5449="",G5450="",G5451="",G5452=""),"",(SUMIF(A5449:A$7000,A5449,G5449:G$7000)))</f>
        <v/>
      </c>
      <c r="I5449" s="55" t="str">
        <f t="shared" si="510"/>
        <v/>
      </c>
      <c r="J5449" s="61" t="str">
        <f t="shared" si="506"/>
        <v/>
      </c>
      <c r="K5449" s="55">
        <f t="array" ref="K5449">(MAX(IF($A5449=InsertVoiceSwitchActivateLOG!A$1:A$7000,InsertVoiceSwitchActivateLOG!H$1:H$7000,0)))</f>
        <v>0.11280000000000001</v>
      </c>
      <c r="L5449" s="55" t="str">
        <f t="shared" si="511"/>
        <v/>
      </c>
      <c r="M5449" s="55">
        <f t="shared" si="509"/>
        <v>20.299999999991769</v>
      </c>
      <c r="N5449" s="59">
        <f t="shared" si="507"/>
        <v>108</v>
      </c>
      <c r="O5449" s="59">
        <f t="shared" si="508"/>
        <v>1</v>
      </c>
    </row>
    <row r="5450" spans="1:15" ht="12.5" customHeight="1" x14ac:dyDescent="0.35">
      <c r="A5450" s="61">
        <v>108</v>
      </c>
      <c r="B5450" s="61" t="s">
        <v>56</v>
      </c>
      <c r="C5450" s="70">
        <v>226.88149999999999</v>
      </c>
      <c r="D5450" s="59" t="s">
        <v>50</v>
      </c>
      <c r="E5450" s="61" t="s">
        <v>43</v>
      </c>
      <c r="F5450" s="61" t="s">
        <v>55</v>
      </c>
      <c r="G5450" s="61">
        <v>4.3E-3</v>
      </c>
      <c r="H5450" s="61" t="str">
        <f>IF(OR(G5450="",G5451="",G5452="",G5453=""),"",(SUMIF(A5450:A$7000,A5450,G5450:G$7000)))</f>
        <v/>
      </c>
      <c r="I5450" s="61" t="str">
        <f t="shared" si="510"/>
        <v/>
      </c>
      <c r="J5450" s="61" t="str">
        <f t="shared" si="506"/>
        <v/>
      </c>
      <c r="K5450" s="61">
        <f t="array" ref="K5450">(MAX(IF($A5450=InsertVoiceSwitchActivateLOG!A$1:A$7000,InsertVoiceSwitchActivateLOG!H$1:H$7000,0)))</f>
        <v>0.11280000000000001</v>
      </c>
      <c r="L5450" s="61" t="str">
        <f t="shared" si="511"/>
        <v/>
      </c>
      <c r="M5450" s="61">
        <f t="shared" si="509"/>
        <v>20.199999999988449</v>
      </c>
      <c r="N5450" s="59" t="str">
        <f t="shared" si="507"/>
        <v/>
      </c>
      <c r="O5450" s="59" t="str">
        <f t="shared" si="508"/>
        <v/>
      </c>
    </row>
    <row r="5451" spans="1:15" ht="12.5" customHeight="1" x14ac:dyDescent="0.35">
      <c r="A5451" s="2">
        <v>109</v>
      </c>
      <c r="B5451" s="2" t="s">
        <v>54</v>
      </c>
      <c r="C5451" s="69">
        <v>227.90989999999999</v>
      </c>
      <c r="D5451" t="s">
        <v>50</v>
      </c>
      <c r="E5451" s="2" t="s">
        <v>43</v>
      </c>
      <c r="F5451" s="2" t="s">
        <v>55</v>
      </c>
      <c r="G5451" s="2"/>
      <c r="H5451" s="2" t="str">
        <f>IF(OR(G5451="",G5452="",G5453="",G5454=""),"",(SUMIF(A5451:A$7000,A5451,G5451:G$7000)))</f>
        <v/>
      </c>
      <c r="I5451" s="55" t="str">
        <f t="shared" si="510"/>
        <v/>
      </c>
      <c r="J5451" s="61" t="str">
        <f t="shared" si="506"/>
        <v/>
      </c>
      <c r="K5451" s="55">
        <f t="array" ref="K5451">(MAX(IF($A5451=InsertVoiceSwitchActivateLOG!A$1:A$7000,InsertVoiceSwitchActivateLOG!H$1:H$7000,0)))</f>
        <v>1.6199999999999996E-2</v>
      </c>
      <c r="L5451" s="55" t="str">
        <f t="shared" si="511"/>
        <v/>
      </c>
      <c r="M5451" s="55">
        <f t="shared" si="509"/>
        <v>0</v>
      </c>
      <c r="N5451" s="59" t="str">
        <f t="shared" si="507"/>
        <v/>
      </c>
      <c r="O5451" s="59" t="str">
        <f t="shared" si="508"/>
        <v/>
      </c>
    </row>
    <row r="5452" spans="1:15" ht="12.5" customHeight="1" x14ac:dyDescent="0.35">
      <c r="A5452" s="61">
        <v>109</v>
      </c>
      <c r="B5452" s="61" t="s">
        <v>54</v>
      </c>
      <c r="C5452" s="70">
        <v>227.9316</v>
      </c>
      <c r="D5452" s="59" t="s">
        <v>50</v>
      </c>
      <c r="E5452" s="61" t="s">
        <v>43</v>
      </c>
      <c r="F5452" s="61" t="s">
        <v>55</v>
      </c>
      <c r="G5452" s="61"/>
      <c r="H5452" s="61" t="str">
        <f>IF(OR(G5452="",G5453="",G5454="",G5455=""),"",(SUMIF(A5452:A$7000,A5452,G5452:G$7000)))</f>
        <v/>
      </c>
      <c r="I5452" s="61" t="str">
        <f t="shared" si="510"/>
        <v/>
      </c>
      <c r="J5452" s="61" t="str">
        <f t="shared" si="506"/>
        <v/>
      </c>
      <c r="K5452" s="61">
        <f t="array" ref="K5452">(MAX(IF($A5452=InsertVoiceSwitchActivateLOG!A$1:A$7000,InsertVoiceSwitchActivateLOG!H$1:H$7000,0)))</f>
        <v>1.6199999999999996E-2</v>
      </c>
      <c r="L5452" s="61" t="str">
        <f t="shared" si="511"/>
        <v/>
      </c>
      <c r="M5452" s="61">
        <f t="shared" si="509"/>
        <v>21.700000000009823</v>
      </c>
      <c r="N5452" s="59" t="str">
        <f t="shared" si="507"/>
        <v/>
      </c>
      <c r="O5452" s="59" t="str">
        <f t="shared" si="508"/>
        <v/>
      </c>
    </row>
    <row r="5453" spans="1:15" ht="12.5" customHeight="1" x14ac:dyDescent="0.35">
      <c r="A5453" s="2">
        <v>109</v>
      </c>
      <c r="B5453" s="2" t="s">
        <v>54</v>
      </c>
      <c r="C5453" s="69">
        <v>227.9528</v>
      </c>
      <c r="D5453" t="s">
        <v>50</v>
      </c>
      <c r="E5453" s="2" t="s">
        <v>43</v>
      </c>
      <c r="F5453" s="2" t="s">
        <v>55</v>
      </c>
      <c r="G5453" s="2"/>
      <c r="H5453" s="2" t="str">
        <f>IF(OR(G5453="",G5454="",G5455="",G5456=""),"",(SUMIF(A5453:A$7000,A5453,G5453:G$7000)))</f>
        <v/>
      </c>
      <c r="I5453" s="55" t="str">
        <f t="shared" si="510"/>
        <v/>
      </c>
      <c r="J5453" s="61" t="str">
        <f t="shared" si="506"/>
        <v/>
      </c>
      <c r="K5453" s="55">
        <f t="array" ref="K5453">(MAX(IF($A5453=InsertVoiceSwitchActivateLOG!A$1:A$7000,InsertVoiceSwitchActivateLOG!H$1:H$7000,0)))</f>
        <v>1.6199999999999996E-2</v>
      </c>
      <c r="L5453" s="55" t="str">
        <f t="shared" si="511"/>
        <v/>
      </c>
      <c r="M5453" s="55">
        <f t="shared" si="509"/>
        <v>21.199999999993224</v>
      </c>
      <c r="N5453" s="59" t="str">
        <f t="shared" si="507"/>
        <v/>
      </c>
      <c r="O5453" s="59" t="str">
        <f t="shared" si="508"/>
        <v/>
      </c>
    </row>
    <row r="5454" spans="1:15" ht="12.5" customHeight="1" x14ac:dyDescent="0.35">
      <c r="A5454" s="61">
        <v>109</v>
      </c>
      <c r="B5454" s="61" t="s">
        <v>54</v>
      </c>
      <c r="C5454" s="70">
        <v>227.9778</v>
      </c>
      <c r="D5454" s="59" t="s">
        <v>50</v>
      </c>
      <c r="E5454" s="61" t="s">
        <v>43</v>
      </c>
      <c r="F5454" s="61" t="s">
        <v>55</v>
      </c>
      <c r="G5454" s="61"/>
      <c r="H5454" s="61" t="str">
        <f>IF(OR(G5454="",G5455="",G5456="",G5457=""),"",(SUMIF(A5454:A$7000,A5454,G5454:G$7000)))</f>
        <v/>
      </c>
      <c r="I5454" s="61" t="str">
        <f t="shared" si="510"/>
        <v/>
      </c>
      <c r="J5454" s="61" t="str">
        <f t="shared" si="506"/>
        <v/>
      </c>
      <c r="K5454" s="61">
        <f t="array" ref="K5454">(MAX(IF($A5454=InsertVoiceSwitchActivateLOG!A$1:A$7000,InsertVoiceSwitchActivateLOG!H$1:H$7000,0)))</f>
        <v>1.6199999999999996E-2</v>
      </c>
      <c r="L5454" s="61" t="str">
        <f t="shared" si="511"/>
        <v/>
      </c>
      <c r="M5454" s="61">
        <f t="shared" si="509"/>
        <v>25.000000000005684</v>
      </c>
      <c r="N5454" s="59" t="str">
        <f t="shared" si="507"/>
        <v/>
      </c>
      <c r="O5454" s="59" t="str">
        <f t="shared" si="508"/>
        <v/>
      </c>
    </row>
    <row r="5455" spans="1:15" ht="12.5" customHeight="1" x14ac:dyDescent="0.35">
      <c r="A5455" s="2">
        <v>109</v>
      </c>
      <c r="B5455" s="2" t="s">
        <v>54</v>
      </c>
      <c r="C5455" s="69">
        <v>227.99359999999999</v>
      </c>
      <c r="D5455" t="s">
        <v>50</v>
      </c>
      <c r="E5455" s="2" t="s">
        <v>43</v>
      </c>
      <c r="F5455" s="2" t="s">
        <v>55</v>
      </c>
      <c r="G5455" s="2"/>
      <c r="H5455" s="2" t="str">
        <f>IF(OR(G5455="",G5456="",G5457="",G5458=""),"",(SUMIF(A5455:A$7000,A5455,G5455:G$7000)))</f>
        <v/>
      </c>
      <c r="I5455" s="55" t="str">
        <f t="shared" si="510"/>
        <v/>
      </c>
      <c r="J5455" s="61" t="str">
        <f t="shared" si="506"/>
        <v/>
      </c>
      <c r="K5455" s="55">
        <f t="array" ref="K5455">(MAX(IF($A5455=InsertVoiceSwitchActivateLOG!A$1:A$7000,InsertVoiceSwitchActivateLOG!H$1:H$7000,0)))</f>
        <v>1.6199999999999996E-2</v>
      </c>
      <c r="L5455" s="55" t="str">
        <f t="shared" si="511"/>
        <v/>
      </c>
      <c r="M5455" s="55">
        <f t="shared" si="509"/>
        <v>15.799999999984493</v>
      </c>
      <c r="N5455" s="59" t="str">
        <f t="shared" si="507"/>
        <v/>
      </c>
      <c r="O5455" s="59" t="str">
        <f t="shared" si="508"/>
        <v/>
      </c>
    </row>
    <row r="5456" spans="1:15" ht="12.5" customHeight="1" x14ac:dyDescent="0.35">
      <c r="A5456" s="61">
        <v>109</v>
      </c>
      <c r="B5456" s="61" t="s">
        <v>54</v>
      </c>
      <c r="C5456" s="70">
        <v>228.0094</v>
      </c>
      <c r="D5456" s="59" t="s">
        <v>50</v>
      </c>
      <c r="E5456" s="61" t="s">
        <v>43</v>
      </c>
      <c r="F5456" s="61" t="s">
        <v>55</v>
      </c>
      <c r="G5456" s="61"/>
      <c r="H5456" s="61" t="str">
        <f>IF(OR(G5456="",G5457="",G5458="",G5459=""),"",(SUMIF(A5456:A$7000,A5456,G5456:G$7000)))</f>
        <v/>
      </c>
      <c r="I5456" s="61" t="str">
        <f t="shared" si="510"/>
        <v/>
      </c>
      <c r="J5456" s="61" t="str">
        <f t="shared" si="506"/>
        <v/>
      </c>
      <c r="K5456" s="61">
        <f t="array" ref="K5456">(MAX(IF($A5456=InsertVoiceSwitchActivateLOG!A$1:A$7000,InsertVoiceSwitchActivateLOG!H$1:H$7000,0)))</f>
        <v>1.6199999999999996E-2</v>
      </c>
      <c r="L5456" s="61" t="str">
        <f t="shared" si="511"/>
        <v/>
      </c>
      <c r="M5456" s="61">
        <f t="shared" si="509"/>
        <v>15.800000000012915</v>
      </c>
      <c r="N5456" s="59" t="str">
        <f t="shared" si="507"/>
        <v/>
      </c>
      <c r="O5456" s="59" t="str">
        <f t="shared" si="508"/>
        <v/>
      </c>
    </row>
    <row r="5457" spans="1:15" ht="12.5" customHeight="1" x14ac:dyDescent="0.35">
      <c r="A5457" s="2">
        <v>109</v>
      </c>
      <c r="B5457" s="2" t="s">
        <v>54</v>
      </c>
      <c r="C5457" s="69">
        <v>228.02539999999999</v>
      </c>
      <c r="D5457" t="s">
        <v>50</v>
      </c>
      <c r="E5457" s="2" t="s">
        <v>43</v>
      </c>
      <c r="F5457" s="2" t="s">
        <v>55</v>
      </c>
      <c r="G5457" s="2"/>
      <c r="H5457" s="2" t="str">
        <f>IF(OR(G5457="",G5458="",G5459="",G5460=""),"",(SUMIF(A5457:A$7000,A5457,G5457:G$7000)))</f>
        <v/>
      </c>
      <c r="I5457" s="55" t="str">
        <f t="shared" si="510"/>
        <v/>
      </c>
      <c r="J5457" s="61" t="str">
        <f t="shared" ref="J5457:J5520" si="512">IF(L5457="","",(VLOOKUP(A5457,A5457:E12441,5,FALSE)))</f>
        <v/>
      </c>
      <c r="K5457" s="55">
        <f t="array" ref="K5457">(MAX(IF($A5457=InsertVoiceSwitchActivateLOG!A$1:A$7000,InsertVoiceSwitchActivateLOG!H$1:H$7000,0)))</f>
        <v>1.6199999999999996E-2</v>
      </c>
      <c r="L5457" s="55" t="str">
        <f t="shared" si="511"/>
        <v/>
      </c>
      <c r="M5457" s="55">
        <f t="shared" si="509"/>
        <v>15.999999999991132</v>
      </c>
      <c r="N5457" s="59" t="str">
        <f t="shared" ref="N5457:N5520" si="513">IF(AND(G5457&gt;0,G5458&gt;0,G5456&gt;0),A5457,"")</f>
        <v/>
      </c>
      <c r="O5457" s="59" t="str">
        <f t="shared" ref="O5457:O5520" si="514">IF(N5457="","",(IF(G5457&gt;G5458,-1,1)))</f>
        <v/>
      </c>
    </row>
    <row r="5458" spans="1:15" ht="12.5" customHeight="1" x14ac:dyDescent="0.35">
      <c r="A5458" s="61">
        <v>109</v>
      </c>
      <c r="B5458" s="61" t="s">
        <v>54</v>
      </c>
      <c r="C5458" s="70">
        <v>228.04679999999999</v>
      </c>
      <c r="D5458" s="59" t="s">
        <v>50</v>
      </c>
      <c r="E5458" s="61" t="s">
        <v>43</v>
      </c>
      <c r="F5458" s="61" t="s">
        <v>55</v>
      </c>
      <c r="G5458" s="61"/>
      <c r="H5458" s="61" t="str">
        <f>IF(OR(G5458="",G5459="",G5460="",G5461=""),"",(SUMIF(A5458:A$7000,A5458,G5458:G$7000)))</f>
        <v/>
      </c>
      <c r="I5458" s="61" t="str">
        <f t="shared" si="510"/>
        <v/>
      </c>
      <c r="J5458" s="61" t="str">
        <f t="shared" si="512"/>
        <v/>
      </c>
      <c r="K5458" s="61">
        <f t="array" ref="K5458">(MAX(IF($A5458=InsertVoiceSwitchActivateLOG!A$1:A$7000,InsertVoiceSwitchActivateLOG!H$1:H$7000,0)))</f>
        <v>1.6199999999999996E-2</v>
      </c>
      <c r="L5458" s="61" t="str">
        <f t="shared" si="511"/>
        <v/>
      </c>
      <c r="M5458" s="61">
        <f t="shared" ref="M5458:M5521" si="515">IF(A5458=A5457,ABS(C5458-C5457),0)*1000</f>
        <v>21.399999999999864</v>
      </c>
      <c r="N5458" s="59" t="str">
        <f t="shared" si="513"/>
        <v/>
      </c>
      <c r="O5458" s="59" t="str">
        <f t="shared" si="514"/>
        <v/>
      </c>
    </row>
    <row r="5459" spans="1:15" ht="12.5" customHeight="1" x14ac:dyDescent="0.35">
      <c r="A5459" s="2">
        <v>109</v>
      </c>
      <c r="B5459" s="2" t="s">
        <v>54</v>
      </c>
      <c r="C5459" s="69">
        <v>228.06460000000001</v>
      </c>
      <c r="D5459" t="s">
        <v>50</v>
      </c>
      <c r="E5459" s="2" t="s">
        <v>43</v>
      </c>
      <c r="F5459" s="2" t="s">
        <v>55</v>
      </c>
      <c r="G5459" s="2"/>
      <c r="H5459" s="2" t="str">
        <f>IF(OR(G5459="",G5460="",G5461="",G5462=""),"",(SUMIF(A5459:A$7000,A5459,G5459:G$7000)))</f>
        <v/>
      </c>
      <c r="I5459" s="55" t="str">
        <f t="shared" si="510"/>
        <v/>
      </c>
      <c r="J5459" s="61" t="str">
        <f t="shared" si="512"/>
        <v/>
      </c>
      <c r="K5459" s="55">
        <f t="array" ref="K5459">(MAX(IF($A5459=InsertVoiceSwitchActivateLOG!A$1:A$7000,InsertVoiceSwitchActivateLOG!H$1:H$7000,0)))</f>
        <v>1.6199999999999996E-2</v>
      </c>
      <c r="L5459" s="55" t="str">
        <f t="shared" si="511"/>
        <v/>
      </c>
      <c r="M5459" s="55">
        <f t="shared" si="515"/>
        <v>17.800000000022465</v>
      </c>
      <c r="N5459" s="59" t="str">
        <f t="shared" si="513"/>
        <v/>
      </c>
      <c r="O5459" s="59" t="str">
        <f t="shared" si="514"/>
        <v/>
      </c>
    </row>
    <row r="5460" spans="1:15" ht="12.5" customHeight="1" x14ac:dyDescent="0.35">
      <c r="A5460" s="61">
        <v>109</v>
      </c>
      <c r="B5460" s="61" t="s">
        <v>54</v>
      </c>
      <c r="C5460" s="70">
        <v>228.08449999999999</v>
      </c>
      <c r="D5460" s="59" t="s">
        <v>50</v>
      </c>
      <c r="E5460" s="61" t="s">
        <v>43</v>
      </c>
      <c r="F5460" s="61" t="s">
        <v>55</v>
      </c>
      <c r="G5460" s="61"/>
      <c r="H5460" s="61" t="str">
        <f>IF(OR(G5460="",G5461="",G5462="",G5463=""),"",(SUMIF(A5460:A$7000,A5460,G5460:G$7000)))</f>
        <v/>
      </c>
      <c r="I5460" s="61" t="str">
        <f t="shared" si="510"/>
        <v/>
      </c>
      <c r="J5460" s="61" t="str">
        <f t="shared" si="512"/>
        <v/>
      </c>
      <c r="K5460" s="61">
        <f t="array" ref="K5460">(MAX(IF($A5460=InsertVoiceSwitchActivateLOG!A$1:A$7000,InsertVoiceSwitchActivateLOG!H$1:H$7000,0)))</f>
        <v>1.6199999999999996E-2</v>
      </c>
      <c r="L5460" s="61" t="str">
        <f t="shared" si="511"/>
        <v/>
      </c>
      <c r="M5460" s="61">
        <f t="shared" si="515"/>
        <v>19.89999999997849</v>
      </c>
      <c r="N5460" s="59" t="str">
        <f t="shared" si="513"/>
        <v/>
      </c>
      <c r="O5460" s="59" t="str">
        <f t="shared" si="514"/>
        <v/>
      </c>
    </row>
    <row r="5461" spans="1:15" ht="12.5" customHeight="1" x14ac:dyDescent="0.35">
      <c r="A5461" s="2">
        <v>109</v>
      </c>
      <c r="B5461" s="2" t="s">
        <v>54</v>
      </c>
      <c r="C5461" s="69">
        <v>228.10239999999999</v>
      </c>
      <c r="D5461" t="s">
        <v>50</v>
      </c>
      <c r="E5461" s="2" t="s">
        <v>43</v>
      </c>
      <c r="F5461" s="2" t="s">
        <v>55</v>
      </c>
      <c r="G5461" s="2"/>
      <c r="H5461" s="2" t="str">
        <f>IF(OR(G5461="",G5462="",G5463="",G5464=""),"",(SUMIF(A5461:A$7000,A5461,G5461:G$7000)))</f>
        <v/>
      </c>
      <c r="I5461" s="55" t="str">
        <f t="shared" si="510"/>
        <v/>
      </c>
      <c r="J5461" s="61" t="str">
        <f t="shared" si="512"/>
        <v/>
      </c>
      <c r="K5461" s="55">
        <f t="array" ref="K5461">(MAX(IF($A5461=InsertVoiceSwitchActivateLOG!A$1:A$7000,InsertVoiceSwitchActivateLOG!H$1:H$7000,0)))</f>
        <v>1.6199999999999996E-2</v>
      </c>
      <c r="L5461" s="55" t="str">
        <f t="shared" si="511"/>
        <v/>
      </c>
      <c r="M5461" s="55">
        <f t="shared" si="515"/>
        <v>17.899999999997362</v>
      </c>
      <c r="N5461" s="59" t="str">
        <f t="shared" si="513"/>
        <v/>
      </c>
      <c r="O5461" s="59" t="str">
        <f t="shared" si="514"/>
        <v/>
      </c>
    </row>
    <row r="5462" spans="1:15" ht="12.5" customHeight="1" x14ac:dyDescent="0.35">
      <c r="A5462" s="61">
        <v>109</v>
      </c>
      <c r="B5462" s="61" t="s">
        <v>54</v>
      </c>
      <c r="C5462" s="70">
        <v>228.12289999999999</v>
      </c>
      <c r="D5462" s="59" t="s">
        <v>50</v>
      </c>
      <c r="E5462" s="61" t="s">
        <v>43</v>
      </c>
      <c r="F5462" s="61" t="s">
        <v>55</v>
      </c>
      <c r="G5462" s="61"/>
      <c r="H5462" s="61" t="str">
        <f>IF(OR(G5462="",G5463="",G5464="",G5465=""),"",(SUMIF(A5462:A$7000,A5462,G5462:G$7000)))</f>
        <v/>
      </c>
      <c r="I5462" s="61" t="str">
        <f t="shared" si="510"/>
        <v/>
      </c>
      <c r="J5462" s="61" t="str">
        <f t="shared" si="512"/>
        <v/>
      </c>
      <c r="K5462" s="61">
        <f t="array" ref="K5462">(MAX(IF($A5462=InsertVoiceSwitchActivateLOG!A$1:A$7000,InsertVoiceSwitchActivateLOG!H$1:H$7000,0)))</f>
        <v>1.6199999999999996E-2</v>
      </c>
      <c r="L5462" s="61" t="str">
        <f t="shared" si="511"/>
        <v/>
      </c>
      <c r="M5462" s="61">
        <f t="shared" si="515"/>
        <v>20.499999999998408</v>
      </c>
      <c r="N5462" s="59" t="str">
        <f t="shared" si="513"/>
        <v/>
      </c>
      <c r="O5462" s="59" t="str">
        <f t="shared" si="514"/>
        <v/>
      </c>
    </row>
    <row r="5463" spans="1:15" ht="12.5" customHeight="1" x14ac:dyDescent="0.35">
      <c r="A5463" s="2">
        <v>109</v>
      </c>
      <c r="B5463" s="2" t="s">
        <v>54</v>
      </c>
      <c r="C5463" s="69">
        <v>228.14269999999999</v>
      </c>
      <c r="D5463" t="s">
        <v>50</v>
      </c>
      <c r="E5463" s="2" t="s">
        <v>43</v>
      </c>
      <c r="F5463" s="2" t="s">
        <v>55</v>
      </c>
      <c r="G5463" s="2"/>
      <c r="H5463" s="2" t="str">
        <f>IF(OR(G5463="",G5464="",G5465="",G5466=""),"",(SUMIF(A5463:A$7000,A5463,G5463:G$7000)))</f>
        <v/>
      </c>
      <c r="I5463" s="55" t="str">
        <f t="shared" si="510"/>
        <v/>
      </c>
      <c r="J5463" s="61" t="str">
        <f t="shared" si="512"/>
        <v/>
      </c>
      <c r="K5463" s="55">
        <f t="array" ref="K5463">(MAX(IF($A5463=InsertVoiceSwitchActivateLOG!A$1:A$7000,InsertVoiceSwitchActivateLOG!H$1:H$7000,0)))</f>
        <v>1.6199999999999996E-2</v>
      </c>
      <c r="L5463" s="55" t="str">
        <f t="shared" si="511"/>
        <v/>
      </c>
      <c r="M5463" s="55">
        <f t="shared" si="515"/>
        <v>19.800000000003593</v>
      </c>
      <c r="N5463" s="59" t="str">
        <f t="shared" si="513"/>
        <v/>
      </c>
      <c r="O5463" s="59" t="str">
        <f t="shared" si="514"/>
        <v/>
      </c>
    </row>
    <row r="5464" spans="1:15" ht="12.5" customHeight="1" x14ac:dyDescent="0.35">
      <c r="A5464" s="61">
        <v>109</v>
      </c>
      <c r="B5464" s="61" t="s">
        <v>54</v>
      </c>
      <c r="C5464" s="70">
        <v>228.16579999999999</v>
      </c>
      <c r="D5464" s="59" t="s">
        <v>50</v>
      </c>
      <c r="E5464" s="61" t="s">
        <v>43</v>
      </c>
      <c r="F5464" s="61" t="s">
        <v>55</v>
      </c>
      <c r="G5464" s="61"/>
      <c r="H5464" s="61" t="str">
        <f>IF(OR(G5464="",G5465="",G5466="",G5467=""),"",(SUMIF(A5464:A$7000,A5464,G5464:G$7000)))</f>
        <v/>
      </c>
      <c r="I5464" s="61" t="str">
        <f t="shared" si="510"/>
        <v/>
      </c>
      <c r="J5464" s="61" t="str">
        <f t="shared" si="512"/>
        <v/>
      </c>
      <c r="K5464" s="61">
        <f t="array" ref="K5464">(MAX(IF($A5464=InsertVoiceSwitchActivateLOG!A$1:A$7000,InsertVoiceSwitchActivateLOG!H$1:H$7000,0)))</f>
        <v>1.6199999999999996E-2</v>
      </c>
      <c r="L5464" s="61" t="str">
        <f t="shared" si="511"/>
        <v/>
      </c>
      <c r="M5464" s="61">
        <f t="shared" si="515"/>
        <v>23.099999999999454</v>
      </c>
      <c r="N5464" s="59" t="str">
        <f t="shared" si="513"/>
        <v/>
      </c>
      <c r="O5464" s="59" t="str">
        <f t="shared" si="514"/>
        <v/>
      </c>
    </row>
    <row r="5465" spans="1:15" ht="12.5" customHeight="1" x14ac:dyDescent="0.35">
      <c r="A5465" s="2">
        <v>109</v>
      </c>
      <c r="B5465" s="2" t="s">
        <v>54</v>
      </c>
      <c r="C5465" s="69">
        <v>228.19280000000001</v>
      </c>
      <c r="D5465" t="s">
        <v>50</v>
      </c>
      <c r="E5465" s="2" t="s">
        <v>43</v>
      </c>
      <c r="F5465" s="2" t="s">
        <v>55</v>
      </c>
      <c r="G5465" s="2"/>
      <c r="H5465" s="2" t="str">
        <f>IF(OR(G5465="",G5466="",G5467="",G5468=""),"",(SUMIF(A5465:A$7000,A5465,G5465:G$7000)))</f>
        <v/>
      </c>
      <c r="I5465" s="55" t="str">
        <f t="shared" si="510"/>
        <v/>
      </c>
      <c r="J5465" s="61" t="str">
        <f t="shared" si="512"/>
        <v/>
      </c>
      <c r="K5465" s="55">
        <f t="array" ref="K5465">(MAX(IF($A5465=InsertVoiceSwitchActivateLOG!A$1:A$7000,InsertVoiceSwitchActivateLOG!H$1:H$7000,0)))</f>
        <v>1.6199999999999996E-2</v>
      </c>
      <c r="L5465" s="55" t="str">
        <f t="shared" si="511"/>
        <v/>
      </c>
      <c r="M5465" s="55">
        <f t="shared" si="515"/>
        <v>27.000000000015234</v>
      </c>
      <c r="N5465" s="59" t="str">
        <f t="shared" si="513"/>
        <v/>
      </c>
      <c r="O5465" s="59" t="str">
        <f t="shared" si="514"/>
        <v/>
      </c>
    </row>
    <row r="5466" spans="1:15" ht="12.5" customHeight="1" x14ac:dyDescent="0.35">
      <c r="A5466" s="61">
        <v>109</v>
      </c>
      <c r="B5466" s="61" t="s">
        <v>54</v>
      </c>
      <c r="C5466" s="70">
        <v>228.20859999999999</v>
      </c>
      <c r="D5466" s="59" t="s">
        <v>50</v>
      </c>
      <c r="E5466" s="61" t="s">
        <v>43</v>
      </c>
      <c r="F5466" s="61" t="s">
        <v>55</v>
      </c>
      <c r="G5466" s="61"/>
      <c r="H5466" s="61" t="str">
        <f>IF(OR(G5466="",G5467="",G5468="",G5469=""),"",(SUMIF(A5466:A$7000,A5466,G5466:G$7000)))</f>
        <v/>
      </c>
      <c r="I5466" s="61" t="str">
        <f t="shared" ref="I5466:I5529" si="516">IF(L5466="","",A5466)</f>
        <v/>
      </c>
      <c r="J5466" s="61" t="str">
        <f t="shared" si="512"/>
        <v/>
      </c>
      <c r="K5466" s="61">
        <f t="array" ref="K5466">(MAX(IF($A5466=InsertVoiceSwitchActivateLOG!A$1:A$7000,InsertVoiceSwitchActivateLOG!H$1:H$7000,0)))</f>
        <v>1.6199999999999996E-2</v>
      </c>
      <c r="L5466" s="61" t="str">
        <f t="shared" ref="L5466:L5529" si="517">IF(H5466="","",IF(AND(H5465="",H5464="",H5463=""),C5466,""))</f>
        <v/>
      </c>
      <c r="M5466" s="61">
        <f t="shared" si="515"/>
        <v>15.799999999984493</v>
      </c>
      <c r="N5466" s="59" t="str">
        <f t="shared" si="513"/>
        <v/>
      </c>
      <c r="O5466" s="59" t="str">
        <f t="shared" si="514"/>
        <v/>
      </c>
    </row>
    <row r="5467" spans="1:15" ht="12.5" customHeight="1" x14ac:dyDescent="0.35">
      <c r="A5467" s="2">
        <v>109</v>
      </c>
      <c r="B5467" s="2" t="s">
        <v>54</v>
      </c>
      <c r="C5467" s="69">
        <v>228.2268</v>
      </c>
      <c r="D5467" t="s">
        <v>50</v>
      </c>
      <c r="E5467" s="2" t="s">
        <v>43</v>
      </c>
      <c r="F5467" s="2" t="s">
        <v>55</v>
      </c>
      <c r="G5467" s="2"/>
      <c r="H5467" s="2" t="str">
        <f>IF(OR(G5467="",G5468="",G5469="",G5470=""),"",(SUMIF(A5467:A$7000,A5467,G5467:G$7000)))</f>
        <v/>
      </c>
      <c r="I5467" s="55" t="str">
        <f t="shared" si="516"/>
        <v/>
      </c>
      <c r="J5467" s="61" t="str">
        <f t="shared" si="512"/>
        <v/>
      </c>
      <c r="K5467" s="55">
        <f t="array" ref="K5467">(MAX(IF($A5467=InsertVoiceSwitchActivateLOG!A$1:A$7000,InsertVoiceSwitchActivateLOG!H$1:H$7000,0)))</f>
        <v>1.6199999999999996E-2</v>
      </c>
      <c r="L5467" s="55" t="str">
        <f t="shared" si="517"/>
        <v/>
      </c>
      <c r="M5467" s="55">
        <f t="shared" si="515"/>
        <v>18.200000000007321</v>
      </c>
      <c r="N5467" s="59" t="str">
        <f t="shared" si="513"/>
        <v/>
      </c>
      <c r="O5467" s="59" t="str">
        <f t="shared" si="514"/>
        <v/>
      </c>
    </row>
    <row r="5468" spans="1:15" ht="12.5" customHeight="1" x14ac:dyDescent="0.35">
      <c r="A5468" s="61">
        <v>109</v>
      </c>
      <c r="B5468" s="61" t="s">
        <v>54</v>
      </c>
      <c r="C5468" s="70">
        <v>228.2535</v>
      </c>
      <c r="D5468" s="59" t="s">
        <v>50</v>
      </c>
      <c r="E5468" s="61" t="s">
        <v>43</v>
      </c>
      <c r="F5468" s="61" t="s">
        <v>55</v>
      </c>
      <c r="G5468" s="61"/>
      <c r="H5468" s="61" t="str">
        <f>IF(OR(G5468="",G5469="",G5470="",G5471=""),"",(SUMIF(A5468:A$7000,A5468,G5468:G$7000)))</f>
        <v/>
      </c>
      <c r="I5468" s="61" t="str">
        <f t="shared" si="516"/>
        <v/>
      </c>
      <c r="J5468" s="61" t="str">
        <f t="shared" si="512"/>
        <v/>
      </c>
      <c r="K5468" s="61">
        <f t="array" ref="K5468">(MAX(IF($A5468=InsertVoiceSwitchActivateLOG!A$1:A$7000,InsertVoiceSwitchActivateLOG!H$1:H$7000,0)))</f>
        <v>1.6199999999999996E-2</v>
      </c>
      <c r="L5468" s="61" t="str">
        <f t="shared" si="517"/>
        <v/>
      </c>
      <c r="M5468" s="61">
        <f t="shared" si="515"/>
        <v>26.700000000005275</v>
      </c>
      <c r="N5468" s="59" t="str">
        <f t="shared" si="513"/>
        <v/>
      </c>
      <c r="O5468" s="59" t="str">
        <f t="shared" si="514"/>
        <v/>
      </c>
    </row>
    <row r="5469" spans="1:15" ht="12.5" customHeight="1" x14ac:dyDescent="0.35">
      <c r="A5469" s="2">
        <v>109</v>
      </c>
      <c r="B5469" s="2" t="s">
        <v>54</v>
      </c>
      <c r="C5469" s="69">
        <v>228.28030000000001</v>
      </c>
      <c r="D5469" t="s">
        <v>50</v>
      </c>
      <c r="E5469" s="2" t="s">
        <v>43</v>
      </c>
      <c r="F5469" s="2" t="s">
        <v>55</v>
      </c>
      <c r="G5469" s="2"/>
      <c r="H5469" s="2" t="str">
        <f>IF(OR(G5469="",G5470="",G5471="",G5472=""),"",(SUMIF(A5469:A$7000,A5469,G5469:G$7000)))</f>
        <v/>
      </c>
      <c r="I5469" s="55" t="str">
        <f t="shared" si="516"/>
        <v/>
      </c>
      <c r="J5469" s="61" t="str">
        <f t="shared" si="512"/>
        <v/>
      </c>
      <c r="K5469" s="55">
        <f t="array" ref="K5469">(MAX(IF($A5469=InsertVoiceSwitchActivateLOG!A$1:A$7000,InsertVoiceSwitchActivateLOG!H$1:H$7000,0)))</f>
        <v>1.6199999999999996E-2</v>
      </c>
      <c r="L5469" s="55" t="str">
        <f t="shared" si="517"/>
        <v/>
      </c>
      <c r="M5469" s="55">
        <f t="shared" si="515"/>
        <v>26.800000000008595</v>
      </c>
      <c r="N5469" s="59" t="str">
        <f t="shared" si="513"/>
        <v/>
      </c>
      <c r="O5469" s="59" t="str">
        <f t="shared" si="514"/>
        <v/>
      </c>
    </row>
    <row r="5470" spans="1:15" ht="12.5" customHeight="1" x14ac:dyDescent="0.35">
      <c r="A5470" s="61">
        <v>109</v>
      </c>
      <c r="B5470" s="61" t="s">
        <v>54</v>
      </c>
      <c r="C5470" s="70">
        <v>228.30099999999999</v>
      </c>
      <c r="D5470" s="59" t="s">
        <v>50</v>
      </c>
      <c r="E5470" s="61" t="s">
        <v>43</v>
      </c>
      <c r="F5470" s="61" t="s">
        <v>55</v>
      </c>
      <c r="G5470" s="61"/>
      <c r="H5470" s="61" t="str">
        <f>IF(OR(G5470="",G5471="",G5472="",G5473=""),"",(SUMIF(A5470:A$7000,A5470,G5470:G$7000)))</f>
        <v/>
      </c>
      <c r="I5470" s="61" t="str">
        <f t="shared" si="516"/>
        <v/>
      </c>
      <c r="J5470" s="61" t="str">
        <f t="shared" si="512"/>
        <v/>
      </c>
      <c r="K5470" s="61">
        <f t="array" ref="K5470">(MAX(IF($A5470=InsertVoiceSwitchActivateLOG!A$1:A$7000,InsertVoiceSwitchActivateLOG!H$1:H$7000,0)))</f>
        <v>1.6199999999999996E-2</v>
      </c>
      <c r="L5470" s="61" t="str">
        <f t="shared" si="517"/>
        <v/>
      </c>
      <c r="M5470" s="61">
        <f t="shared" si="515"/>
        <v>20.699999999976626</v>
      </c>
      <c r="N5470" s="59" t="str">
        <f t="shared" si="513"/>
        <v/>
      </c>
      <c r="O5470" s="59" t="str">
        <f t="shared" si="514"/>
        <v/>
      </c>
    </row>
    <row r="5471" spans="1:15" ht="12.5" customHeight="1" x14ac:dyDescent="0.35">
      <c r="A5471" s="2">
        <v>109</v>
      </c>
      <c r="B5471" s="2" t="s">
        <v>54</v>
      </c>
      <c r="C5471" s="69">
        <v>228.3254</v>
      </c>
      <c r="D5471" t="s">
        <v>50</v>
      </c>
      <c r="E5471" s="2" t="s">
        <v>43</v>
      </c>
      <c r="F5471" s="2" t="s">
        <v>55</v>
      </c>
      <c r="G5471" s="2"/>
      <c r="H5471" s="2" t="str">
        <f>IF(OR(G5471="",G5472="",G5473="",G5474=""),"",(SUMIF(A5471:A$7000,A5471,G5471:G$7000)))</f>
        <v/>
      </c>
      <c r="I5471" s="55" t="str">
        <f t="shared" si="516"/>
        <v/>
      </c>
      <c r="J5471" s="61" t="str">
        <f t="shared" si="512"/>
        <v/>
      </c>
      <c r="K5471" s="55">
        <f t="array" ref="K5471">(MAX(IF($A5471=InsertVoiceSwitchActivateLOG!A$1:A$7000,InsertVoiceSwitchActivateLOG!H$1:H$7000,0)))</f>
        <v>1.6199999999999996E-2</v>
      </c>
      <c r="L5471" s="55" t="str">
        <f t="shared" si="517"/>
        <v/>
      </c>
      <c r="M5471" s="55">
        <f t="shared" si="515"/>
        <v>24.400000000014188</v>
      </c>
      <c r="N5471" s="59" t="str">
        <f t="shared" si="513"/>
        <v/>
      </c>
      <c r="O5471" s="59" t="str">
        <f t="shared" si="514"/>
        <v/>
      </c>
    </row>
    <row r="5472" spans="1:15" ht="12.5" customHeight="1" x14ac:dyDescent="0.35">
      <c r="A5472" s="61">
        <v>109</v>
      </c>
      <c r="B5472" s="61" t="s">
        <v>54</v>
      </c>
      <c r="C5472" s="70">
        <v>228.34899999999999</v>
      </c>
      <c r="D5472" s="59" t="s">
        <v>50</v>
      </c>
      <c r="E5472" s="61" t="s">
        <v>43</v>
      </c>
      <c r="F5472" s="61" t="s">
        <v>55</v>
      </c>
      <c r="G5472" s="61"/>
      <c r="H5472" s="61" t="str">
        <f>IF(OR(G5472="",G5473="",G5474="",G5475=""),"",(SUMIF(A5472:A$7000,A5472,G5472:G$7000)))</f>
        <v/>
      </c>
      <c r="I5472" s="61" t="str">
        <f t="shared" si="516"/>
        <v/>
      </c>
      <c r="J5472" s="61" t="str">
        <f t="shared" si="512"/>
        <v/>
      </c>
      <c r="K5472" s="61">
        <f t="array" ref="K5472">(MAX(IF($A5472=InsertVoiceSwitchActivateLOG!A$1:A$7000,InsertVoiceSwitchActivateLOG!H$1:H$7000,0)))</f>
        <v>1.6199999999999996E-2</v>
      </c>
      <c r="L5472" s="61" t="str">
        <f t="shared" si="517"/>
        <v/>
      </c>
      <c r="M5472" s="61">
        <f t="shared" si="515"/>
        <v>23.599999999987631</v>
      </c>
      <c r="N5472" s="59" t="str">
        <f t="shared" si="513"/>
        <v/>
      </c>
      <c r="O5472" s="59" t="str">
        <f t="shared" si="514"/>
        <v/>
      </c>
    </row>
    <row r="5473" spans="1:15" ht="12.5" customHeight="1" x14ac:dyDescent="0.35">
      <c r="A5473" s="2">
        <v>109</v>
      </c>
      <c r="B5473" s="2" t="s">
        <v>54</v>
      </c>
      <c r="C5473" s="69">
        <v>228.369</v>
      </c>
      <c r="D5473" t="s">
        <v>50</v>
      </c>
      <c r="E5473" s="2" t="s">
        <v>43</v>
      </c>
      <c r="F5473" s="2" t="s">
        <v>55</v>
      </c>
      <c r="G5473" s="2"/>
      <c r="H5473" s="2" t="str">
        <f>IF(OR(G5473="",G5474="",G5475="",G5476=""),"",(SUMIF(A5473:A$7000,A5473,G5473:G$7000)))</f>
        <v/>
      </c>
      <c r="I5473" s="55" t="str">
        <f t="shared" si="516"/>
        <v/>
      </c>
      <c r="J5473" s="61" t="str">
        <f t="shared" si="512"/>
        <v/>
      </c>
      <c r="K5473" s="55">
        <f t="array" ref="K5473">(MAX(IF($A5473=InsertVoiceSwitchActivateLOG!A$1:A$7000,InsertVoiceSwitchActivateLOG!H$1:H$7000,0)))</f>
        <v>1.6199999999999996E-2</v>
      </c>
      <c r="L5473" s="55" t="str">
        <f t="shared" si="517"/>
        <v/>
      </c>
      <c r="M5473" s="55">
        <f t="shared" si="515"/>
        <v>20.000000000010232</v>
      </c>
      <c r="N5473" s="59" t="str">
        <f t="shared" si="513"/>
        <v/>
      </c>
      <c r="O5473" s="59" t="str">
        <f t="shared" si="514"/>
        <v/>
      </c>
    </row>
    <row r="5474" spans="1:15" ht="12.5" customHeight="1" x14ac:dyDescent="0.35">
      <c r="A5474" s="61">
        <v>109</v>
      </c>
      <c r="B5474" s="61" t="s">
        <v>54</v>
      </c>
      <c r="C5474" s="70">
        <v>228.3905</v>
      </c>
      <c r="D5474" s="59" t="s">
        <v>50</v>
      </c>
      <c r="E5474" s="61" t="s">
        <v>43</v>
      </c>
      <c r="F5474" s="61" t="s">
        <v>55</v>
      </c>
      <c r="G5474" s="61">
        <v>8.0000000000000004E-4</v>
      </c>
      <c r="H5474" s="61">
        <f>IF(OR(G5474="",G5475="",G5476="",G5477=""),"",(SUMIF(A5474:A$7000,A5474,G5474:G$7000)))</f>
        <v>1.6199999999999996E-2</v>
      </c>
      <c r="I5474" s="61">
        <f t="shared" si="516"/>
        <v>109</v>
      </c>
      <c r="J5474" s="61" t="str">
        <f t="shared" si="512"/>
        <v>TaskB</v>
      </c>
      <c r="K5474" s="61">
        <f t="array" ref="K5474">(MAX(IF($A5474=InsertVoiceSwitchActivateLOG!A$1:A$7000,InsertVoiceSwitchActivateLOG!H$1:H$7000,0)))</f>
        <v>1.6199999999999996E-2</v>
      </c>
      <c r="L5474" s="61">
        <f t="shared" si="517"/>
        <v>228.3905</v>
      </c>
      <c r="M5474" s="61">
        <f t="shared" si="515"/>
        <v>21.500000000003183</v>
      </c>
      <c r="N5474" s="59" t="str">
        <f t="shared" si="513"/>
        <v/>
      </c>
      <c r="O5474" s="59" t="str">
        <f t="shared" si="514"/>
        <v/>
      </c>
    </row>
    <row r="5475" spans="1:15" ht="12.5" customHeight="1" x14ac:dyDescent="0.35">
      <c r="A5475" s="2">
        <v>109</v>
      </c>
      <c r="B5475" s="2" t="s">
        <v>54</v>
      </c>
      <c r="C5475" s="69">
        <v>228.40809999999999</v>
      </c>
      <c r="D5475" t="s">
        <v>50</v>
      </c>
      <c r="E5475" s="2" t="s">
        <v>43</v>
      </c>
      <c r="F5475" s="2" t="s">
        <v>55</v>
      </c>
      <c r="G5475" s="2">
        <v>5.9999999999999995E-4</v>
      </c>
      <c r="H5475" s="2">
        <f>IF(OR(G5475="",G5476="",G5477="",G5478=""),"",(SUMIF(A5475:A$7000,A5475,G5475:G$7000)))</f>
        <v>1.5399999999999995E-2</v>
      </c>
      <c r="I5475" s="55" t="str">
        <f t="shared" si="516"/>
        <v/>
      </c>
      <c r="J5475" s="61" t="str">
        <f t="shared" si="512"/>
        <v/>
      </c>
      <c r="K5475" s="55">
        <f t="array" ref="K5475">(MAX(IF($A5475=InsertVoiceSwitchActivateLOG!A$1:A$7000,InsertVoiceSwitchActivateLOG!H$1:H$7000,0)))</f>
        <v>1.6199999999999996E-2</v>
      </c>
      <c r="L5475" s="55" t="str">
        <f t="shared" si="517"/>
        <v/>
      </c>
      <c r="M5475" s="55">
        <f t="shared" si="515"/>
        <v>17.599999999987403</v>
      </c>
      <c r="N5475" s="59">
        <f t="shared" si="513"/>
        <v>109</v>
      </c>
      <c r="O5475" s="59">
        <f t="shared" si="514"/>
        <v>1</v>
      </c>
    </row>
    <row r="5476" spans="1:15" ht="12.5" customHeight="1" x14ac:dyDescent="0.35">
      <c r="A5476" s="61">
        <v>109</v>
      </c>
      <c r="B5476" s="61" t="s">
        <v>56</v>
      </c>
      <c r="C5476" s="70">
        <v>228.4306</v>
      </c>
      <c r="D5476" s="59" t="s">
        <v>50</v>
      </c>
      <c r="E5476" s="61" t="s">
        <v>43</v>
      </c>
      <c r="F5476" s="61" t="s">
        <v>55</v>
      </c>
      <c r="G5476" s="61">
        <v>1.6999999999999999E-3</v>
      </c>
      <c r="H5476" s="61">
        <f>IF(OR(G5476="",G5477="",G5478="",G5479=""),"",(SUMIF(A5476:A$7000,A5476,G5476:G$7000)))</f>
        <v>1.4799999999999995E-2</v>
      </c>
      <c r="I5476" s="61" t="str">
        <f t="shared" si="516"/>
        <v/>
      </c>
      <c r="J5476" s="61" t="str">
        <f t="shared" si="512"/>
        <v/>
      </c>
      <c r="K5476" s="61">
        <f t="array" ref="K5476">(MAX(IF($A5476=InsertVoiceSwitchActivateLOG!A$1:A$7000,InsertVoiceSwitchActivateLOG!H$1:H$7000,0)))</f>
        <v>1.6199999999999996E-2</v>
      </c>
      <c r="L5476" s="61" t="str">
        <f t="shared" si="517"/>
        <v/>
      </c>
      <c r="M5476" s="61">
        <f t="shared" si="515"/>
        <v>22.500000000007958</v>
      </c>
      <c r="N5476" s="59">
        <f t="shared" si="513"/>
        <v>109</v>
      </c>
      <c r="O5476" s="59">
        <f t="shared" si="514"/>
        <v>1</v>
      </c>
    </row>
    <row r="5477" spans="1:15" ht="12.5" customHeight="1" x14ac:dyDescent="0.35">
      <c r="A5477" s="2">
        <v>109</v>
      </c>
      <c r="B5477" s="2" t="s">
        <v>56</v>
      </c>
      <c r="C5477" s="69">
        <v>228.45869999999999</v>
      </c>
      <c r="D5477" t="s">
        <v>50</v>
      </c>
      <c r="E5477" s="2" t="s">
        <v>43</v>
      </c>
      <c r="F5477" s="2" t="s">
        <v>55</v>
      </c>
      <c r="G5477" s="2">
        <v>2.3E-3</v>
      </c>
      <c r="H5477" s="2">
        <f>IF(OR(G5477="",G5478="",G5479="",G5480=""),"",(SUMIF(A5477:A$7000,A5477,G5477:G$7000)))</f>
        <v>1.3099999999999995E-2</v>
      </c>
      <c r="I5477" s="55" t="str">
        <f t="shared" si="516"/>
        <v/>
      </c>
      <c r="J5477" s="61" t="str">
        <f t="shared" si="512"/>
        <v/>
      </c>
      <c r="K5477" s="55">
        <f t="array" ref="K5477">(MAX(IF($A5477=InsertVoiceSwitchActivateLOG!A$1:A$7000,InsertVoiceSwitchActivateLOG!H$1:H$7000,0)))</f>
        <v>1.6199999999999996E-2</v>
      </c>
      <c r="L5477" s="55" t="str">
        <f t="shared" si="517"/>
        <v/>
      </c>
      <c r="M5477" s="55">
        <f t="shared" si="515"/>
        <v>28.099999999994907</v>
      </c>
      <c r="N5477" s="59">
        <f t="shared" si="513"/>
        <v>109</v>
      </c>
      <c r="O5477" s="59">
        <f t="shared" si="514"/>
        <v>-1</v>
      </c>
    </row>
    <row r="5478" spans="1:15" ht="12.5" customHeight="1" x14ac:dyDescent="0.35">
      <c r="A5478" s="61">
        <v>109</v>
      </c>
      <c r="B5478" s="61" t="s">
        <v>56</v>
      </c>
      <c r="C5478" s="70">
        <v>228.4751</v>
      </c>
      <c r="D5478" s="59" t="s">
        <v>50</v>
      </c>
      <c r="E5478" s="61" t="s">
        <v>43</v>
      </c>
      <c r="F5478" s="61" t="s">
        <v>55</v>
      </c>
      <c r="G5478" s="61">
        <v>1.6999999999999999E-3</v>
      </c>
      <c r="H5478" s="61">
        <f>IF(OR(G5478="",G5479="",G5480="",G5481=""),"",(SUMIF(A5478:A$7000,A5478,G5478:G$7000)))</f>
        <v>1.0799999999999995E-2</v>
      </c>
      <c r="I5478" s="61" t="str">
        <f t="shared" si="516"/>
        <v/>
      </c>
      <c r="J5478" s="61" t="str">
        <f t="shared" si="512"/>
        <v/>
      </c>
      <c r="K5478" s="61">
        <f t="array" ref="K5478">(MAX(IF($A5478=InsertVoiceSwitchActivateLOG!A$1:A$7000,InsertVoiceSwitchActivateLOG!H$1:H$7000,0)))</f>
        <v>1.6199999999999996E-2</v>
      </c>
      <c r="L5478" s="61" t="str">
        <f t="shared" si="517"/>
        <v/>
      </c>
      <c r="M5478" s="61">
        <f t="shared" si="515"/>
        <v>16.400000000004411</v>
      </c>
      <c r="N5478" s="59">
        <f t="shared" si="513"/>
        <v>109</v>
      </c>
      <c r="O5478" s="59">
        <f t="shared" si="514"/>
        <v>1</v>
      </c>
    </row>
    <row r="5479" spans="1:15" ht="12.5" customHeight="1" x14ac:dyDescent="0.35">
      <c r="A5479" s="2">
        <v>109</v>
      </c>
      <c r="B5479" s="2" t="s">
        <v>56</v>
      </c>
      <c r="C5479" s="69">
        <v>228.4914</v>
      </c>
      <c r="D5479" t="s">
        <v>50</v>
      </c>
      <c r="E5479" s="2" t="s">
        <v>43</v>
      </c>
      <c r="F5479" s="2" t="s">
        <v>55</v>
      </c>
      <c r="G5479" s="2">
        <v>1.6999999999999999E-3</v>
      </c>
      <c r="H5479" s="2">
        <f>IF(OR(G5479="",G5480="",G5481="",G5482=""),"",(SUMIF(A5479:A$7000,A5479,G5479:G$7000)))</f>
        <v>9.0999999999999952E-3</v>
      </c>
      <c r="I5479" s="55" t="str">
        <f t="shared" si="516"/>
        <v/>
      </c>
      <c r="J5479" s="61" t="str">
        <f t="shared" si="512"/>
        <v/>
      </c>
      <c r="K5479" s="55">
        <f t="array" ref="K5479">(MAX(IF($A5479=InsertVoiceSwitchActivateLOG!A$1:A$7000,InsertVoiceSwitchActivateLOG!H$1:H$7000,0)))</f>
        <v>1.6199999999999996E-2</v>
      </c>
      <c r="L5479" s="55" t="str">
        <f t="shared" si="517"/>
        <v/>
      </c>
      <c r="M5479" s="55">
        <f t="shared" si="515"/>
        <v>16.300000000001091</v>
      </c>
      <c r="N5479" s="59">
        <f t="shared" si="513"/>
        <v>109</v>
      </c>
      <c r="O5479" s="59">
        <f t="shared" si="514"/>
        <v>-1</v>
      </c>
    </row>
    <row r="5480" spans="1:15" ht="12.5" customHeight="1" x14ac:dyDescent="0.35">
      <c r="A5480" s="61">
        <v>109</v>
      </c>
      <c r="B5480" s="61" t="s">
        <v>56</v>
      </c>
      <c r="C5480" s="70">
        <v>228.50829999999999</v>
      </c>
      <c r="D5480" s="59" t="s">
        <v>50</v>
      </c>
      <c r="E5480" s="61" t="s">
        <v>43</v>
      </c>
      <c r="F5480" s="61" t="s">
        <v>55</v>
      </c>
      <c r="G5480" s="61">
        <v>1.5E-3</v>
      </c>
      <c r="H5480" s="61">
        <f>IF(OR(G5480="",G5481="",G5482="",G5483=""),"",(SUMIF(A5480:A$7000,A5480,G5480:G$7000)))</f>
        <v>7.4000000000000012E-3</v>
      </c>
      <c r="I5480" s="61" t="str">
        <f t="shared" si="516"/>
        <v/>
      </c>
      <c r="J5480" s="61" t="str">
        <f t="shared" si="512"/>
        <v/>
      </c>
      <c r="K5480" s="61">
        <f t="array" ref="K5480">(MAX(IF($A5480=InsertVoiceSwitchActivateLOG!A$1:A$7000,InsertVoiceSwitchActivateLOG!H$1:H$7000,0)))</f>
        <v>1.6199999999999996E-2</v>
      </c>
      <c r="L5480" s="61" t="str">
        <f t="shared" si="517"/>
        <v/>
      </c>
      <c r="M5480" s="61">
        <f t="shared" si="515"/>
        <v>16.899999999992588</v>
      </c>
      <c r="N5480" s="59">
        <f t="shared" si="513"/>
        <v>109</v>
      </c>
      <c r="O5480" s="59">
        <f t="shared" si="514"/>
        <v>-1</v>
      </c>
    </row>
    <row r="5481" spans="1:15" ht="12.5" customHeight="1" x14ac:dyDescent="0.35">
      <c r="A5481" s="2">
        <v>109</v>
      </c>
      <c r="B5481" s="2" t="s">
        <v>54</v>
      </c>
      <c r="C5481" s="69">
        <v>228.52430000000001</v>
      </c>
      <c r="D5481" t="s">
        <v>50</v>
      </c>
      <c r="E5481" s="2" t="s">
        <v>43</v>
      </c>
      <c r="F5481" s="2" t="s">
        <v>55</v>
      </c>
      <c r="G5481" s="2">
        <v>5.0000000000000001E-4</v>
      </c>
      <c r="H5481" s="2">
        <f>IF(OR(G5481="",G5482="",G5483="",G5484=""),"",(SUMIF(A5481:A$7000,A5481,G5481:G$7000)))</f>
        <v>5.9000000000000016E-3</v>
      </c>
      <c r="I5481" s="55" t="str">
        <f t="shared" si="516"/>
        <v/>
      </c>
      <c r="J5481" s="61" t="str">
        <f t="shared" si="512"/>
        <v/>
      </c>
      <c r="K5481" s="55">
        <f t="array" ref="K5481">(MAX(IF($A5481=InsertVoiceSwitchActivateLOG!A$1:A$7000,InsertVoiceSwitchActivateLOG!H$1:H$7000,0)))</f>
        <v>1.6199999999999996E-2</v>
      </c>
      <c r="L5481" s="55" t="str">
        <f t="shared" si="517"/>
        <v/>
      </c>
      <c r="M5481" s="55">
        <f t="shared" si="515"/>
        <v>16.000000000019554</v>
      </c>
      <c r="N5481" s="59">
        <f t="shared" si="513"/>
        <v>109</v>
      </c>
      <c r="O5481" s="59">
        <f t="shared" si="514"/>
        <v>1</v>
      </c>
    </row>
    <row r="5482" spans="1:15" ht="12.5" customHeight="1" x14ac:dyDescent="0.35">
      <c r="A5482" s="61">
        <v>109</v>
      </c>
      <c r="B5482" s="61" t="s">
        <v>56</v>
      </c>
      <c r="C5482" s="70">
        <v>228.54689999999999</v>
      </c>
      <c r="D5482" s="59" t="s">
        <v>50</v>
      </c>
      <c r="E5482" s="61" t="s">
        <v>43</v>
      </c>
      <c r="F5482" s="61" t="s">
        <v>55</v>
      </c>
      <c r="G5482" s="61">
        <v>1.5E-3</v>
      </c>
      <c r="H5482" s="61">
        <f>IF(OR(G5482="",G5483="",G5484="",G5485=""),"",(SUMIF(A5482:A$7000,A5482,G5482:G$7000)))</f>
        <v>5.4000000000000012E-3</v>
      </c>
      <c r="I5482" s="61" t="str">
        <f t="shared" si="516"/>
        <v/>
      </c>
      <c r="J5482" s="61" t="str">
        <f t="shared" si="512"/>
        <v/>
      </c>
      <c r="K5482" s="61">
        <f t="array" ref="K5482">(MAX(IF($A5482=InsertVoiceSwitchActivateLOG!A$1:A$7000,InsertVoiceSwitchActivateLOG!H$1:H$7000,0)))</f>
        <v>1.6199999999999996E-2</v>
      </c>
      <c r="L5482" s="61" t="str">
        <f t="shared" si="517"/>
        <v/>
      </c>
      <c r="M5482" s="61">
        <f t="shared" si="515"/>
        <v>22.599999999982856</v>
      </c>
      <c r="N5482" s="59">
        <f t="shared" si="513"/>
        <v>109</v>
      </c>
      <c r="O5482" s="59">
        <f t="shared" si="514"/>
        <v>1</v>
      </c>
    </row>
    <row r="5483" spans="1:15" ht="12.5" customHeight="1" x14ac:dyDescent="0.35">
      <c r="A5483" s="2">
        <v>109</v>
      </c>
      <c r="B5483" s="2" t="s">
        <v>56</v>
      </c>
      <c r="C5483" s="69">
        <v>228.56229999999999</v>
      </c>
      <c r="D5483" t="s">
        <v>50</v>
      </c>
      <c r="E5483" s="2" t="s">
        <v>43</v>
      </c>
      <c r="F5483" s="2" t="s">
        <v>55</v>
      </c>
      <c r="G5483" s="2">
        <v>1.5E-3</v>
      </c>
      <c r="H5483" s="2">
        <f>IF(OR(G5483="",G5484="",G5485="",G5486=""),"",(SUMIF(A5483:A$7000,A5483,G5483:G$7000)))</f>
        <v>3.8999999999999998E-3</v>
      </c>
      <c r="I5483" s="55" t="str">
        <f t="shared" si="516"/>
        <v/>
      </c>
      <c r="J5483" s="61" t="str">
        <f t="shared" si="512"/>
        <v/>
      </c>
      <c r="K5483" s="55">
        <f t="array" ref="K5483">(MAX(IF($A5483=InsertVoiceSwitchActivateLOG!A$1:A$7000,InsertVoiceSwitchActivateLOG!H$1:H$7000,0)))</f>
        <v>1.6199999999999996E-2</v>
      </c>
      <c r="L5483" s="55" t="str">
        <f t="shared" si="517"/>
        <v/>
      </c>
      <c r="M5483" s="55">
        <f t="shared" si="515"/>
        <v>15.399999999999636</v>
      </c>
      <c r="N5483" s="59">
        <f t="shared" si="513"/>
        <v>109</v>
      </c>
      <c r="O5483" s="59">
        <f t="shared" si="514"/>
        <v>-1</v>
      </c>
    </row>
    <row r="5484" spans="1:15" ht="12.5" customHeight="1" x14ac:dyDescent="0.35">
      <c r="A5484" s="61">
        <v>109</v>
      </c>
      <c r="B5484" s="61" t="s">
        <v>56</v>
      </c>
      <c r="C5484" s="70">
        <v>228.57900000000001</v>
      </c>
      <c r="D5484" s="59" t="s">
        <v>50</v>
      </c>
      <c r="E5484" s="61" t="s">
        <v>43</v>
      </c>
      <c r="F5484" s="61" t="s">
        <v>55</v>
      </c>
      <c r="G5484" s="61">
        <v>1.1999999999999999E-3</v>
      </c>
      <c r="H5484" s="61">
        <f>IF(OR(G5484="",G5485="",G5486="",G5487=""),"",(SUMIF(A5484:A$7000,A5484,G5484:G$7000)))</f>
        <v>2.3999999999999994E-3</v>
      </c>
      <c r="I5484" s="61" t="str">
        <f t="shared" si="516"/>
        <v/>
      </c>
      <c r="J5484" s="61" t="str">
        <f t="shared" si="512"/>
        <v/>
      </c>
      <c r="K5484" s="61">
        <f t="array" ref="K5484">(MAX(IF($A5484=InsertVoiceSwitchActivateLOG!A$1:A$7000,InsertVoiceSwitchActivateLOG!H$1:H$7000,0)))</f>
        <v>1.6199999999999996E-2</v>
      </c>
      <c r="L5484" s="61" t="str">
        <f t="shared" si="517"/>
        <v/>
      </c>
      <c r="M5484" s="61">
        <f t="shared" si="515"/>
        <v>16.70000000001437</v>
      </c>
      <c r="N5484" s="59">
        <f t="shared" si="513"/>
        <v>109</v>
      </c>
      <c r="O5484" s="59">
        <f t="shared" si="514"/>
        <v>-1</v>
      </c>
    </row>
    <row r="5485" spans="1:15" ht="12.5" customHeight="1" x14ac:dyDescent="0.35">
      <c r="A5485" s="2">
        <v>109</v>
      </c>
      <c r="B5485" s="2" t="s">
        <v>54</v>
      </c>
      <c r="C5485" s="69">
        <v>228.5942</v>
      </c>
      <c r="D5485" t="s">
        <v>50</v>
      </c>
      <c r="E5485" s="2" t="s">
        <v>43</v>
      </c>
      <c r="F5485" s="2" t="s">
        <v>55</v>
      </c>
      <c r="G5485" s="2">
        <v>4.0000000000000002E-4</v>
      </c>
      <c r="H5485" s="2">
        <f>IF(OR(G5485="",G5486="",G5487="",G5488=""),"",(SUMIF(A5485:A$7000,A5485,G5485:G$7000)))</f>
        <v>1.2000000000000001E-3</v>
      </c>
      <c r="I5485" s="55" t="str">
        <f t="shared" si="516"/>
        <v/>
      </c>
      <c r="J5485" s="61" t="str">
        <f t="shared" si="512"/>
        <v/>
      </c>
      <c r="K5485" s="55">
        <f t="array" ref="K5485">(MAX(IF($A5485=InsertVoiceSwitchActivateLOG!A$1:A$7000,InsertVoiceSwitchActivateLOG!H$1:H$7000,0)))</f>
        <v>1.6199999999999996E-2</v>
      </c>
      <c r="L5485" s="55" t="str">
        <f t="shared" si="517"/>
        <v/>
      </c>
      <c r="M5485" s="55">
        <f t="shared" si="515"/>
        <v>15.199999999992997</v>
      </c>
      <c r="N5485" s="59">
        <f t="shared" si="513"/>
        <v>109</v>
      </c>
      <c r="O5485" s="59">
        <f t="shared" si="514"/>
        <v>1</v>
      </c>
    </row>
    <row r="5486" spans="1:15" ht="12.5" customHeight="1" x14ac:dyDescent="0.35">
      <c r="A5486" s="61">
        <v>109</v>
      </c>
      <c r="B5486" s="61" t="s">
        <v>54</v>
      </c>
      <c r="C5486" s="70">
        <v>228.61170000000001</v>
      </c>
      <c r="D5486" s="59" t="s">
        <v>50</v>
      </c>
      <c r="E5486" s="61" t="s">
        <v>43</v>
      </c>
      <c r="F5486" s="61" t="s">
        <v>55</v>
      </c>
      <c r="G5486" s="61">
        <v>4.0000000000000002E-4</v>
      </c>
      <c r="H5486" s="61">
        <f>IF(OR(G5486="",G5487="",G5488="",G5489=""),"",(SUMIF(A5486:A$7000,A5486,G5486:G$7000)))</f>
        <v>8.0000000000000015E-4</v>
      </c>
      <c r="I5486" s="61" t="str">
        <f t="shared" si="516"/>
        <v/>
      </c>
      <c r="J5486" s="61" t="str">
        <f t="shared" si="512"/>
        <v/>
      </c>
      <c r="K5486" s="61">
        <f t="array" ref="K5486">(MAX(IF($A5486=InsertVoiceSwitchActivateLOG!A$1:A$7000,InsertVoiceSwitchActivateLOG!H$1:H$7000,0)))</f>
        <v>1.6199999999999996E-2</v>
      </c>
      <c r="L5486" s="61" t="str">
        <f t="shared" si="517"/>
        <v/>
      </c>
      <c r="M5486" s="61">
        <f t="shared" si="515"/>
        <v>17.500000000012506</v>
      </c>
      <c r="N5486" s="59">
        <f t="shared" si="513"/>
        <v>109</v>
      </c>
      <c r="O5486" s="59">
        <f t="shared" si="514"/>
        <v>-1</v>
      </c>
    </row>
    <row r="5487" spans="1:15" ht="12.5" customHeight="1" x14ac:dyDescent="0.35">
      <c r="A5487" s="2">
        <v>109</v>
      </c>
      <c r="B5487" s="2" t="s">
        <v>54</v>
      </c>
      <c r="C5487" s="69">
        <v>228.6275</v>
      </c>
      <c r="D5487" t="s">
        <v>50</v>
      </c>
      <c r="E5487" s="2" t="s">
        <v>43</v>
      </c>
      <c r="F5487" s="2" t="s">
        <v>55</v>
      </c>
      <c r="G5487" s="2">
        <v>1E-4</v>
      </c>
      <c r="H5487" s="2">
        <f>IF(OR(G5487="",G5488="",G5489="",G5490=""),"",(SUMIF(A5487:A$7000,A5487,G5487:G$7000)))</f>
        <v>4.0000000000000002E-4</v>
      </c>
      <c r="I5487" s="55" t="str">
        <f t="shared" si="516"/>
        <v/>
      </c>
      <c r="J5487" s="61" t="str">
        <f t="shared" si="512"/>
        <v/>
      </c>
      <c r="K5487" s="55">
        <f t="array" ref="K5487">(MAX(IF($A5487=InsertVoiceSwitchActivateLOG!A$1:A$7000,InsertVoiceSwitchActivateLOG!H$1:H$7000,0)))</f>
        <v>1.6199999999999996E-2</v>
      </c>
      <c r="L5487" s="55" t="str">
        <f t="shared" si="517"/>
        <v/>
      </c>
      <c r="M5487" s="55">
        <f t="shared" si="515"/>
        <v>15.799999999984493</v>
      </c>
      <c r="N5487" s="59">
        <f t="shared" si="513"/>
        <v>109</v>
      </c>
      <c r="O5487" s="59">
        <f t="shared" si="514"/>
        <v>1</v>
      </c>
    </row>
    <row r="5488" spans="1:15" ht="12.5" customHeight="1" x14ac:dyDescent="0.35">
      <c r="A5488" s="61">
        <v>109</v>
      </c>
      <c r="B5488" s="61" t="s">
        <v>54</v>
      </c>
      <c r="C5488" s="70">
        <v>228.6456</v>
      </c>
      <c r="D5488" s="59" t="s">
        <v>50</v>
      </c>
      <c r="E5488" s="61" t="s">
        <v>43</v>
      </c>
      <c r="F5488" s="61" t="s">
        <v>55</v>
      </c>
      <c r="G5488" s="61">
        <v>1E-4</v>
      </c>
      <c r="H5488" s="61" t="str">
        <f>IF(OR(G5488="",G5489="",G5490="",G5491=""),"",(SUMIF(A5488:A$7000,A5488,G5488:G$7000)))</f>
        <v/>
      </c>
      <c r="I5488" s="61" t="str">
        <f t="shared" si="516"/>
        <v/>
      </c>
      <c r="J5488" s="61" t="str">
        <f t="shared" si="512"/>
        <v/>
      </c>
      <c r="K5488" s="61">
        <f t="array" ref="K5488">(MAX(IF($A5488=InsertVoiceSwitchActivateLOG!A$1:A$7000,InsertVoiceSwitchActivateLOG!H$1:H$7000,0)))</f>
        <v>1.6199999999999996E-2</v>
      </c>
      <c r="L5488" s="61" t="str">
        <f t="shared" si="517"/>
        <v/>
      </c>
      <c r="M5488" s="61">
        <f t="shared" si="515"/>
        <v>18.100000000004002</v>
      </c>
      <c r="N5488" s="59">
        <f t="shared" si="513"/>
        <v>109</v>
      </c>
      <c r="O5488" s="59">
        <f t="shared" si="514"/>
        <v>1</v>
      </c>
    </row>
    <row r="5489" spans="1:15" ht="12.5" customHeight="1" x14ac:dyDescent="0.35">
      <c r="A5489" s="2">
        <v>109</v>
      </c>
      <c r="B5489" s="2" t="s">
        <v>54</v>
      </c>
      <c r="C5489" s="69">
        <v>228.6645</v>
      </c>
      <c r="D5489" t="s">
        <v>50</v>
      </c>
      <c r="E5489" s="2" t="s">
        <v>43</v>
      </c>
      <c r="F5489" s="2" t="s">
        <v>55</v>
      </c>
      <c r="G5489" s="2">
        <v>1E-4</v>
      </c>
      <c r="H5489" s="2" t="str">
        <f>IF(OR(G5489="",G5490="",G5491="",G5492=""),"",(SUMIF(A5489:A$7000,A5489,G5489:G$7000)))</f>
        <v/>
      </c>
      <c r="I5489" s="55" t="str">
        <f t="shared" si="516"/>
        <v/>
      </c>
      <c r="J5489" s="61" t="str">
        <f t="shared" si="512"/>
        <v/>
      </c>
      <c r="K5489" s="55">
        <f t="array" ref="K5489">(MAX(IF($A5489=InsertVoiceSwitchActivateLOG!A$1:A$7000,InsertVoiceSwitchActivateLOG!H$1:H$7000,0)))</f>
        <v>1.6199999999999996E-2</v>
      </c>
      <c r="L5489" s="55" t="str">
        <f t="shared" si="517"/>
        <v/>
      </c>
      <c r="M5489" s="55">
        <f t="shared" si="515"/>
        <v>18.900000000002137</v>
      </c>
      <c r="N5489" s="59">
        <f t="shared" si="513"/>
        <v>109</v>
      </c>
      <c r="O5489" s="59">
        <f t="shared" si="514"/>
        <v>1</v>
      </c>
    </row>
    <row r="5490" spans="1:15" ht="12.5" customHeight="1" x14ac:dyDescent="0.35">
      <c r="A5490" s="61">
        <v>109</v>
      </c>
      <c r="B5490" s="61" t="s">
        <v>54</v>
      </c>
      <c r="C5490" s="70">
        <v>228.6816</v>
      </c>
      <c r="D5490" s="59" t="s">
        <v>50</v>
      </c>
      <c r="E5490" s="61" t="s">
        <v>43</v>
      </c>
      <c r="F5490" s="61" t="s">
        <v>55</v>
      </c>
      <c r="G5490" s="61">
        <v>1E-4</v>
      </c>
      <c r="H5490" s="61" t="str">
        <f>IF(OR(G5490="",G5491="",G5492="",G5493=""),"",(SUMIF(A5490:A$7000,A5490,G5490:G$7000)))</f>
        <v/>
      </c>
      <c r="I5490" s="61" t="str">
        <f t="shared" si="516"/>
        <v/>
      </c>
      <c r="J5490" s="61" t="str">
        <f t="shared" si="512"/>
        <v/>
      </c>
      <c r="K5490" s="61">
        <f t="array" ref="K5490">(MAX(IF($A5490=InsertVoiceSwitchActivateLOG!A$1:A$7000,InsertVoiceSwitchActivateLOG!H$1:H$7000,0)))</f>
        <v>1.6199999999999996E-2</v>
      </c>
      <c r="L5490" s="61" t="str">
        <f t="shared" si="517"/>
        <v/>
      </c>
      <c r="M5490" s="61">
        <f t="shared" si="515"/>
        <v>17.099999999999227</v>
      </c>
      <c r="N5490" s="59" t="str">
        <f t="shared" si="513"/>
        <v/>
      </c>
      <c r="O5490" s="59" t="str">
        <f t="shared" si="514"/>
        <v/>
      </c>
    </row>
    <row r="5491" spans="1:15" ht="12.5" customHeight="1" x14ac:dyDescent="0.35">
      <c r="A5491" s="2">
        <v>109</v>
      </c>
      <c r="B5491" s="2" t="s">
        <v>54</v>
      </c>
      <c r="C5491" s="69">
        <v>228.70230000000001</v>
      </c>
      <c r="D5491" t="s">
        <v>50</v>
      </c>
      <c r="E5491" s="2" t="s">
        <v>43</v>
      </c>
      <c r="F5491" s="2" t="s">
        <v>55</v>
      </c>
      <c r="G5491" s="2"/>
      <c r="H5491" s="2" t="str">
        <f>IF(OR(G5491="",G5492="",G5493="",G5494=""),"",(SUMIF(A5491:A$7000,A5491,G5491:G$7000)))</f>
        <v/>
      </c>
      <c r="I5491" s="55" t="str">
        <f t="shared" si="516"/>
        <v/>
      </c>
      <c r="J5491" s="61" t="str">
        <f t="shared" si="512"/>
        <v/>
      </c>
      <c r="K5491" s="55">
        <f t="array" ref="K5491">(MAX(IF($A5491=InsertVoiceSwitchActivateLOG!A$1:A$7000,InsertVoiceSwitchActivateLOG!H$1:H$7000,0)))</f>
        <v>1.6199999999999996E-2</v>
      </c>
      <c r="L5491" s="55" t="str">
        <f t="shared" si="517"/>
        <v/>
      </c>
      <c r="M5491" s="55">
        <f t="shared" si="515"/>
        <v>20.700000000005048</v>
      </c>
      <c r="N5491" s="59" t="str">
        <f t="shared" si="513"/>
        <v/>
      </c>
      <c r="O5491" s="59" t="str">
        <f t="shared" si="514"/>
        <v/>
      </c>
    </row>
    <row r="5492" spans="1:15" ht="12.5" customHeight="1" x14ac:dyDescent="0.35">
      <c r="A5492" s="61">
        <v>109</v>
      </c>
      <c r="B5492" s="61" t="s">
        <v>54</v>
      </c>
      <c r="C5492" s="70">
        <v>228.72290000000001</v>
      </c>
      <c r="D5492" s="59" t="s">
        <v>50</v>
      </c>
      <c r="E5492" s="61" t="s">
        <v>43</v>
      </c>
      <c r="F5492" s="61" t="s">
        <v>55</v>
      </c>
      <c r="G5492" s="61"/>
      <c r="H5492" s="61" t="str">
        <f>IF(OR(G5492="",G5493="",G5494="",G5495=""),"",(SUMIF(A5492:A$7000,A5492,G5492:G$7000)))</f>
        <v/>
      </c>
      <c r="I5492" s="61" t="str">
        <f t="shared" si="516"/>
        <v/>
      </c>
      <c r="J5492" s="61" t="str">
        <f t="shared" si="512"/>
        <v/>
      </c>
      <c r="K5492" s="61">
        <f t="array" ref="K5492">(MAX(IF($A5492=InsertVoiceSwitchActivateLOG!A$1:A$7000,InsertVoiceSwitchActivateLOG!H$1:H$7000,0)))</f>
        <v>1.6199999999999996E-2</v>
      </c>
      <c r="L5492" s="61" t="str">
        <f t="shared" si="517"/>
        <v/>
      </c>
      <c r="M5492" s="61">
        <f t="shared" si="515"/>
        <v>20.600000000001728</v>
      </c>
      <c r="N5492" s="59" t="str">
        <f t="shared" si="513"/>
        <v/>
      </c>
      <c r="O5492" s="59" t="str">
        <f t="shared" si="514"/>
        <v/>
      </c>
    </row>
    <row r="5493" spans="1:15" ht="12.5" customHeight="1" x14ac:dyDescent="0.35">
      <c r="A5493" s="2">
        <v>109</v>
      </c>
      <c r="B5493" s="2" t="s">
        <v>54</v>
      </c>
      <c r="C5493" s="69">
        <v>228.74260000000001</v>
      </c>
      <c r="D5493" t="s">
        <v>50</v>
      </c>
      <c r="E5493" s="2" t="s">
        <v>43</v>
      </c>
      <c r="F5493" s="2" t="s">
        <v>55</v>
      </c>
      <c r="G5493" s="2"/>
      <c r="H5493" s="2" t="str">
        <f>IF(OR(G5493="",G5494="",G5495="",G5496=""),"",(SUMIF(A5493:A$7000,A5493,G5493:G$7000)))</f>
        <v/>
      </c>
      <c r="I5493" s="55" t="str">
        <f t="shared" si="516"/>
        <v/>
      </c>
      <c r="J5493" s="61" t="str">
        <f t="shared" si="512"/>
        <v/>
      </c>
      <c r="K5493" s="55">
        <f t="array" ref="K5493">(MAX(IF($A5493=InsertVoiceSwitchActivateLOG!A$1:A$7000,InsertVoiceSwitchActivateLOG!H$1:H$7000,0)))</f>
        <v>1.6199999999999996E-2</v>
      </c>
      <c r="L5493" s="55" t="str">
        <f t="shared" si="517"/>
        <v/>
      </c>
      <c r="M5493" s="55">
        <f t="shared" si="515"/>
        <v>19.700000000000273</v>
      </c>
      <c r="N5493" s="59" t="str">
        <f t="shared" si="513"/>
        <v/>
      </c>
      <c r="O5493" s="59" t="str">
        <f t="shared" si="514"/>
        <v/>
      </c>
    </row>
    <row r="5494" spans="1:15" ht="12.5" customHeight="1" x14ac:dyDescent="0.35">
      <c r="A5494" s="61">
        <v>109</v>
      </c>
      <c r="B5494" s="61" t="s">
        <v>54</v>
      </c>
      <c r="C5494" s="70">
        <v>228.76220000000001</v>
      </c>
      <c r="D5494" s="59" t="s">
        <v>50</v>
      </c>
      <c r="E5494" s="61" t="s">
        <v>43</v>
      </c>
      <c r="F5494" s="61" t="s">
        <v>55</v>
      </c>
      <c r="G5494" s="61"/>
      <c r="H5494" s="61" t="str">
        <f>IF(OR(G5494="",G5495="",G5496="",G5497=""),"",(SUMIF(A5494:A$7000,A5494,G5494:G$7000)))</f>
        <v/>
      </c>
      <c r="I5494" s="61" t="str">
        <f t="shared" si="516"/>
        <v/>
      </c>
      <c r="J5494" s="61" t="str">
        <f t="shared" si="512"/>
        <v/>
      </c>
      <c r="K5494" s="61">
        <f t="array" ref="K5494">(MAX(IF($A5494=InsertVoiceSwitchActivateLOG!A$1:A$7000,InsertVoiceSwitchActivateLOG!H$1:H$7000,0)))</f>
        <v>1.6199999999999996E-2</v>
      </c>
      <c r="L5494" s="61" t="str">
        <f t="shared" si="517"/>
        <v/>
      </c>
      <c r="M5494" s="61">
        <f t="shared" si="515"/>
        <v>19.599999999996953</v>
      </c>
      <c r="N5494" s="59" t="str">
        <f t="shared" si="513"/>
        <v/>
      </c>
      <c r="O5494" s="59" t="str">
        <f t="shared" si="514"/>
        <v/>
      </c>
    </row>
    <row r="5495" spans="1:15" ht="12.5" customHeight="1" x14ac:dyDescent="0.35">
      <c r="A5495" s="2">
        <v>109</v>
      </c>
      <c r="B5495" s="2" t="s">
        <v>54</v>
      </c>
      <c r="C5495" s="69">
        <v>228.78100000000001</v>
      </c>
      <c r="D5495" t="s">
        <v>50</v>
      </c>
      <c r="E5495" s="2" t="s">
        <v>43</v>
      </c>
      <c r="F5495" s="2" t="s">
        <v>55</v>
      </c>
      <c r="G5495" s="2"/>
      <c r="H5495" s="2" t="str">
        <f>IF(OR(G5495="",G5496="",G5497="",G5498=""),"",(SUMIF(A5495:A$7000,A5495,G5495:G$7000)))</f>
        <v/>
      </c>
      <c r="I5495" s="55" t="str">
        <f t="shared" si="516"/>
        <v/>
      </c>
      <c r="J5495" s="61" t="str">
        <f t="shared" si="512"/>
        <v/>
      </c>
      <c r="K5495" s="55">
        <f t="array" ref="K5495">(MAX(IF($A5495=InsertVoiceSwitchActivateLOG!A$1:A$7000,InsertVoiceSwitchActivateLOG!H$1:H$7000,0)))</f>
        <v>1.6199999999999996E-2</v>
      </c>
      <c r="L5495" s="55" t="str">
        <f t="shared" si="517"/>
        <v/>
      </c>
      <c r="M5495" s="55">
        <f t="shared" si="515"/>
        <v>18.799999999998818</v>
      </c>
      <c r="N5495" s="59" t="str">
        <f t="shared" si="513"/>
        <v/>
      </c>
      <c r="O5495" s="59" t="str">
        <f t="shared" si="514"/>
        <v/>
      </c>
    </row>
    <row r="5496" spans="1:15" ht="12.5" customHeight="1" x14ac:dyDescent="0.35">
      <c r="A5496" s="61">
        <v>109</v>
      </c>
      <c r="B5496" s="61" t="s">
        <v>54</v>
      </c>
      <c r="C5496" s="70">
        <v>228.8</v>
      </c>
      <c r="D5496" s="59" t="s">
        <v>50</v>
      </c>
      <c r="E5496" s="61" t="s">
        <v>43</v>
      </c>
      <c r="F5496" s="61" t="s">
        <v>55</v>
      </c>
      <c r="G5496" s="61"/>
      <c r="H5496" s="61" t="str">
        <f>IF(OR(G5496="",G5497="",G5498="",G5499=""),"",(SUMIF(A5496:A$7000,A5496,G5496:G$7000)))</f>
        <v/>
      </c>
      <c r="I5496" s="61" t="str">
        <f t="shared" si="516"/>
        <v/>
      </c>
      <c r="J5496" s="61" t="str">
        <f t="shared" si="512"/>
        <v/>
      </c>
      <c r="K5496" s="61">
        <f t="array" ref="K5496">(MAX(IF($A5496=InsertVoiceSwitchActivateLOG!A$1:A$7000,InsertVoiceSwitchActivateLOG!H$1:H$7000,0)))</f>
        <v>1.6199999999999996E-2</v>
      </c>
      <c r="L5496" s="61" t="str">
        <f t="shared" si="517"/>
        <v/>
      </c>
      <c r="M5496" s="61">
        <f t="shared" si="515"/>
        <v>19.000000000005457</v>
      </c>
      <c r="N5496" s="59" t="str">
        <f t="shared" si="513"/>
        <v/>
      </c>
      <c r="O5496" s="59" t="str">
        <f t="shared" si="514"/>
        <v/>
      </c>
    </row>
    <row r="5497" spans="1:15" ht="12.5" customHeight="1" x14ac:dyDescent="0.35">
      <c r="A5497" s="2">
        <v>109</v>
      </c>
      <c r="B5497" s="2" t="s">
        <v>54</v>
      </c>
      <c r="C5497" s="69">
        <v>228.8194</v>
      </c>
      <c r="D5497" t="s">
        <v>50</v>
      </c>
      <c r="E5497" s="2" t="s">
        <v>43</v>
      </c>
      <c r="F5497" s="2" t="s">
        <v>55</v>
      </c>
      <c r="G5497" s="2"/>
      <c r="H5497" s="2" t="str">
        <f>IF(OR(G5497="",G5498="",G5499="",G5500=""),"",(SUMIF(A5497:A$7000,A5497,G5497:G$7000)))</f>
        <v/>
      </c>
      <c r="I5497" s="55" t="str">
        <f t="shared" si="516"/>
        <v/>
      </c>
      <c r="J5497" s="61" t="str">
        <f t="shared" si="512"/>
        <v/>
      </c>
      <c r="K5497" s="55">
        <f t="array" ref="K5497">(MAX(IF($A5497=InsertVoiceSwitchActivateLOG!A$1:A$7000,InsertVoiceSwitchActivateLOG!H$1:H$7000,0)))</f>
        <v>1.6199999999999996E-2</v>
      </c>
      <c r="L5497" s="55" t="str">
        <f t="shared" si="517"/>
        <v/>
      </c>
      <c r="M5497" s="55">
        <f t="shared" si="515"/>
        <v>19.399999999990314</v>
      </c>
      <c r="N5497" s="59" t="str">
        <f t="shared" si="513"/>
        <v/>
      </c>
      <c r="O5497" s="59" t="str">
        <f t="shared" si="514"/>
        <v/>
      </c>
    </row>
    <row r="5498" spans="1:15" ht="12.5" customHeight="1" x14ac:dyDescent="0.35">
      <c r="A5498" s="61">
        <v>109</v>
      </c>
      <c r="B5498" s="61" t="s">
        <v>54</v>
      </c>
      <c r="C5498" s="70">
        <v>228.8383</v>
      </c>
      <c r="D5498" s="59" t="s">
        <v>50</v>
      </c>
      <c r="E5498" s="61" t="s">
        <v>43</v>
      </c>
      <c r="F5498" s="61" t="s">
        <v>55</v>
      </c>
      <c r="G5498" s="61"/>
      <c r="H5498" s="61" t="str">
        <f>IF(OR(G5498="",G5499="",G5500="",G5501=""),"",(SUMIF(A5498:A$7000,A5498,G5498:G$7000)))</f>
        <v/>
      </c>
      <c r="I5498" s="61" t="str">
        <f t="shared" si="516"/>
        <v/>
      </c>
      <c r="J5498" s="61" t="str">
        <f t="shared" si="512"/>
        <v/>
      </c>
      <c r="K5498" s="61">
        <f t="array" ref="K5498">(MAX(IF($A5498=InsertVoiceSwitchActivateLOG!A$1:A$7000,InsertVoiceSwitchActivateLOG!H$1:H$7000,0)))</f>
        <v>1.6199999999999996E-2</v>
      </c>
      <c r="L5498" s="61" t="str">
        <f t="shared" si="517"/>
        <v/>
      </c>
      <c r="M5498" s="61">
        <f t="shared" si="515"/>
        <v>18.900000000002137</v>
      </c>
      <c r="N5498" s="59" t="str">
        <f t="shared" si="513"/>
        <v/>
      </c>
      <c r="O5498" s="59" t="str">
        <f t="shared" si="514"/>
        <v/>
      </c>
    </row>
    <row r="5499" spans="1:15" ht="12.5" customHeight="1" x14ac:dyDescent="0.35">
      <c r="A5499" s="2">
        <v>109</v>
      </c>
      <c r="B5499" s="2" t="s">
        <v>54</v>
      </c>
      <c r="C5499" s="69">
        <v>228.85910000000001</v>
      </c>
      <c r="D5499" t="s">
        <v>50</v>
      </c>
      <c r="E5499" s="2" t="s">
        <v>43</v>
      </c>
      <c r="F5499" s="2" t="s">
        <v>55</v>
      </c>
      <c r="G5499" s="2"/>
      <c r="H5499" s="2" t="str">
        <f>IF(OR(G5499="",G5500="",G5501="",G5502=""),"",(SUMIF(A5499:A$7000,A5499,G5499:G$7000)))</f>
        <v/>
      </c>
      <c r="I5499" s="55" t="str">
        <f t="shared" si="516"/>
        <v/>
      </c>
      <c r="J5499" s="61" t="str">
        <f t="shared" si="512"/>
        <v/>
      </c>
      <c r="K5499" s="55">
        <f t="array" ref="K5499">(MAX(IF($A5499=InsertVoiceSwitchActivateLOG!A$1:A$7000,InsertVoiceSwitchActivateLOG!H$1:H$7000,0)))</f>
        <v>1.6199999999999996E-2</v>
      </c>
      <c r="L5499" s="55" t="str">
        <f t="shared" si="517"/>
        <v/>
      </c>
      <c r="M5499" s="55">
        <f t="shared" si="515"/>
        <v>20.800000000008367</v>
      </c>
      <c r="N5499" s="59" t="str">
        <f t="shared" si="513"/>
        <v/>
      </c>
      <c r="O5499" s="59" t="str">
        <f t="shared" si="514"/>
        <v/>
      </c>
    </row>
    <row r="5500" spans="1:15" ht="12.5" customHeight="1" x14ac:dyDescent="0.35">
      <c r="A5500" s="61">
        <v>109</v>
      </c>
      <c r="B5500" s="61" t="s">
        <v>54</v>
      </c>
      <c r="C5500" s="70">
        <v>228.87950000000001</v>
      </c>
      <c r="D5500" s="59" t="s">
        <v>50</v>
      </c>
      <c r="E5500" s="61" t="s">
        <v>43</v>
      </c>
      <c r="F5500" s="61" t="s">
        <v>55</v>
      </c>
      <c r="G5500" s="61"/>
      <c r="H5500" s="61" t="str">
        <f>IF(OR(G5500="",G5501="",G5502="",G5503=""),"",(SUMIF(A5500:A$7000,A5500,G5500:G$7000)))</f>
        <v/>
      </c>
      <c r="I5500" s="61" t="str">
        <f t="shared" si="516"/>
        <v/>
      </c>
      <c r="J5500" s="61" t="str">
        <f t="shared" si="512"/>
        <v/>
      </c>
      <c r="K5500" s="61">
        <f t="array" ref="K5500">(MAX(IF($A5500=InsertVoiceSwitchActivateLOG!A$1:A$7000,InsertVoiceSwitchActivateLOG!H$1:H$7000,0)))</f>
        <v>1.6199999999999996E-2</v>
      </c>
      <c r="L5500" s="61" t="str">
        <f t="shared" si="517"/>
        <v/>
      </c>
      <c r="M5500" s="61">
        <f t="shared" si="515"/>
        <v>20.399999999995089</v>
      </c>
      <c r="N5500" s="59" t="str">
        <f t="shared" si="513"/>
        <v/>
      </c>
      <c r="O5500" s="59" t="str">
        <f t="shared" si="514"/>
        <v/>
      </c>
    </row>
    <row r="5501" spans="1:15" ht="12.5" customHeight="1" x14ac:dyDescent="0.35">
      <c r="A5501" s="2">
        <v>109</v>
      </c>
      <c r="B5501" s="2" t="s">
        <v>54</v>
      </c>
      <c r="C5501" s="69">
        <v>228.89609999999999</v>
      </c>
      <c r="D5501" t="s">
        <v>50</v>
      </c>
      <c r="E5501" s="2" t="s">
        <v>43</v>
      </c>
      <c r="F5501" s="2" t="s">
        <v>55</v>
      </c>
      <c r="G5501" s="2"/>
      <c r="H5501" s="2" t="str">
        <f>IF(OR(G5501="",G5502="",G5503="",G5504=""),"",(SUMIF(A5501:A$7000,A5501,G5501:G$7000)))</f>
        <v/>
      </c>
      <c r="I5501" s="55" t="str">
        <f t="shared" si="516"/>
        <v/>
      </c>
      <c r="J5501" s="61" t="str">
        <f t="shared" si="512"/>
        <v/>
      </c>
      <c r="K5501" s="55">
        <f t="array" ref="K5501">(MAX(IF($A5501=InsertVoiceSwitchActivateLOG!A$1:A$7000,InsertVoiceSwitchActivateLOG!H$1:H$7000,0)))</f>
        <v>1.6199999999999996E-2</v>
      </c>
      <c r="L5501" s="55" t="str">
        <f t="shared" si="517"/>
        <v/>
      </c>
      <c r="M5501" s="55">
        <f t="shared" si="515"/>
        <v>16.599999999982629</v>
      </c>
      <c r="N5501" s="59" t="str">
        <f t="shared" si="513"/>
        <v/>
      </c>
      <c r="O5501" s="59" t="str">
        <f t="shared" si="514"/>
        <v/>
      </c>
    </row>
    <row r="5502" spans="1:15" ht="12.5" customHeight="1" x14ac:dyDescent="0.35">
      <c r="A5502" s="61">
        <v>110</v>
      </c>
      <c r="B5502" s="61" t="s">
        <v>54</v>
      </c>
      <c r="C5502" s="70">
        <v>229.92850000000001</v>
      </c>
      <c r="D5502" s="59" t="s">
        <v>50</v>
      </c>
      <c r="E5502" s="61" t="s">
        <v>44</v>
      </c>
      <c r="F5502" s="61" t="s">
        <v>55</v>
      </c>
      <c r="G5502" s="61"/>
      <c r="H5502" s="61" t="str">
        <f>IF(OR(G5502="",G5503="",G5504="",G5505=""),"",(SUMIF(A5502:A$7000,A5502,G5502:G$7000)))</f>
        <v/>
      </c>
      <c r="I5502" s="61" t="str">
        <f t="shared" si="516"/>
        <v/>
      </c>
      <c r="J5502" s="61" t="str">
        <f t="shared" si="512"/>
        <v/>
      </c>
      <c r="K5502" s="61">
        <f t="array" ref="K5502">(MAX(IF($A5502=InsertVoiceSwitchActivateLOG!A$1:A$7000,InsertVoiceSwitchActivateLOG!H$1:H$7000,0)))</f>
        <v>6.8500000000000005E-2</v>
      </c>
      <c r="L5502" s="61" t="str">
        <f t="shared" si="517"/>
        <v/>
      </c>
      <c r="M5502" s="61">
        <f t="shared" si="515"/>
        <v>0</v>
      </c>
      <c r="N5502" s="59" t="str">
        <f t="shared" si="513"/>
        <v/>
      </c>
      <c r="O5502" s="59" t="str">
        <f t="shared" si="514"/>
        <v/>
      </c>
    </row>
    <row r="5503" spans="1:15" ht="12.5" customHeight="1" x14ac:dyDescent="0.35">
      <c r="A5503" s="2">
        <v>110</v>
      </c>
      <c r="B5503" s="2" t="s">
        <v>54</v>
      </c>
      <c r="C5503" s="69">
        <v>229.9537</v>
      </c>
      <c r="D5503" t="s">
        <v>50</v>
      </c>
      <c r="E5503" s="2" t="s">
        <v>44</v>
      </c>
      <c r="F5503" s="2" t="s">
        <v>55</v>
      </c>
      <c r="G5503" s="2"/>
      <c r="H5503" s="2" t="str">
        <f>IF(OR(G5503="",G5504="",G5505="",G5506=""),"",(SUMIF(A5503:A$7000,A5503,G5503:G$7000)))</f>
        <v/>
      </c>
      <c r="I5503" s="55" t="str">
        <f t="shared" si="516"/>
        <v/>
      </c>
      <c r="J5503" s="61" t="str">
        <f t="shared" si="512"/>
        <v/>
      </c>
      <c r="K5503" s="55">
        <f t="array" ref="K5503">(MAX(IF($A5503=InsertVoiceSwitchActivateLOG!A$1:A$7000,InsertVoiceSwitchActivateLOG!H$1:H$7000,0)))</f>
        <v>6.8500000000000005E-2</v>
      </c>
      <c r="L5503" s="55" t="str">
        <f t="shared" si="517"/>
        <v/>
      </c>
      <c r="M5503" s="55">
        <f t="shared" si="515"/>
        <v>25.199999999983902</v>
      </c>
      <c r="N5503" s="59" t="str">
        <f t="shared" si="513"/>
        <v/>
      </c>
      <c r="O5503" s="59" t="str">
        <f t="shared" si="514"/>
        <v/>
      </c>
    </row>
    <row r="5504" spans="1:15" ht="12.5" customHeight="1" x14ac:dyDescent="0.35">
      <c r="A5504" s="61">
        <v>110</v>
      </c>
      <c r="B5504" s="61" t="s">
        <v>54</v>
      </c>
      <c r="C5504" s="70">
        <v>229.9743</v>
      </c>
      <c r="D5504" s="59" t="s">
        <v>50</v>
      </c>
      <c r="E5504" s="61" t="s">
        <v>44</v>
      </c>
      <c r="F5504" s="61" t="s">
        <v>55</v>
      </c>
      <c r="G5504" s="61"/>
      <c r="H5504" s="61" t="str">
        <f>IF(OR(G5504="",G5505="",G5506="",G5507=""),"",(SUMIF(A5504:A$7000,A5504,G5504:G$7000)))</f>
        <v/>
      </c>
      <c r="I5504" s="61" t="str">
        <f t="shared" si="516"/>
        <v/>
      </c>
      <c r="J5504" s="61" t="str">
        <f t="shared" si="512"/>
        <v/>
      </c>
      <c r="K5504" s="61">
        <f t="array" ref="K5504">(MAX(IF($A5504=InsertVoiceSwitchActivateLOG!A$1:A$7000,InsertVoiceSwitchActivateLOG!H$1:H$7000,0)))</f>
        <v>6.8500000000000005E-2</v>
      </c>
      <c r="L5504" s="61" t="str">
        <f t="shared" si="517"/>
        <v/>
      </c>
      <c r="M5504" s="61">
        <f t="shared" si="515"/>
        <v>20.600000000001728</v>
      </c>
      <c r="N5504" s="59" t="str">
        <f t="shared" si="513"/>
        <v/>
      </c>
      <c r="O5504" s="59" t="str">
        <f t="shared" si="514"/>
        <v/>
      </c>
    </row>
    <row r="5505" spans="1:15" ht="12.5" customHeight="1" x14ac:dyDescent="0.35">
      <c r="A5505" s="2">
        <v>110</v>
      </c>
      <c r="B5505" s="2" t="s">
        <v>54</v>
      </c>
      <c r="C5505" s="69">
        <v>229.99639999999999</v>
      </c>
      <c r="D5505" t="s">
        <v>50</v>
      </c>
      <c r="E5505" s="2" t="s">
        <v>44</v>
      </c>
      <c r="F5505" s="2" t="s">
        <v>55</v>
      </c>
      <c r="G5505" s="2"/>
      <c r="H5505" s="2" t="str">
        <f>IF(OR(G5505="",G5506="",G5507="",G5508=""),"",(SUMIF(A5505:A$7000,A5505,G5505:G$7000)))</f>
        <v/>
      </c>
      <c r="I5505" s="55" t="str">
        <f t="shared" si="516"/>
        <v/>
      </c>
      <c r="J5505" s="61" t="str">
        <f t="shared" si="512"/>
        <v/>
      </c>
      <c r="K5505" s="55">
        <f t="array" ref="K5505">(MAX(IF($A5505=InsertVoiceSwitchActivateLOG!A$1:A$7000,InsertVoiceSwitchActivateLOG!H$1:H$7000,0)))</f>
        <v>6.8500000000000005E-2</v>
      </c>
      <c r="L5505" s="55" t="str">
        <f t="shared" si="517"/>
        <v/>
      </c>
      <c r="M5505" s="55">
        <f t="shared" si="515"/>
        <v>22.099999999994679</v>
      </c>
      <c r="N5505" s="59" t="str">
        <f t="shared" si="513"/>
        <v/>
      </c>
      <c r="O5505" s="59" t="str">
        <f t="shared" si="514"/>
        <v/>
      </c>
    </row>
    <row r="5506" spans="1:15" ht="12.5" customHeight="1" x14ac:dyDescent="0.35">
      <c r="A5506" s="61">
        <v>110</v>
      </c>
      <c r="B5506" s="61" t="s">
        <v>54</v>
      </c>
      <c r="C5506" s="70">
        <v>230.02799999999999</v>
      </c>
      <c r="D5506" s="59" t="s">
        <v>50</v>
      </c>
      <c r="E5506" s="61" t="s">
        <v>44</v>
      </c>
      <c r="F5506" s="61" t="s">
        <v>55</v>
      </c>
      <c r="G5506" s="61"/>
      <c r="H5506" s="61" t="str">
        <f>IF(OR(G5506="",G5507="",G5508="",G5509=""),"",(SUMIF(A5506:A$7000,A5506,G5506:G$7000)))</f>
        <v/>
      </c>
      <c r="I5506" s="61" t="str">
        <f t="shared" si="516"/>
        <v/>
      </c>
      <c r="J5506" s="61" t="str">
        <f t="shared" si="512"/>
        <v/>
      </c>
      <c r="K5506" s="61">
        <f t="array" ref="K5506">(MAX(IF($A5506=InsertVoiceSwitchActivateLOG!A$1:A$7000,InsertVoiceSwitchActivateLOG!H$1:H$7000,0)))</f>
        <v>6.8500000000000005E-2</v>
      </c>
      <c r="L5506" s="61" t="str">
        <f t="shared" si="517"/>
        <v/>
      </c>
      <c r="M5506" s="61">
        <f t="shared" si="515"/>
        <v>31.599999999997408</v>
      </c>
      <c r="N5506" s="59" t="str">
        <f t="shared" si="513"/>
        <v/>
      </c>
      <c r="O5506" s="59" t="str">
        <f t="shared" si="514"/>
        <v/>
      </c>
    </row>
    <row r="5507" spans="1:15" ht="12.5" customHeight="1" x14ac:dyDescent="0.35">
      <c r="A5507" s="2">
        <v>110</v>
      </c>
      <c r="B5507" s="2" t="s">
        <v>54</v>
      </c>
      <c r="C5507" s="69">
        <v>230.06139999999999</v>
      </c>
      <c r="D5507" t="s">
        <v>50</v>
      </c>
      <c r="E5507" s="2" t="s">
        <v>44</v>
      </c>
      <c r="F5507" s="2" t="s">
        <v>55</v>
      </c>
      <c r="G5507" s="2"/>
      <c r="H5507" s="2" t="str">
        <f>IF(OR(G5507="",G5508="",G5509="",G5510=""),"",(SUMIF(A5507:A$7000,A5507,G5507:G$7000)))</f>
        <v/>
      </c>
      <c r="I5507" s="55" t="str">
        <f t="shared" si="516"/>
        <v/>
      </c>
      <c r="J5507" s="61" t="str">
        <f t="shared" si="512"/>
        <v/>
      </c>
      <c r="K5507" s="55">
        <f t="array" ref="K5507">(MAX(IF($A5507=InsertVoiceSwitchActivateLOG!A$1:A$7000,InsertVoiceSwitchActivateLOG!H$1:H$7000,0)))</f>
        <v>6.8500000000000005E-2</v>
      </c>
      <c r="L5507" s="55" t="str">
        <f t="shared" si="517"/>
        <v/>
      </c>
      <c r="M5507" s="55">
        <f t="shared" si="515"/>
        <v>33.400000000000318</v>
      </c>
      <c r="N5507" s="59" t="str">
        <f t="shared" si="513"/>
        <v/>
      </c>
      <c r="O5507" s="59" t="str">
        <f t="shared" si="514"/>
        <v/>
      </c>
    </row>
    <row r="5508" spans="1:15" ht="12.5" customHeight="1" x14ac:dyDescent="0.35">
      <c r="A5508" s="61">
        <v>110</v>
      </c>
      <c r="B5508" s="61" t="s">
        <v>54</v>
      </c>
      <c r="C5508" s="70">
        <v>230.08359999999999</v>
      </c>
      <c r="D5508" s="59" t="s">
        <v>50</v>
      </c>
      <c r="E5508" s="61" t="s">
        <v>44</v>
      </c>
      <c r="F5508" s="61" t="s">
        <v>55</v>
      </c>
      <c r="G5508" s="61"/>
      <c r="H5508" s="61" t="str">
        <f>IF(OR(G5508="",G5509="",G5510="",G5511=""),"",(SUMIF(A5508:A$7000,A5508,G5508:G$7000)))</f>
        <v/>
      </c>
      <c r="I5508" s="61" t="str">
        <f t="shared" si="516"/>
        <v/>
      </c>
      <c r="J5508" s="61" t="str">
        <f t="shared" si="512"/>
        <v/>
      </c>
      <c r="K5508" s="61">
        <f t="array" ref="K5508">(MAX(IF($A5508=InsertVoiceSwitchActivateLOG!A$1:A$7000,InsertVoiceSwitchActivateLOG!H$1:H$7000,0)))</f>
        <v>6.8500000000000005E-2</v>
      </c>
      <c r="L5508" s="61" t="str">
        <f t="shared" si="517"/>
        <v/>
      </c>
      <c r="M5508" s="61">
        <f t="shared" si="515"/>
        <v>22.199999999997999</v>
      </c>
      <c r="N5508" s="59" t="str">
        <f t="shared" si="513"/>
        <v/>
      </c>
      <c r="O5508" s="59" t="str">
        <f t="shared" si="514"/>
        <v/>
      </c>
    </row>
    <row r="5509" spans="1:15" ht="12.5" customHeight="1" x14ac:dyDescent="0.35">
      <c r="A5509" s="2">
        <v>110</v>
      </c>
      <c r="B5509" s="2" t="s">
        <v>54</v>
      </c>
      <c r="C5509" s="69">
        <v>230.1063</v>
      </c>
      <c r="D5509" t="s">
        <v>50</v>
      </c>
      <c r="E5509" s="2" t="s">
        <v>44</v>
      </c>
      <c r="F5509" s="2" t="s">
        <v>55</v>
      </c>
      <c r="G5509" s="2"/>
      <c r="H5509" s="2" t="str">
        <f>IF(OR(G5509="",G5510="",G5511="",G5512=""),"",(SUMIF(A5509:A$7000,A5509,G5509:G$7000)))</f>
        <v/>
      </c>
      <c r="I5509" s="55" t="str">
        <f t="shared" si="516"/>
        <v/>
      </c>
      <c r="J5509" s="61" t="str">
        <f t="shared" si="512"/>
        <v/>
      </c>
      <c r="K5509" s="55">
        <f t="array" ref="K5509">(MAX(IF($A5509=InsertVoiceSwitchActivateLOG!A$1:A$7000,InsertVoiceSwitchActivateLOG!H$1:H$7000,0)))</f>
        <v>6.8500000000000005E-2</v>
      </c>
      <c r="L5509" s="55" t="str">
        <f t="shared" si="517"/>
        <v/>
      </c>
      <c r="M5509" s="55">
        <f t="shared" si="515"/>
        <v>22.700000000014597</v>
      </c>
      <c r="N5509" s="59" t="str">
        <f t="shared" si="513"/>
        <v/>
      </c>
      <c r="O5509" s="59" t="str">
        <f t="shared" si="514"/>
        <v/>
      </c>
    </row>
    <row r="5510" spans="1:15" ht="12.5" customHeight="1" x14ac:dyDescent="0.35">
      <c r="A5510" s="61">
        <v>110</v>
      </c>
      <c r="B5510" s="61" t="s">
        <v>54</v>
      </c>
      <c r="C5510" s="70">
        <v>230.12889999999999</v>
      </c>
      <c r="D5510" s="59" t="s">
        <v>50</v>
      </c>
      <c r="E5510" s="61" t="s">
        <v>44</v>
      </c>
      <c r="F5510" s="61" t="s">
        <v>55</v>
      </c>
      <c r="G5510" s="61"/>
      <c r="H5510" s="61" t="str">
        <f>IF(OR(G5510="",G5511="",G5512="",G5513=""),"",(SUMIF(A5510:A$7000,A5510,G5510:G$7000)))</f>
        <v/>
      </c>
      <c r="I5510" s="61" t="str">
        <f t="shared" si="516"/>
        <v/>
      </c>
      <c r="J5510" s="61" t="str">
        <f t="shared" si="512"/>
        <v/>
      </c>
      <c r="K5510" s="61">
        <f t="array" ref="K5510">(MAX(IF($A5510=InsertVoiceSwitchActivateLOG!A$1:A$7000,InsertVoiceSwitchActivateLOG!H$1:H$7000,0)))</f>
        <v>6.8500000000000005E-2</v>
      </c>
      <c r="L5510" s="61" t="str">
        <f t="shared" si="517"/>
        <v/>
      </c>
      <c r="M5510" s="61">
        <f t="shared" si="515"/>
        <v>22.599999999982856</v>
      </c>
      <c r="N5510" s="59" t="str">
        <f t="shared" si="513"/>
        <v/>
      </c>
      <c r="O5510" s="59" t="str">
        <f t="shared" si="514"/>
        <v/>
      </c>
    </row>
    <row r="5511" spans="1:15" ht="12.5" customHeight="1" x14ac:dyDescent="0.35">
      <c r="A5511" s="2">
        <v>110</v>
      </c>
      <c r="B5511" s="2" t="s">
        <v>54</v>
      </c>
      <c r="C5511" s="69">
        <v>230.15479999999999</v>
      </c>
      <c r="D5511" t="s">
        <v>50</v>
      </c>
      <c r="E5511" s="2" t="s">
        <v>44</v>
      </c>
      <c r="F5511" s="2" t="s">
        <v>55</v>
      </c>
      <c r="G5511" s="2"/>
      <c r="H5511" s="2" t="str">
        <f>IF(OR(G5511="",G5512="",G5513="",G5514=""),"",(SUMIF(A5511:A$7000,A5511,G5511:G$7000)))</f>
        <v/>
      </c>
      <c r="I5511" s="55" t="str">
        <f t="shared" si="516"/>
        <v/>
      </c>
      <c r="J5511" s="61" t="str">
        <f t="shared" si="512"/>
        <v/>
      </c>
      <c r="K5511" s="55">
        <f t="array" ref="K5511">(MAX(IF($A5511=InsertVoiceSwitchActivateLOG!A$1:A$7000,InsertVoiceSwitchActivateLOG!H$1:H$7000,0)))</f>
        <v>6.8500000000000005E-2</v>
      </c>
      <c r="L5511" s="55" t="str">
        <f t="shared" si="517"/>
        <v/>
      </c>
      <c r="M5511" s="55">
        <f t="shared" si="515"/>
        <v>25.90000000000714</v>
      </c>
      <c r="N5511" s="59" t="str">
        <f t="shared" si="513"/>
        <v/>
      </c>
      <c r="O5511" s="59" t="str">
        <f t="shared" si="514"/>
        <v/>
      </c>
    </row>
    <row r="5512" spans="1:15" ht="12.5" customHeight="1" x14ac:dyDescent="0.35">
      <c r="A5512" s="61">
        <v>110</v>
      </c>
      <c r="B5512" s="61" t="s">
        <v>54</v>
      </c>
      <c r="C5512" s="70">
        <v>230.17429999999999</v>
      </c>
      <c r="D5512" s="59" t="s">
        <v>50</v>
      </c>
      <c r="E5512" s="61" t="s">
        <v>44</v>
      </c>
      <c r="F5512" s="61" t="s">
        <v>55</v>
      </c>
      <c r="G5512" s="61"/>
      <c r="H5512" s="61" t="str">
        <f>IF(OR(G5512="",G5513="",G5514="",G5515=""),"",(SUMIF(A5512:A$7000,A5512,G5512:G$7000)))</f>
        <v/>
      </c>
      <c r="I5512" s="61" t="str">
        <f t="shared" si="516"/>
        <v/>
      </c>
      <c r="J5512" s="61" t="str">
        <f t="shared" si="512"/>
        <v/>
      </c>
      <c r="K5512" s="61">
        <f t="array" ref="K5512">(MAX(IF($A5512=InsertVoiceSwitchActivateLOG!A$1:A$7000,InsertVoiceSwitchActivateLOG!H$1:H$7000,0)))</f>
        <v>6.8500000000000005E-2</v>
      </c>
      <c r="L5512" s="61" t="str">
        <f t="shared" si="517"/>
        <v/>
      </c>
      <c r="M5512" s="61">
        <f t="shared" si="515"/>
        <v>19.499999999993634</v>
      </c>
      <c r="N5512" s="59" t="str">
        <f t="shared" si="513"/>
        <v/>
      </c>
      <c r="O5512" s="59" t="str">
        <f t="shared" si="514"/>
        <v/>
      </c>
    </row>
    <row r="5513" spans="1:15" ht="12.5" customHeight="1" x14ac:dyDescent="0.35">
      <c r="A5513" s="2">
        <v>110</v>
      </c>
      <c r="B5513" s="2" t="s">
        <v>54</v>
      </c>
      <c r="C5513" s="69">
        <v>230.2038</v>
      </c>
      <c r="D5513" t="s">
        <v>50</v>
      </c>
      <c r="E5513" s="2" t="s">
        <v>44</v>
      </c>
      <c r="F5513" s="2" t="s">
        <v>55</v>
      </c>
      <c r="G5513" s="2"/>
      <c r="H5513" s="2" t="str">
        <f>IF(OR(G5513="",G5514="",G5515="",G5516=""),"",(SUMIF(A5513:A$7000,A5513,G5513:G$7000)))</f>
        <v/>
      </c>
      <c r="I5513" s="55" t="str">
        <f t="shared" si="516"/>
        <v/>
      </c>
      <c r="J5513" s="61" t="str">
        <f t="shared" si="512"/>
        <v/>
      </c>
      <c r="K5513" s="55">
        <f t="array" ref="K5513">(MAX(IF($A5513=InsertVoiceSwitchActivateLOG!A$1:A$7000,InsertVoiceSwitchActivateLOG!H$1:H$7000,0)))</f>
        <v>6.8500000000000005E-2</v>
      </c>
      <c r="L5513" s="55" t="str">
        <f t="shared" si="517"/>
        <v/>
      </c>
      <c r="M5513" s="55">
        <f t="shared" si="515"/>
        <v>29.50000000001296</v>
      </c>
      <c r="N5513" s="59" t="str">
        <f t="shared" si="513"/>
        <v/>
      </c>
      <c r="O5513" s="59" t="str">
        <f t="shared" si="514"/>
        <v/>
      </c>
    </row>
    <row r="5514" spans="1:15" ht="12.5" customHeight="1" x14ac:dyDescent="0.35">
      <c r="A5514" s="61">
        <v>110</v>
      </c>
      <c r="B5514" s="61" t="s">
        <v>54</v>
      </c>
      <c r="C5514" s="70">
        <v>230.23310000000001</v>
      </c>
      <c r="D5514" s="59" t="s">
        <v>50</v>
      </c>
      <c r="E5514" s="61" t="s">
        <v>44</v>
      </c>
      <c r="F5514" s="61" t="s">
        <v>55</v>
      </c>
      <c r="G5514" s="61"/>
      <c r="H5514" s="61" t="str">
        <f>IF(OR(G5514="",G5515="",G5516="",G5517=""),"",(SUMIF(A5514:A$7000,A5514,G5514:G$7000)))</f>
        <v/>
      </c>
      <c r="I5514" s="61" t="str">
        <f t="shared" si="516"/>
        <v/>
      </c>
      <c r="J5514" s="61" t="str">
        <f t="shared" si="512"/>
        <v/>
      </c>
      <c r="K5514" s="61">
        <f t="array" ref="K5514">(MAX(IF($A5514=InsertVoiceSwitchActivateLOG!A$1:A$7000,InsertVoiceSwitchActivateLOG!H$1:H$7000,0)))</f>
        <v>6.8500000000000005E-2</v>
      </c>
      <c r="L5514" s="61" t="str">
        <f t="shared" si="517"/>
        <v/>
      </c>
      <c r="M5514" s="61">
        <f t="shared" si="515"/>
        <v>29.300000000006321</v>
      </c>
      <c r="N5514" s="59" t="str">
        <f t="shared" si="513"/>
        <v/>
      </c>
      <c r="O5514" s="59" t="str">
        <f t="shared" si="514"/>
        <v/>
      </c>
    </row>
    <row r="5515" spans="1:15" ht="12.5" customHeight="1" x14ac:dyDescent="0.35">
      <c r="A5515" s="2">
        <v>110</v>
      </c>
      <c r="B5515" s="2" t="s">
        <v>54</v>
      </c>
      <c r="C5515" s="69">
        <v>230.25749999999999</v>
      </c>
      <c r="D5515" t="s">
        <v>50</v>
      </c>
      <c r="E5515" s="2" t="s">
        <v>44</v>
      </c>
      <c r="F5515" s="2" t="s">
        <v>55</v>
      </c>
      <c r="G5515" s="2"/>
      <c r="H5515" s="2" t="str">
        <f>IF(OR(G5515="",G5516="",G5517="",G5518=""),"",(SUMIF(A5515:A$7000,A5515,G5515:G$7000)))</f>
        <v/>
      </c>
      <c r="I5515" s="55" t="str">
        <f t="shared" si="516"/>
        <v/>
      </c>
      <c r="J5515" s="61" t="str">
        <f t="shared" si="512"/>
        <v/>
      </c>
      <c r="K5515" s="55">
        <f t="array" ref="K5515">(MAX(IF($A5515=InsertVoiceSwitchActivateLOG!A$1:A$7000,InsertVoiceSwitchActivateLOG!H$1:H$7000,0)))</f>
        <v>6.8500000000000005E-2</v>
      </c>
      <c r="L5515" s="55" t="str">
        <f t="shared" si="517"/>
        <v/>
      </c>
      <c r="M5515" s="55">
        <f t="shared" si="515"/>
        <v>24.399999999985766</v>
      </c>
      <c r="N5515" s="59" t="str">
        <f t="shared" si="513"/>
        <v/>
      </c>
      <c r="O5515" s="59" t="str">
        <f t="shared" si="514"/>
        <v/>
      </c>
    </row>
    <row r="5516" spans="1:15" ht="12.5" customHeight="1" x14ac:dyDescent="0.35">
      <c r="A5516" s="61">
        <v>110</v>
      </c>
      <c r="B5516" s="61" t="s">
        <v>54</v>
      </c>
      <c r="C5516" s="70">
        <v>230.2799</v>
      </c>
      <c r="D5516" s="59" t="s">
        <v>50</v>
      </c>
      <c r="E5516" s="61" t="s">
        <v>44</v>
      </c>
      <c r="F5516" s="61" t="s">
        <v>55</v>
      </c>
      <c r="G5516" s="61">
        <v>1E-4</v>
      </c>
      <c r="H5516" s="61" t="str">
        <f>IF(OR(G5516="",G5517="",G5518="",G5519=""),"",(SUMIF(A5516:A$7000,A5516,G5516:G$7000)))</f>
        <v/>
      </c>
      <c r="I5516" s="61" t="str">
        <f t="shared" si="516"/>
        <v/>
      </c>
      <c r="J5516" s="61" t="str">
        <f t="shared" si="512"/>
        <v/>
      </c>
      <c r="K5516" s="61">
        <f t="array" ref="K5516">(MAX(IF($A5516=InsertVoiceSwitchActivateLOG!A$1:A$7000,InsertVoiceSwitchActivateLOG!H$1:H$7000,0)))</f>
        <v>6.8500000000000005E-2</v>
      </c>
      <c r="L5516" s="61" t="str">
        <f t="shared" si="517"/>
        <v/>
      </c>
      <c r="M5516" s="61">
        <f t="shared" si="515"/>
        <v>22.400000000004638</v>
      </c>
      <c r="N5516" s="59" t="str">
        <f t="shared" si="513"/>
        <v/>
      </c>
      <c r="O5516" s="59" t="str">
        <f t="shared" si="514"/>
        <v/>
      </c>
    </row>
    <row r="5517" spans="1:15" ht="12.5" customHeight="1" x14ac:dyDescent="0.35">
      <c r="A5517" s="2">
        <v>110</v>
      </c>
      <c r="B5517" s="2" t="s">
        <v>54</v>
      </c>
      <c r="C5517" s="69">
        <v>230.3031</v>
      </c>
      <c r="D5517" t="s">
        <v>50</v>
      </c>
      <c r="E5517" s="2" t="s">
        <v>44</v>
      </c>
      <c r="F5517" s="2" t="s">
        <v>55</v>
      </c>
      <c r="G5517" s="2">
        <v>1E-4</v>
      </c>
      <c r="H5517" s="2" t="str">
        <f>IF(OR(G5517="",G5518="",G5519="",G5520=""),"",(SUMIF(A5517:A$7000,A5517,G5517:G$7000)))</f>
        <v/>
      </c>
      <c r="I5517" s="55" t="str">
        <f t="shared" si="516"/>
        <v/>
      </c>
      <c r="J5517" s="61" t="str">
        <f t="shared" si="512"/>
        <v/>
      </c>
      <c r="K5517" s="55">
        <f t="array" ref="K5517">(MAX(IF($A5517=InsertVoiceSwitchActivateLOG!A$1:A$7000,InsertVoiceSwitchActivateLOG!H$1:H$7000,0)))</f>
        <v>6.8500000000000005E-2</v>
      </c>
      <c r="L5517" s="55" t="str">
        <f t="shared" si="517"/>
        <v/>
      </c>
      <c r="M5517" s="55">
        <f t="shared" si="515"/>
        <v>23.200000000002774</v>
      </c>
      <c r="N5517" s="59" t="str">
        <f t="shared" si="513"/>
        <v/>
      </c>
      <c r="O5517" s="59" t="str">
        <f t="shared" si="514"/>
        <v/>
      </c>
    </row>
    <row r="5518" spans="1:15" ht="12.5" customHeight="1" x14ac:dyDescent="0.35">
      <c r="A5518" s="61">
        <v>110</v>
      </c>
      <c r="B5518" s="61" t="s">
        <v>54</v>
      </c>
      <c r="C5518" s="70">
        <v>230.32660000000001</v>
      </c>
      <c r="D5518" s="59" t="s">
        <v>50</v>
      </c>
      <c r="E5518" s="61" t="s">
        <v>44</v>
      </c>
      <c r="F5518" s="61" t="s">
        <v>55</v>
      </c>
      <c r="G5518" s="61"/>
      <c r="H5518" s="61" t="str">
        <f>IF(OR(G5518="",G5519="",G5520="",G5521=""),"",(SUMIF(A5518:A$7000,A5518,G5518:G$7000)))</f>
        <v/>
      </c>
      <c r="I5518" s="61" t="str">
        <f t="shared" si="516"/>
        <v/>
      </c>
      <c r="J5518" s="61" t="str">
        <f t="shared" si="512"/>
        <v/>
      </c>
      <c r="K5518" s="61">
        <f t="array" ref="K5518">(MAX(IF($A5518=InsertVoiceSwitchActivateLOG!A$1:A$7000,InsertVoiceSwitchActivateLOG!H$1:H$7000,0)))</f>
        <v>6.8500000000000005E-2</v>
      </c>
      <c r="L5518" s="61" t="str">
        <f t="shared" si="517"/>
        <v/>
      </c>
      <c r="M5518" s="61">
        <f t="shared" si="515"/>
        <v>23.500000000012733</v>
      </c>
      <c r="N5518" s="59" t="str">
        <f t="shared" si="513"/>
        <v/>
      </c>
      <c r="O5518" s="59" t="str">
        <f t="shared" si="514"/>
        <v/>
      </c>
    </row>
    <row r="5519" spans="1:15" ht="12.5" customHeight="1" x14ac:dyDescent="0.35">
      <c r="A5519" s="2">
        <v>110</v>
      </c>
      <c r="B5519" s="2" t="s">
        <v>54</v>
      </c>
      <c r="C5519" s="69">
        <v>230.36510000000001</v>
      </c>
      <c r="D5519" t="s">
        <v>50</v>
      </c>
      <c r="E5519" s="2" t="s">
        <v>44</v>
      </c>
      <c r="F5519" s="2" t="s">
        <v>55</v>
      </c>
      <c r="G5519" s="2"/>
      <c r="H5519" s="2" t="str">
        <f>IF(OR(G5519="",G5520="",G5521="",G5522=""),"",(SUMIF(A5519:A$7000,A5519,G5519:G$7000)))</f>
        <v/>
      </c>
      <c r="I5519" s="55" t="str">
        <f t="shared" si="516"/>
        <v/>
      </c>
      <c r="J5519" s="61" t="str">
        <f t="shared" si="512"/>
        <v/>
      </c>
      <c r="K5519" s="55">
        <f t="array" ref="K5519">(MAX(IF($A5519=InsertVoiceSwitchActivateLOG!A$1:A$7000,InsertVoiceSwitchActivateLOG!H$1:H$7000,0)))</f>
        <v>6.8500000000000005E-2</v>
      </c>
      <c r="L5519" s="55" t="str">
        <f t="shared" si="517"/>
        <v/>
      </c>
      <c r="M5519" s="55">
        <f t="shared" si="515"/>
        <v>38.499999999999091</v>
      </c>
      <c r="N5519" s="59" t="str">
        <f t="shared" si="513"/>
        <v/>
      </c>
      <c r="O5519" s="59" t="str">
        <f t="shared" si="514"/>
        <v/>
      </c>
    </row>
    <row r="5520" spans="1:15" ht="12.5" customHeight="1" x14ac:dyDescent="0.35">
      <c r="A5520" s="61">
        <v>110</v>
      </c>
      <c r="B5520" s="61" t="s">
        <v>54</v>
      </c>
      <c r="C5520" s="70">
        <v>230.40520000000001</v>
      </c>
      <c r="D5520" s="59" t="s">
        <v>50</v>
      </c>
      <c r="E5520" s="61" t="s">
        <v>44</v>
      </c>
      <c r="F5520" s="61" t="s">
        <v>55</v>
      </c>
      <c r="G5520" s="61">
        <v>6.9999999999999999E-4</v>
      </c>
      <c r="H5520" s="61">
        <f>IF(OR(G5520="",G5521="",G5522="",G5523=""),"",(SUMIF(A5520:A$7000,A5520,G5520:G$7000)))</f>
        <v>6.8500000000000005E-2</v>
      </c>
      <c r="I5520" s="61">
        <f t="shared" si="516"/>
        <v>110</v>
      </c>
      <c r="J5520" s="61" t="str">
        <f t="shared" si="512"/>
        <v>TaskC</v>
      </c>
      <c r="K5520" s="61">
        <f t="array" ref="K5520">(MAX(IF($A5520=InsertVoiceSwitchActivateLOG!A$1:A$7000,InsertVoiceSwitchActivateLOG!H$1:H$7000,0)))</f>
        <v>6.8500000000000005E-2</v>
      </c>
      <c r="L5520" s="61">
        <f t="shared" si="517"/>
        <v>230.40520000000001</v>
      </c>
      <c r="M5520" s="61">
        <f t="shared" si="515"/>
        <v>40.099999999995362</v>
      </c>
      <c r="N5520" s="59" t="str">
        <f t="shared" si="513"/>
        <v/>
      </c>
      <c r="O5520" s="59" t="str">
        <f t="shared" si="514"/>
        <v/>
      </c>
    </row>
    <row r="5521" spans="1:15" ht="12.5" customHeight="1" x14ac:dyDescent="0.35">
      <c r="A5521" s="2">
        <v>110</v>
      </c>
      <c r="B5521" s="2" t="s">
        <v>56</v>
      </c>
      <c r="C5521" s="69">
        <v>230.42660000000001</v>
      </c>
      <c r="D5521" t="s">
        <v>50</v>
      </c>
      <c r="E5521" s="2" t="s">
        <v>44</v>
      </c>
      <c r="F5521" s="2" t="s">
        <v>55</v>
      </c>
      <c r="G5521" s="2">
        <v>1.2999999999999999E-3</v>
      </c>
      <c r="H5521" s="2">
        <f>IF(OR(G5521="",G5522="",G5523="",G5524=""),"",(SUMIF(A5521:A$7000,A5521,G5521:G$7000)))</f>
        <v>6.7799999999999999E-2</v>
      </c>
      <c r="I5521" s="55" t="str">
        <f t="shared" si="516"/>
        <v/>
      </c>
      <c r="J5521" s="61" t="str">
        <f t="shared" ref="J5521:J5584" si="518">IF(L5521="","",(VLOOKUP(A5521,A5521:E12505,5,FALSE)))</f>
        <v/>
      </c>
      <c r="K5521" s="55">
        <f t="array" ref="K5521">(MAX(IF($A5521=InsertVoiceSwitchActivateLOG!A$1:A$7000,InsertVoiceSwitchActivateLOG!H$1:H$7000,0)))</f>
        <v>6.8500000000000005E-2</v>
      </c>
      <c r="L5521" s="55" t="str">
        <f t="shared" si="517"/>
        <v/>
      </c>
      <c r="M5521" s="55">
        <f t="shared" si="515"/>
        <v>21.399999999999864</v>
      </c>
      <c r="N5521" s="59">
        <f t="shared" ref="N5521:N5584" si="519">IF(AND(G5521&gt;0,G5522&gt;0,G5520&gt;0),A5521,"")</f>
        <v>110</v>
      </c>
      <c r="O5521" s="59">
        <f t="shared" ref="O5521:O5584" si="520">IF(N5521="","",(IF(G5521&gt;G5522,-1,1)))</f>
        <v>1</v>
      </c>
    </row>
    <row r="5522" spans="1:15" ht="12.5" customHeight="1" x14ac:dyDescent="0.35">
      <c r="A5522" s="61">
        <v>110</v>
      </c>
      <c r="B5522" s="61" t="s">
        <v>56</v>
      </c>
      <c r="C5522" s="70">
        <v>230.44919999999999</v>
      </c>
      <c r="D5522" s="59" t="s">
        <v>50</v>
      </c>
      <c r="E5522" s="61" t="s">
        <v>44</v>
      </c>
      <c r="F5522" s="61" t="s">
        <v>55</v>
      </c>
      <c r="G5522" s="61">
        <v>3.0999999999999999E-3</v>
      </c>
      <c r="H5522" s="61">
        <f>IF(OR(G5522="",G5523="",G5524="",G5525=""),"",(SUMIF(A5522:A$7000,A5522,G5522:G$7000)))</f>
        <v>6.649999999999999E-2</v>
      </c>
      <c r="I5522" s="61" t="str">
        <f t="shared" si="516"/>
        <v/>
      </c>
      <c r="J5522" s="61" t="str">
        <f t="shared" si="518"/>
        <v/>
      </c>
      <c r="K5522" s="61">
        <f t="array" ref="K5522">(MAX(IF($A5522=InsertVoiceSwitchActivateLOG!A$1:A$7000,InsertVoiceSwitchActivateLOG!H$1:H$7000,0)))</f>
        <v>6.8500000000000005E-2</v>
      </c>
      <c r="L5522" s="61" t="str">
        <f t="shared" si="517"/>
        <v/>
      </c>
      <c r="M5522" s="61">
        <f t="shared" ref="M5522:M5585" si="521">IF(A5522=A5521,ABS(C5522-C5521),0)*1000</f>
        <v>22.599999999982856</v>
      </c>
      <c r="N5522" s="59">
        <f t="shared" si="519"/>
        <v>110</v>
      </c>
      <c r="O5522" s="59">
        <f t="shared" si="520"/>
        <v>-1</v>
      </c>
    </row>
    <row r="5523" spans="1:15" ht="12.5" customHeight="1" x14ac:dyDescent="0.35">
      <c r="A5523" s="2">
        <v>110</v>
      </c>
      <c r="B5523" s="2" t="s">
        <v>56</v>
      </c>
      <c r="C5523" s="69">
        <v>230.4736</v>
      </c>
      <c r="D5523" t="s">
        <v>50</v>
      </c>
      <c r="E5523" s="2" t="s">
        <v>44</v>
      </c>
      <c r="F5523" s="2" t="s">
        <v>55</v>
      </c>
      <c r="G5523" s="2">
        <v>1.1000000000000001E-3</v>
      </c>
      <c r="H5523" s="2">
        <f>IF(OR(G5523="",G5524="",G5525="",G5526=""),"",(SUMIF(A5523:A$7000,A5523,G5523:G$7000)))</f>
        <v>6.3399999999999998E-2</v>
      </c>
      <c r="I5523" s="55" t="str">
        <f t="shared" si="516"/>
        <v/>
      </c>
      <c r="J5523" s="61" t="str">
        <f t="shared" si="518"/>
        <v/>
      </c>
      <c r="K5523" s="55">
        <f t="array" ref="K5523">(MAX(IF($A5523=InsertVoiceSwitchActivateLOG!A$1:A$7000,InsertVoiceSwitchActivateLOG!H$1:H$7000,0)))</f>
        <v>6.8500000000000005E-2</v>
      </c>
      <c r="L5523" s="55" t="str">
        <f t="shared" si="517"/>
        <v/>
      </c>
      <c r="M5523" s="55">
        <f t="shared" si="521"/>
        <v>24.400000000014188</v>
      </c>
      <c r="N5523" s="59">
        <f t="shared" si="519"/>
        <v>110</v>
      </c>
      <c r="O5523" s="59">
        <f t="shared" si="520"/>
        <v>1</v>
      </c>
    </row>
    <row r="5524" spans="1:15" ht="12.5" customHeight="1" x14ac:dyDescent="0.35">
      <c r="A5524" s="61">
        <v>110</v>
      </c>
      <c r="B5524" s="61" t="s">
        <v>56</v>
      </c>
      <c r="C5524" s="70">
        <v>230.49709999999999</v>
      </c>
      <c r="D5524" s="59" t="s">
        <v>50</v>
      </c>
      <c r="E5524" s="61" t="s">
        <v>44</v>
      </c>
      <c r="F5524" s="61" t="s">
        <v>55</v>
      </c>
      <c r="G5524" s="61">
        <v>6.7999999999999996E-3</v>
      </c>
      <c r="H5524" s="61">
        <f>IF(OR(G5524="",G5525="",G5526="",G5527=""),"",(SUMIF(A5524:A$7000,A5524,G5524:G$7000)))</f>
        <v>6.2299999999999994E-2</v>
      </c>
      <c r="I5524" s="61" t="str">
        <f t="shared" si="516"/>
        <v/>
      </c>
      <c r="J5524" s="61" t="str">
        <f t="shared" si="518"/>
        <v/>
      </c>
      <c r="K5524" s="61">
        <f t="array" ref="K5524">(MAX(IF($A5524=InsertVoiceSwitchActivateLOG!A$1:A$7000,InsertVoiceSwitchActivateLOG!H$1:H$7000,0)))</f>
        <v>6.8500000000000005E-2</v>
      </c>
      <c r="L5524" s="61" t="str">
        <f t="shared" si="517"/>
        <v/>
      </c>
      <c r="M5524" s="61">
        <f t="shared" si="521"/>
        <v>23.499999999984311</v>
      </c>
      <c r="N5524" s="59">
        <f t="shared" si="519"/>
        <v>110</v>
      </c>
      <c r="O5524" s="59">
        <f t="shared" si="520"/>
        <v>-1</v>
      </c>
    </row>
    <row r="5525" spans="1:15" ht="12.5" customHeight="1" x14ac:dyDescent="0.35">
      <c r="A5525" s="2">
        <v>110</v>
      </c>
      <c r="B5525" s="2" t="s">
        <v>56</v>
      </c>
      <c r="C5525" s="69">
        <v>230.51929999999999</v>
      </c>
      <c r="D5525" t="s">
        <v>50</v>
      </c>
      <c r="E5525" s="2" t="s">
        <v>44</v>
      </c>
      <c r="F5525" s="2" t="s">
        <v>55</v>
      </c>
      <c r="G5525" s="2">
        <v>2.3999999999999998E-3</v>
      </c>
      <c r="H5525" s="2">
        <f>IF(OR(G5525="",G5526="",G5527="",G5528=""),"",(SUMIF(A5525:A$7000,A5525,G5525:G$7000)))</f>
        <v>5.5499999999999994E-2</v>
      </c>
      <c r="I5525" s="55" t="str">
        <f t="shared" si="516"/>
        <v/>
      </c>
      <c r="J5525" s="61" t="str">
        <f t="shared" si="518"/>
        <v/>
      </c>
      <c r="K5525" s="55">
        <f t="array" ref="K5525">(MAX(IF($A5525=InsertVoiceSwitchActivateLOG!A$1:A$7000,InsertVoiceSwitchActivateLOG!H$1:H$7000,0)))</f>
        <v>6.8500000000000005E-2</v>
      </c>
      <c r="L5525" s="55" t="str">
        <f t="shared" si="517"/>
        <v/>
      </c>
      <c r="M5525" s="55">
        <f t="shared" si="521"/>
        <v>22.199999999997999</v>
      </c>
      <c r="N5525" s="59">
        <f t="shared" si="519"/>
        <v>110</v>
      </c>
      <c r="O5525" s="59">
        <f t="shared" si="520"/>
        <v>-1</v>
      </c>
    </row>
    <row r="5526" spans="1:15" ht="12.5" customHeight="1" x14ac:dyDescent="0.35">
      <c r="A5526" s="61">
        <v>110</v>
      </c>
      <c r="B5526" s="61" t="s">
        <v>56</v>
      </c>
      <c r="C5526" s="70">
        <v>230.5479</v>
      </c>
      <c r="D5526" s="59" t="s">
        <v>50</v>
      </c>
      <c r="E5526" s="61" t="s">
        <v>44</v>
      </c>
      <c r="F5526" s="61" t="s">
        <v>55</v>
      </c>
      <c r="G5526" s="61">
        <v>1.1999999999999999E-3</v>
      </c>
      <c r="H5526" s="61">
        <f>IF(OR(G5526="",G5527="",G5528="",G5529=""),"",(SUMIF(A5526:A$7000,A5526,G5526:G$7000)))</f>
        <v>5.3099999999999994E-2</v>
      </c>
      <c r="I5526" s="61" t="str">
        <f t="shared" si="516"/>
        <v/>
      </c>
      <c r="J5526" s="61" t="str">
        <f t="shared" si="518"/>
        <v/>
      </c>
      <c r="K5526" s="61">
        <f t="array" ref="K5526">(MAX(IF($A5526=InsertVoiceSwitchActivateLOG!A$1:A$7000,InsertVoiceSwitchActivateLOG!H$1:H$7000,0)))</f>
        <v>6.8500000000000005E-2</v>
      </c>
      <c r="L5526" s="61" t="str">
        <f t="shared" si="517"/>
        <v/>
      </c>
      <c r="M5526" s="61">
        <f t="shared" si="521"/>
        <v>28.600000000011505</v>
      </c>
      <c r="N5526" s="59">
        <f t="shared" si="519"/>
        <v>110</v>
      </c>
      <c r="O5526" s="59">
        <f t="shared" si="520"/>
        <v>-1</v>
      </c>
    </row>
    <row r="5527" spans="1:15" ht="12.5" customHeight="1" x14ac:dyDescent="0.35">
      <c r="A5527" s="2">
        <v>110</v>
      </c>
      <c r="B5527" s="2" t="s">
        <v>54</v>
      </c>
      <c r="C5527" s="69">
        <v>230.56870000000001</v>
      </c>
      <c r="D5527" t="s">
        <v>50</v>
      </c>
      <c r="E5527" s="2" t="s">
        <v>44</v>
      </c>
      <c r="F5527" s="2" t="s">
        <v>55</v>
      </c>
      <c r="G5527" s="2">
        <v>2.0000000000000001E-4</v>
      </c>
      <c r="H5527" s="2">
        <f>IF(OR(G5527="",G5528="",G5529="",G5530=""),"",(SUMIF(A5527:A$7000,A5527,G5527:G$7000)))</f>
        <v>5.1899999999999988E-2</v>
      </c>
      <c r="I5527" s="55" t="str">
        <f t="shared" si="516"/>
        <v/>
      </c>
      <c r="J5527" s="61" t="str">
        <f t="shared" si="518"/>
        <v/>
      </c>
      <c r="K5527" s="55">
        <f t="array" ref="K5527">(MAX(IF($A5527=InsertVoiceSwitchActivateLOG!A$1:A$7000,InsertVoiceSwitchActivateLOG!H$1:H$7000,0)))</f>
        <v>6.8500000000000005E-2</v>
      </c>
      <c r="L5527" s="55" t="str">
        <f t="shared" si="517"/>
        <v/>
      </c>
      <c r="M5527" s="55">
        <f t="shared" si="521"/>
        <v>20.800000000008367</v>
      </c>
      <c r="N5527" s="59">
        <f t="shared" si="519"/>
        <v>110</v>
      </c>
      <c r="O5527" s="59">
        <f t="shared" si="520"/>
        <v>-1</v>
      </c>
    </row>
    <row r="5528" spans="1:15" ht="12.5" customHeight="1" x14ac:dyDescent="0.35">
      <c r="A5528" s="61">
        <v>110</v>
      </c>
      <c r="B5528" s="61" t="s">
        <v>54</v>
      </c>
      <c r="C5528" s="70">
        <v>230.59209999999999</v>
      </c>
      <c r="D5528" s="59" t="s">
        <v>50</v>
      </c>
      <c r="E5528" s="61" t="s">
        <v>44</v>
      </c>
      <c r="F5528" s="61" t="s">
        <v>55</v>
      </c>
      <c r="G5528" s="61">
        <v>1E-4</v>
      </c>
      <c r="H5528" s="61">
        <f>IF(OR(G5528="",G5529="",G5530="",G5531=""),"",(SUMIF(A5528:A$7000,A5528,G5528:G$7000)))</f>
        <v>5.1699999999999989E-2</v>
      </c>
      <c r="I5528" s="61" t="str">
        <f t="shared" si="516"/>
        <v/>
      </c>
      <c r="J5528" s="61" t="str">
        <f t="shared" si="518"/>
        <v/>
      </c>
      <c r="K5528" s="61">
        <f t="array" ref="K5528">(MAX(IF($A5528=InsertVoiceSwitchActivateLOG!A$1:A$7000,InsertVoiceSwitchActivateLOG!H$1:H$7000,0)))</f>
        <v>6.8500000000000005E-2</v>
      </c>
      <c r="L5528" s="61" t="str">
        <f t="shared" si="517"/>
        <v/>
      </c>
      <c r="M5528" s="61">
        <f t="shared" si="521"/>
        <v>23.399999999980992</v>
      </c>
      <c r="N5528" s="59">
        <f t="shared" si="519"/>
        <v>110</v>
      </c>
      <c r="O5528" s="59">
        <f t="shared" si="520"/>
        <v>1</v>
      </c>
    </row>
    <row r="5529" spans="1:15" ht="12.5" customHeight="1" x14ac:dyDescent="0.35">
      <c r="A5529" s="2">
        <v>110</v>
      </c>
      <c r="B5529" s="2" t="s">
        <v>54</v>
      </c>
      <c r="C5529" s="69">
        <v>230.61189999999999</v>
      </c>
      <c r="D5529" t="s">
        <v>50</v>
      </c>
      <c r="E5529" s="2" t="s">
        <v>44</v>
      </c>
      <c r="F5529" s="2" t="s">
        <v>55</v>
      </c>
      <c r="G5529" s="2">
        <v>1E-4</v>
      </c>
      <c r="H5529" s="2">
        <f>IF(OR(G5529="",G5530="",G5531="",G5532=""),"",(SUMIF(A5529:A$7000,A5529,G5529:G$7000)))</f>
        <v>5.1599999999999993E-2</v>
      </c>
      <c r="I5529" s="55" t="str">
        <f t="shared" si="516"/>
        <v/>
      </c>
      <c r="J5529" s="61" t="str">
        <f t="shared" si="518"/>
        <v/>
      </c>
      <c r="K5529" s="55">
        <f t="array" ref="K5529">(MAX(IF($A5529=InsertVoiceSwitchActivateLOG!A$1:A$7000,InsertVoiceSwitchActivateLOG!H$1:H$7000,0)))</f>
        <v>6.8500000000000005E-2</v>
      </c>
      <c r="L5529" s="55" t="str">
        <f t="shared" si="517"/>
        <v/>
      </c>
      <c r="M5529" s="55">
        <f t="shared" si="521"/>
        <v>19.800000000003593</v>
      </c>
      <c r="N5529" s="59">
        <f t="shared" si="519"/>
        <v>110</v>
      </c>
      <c r="O5529" s="59">
        <f t="shared" si="520"/>
        <v>1</v>
      </c>
    </row>
    <row r="5530" spans="1:15" ht="12.5" customHeight="1" x14ac:dyDescent="0.35">
      <c r="A5530" s="61">
        <v>110</v>
      </c>
      <c r="B5530" s="61" t="s">
        <v>54</v>
      </c>
      <c r="C5530" s="70">
        <v>230.63249999999999</v>
      </c>
      <c r="D5530" s="59" t="s">
        <v>50</v>
      </c>
      <c r="E5530" s="61" t="s">
        <v>44</v>
      </c>
      <c r="F5530" s="61" t="s">
        <v>55</v>
      </c>
      <c r="G5530" s="61">
        <v>8.9999999999999998E-4</v>
      </c>
      <c r="H5530" s="61">
        <f>IF(OR(G5530="",G5531="",G5532="",G5533=""),"",(SUMIF(A5530:A$7000,A5530,G5530:G$7000)))</f>
        <v>5.149999999999999E-2</v>
      </c>
      <c r="I5530" s="61" t="str">
        <f t="shared" ref="I5530:I5593" si="522">IF(L5530="","",A5530)</f>
        <v/>
      </c>
      <c r="J5530" s="61" t="str">
        <f t="shared" si="518"/>
        <v/>
      </c>
      <c r="K5530" s="61">
        <f t="array" ref="K5530">(MAX(IF($A5530=InsertVoiceSwitchActivateLOG!A$1:A$7000,InsertVoiceSwitchActivateLOG!H$1:H$7000,0)))</f>
        <v>6.8500000000000005E-2</v>
      </c>
      <c r="L5530" s="61" t="str">
        <f t="shared" ref="L5530:L5593" si="523">IF(H5530="","",IF(AND(H5529="",H5528="",H5527=""),C5530,""))</f>
        <v/>
      </c>
      <c r="M5530" s="61">
        <f t="shared" si="521"/>
        <v>20.600000000001728</v>
      </c>
      <c r="N5530" s="59">
        <f t="shared" si="519"/>
        <v>110</v>
      </c>
      <c r="O5530" s="59">
        <f t="shared" si="520"/>
        <v>1</v>
      </c>
    </row>
    <row r="5531" spans="1:15" ht="12.5" customHeight="1" x14ac:dyDescent="0.35">
      <c r="A5531" s="2">
        <v>110</v>
      </c>
      <c r="B5531" s="2" t="s">
        <v>56</v>
      </c>
      <c r="C5531" s="69">
        <v>230.6551</v>
      </c>
      <c r="D5531" t="s">
        <v>50</v>
      </c>
      <c r="E5531" s="2" t="s">
        <v>44</v>
      </c>
      <c r="F5531" s="2" t="s">
        <v>55</v>
      </c>
      <c r="G5531" s="2">
        <v>2.5000000000000001E-3</v>
      </c>
      <c r="H5531" s="2">
        <f>IF(OR(G5531="",G5532="",G5533="",G5534=""),"",(SUMIF(A5531:A$7000,A5531,G5531:G$7000)))</f>
        <v>5.0599999999999992E-2</v>
      </c>
      <c r="I5531" s="55" t="str">
        <f t="shared" si="522"/>
        <v/>
      </c>
      <c r="J5531" s="61" t="str">
        <f t="shared" si="518"/>
        <v/>
      </c>
      <c r="K5531" s="55">
        <f t="array" ref="K5531">(MAX(IF($A5531=InsertVoiceSwitchActivateLOG!A$1:A$7000,InsertVoiceSwitchActivateLOG!H$1:H$7000,0)))</f>
        <v>6.8500000000000005E-2</v>
      </c>
      <c r="L5531" s="55" t="str">
        <f t="shared" si="523"/>
        <v/>
      </c>
      <c r="M5531" s="55">
        <f t="shared" si="521"/>
        <v>22.600000000011278</v>
      </c>
      <c r="N5531" s="59">
        <f t="shared" si="519"/>
        <v>110</v>
      </c>
      <c r="O5531" s="59">
        <f t="shared" si="520"/>
        <v>1</v>
      </c>
    </row>
    <row r="5532" spans="1:15" ht="12.5" customHeight="1" x14ac:dyDescent="0.35">
      <c r="A5532" s="61">
        <v>110</v>
      </c>
      <c r="B5532" s="61" t="s">
        <v>56</v>
      </c>
      <c r="C5532" s="70">
        <v>230.6772</v>
      </c>
      <c r="D5532" s="59" t="s">
        <v>50</v>
      </c>
      <c r="E5532" s="61" t="s">
        <v>44</v>
      </c>
      <c r="F5532" s="61" t="s">
        <v>55</v>
      </c>
      <c r="G5532" s="61">
        <v>7.9000000000000008E-3</v>
      </c>
      <c r="H5532" s="61">
        <f>IF(OR(G5532="",G5533="",G5534="",G5535=""),"",(SUMIF(A5532:A$7000,A5532,G5532:G$7000)))</f>
        <v>4.809999999999999E-2</v>
      </c>
      <c r="I5532" s="61" t="str">
        <f t="shared" si="522"/>
        <v/>
      </c>
      <c r="J5532" s="61" t="str">
        <f t="shared" si="518"/>
        <v/>
      </c>
      <c r="K5532" s="61">
        <f t="array" ref="K5532">(MAX(IF($A5532=InsertVoiceSwitchActivateLOG!A$1:A$7000,InsertVoiceSwitchActivateLOG!H$1:H$7000,0)))</f>
        <v>6.8500000000000005E-2</v>
      </c>
      <c r="L5532" s="61" t="str">
        <f t="shared" si="523"/>
        <v/>
      </c>
      <c r="M5532" s="61">
        <f t="shared" si="521"/>
        <v>22.099999999994679</v>
      </c>
      <c r="N5532" s="59">
        <f t="shared" si="519"/>
        <v>110</v>
      </c>
      <c r="O5532" s="59">
        <f t="shared" si="520"/>
        <v>-1</v>
      </c>
    </row>
    <row r="5533" spans="1:15" ht="12.5" customHeight="1" x14ac:dyDescent="0.35">
      <c r="A5533" s="2">
        <v>110</v>
      </c>
      <c r="B5533" s="2" t="s">
        <v>56</v>
      </c>
      <c r="C5533" s="69">
        <v>230.69839999999999</v>
      </c>
      <c r="D5533" t="s">
        <v>50</v>
      </c>
      <c r="E5533" s="2" t="s">
        <v>44</v>
      </c>
      <c r="F5533" s="2" t="s">
        <v>55</v>
      </c>
      <c r="G5533" s="2">
        <v>5.1999999999999998E-3</v>
      </c>
      <c r="H5533" s="2">
        <f>IF(OR(G5533="",G5534="",G5535="",G5536=""),"",(SUMIF(A5533:A$7000,A5533,G5533:G$7000)))</f>
        <v>4.0199999999999993E-2</v>
      </c>
      <c r="I5533" s="55" t="str">
        <f t="shared" si="522"/>
        <v/>
      </c>
      <c r="J5533" s="61" t="str">
        <f t="shared" si="518"/>
        <v/>
      </c>
      <c r="K5533" s="55">
        <f t="array" ref="K5533">(MAX(IF($A5533=InsertVoiceSwitchActivateLOG!A$1:A$7000,InsertVoiceSwitchActivateLOG!H$1:H$7000,0)))</f>
        <v>6.8500000000000005E-2</v>
      </c>
      <c r="L5533" s="55" t="str">
        <f t="shared" si="523"/>
        <v/>
      </c>
      <c r="M5533" s="55">
        <f t="shared" si="521"/>
        <v>21.199999999993224</v>
      </c>
      <c r="N5533" s="59">
        <f t="shared" si="519"/>
        <v>110</v>
      </c>
      <c r="O5533" s="59">
        <f t="shared" si="520"/>
        <v>1</v>
      </c>
    </row>
    <row r="5534" spans="1:15" ht="12.5" customHeight="1" x14ac:dyDescent="0.35">
      <c r="A5534" s="61">
        <v>110</v>
      </c>
      <c r="B5534" s="61" t="s">
        <v>56</v>
      </c>
      <c r="C5534" s="70">
        <v>230.71940000000001</v>
      </c>
      <c r="D5534" s="59" t="s">
        <v>50</v>
      </c>
      <c r="E5534" s="61" t="s">
        <v>44</v>
      </c>
      <c r="F5534" s="61" t="s">
        <v>55</v>
      </c>
      <c r="G5534" s="61">
        <v>5.4999999999999997E-3</v>
      </c>
      <c r="H5534" s="61">
        <f>IF(OR(G5534="",G5535="",G5536="",G5537=""),"",(SUMIF(A5534:A$7000,A5534,G5534:G$7000)))</f>
        <v>3.5000000000000003E-2</v>
      </c>
      <c r="I5534" s="61" t="str">
        <f t="shared" si="522"/>
        <v/>
      </c>
      <c r="J5534" s="61" t="str">
        <f t="shared" si="518"/>
        <v/>
      </c>
      <c r="K5534" s="61">
        <f t="array" ref="K5534">(MAX(IF($A5534=InsertVoiceSwitchActivateLOG!A$1:A$7000,InsertVoiceSwitchActivateLOG!H$1:H$7000,0)))</f>
        <v>6.8500000000000005E-2</v>
      </c>
      <c r="L5534" s="61" t="str">
        <f t="shared" si="523"/>
        <v/>
      </c>
      <c r="M5534" s="61">
        <f t="shared" si="521"/>
        <v>21.000000000015007</v>
      </c>
      <c r="N5534" s="59">
        <f t="shared" si="519"/>
        <v>110</v>
      </c>
      <c r="O5534" s="59">
        <f t="shared" si="520"/>
        <v>1</v>
      </c>
    </row>
    <row r="5535" spans="1:15" ht="12.5" customHeight="1" x14ac:dyDescent="0.35">
      <c r="A5535" s="2">
        <v>110</v>
      </c>
      <c r="B5535" s="2" t="s">
        <v>56</v>
      </c>
      <c r="C5535" s="69">
        <v>230.74359999999999</v>
      </c>
      <c r="D5535" t="s">
        <v>50</v>
      </c>
      <c r="E5535" s="2" t="s">
        <v>44</v>
      </c>
      <c r="F5535" s="2" t="s">
        <v>55</v>
      </c>
      <c r="G5535" s="2">
        <v>1.18E-2</v>
      </c>
      <c r="H5535" s="2">
        <f>IF(OR(G5535="",G5536="",G5537="",G5538=""),"",(SUMIF(A5535:A$7000,A5535,G5535:G$7000)))</f>
        <v>2.9500000000000002E-2</v>
      </c>
      <c r="I5535" s="55" t="str">
        <f t="shared" si="522"/>
        <v/>
      </c>
      <c r="J5535" s="61" t="str">
        <f t="shared" si="518"/>
        <v/>
      </c>
      <c r="K5535" s="55">
        <f t="array" ref="K5535">(MAX(IF($A5535=InsertVoiceSwitchActivateLOG!A$1:A$7000,InsertVoiceSwitchActivateLOG!H$1:H$7000,0)))</f>
        <v>6.8500000000000005E-2</v>
      </c>
      <c r="L5535" s="55" t="str">
        <f t="shared" si="523"/>
        <v/>
      </c>
      <c r="M5535" s="55">
        <f t="shared" si="521"/>
        <v>24.199999999979127</v>
      </c>
      <c r="N5535" s="59">
        <f t="shared" si="519"/>
        <v>110</v>
      </c>
      <c r="O5535" s="59">
        <f t="shared" si="520"/>
        <v>-1</v>
      </c>
    </row>
    <row r="5536" spans="1:15" ht="12.5" customHeight="1" x14ac:dyDescent="0.35">
      <c r="A5536" s="61">
        <v>110</v>
      </c>
      <c r="B5536" s="61" t="s">
        <v>56</v>
      </c>
      <c r="C5536" s="70">
        <v>230.7647</v>
      </c>
      <c r="D5536" s="59" t="s">
        <v>50</v>
      </c>
      <c r="E5536" s="61" t="s">
        <v>44</v>
      </c>
      <c r="F5536" s="61" t="s">
        <v>55</v>
      </c>
      <c r="G5536" s="61">
        <v>3.3999999999999998E-3</v>
      </c>
      <c r="H5536" s="61">
        <f>IF(OR(G5536="",G5537="",G5538="",G5539=""),"",(SUMIF(A5536:A$7000,A5536,G5536:G$7000)))</f>
        <v>1.77E-2</v>
      </c>
      <c r="I5536" s="61" t="str">
        <f t="shared" si="522"/>
        <v/>
      </c>
      <c r="J5536" s="61" t="str">
        <f t="shared" si="518"/>
        <v/>
      </c>
      <c r="K5536" s="61">
        <f t="array" ref="K5536">(MAX(IF($A5536=InsertVoiceSwitchActivateLOG!A$1:A$7000,InsertVoiceSwitchActivateLOG!H$1:H$7000,0)))</f>
        <v>6.8500000000000005E-2</v>
      </c>
      <c r="L5536" s="61" t="str">
        <f t="shared" si="523"/>
        <v/>
      </c>
      <c r="M5536" s="61">
        <f t="shared" si="521"/>
        <v>21.100000000018326</v>
      </c>
      <c r="N5536" s="59">
        <f t="shared" si="519"/>
        <v>110</v>
      </c>
      <c r="O5536" s="59">
        <f t="shared" si="520"/>
        <v>1</v>
      </c>
    </row>
    <row r="5537" spans="1:15" ht="12.5" customHeight="1" x14ac:dyDescent="0.35">
      <c r="A5537" s="2">
        <v>110</v>
      </c>
      <c r="B5537" s="2" t="s">
        <v>56</v>
      </c>
      <c r="C5537" s="69">
        <v>230.7868</v>
      </c>
      <c r="D5537" t="s">
        <v>50</v>
      </c>
      <c r="E5537" s="2" t="s">
        <v>44</v>
      </c>
      <c r="F5537" s="2" t="s">
        <v>55</v>
      </c>
      <c r="G5537" s="2">
        <v>4.3E-3</v>
      </c>
      <c r="H5537" s="2" t="str">
        <f>IF(OR(G5537="",G5538="",G5539="",G5540=""),"",(SUMIF(A5537:A$7000,A5537,G5537:G$7000)))</f>
        <v/>
      </c>
      <c r="I5537" s="55" t="str">
        <f t="shared" si="522"/>
        <v/>
      </c>
      <c r="J5537" s="61" t="str">
        <f t="shared" si="518"/>
        <v/>
      </c>
      <c r="K5537" s="55">
        <f t="array" ref="K5537">(MAX(IF($A5537=InsertVoiceSwitchActivateLOG!A$1:A$7000,InsertVoiceSwitchActivateLOG!H$1:H$7000,0)))</f>
        <v>6.8500000000000005E-2</v>
      </c>
      <c r="L5537" s="55" t="str">
        <f t="shared" si="523"/>
        <v/>
      </c>
      <c r="M5537" s="55">
        <f t="shared" si="521"/>
        <v>22.099999999994679</v>
      </c>
      <c r="N5537" s="59">
        <f t="shared" si="519"/>
        <v>110</v>
      </c>
      <c r="O5537" s="59">
        <f t="shared" si="520"/>
        <v>1</v>
      </c>
    </row>
    <row r="5538" spans="1:15" ht="12.5" customHeight="1" x14ac:dyDescent="0.35">
      <c r="A5538" s="61">
        <v>110</v>
      </c>
      <c r="B5538" s="61" t="s">
        <v>56</v>
      </c>
      <c r="C5538" s="70">
        <v>230.81290000000001</v>
      </c>
      <c r="D5538" s="59" t="s">
        <v>50</v>
      </c>
      <c r="E5538" s="61" t="s">
        <v>44</v>
      </c>
      <c r="F5538" s="61" t="s">
        <v>55</v>
      </c>
      <c r="G5538" s="61">
        <v>5.0000000000000001E-3</v>
      </c>
      <c r="H5538" s="61" t="str">
        <f>IF(OR(G5538="",G5539="",G5540="",G5541=""),"",(SUMIF(A5538:A$7000,A5538,G5538:G$7000)))</f>
        <v/>
      </c>
      <c r="I5538" s="61" t="str">
        <f t="shared" si="522"/>
        <v/>
      </c>
      <c r="J5538" s="61" t="str">
        <f t="shared" si="518"/>
        <v/>
      </c>
      <c r="K5538" s="61">
        <f t="array" ref="K5538">(MAX(IF($A5538=InsertVoiceSwitchActivateLOG!A$1:A$7000,InsertVoiceSwitchActivateLOG!H$1:H$7000,0)))</f>
        <v>6.8500000000000005E-2</v>
      </c>
      <c r="L5538" s="61" t="str">
        <f t="shared" si="523"/>
        <v/>
      </c>
      <c r="M5538" s="61">
        <f t="shared" si="521"/>
        <v>26.100000000013779</v>
      </c>
      <c r="N5538" s="59">
        <f t="shared" si="519"/>
        <v>110</v>
      </c>
      <c r="O5538" s="59">
        <f t="shared" si="520"/>
        <v>1</v>
      </c>
    </row>
    <row r="5539" spans="1:15" ht="12.5" customHeight="1" x14ac:dyDescent="0.35">
      <c r="A5539" s="2">
        <v>110</v>
      </c>
      <c r="B5539" s="2" t="s">
        <v>56</v>
      </c>
      <c r="C5539" s="69">
        <v>230.83680000000001</v>
      </c>
      <c r="D5539" t="s">
        <v>50</v>
      </c>
      <c r="E5539" s="2" t="s">
        <v>44</v>
      </c>
      <c r="F5539" s="2" t="s">
        <v>55</v>
      </c>
      <c r="G5539" s="2">
        <v>5.0000000000000001E-3</v>
      </c>
      <c r="H5539" s="2" t="str">
        <f>IF(OR(G5539="",G5540="",G5541="",G5542=""),"",(SUMIF(A5539:A$7000,A5539,G5539:G$7000)))</f>
        <v/>
      </c>
      <c r="I5539" s="55" t="str">
        <f t="shared" si="522"/>
        <v/>
      </c>
      <c r="J5539" s="61" t="str">
        <f t="shared" si="518"/>
        <v/>
      </c>
      <c r="K5539" s="55">
        <f t="array" ref="K5539">(MAX(IF($A5539=InsertVoiceSwitchActivateLOG!A$1:A$7000,InsertVoiceSwitchActivateLOG!H$1:H$7000,0)))</f>
        <v>6.8500000000000005E-2</v>
      </c>
      <c r="L5539" s="55" t="str">
        <f t="shared" si="523"/>
        <v/>
      </c>
      <c r="M5539" s="55">
        <f t="shared" si="521"/>
        <v>23.89999999999759</v>
      </c>
      <c r="N5539" s="59" t="str">
        <f t="shared" si="519"/>
        <v/>
      </c>
      <c r="O5539" s="59" t="str">
        <f t="shared" si="520"/>
        <v/>
      </c>
    </row>
    <row r="5540" spans="1:15" ht="12.5" customHeight="1" x14ac:dyDescent="0.35">
      <c r="A5540" s="61">
        <v>110</v>
      </c>
      <c r="B5540" s="61" t="s">
        <v>54</v>
      </c>
      <c r="C5540" s="70">
        <v>230.85849999999999</v>
      </c>
      <c r="D5540" s="59" t="s">
        <v>50</v>
      </c>
      <c r="E5540" s="61" t="s">
        <v>44</v>
      </c>
      <c r="F5540" s="61" t="s">
        <v>55</v>
      </c>
      <c r="G5540" s="61"/>
      <c r="H5540" s="61" t="str">
        <f>IF(OR(G5540="",G5541="",G5542="",G5543=""),"",(SUMIF(A5540:A$7000,A5540,G5540:G$7000)))</f>
        <v/>
      </c>
      <c r="I5540" s="61" t="str">
        <f t="shared" si="522"/>
        <v/>
      </c>
      <c r="J5540" s="61" t="str">
        <f t="shared" si="518"/>
        <v/>
      </c>
      <c r="K5540" s="61">
        <f t="array" ref="K5540">(MAX(IF($A5540=InsertVoiceSwitchActivateLOG!A$1:A$7000,InsertVoiceSwitchActivateLOG!H$1:H$7000,0)))</f>
        <v>6.8500000000000005E-2</v>
      </c>
      <c r="L5540" s="61" t="str">
        <f t="shared" si="523"/>
        <v/>
      </c>
      <c r="M5540" s="61">
        <f t="shared" si="521"/>
        <v>21.699999999981401</v>
      </c>
      <c r="N5540" s="59" t="str">
        <f t="shared" si="519"/>
        <v/>
      </c>
      <c r="O5540" s="59" t="str">
        <f t="shared" si="520"/>
        <v/>
      </c>
    </row>
    <row r="5541" spans="1:15" ht="12.5" customHeight="1" x14ac:dyDescent="0.35">
      <c r="A5541" s="2">
        <v>110</v>
      </c>
      <c r="B5541" s="2" t="s">
        <v>54</v>
      </c>
      <c r="C5541" s="69">
        <v>230.88059999999999</v>
      </c>
      <c r="D5541" t="s">
        <v>50</v>
      </c>
      <c r="E5541" s="2" t="s">
        <v>44</v>
      </c>
      <c r="F5541" s="2" t="s">
        <v>55</v>
      </c>
      <c r="G5541" s="2"/>
      <c r="H5541" s="2" t="str">
        <f>IF(OR(G5541="",G5542="",G5543="",G5544=""),"",(SUMIF(A5541:A$7000,A5541,G5541:G$7000)))</f>
        <v/>
      </c>
      <c r="I5541" s="55" t="str">
        <f t="shared" si="522"/>
        <v/>
      </c>
      <c r="J5541" s="61" t="str">
        <f t="shared" si="518"/>
        <v/>
      </c>
      <c r="K5541" s="55">
        <f t="array" ref="K5541">(MAX(IF($A5541=InsertVoiceSwitchActivateLOG!A$1:A$7000,InsertVoiceSwitchActivateLOG!H$1:H$7000,0)))</f>
        <v>6.8500000000000005E-2</v>
      </c>
      <c r="L5541" s="55" t="str">
        <f t="shared" si="523"/>
        <v/>
      </c>
      <c r="M5541" s="55">
        <f t="shared" si="521"/>
        <v>22.099999999994679</v>
      </c>
      <c r="N5541" s="59" t="str">
        <f t="shared" si="519"/>
        <v/>
      </c>
      <c r="O5541" s="59" t="str">
        <f t="shared" si="520"/>
        <v/>
      </c>
    </row>
    <row r="5542" spans="1:15" ht="12.5" customHeight="1" x14ac:dyDescent="0.35">
      <c r="A5542" s="61">
        <v>110</v>
      </c>
      <c r="B5542" s="61" t="s">
        <v>54</v>
      </c>
      <c r="C5542" s="70">
        <v>230.90369999999999</v>
      </c>
      <c r="D5542" s="59" t="s">
        <v>50</v>
      </c>
      <c r="E5542" s="61" t="s">
        <v>44</v>
      </c>
      <c r="F5542" s="61" t="s">
        <v>55</v>
      </c>
      <c r="G5542" s="61"/>
      <c r="H5542" s="61" t="str">
        <f>IF(OR(G5542="",G5543="",G5544="",G5545=""),"",(SUMIF(A5542:A$7000,A5542,G5542:G$7000)))</f>
        <v/>
      </c>
      <c r="I5542" s="61" t="str">
        <f t="shared" si="522"/>
        <v/>
      </c>
      <c r="J5542" s="61" t="str">
        <f t="shared" si="518"/>
        <v/>
      </c>
      <c r="K5542" s="61">
        <f t="array" ref="K5542">(MAX(IF($A5542=InsertVoiceSwitchActivateLOG!A$1:A$7000,InsertVoiceSwitchActivateLOG!H$1:H$7000,0)))</f>
        <v>6.8500000000000005E-2</v>
      </c>
      <c r="L5542" s="61" t="str">
        <f t="shared" si="523"/>
        <v/>
      </c>
      <c r="M5542" s="61">
        <f t="shared" si="521"/>
        <v>23.099999999999454</v>
      </c>
      <c r="N5542" s="59" t="str">
        <f t="shared" si="519"/>
        <v/>
      </c>
      <c r="O5542" s="59" t="str">
        <f t="shared" si="520"/>
        <v/>
      </c>
    </row>
    <row r="5543" spans="1:15" ht="12.5" customHeight="1" x14ac:dyDescent="0.35">
      <c r="A5543" s="2">
        <v>110</v>
      </c>
      <c r="B5543" s="2" t="s">
        <v>54</v>
      </c>
      <c r="C5543" s="69">
        <v>230.93</v>
      </c>
      <c r="D5543" t="s">
        <v>50</v>
      </c>
      <c r="E5543" s="2" t="s">
        <v>44</v>
      </c>
      <c r="F5543" s="2" t="s">
        <v>55</v>
      </c>
      <c r="G5543" s="2"/>
      <c r="H5543" s="2" t="str">
        <f>IF(OR(G5543="",G5544="",G5545="",G5546=""),"",(SUMIF(A5543:A$7000,A5543,G5543:G$7000)))</f>
        <v/>
      </c>
      <c r="I5543" s="55" t="str">
        <f t="shared" si="522"/>
        <v/>
      </c>
      <c r="J5543" s="61" t="str">
        <f t="shared" si="518"/>
        <v/>
      </c>
      <c r="K5543" s="55">
        <f t="array" ref="K5543">(MAX(IF($A5543=InsertVoiceSwitchActivateLOG!A$1:A$7000,InsertVoiceSwitchActivateLOG!H$1:H$7000,0)))</f>
        <v>6.8500000000000005E-2</v>
      </c>
      <c r="L5543" s="55" t="str">
        <f t="shared" si="523"/>
        <v/>
      </c>
      <c r="M5543" s="55">
        <f t="shared" si="521"/>
        <v>26.300000000020418</v>
      </c>
      <c r="N5543" s="59" t="str">
        <f t="shared" si="519"/>
        <v/>
      </c>
      <c r="O5543" s="59" t="str">
        <f t="shared" si="520"/>
        <v/>
      </c>
    </row>
    <row r="5544" spans="1:15" ht="12.5" customHeight="1" x14ac:dyDescent="0.35">
      <c r="A5544" s="61">
        <v>111</v>
      </c>
      <c r="B5544" s="61" t="s">
        <v>54</v>
      </c>
      <c r="C5544" s="70">
        <v>231.96440000000001</v>
      </c>
      <c r="D5544" s="59" t="s">
        <v>50</v>
      </c>
      <c r="E5544" s="61" t="s">
        <v>44</v>
      </c>
      <c r="F5544" s="61" t="s">
        <v>55</v>
      </c>
      <c r="G5544" s="61"/>
      <c r="H5544" s="61" t="str">
        <f>IF(OR(G5544="",G5545="",G5546="",G5547=""),"",(SUMIF(A5544:A$7000,A5544,G5544:G$7000)))</f>
        <v/>
      </c>
      <c r="I5544" s="61" t="str">
        <f t="shared" si="522"/>
        <v/>
      </c>
      <c r="J5544" s="61" t="str">
        <f t="shared" si="518"/>
        <v/>
      </c>
      <c r="K5544" s="61">
        <f t="array" ref="K5544">(MAX(IF($A5544=InsertVoiceSwitchActivateLOG!A$1:A$7000,InsertVoiceSwitchActivateLOG!H$1:H$7000,0)))</f>
        <v>1.8299999999999997E-2</v>
      </c>
      <c r="L5544" s="61" t="str">
        <f t="shared" si="523"/>
        <v/>
      </c>
      <c r="M5544" s="61">
        <f t="shared" si="521"/>
        <v>0</v>
      </c>
      <c r="N5544" s="59" t="str">
        <f t="shared" si="519"/>
        <v/>
      </c>
      <c r="O5544" s="59" t="str">
        <f t="shared" si="520"/>
        <v/>
      </c>
    </row>
    <row r="5545" spans="1:15" ht="12.5" customHeight="1" x14ac:dyDescent="0.35">
      <c r="A5545" s="2">
        <v>111</v>
      </c>
      <c r="B5545" s="2" t="s">
        <v>54</v>
      </c>
      <c r="C5545" s="69">
        <v>231.98</v>
      </c>
      <c r="D5545" t="s">
        <v>50</v>
      </c>
      <c r="E5545" s="2" t="s">
        <v>44</v>
      </c>
      <c r="F5545" s="2" t="s">
        <v>55</v>
      </c>
      <c r="G5545" s="2"/>
      <c r="H5545" s="2" t="str">
        <f>IF(OR(G5545="",G5546="",G5547="",G5548=""),"",(SUMIF(A5545:A$7000,A5545,G5545:G$7000)))</f>
        <v/>
      </c>
      <c r="I5545" s="55" t="str">
        <f t="shared" si="522"/>
        <v/>
      </c>
      <c r="J5545" s="61" t="str">
        <f t="shared" si="518"/>
        <v/>
      </c>
      <c r="K5545" s="55">
        <f t="array" ref="K5545">(MAX(IF($A5545=InsertVoiceSwitchActivateLOG!A$1:A$7000,InsertVoiceSwitchActivateLOG!H$1:H$7000,0)))</f>
        <v>1.8299999999999997E-2</v>
      </c>
      <c r="L5545" s="55" t="str">
        <f t="shared" si="523"/>
        <v/>
      </c>
      <c r="M5545" s="55">
        <f t="shared" si="521"/>
        <v>15.599999999977854</v>
      </c>
      <c r="N5545" s="59" t="str">
        <f t="shared" si="519"/>
        <v/>
      </c>
      <c r="O5545" s="59" t="str">
        <f t="shared" si="520"/>
        <v/>
      </c>
    </row>
    <row r="5546" spans="1:15" ht="12.5" customHeight="1" x14ac:dyDescent="0.35">
      <c r="A5546" s="61">
        <v>111</v>
      </c>
      <c r="B5546" s="61" t="s">
        <v>54</v>
      </c>
      <c r="C5546" s="70">
        <v>231.99690000000001</v>
      </c>
      <c r="D5546" s="59" t="s">
        <v>50</v>
      </c>
      <c r="E5546" s="61" t="s">
        <v>44</v>
      </c>
      <c r="F5546" s="61" t="s">
        <v>55</v>
      </c>
      <c r="G5546" s="61"/>
      <c r="H5546" s="61" t="str">
        <f>IF(OR(G5546="",G5547="",G5548="",G5549=""),"",(SUMIF(A5546:A$7000,A5546,G5546:G$7000)))</f>
        <v/>
      </c>
      <c r="I5546" s="61" t="str">
        <f t="shared" si="522"/>
        <v/>
      </c>
      <c r="J5546" s="61" t="str">
        <f t="shared" si="518"/>
        <v/>
      </c>
      <c r="K5546" s="61">
        <f t="array" ref="K5546">(MAX(IF($A5546=InsertVoiceSwitchActivateLOG!A$1:A$7000,InsertVoiceSwitchActivateLOG!H$1:H$7000,0)))</f>
        <v>1.8299999999999997E-2</v>
      </c>
      <c r="L5546" s="61" t="str">
        <f t="shared" si="523"/>
        <v/>
      </c>
      <c r="M5546" s="61">
        <f t="shared" si="521"/>
        <v>16.900000000021009</v>
      </c>
      <c r="N5546" s="59" t="str">
        <f t="shared" si="519"/>
        <v/>
      </c>
      <c r="O5546" s="59" t="str">
        <f t="shared" si="520"/>
        <v/>
      </c>
    </row>
    <row r="5547" spans="1:15" ht="12.5" customHeight="1" x14ac:dyDescent="0.35">
      <c r="A5547" s="2">
        <v>111</v>
      </c>
      <c r="B5547" s="2" t="s">
        <v>54</v>
      </c>
      <c r="C5547" s="69">
        <v>232.0127</v>
      </c>
      <c r="D5547" t="s">
        <v>50</v>
      </c>
      <c r="E5547" s="2" t="s">
        <v>44</v>
      </c>
      <c r="F5547" s="2" t="s">
        <v>55</v>
      </c>
      <c r="G5547" s="2"/>
      <c r="H5547" s="2" t="str">
        <f>IF(OR(G5547="",G5548="",G5549="",G5550=""),"",(SUMIF(A5547:A$7000,A5547,G5547:G$7000)))</f>
        <v/>
      </c>
      <c r="I5547" s="55" t="str">
        <f t="shared" si="522"/>
        <v/>
      </c>
      <c r="J5547" s="61" t="str">
        <f t="shared" si="518"/>
        <v/>
      </c>
      <c r="K5547" s="55">
        <f t="array" ref="K5547">(MAX(IF($A5547=InsertVoiceSwitchActivateLOG!A$1:A$7000,InsertVoiceSwitchActivateLOG!H$1:H$7000,0)))</f>
        <v>1.8299999999999997E-2</v>
      </c>
      <c r="L5547" s="55" t="str">
        <f t="shared" si="523"/>
        <v/>
      </c>
      <c r="M5547" s="55">
        <f t="shared" si="521"/>
        <v>15.799999999984493</v>
      </c>
      <c r="N5547" s="59" t="str">
        <f t="shared" si="519"/>
        <v/>
      </c>
      <c r="O5547" s="59" t="str">
        <f t="shared" si="520"/>
        <v/>
      </c>
    </row>
    <row r="5548" spans="1:15" ht="12.5" customHeight="1" x14ac:dyDescent="0.35">
      <c r="A5548" s="61">
        <v>111</v>
      </c>
      <c r="B5548" s="61" t="s">
        <v>54</v>
      </c>
      <c r="C5548" s="70">
        <v>232.03139999999999</v>
      </c>
      <c r="D5548" s="59" t="s">
        <v>50</v>
      </c>
      <c r="E5548" s="61" t="s">
        <v>44</v>
      </c>
      <c r="F5548" s="61" t="s">
        <v>55</v>
      </c>
      <c r="G5548" s="61"/>
      <c r="H5548" s="61" t="str">
        <f>IF(OR(G5548="",G5549="",G5550="",G5551=""),"",(SUMIF(A5548:A$7000,A5548,G5548:G$7000)))</f>
        <v/>
      </c>
      <c r="I5548" s="61" t="str">
        <f t="shared" si="522"/>
        <v/>
      </c>
      <c r="J5548" s="61" t="str">
        <f t="shared" si="518"/>
        <v/>
      </c>
      <c r="K5548" s="61">
        <f t="array" ref="K5548">(MAX(IF($A5548=InsertVoiceSwitchActivateLOG!A$1:A$7000,InsertVoiceSwitchActivateLOG!H$1:H$7000,0)))</f>
        <v>1.8299999999999997E-2</v>
      </c>
      <c r="L5548" s="61" t="str">
        <f t="shared" si="523"/>
        <v/>
      </c>
      <c r="M5548" s="61">
        <f t="shared" si="521"/>
        <v>18.699999999995498</v>
      </c>
      <c r="N5548" s="59" t="str">
        <f t="shared" si="519"/>
        <v/>
      </c>
      <c r="O5548" s="59" t="str">
        <f t="shared" si="520"/>
        <v/>
      </c>
    </row>
    <row r="5549" spans="1:15" ht="12.5" customHeight="1" x14ac:dyDescent="0.35">
      <c r="A5549" s="2">
        <v>111</v>
      </c>
      <c r="B5549" s="2" t="s">
        <v>54</v>
      </c>
      <c r="C5549" s="69">
        <v>232.0505</v>
      </c>
      <c r="D5549" t="s">
        <v>50</v>
      </c>
      <c r="E5549" s="2" t="s">
        <v>44</v>
      </c>
      <c r="F5549" s="2" t="s">
        <v>55</v>
      </c>
      <c r="G5549" s="2"/>
      <c r="H5549" s="2" t="str">
        <f>IF(OR(G5549="",G5550="",G5551="",G5552=""),"",(SUMIF(A5549:A$7000,A5549,G5549:G$7000)))</f>
        <v/>
      </c>
      <c r="I5549" s="55" t="str">
        <f t="shared" si="522"/>
        <v/>
      </c>
      <c r="J5549" s="61" t="str">
        <f t="shared" si="518"/>
        <v/>
      </c>
      <c r="K5549" s="55">
        <f t="array" ref="K5549">(MAX(IF($A5549=InsertVoiceSwitchActivateLOG!A$1:A$7000,InsertVoiceSwitchActivateLOG!H$1:H$7000,0)))</f>
        <v>1.8299999999999997E-2</v>
      </c>
      <c r="L5549" s="55" t="str">
        <f t="shared" si="523"/>
        <v/>
      </c>
      <c r="M5549" s="55">
        <f t="shared" si="521"/>
        <v>19.100000000008777</v>
      </c>
      <c r="N5549" s="59" t="str">
        <f t="shared" si="519"/>
        <v/>
      </c>
      <c r="O5549" s="59" t="str">
        <f t="shared" si="520"/>
        <v/>
      </c>
    </row>
    <row r="5550" spans="1:15" ht="12.5" customHeight="1" x14ac:dyDescent="0.35">
      <c r="A5550" s="61">
        <v>111</v>
      </c>
      <c r="B5550" s="61" t="s">
        <v>54</v>
      </c>
      <c r="C5550" s="70">
        <v>232.06899999999999</v>
      </c>
      <c r="D5550" s="59" t="s">
        <v>50</v>
      </c>
      <c r="E5550" s="61" t="s">
        <v>44</v>
      </c>
      <c r="F5550" s="61" t="s">
        <v>55</v>
      </c>
      <c r="G5550" s="61"/>
      <c r="H5550" s="61" t="str">
        <f>IF(OR(G5550="",G5551="",G5552="",G5553=""),"",(SUMIF(A5550:A$7000,A5550,G5550:G$7000)))</f>
        <v/>
      </c>
      <c r="I5550" s="61" t="str">
        <f t="shared" si="522"/>
        <v/>
      </c>
      <c r="J5550" s="61" t="str">
        <f t="shared" si="518"/>
        <v/>
      </c>
      <c r="K5550" s="61">
        <f t="array" ref="K5550">(MAX(IF($A5550=InsertVoiceSwitchActivateLOG!A$1:A$7000,InsertVoiceSwitchActivateLOG!H$1:H$7000,0)))</f>
        <v>1.8299999999999997E-2</v>
      </c>
      <c r="L5550" s="61" t="str">
        <f t="shared" si="523"/>
        <v/>
      </c>
      <c r="M5550" s="61">
        <f t="shared" si="521"/>
        <v>18.499999999988859</v>
      </c>
      <c r="N5550" s="59" t="str">
        <f t="shared" si="519"/>
        <v/>
      </c>
      <c r="O5550" s="59" t="str">
        <f t="shared" si="520"/>
        <v/>
      </c>
    </row>
    <row r="5551" spans="1:15" ht="12.5" customHeight="1" x14ac:dyDescent="0.35">
      <c r="A5551" s="2">
        <v>111</v>
      </c>
      <c r="B5551" s="2" t="s">
        <v>54</v>
      </c>
      <c r="C5551" s="69">
        <v>232.08879999999999</v>
      </c>
      <c r="D5551" t="s">
        <v>50</v>
      </c>
      <c r="E5551" s="2" t="s">
        <v>44</v>
      </c>
      <c r="F5551" s="2" t="s">
        <v>55</v>
      </c>
      <c r="G5551" s="2"/>
      <c r="H5551" s="2" t="str">
        <f>IF(OR(G5551="",G5552="",G5553="",G5554=""),"",(SUMIF(A5551:A$7000,A5551,G5551:G$7000)))</f>
        <v/>
      </c>
      <c r="I5551" s="55" t="str">
        <f t="shared" si="522"/>
        <v/>
      </c>
      <c r="J5551" s="61" t="str">
        <f t="shared" si="518"/>
        <v/>
      </c>
      <c r="K5551" s="55">
        <f t="array" ref="K5551">(MAX(IF($A5551=InsertVoiceSwitchActivateLOG!A$1:A$7000,InsertVoiceSwitchActivateLOG!H$1:H$7000,0)))</f>
        <v>1.8299999999999997E-2</v>
      </c>
      <c r="L5551" s="55" t="str">
        <f t="shared" si="523"/>
        <v/>
      </c>
      <c r="M5551" s="55">
        <f t="shared" si="521"/>
        <v>19.800000000003593</v>
      </c>
      <c r="N5551" s="59" t="str">
        <f t="shared" si="519"/>
        <v/>
      </c>
      <c r="O5551" s="59" t="str">
        <f t="shared" si="520"/>
        <v/>
      </c>
    </row>
    <row r="5552" spans="1:15" ht="12.5" customHeight="1" x14ac:dyDescent="0.35">
      <c r="A5552" s="61">
        <v>111</v>
      </c>
      <c r="B5552" s="61" t="s">
        <v>54</v>
      </c>
      <c r="C5552" s="70">
        <v>232.108</v>
      </c>
      <c r="D5552" s="59" t="s">
        <v>50</v>
      </c>
      <c r="E5552" s="61" t="s">
        <v>44</v>
      </c>
      <c r="F5552" s="61" t="s">
        <v>55</v>
      </c>
      <c r="G5552" s="61"/>
      <c r="H5552" s="61" t="str">
        <f>IF(OR(G5552="",G5553="",G5554="",G5555=""),"",(SUMIF(A5552:A$7000,A5552,G5552:G$7000)))</f>
        <v/>
      </c>
      <c r="I5552" s="61" t="str">
        <f t="shared" si="522"/>
        <v/>
      </c>
      <c r="J5552" s="61" t="str">
        <f t="shared" si="518"/>
        <v/>
      </c>
      <c r="K5552" s="61">
        <f t="array" ref="K5552">(MAX(IF($A5552=InsertVoiceSwitchActivateLOG!A$1:A$7000,InsertVoiceSwitchActivateLOG!H$1:H$7000,0)))</f>
        <v>1.8299999999999997E-2</v>
      </c>
      <c r="L5552" s="61" t="str">
        <f t="shared" si="523"/>
        <v/>
      </c>
      <c r="M5552" s="61">
        <f t="shared" si="521"/>
        <v>19.200000000012096</v>
      </c>
      <c r="N5552" s="59" t="str">
        <f t="shared" si="519"/>
        <v/>
      </c>
      <c r="O5552" s="59" t="str">
        <f t="shared" si="520"/>
        <v/>
      </c>
    </row>
    <row r="5553" spans="1:15" ht="12.5" customHeight="1" x14ac:dyDescent="0.35">
      <c r="A5553" s="2">
        <v>111</v>
      </c>
      <c r="B5553" s="2" t="s">
        <v>54</v>
      </c>
      <c r="C5553" s="69">
        <v>232.13329999999999</v>
      </c>
      <c r="D5553" t="s">
        <v>50</v>
      </c>
      <c r="E5553" s="2" t="s">
        <v>44</v>
      </c>
      <c r="F5553" s="2" t="s">
        <v>55</v>
      </c>
      <c r="G5553" s="2"/>
      <c r="H5553" s="2" t="str">
        <f>IF(OR(G5553="",G5554="",G5555="",G5556=""),"",(SUMIF(A5553:A$7000,A5553,G5553:G$7000)))</f>
        <v/>
      </c>
      <c r="I5553" s="55" t="str">
        <f t="shared" si="522"/>
        <v/>
      </c>
      <c r="J5553" s="61" t="str">
        <f t="shared" si="518"/>
        <v/>
      </c>
      <c r="K5553" s="55">
        <f t="array" ref="K5553">(MAX(IF($A5553=InsertVoiceSwitchActivateLOG!A$1:A$7000,InsertVoiceSwitchActivateLOG!H$1:H$7000,0)))</f>
        <v>1.8299999999999997E-2</v>
      </c>
      <c r="L5553" s="55" t="str">
        <f t="shared" si="523"/>
        <v/>
      </c>
      <c r="M5553" s="55">
        <f t="shared" si="521"/>
        <v>25.299999999987222</v>
      </c>
      <c r="N5553" s="59" t="str">
        <f t="shared" si="519"/>
        <v/>
      </c>
      <c r="O5553" s="59" t="str">
        <f t="shared" si="520"/>
        <v/>
      </c>
    </row>
    <row r="5554" spans="1:15" ht="12.5" customHeight="1" x14ac:dyDescent="0.35">
      <c r="A5554" s="61">
        <v>111</v>
      </c>
      <c r="B5554" s="61" t="s">
        <v>54</v>
      </c>
      <c r="C5554" s="70">
        <v>232.16409999999999</v>
      </c>
      <c r="D5554" s="59" t="s">
        <v>50</v>
      </c>
      <c r="E5554" s="61" t="s">
        <v>44</v>
      </c>
      <c r="F5554" s="61" t="s">
        <v>55</v>
      </c>
      <c r="G5554" s="61"/>
      <c r="H5554" s="61" t="str">
        <f>IF(OR(G5554="",G5555="",G5556="",G5557=""),"",(SUMIF(A5554:A$7000,A5554,G5554:G$7000)))</f>
        <v/>
      </c>
      <c r="I5554" s="61" t="str">
        <f t="shared" si="522"/>
        <v/>
      </c>
      <c r="J5554" s="61" t="str">
        <f t="shared" si="518"/>
        <v/>
      </c>
      <c r="K5554" s="61">
        <f t="array" ref="K5554">(MAX(IF($A5554=InsertVoiceSwitchActivateLOG!A$1:A$7000,InsertVoiceSwitchActivateLOG!H$1:H$7000,0)))</f>
        <v>1.8299999999999997E-2</v>
      </c>
      <c r="L5554" s="61" t="str">
        <f t="shared" si="523"/>
        <v/>
      </c>
      <c r="M5554" s="61">
        <f t="shared" si="521"/>
        <v>30.799999999999272</v>
      </c>
      <c r="N5554" s="59" t="str">
        <f t="shared" si="519"/>
        <v/>
      </c>
      <c r="O5554" s="59" t="str">
        <f t="shared" si="520"/>
        <v/>
      </c>
    </row>
    <row r="5555" spans="1:15" ht="12.5" customHeight="1" x14ac:dyDescent="0.35">
      <c r="A5555" s="2">
        <v>111</v>
      </c>
      <c r="B5555" s="2" t="s">
        <v>54</v>
      </c>
      <c r="C5555" s="69">
        <v>232.1831</v>
      </c>
      <c r="D5555" t="s">
        <v>50</v>
      </c>
      <c r="E5555" s="2" t="s">
        <v>44</v>
      </c>
      <c r="F5555" s="2" t="s">
        <v>55</v>
      </c>
      <c r="G5555" s="2"/>
      <c r="H5555" s="2" t="str">
        <f>IF(OR(G5555="",G5556="",G5557="",G5558=""),"",(SUMIF(A5555:A$7000,A5555,G5555:G$7000)))</f>
        <v/>
      </c>
      <c r="I5555" s="55" t="str">
        <f t="shared" si="522"/>
        <v/>
      </c>
      <c r="J5555" s="61" t="str">
        <f t="shared" si="518"/>
        <v/>
      </c>
      <c r="K5555" s="55">
        <f t="array" ref="K5555">(MAX(IF($A5555=InsertVoiceSwitchActivateLOG!A$1:A$7000,InsertVoiceSwitchActivateLOG!H$1:H$7000,0)))</f>
        <v>1.8299999999999997E-2</v>
      </c>
      <c r="L5555" s="55" t="str">
        <f t="shared" si="523"/>
        <v/>
      </c>
      <c r="M5555" s="55">
        <f t="shared" si="521"/>
        <v>19.000000000005457</v>
      </c>
      <c r="N5555" s="59" t="str">
        <f t="shared" si="519"/>
        <v/>
      </c>
      <c r="O5555" s="59" t="str">
        <f t="shared" si="520"/>
        <v/>
      </c>
    </row>
    <row r="5556" spans="1:15" ht="12.5" customHeight="1" x14ac:dyDescent="0.35">
      <c r="A5556" s="61">
        <v>111</v>
      </c>
      <c r="B5556" s="61" t="s">
        <v>54</v>
      </c>
      <c r="C5556" s="70">
        <v>232.19800000000001</v>
      </c>
      <c r="D5556" s="59" t="s">
        <v>50</v>
      </c>
      <c r="E5556" s="61" t="s">
        <v>44</v>
      </c>
      <c r="F5556" s="61" t="s">
        <v>55</v>
      </c>
      <c r="G5556" s="61"/>
      <c r="H5556" s="61" t="str">
        <f>IF(OR(G5556="",G5557="",G5558="",G5559=""),"",(SUMIF(A5556:A$7000,A5556,G5556:G$7000)))</f>
        <v/>
      </c>
      <c r="I5556" s="61" t="str">
        <f t="shared" si="522"/>
        <v/>
      </c>
      <c r="J5556" s="61" t="str">
        <f t="shared" si="518"/>
        <v/>
      </c>
      <c r="K5556" s="61">
        <f t="array" ref="K5556">(MAX(IF($A5556=InsertVoiceSwitchActivateLOG!A$1:A$7000,InsertVoiceSwitchActivateLOG!H$1:H$7000,0)))</f>
        <v>1.8299999999999997E-2</v>
      </c>
      <c r="L5556" s="61" t="str">
        <f t="shared" si="523"/>
        <v/>
      </c>
      <c r="M5556" s="61">
        <f t="shared" si="521"/>
        <v>14.90000000001146</v>
      </c>
      <c r="N5556" s="59" t="str">
        <f t="shared" si="519"/>
        <v/>
      </c>
      <c r="O5556" s="59" t="str">
        <f t="shared" si="520"/>
        <v/>
      </c>
    </row>
    <row r="5557" spans="1:15" ht="12.5" customHeight="1" x14ac:dyDescent="0.35">
      <c r="A5557" s="2">
        <v>111</v>
      </c>
      <c r="B5557" s="2" t="s">
        <v>54</v>
      </c>
      <c r="C5557" s="69">
        <v>232.21780000000001</v>
      </c>
      <c r="D5557" t="s">
        <v>50</v>
      </c>
      <c r="E5557" s="2" t="s">
        <v>44</v>
      </c>
      <c r="F5557" s="2" t="s">
        <v>55</v>
      </c>
      <c r="G5557" s="2">
        <v>1E-4</v>
      </c>
      <c r="H5557" s="2" t="str">
        <f>IF(OR(G5557="",G5558="",G5559="",G5560=""),"",(SUMIF(A5557:A$7000,A5557,G5557:G$7000)))</f>
        <v/>
      </c>
      <c r="I5557" s="55" t="str">
        <f t="shared" si="522"/>
        <v/>
      </c>
      <c r="J5557" s="61" t="str">
        <f t="shared" si="518"/>
        <v/>
      </c>
      <c r="K5557" s="55">
        <f t="array" ref="K5557">(MAX(IF($A5557=InsertVoiceSwitchActivateLOG!A$1:A$7000,InsertVoiceSwitchActivateLOG!H$1:H$7000,0)))</f>
        <v>1.8299999999999997E-2</v>
      </c>
      <c r="L5557" s="55" t="str">
        <f t="shared" si="523"/>
        <v/>
      </c>
      <c r="M5557" s="55">
        <f t="shared" si="521"/>
        <v>19.800000000003593</v>
      </c>
      <c r="N5557" s="59" t="str">
        <f t="shared" si="519"/>
        <v/>
      </c>
      <c r="O5557" s="59" t="str">
        <f t="shared" si="520"/>
        <v/>
      </c>
    </row>
    <row r="5558" spans="1:15" ht="12.5" customHeight="1" x14ac:dyDescent="0.35">
      <c r="A5558" s="61">
        <v>111</v>
      </c>
      <c r="B5558" s="61" t="s">
        <v>54</v>
      </c>
      <c r="C5558" s="70">
        <v>232.24680000000001</v>
      </c>
      <c r="D5558" s="59" t="s">
        <v>50</v>
      </c>
      <c r="E5558" s="61" t="s">
        <v>44</v>
      </c>
      <c r="F5558" s="61" t="s">
        <v>55</v>
      </c>
      <c r="G5558" s="61"/>
      <c r="H5558" s="61" t="str">
        <f>IF(OR(G5558="",G5559="",G5560="",G5561=""),"",(SUMIF(A5558:A$7000,A5558,G5558:G$7000)))</f>
        <v/>
      </c>
      <c r="I5558" s="61" t="str">
        <f t="shared" si="522"/>
        <v/>
      </c>
      <c r="J5558" s="61" t="str">
        <f t="shared" si="518"/>
        <v/>
      </c>
      <c r="K5558" s="61">
        <f t="array" ref="K5558">(MAX(IF($A5558=InsertVoiceSwitchActivateLOG!A$1:A$7000,InsertVoiceSwitchActivateLOG!H$1:H$7000,0)))</f>
        <v>1.8299999999999997E-2</v>
      </c>
      <c r="L5558" s="61" t="str">
        <f t="shared" si="523"/>
        <v/>
      </c>
      <c r="M5558" s="61">
        <f t="shared" si="521"/>
        <v>28.999999999996362</v>
      </c>
      <c r="N5558" s="59" t="str">
        <f t="shared" si="519"/>
        <v/>
      </c>
      <c r="O5558" s="59" t="str">
        <f t="shared" si="520"/>
        <v/>
      </c>
    </row>
    <row r="5559" spans="1:15" ht="12.5" customHeight="1" x14ac:dyDescent="0.35">
      <c r="A5559" s="2">
        <v>111</v>
      </c>
      <c r="B5559" s="2" t="s">
        <v>54</v>
      </c>
      <c r="C5559" s="69">
        <v>232.2696</v>
      </c>
      <c r="D5559" t="s">
        <v>50</v>
      </c>
      <c r="E5559" s="2" t="s">
        <v>44</v>
      </c>
      <c r="F5559" s="2" t="s">
        <v>55</v>
      </c>
      <c r="G5559" s="2"/>
      <c r="H5559" s="2" t="str">
        <f>IF(OR(G5559="",G5560="",G5561="",G5562=""),"",(SUMIF(A5559:A$7000,A5559,G5559:G$7000)))</f>
        <v/>
      </c>
      <c r="I5559" s="55" t="str">
        <f t="shared" si="522"/>
        <v/>
      </c>
      <c r="J5559" s="61" t="str">
        <f t="shared" si="518"/>
        <v/>
      </c>
      <c r="K5559" s="55">
        <f t="array" ref="K5559">(MAX(IF($A5559=InsertVoiceSwitchActivateLOG!A$1:A$7000,InsertVoiceSwitchActivateLOG!H$1:H$7000,0)))</f>
        <v>1.8299999999999997E-2</v>
      </c>
      <c r="L5559" s="55" t="str">
        <f t="shared" si="523"/>
        <v/>
      </c>
      <c r="M5559" s="55">
        <f t="shared" si="521"/>
        <v>22.799999999989495</v>
      </c>
      <c r="N5559" s="59" t="str">
        <f t="shared" si="519"/>
        <v/>
      </c>
      <c r="O5559" s="59" t="str">
        <f t="shared" si="520"/>
        <v/>
      </c>
    </row>
    <row r="5560" spans="1:15" ht="12.5" customHeight="1" x14ac:dyDescent="0.35">
      <c r="A5560" s="61">
        <v>111</v>
      </c>
      <c r="B5560" s="61" t="s">
        <v>54</v>
      </c>
      <c r="C5560" s="70">
        <v>232.28829999999999</v>
      </c>
      <c r="D5560" s="59" t="s">
        <v>50</v>
      </c>
      <c r="E5560" s="61" t="s">
        <v>44</v>
      </c>
      <c r="F5560" s="61" t="s">
        <v>55</v>
      </c>
      <c r="G5560" s="61"/>
      <c r="H5560" s="61" t="str">
        <f>IF(OR(G5560="",G5561="",G5562="",G5563=""),"",(SUMIF(A5560:A$7000,A5560,G5560:G$7000)))</f>
        <v/>
      </c>
      <c r="I5560" s="61" t="str">
        <f t="shared" si="522"/>
        <v/>
      </c>
      <c r="J5560" s="61" t="str">
        <f t="shared" si="518"/>
        <v/>
      </c>
      <c r="K5560" s="61">
        <f t="array" ref="K5560">(MAX(IF($A5560=InsertVoiceSwitchActivateLOG!A$1:A$7000,InsertVoiceSwitchActivateLOG!H$1:H$7000,0)))</f>
        <v>1.8299999999999997E-2</v>
      </c>
      <c r="L5560" s="61" t="str">
        <f t="shared" si="523"/>
        <v/>
      </c>
      <c r="M5560" s="61">
        <f t="shared" si="521"/>
        <v>18.699999999995498</v>
      </c>
      <c r="N5560" s="59" t="str">
        <f t="shared" si="519"/>
        <v/>
      </c>
      <c r="O5560" s="59" t="str">
        <f t="shared" si="520"/>
        <v/>
      </c>
    </row>
    <row r="5561" spans="1:15" ht="12.5" customHeight="1" x14ac:dyDescent="0.35">
      <c r="A5561" s="2">
        <v>111</v>
      </c>
      <c r="B5561" s="2" t="s">
        <v>54</v>
      </c>
      <c r="C5561" s="69">
        <v>232.3073</v>
      </c>
      <c r="D5561" t="s">
        <v>50</v>
      </c>
      <c r="E5561" s="2" t="s">
        <v>44</v>
      </c>
      <c r="F5561" s="2" t="s">
        <v>55</v>
      </c>
      <c r="G5561" s="2"/>
      <c r="H5561" s="2" t="str">
        <f>IF(OR(G5561="",G5562="",G5563="",G5564=""),"",(SUMIF(A5561:A$7000,A5561,G5561:G$7000)))</f>
        <v/>
      </c>
      <c r="I5561" s="55" t="str">
        <f t="shared" si="522"/>
        <v/>
      </c>
      <c r="J5561" s="61" t="str">
        <f t="shared" si="518"/>
        <v/>
      </c>
      <c r="K5561" s="55">
        <f t="array" ref="K5561">(MAX(IF($A5561=InsertVoiceSwitchActivateLOG!A$1:A$7000,InsertVoiceSwitchActivateLOG!H$1:H$7000,0)))</f>
        <v>1.8299999999999997E-2</v>
      </c>
      <c r="L5561" s="55" t="str">
        <f t="shared" si="523"/>
        <v/>
      </c>
      <c r="M5561" s="55">
        <f t="shared" si="521"/>
        <v>19.000000000005457</v>
      </c>
      <c r="N5561" s="59" t="str">
        <f t="shared" si="519"/>
        <v/>
      </c>
      <c r="O5561" s="59" t="str">
        <f t="shared" si="520"/>
        <v/>
      </c>
    </row>
    <row r="5562" spans="1:15" ht="12.5" customHeight="1" x14ac:dyDescent="0.35">
      <c r="A5562" s="61">
        <v>111</v>
      </c>
      <c r="B5562" s="61" t="s">
        <v>54</v>
      </c>
      <c r="C5562" s="70">
        <v>232.33009999999999</v>
      </c>
      <c r="D5562" s="59" t="s">
        <v>50</v>
      </c>
      <c r="E5562" s="61" t="s">
        <v>44</v>
      </c>
      <c r="F5562" s="61" t="s">
        <v>55</v>
      </c>
      <c r="G5562" s="61"/>
      <c r="H5562" s="61" t="str">
        <f>IF(OR(G5562="",G5563="",G5564="",G5565=""),"",(SUMIF(A5562:A$7000,A5562,G5562:G$7000)))</f>
        <v/>
      </c>
      <c r="I5562" s="61" t="str">
        <f t="shared" si="522"/>
        <v/>
      </c>
      <c r="J5562" s="61" t="str">
        <f t="shared" si="518"/>
        <v/>
      </c>
      <c r="K5562" s="61">
        <f t="array" ref="K5562">(MAX(IF($A5562=InsertVoiceSwitchActivateLOG!A$1:A$7000,InsertVoiceSwitchActivateLOG!H$1:H$7000,0)))</f>
        <v>1.8299999999999997E-2</v>
      </c>
      <c r="L5562" s="61" t="str">
        <f t="shared" si="523"/>
        <v/>
      </c>
      <c r="M5562" s="61">
        <f t="shared" si="521"/>
        <v>22.799999999989495</v>
      </c>
      <c r="N5562" s="59" t="str">
        <f t="shared" si="519"/>
        <v/>
      </c>
      <c r="O5562" s="59" t="str">
        <f t="shared" si="520"/>
        <v/>
      </c>
    </row>
    <row r="5563" spans="1:15" ht="12.5" customHeight="1" x14ac:dyDescent="0.35">
      <c r="A5563" s="2">
        <v>111</v>
      </c>
      <c r="B5563" s="2" t="s">
        <v>54</v>
      </c>
      <c r="C5563" s="69">
        <v>232.35050000000001</v>
      </c>
      <c r="D5563" t="s">
        <v>50</v>
      </c>
      <c r="E5563" s="2" t="s">
        <v>44</v>
      </c>
      <c r="F5563" s="2" t="s">
        <v>55</v>
      </c>
      <c r="G5563" s="2"/>
      <c r="H5563" s="2" t="str">
        <f>IF(OR(G5563="",G5564="",G5565="",G5566=""),"",(SUMIF(A5563:A$7000,A5563,G5563:G$7000)))</f>
        <v/>
      </c>
      <c r="I5563" s="55" t="str">
        <f t="shared" si="522"/>
        <v/>
      </c>
      <c r="J5563" s="61" t="str">
        <f t="shared" si="518"/>
        <v/>
      </c>
      <c r="K5563" s="55">
        <f t="array" ref="K5563">(MAX(IF($A5563=InsertVoiceSwitchActivateLOG!A$1:A$7000,InsertVoiceSwitchActivateLOG!H$1:H$7000,0)))</f>
        <v>1.8299999999999997E-2</v>
      </c>
      <c r="L5563" s="55" t="str">
        <f t="shared" si="523"/>
        <v/>
      </c>
      <c r="M5563" s="55">
        <f t="shared" si="521"/>
        <v>20.40000000002351</v>
      </c>
      <c r="N5563" s="59" t="str">
        <f t="shared" si="519"/>
        <v/>
      </c>
      <c r="O5563" s="59" t="str">
        <f t="shared" si="520"/>
        <v/>
      </c>
    </row>
    <row r="5564" spans="1:15" ht="12.5" customHeight="1" x14ac:dyDescent="0.35">
      <c r="A5564" s="61">
        <v>111</v>
      </c>
      <c r="B5564" s="61" t="s">
        <v>54</v>
      </c>
      <c r="C5564" s="70">
        <v>232.37569999999999</v>
      </c>
      <c r="D5564" s="59" t="s">
        <v>50</v>
      </c>
      <c r="E5564" s="61" t="s">
        <v>44</v>
      </c>
      <c r="F5564" s="61" t="s">
        <v>55</v>
      </c>
      <c r="G5564" s="61"/>
      <c r="H5564" s="61" t="str">
        <f>IF(OR(G5564="",G5565="",G5566="",G5567=""),"",(SUMIF(A5564:A$7000,A5564,G5564:G$7000)))</f>
        <v/>
      </c>
      <c r="I5564" s="61" t="str">
        <f t="shared" si="522"/>
        <v/>
      </c>
      <c r="J5564" s="61" t="str">
        <f t="shared" si="518"/>
        <v/>
      </c>
      <c r="K5564" s="61">
        <f t="array" ref="K5564">(MAX(IF($A5564=InsertVoiceSwitchActivateLOG!A$1:A$7000,InsertVoiceSwitchActivateLOG!H$1:H$7000,0)))</f>
        <v>1.8299999999999997E-2</v>
      </c>
      <c r="L5564" s="61" t="str">
        <f t="shared" si="523"/>
        <v/>
      </c>
      <c r="M5564" s="61">
        <f t="shared" si="521"/>
        <v>25.199999999983902</v>
      </c>
      <c r="N5564" s="59" t="str">
        <f t="shared" si="519"/>
        <v/>
      </c>
      <c r="O5564" s="59" t="str">
        <f t="shared" si="520"/>
        <v/>
      </c>
    </row>
    <row r="5565" spans="1:15" ht="12.5" customHeight="1" x14ac:dyDescent="0.35">
      <c r="A5565" s="2">
        <v>111</v>
      </c>
      <c r="B5565" s="2" t="s">
        <v>54</v>
      </c>
      <c r="C5565" s="69">
        <v>232.3955</v>
      </c>
      <c r="D5565" t="s">
        <v>50</v>
      </c>
      <c r="E5565" s="2" t="s">
        <v>44</v>
      </c>
      <c r="F5565" s="2" t="s">
        <v>55</v>
      </c>
      <c r="G5565" s="2"/>
      <c r="H5565" s="2" t="str">
        <f>IF(OR(G5565="",G5566="",G5567="",G5568=""),"",(SUMIF(A5565:A$7000,A5565,G5565:G$7000)))</f>
        <v/>
      </c>
      <c r="I5565" s="55" t="str">
        <f t="shared" si="522"/>
        <v/>
      </c>
      <c r="J5565" s="61" t="str">
        <f t="shared" si="518"/>
        <v/>
      </c>
      <c r="K5565" s="55">
        <f t="array" ref="K5565">(MAX(IF($A5565=InsertVoiceSwitchActivateLOG!A$1:A$7000,InsertVoiceSwitchActivateLOG!H$1:H$7000,0)))</f>
        <v>1.8299999999999997E-2</v>
      </c>
      <c r="L5565" s="55" t="str">
        <f t="shared" si="523"/>
        <v/>
      </c>
      <c r="M5565" s="55">
        <f t="shared" si="521"/>
        <v>19.800000000003593</v>
      </c>
      <c r="N5565" s="59" t="str">
        <f t="shared" si="519"/>
        <v/>
      </c>
      <c r="O5565" s="59" t="str">
        <f t="shared" si="520"/>
        <v/>
      </c>
    </row>
    <row r="5566" spans="1:15" ht="12.5" customHeight="1" x14ac:dyDescent="0.35">
      <c r="A5566" s="61">
        <v>111</v>
      </c>
      <c r="B5566" s="61" t="s">
        <v>54</v>
      </c>
      <c r="C5566" s="70">
        <v>232.41159999999999</v>
      </c>
      <c r="D5566" s="59" t="s">
        <v>50</v>
      </c>
      <c r="E5566" s="61" t="s">
        <v>44</v>
      </c>
      <c r="F5566" s="61" t="s">
        <v>55</v>
      </c>
      <c r="G5566" s="61"/>
      <c r="H5566" s="61" t="str">
        <f>IF(OR(G5566="",G5567="",G5568="",G5569=""),"",(SUMIF(A5566:A$7000,A5566,G5566:G$7000)))</f>
        <v/>
      </c>
      <c r="I5566" s="61" t="str">
        <f t="shared" si="522"/>
        <v/>
      </c>
      <c r="J5566" s="61" t="str">
        <f t="shared" si="518"/>
        <v/>
      </c>
      <c r="K5566" s="61">
        <f t="array" ref="K5566">(MAX(IF($A5566=InsertVoiceSwitchActivateLOG!A$1:A$7000,InsertVoiceSwitchActivateLOG!H$1:H$7000,0)))</f>
        <v>1.8299999999999997E-2</v>
      </c>
      <c r="L5566" s="61" t="str">
        <f t="shared" si="523"/>
        <v/>
      </c>
      <c r="M5566" s="61">
        <f t="shared" si="521"/>
        <v>16.099999999994452</v>
      </c>
      <c r="N5566" s="59" t="str">
        <f t="shared" si="519"/>
        <v/>
      </c>
      <c r="O5566" s="59" t="str">
        <f t="shared" si="520"/>
        <v/>
      </c>
    </row>
    <row r="5567" spans="1:15" ht="12.5" customHeight="1" x14ac:dyDescent="0.35">
      <c r="A5567" s="2">
        <v>111</v>
      </c>
      <c r="B5567" s="2" t="s">
        <v>54</v>
      </c>
      <c r="C5567" s="69">
        <v>232.42779999999999</v>
      </c>
      <c r="D5567" t="s">
        <v>50</v>
      </c>
      <c r="E5567" s="2" t="s">
        <v>44</v>
      </c>
      <c r="F5567" s="2" t="s">
        <v>55</v>
      </c>
      <c r="G5567" s="2">
        <v>2.0000000000000001E-4</v>
      </c>
      <c r="H5567" s="2">
        <f>IF(OR(G5567="",G5568="",G5569="",G5570=""),"",(SUMIF(A5567:A$7000,A5567,G5567:G$7000)))</f>
        <v>1.8299999999999997E-2</v>
      </c>
      <c r="I5567" s="55">
        <f t="shared" si="522"/>
        <v>111</v>
      </c>
      <c r="J5567" s="61" t="str">
        <f t="shared" si="518"/>
        <v>TaskC</v>
      </c>
      <c r="K5567" s="55">
        <f t="array" ref="K5567">(MAX(IF($A5567=InsertVoiceSwitchActivateLOG!A$1:A$7000,InsertVoiceSwitchActivateLOG!H$1:H$7000,0)))</f>
        <v>1.8299999999999997E-2</v>
      </c>
      <c r="L5567" s="55">
        <f t="shared" si="523"/>
        <v>232.42779999999999</v>
      </c>
      <c r="M5567" s="55">
        <f t="shared" si="521"/>
        <v>16.199999999997772</v>
      </c>
      <c r="N5567" s="59" t="str">
        <f t="shared" si="519"/>
        <v/>
      </c>
      <c r="O5567" s="59" t="str">
        <f t="shared" si="520"/>
        <v/>
      </c>
    </row>
    <row r="5568" spans="1:15" ht="12.5" customHeight="1" x14ac:dyDescent="0.35">
      <c r="A5568" s="61">
        <v>111</v>
      </c>
      <c r="B5568" s="61" t="s">
        <v>54</v>
      </c>
      <c r="C5568" s="70">
        <v>232.44970000000001</v>
      </c>
      <c r="D5568" s="59" t="s">
        <v>50</v>
      </c>
      <c r="E5568" s="61" t="s">
        <v>44</v>
      </c>
      <c r="F5568" s="61" t="s">
        <v>55</v>
      </c>
      <c r="G5568" s="61">
        <v>2.0000000000000001E-4</v>
      </c>
      <c r="H5568" s="61">
        <f>IF(OR(G5568="",G5569="",G5570="",G5571=""),"",(SUMIF(A5568:A$7000,A5568,G5568:G$7000)))</f>
        <v>1.8099999999999998E-2</v>
      </c>
      <c r="I5568" s="61" t="str">
        <f t="shared" si="522"/>
        <v/>
      </c>
      <c r="J5568" s="61" t="str">
        <f t="shared" si="518"/>
        <v/>
      </c>
      <c r="K5568" s="61">
        <f t="array" ref="K5568">(MAX(IF($A5568=InsertVoiceSwitchActivateLOG!A$1:A$7000,InsertVoiceSwitchActivateLOG!H$1:H$7000,0)))</f>
        <v>1.8299999999999997E-2</v>
      </c>
      <c r="L5568" s="61" t="str">
        <f t="shared" si="523"/>
        <v/>
      </c>
      <c r="M5568" s="61">
        <f t="shared" si="521"/>
        <v>21.900000000016462</v>
      </c>
      <c r="N5568" s="59">
        <f t="shared" si="519"/>
        <v>111</v>
      </c>
      <c r="O5568" s="59">
        <f t="shared" si="520"/>
        <v>1</v>
      </c>
    </row>
    <row r="5569" spans="1:15" ht="12.5" customHeight="1" x14ac:dyDescent="0.35">
      <c r="A5569" s="2">
        <v>111</v>
      </c>
      <c r="B5569" s="2" t="s">
        <v>56</v>
      </c>
      <c r="C5569" s="69">
        <v>232.47450000000001</v>
      </c>
      <c r="D5569" t="s">
        <v>50</v>
      </c>
      <c r="E5569" s="2" t="s">
        <v>44</v>
      </c>
      <c r="F5569" s="2" t="s">
        <v>55</v>
      </c>
      <c r="G5569" s="2">
        <v>1E-3</v>
      </c>
      <c r="H5569" s="2">
        <f>IF(OR(G5569="",G5570="",G5571="",G5572=""),"",(SUMIF(A5569:A$7000,A5569,G5569:G$7000)))</f>
        <v>1.7899999999999999E-2</v>
      </c>
      <c r="I5569" s="55" t="str">
        <f t="shared" si="522"/>
        <v/>
      </c>
      <c r="J5569" s="61" t="str">
        <f t="shared" si="518"/>
        <v/>
      </c>
      <c r="K5569" s="55">
        <f t="array" ref="K5569">(MAX(IF($A5569=InsertVoiceSwitchActivateLOG!A$1:A$7000,InsertVoiceSwitchActivateLOG!H$1:H$7000,0)))</f>
        <v>1.8299999999999997E-2</v>
      </c>
      <c r="L5569" s="55" t="str">
        <f t="shared" si="523"/>
        <v/>
      </c>
      <c r="M5569" s="55">
        <f t="shared" si="521"/>
        <v>24.799999999999045</v>
      </c>
      <c r="N5569" s="59">
        <f t="shared" si="519"/>
        <v>111</v>
      </c>
      <c r="O5569" s="59">
        <f t="shared" si="520"/>
        <v>1</v>
      </c>
    </row>
    <row r="5570" spans="1:15" ht="12.5" customHeight="1" x14ac:dyDescent="0.35">
      <c r="A5570" s="61">
        <v>111</v>
      </c>
      <c r="B5570" s="61" t="s">
        <v>56</v>
      </c>
      <c r="C5570" s="70">
        <v>232.4941</v>
      </c>
      <c r="D5570" s="59" t="s">
        <v>50</v>
      </c>
      <c r="E5570" s="61" t="s">
        <v>44</v>
      </c>
      <c r="F5570" s="61" t="s">
        <v>55</v>
      </c>
      <c r="G5570" s="61">
        <v>1.1000000000000001E-3</v>
      </c>
      <c r="H5570" s="61">
        <f>IF(OR(G5570="",G5571="",G5572="",G5573=""),"",(SUMIF(A5570:A$7000,A5570,G5570:G$7000)))</f>
        <v>1.6899999999999998E-2</v>
      </c>
      <c r="I5570" s="61" t="str">
        <f t="shared" si="522"/>
        <v/>
      </c>
      <c r="J5570" s="61" t="str">
        <f t="shared" si="518"/>
        <v/>
      </c>
      <c r="K5570" s="61">
        <f t="array" ref="K5570">(MAX(IF($A5570=InsertVoiceSwitchActivateLOG!A$1:A$7000,InsertVoiceSwitchActivateLOG!H$1:H$7000,0)))</f>
        <v>1.8299999999999997E-2</v>
      </c>
      <c r="L5570" s="61" t="str">
        <f t="shared" si="523"/>
        <v/>
      </c>
      <c r="M5570" s="61">
        <f t="shared" si="521"/>
        <v>19.599999999996953</v>
      </c>
      <c r="N5570" s="59">
        <f t="shared" si="519"/>
        <v>111</v>
      </c>
      <c r="O5570" s="59">
        <f t="shared" si="520"/>
        <v>1</v>
      </c>
    </row>
    <row r="5571" spans="1:15" ht="12.5" customHeight="1" x14ac:dyDescent="0.35">
      <c r="A5571" s="2">
        <v>111</v>
      </c>
      <c r="B5571" s="2" t="s">
        <v>56</v>
      </c>
      <c r="C5571" s="69">
        <v>232.51009999999999</v>
      </c>
      <c r="D5571" t="s">
        <v>50</v>
      </c>
      <c r="E5571" s="2" t="s">
        <v>44</v>
      </c>
      <c r="F5571" s="2" t="s">
        <v>55</v>
      </c>
      <c r="G5571" s="2">
        <v>1.6999999999999999E-3</v>
      </c>
      <c r="H5571" s="2">
        <f>IF(OR(G5571="",G5572="",G5573="",G5574=""),"",(SUMIF(A5571:A$7000,A5571,G5571:G$7000)))</f>
        <v>1.5800000000000002E-2</v>
      </c>
      <c r="I5571" s="55" t="str">
        <f t="shared" si="522"/>
        <v/>
      </c>
      <c r="J5571" s="61" t="str">
        <f t="shared" si="518"/>
        <v/>
      </c>
      <c r="K5571" s="55">
        <f t="array" ref="K5571">(MAX(IF($A5571=InsertVoiceSwitchActivateLOG!A$1:A$7000,InsertVoiceSwitchActivateLOG!H$1:H$7000,0)))</f>
        <v>1.8299999999999997E-2</v>
      </c>
      <c r="L5571" s="55" t="str">
        <f t="shared" si="523"/>
        <v/>
      </c>
      <c r="M5571" s="55">
        <f t="shared" si="521"/>
        <v>15.999999999991132</v>
      </c>
      <c r="N5571" s="59">
        <f t="shared" si="519"/>
        <v>111</v>
      </c>
      <c r="O5571" s="59">
        <f t="shared" si="520"/>
        <v>1</v>
      </c>
    </row>
    <row r="5572" spans="1:15" ht="12.5" customHeight="1" x14ac:dyDescent="0.35">
      <c r="A5572" s="61">
        <v>111</v>
      </c>
      <c r="B5572" s="61" t="s">
        <v>56</v>
      </c>
      <c r="C5572" s="70">
        <v>232.5266</v>
      </c>
      <c r="D5572" s="59" t="s">
        <v>50</v>
      </c>
      <c r="E5572" s="61" t="s">
        <v>44</v>
      </c>
      <c r="F5572" s="61" t="s">
        <v>55</v>
      </c>
      <c r="G5572" s="61">
        <v>2.7000000000000001E-3</v>
      </c>
      <c r="H5572" s="61">
        <f>IF(OR(G5572="",G5573="",G5574="",G5575=""),"",(SUMIF(A5572:A$7000,A5572,G5572:G$7000)))</f>
        <v>1.41E-2</v>
      </c>
      <c r="I5572" s="61" t="str">
        <f t="shared" si="522"/>
        <v/>
      </c>
      <c r="J5572" s="61" t="str">
        <f t="shared" si="518"/>
        <v/>
      </c>
      <c r="K5572" s="61">
        <f t="array" ref="K5572">(MAX(IF($A5572=InsertVoiceSwitchActivateLOG!A$1:A$7000,InsertVoiceSwitchActivateLOG!H$1:H$7000,0)))</f>
        <v>1.8299999999999997E-2</v>
      </c>
      <c r="L5572" s="61" t="str">
        <f t="shared" si="523"/>
        <v/>
      </c>
      <c r="M5572" s="61">
        <f t="shared" si="521"/>
        <v>16.500000000007731</v>
      </c>
      <c r="N5572" s="59">
        <f t="shared" si="519"/>
        <v>111</v>
      </c>
      <c r="O5572" s="59">
        <f t="shared" si="520"/>
        <v>-1</v>
      </c>
    </row>
    <row r="5573" spans="1:15" ht="12.5" customHeight="1" x14ac:dyDescent="0.35">
      <c r="A5573" s="2">
        <v>111</v>
      </c>
      <c r="B5573" s="2" t="s">
        <v>56</v>
      </c>
      <c r="C5573" s="69">
        <v>232.5513</v>
      </c>
      <c r="D5573" t="s">
        <v>50</v>
      </c>
      <c r="E5573" s="2" t="s">
        <v>44</v>
      </c>
      <c r="F5573" s="2" t="s">
        <v>55</v>
      </c>
      <c r="G5573" s="2">
        <v>1.5E-3</v>
      </c>
      <c r="H5573" s="2">
        <f>IF(OR(G5573="",G5574="",G5575="",G5576=""),"",(SUMIF(A5573:A$7000,A5573,G5573:G$7000)))</f>
        <v>1.1399999999999999E-2</v>
      </c>
      <c r="I5573" s="55" t="str">
        <f t="shared" si="522"/>
        <v/>
      </c>
      <c r="J5573" s="61" t="str">
        <f t="shared" si="518"/>
        <v/>
      </c>
      <c r="K5573" s="55">
        <f t="array" ref="K5573">(MAX(IF($A5573=InsertVoiceSwitchActivateLOG!A$1:A$7000,InsertVoiceSwitchActivateLOG!H$1:H$7000,0)))</f>
        <v>1.8299999999999997E-2</v>
      </c>
      <c r="L5573" s="55" t="str">
        <f t="shared" si="523"/>
        <v/>
      </c>
      <c r="M5573" s="55">
        <f t="shared" si="521"/>
        <v>24.699999999995725</v>
      </c>
      <c r="N5573" s="59">
        <f t="shared" si="519"/>
        <v>111</v>
      </c>
      <c r="O5573" s="59">
        <f t="shared" si="520"/>
        <v>1</v>
      </c>
    </row>
    <row r="5574" spans="1:15" ht="12.5" customHeight="1" x14ac:dyDescent="0.35">
      <c r="A5574" s="61">
        <v>111</v>
      </c>
      <c r="B5574" s="61" t="s">
        <v>56</v>
      </c>
      <c r="C5574" s="70">
        <v>232.5684</v>
      </c>
      <c r="D5574" s="59" t="s">
        <v>50</v>
      </c>
      <c r="E5574" s="61" t="s">
        <v>44</v>
      </c>
      <c r="F5574" s="61" t="s">
        <v>55</v>
      </c>
      <c r="G5574" s="61">
        <v>2.2000000000000001E-3</v>
      </c>
      <c r="H5574" s="61">
        <f>IF(OR(G5574="",G5575="",G5576="",G5577=""),"",(SUMIF(A5574:A$7000,A5574,G5574:G$7000)))</f>
        <v>9.8999999999999991E-3</v>
      </c>
      <c r="I5574" s="61" t="str">
        <f t="shared" si="522"/>
        <v/>
      </c>
      <c r="J5574" s="61" t="str">
        <f t="shared" si="518"/>
        <v/>
      </c>
      <c r="K5574" s="61">
        <f t="array" ref="K5574">(MAX(IF($A5574=InsertVoiceSwitchActivateLOG!A$1:A$7000,InsertVoiceSwitchActivateLOG!H$1:H$7000,0)))</f>
        <v>1.8299999999999997E-2</v>
      </c>
      <c r="L5574" s="61" t="str">
        <f t="shared" si="523"/>
        <v/>
      </c>
      <c r="M5574" s="61">
        <f t="shared" si="521"/>
        <v>17.099999999999227</v>
      </c>
      <c r="N5574" s="59">
        <f t="shared" si="519"/>
        <v>111</v>
      </c>
      <c r="O5574" s="59">
        <f t="shared" si="520"/>
        <v>-1</v>
      </c>
    </row>
    <row r="5575" spans="1:15" ht="12.5" customHeight="1" x14ac:dyDescent="0.35">
      <c r="A5575" s="2">
        <v>111</v>
      </c>
      <c r="B5575" s="2" t="s">
        <v>56</v>
      </c>
      <c r="C5575" s="69">
        <v>232.58670000000001</v>
      </c>
      <c r="D5575" t="s">
        <v>50</v>
      </c>
      <c r="E5575" s="2" t="s">
        <v>44</v>
      </c>
      <c r="F5575" s="2" t="s">
        <v>55</v>
      </c>
      <c r="G5575" s="2">
        <v>1.5E-3</v>
      </c>
      <c r="H5575" s="2">
        <f>IF(OR(G5575="",G5576="",G5577="",G5578=""),"",(SUMIF(A5575:A$7000,A5575,G5575:G$7000)))</f>
        <v>7.7000000000000011E-3</v>
      </c>
      <c r="I5575" s="55" t="str">
        <f t="shared" si="522"/>
        <v/>
      </c>
      <c r="J5575" s="61" t="str">
        <f t="shared" si="518"/>
        <v/>
      </c>
      <c r="K5575" s="55">
        <f t="array" ref="K5575">(MAX(IF($A5575=InsertVoiceSwitchActivateLOG!A$1:A$7000,InsertVoiceSwitchActivateLOG!H$1:H$7000,0)))</f>
        <v>1.8299999999999997E-2</v>
      </c>
      <c r="L5575" s="55" t="str">
        <f t="shared" si="523"/>
        <v/>
      </c>
      <c r="M5575" s="55">
        <f t="shared" si="521"/>
        <v>18.300000000010641</v>
      </c>
      <c r="N5575" s="59">
        <f t="shared" si="519"/>
        <v>111</v>
      </c>
      <c r="O5575" s="59">
        <f t="shared" si="520"/>
        <v>1</v>
      </c>
    </row>
    <row r="5576" spans="1:15" ht="12.5" customHeight="1" x14ac:dyDescent="0.35">
      <c r="A5576" s="61">
        <v>111</v>
      </c>
      <c r="B5576" s="61" t="s">
        <v>56</v>
      </c>
      <c r="C5576" s="70">
        <v>232.60249999999999</v>
      </c>
      <c r="D5576" s="59" t="s">
        <v>50</v>
      </c>
      <c r="E5576" s="61" t="s">
        <v>44</v>
      </c>
      <c r="F5576" s="61" t="s">
        <v>55</v>
      </c>
      <c r="G5576" s="61">
        <v>1.5E-3</v>
      </c>
      <c r="H5576" s="61">
        <f>IF(OR(G5576="",G5577="",G5578="",G5579=""),"",(SUMIF(A5576:A$7000,A5576,G5576:G$7000)))</f>
        <v>6.2000000000000006E-3</v>
      </c>
      <c r="I5576" s="61" t="str">
        <f t="shared" si="522"/>
        <v/>
      </c>
      <c r="J5576" s="61" t="str">
        <f t="shared" si="518"/>
        <v/>
      </c>
      <c r="K5576" s="61">
        <f t="array" ref="K5576">(MAX(IF($A5576=InsertVoiceSwitchActivateLOG!A$1:A$7000,InsertVoiceSwitchActivateLOG!H$1:H$7000,0)))</f>
        <v>1.8299999999999997E-2</v>
      </c>
      <c r="L5576" s="61" t="str">
        <f t="shared" si="523"/>
        <v/>
      </c>
      <c r="M5576" s="61">
        <f t="shared" si="521"/>
        <v>15.799999999984493</v>
      </c>
      <c r="N5576" s="59">
        <f t="shared" si="519"/>
        <v>111</v>
      </c>
      <c r="O5576" s="59">
        <f t="shared" si="520"/>
        <v>1</v>
      </c>
    </row>
    <row r="5577" spans="1:15" ht="12.5" customHeight="1" x14ac:dyDescent="0.35">
      <c r="A5577" s="2">
        <v>111</v>
      </c>
      <c r="B5577" s="2" t="s">
        <v>56</v>
      </c>
      <c r="C5577" s="69">
        <v>232.61859999999999</v>
      </c>
      <c r="D5577" t="s">
        <v>50</v>
      </c>
      <c r="E5577" s="2" t="s">
        <v>44</v>
      </c>
      <c r="F5577" s="2" t="s">
        <v>55</v>
      </c>
      <c r="G5577" s="2">
        <v>2.0999999999999999E-3</v>
      </c>
      <c r="H5577" s="2">
        <f>IF(OR(G5577="",G5578="",G5579="",G5580=""),"",(SUMIF(A5577:A$7000,A5577,G5577:G$7000)))</f>
        <v>4.7000000000000002E-3</v>
      </c>
      <c r="I5577" s="55" t="str">
        <f t="shared" si="522"/>
        <v/>
      </c>
      <c r="J5577" s="61" t="str">
        <f t="shared" si="518"/>
        <v/>
      </c>
      <c r="K5577" s="55">
        <f t="array" ref="K5577">(MAX(IF($A5577=InsertVoiceSwitchActivateLOG!A$1:A$7000,InsertVoiceSwitchActivateLOG!H$1:H$7000,0)))</f>
        <v>1.8299999999999997E-2</v>
      </c>
      <c r="L5577" s="55" t="str">
        <f t="shared" si="523"/>
        <v/>
      </c>
      <c r="M5577" s="55">
        <f t="shared" si="521"/>
        <v>16.099999999994452</v>
      </c>
      <c r="N5577" s="59">
        <f t="shared" si="519"/>
        <v>111</v>
      </c>
      <c r="O5577" s="59">
        <f t="shared" si="520"/>
        <v>-1</v>
      </c>
    </row>
    <row r="5578" spans="1:15" ht="12.5" customHeight="1" x14ac:dyDescent="0.35">
      <c r="A5578" s="61">
        <v>111</v>
      </c>
      <c r="B5578" s="61" t="s">
        <v>56</v>
      </c>
      <c r="C5578" s="70">
        <v>232.63399999999999</v>
      </c>
      <c r="D5578" s="59" t="s">
        <v>50</v>
      </c>
      <c r="E5578" s="61" t="s">
        <v>44</v>
      </c>
      <c r="F5578" s="61" t="s">
        <v>55</v>
      </c>
      <c r="G5578" s="61">
        <v>1.4E-3</v>
      </c>
      <c r="H5578" s="61">
        <f>IF(OR(G5578="",G5579="",G5580="",G5581=""),"",(SUMIF(A5578:A$7000,A5578,G5578:G$7000)))</f>
        <v>2.5999999999999999E-3</v>
      </c>
      <c r="I5578" s="61" t="str">
        <f t="shared" si="522"/>
        <v/>
      </c>
      <c r="J5578" s="61" t="str">
        <f t="shared" si="518"/>
        <v/>
      </c>
      <c r="K5578" s="61">
        <f t="array" ref="K5578">(MAX(IF($A5578=InsertVoiceSwitchActivateLOG!A$1:A$7000,InsertVoiceSwitchActivateLOG!H$1:H$7000,0)))</f>
        <v>1.8299999999999997E-2</v>
      </c>
      <c r="L5578" s="61" t="str">
        <f t="shared" si="523"/>
        <v/>
      </c>
      <c r="M5578" s="61">
        <f t="shared" si="521"/>
        <v>15.399999999999636</v>
      </c>
      <c r="N5578" s="59">
        <f t="shared" si="519"/>
        <v>111</v>
      </c>
      <c r="O5578" s="59">
        <f t="shared" si="520"/>
        <v>-1</v>
      </c>
    </row>
    <row r="5579" spans="1:15" ht="12.5" customHeight="1" x14ac:dyDescent="0.35">
      <c r="A5579" s="2">
        <v>111</v>
      </c>
      <c r="B5579" s="2" t="s">
        <v>54</v>
      </c>
      <c r="C5579" s="69">
        <v>232.6507</v>
      </c>
      <c r="D5579" t="s">
        <v>50</v>
      </c>
      <c r="E5579" s="2" t="s">
        <v>44</v>
      </c>
      <c r="F5579" s="2" t="s">
        <v>55</v>
      </c>
      <c r="G5579" s="2">
        <v>8.0000000000000004E-4</v>
      </c>
      <c r="H5579" s="2" t="str">
        <f>IF(OR(G5579="",G5580="",G5581="",G5582=""),"",(SUMIF(A5579:A$7000,A5579,G5579:G$7000)))</f>
        <v/>
      </c>
      <c r="I5579" s="55" t="str">
        <f t="shared" si="522"/>
        <v/>
      </c>
      <c r="J5579" s="61" t="str">
        <f t="shared" si="518"/>
        <v/>
      </c>
      <c r="K5579" s="55">
        <f t="array" ref="K5579">(MAX(IF($A5579=InsertVoiceSwitchActivateLOG!A$1:A$7000,InsertVoiceSwitchActivateLOG!H$1:H$7000,0)))</f>
        <v>1.8299999999999997E-2</v>
      </c>
      <c r="L5579" s="55" t="str">
        <f t="shared" si="523"/>
        <v/>
      </c>
      <c r="M5579" s="55">
        <f t="shared" si="521"/>
        <v>16.70000000001437</v>
      </c>
      <c r="N5579" s="59">
        <f t="shared" si="519"/>
        <v>111</v>
      </c>
      <c r="O5579" s="59">
        <f t="shared" si="520"/>
        <v>-1</v>
      </c>
    </row>
    <row r="5580" spans="1:15" ht="12.5" customHeight="1" x14ac:dyDescent="0.35">
      <c r="A5580" s="61">
        <v>111</v>
      </c>
      <c r="B5580" s="61" t="s">
        <v>54</v>
      </c>
      <c r="C5580" s="70">
        <v>232.67230000000001</v>
      </c>
      <c r="D5580" s="59" t="s">
        <v>50</v>
      </c>
      <c r="E5580" s="61" t="s">
        <v>44</v>
      </c>
      <c r="F5580" s="61" t="s">
        <v>55</v>
      </c>
      <c r="G5580" s="61">
        <v>2.9999999999999997E-4</v>
      </c>
      <c r="H5580" s="61" t="str">
        <f>IF(OR(G5580="",G5581="",G5582="",G5583=""),"",(SUMIF(A5580:A$7000,A5580,G5580:G$7000)))</f>
        <v/>
      </c>
      <c r="I5580" s="61" t="str">
        <f t="shared" si="522"/>
        <v/>
      </c>
      <c r="J5580" s="61" t="str">
        <f t="shared" si="518"/>
        <v/>
      </c>
      <c r="K5580" s="61">
        <f t="array" ref="K5580">(MAX(IF($A5580=InsertVoiceSwitchActivateLOG!A$1:A$7000,InsertVoiceSwitchActivateLOG!H$1:H$7000,0)))</f>
        <v>1.8299999999999997E-2</v>
      </c>
      <c r="L5580" s="61" t="str">
        <f t="shared" si="523"/>
        <v/>
      </c>
      <c r="M5580" s="61">
        <f t="shared" si="521"/>
        <v>21.600000000006503</v>
      </c>
      <c r="N5580" s="59">
        <f t="shared" si="519"/>
        <v>111</v>
      </c>
      <c r="O5580" s="59">
        <f t="shared" si="520"/>
        <v>-1</v>
      </c>
    </row>
    <row r="5581" spans="1:15" ht="12.5" customHeight="1" x14ac:dyDescent="0.35">
      <c r="A5581" s="2">
        <v>111</v>
      </c>
      <c r="B5581" s="2" t="s">
        <v>54</v>
      </c>
      <c r="C5581" s="69">
        <v>232.6909</v>
      </c>
      <c r="D5581" t="s">
        <v>50</v>
      </c>
      <c r="E5581" s="2" t="s">
        <v>44</v>
      </c>
      <c r="F5581" s="2" t="s">
        <v>55</v>
      </c>
      <c r="G5581" s="2">
        <v>1E-4</v>
      </c>
      <c r="H5581" s="2" t="str">
        <f>IF(OR(G5581="",G5582="",G5583="",G5584=""),"",(SUMIF(A5581:A$7000,A5581,G5581:G$7000)))</f>
        <v/>
      </c>
      <c r="I5581" s="55" t="str">
        <f t="shared" si="522"/>
        <v/>
      </c>
      <c r="J5581" s="61" t="str">
        <f t="shared" si="518"/>
        <v/>
      </c>
      <c r="K5581" s="55">
        <f t="array" ref="K5581">(MAX(IF($A5581=InsertVoiceSwitchActivateLOG!A$1:A$7000,InsertVoiceSwitchActivateLOG!H$1:H$7000,0)))</f>
        <v>1.8299999999999997E-2</v>
      </c>
      <c r="L5581" s="55" t="str">
        <f t="shared" si="523"/>
        <v/>
      </c>
      <c r="M5581" s="55">
        <f t="shared" si="521"/>
        <v>18.599999999992178</v>
      </c>
      <c r="N5581" s="59" t="str">
        <f t="shared" si="519"/>
        <v/>
      </c>
      <c r="O5581" s="59" t="str">
        <f t="shared" si="520"/>
        <v/>
      </c>
    </row>
    <row r="5582" spans="1:15" ht="12.5" customHeight="1" x14ac:dyDescent="0.35">
      <c r="A5582" s="61">
        <v>111</v>
      </c>
      <c r="B5582" s="61" t="s">
        <v>54</v>
      </c>
      <c r="C5582" s="70">
        <v>232.71350000000001</v>
      </c>
      <c r="D5582" s="59" t="s">
        <v>50</v>
      </c>
      <c r="E5582" s="61" t="s">
        <v>44</v>
      </c>
      <c r="F5582" s="61" t="s">
        <v>55</v>
      </c>
      <c r="G5582" s="61"/>
      <c r="H5582" s="61" t="str">
        <f>IF(OR(G5582="",G5583="",G5584="",G5585=""),"",(SUMIF(A5582:A$7000,A5582,G5582:G$7000)))</f>
        <v/>
      </c>
      <c r="I5582" s="61" t="str">
        <f t="shared" si="522"/>
        <v/>
      </c>
      <c r="J5582" s="61" t="str">
        <f t="shared" si="518"/>
        <v/>
      </c>
      <c r="K5582" s="61">
        <f t="array" ref="K5582">(MAX(IF($A5582=InsertVoiceSwitchActivateLOG!A$1:A$7000,InsertVoiceSwitchActivateLOG!H$1:H$7000,0)))</f>
        <v>1.8299999999999997E-2</v>
      </c>
      <c r="L5582" s="61" t="str">
        <f t="shared" si="523"/>
        <v/>
      </c>
      <c r="M5582" s="61">
        <f t="shared" si="521"/>
        <v>22.600000000011278</v>
      </c>
      <c r="N5582" s="59" t="str">
        <f t="shared" si="519"/>
        <v/>
      </c>
      <c r="O5582" s="59" t="str">
        <f t="shared" si="520"/>
        <v/>
      </c>
    </row>
    <row r="5583" spans="1:15" ht="12.5" customHeight="1" x14ac:dyDescent="0.35">
      <c r="A5583" s="2">
        <v>111</v>
      </c>
      <c r="B5583" s="2" t="s">
        <v>54</v>
      </c>
      <c r="C5583" s="69">
        <v>232.73310000000001</v>
      </c>
      <c r="D5583" t="s">
        <v>50</v>
      </c>
      <c r="E5583" s="2" t="s">
        <v>44</v>
      </c>
      <c r="F5583" s="2" t="s">
        <v>55</v>
      </c>
      <c r="G5583" s="2"/>
      <c r="H5583" s="2" t="str">
        <f>IF(OR(G5583="",G5584="",G5585="",G5586=""),"",(SUMIF(A5583:A$7000,A5583,G5583:G$7000)))</f>
        <v/>
      </c>
      <c r="I5583" s="55" t="str">
        <f t="shared" si="522"/>
        <v/>
      </c>
      <c r="J5583" s="61" t="str">
        <f t="shared" si="518"/>
        <v/>
      </c>
      <c r="K5583" s="55">
        <f t="array" ref="K5583">(MAX(IF($A5583=InsertVoiceSwitchActivateLOG!A$1:A$7000,InsertVoiceSwitchActivateLOG!H$1:H$7000,0)))</f>
        <v>1.8299999999999997E-2</v>
      </c>
      <c r="L5583" s="55" t="str">
        <f t="shared" si="523"/>
        <v/>
      </c>
      <c r="M5583" s="55">
        <f t="shared" si="521"/>
        <v>19.599999999996953</v>
      </c>
      <c r="N5583" s="59" t="str">
        <f t="shared" si="519"/>
        <v/>
      </c>
      <c r="O5583" s="59" t="str">
        <f t="shared" si="520"/>
        <v/>
      </c>
    </row>
    <row r="5584" spans="1:15" ht="12.5" customHeight="1" x14ac:dyDescent="0.35">
      <c r="A5584" s="61">
        <v>111</v>
      </c>
      <c r="B5584" s="61" t="s">
        <v>54</v>
      </c>
      <c r="C5584" s="70">
        <v>232.75129999999999</v>
      </c>
      <c r="D5584" s="59" t="s">
        <v>50</v>
      </c>
      <c r="E5584" s="61" t="s">
        <v>44</v>
      </c>
      <c r="F5584" s="61" t="s">
        <v>55</v>
      </c>
      <c r="G5584" s="61"/>
      <c r="H5584" s="61" t="str">
        <f>IF(OR(G5584="",G5585="",G5586="",G5587=""),"",(SUMIF(A5584:A$7000,A5584,G5584:G$7000)))</f>
        <v/>
      </c>
      <c r="I5584" s="61" t="str">
        <f t="shared" si="522"/>
        <v/>
      </c>
      <c r="J5584" s="61" t="str">
        <f t="shared" si="518"/>
        <v/>
      </c>
      <c r="K5584" s="61">
        <f t="array" ref="K5584">(MAX(IF($A5584=InsertVoiceSwitchActivateLOG!A$1:A$7000,InsertVoiceSwitchActivateLOG!H$1:H$7000,0)))</f>
        <v>1.8299999999999997E-2</v>
      </c>
      <c r="L5584" s="61" t="str">
        <f t="shared" si="523"/>
        <v/>
      </c>
      <c r="M5584" s="61">
        <f t="shared" si="521"/>
        <v>18.1999999999789</v>
      </c>
      <c r="N5584" s="59" t="str">
        <f t="shared" si="519"/>
        <v/>
      </c>
      <c r="O5584" s="59" t="str">
        <f t="shared" si="520"/>
        <v/>
      </c>
    </row>
    <row r="5585" spans="1:15" ht="12.5" customHeight="1" x14ac:dyDescent="0.35">
      <c r="A5585" s="2">
        <v>111</v>
      </c>
      <c r="B5585" s="2" t="s">
        <v>54</v>
      </c>
      <c r="C5585" s="69">
        <v>232.7723</v>
      </c>
      <c r="D5585" t="s">
        <v>50</v>
      </c>
      <c r="E5585" s="2" t="s">
        <v>44</v>
      </c>
      <c r="F5585" s="2" t="s">
        <v>55</v>
      </c>
      <c r="G5585" s="2"/>
      <c r="H5585" s="2" t="str">
        <f>IF(OR(G5585="",G5586="",G5587="",G5588=""),"",(SUMIF(A5585:A$7000,A5585,G5585:G$7000)))</f>
        <v/>
      </c>
      <c r="I5585" s="55" t="str">
        <f t="shared" si="522"/>
        <v/>
      </c>
      <c r="J5585" s="61" t="str">
        <f t="shared" ref="J5585:J5648" si="524">IF(L5585="","",(VLOOKUP(A5585,A5585:E12569,5,FALSE)))</f>
        <v/>
      </c>
      <c r="K5585" s="55">
        <f t="array" ref="K5585">(MAX(IF($A5585=InsertVoiceSwitchActivateLOG!A$1:A$7000,InsertVoiceSwitchActivateLOG!H$1:H$7000,0)))</f>
        <v>1.8299999999999997E-2</v>
      </c>
      <c r="L5585" s="55" t="str">
        <f t="shared" si="523"/>
        <v/>
      </c>
      <c r="M5585" s="55">
        <f t="shared" si="521"/>
        <v>21.000000000015007</v>
      </c>
      <c r="N5585" s="59" t="str">
        <f t="shared" ref="N5585:N5648" si="525">IF(AND(G5585&gt;0,G5586&gt;0,G5584&gt;0),A5585,"")</f>
        <v/>
      </c>
      <c r="O5585" s="59" t="str">
        <f t="shared" ref="O5585:O5648" si="526">IF(N5585="","",(IF(G5585&gt;G5586,-1,1)))</f>
        <v/>
      </c>
    </row>
    <row r="5586" spans="1:15" ht="12.5" customHeight="1" x14ac:dyDescent="0.35">
      <c r="A5586" s="61">
        <v>111</v>
      </c>
      <c r="B5586" s="61" t="s">
        <v>54</v>
      </c>
      <c r="C5586" s="70">
        <v>232.7936</v>
      </c>
      <c r="D5586" s="59" t="s">
        <v>50</v>
      </c>
      <c r="E5586" s="61" t="s">
        <v>44</v>
      </c>
      <c r="F5586" s="61" t="s">
        <v>55</v>
      </c>
      <c r="G5586" s="61"/>
      <c r="H5586" s="61" t="str">
        <f>IF(OR(G5586="",G5587="",G5588="",G5589=""),"",(SUMIF(A5586:A$7000,A5586,G5586:G$7000)))</f>
        <v/>
      </c>
      <c r="I5586" s="61" t="str">
        <f t="shared" si="522"/>
        <v/>
      </c>
      <c r="J5586" s="61" t="str">
        <f t="shared" si="524"/>
        <v/>
      </c>
      <c r="K5586" s="61">
        <f t="array" ref="K5586">(MAX(IF($A5586=InsertVoiceSwitchActivateLOG!A$1:A$7000,InsertVoiceSwitchActivateLOG!H$1:H$7000,0)))</f>
        <v>1.8299999999999997E-2</v>
      </c>
      <c r="L5586" s="61" t="str">
        <f t="shared" si="523"/>
        <v/>
      </c>
      <c r="M5586" s="61">
        <f t="shared" ref="M5586:M5649" si="527">IF(A5586=A5585,ABS(C5586-C5585),0)*1000</f>
        <v>21.299999999996544</v>
      </c>
      <c r="N5586" s="59" t="str">
        <f t="shared" si="525"/>
        <v/>
      </c>
      <c r="O5586" s="59" t="str">
        <f t="shared" si="526"/>
        <v/>
      </c>
    </row>
    <row r="5587" spans="1:15" ht="12.5" customHeight="1" x14ac:dyDescent="0.35">
      <c r="A5587" s="2">
        <v>111</v>
      </c>
      <c r="B5587" s="2" t="s">
        <v>54</v>
      </c>
      <c r="C5587" s="69">
        <v>232.81899999999999</v>
      </c>
      <c r="D5587" t="s">
        <v>50</v>
      </c>
      <c r="E5587" s="2" t="s">
        <v>44</v>
      </c>
      <c r="F5587" s="2" t="s">
        <v>55</v>
      </c>
      <c r="G5587" s="2"/>
      <c r="H5587" s="2" t="str">
        <f>IF(OR(G5587="",G5588="",G5589="",G5590=""),"",(SUMIF(A5587:A$7000,A5587,G5587:G$7000)))</f>
        <v/>
      </c>
      <c r="I5587" s="55" t="str">
        <f t="shared" si="522"/>
        <v/>
      </c>
      <c r="J5587" s="61" t="str">
        <f t="shared" si="524"/>
        <v/>
      </c>
      <c r="K5587" s="55">
        <f t="array" ref="K5587">(MAX(IF($A5587=InsertVoiceSwitchActivateLOG!A$1:A$7000,InsertVoiceSwitchActivateLOG!H$1:H$7000,0)))</f>
        <v>1.8299999999999997E-2</v>
      </c>
      <c r="L5587" s="55" t="str">
        <f t="shared" si="523"/>
        <v/>
      </c>
      <c r="M5587" s="55">
        <f t="shared" si="527"/>
        <v>25.399999999990541</v>
      </c>
      <c r="N5587" s="59" t="str">
        <f t="shared" si="525"/>
        <v/>
      </c>
      <c r="O5587" s="59" t="str">
        <f t="shared" si="526"/>
        <v/>
      </c>
    </row>
    <row r="5588" spans="1:15" ht="12.5" customHeight="1" x14ac:dyDescent="0.35">
      <c r="A5588" s="61">
        <v>111</v>
      </c>
      <c r="B5588" s="61" t="s">
        <v>54</v>
      </c>
      <c r="C5588" s="70">
        <v>232.84229999999999</v>
      </c>
      <c r="D5588" s="59" t="s">
        <v>50</v>
      </c>
      <c r="E5588" s="61" t="s">
        <v>44</v>
      </c>
      <c r="F5588" s="61" t="s">
        <v>55</v>
      </c>
      <c r="G5588" s="61"/>
      <c r="H5588" s="61" t="str">
        <f>IF(OR(G5588="",G5589="",G5590="",G5591=""),"",(SUMIF(A5588:A$7000,A5588,G5588:G$7000)))</f>
        <v/>
      </c>
      <c r="I5588" s="61" t="str">
        <f t="shared" si="522"/>
        <v/>
      </c>
      <c r="J5588" s="61" t="str">
        <f t="shared" si="524"/>
        <v/>
      </c>
      <c r="K5588" s="61">
        <f t="array" ref="K5588">(MAX(IF($A5588=InsertVoiceSwitchActivateLOG!A$1:A$7000,InsertVoiceSwitchActivateLOG!H$1:H$7000,0)))</f>
        <v>1.8299999999999997E-2</v>
      </c>
      <c r="L5588" s="61" t="str">
        <f t="shared" si="523"/>
        <v/>
      </c>
      <c r="M5588" s="61">
        <f t="shared" si="527"/>
        <v>23.300000000006094</v>
      </c>
      <c r="N5588" s="59" t="str">
        <f t="shared" si="525"/>
        <v/>
      </c>
      <c r="O5588" s="59" t="str">
        <f t="shared" si="526"/>
        <v/>
      </c>
    </row>
    <row r="5589" spans="1:15" ht="12.5" customHeight="1" x14ac:dyDescent="0.35">
      <c r="A5589" s="2">
        <v>111</v>
      </c>
      <c r="B5589" s="2" t="s">
        <v>54</v>
      </c>
      <c r="C5589" s="69">
        <v>232.8638</v>
      </c>
      <c r="D5589" t="s">
        <v>50</v>
      </c>
      <c r="E5589" s="2" t="s">
        <v>44</v>
      </c>
      <c r="F5589" s="2" t="s">
        <v>55</v>
      </c>
      <c r="G5589" s="2"/>
      <c r="H5589" s="2" t="str">
        <f>IF(OR(G5589="",G5590="",G5591="",G5592=""),"",(SUMIF(A5589:A$7000,A5589,G5589:G$7000)))</f>
        <v/>
      </c>
      <c r="I5589" s="55" t="str">
        <f t="shared" si="522"/>
        <v/>
      </c>
      <c r="J5589" s="61" t="str">
        <f t="shared" si="524"/>
        <v/>
      </c>
      <c r="K5589" s="55">
        <f t="array" ref="K5589">(MAX(IF($A5589=InsertVoiceSwitchActivateLOG!A$1:A$7000,InsertVoiceSwitchActivateLOG!H$1:H$7000,0)))</f>
        <v>1.8299999999999997E-2</v>
      </c>
      <c r="L5589" s="55" t="str">
        <f t="shared" si="523"/>
        <v/>
      </c>
      <c r="M5589" s="55">
        <f t="shared" si="527"/>
        <v>21.500000000003183</v>
      </c>
      <c r="N5589" s="59" t="str">
        <f t="shared" si="525"/>
        <v/>
      </c>
      <c r="O5589" s="59" t="str">
        <f t="shared" si="526"/>
        <v/>
      </c>
    </row>
    <row r="5590" spans="1:15" ht="12.5" customHeight="1" x14ac:dyDescent="0.35">
      <c r="A5590" s="61">
        <v>111</v>
      </c>
      <c r="B5590" s="61" t="s">
        <v>54</v>
      </c>
      <c r="C5590" s="70">
        <v>232.88030000000001</v>
      </c>
      <c r="D5590" s="59" t="s">
        <v>50</v>
      </c>
      <c r="E5590" s="61" t="s">
        <v>44</v>
      </c>
      <c r="F5590" s="61" t="s">
        <v>55</v>
      </c>
      <c r="G5590" s="61"/>
      <c r="H5590" s="61" t="str">
        <f>IF(OR(G5590="",G5591="",G5592="",G5593=""),"",(SUMIF(A5590:A$7000,A5590,G5590:G$7000)))</f>
        <v/>
      </c>
      <c r="I5590" s="61" t="str">
        <f t="shared" si="522"/>
        <v/>
      </c>
      <c r="J5590" s="61" t="str">
        <f t="shared" si="524"/>
        <v/>
      </c>
      <c r="K5590" s="61">
        <f t="array" ref="K5590">(MAX(IF($A5590=InsertVoiceSwitchActivateLOG!A$1:A$7000,InsertVoiceSwitchActivateLOG!H$1:H$7000,0)))</f>
        <v>1.8299999999999997E-2</v>
      </c>
      <c r="L5590" s="61" t="str">
        <f t="shared" si="523"/>
        <v/>
      </c>
      <c r="M5590" s="61">
        <f t="shared" si="527"/>
        <v>16.500000000007731</v>
      </c>
      <c r="N5590" s="59" t="str">
        <f t="shared" si="525"/>
        <v/>
      </c>
      <c r="O5590" s="59" t="str">
        <f t="shared" si="526"/>
        <v/>
      </c>
    </row>
    <row r="5591" spans="1:15" ht="12.5" customHeight="1" x14ac:dyDescent="0.35">
      <c r="A5591" s="2">
        <v>111</v>
      </c>
      <c r="B5591" s="2" t="s">
        <v>54</v>
      </c>
      <c r="C5591" s="69">
        <v>232.9006</v>
      </c>
      <c r="D5591" t="s">
        <v>50</v>
      </c>
      <c r="E5591" s="2" t="s">
        <v>44</v>
      </c>
      <c r="F5591" s="2" t="s">
        <v>55</v>
      </c>
      <c r="G5591" s="2"/>
      <c r="H5591" s="2" t="str">
        <f>IF(OR(G5591="",G5592="",G5593="",G5594=""),"",(SUMIF(A5591:A$7000,A5591,G5591:G$7000)))</f>
        <v/>
      </c>
      <c r="I5591" s="55" t="str">
        <f t="shared" si="522"/>
        <v/>
      </c>
      <c r="J5591" s="61" t="str">
        <f t="shared" si="524"/>
        <v/>
      </c>
      <c r="K5591" s="55">
        <f t="array" ref="K5591">(MAX(IF($A5591=InsertVoiceSwitchActivateLOG!A$1:A$7000,InsertVoiceSwitchActivateLOG!H$1:H$7000,0)))</f>
        <v>1.8299999999999997E-2</v>
      </c>
      <c r="L5591" s="55" t="str">
        <f t="shared" si="523"/>
        <v/>
      </c>
      <c r="M5591" s="55">
        <f t="shared" si="527"/>
        <v>20.299999999991769</v>
      </c>
      <c r="N5591" s="59" t="str">
        <f t="shared" si="525"/>
        <v/>
      </c>
      <c r="O5591" s="59" t="str">
        <f t="shared" si="526"/>
        <v/>
      </c>
    </row>
    <row r="5592" spans="1:15" ht="12.5" customHeight="1" x14ac:dyDescent="0.35">
      <c r="A5592" s="61">
        <v>111</v>
      </c>
      <c r="B5592" s="61" t="s">
        <v>54</v>
      </c>
      <c r="C5592" s="70">
        <v>232.92869999999999</v>
      </c>
      <c r="D5592" s="59" t="s">
        <v>50</v>
      </c>
      <c r="E5592" s="61" t="s">
        <v>44</v>
      </c>
      <c r="F5592" s="61" t="s">
        <v>55</v>
      </c>
      <c r="G5592" s="61"/>
      <c r="H5592" s="61" t="str">
        <f>IF(OR(G5592="",G5593="",G5594="",G5595=""),"",(SUMIF(A5592:A$7000,A5592,G5592:G$7000)))</f>
        <v/>
      </c>
      <c r="I5592" s="61" t="str">
        <f t="shared" si="522"/>
        <v/>
      </c>
      <c r="J5592" s="61" t="str">
        <f t="shared" si="524"/>
        <v/>
      </c>
      <c r="K5592" s="61">
        <f t="array" ref="K5592">(MAX(IF($A5592=InsertVoiceSwitchActivateLOG!A$1:A$7000,InsertVoiceSwitchActivateLOG!H$1:H$7000,0)))</f>
        <v>1.8299999999999997E-2</v>
      </c>
      <c r="L5592" s="61" t="str">
        <f t="shared" si="523"/>
        <v/>
      </c>
      <c r="M5592" s="61">
        <f t="shared" si="527"/>
        <v>28.099999999994907</v>
      </c>
      <c r="N5592" s="59" t="str">
        <f t="shared" si="525"/>
        <v/>
      </c>
      <c r="O5592" s="59" t="str">
        <f t="shared" si="526"/>
        <v/>
      </c>
    </row>
    <row r="5593" spans="1:15" ht="12.5" customHeight="1" x14ac:dyDescent="0.35">
      <c r="A5593" s="2">
        <v>111</v>
      </c>
      <c r="B5593" s="2" t="s">
        <v>54</v>
      </c>
      <c r="C5593" s="69">
        <v>232.9502</v>
      </c>
      <c r="D5593" t="s">
        <v>50</v>
      </c>
      <c r="E5593" s="2" t="s">
        <v>44</v>
      </c>
      <c r="F5593" s="2" t="s">
        <v>55</v>
      </c>
      <c r="G5593" s="2"/>
      <c r="H5593" s="2" t="str">
        <f>IF(OR(G5593="",G5594="",G5595="",G5596=""),"",(SUMIF(A5593:A$7000,A5593,G5593:G$7000)))</f>
        <v/>
      </c>
      <c r="I5593" s="55" t="str">
        <f t="shared" si="522"/>
        <v/>
      </c>
      <c r="J5593" s="61" t="str">
        <f t="shared" si="524"/>
        <v/>
      </c>
      <c r="K5593" s="55">
        <f t="array" ref="K5593">(MAX(IF($A5593=InsertVoiceSwitchActivateLOG!A$1:A$7000,InsertVoiceSwitchActivateLOG!H$1:H$7000,0)))</f>
        <v>1.8299999999999997E-2</v>
      </c>
      <c r="L5593" s="55" t="str">
        <f t="shared" si="523"/>
        <v/>
      </c>
      <c r="M5593" s="55">
        <f t="shared" si="527"/>
        <v>21.500000000003183</v>
      </c>
      <c r="N5593" s="59" t="str">
        <f t="shared" si="525"/>
        <v/>
      </c>
      <c r="O5593" s="59" t="str">
        <f t="shared" si="526"/>
        <v/>
      </c>
    </row>
    <row r="5594" spans="1:15" ht="12.5" customHeight="1" x14ac:dyDescent="0.35">
      <c r="A5594" s="61">
        <v>112</v>
      </c>
      <c r="B5594" s="61" t="s">
        <v>54</v>
      </c>
      <c r="C5594" s="70">
        <v>233.97319999999999</v>
      </c>
      <c r="D5594" s="59" t="s">
        <v>50</v>
      </c>
      <c r="E5594" s="61" t="s">
        <v>43</v>
      </c>
      <c r="F5594" s="61" t="s">
        <v>55</v>
      </c>
      <c r="G5594" s="61"/>
      <c r="H5594" s="61" t="str">
        <f>IF(OR(G5594="",G5595="",G5596="",G5597=""),"",(SUMIF(A5594:A$7000,A5594,G5594:G$7000)))</f>
        <v/>
      </c>
      <c r="I5594" s="61" t="str">
        <f t="shared" ref="I5594:I5657" si="528">IF(L5594="","",A5594)</f>
        <v/>
      </c>
      <c r="J5594" s="61" t="str">
        <f t="shared" si="524"/>
        <v/>
      </c>
      <c r="K5594" s="61">
        <f t="array" ref="K5594">(MAX(IF($A5594=InsertVoiceSwitchActivateLOG!A$1:A$7000,InsertVoiceSwitchActivateLOG!H$1:H$7000,0)))</f>
        <v>8.5700000000000012E-2</v>
      </c>
      <c r="L5594" s="61" t="str">
        <f t="shared" ref="L5594:L5657" si="529">IF(H5594="","",IF(AND(H5593="",H5592="",H5591=""),C5594,""))</f>
        <v/>
      </c>
      <c r="M5594" s="61">
        <f t="shared" si="527"/>
        <v>0</v>
      </c>
      <c r="N5594" s="59" t="str">
        <f t="shared" si="525"/>
        <v/>
      </c>
      <c r="O5594" s="59" t="str">
        <f t="shared" si="526"/>
        <v/>
      </c>
    </row>
    <row r="5595" spans="1:15" ht="12.5" customHeight="1" x14ac:dyDescent="0.35">
      <c r="A5595" s="2">
        <v>112</v>
      </c>
      <c r="B5595" s="2" t="s">
        <v>54</v>
      </c>
      <c r="C5595" s="69">
        <v>233.98929999999999</v>
      </c>
      <c r="D5595" t="s">
        <v>50</v>
      </c>
      <c r="E5595" s="2" t="s">
        <v>43</v>
      </c>
      <c r="F5595" s="2" t="s">
        <v>55</v>
      </c>
      <c r="G5595" s="2"/>
      <c r="H5595" s="2" t="str">
        <f>IF(OR(G5595="",G5596="",G5597="",G5598=""),"",(SUMIF(A5595:A$7000,A5595,G5595:G$7000)))</f>
        <v/>
      </c>
      <c r="I5595" s="55" t="str">
        <f t="shared" si="528"/>
        <v/>
      </c>
      <c r="J5595" s="61" t="str">
        <f t="shared" si="524"/>
        <v/>
      </c>
      <c r="K5595" s="55">
        <f t="array" ref="K5595">(MAX(IF($A5595=InsertVoiceSwitchActivateLOG!A$1:A$7000,InsertVoiceSwitchActivateLOG!H$1:H$7000,0)))</f>
        <v>8.5700000000000012E-2</v>
      </c>
      <c r="L5595" s="55" t="str">
        <f t="shared" si="529"/>
        <v/>
      </c>
      <c r="M5595" s="55">
        <f t="shared" si="527"/>
        <v>16.099999999994452</v>
      </c>
      <c r="N5595" s="59" t="str">
        <f t="shared" si="525"/>
        <v/>
      </c>
      <c r="O5595" s="59" t="str">
        <f t="shared" si="526"/>
        <v/>
      </c>
    </row>
    <row r="5596" spans="1:15" ht="12.5" customHeight="1" x14ac:dyDescent="0.35">
      <c r="A5596" s="61">
        <v>112</v>
      </c>
      <c r="B5596" s="61" t="s">
        <v>54</v>
      </c>
      <c r="C5596" s="70">
        <v>234.00579999999999</v>
      </c>
      <c r="D5596" s="59" t="s">
        <v>50</v>
      </c>
      <c r="E5596" s="61" t="s">
        <v>43</v>
      </c>
      <c r="F5596" s="61" t="s">
        <v>55</v>
      </c>
      <c r="G5596" s="61"/>
      <c r="H5596" s="61" t="str">
        <f>IF(OR(G5596="",G5597="",G5598="",G5599=""),"",(SUMIF(A5596:A$7000,A5596,G5596:G$7000)))</f>
        <v/>
      </c>
      <c r="I5596" s="61" t="str">
        <f t="shared" si="528"/>
        <v/>
      </c>
      <c r="J5596" s="61" t="str">
        <f t="shared" si="524"/>
        <v/>
      </c>
      <c r="K5596" s="61">
        <f t="array" ref="K5596">(MAX(IF($A5596=InsertVoiceSwitchActivateLOG!A$1:A$7000,InsertVoiceSwitchActivateLOG!H$1:H$7000,0)))</f>
        <v>8.5700000000000012E-2</v>
      </c>
      <c r="L5596" s="61" t="str">
        <f t="shared" si="529"/>
        <v/>
      </c>
      <c r="M5596" s="61">
        <f t="shared" si="527"/>
        <v>16.500000000007731</v>
      </c>
      <c r="N5596" s="59" t="str">
        <f t="shared" si="525"/>
        <v/>
      </c>
      <c r="O5596" s="59" t="str">
        <f t="shared" si="526"/>
        <v/>
      </c>
    </row>
    <row r="5597" spans="1:15" ht="12.5" customHeight="1" x14ac:dyDescent="0.35">
      <c r="A5597" s="2">
        <v>112</v>
      </c>
      <c r="B5597" s="2" t="s">
        <v>54</v>
      </c>
      <c r="C5597" s="69">
        <v>234.0222</v>
      </c>
      <c r="D5597" t="s">
        <v>50</v>
      </c>
      <c r="E5597" s="2" t="s">
        <v>43</v>
      </c>
      <c r="F5597" s="2" t="s">
        <v>55</v>
      </c>
      <c r="G5597" s="2"/>
      <c r="H5597" s="2" t="str">
        <f>IF(OR(G5597="",G5598="",G5599="",G5600=""),"",(SUMIF(A5597:A$7000,A5597,G5597:G$7000)))</f>
        <v/>
      </c>
      <c r="I5597" s="55" t="str">
        <f t="shared" si="528"/>
        <v/>
      </c>
      <c r="J5597" s="61" t="str">
        <f t="shared" si="524"/>
        <v/>
      </c>
      <c r="K5597" s="55">
        <f t="array" ref="K5597">(MAX(IF($A5597=InsertVoiceSwitchActivateLOG!A$1:A$7000,InsertVoiceSwitchActivateLOG!H$1:H$7000,0)))</f>
        <v>8.5700000000000012E-2</v>
      </c>
      <c r="L5597" s="55" t="str">
        <f t="shared" si="529"/>
        <v/>
      </c>
      <c r="M5597" s="55">
        <f t="shared" si="527"/>
        <v>16.400000000004411</v>
      </c>
      <c r="N5597" s="59" t="str">
        <f t="shared" si="525"/>
        <v/>
      </c>
      <c r="O5597" s="59" t="str">
        <f t="shared" si="526"/>
        <v/>
      </c>
    </row>
    <row r="5598" spans="1:15" ht="12.5" customHeight="1" x14ac:dyDescent="0.35">
      <c r="A5598" s="61">
        <v>112</v>
      </c>
      <c r="B5598" s="61" t="s">
        <v>54</v>
      </c>
      <c r="C5598" s="70">
        <v>234.03870000000001</v>
      </c>
      <c r="D5598" s="59" t="s">
        <v>50</v>
      </c>
      <c r="E5598" s="61" t="s">
        <v>43</v>
      </c>
      <c r="F5598" s="61" t="s">
        <v>55</v>
      </c>
      <c r="G5598" s="61"/>
      <c r="H5598" s="61" t="str">
        <f>IF(OR(G5598="",G5599="",G5600="",G5601=""),"",(SUMIF(A5598:A$7000,A5598,G5598:G$7000)))</f>
        <v/>
      </c>
      <c r="I5598" s="61" t="str">
        <f t="shared" si="528"/>
        <v/>
      </c>
      <c r="J5598" s="61" t="str">
        <f t="shared" si="524"/>
        <v/>
      </c>
      <c r="K5598" s="61">
        <f t="array" ref="K5598">(MAX(IF($A5598=InsertVoiceSwitchActivateLOG!A$1:A$7000,InsertVoiceSwitchActivateLOG!H$1:H$7000,0)))</f>
        <v>8.5700000000000012E-2</v>
      </c>
      <c r="L5598" s="61" t="str">
        <f t="shared" si="529"/>
        <v/>
      </c>
      <c r="M5598" s="61">
        <f t="shared" si="527"/>
        <v>16.500000000007731</v>
      </c>
      <c r="N5598" s="59" t="str">
        <f t="shared" si="525"/>
        <v/>
      </c>
      <c r="O5598" s="59" t="str">
        <f t="shared" si="526"/>
        <v/>
      </c>
    </row>
    <row r="5599" spans="1:15" ht="12.5" customHeight="1" x14ac:dyDescent="0.35">
      <c r="A5599" s="2">
        <v>112</v>
      </c>
      <c r="B5599" s="2" t="s">
        <v>54</v>
      </c>
      <c r="C5599" s="69">
        <v>234.05719999999999</v>
      </c>
      <c r="D5599" t="s">
        <v>50</v>
      </c>
      <c r="E5599" s="2" t="s">
        <v>43</v>
      </c>
      <c r="F5599" s="2" t="s">
        <v>55</v>
      </c>
      <c r="G5599" s="2"/>
      <c r="H5599" s="2" t="str">
        <f>IF(OR(G5599="",G5600="",G5601="",G5602=""),"",(SUMIF(A5599:A$7000,A5599,G5599:G$7000)))</f>
        <v/>
      </c>
      <c r="I5599" s="55" t="str">
        <f t="shared" si="528"/>
        <v/>
      </c>
      <c r="J5599" s="61" t="str">
        <f t="shared" si="524"/>
        <v/>
      </c>
      <c r="K5599" s="55">
        <f t="array" ref="K5599">(MAX(IF($A5599=InsertVoiceSwitchActivateLOG!A$1:A$7000,InsertVoiceSwitchActivateLOG!H$1:H$7000,0)))</f>
        <v>8.5700000000000012E-2</v>
      </c>
      <c r="L5599" s="55" t="str">
        <f t="shared" si="529"/>
        <v/>
      </c>
      <c r="M5599" s="55">
        <f t="shared" si="527"/>
        <v>18.499999999988859</v>
      </c>
      <c r="N5599" s="59" t="str">
        <f t="shared" si="525"/>
        <v/>
      </c>
      <c r="O5599" s="59" t="str">
        <f t="shared" si="526"/>
        <v/>
      </c>
    </row>
    <row r="5600" spans="1:15" ht="12.5" customHeight="1" x14ac:dyDescent="0.35">
      <c r="A5600" s="61">
        <v>112</v>
      </c>
      <c r="B5600" s="61" t="s">
        <v>54</v>
      </c>
      <c r="C5600" s="70">
        <v>234.08420000000001</v>
      </c>
      <c r="D5600" s="59" t="s">
        <v>50</v>
      </c>
      <c r="E5600" s="61" t="s">
        <v>43</v>
      </c>
      <c r="F5600" s="61" t="s">
        <v>55</v>
      </c>
      <c r="G5600" s="61"/>
      <c r="H5600" s="61" t="str">
        <f>IF(OR(G5600="",G5601="",G5602="",G5603=""),"",(SUMIF(A5600:A$7000,A5600,G5600:G$7000)))</f>
        <v/>
      </c>
      <c r="I5600" s="61" t="str">
        <f t="shared" si="528"/>
        <v/>
      </c>
      <c r="J5600" s="61" t="str">
        <f t="shared" si="524"/>
        <v/>
      </c>
      <c r="K5600" s="61">
        <f t="array" ref="K5600">(MAX(IF($A5600=InsertVoiceSwitchActivateLOG!A$1:A$7000,InsertVoiceSwitchActivateLOG!H$1:H$7000,0)))</f>
        <v>8.5700000000000012E-2</v>
      </c>
      <c r="L5600" s="61" t="str">
        <f t="shared" si="529"/>
        <v/>
      </c>
      <c r="M5600" s="61">
        <f t="shared" si="527"/>
        <v>27.000000000015234</v>
      </c>
      <c r="N5600" s="59" t="str">
        <f t="shared" si="525"/>
        <v/>
      </c>
      <c r="O5600" s="59" t="str">
        <f t="shared" si="526"/>
        <v/>
      </c>
    </row>
    <row r="5601" spans="1:15" ht="12.5" customHeight="1" x14ac:dyDescent="0.35">
      <c r="A5601" s="2">
        <v>112</v>
      </c>
      <c r="B5601" s="2" t="s">
        <v>54</v>
      </c>
      <c r="C5601" s="69">
        <v>234.11429999999999</v>
      </c>
      <c r="D5601" t="s">
        <v>50</v>
      </c>
      <c r="E5601" s="2" t="s">
        <v>43</v>
      </c>
      <c r="F5601" s="2" t="s">
        <v>55</v>
      </c>
      <c r="G5601" s="2"/>
      <c r="H5601" s="2" t="str">
        <f>IF(OR(G5601="",G5602="",G5603="",G5604=""),"",(SUMIF(A5601:A$7000,A5601,G5601:G$7000)))</f>
        <v/>
      </c>
      <c r="I5601" s="55" t="str">
        <f t="shared" si="528"/>
        <v/>
      </c>
      <c r="J5601" s="61" t="str">
        <f t="shared" si="524"/>
        <v/>
      </c>
      <c r="K5601" s="55">
        <f t="array" ref="K5601">(MAX(IF($A5601=InsertVoiceSwitchActivateLOG!A$1:A$7000,InsertVoiceSwitchActivateLOG!H$1:H$7000,0)))</f>
        <v>8.5700000000000012E-2</v>
      </c>
      <c r="L5601" s="55" t="str">
        <f t="shared" si="529"/>
        <v/>
      </c>
      <c r="M5601" s="55">
        <f t="shared" si="527"/>
        <v>30.099999999976035</v>
      </c>
      <c r="N5601" s="59" t="str">
        <f t="shared" si="525"/>
        <v/>
      </c>
      <c r="O5601" s="59" t="str">
        <f t="shared" si="526"/>
        <v/>
      </c>
    </row>
    <row r="5602" spans="1:15" ht="12.5" customHeight="1" x14ac:dyDescent="0.35">
      <c r="A5602" s="61">
        <v>112</v>
      </c>
      <c r="B5602" s="61" t="s">
        <v>54</v>
      </c>
      <c r="C5602" s="70">
        <v>234.13489999999999</v>
      </c>
      <c r="D5602" s="59" t="s">
        <v>50</v>
      </c>
      <c r="E5602" s="61" t="s">
        <v>43</v>
      </c>
      <c r="F5602" s="61" t="s">
        <v>55</v>
      </c>
      <c r="G5602" s="61"/>
      <c r="H5602" s="61" t="str">
        <f>IF(OR(G5602="",G5603="",G5604="",G5605=""),"",(SUMIF(A5602:A$7000,A5602,G5602:G$7000)))</f>
        <v/>
      </c>
      <c r="I5602" s="61" t="str">
        <f t="shared" si="528"/>
        <v/>
      </c>
      <c r="J5602" s="61" t="str">
        <f t="shared" si="524"/>
        <v/>
      </c>
      <c r="K5602" s="61">
        <f t="array" ref="K5602">(MAX(IF($A5602=InsertVoiceSwitchActivateLOG!A$1:A$7000,InsertVoiceSwitchActivateLOG!H$1:H$7000,0)))</f>
        <v>8.5700000000000012E-2</v>
      </c>
      <c r="L5602" s="61" t="str">
        <f t="shared" si="529"/>
        <v/>
      </c>
      <c r="M5602" s="61">
        <f t="shared" si="527"/>
        <v>20.600000000001728</v>
      </c>
      <c r="N5602" s="59" t="str">
        <f t="shared" si="525"/>
        <v/>
      </c>
      <c r="O5602" s="59" t="str">
        <f t="shared" si="526"/>
        <v/>
      </c>
    </row>
    <row r="5603" spans="1:15" ht="12.5" customHeight="1" x14ac:dyDescent="0.35">
      <c r="A5603" s="2">
        <v>112</v>
      </c>
      <c r="B5603" s="2" t="s">
        <v>54</v>
      </c>
      <c r="C5603" s="69">
        <v>234.15299999999999</v>
      </c>
      <c r="D5603" t="s">
        <v>50</v>
      </c>
      <c r="E5603" s="2" t="s">
        <v>43</v>
      </c>
      <c r="F5603" s="2" t="s">
        <v>55</v>
      </c>
      <c r="G5603" s="2"/>
      <c r="H5603" s="2" t="str">
        <f>IF(OR(G5603="",G5604="",G5605="",G5606=""),"",(SUMIF(A5603:A$7000,A5603,G5603:G$7000)))</f>
        <v/>
      </c>
      <c r="I5603" s="55" t="str">
        <f t="shared" si="528"/>
        <v/>
      </c>
      <c r="J5603" s="61" t="str">
        <f t="shared" si="524"/>
        <v/>
      </c>
      <c r="K5603" s="55">
        <f t="array" ref="K5603">(MAX(IF($A5603=InsertVoiceSwitchActivateLOG!A$1:A$7000,InsertVoiceSwitchActivateLOG!H$1:H$7000,0)))</f>
        <v>8.5700000000000012E-2</v>
      </c>
      <c r="L5603" s="55" t="str">
        <f t="shared" si="529"/>
        <v/>
      </c>
      <c r="M5603" s="55">
        <f t="shared" si="527"/>
        <v>18.100000000004002</v>
      </c>
      <c r="N5603" s="59" t="str">
        <f t="shared" si="525"/>
        <v/>
      </c>
      <c r="O5603" s="59" t="str">
        <f t="shared" si="526"/>
        <v/>
      </c>
    </row>
    <row r="5604" spans="1:15" ht="12.5" customHeight="1" x14ac:dyDescent="0.35">
      <c r="A5604" s="61">
        <v>112</v>
      </c>
      <c r="B5604" s="61" t="s">
        <v>54</v>
      </c>
      <c r="C5604" s="70">
        <v>234.17359999999999</v>
      </c>
      <c r="D5604" s="59" t="s">
        <v>50</v>
      </c>
      <c r="E5604" s="61" t="s">
        <v>43</v>
      </c>
      <c r="F5604" s="61" t="s">
        <v>55</v>
      </c>
      <c r="G5604" s="61"/>
      <c r="H5604" s="61" t="str">
        <f>IF(OR(G5604="",G5605="",G5606="",G5607=""),"",(SUMIF(A5604:A$7000,A5604,G5604:G$7000)))</f>
        <v/>
      </c>
      <c r="I5604" s="61" t="str">
        <f t="shared" si="528"/>
        <v/>
      </c>
      <c r="J5604" s="61" t="str">
        <f t="shared" si="524"/>
        <v/>
      </c>
      <c r="K5604" s="61">
        <f t="array" ref="K5604">(MAX(IF($A5604=InsertVoiceSwitchActivateLOG!A$1:A$7000,InsertVoiceSwitchActivateLOG!H$1:H$7000,0)))</f>
        <v>8.5700000000000012E-2</v>
      </c>
      <c r="L5604" s="61" t="str">
        <f t="shared" si="529"/>
        <v/>
      </c>
      <c r="M5604" s="61">
        <f t="shared" si="527"/>
        <v>20.600000000001728</v>
      </c>
      <c r="N5604" s="59" t="str">
        <f t="shared" si="525"/>
        <v/>
      </c>
      <c r="O5604" s="59" t="str">
        <f t="shared" si="526"/>
        <v/>
      </c>
    </row>
    <row r="5605" spans="1:15" ht="12.5" customHeight="1" x14ac:dyDescent="0.35">
      <c r="A5605" s="2">
        <v>112</v>
      </c>
      <c r="B5605" s="2" t="s">
        <v>54</v>
      </c>
      <c r="C5605" s="69">
        <v>234.19229999999999</v>
      </c>
      <c r="D5605" t="s">
        <v>50</v>
      </c>
      <c r="E5605" s="2" t="s">
        <v>43</v>
      </c>
      <c r="F5605" s="2" t="s">
        <v>55</v>
      </c>
      <c r="G5605" s="2"/>
      <c r="H5605" s="2" t="str">
        <f>IF(OR(G5605="",G5606="",G5607="",G5608=""),"",(SUMIF(A5605:A$7000,A5605,G5605:G$7000)))</f>
        <v/>
      </c>
      <c r="I5605" s="55" t="str">
        <f t="shared" si="528"/>
        <v/>
      </c>
      <c r="J5605" s="61" t="str">
        <f t="shared" si="524"/>
        <v/>
      </c>
      <c r="K5605" s="55">
        <f t="array" ref="K5605">(MAX(IF($A5605=InsertVoiceSwitchActivateLOG!A$1:A$7000,InsertVoiceSwitchActivateLOG!H$1:H$7000,0)))</f>
        <v>8.5700000000000012E-2</v>
      </c>
      <c r="L5605" s="55" t="str">
        <f t="shared" si="529"/>
        <v/>
      </c>
      <c r="M5605" s="55">
        <f t="shared" si="527"/>
        <v>18.699999999995498</v>
      </c>
      <c r="N5605" s="59" t="str">
        <f t="shared" si="525"/>
        <v/>
      </c>
      <c r="O5605" s="59" t="str">
        <f t="shared" si="526"/>
        <v/>
      </c>
    </row>
    <row r="5606" spans="1:15" ht="12.5" customHeight="1" x14ac:dyDescent="0.35">
      <c r="A5606" s="61">
        <v>112</v>
      </c>
      <c r="B5606" s="61" t="s">
        <v>54</v>
      </c>
      <c r="C5606" s="70">
        <v>234.2099</v>
      </c>
      <c r="D5606" s="59" t="s">
        <v>50</v>
      </c>
      <c r="E5606" s="61" t="s">
        <v>43</v>
      </c>
      <c r="F5606" s="61" t="s">
        <v>55</v>
      </c>
      <c r="G5606" s="61"/>
      <c r="H5606" s="61" t="str">
        <f>IF(OR(G5606="",G5607="",G5608="",G5609=""),"",(SUMIF(A5606:A$7000,A5606,G5606:G$7000)))</f>
        <v/>
      </c>
      <c r="I5606" s="61" t="str">
        <f t="shared" si="528"/>
        <v/>
      </c>
      <c r="J5606" s="61" t="str">
        <f t="shared" si="524"/>
        <v/>
      </c>
      <c r="K5606" s="61">
        <f t="array" ref="K5606">(MAX(IF($A5606=InsertVoiceSwitchActivateLOG!A$1:A$7000,InsertVoiceSwitchActivateLOG!H$1:H$7000,0)))</f>
        <v>8.5700000000000012E-2</v>
      </c>
      <c r="L5606" s="61" t="str">
        <f t="shared" si="529"/>
        <v/>
      </c>
      <c r="M5606" s="61">
        <f t="shared" si="527"/>
        <v>17.600000000015825</v>
      </c>
      <c r="N5606" s="59" t="str">
        <f t="shared" si="525"/>
        <v/>
      </c>
      <c r="O5606" s="59" t="str">
        <f t="shared" si="526"/>
        <v/>
      </c>
    </row>
    <row r="5607" spans="1:15" ht="12.5" customHeight="1" x14ac:dyDescent="0.35">
      <c r="A5607" s="2">
        <v>112</v>
      </c>
      <c r="B5607" s="2" t="s">
        <v>54</v>
      </c>
      <c r="C5607" s="69">
        <v>234.23179999999999</v>
      </c>
      <c r="D5607" t="s">
        <v>50</v>
      </c>
      <c r="E5607" s="2" t="s">
        <v>43</v>
      </c>
      <c r="F5607" s="2" t="s">
        <v>55</v>
      </c>
      <c r="G5607" s="2">
        <v>2.9999999999999997E-4</v>
      </c>
      <c r="H5607" s="2" t="str">
        <f>IF(OR(G5607="",G5608="",G5609="",G5610=""),"",(SUMIF(A5607:A$7000,A5607,G5607:G$7000)))</f>
        <v/>
      </c>
      <c r="I5607" s="55" t="str">
        <f t="shared" si="528"/>
        <v/>
      </c>
      <c r="J5607" s="61" t="str">
        <f t="shared" si="524"/>
        <v/>
      </c>
      <c r="K5607" s="55">
        <f t="array" ref="K5607">(MAX(IF($A5607=InsertVoiceSwitchActivateLOG!A$1:A$7000,InsertVoiceSwitchActivateLOG!H$1:H$7000,0)))</f>
        <v>8.5700000000000012E-2</v>
      </c>
      <c r="L5607" s="55" t="str">
        <f t="shared" si="529"/>
        <v/>
      </c>
      <c r="M5607" s="55">
        <f t="shared" si="527"/>
        <v>21.89999999998804</v>
      </c>
      <c r="N5607" s="59" t="str">
        <f t="shared" si="525"/>
        <v/>
      </c>
      <c r="O5607" s="59" t="str">
        <f t="shared" si="526"/>
        <v/>
      </c>
    </row>
    <row r="5608" spans="1:15" ht="12.5" customHeight="1" x14ac:dyDescent="0.35">
      <c r="A5608" s="61">
        <v>112</v>
      </c>
      <c r="B5608" s="61" t="s">
        <v>54</v>
      </c>
      <c r="C5608" s="70">
        <v>234.2576</v>
      </c>
      <c r="D5608" s="59" t="s">
        <v>50</v>
      </c>
      <c r="E5608" s="61" t="s">
        <v>43</v>
      </c>
      <c r="F5608" s="61" t="s">
        <v>55</v>
      </c>
      <c r="G5608" s="61">
        <v>1E-4</v>
      </c>
      <c r="H5608" s="61" t="str">
        <f>IF(OR(G5608="",G5609="",G5610="",G5611=""),"",(SUMIF(A5608:A$7000,A5608,G5608:G$7000)))</f>
        <v/>
      </c>
      <c r="I5608" s="61" t="str">
        <f t="shared" si="528"/>
        <v/>
      </c>
      <c r="J5608" s="61" t="str">
        <f t="shared" si="524"/>
        <v/>
      </c>
      <c r="K5608" s="61">
        <f t="array" ref="K5608">(MAX(IF($A5608=InsertVoiceSwitchActivateLOG!A$1:A$7000,InsertVoiceSwitchActivateLOG!H$1:H$7000,0)))</f>
        <v>8.5700000000000012E-2</v>
      </c>
      <c r="L5608" s="61" t="str">
        <f t="shared" si="529"/>
        <v/>
      </c>
      <c r="M5608" s="61">
        <f t="shared" si="527"/>
        <v>25.80000000000382</v>
      </c>
      <c r="N5608" s="59" t="str">
        <f t="shared" si="525"/>
        <v/>
      </c>
      <c r="O5608" s="59" t="str">
        <f t="shared" si="526"/>
        <v/>
      </c>
    </row>
    <row r="5609" spans="1:15" ht="12.5" customHeight="1" x14ac:dyDescent="0.35">
      <c r="A5609" s="2">
        <v>112</v>
      </c>
      <c r="B5609" s="2" t="s">
        <v>54</v>
      </c>
      <c r="C5609" s="69">
        <v>234.28190000000001</v>
      </c>
      <c r="D5609" t="s">
        <v>50</v>
      </c>
      <c r="E5609" s="2" t="s">
        <v>43</v>
      </c>
      <c r="F5609" s="2" t="s">
        <v>55</v>
      </c>
      <c r="G5609" s="2"/>
      <c r="H5609" s="2" t="str">
        <f>IF(OR(G5609="",G5610="",G5611="",G5612=""),"",(SUMIF(A5609:A$7000,A5609,G5609:G$7000)))</f>
        <v/>
      </c>
      <c r="I5609" s="55" t="str">
        <f t="shared" si="528"/>
        <v/>
      </c>
      <c r="J5609" s="61" t="str">
        <f t="shared" si="524"/>
        <v/>
      </c>
      <c r="K5609" s="55">
        <f t="array" ref="K5609">(MAX(IF($A5609=InsertVoiceSwitchActivateLOG!A$1:A$7000,InsertVoiceSwitchActivateLOG!H$1:H$7000,0)))</f>
        <v>8.5700000000000012E-2</v>
      </c>
      <c r="L5609" s="55" t="str">
        <f t="shared" si="529"/>
        <v/>
      </c>
      <c r="M5609" s="55">
        <f t="shared" si="527"/>
        <v>24.300000000010868</v>
      </c>
      <c r="N5609" s="59" t="str">
        <f t="shared" si="525"/>
        <v/>
      </c>
      <c r="O5609" s="59" t="str">
        <f t="shared" si="526"/>
        <v/>
      </c>
    </row>
    <row r="5610" spans="1:15" ht="12.5" customHeight="1" x14ac:dyDescent="0.35">
      <c r="A5610" s="61">
        <v>112</v>
      </c>
      <c r="B5610" s="61" t="s">
        <v>54</v>
      </c>
      <c r="C5610" s="70">
        <v>234.30109999999999</v>
      </c>
      <c r="D5610" s="59" t="s">
        <v>50</v>
      </c>
      <c r="E5610" s="61" t="s">
        <v>43</v>
      </c>
      <c r="F5610" s="61" t="s">
        <v>55</v>
      </c>
      <c r="G5610" s="61"/>
      <c r="H5610" s="61" t="str">
        <f>IF(OR(G5610="",G5611="",G5612="",G5613=""),"",(SUMIF(A5610:A$7000,A5610,G5610:G$7000)))</f>
        <v/>
      </c>
      <c r="I5610" s="61" t="str">
        <f t="shared" si="528"/>
        <v/>
      </c>
      <c r="J5610" s="61" t="str">
        <f t="shared" si="524"/>
        <v/>
      </c>
      <c r="K5610" s="61">
        <f t="array" ref="K5610">(MAX(IF($A5610=InsertVoiceSwitchActivateLOG!A$1:A$7000,InsertVoiceSwitchActivateLOG!H$1:H$7000,0)))</f>
        <v>8.5700000000000012E-2</v>
      </c>
      <c r="L5610" s="61" t="str">
        <f t="shared" si="529"/>
        <v/>
      </c>
      <c r="M5610" s="61">
        <f t="shared" si="527"/>
        <v>19.199999999983675</v>
      </c>
      <c r="N5610" s="59" t="str">
        <f t="shared" si="525"/>
        <v/>
      </c>
      <c r="O5610" s="59" t="str">
        <f t="shared" si="526"/>
        <v/>
      </c>
    </row>
    <row r="5611" spans="1:15" ht="12.5" customHeight="1" x14ac:dyDescent="0.35">
      <c r="A5611" s="2">
        <v>112</v>
      </c>
      <c r="B5611" s="2" t="s">
        <v>54</v>
      </c>
      <c r="C5611" s="69">
        <v>234.31970000000001</v>
      </c>
      <c r="D5611" t="s">
        <v>50</v>
      </c>
      <c r="E5611" s="2" t="s">
        <v>43</v>
      </c>
      <c r="F5611" s="2" t="s">
        <v>55</v>
      </c>
      <c r="G5611" s="2"/>
      <c r="H5611" s="2" t="str">
        <f>IF(OR(G5611="",G5612="",G5613="",G5614=""),"",(SUMIF(A5611:A$7000,A5611,G5611:G$7000)))</f>
        <v/>
      </c>
      <c r="I5611" s="55" t="str">
        <f t="shared" si="528"/>
        <v/>
      </c>
      <c r="J5611" s="61" t="str">
        <f t="shared" si="524"/>
        <v/>
      </c>
      <c r="K5611" s="55">
        <f t="array" ref="K5611">(MAX(IF($A5611=InsertVoiceSwitchActivateLOG!A$1:A$7000,InsertVoiceSwitchActivateLOG!H$1:H$7000,0)))</f>
        <v>8.5700000000000012E-2</v>
      </c>
      <c r="L5611" s="55" t="str">
        <f t="shared" si="529"/>
        <v/>
      </c>
      <c r="M5611" s="55">
        <f t="shared" si="527"/>
        <v>18.6000000000206</v>
      </c>
      <c r="N5611" s="59" t="str">
        <f t="shared" si="525"/>
        <v/>
      </c>
      <c r="O5611" s="59" t="str">
        <f t="shared" si="526"/>
        <v/>
      </c>
    </row>
    <row r="5612" spans="1:15" ht="12.5" customHeight="1" x14ac:dyDescent="0.35">
      <c r="A5612" s="61">
        <v>112</v>
      </c>
      <c r="B5612" s="61" t="s">
        <v>54</v>
      </c>
      <c r="C5612" s="70">
        <v>234.33799999999999</v>
      </c>
      <c r="D5612" s="59" t="s">
        <v>50</v>
      </c>
      <c r="E5612" s="61" t="s">
        <v>43</v>
      </c>
      <c r="F5612" s="61" t="s">
        <v>55</v>
      </c>
      <c r="G5612" s="61"/>
      <c r="H5612" s="61" t="str">
        <f>IF(OR(G5612="",G5613="",G5614="",G5615=""),"",(SUMIF(A5612:A$7000,A5612,G5612:G$7000)))</f>
        <v/>
      </c>
      <c r="I5612" s="61" t="str">
        <f t="shared" si="528"/>
        <v/>
      </c>
      <c r="J5612" s="61" t="str">
        <f t="shared" si="524"/>
        <v/>
      </c>
      <c r="K5612" s="61">
        <f t="array" ref="K5612">(MAX(IF($A5612=InsertVoiceSwitchActivateLOG!A$1:A$7000,InsertVoiceSwitchActivateLOG!H$1:H$7000,0)))</f>
        <v>8.5700000000000012E-2</v>
      </c>
      <c r="L5612" s="61" t="str">
        <f t="shared" si="529"/>
        <v/>
      </c>
      <c r="M5612" s="61">
        <f t="shared" si="527"/>
        <v>18.299999999982219</v>
      </c>
      <c r="N5612" s="59" t="str">
        <f t="shared" si="525"/>
        <v/>
      </c>
      <c r="O5612" s="59" t="str">
        <f t="shared" si="526"/>
        <v/>
      </c>
    </row>
    <row r="5613" spans="1:15" ht="12.5" customHeight="1" x14ac:dyDescent="0.35">
      <c r="A5613" s="2">
        <v>112</v>
      </c>
      <c r="B5613" s="2" t="s">
        <v>54</v>
      </c>
      <c r="C5613" s="69">
        <v>234.35890000000001</v>
      </c>
      <c r="D5613" t="s">
        <v>50</v>
      </c>
      <c r="E5613" s="2" t="s">
        <v>43</v>
      </c>
      <c r="F5613" s="2" t="s">
        <v>55</v>
      </c>
      <c r="G5613" s="2"/>
      <c r="H5613" s="2" t="str">
        <f>IF(OR(G5613="",G5614="",G5615="",G5616=""),"",(SUMIF(A5613:A$7000,A5613,G5613:G$7000)))</f>
        <v/>
      </c>
      <c r="I5613" s="55" t="str">
        <f t="shared" si="528"/>
        <v/>
      </c>
      <c r="J5613" s="61" t="str">
        <f t="shared" si="524"/>
        <v/>
      </c>
      <c r="K5613" s="55">
        <f t="array" ref="K5613">(MAX(IF($A5613=InsertVoiceSwitchActivateLOG!A$1:A$7000,InsertVoiceSwitchActivateLOG!H$1:H$7000,0)))</f>
        <v>8.5700000000000012E-2</v>
      </c>
      <c r="L5613" s="55" t="str">
        <f t="shared" si="529"/>
        <v/>
      </c>
      <c r="M5613" s="55">
        <f t="shared" si="527"/>
        <v>20.900000000011687</v>
      </c>
      <c r="N5613" s="59" t="str">
        <f t="shared" si="525"/>
        <v/>
      </c>
      <c r="O5613" s="59" t="str">
        <f t="shared" si="526"/>
        <v/>
      </c>
    </row>
    <row r="5614" spans="1:15" ht="12.5" customHeight="1" x14ac:dyDescent="0.35">
      <c r="A5614" s="61">
        <v>112</v>
      </c>
      <c r="B5614" s="61" t="s">
        <v>54</v>
      </c>
      <c r="C5614" s="70">
        <v>234.39</v>
      </c>
      <c r="D5614" s="59" t="s">
        <v>50</v>
      </c>
      <c r="E5614" s="61" t="s">
        <v>43</v>
      </c>
      <c r="F5614" s="61" t="s">
        <v>55</v>
      </c>
      <c r="G5614" s="61"/>
      <c r="H5614" s="61" t="str">
        <f>IF(OR(G5614="",G5615="",G5616="",G5617=""),"",(SUMIF(A5614:A$7000,A5614,G5614:G$7000)))</f>
        <v/>
      </c>
      <c r="I5614" s="61" t="str">
        <f t="shared" si="528"/>
        <v/>
      </c>
      <c r="J5614" s="61" t="str">
        <f t="shared" si="524"/>
        <v/>
      </c>
      <c r="K5614" s="61">
        <f t="array" ref="K5614">(MAX(IF($A5614=InsertVoiceSwitchActivateLOG!A$1:A$7000,InsertVoiceSwitchActivateLOG!H$1:H$7000,0)))</f>
        <v>8.5700000000000012E-2</v>
      </c>
      <c r="L5614" s="61" t="str">
        <f t="shared" si="529"/>
        <v/>
      </c>
      <c r="M5614" s="61">
        <f t="shared" si="527"/>
        <v>31.09999999998081</v>
      </c>
      <c r="N5614" s="59" t="str">
        <f t="shared" si="525"/>
        <v/>
      </c>
      <c r="O5614" s="59" t="str">
        <f t="shared" si="526"/>
        <v/>
      </c>
    </row>
    <row r="5615" spans="1:15" ht="12.5" customHeight="1" x14ac:dyDescent="0.35">
      <c r="A5615" s="2">
        <v>112</v>
      </c>
      <c r="B5615" s="2" t="s">
        <v>54</v>
      </c>
      <c r="C5615" s="69">
        <v>234.41810000000001</v>
      </c>
      <c r="D5615" t="s">
        <v>50</v>
      </c>
      <c r="E5615" s="2" t="s">
        <v>43</v>
      </c>
      <c r="F5615" s="2" t="s">
        <v>55</v>
      </c>
      <c r="G5615" s="2">
        <v>5.0000000000000001E-4</v>
      </c>
      <c r="H5615" s="2">
        <f>IF(OR(G5615="",G5616="",G5617="",G5618=""),"",(SUMIF(A5615:A$7000,A5615,G5615:G$7000)))</f>
        <v>8.5700000000000012E-2</v>
      </c>
      <c r="I5615" s="55">
        <f t="shared" si="528"/>
        <v>112</v>
      </c>
      <c r="J5615" s="61" t="str">
        <f t="shared" si="524"/>
        <v>TaskB</v>
      </c>
      <c r="K5615" s="55">
        <f t="array" ref="K5615">(MAX(IF($A5615=InsertVoiceSwitchActivateLOG!A$1:A$7000,InsertVoiceSwitchActivateLOG!H$1:H$7000,0)))</f>
        <v>8.5700000000000012E-2</v>
      </c>
      <c r="L5615" s="55">
        <f t="shared" si="529"/>
        <v>234.41810000000001</v>
      </c>
      <c r="M5615" s="55">
        <f t="shared" si="527"/>
        <v>28.100000000023329</v>
      </c>
      <c r="N5615" s="59" t="str">
        <f t="shared" si="525"/>
        <v/>
      </c>
      <c r="O5615" s="59" t="str">
        <f t="shared" si="526"/>
        <v/>
      </c>
    </row>
    <row r="5616" spans="1:15" ht="12.5" customHeight="1" x14ac:dyDescent="0.35">
      <c r="A5616" s="61">
        <v>112</v>
      </c>
      <c r="B5616" s="61" t="s">
        <v>54</v>
      </c>
      <c r="C5616" s="70">
        <v>234.4485</v>
      </c>
      <c r="D5616" s="59" t="s">
        <v>50</v>
      </c>
      <c r="E5616" s="61" t="s">
        <v>43</v>
      </c>
      <c r="F5616" s="61" t="s">
        <v>55</v>
      </c>
      <c r="G5616" s="61">
        <v>2.9999999999999997E-4</v>
      </c>
      <c r="H5616" s="61">
        <f>IF(OR(G5616="",G5617="",G5618="",G5619=""),"",(SUMIF(A5616:A$7000,A5616,G5616:G$7000)))</f>
        <v>8.5200000000000012E-2</v>
      </c>
      <c r="I5616" s="61" t="str">
        <f t="shared" si="528"/>
        <v/>
      </c>
      <c r="J5616" s="61" t="str">
        <f t="shared" si="524"/>
        <v/>
      </c>
      <c r="K5616" s="61">
        <f t="array" ref="K5616">(MAX(IF($A5616=InsertVoiceSwitchActivateLOG!A$1:A$7000,InsertVoiceSwitchActivateLOG!H$1:H$7000,0)))</f>
        <v>8.5700000000000012E-2</v>
      </c>
      <c r="L5616" s="61" t="str">
        <f t="shared" si="529"/>
        <v/>
      </c>
      <c r="M5616" s="61">
        <f t="shared" si="527"/>
        <v>30.399999999985994</v>
      </c>
      <c r="N5616" s="59">
        <f t="shared" si="525"/>
        <v>112</v>
      </c>
      <c r="O5616" s="59">
        <f t="shared" si="526"/>
        <v>1</v>
      </c>
    </row>
    <row r="5617" spans="1:15" ht="12.5" customHeight="1" x14ac:dyDescent="0.35">
      <c r="A5617" s="2">
        <v>112</v>
      </c>
      <c r="B5617" s="2" t="s">
        <v>56</v>
      </c>
      <c r="C5617" s="69">
        <v>234.465</v>
      </c>
      <c r="D5617" t="s">
        <v>50</v>
      </c>
      <c r="E5617" s="2" t="s">
        <v>43</v>
      </c>
      <c r="F5617" s="2" t="s">
        <v>55</v>
      </c>
      <c r="G5617" s="2">
        <v>1.1000000000000001E-3</v>
      </c>
      <c r="H5617" s="2">
        <f>IF(OR(G5617="",G5618="",G5619="",G5620=""),"",(SUMIF(A5617:A$7000,A5617,G5617:G$7000)))</f>
        <v>8.4900000000000003E-2</v>
      </c>
      <c r="I5617" s="55" t="str">
        <f t="shared" si="528"/>
        <v/>
      </c>
      <c r="J5617" s="61" t="str">
        <f t="shared" si="524"/>
        <v/>
      </c>
      <c r="K5617" s="55">
        <f t="array" ref="K5617">(MAX(IF($A5617=InsertVoiceSwitchActivateLOG!A$1:A$7000,InsertVoiceSwitchActivateLOG!H$1:H$7000,0)))</f>
        <v>8.5700000000000012E-2</v>
      </c>
      <c r="L5617" s="55" t="str">
        <f t="shared" si="529"/>
        <v/>
      </c>
      <c r="M5617" s="55">
        <f t="shared" si="527"/>
        <v>16.500000000007731</v>
      </c>
      <c r="N5617" s="59">
        <f t="shared" si="525"/>
        <v>112</v>
      </c>
      <c r="O5617" s="59">
        <f t="shared" si="526"/>
        <v>1</v>
      </c>
    </row>
    <row r="5618" spans="1:15" ht="12.5" customHeight="1" x14ac:dyDescent="0.35">
      <c r="A5618" s="61">
        <v>112</v>
      </c>
      <c r="B5618" s="61" t="s">
        <v>56</v>
      </c>
      <c r="C5618" s="70">
        <v>234.48320000000001</v>
      </c>
      <c r="D5618" s="59" t="s">
        <v>50</v>
      </c>
      <c r="E5618" s="61" t="s">
        <v>43</v>
      </c>
      <c r="F5618" s="61" t="s">
        <v>55</v>
      </c>
      <c r="G5618" s="61">
        <v>1.1000000000000001E-3</v>
      </c>
      <c r="H5618" s="61">
        <f>IF(OR(G5618="",G5619="",G5620="",G5621=""),"",(SUMIF(A5618:A$7000,A5618,G5618:G$7000)))</f>
        <v>8.3799999999999999E-2</v>
      </c>
      <c r="I5618" s="61" t="str">
        <f t="shared" si="528"/>
        <v/>
      </c>
      <c r="J5618" s="61" t="str">
        <f t="shared" si="524"/>
        <v/>
      </c>
      <c r="K5618" s="61">
        <f t="array" ref="K5618">(MAX(IF($A5618=InsertVoiceSwitchActivateLOG!A$1:A$7000,InsertVoiceSwitchActivateLOG!H$1:H$7000,0)))</f>
        <v>8.5700000000000012E-2</v>
      </c>
      <c r="L5618" s="61" t="str">
        <f t="shared" si="529"/>
        <v/>
      </c>
      <c r="M5618" s="61">
        <f t="shared" si="527"/>
        <v>18.200000000007321</v>
      </c>
      <c r="N5618" s="59">
        <f t="shared" si="525"/>
        <v>112</v>
      </c>
      <c r="O5618" s="59">
        <f t="shared" si="526"/>
        <v>1</v>
      </c>
    </row>
    <row r="5619" spans="1:15" ht="12.5" customHeight="1" x14ac:dyDescent="0.35">
      <c r="A5619" s="2">
        <v>112</v>
      </c>
      <c r="B5619" s="2" t="s">
        <v>56</v>
      </c>
      <c r="C5619" s="69">
        <v>234.499</v>
      </c>
      <c r="D5619" t="s">
        <v>50</v>
      </c>
      <c r="E5619" s="2" t="s">
        <v>43</v>
      </c>
      <c r="F5619" s="2" t="s">
        <v>55</v>
      </c>
      <c r="G5619" s="2">
        <v>1.1000000000000001E-3</v>
      </c>
      <c r="H5619" s="2">
        <f>IF(OR(G5619="",G5620="",G5621="",G5622=""),"",(SUMIF(A5619:A$7000,A5619,G5619:G$7000)))</f>
        <v>8.270000000000001E-2</v>
      </c>
      <c r="I5619" s="55" t="str">
        <f t="shared" si="528"/>
        <v/>
      </c>
      <c r="J5619" s="61" t="str">
        <f t="shared" si="524"/>
        <v/>
      </c>
      <c r="K5619" s="55">
        <f t="array" ref="K5619">(MAX(IF($A5619=InsertVoiceSwitchActivateLOG!A$1:A$7000,InsertVoiceSwitchActivateLOG!H$1:H$7000,0)))</f>
        <v>8.5700000000000012E-2</v>
      </c>
      <c r="L5619" s="55" t="str">
        <f t="shared" si="529"/>
        <v/>
      </c>
      <c r="M5619" s="55">
        <f t="shared" si="527"/>
        <v>15.799999999984493</v>
      </c>
      <c r="N5619" s="59">
        <f t="shared" si="525"/>
        <v>112</v>
      </c>
      <c r="O5619" s="59">
        <f t="shared" si="526"/>
        <v>1</v>
      </c>
    </row>
    <row r="5620" spans="1:15" ht="12.5" customHeight="1" x14ac:dyDescent="0.35">
      <c r="A5620" s="61">
        <v>112</v>
      </c>
      <c r="B5620" s="61" t="s">
        <v>56</v>
      </c>
      <c r="C5620" s="70">
        <v>234.51779999999999</v>
      </c>
      <c r="D5620" s="59" t="s">
        <v>50</v>
      </c>
      <c r="E5620" s="61" t="s">
        <v>43</v>
      </c>
      <c r="F5620" s="61" t="s">
        <v>55</v>
      </c>
      <c r="G5620" s="61">
        <v>1.9E-3</v>
      </c>
      <c r="H5620" s="61">
        <f>IF(OR(G5620="",G5621="",G5622="",G5623=""),"",(SUMIF(A5620:A$7000,A5620,G5620:G$7000)))</f>
        <v>8.1600000000000006E-2</v>
      </c>
      <c r="I5620" s="61" t="str">
        <f t="shared" si="528"/>
        <v/>
      </c>
      <c r="J5620" s="61" t="str">
        <f t="shared" si="524"/>
        <v/>
      </c>
      <c r="K5620" s="61">
        <f t="array" ref="K5620">(MAX(IF($A5620=InsertVoiceSwitchActivateLOG!A$1:A$7000,InsertVoiceSwitchActivateLOG!H$1:H$7000,0)))</f>
        <v>8.5700000000000012E-2</v>
      </c>
      <c r="L5620" s="61" t="str">
        <f t="shared" si="529"/>
        <v/>
      </c>
      <c r="M5620" s="61">
        <f t="shared" si="527"/>
        <v>18.799999999998818</v>
      </c>
      <c r="N5620" s="59">
        <f t="shared" si="525"/>
        <v>112</v>
      </c>
      <c r="O5620" s="59">
        <f t="shared" si="526"/>
        <v>1</v>
      </c>
    </row>
    <row r="5621" spans="1:15" ht="12.5" customHeight="1" x14ac:dyDescent="0.35">
      <c r="A5621" s="2">
        <v>112</v>
      </c>
      <c r="B5621" s="2" t="s">
        <v>56</v>
      </c>
      <c r="C5621" s="69">
        <v>234.54040000000001</v>
      </c>
      <c r="D5621" t="s">
        <v>50</v>
      </c>
      <c r="E5621" s="2" t="s">
        <v>43</v>
      </c>
      <c r="F5621" s="2" t="s">
        <v>55</v>
      </c>
      <c r="G5621" s="2">
        <v>2.5999999999999999E-3</v>
      </c>
      <c r="H5621" s="2">
        <f>IF(OR(G5621="",G5622="",G5623="",G5624=""),"",(SUMIF(A5621:A$7000,A5621,G5621:G$7000)))</f>
        <v>7.9700000000000007E-2</v>
      </c>
      <c r="I5621" s="55" t="str">
        <f t="shared" si="528"/>
        <v/>
      </c>
      <c r="J5621" s="61" t="str">
        <f t="shared" si="524"/>
        <v/>
      </c>
      <c r="K5621" s="55">
        <f t="array" ref="K5621">(MAX(IF($A5621=InsertVoiceSwitchActivateLOG!A$1:A$7000,InsertVoiceSwitchActivateLOG!H$1:H$7000,0)))</f>
        <v>8.5700000000000012E-2</v>
      </c>
      <c r="L5621" s="55" t="str">
        <f t="shared" si="529"/>
        <v/>
      </c>
      <c r="M5621" s="55">
        <f t="shared" si="527"/>
        <v>22.600000000011278</v>
      </c>
      <c r="N5621" s="59">
        <f t="shared" si="525"/>
        <v>112</v>
      </c>
      <c r="O5621" s="59">
        <f t="shared" si="526"/>
        <v>1</v>
      </c>
    </row>
    <row r="5622" spans="1:15" ht="12.5" customHeight="1" x14ac:dyDescent="0.35">
      <c r="A5622" s="61">
        <v>112</v>
      </c>
      <c r="B5622" s="61" t="s">
        <v>56</v>
      </c>
      <c r="C5622" s="70">
        <v>234.5625</v>
      </c>
      <c r="D5622" s="59" t="s">
        <v>50</v>
      </c>
      <c r="E5622" s="61" t="s">
        <v>43</v>
      </c>
      <c r="F5622" s="61" t="s">
        <v>55</v>
      </c>
      <c r="G5622" s="61">
        <v>2.5999999999999999E-3</v>
      </c>
      <c r="H5622" s="61">
        <f>IF(OR(G5622="",G5623="",G5624="",G5625=""),"",(SUMIF(A5622:A$7000,A5622,G5622:G$7000)))</f>
        <v>7.7100000000000002E-2</v>
      </c>
      <c r="I5622" s="61" t="str">
        <f t="shared" si="528"/>
        <v/>
      </c>
      <c r="J5622" s="61" t="str">
        <f t="shared" si="524"/>
        <v/>
      </c>
      <c r="K5622" s="61">
        <f t="array" ref="K5622">(MAX(IF($A5622=InsertVoiceSwitchActivateLOG!A$1:A$7000,InsertVoiceSwitchActivateLOG!H$1:H$7000,0)))</f>
        <v>8.5700000000000012E-2</v>
      </c>
      <c r="L5622" s="61" t="str">
        <f t="shared" si="529"/>
        <v/>
      </c>
      <c r="M5622" s="61">
        <f t="shared" si="527"/>
        <v>22.099999999994679</v>
      </c>
      <c r="N5622" s="59">
        <f t="shared" si="525"/>
        <v>112</v>
      </c>
      <c r="O5622" s="59">
        <f t="shared" si="526"/>
        <v>1</v>
      </c>
    </row>
    <row r="5623" spans="1:15" ht="12.5" customHeight="1" x14ac:dyDescent="0.35">
      <c r="A5623" s="2">
        <v>112</v>
      </c>
      <c r="B5623" s="2" t="s">
        <v>56</v>
      </c>
      <c r="C5623" s="69">
        <v>234.58320000000001</v>
      </c>
      <c r="D5623" t="s">
        <v>50</v>
      </c>
      <c r="E5623" s="2" t="s">
        <v>43</v>
      </c>
      <c r="F5623" s="2" t="s">
        <v>55</v>
      </c>
      <c r="G5623" s="2">
        <v>5.8999999999999999E-3</v>
      </c>
      <c r="H5623" s="2">
        <f>IF(OR(G5623="",G5624="",G5625="",G5626=""),"",(SUMIF(A5623:A$7000,A5623,G5623:G$7000)))</f>
        <v>7.4500000000000011E-2</v>
      </c>
      <c r="I5623" s="55" t="str">
        <f t="shared" si="528"/>
        <v/>
      </c>
      <c r="J5623" s="61" t="str">
        <f t="shared" si="524"/>
        <v/>
      </c>
      <c r="K5623" s="55">
        <f t="array" ref="K5623">(MAX(IF($A5623=InsertVoiceSwitchActivateLOG!A$1:A$7000,InsertVoiceSwitchActivateLOG!H$1:H$7000,0)))</f>
        <v>8.5700000000000012E-2</v>
      </c>
      <c r="L5623" s="55" t="str">
        <f t="shared" si="529"/>
        <v/>
      </c>
      <c r="M5623" s="55">
        <f t="shared" si="527"/>
        <v>20.700000000005048</v>
      </c>
      <c r="N5623" s="59">
        <f t="shared" si="525"/>
        <v>112</v>
      </c>
      <c r="O5623" s="59">
        <f t="shared" si="526"/>
        <v>-1</v>
      </c>
    </row>
    <row r="5624" spans="1:15" ht="12.5" customHeight="1" x14ac:dyDescent="0.35">
      <c r="A5624" s="61">
        <v>112</v>
      </c>
      <c r="B5624" s="61" t="s">
        <v>56</v>
      </c>
      <c r="C5624" s="70">
        <v>234.59829999999999</v>
      </c>
      <c r="D5624" s="59" t="s">
        <v>50</v>
      </c>
      <c r="E5624" s="61" t="s">
        <v>43</v>
      </c>
      <c r="F5624" s="61" t="s">
        <v>55</v>
      </c>
      <c r="G5624" s="61">
        <v>2.3999999999999998E-3</v>
      </c>
      <c r="H5624" s="61">
        <f>IF(OR(G5624="",G5625="",G5626="",G5627=""),"",(SUMIF(A5624:A$7000,A5624,G5624:G$7000)))</f>
        <v>6.8599999999999994E-2</v>
      </c>
      <c r="I5624" s="61" t="str">
        <f t="shared" si="528"/>
        <v/>
      </c>
      <c r="J5624" s="61" t="str">
        <f t="shared" si="524"/>
        <v/>
      </c>
      <c r="K5624" s="61">
        <f t="array" ref="K5624">(MAX(IF($A5624=InsertVoiceSwitchActivateLOG!A$1:A$7000,InsertVoiceSwitchActivateLOG!H$1:H$7000,0)))</f>
        <v>8.5700000000000012E-2</v>
      </c>
      <c r="L5624" s="61" t="str">
        <f t="shared" si="529"/>
        <v/>
      </c>
      <c r="M5624" s="61">
        <f t="shared" si="527"/>
        <v>15.099999999989677</v>
      </c>
      <c r="N5624" s="59">
        <f t="shared" si="525"/>
        <v>112</v>
      </c>
      <c r="O5624" s="59">
        <f t="shared" si="526"/>
        <v>1</v>
      </c>
    </row>
    <row r="5625" spans="1:15" ht="12.5" customHeight="1" x14ac:dyDescent="0.35">
      <c r="A5625" s="2">
        <v>112</v>
      </c>
      <c r="B5625" s="2" t="s">
        <v>56</v>
      </c>
      <c r="C5625" s="69">
        <v>234.613</v>
      </c>
      <c r="D5625" t="s">
        <v>50</v>
      </c>
      <c r="E5625" s="2" t="s">
        <v>43</v>
      </c>
      <c r="F5625" s="2" t="s">
        <v>55</v>
      </c>
      <c r="G5625" s="2">
        <v>2.5999999999999999E-3</v>
      </c>
      <c r="H5625" s="2">
        <f>IF(OR(G5625="",G5626="",G5627="",G5628=""),"",(SUMIF(A5625:A$7000,A5625,G5625:G$7000)))</f>
        <v>6.6200000000000009E-2</v>
      </c>
      <c r="I5625" s="55" t="str">
        <f t="shared" si="528"/>
        <v/>
      </c>
      <c r="J5625" s="61" t="str">
        <f t="shared" si="524"/>
        <v/>
      </c>
      <c r="K5625" s="55">
        <f t="array" ref="K5625">(MAX(IF($A5625=InsertVoiceSwitchActivateLOG!A$1:A$7000,InsertVoiceSwitchActivateLOG!H$1:H$7000,0)))</f>
        <v>8.5700000000000012E-2</v>
      </c>
      <c r="L5625" s="55" t="str">
        <f t="shared" si="529"/>
        <v/>
      </c>
      <c r="M5625" s="55">
        <f t="shared" si="527"/>
        <v>14.70000000000482</v>
      </c>
      <c r="N5625" s="59">
        <f t="shared" si="525"/>
        <v>112</v>
      </c>
      <c r="O5625" s="59">
        <f t="shared" si="526"/>
        <v>-1</v>
      </c>
    </row>
    <row r="5626" spans="1:15" ht="12.5" customHeight="1" x14ac:dyDescent="0.35">
      <c r="A5626" s="61">
        <v>112</v>
      </c>
      <c r="B5626" s="61" t="s">
        <v>54</v>
      </c>
      <c r="C5626" s="70">
        <v>234.62950000000001</v>
      </c>
      <c r="D5626" s="59" t="s">
        <v>50</v>
      </c>
      <c r="E5626" s="61" t="s">
        <v>43</v>
      </c>
      <c r="F5626" s="61" t="s">
        <v>55</v>
      </c>
      <c r="G5626" s="61">
        <v>8.0000000000000004E-4</v>
      </c>
      <c r="H5626" s="61">
        <f>IF(OR(G5626="",G5627="",G5628="",G5629=""),"",(SUMIF(A5626:A$7000,A5626,G5626:G$7000)))</f>
        <v>6.3600000000000004E-2</v>
      </c>
      <c r="I5626" s="61" t="str">
        <f t="shared" si="528"/>
        <v/>
      </c>
      <c r="J5626" s="61" t="str">
        <f t="shared" si="524"/>
        <v/>
      </c>
      <c r="K5626" s="61">
        <f t="array" ref="K5626">(MAX(IF($A5626=InsertVoiceSwitchActivateLOG!A$1:A$7000,InsertVoiceSwitchActivateLOG!H$1:H$7000,0)))</f>
        <v>8.5700000000000012E-2</v>
      </c>
      <c r="L5626" s="61" t="str">
        <f t="shared" si="529"/>
        <v/>
      </c>
      <c r="M5626" s="61">
        <f t="shared" si="527"/>
        <v>16.500000000007731</v>
      </c>
      <c r="N5626" s="59">
        <f t="shared" si="525"/>
        <v>112</v>
      </c>
      <c r="O5626" s="59">
        <f t="shared" si="526"/>
        <v>-1</v>
      </c>
    </row>
    <row r="5627" spans="1:15" ht="12.5" customHeight="1" x14ac:dyDescent="0.35">
      <c r="A5627" s="2">
        <v>112</v>
      </c>
      <c r="B5627" s="2" t="s">
        <v>54</v>
      </c>
      <c r="C5627" s="69">
        <v>234.64609999999999</v>
      </c>
      <c r="D5627" t="s">
        <v>50</v>
      </c>
      <c r="E5627" s="2" t="s">
        <v>43</v>
      </c>
      <c r="F5627" s="2" t="s">
        <v>55</v>
      </c>
      <c r="G5627" s="2">
        <v>2.9999999999999997E-4</v>
      </c>
      <c r="H5627" s="2">
        <f>IF(OR(G5627="",G5628="",G5629="",G5630=""),"",(SUMIF(A5627:A$7000,A5627,G5627:G$7000)))</f>
        <v>6.2800000000000009E-2</v>
      </c>
      <c r="I5627" s="55" t="str">
        <f t="shared" si="528"/>
        <v/>
      </c>
      <c r="J5627" s="61" t="str">
        <f t="shared" si="524"/>
        <v/>
      </c>
      <c r="K5627" s="55">
        <f t="array" ref="K5627">(MAX(IF($A5627=InsertVoiceSwitchActivateLOG!A$1:A$7000,InsertVoiceSwitchActivateLOG!H$1:H$7000,0)))</f>
        <v>8.5700000000000012E-2</v>
      </c>
      <c r="L5627" s="55" t="str">
        <f t="shared" si="529"/>
        <v/>
      </c>
      <c r="M5627" s="55">
        <f t="shared" si="527"/>
        <v>16.599999999982629</v>
      </c>
      <c r="N5627" s="59">
        <f t="shared" si="525"/>
        <v>112</v>
      </c>
      <c r="O5627" s="59">
        <f t="shared" si="526"/>
        <v>1</v>
      </c>
    </row>
    <row r="5628" spans="1:15" ht="12.5" customHeight="1" x14ac:dyDescent="0.35">
      <c r="A5628" s="61">
        <v>112</v>
      </c>
      <c r="B5628" s="61" t="s">
        <v>54</v>
      </c>
      <c r="C5628" s="70">
        <v>234.6619</v>
      </c>
      <c r="D5628" s="59" t="s">
        <v>50</v>
      </c>
      <c r="E5628" s="61" t="s">
        <v>43</v>
      </c>
      <c r="F5628" s="61" t="s">
        <v>55</v>
      </c>
      <c r="G5628" s="61">
        <v>2.9999999999999997E-4</v>
      </c>
      <c r="H5628" s="61">
        <f>IF(OR(G5628="",G5629="",G5630="",G5631=""),"",(SUMIF(A5628:A$7000,A5628,G5628:G$7000)))</f>
        <v>6.2499999999999993E-2</v>
      </c>
      <c r="I5628" s="61" t="str">
        <f t="shared" si="528"/>
        <v/>
      </c>
      <c r="J5628" s="61" t="str">
        <f t="shared" si="524"/>
        <v/>
      </c>
      <c r="K5628" s="61">
        <f t="array" ref="K5628">(MAX(IF($A5628=InsertVoiceSwitchActivateLOG!A$1:A$7000,InsertVoiceSwitchActivateLOG!H$1:H$7000,0)))</f>
        <v>8.5700000000000012E-2</v>
      </c>
      <c r="L5628" s="61" t="str">
        <f t="shared" si="529"/>
        <v/>
      </c>
      <c r="M5628" s="61">
        <f t="shared" si="527"/>
        <v>15.800000000012915</v>
      </c>
      <c r="N5628" s="59">
        <f t="shared" si="525"/>
        <v>112</v>
      </c>
      <c r="O5628" s="59">
        <f t="shared" si="526"/>
        <v>1</v>
      </c>
    </row>
    <row r="5629" spans="1:15" ht="12.5" customHeight="1" x14ac:dyDescent="0.35">
      <c r="A5629" s="2">
        <v>112</v>
      </c>
      <c r="B5629" s="2" t="s">
        <v>54</v>
      </c>
      <c r="C5629" s="69">
        <v>234.6799</v>
      </c>
      <c r="D5629" t="s">
        <v>50</v>
      </c>
      <c r="E5629" s="2" t="s">
        <v>43</v>
      </c>
      <c r="F5629" s="2" t="s">
        <v>55</v>
      </c>
      <c r="G5629" s="2">
        <v>2.9999999999999997E-4</v>
      </c>
      <c r="H5629" s="2">
        <f>IF(OR(G5629="",G5630="",G5631="",G5632=""),"",(SUMIF(A5629:A$7000,A5629,G5629:G$7000)))</f>
        <v>6.2199999999999998E-2</v>
      </c>
      <c r="I5629" s="55" t="str">
        <f t="shared" si="528"/>
        <v/>
      </c>
      <c r="J5629" s="61" t="str">
        <f t="shared" si="524"/>
        <v/>
      </c>
      <c r="K5629" s="55">
        <f t="array" ref="K5629">(MAX(IF($A5629=InsertVoiceSwitchActivateLOG!A$1:A$7000,InsertVoiceSwitchActivateLOG!H$1:H$7000,0)))</f>
        <v>8.5700000000000012E-2</v>
      </c>
      <c r="L5629" s="55" t="str">
        <f t="shared" si="529"/>
        <v/>
      </c>
      <c r="M5629" s="55">
        <f t="shared" si="527"/>
        <v>18.000000000000682</v>
      </c>
      <c r="N5629" s="59">
        <f t="shared" si="525"/>
        <v>112</v>
      </c>
      <c r="O5629" s="59">
        <f t="shared" si="526"/>
        <v>1</v>
      </c>
    </row>
    <row r="5630" spans="1:15" ht="12.5" customHeight="1" x14ac:dyDescent="0.35">
      <c r="A5630" s="61">
        <v>112</v>
      </c>
      <c r="B5630" s="61" t="s">
        <v>54</v>
      </c>
      <c r="C5630" s="70">
        <v>234.6986</v>
      </c>
      <c r="D5630" s="59" t="s">
        <v>50</v>
      </c>
      <c r="E5630" s="61" t="s">
        <v>43</v>
      </c>
      <c r="F5630" s="61" t="s">
        <v>55</v>
      </c>
      <c r="G5630" s="61">
        <v>5.9999999999999995E-4</v>
      </c>
      <c r="H5630" s="61">
        <f>IF(OR(G5630="",G5631="",G5632="",G5633=""),"",(SUMIF(A5630:A$7000,A5630,G5630:G$7000)))</f>
        <v>6.1900000000000004E-2</v>
      </c>
      <c r="I5630" s="61" t="str">
        <f t="shared" si="528"/>
        <v/>
      </c>
      <c r="J5630" s="61" t="str">
        <f t="shared" si="524"/>
        <v/>
      </c>
      <c r="K5630" s="61">
        <f t="array" ref="K5630">(MAX(IF($A5630=InsertVoiceSwitchActivateLOG!A$1:A$7000,InsertVoiceSwitchActivateLOG!H$1:H$7000,0)))</f>
        <v>8.5700000000000012E-2</v>
      </c>
      <c r="L5630" s="61" t="str">
        <f t="shared" si="529"/>
        <v/>
      </c>
      <c r="M5630" s="61">
        <f t="shared" si="527"/>
        <v>18.699999999995498</v>
      </c>
      <c r="N5630" s="59">
        <f t="shared" si="525"/>
        <v>112</v>
      </c>
      <c r="O5630" s="59">
        <f t="shared" si="526"/>
        <v>1</v>
      </c>
    </row>
    <row r="5631" spans="1:15" ht="12.5" customHeight="1" x14ac:dyDescent="0.35">
      <c r="A5631" s="2">
        <v>112</v>
      </c>
      <c r="B5631" s="2" t="s">
        <v>56</v>
      </c>
      <c r="C5631" s="69">
        <v>234.71680000000001</v>
      </c>
      <c r="D5631" t="s">
        <v>50</v>
      </c>
      <c r="E5631" s="2" t="s">
        <v>43</v>
      </c>
      <c r="F5631" s="2" t="s">
        <v>55</v>
      </c>
      <c r="G5631" s="2">
        <v>1.2999999999999999E-3</v>
      </c>
      <c r="H5631" s="2">
        <f>IF(OR(G5631="",G5632="",G5633="",G5634=""),"",(SUMIF(A5631:A$7000,A5631,G5631:G$7000)))</f>
        <v>6.13E-2</v>
      </c>
      <c r="I5631" s="55" t="str">
        <f t="shared" si="528"/>
        <v/>
      </c>
      <c r="J5631" s="61" t="str">
        <f t="shared" si="524"/>
        <v/>
      </c>
      <c r="K5631" s="55">
        <f t="array" ref="K5631">(MAX(IF($A5631=InsertVoiceSwitchActivateLOG!A$1:A$7000,InsertVoiceSwitchActivateLOG!H$1:H$7000,0)))</f>
        <v>8.5700000000000012E-2</v>
      </c>
      <c r="L5631" s="55" t="str">
        <f t="shared" si="529"/>
        <v/>
      </c>
      <c r="M5631" s="55">
        <f t="shared" si="527"/>
        <v>18.200000000007321</v>
      </c>
      <c r="N5631" s="59">
        <f t="shared" si="525"/>
        <v>112</v>
      </c>
      <c r="O5631" s="59">
        <f t="shared" si="526"/>
        <v>1</v>
      </c>
    </row>
    <row r="5632" spans="1:15" ht="12.5" customHeight="1" x14ac:dyDescent="0.35">
      <c r="A5632" s="61">
        <v>112</v>
      </c>
      <c r="B5632" s="61" t="s">
        <v>56</v>
      </c>
      <c r="C5632" s="70">
        <v>234.7381</v>
      </c>
      <c r="D5632" s="59" t="s">
        <v>50</v>
      </c>
      <c r="E5632" s="61" t="s">
        <v>43</v>
      </c>
      <c r="F5632" s="61" t="s">
        <v>55</v>
      </c>
      <c r="G5632" s="61">
        <v>2.8E-3</v>
      </c>
      <c r="H5632" s="61">
        <f>IF(OR(G5632="",G5633="",G5634="",G5635=""),"",(SUMIF(A5632:A$7000,A5632,G5632:G$7000)))</f>
        <v>6.0000000000000005E-2</v>
      </c>
      <c r="I5632" s="61" t="str">
        <f t="shared" si="528"/>
        <v/>
      </c>
      <c r="J5632" s="61" t="str">
        <f t="shared" si="524"/>
        <v/>
      </c>
      <c r="K5632" s="61">
        <f t="array" ref="K5632">(MAX(IF($A5632=InsertVoiceSwitchActivateLOG!A$1:A$7000,InsertVoiceSwitchActivateLOG!H$1:H$7000,0)))</f>
        <v>8.5700000000000012E-2</v>
      </c>
      <c r="L5632" s="61" t="str">
        <f t="shared" si="529"/>
        <v/>
      </c>
      <c r="M5632" s="61">
        <f t="shared" si="527"/>
        <v>21.299999999996544</v>
      </c>
      <c r="N5632" s="59">
        <f t="shared" si="525"/>
        <v>112</v>
      </c>
      <c r="O5632" s="59">
        <f t="shared" si="526"/>
        <v>1</v>
      </c>
    </row>
    <row r="5633" spans="1:15" ht="12.5" customHeight="1" x14ac:dyDescent="0.35">
      <c r="A5633" s="2">
        <v>112</v>
      </c>
      <c r="B5633" s="2" t="s">
        <v>56</v>
      </c>
      <c r="C5633" s="69">
        <v>234.75739999999999</v>
      </c>
      <c r="D5633" t="s">
        <v>50</v>
      </c>
      <c r="E5633" s="2" t="s">
        <v>43</v>
      </c>
      <c r="F5633" s="2" t="s">
        <v>55</v>
      </c>
      <c r="G5633" s="2">
        <v>4.3E-3</v>
      </c>
      <c r="H5633" s="2">
        <f>IF(OR(G5633="",G5634="",G5635="",G5636=""),"",(SUMIF(A5633:A$7000,A5633,G5633:G$7000)))</f>
        <v>5.7199999999999994E-2</v>
      </c>
      <c r="I5633" s="55" t="str">
        <f t="shared" si="528"/>
        <v/>
      </c>
      <c r="J5633" s="61" t="str">
        <f t="shared" si="524"/>
        <v/>
      </c>
      <c r="K5633" s="55">
        <f t="array" ref="K5633">(MAX(IF($A5633=InsertVoiceSwitchActivateLOG!A$1:A$7000,InsertVoiceSwitchActivateLOG!H$1:H$7000,0)))</f>
        <v>8.5700000000000012E-2</v>
      </c>
      <c r="L5633" s="55" t="str">
        <f t="shared" si="529"/>
        <v/>
      </c>
      <c r="M5633" s="55">
        <f t="shared" si="527"/>
        <v>19.299999999986994</v>
      </c>
      <c r="N5633" s="59">
        <f t="shared" si="525"/>
        <v>112</v>
      </c>
      <c r="O5633" s="59">
        <f t="shared" si="526"/>
        <v>1</v>
      </c>
    </row>
    <row r="5634" spans="1:15" ht="12.5" customHeight="1" x14ac:dyDescent="0.35">
      <c r="A5634" s="61">
        <v>112</v>
      </c>
      <c r="B5634" s="61" t="s">
        <v>56</v>
      </c>
      <c r="C5634" s="70">
        <v>234.77670000000001</v>
      </c>
      <c r="D5634" s="59" t="s">
        <v>50</v>
      </c>
      <c r="E5634" s="61" t="s">
        <v>43</v>
      </c>
      <c r="F5634" s="61" t="s">
        <v>55</v>
      </c>
      <c r="G5634" s="61">
        <v>6.7999999999999996E-3</v>
      </c>
      <c r="H5634" s="61">
        <f>IF(OR(G5634="",G5635="",G5636="",G5637=""),"",(SUMIF(A5634:A$7000,A5634,G5634:G$7000)))</f>
        <v>5.2899999999999996E-2</v>
      </c>
      <c r="I5634" s="61" t="str">
        <f t="shared" si="528"/>
        <v/>
      </c>
      <c r="J5634" s="61" t="str">
        <f t="shared" si="524"/>
        <v/>
      </c>
      <c r="K5634" s="61">
        <f t="array" ref="K5634">(MAX(IF($A5634=InsertVoiceSwitchActivateLOG!A$1:A$7000,InsertVoiceSwitchActivateLOG!H$1:H$7000,0)))</f>
        <v>8.5700000000000012E-2</v>
      </c>
      <c r="L5634" s="61" t="str">
        <f t="shared" si="529"/>
        <v/>
      </c>
      <c r="M5634" s="61">
        <f t="shared" si="527"/>
        <v>19.300000000015416</v>
      </c>
      <c r="N5634" s="59">
        <f t="shared" si="525"/>
        <v>112</v>
      </c>
      <c r="O5634" s="59">
        <f t="shared" si="526"/>
        <v>1</v>
      </c>
    </row>
    <row r="5635" spans="1:15" ht="12.5" customHeight="1" x14ac:dyDescent="0.35">
      <c r="A5635" s="2">
        <v>112</v>
      </c>
      <c r="B5635" s="2" t="s">
        <v>56</v>
      </c>
      <c r="C5635" s="69">
        <v>234.79900000000001</v>
      </c>
      <c r="D5635" t="s">
        <v>50</v>
      </c>
      <c r="E5635" s="2" t="s">
        <v>43</v>
      </c>
      <c r="F5635" s="2" t="s">
        <v>55</v>
      </c>
      <c r="G5635" s="2">
        <v>6.7999999999999996E-3</v>
      </c>
      <c r="H5635" s="2">
        <f>IF(OR(G5635="",G5636="",G5637="",G5638=""),"",(SUMIF(A5635:A$7000,A5635,G5635:G$7000)))</f>
        <v>4.6100000000000002E-2</v>
      </c>
      <c r="I5635" s="55" t="str">
        <f t="shared" si="528"/>
        <v/>
      </c>
      <c r="J5635" s="61" t="str">
        <f t="shared" si="524"/>
        <v/>
      </c>
      <c r="K5635" s="55">
        <f t="array" ref="K5635">(MAX(IF($A5635=InsertVoiceSwitchActivateLOG!A$1:A$7000,InsertVoiceSwitchActivateLOG!H$1:H$7000,0)))</f>
        <v>8.5700000000000012E-2</v>
      </c>
      <c r="L5635" s="55" t="str">
        <f t="shared" si="529"/>
        <v/>
      </c>
      <c r="M5635" s="55">
        <f t="shared" si="527"/>
        <v>22.300000000001319</v>
      </c>
      <c r="N5635" s="59">
        <f t="shared" si="525"/>
        <v>112</v>
      </c>
      <c r="O5635" s="59">
        <f t="shared" si="526"/>
        <v>1</v>
      </c>
    </row>
    <row r="5636" spans="1:15" ht="12.5" customHeight="1" x14ac:dyDescent="0.35">
      <c r="A5636" s="61">
        <v>112</v>
      </c>
      <c r="B5636" s="61" t="s">
        <v>56</v>
      </c>
      <c r="C5636" s="70">
        <v>234.8184</v>
      </c>
      <c r="D5636" s="59" t="s">
        <v>50</v>
      </c>
      <c r="E5636" s="61" t="s">
        <v>43</v>
      </c>
      <c r="F5636" s="61" t="s">
        <v>55</v>
      </c>
      <c r="G5636" s="61">
        <v>7.7000000000000002E-3</v>
      </c>
      <c r="H5636" s="61">
        <f>IF(OR(G5636="",G5637="",G5638="",G5639=""),"",(SUMIF(A5636:A$7000,A5636,G5636:G$7000)))</f>
        <v>3.9299999999999995E-2</v>
      </c>
      <c r="I5636" s="61" t="str">
        <f t="shared" si="528"/>
        <v/>
      </c>
      <c r="J5636" s="61" t="str">
        <f t="shared" si="524"/>
        <v/>
      </c>
      <c r="K5636" s="61">
        <f t="array" ref="K5636">(MAX(IF($A5636=InsertVoiceSwitchActivateLOG!A$1:A$7000,InsertVoiceSwitchActivateLOG!H$1:H$7000,0)))</f>
        <v>8.5700000000000012E-2</v>
      </c>
      <c r="L5636" s="61" t="str">
        <f t="shared" si="529"/>
        <v/>
      </c>
      <c r="M5636" s="61">
        <f t="shared" si="527"/>
        <v>19.399999999990314</v>
      </c>
      <c r="N5636" s="59">
        <f t="shared" si="525"/>
        <v>112</v>
      </c>
      <c r="O5636" s="59">
        <f t="shared" si="526"/>
        <v>-1</v>
      </c>
    </row>
    <row r="5637" spans="1:15" ht="12.5" customHeight="1" x14ac:dyDescent="0.35">
      <c r="A5637" s="2">
        <v>112</v>
      </c>
      <c r="B5637" s="2" t="s">
        <v>56</v>
      </c>
      <c r="C5637" s="69">
        <v>234.83619999999999</v>
      </c>
      <c r="D5637" t="s">
        <v>50</v>
      </c>
      <c r="E5637" s="2" t="s">
        <v>43</v>
      </c>
      <c r="F5637" s="2" t="s">
        <v>55</v>
      </c>
      <c r="G5637" s="2">
        <v>6.1000000000000004E-3</v>
      </c>
      <c r="H5637" s="2">
        <f>IF(OR(G5637="",G5638="",G5639="",G5640=""),"",(SUMIF(A5637:A$7000,A5637,G5637:G$7000)))</f>
        <v>3.1599999999999996E-2</v>
      </c>
      <c r="I5637" s="55" t="str">
        <f t="shared" si="528"/>
        <v/>
      </c>
      <c r="J5637" s="61" t="str">
        <f t="shared" si="524"/>
        <v/>
      </c>
      <c r="K5637" s="55">
        <f t="array" ref="K5637">(MAX(IF($A5637=InsertVoiceSwitchActivateLOG!A$1:A$7000,InsertVoiceSwitchActivateLOG!H$1:H$7000,0)))</f>
        <v>8.5700000000000012E-2</v>
      </c>
      <c r="L5637" s="55" t="str">
        <f t="shared" si="529"/>
        <v/>
      </c>
      <c r="M5637" s="55">
        <f t="shared" si="527"/>
        <v>17.799999999994043</v>
      </c>
      <c r="N5637" s="59">
        <f t="shared" si="525"/>
        <v>112</v>
      </c>
      <c r="O5637" s="59">
        <f t="shared" si="526"/>
        <v>1</v>
      </c>
    </row>
    <row r="5638" spans="1:15" ht="12.5" customHeight="1" x14ac:dyDescent="0.35">
      <c r="A5638" s="61">
        <v>112</v>
      </c>
      <c r="B5638" s="61" t="s">
        <v>56</v>
      </c>
      <c r="C5638" s="70">
        <v>234.85640000000001</v>
      </c>
      <c r="D5638" s="59" t="s">
        <v>50</v>
      </c>
      <c r="E5638" s="61" t="s">
        <v>43</v>
      </c>
      <c r="F5638" s="61" t="s">
        <v>55</v>
      </c>
      <c r="G5638" s="61">
        <v>1.03E-2</v>
      </c>
      <c r="H5638" s="61">
        <f>IF(OR(G5638="",G5639="",G5640="",G5641=""),"",(SUMIF(A5638:A$7000,A5638,G5638:G$7000)))</f>
        <v>2.5499999999999998E-2</v>
      </c>
      <c r="I5638" s="61" t="str">
        <f t="shared" si="528"/>
        <v/>
      </c>
      <c r="J5638" s="61" t="str">
        <f t="shared" si="524"/>
        <v/>
      </c>
      <c r="K5638" s="61">
        <f t="array" ref="K5638">(MAX(IF($A5638=InsertVoiceSwitchActivateLOG!A$1:A$7000,InsertVoiceSwitchActivateLOG!H$1:H$7000,0)))</f>
        <v>8.5700000000000012E-2</v>
      </c>
      <c r="L5638" s="61" t="str">
        <f t="shared" si="529"/>
        <v/>
      </c>
      <c r="M5638" s="61">
        <f t="shared" si="527"/>
        <v>20.200000000016871</v>
      </c>
      <c r="N5638" s="59">
        <f t="shared" si="525"/>
        <v>112</v>
      </c>
      <c r="O5638" s="59">
        <f t="shared" si="526"/>
        <v>-1</v>
      </c>
    </row>
    <row r="5639" spans="1:15" ht="12.5" customHeight="1" x14ac:dyDescent="0.35">
      <c r="A5639" s="2">
        <v>112</v>
      </c>
      <c r="B5639" s="2" t="s">
        <v>56</v>
      </c>
      <c r="C5639" s="69">
        <v>234.87280000000001</v>
      </c>
      <c r="D5639" t="s">
        <v>50</v>
      </c>
      <c r="E5639" s="2" t="s">
        <v>43</v>
      </c>
      <c r="F5639" s="2" t="s">
        <v>55</v>
      </c>
      <c r="G5639" s="2">
        <v>6.4999999999999997E-3</v>
      </c>
      <c r="H5639" s="2">
        <f>IF(OR(G5639="",G5640="",G5641="",G5642=""),"",(SUMIF(A5639:A$7000,A5639,G5639:G$7000)))</f>
        <v>1.52E-2</v>
      </c>
      <c r="I5639" s="55" t="str">
        <f t="shared" si="528"/>
        <v/>
      </c>
      <c r="J5639" s="61" t="str">
        <f t="shared" si="524"/>
        <v/>
      </c>
      <c r="K5639" s="55">
        <f t="array" ref="K5639">(MAX(IF($A5639=InsertVoiceSwitchActivateLOG!A$1:A$7000,InsertVoiceSwitchActivateLOG!H$1:H$7000,0)))</f>
        <v>8.5700000000000012E-2</v>
      </c>
      <c r="L5639" s="55" t="str">
        <f t="shared" si="529"/>
        <v/>
      </c>
      <c r="M5639" s="55">
        <f t="shared" si="527"/>
        <v>16.400000000004411</v>
      </c>
      <c r="N5639" s="59">
        <f t="shared" si="525"/>
        <v>112</v>
      </c>
      <c r="O5639" s="59">
        <f t="shared" si="526"/>
        <v>-1</v>
      </c>
    </row>
    <row r="5640" spans="1:15" ht="12.5" customHeight="1" x14ac:dyDescent="0.35">
      <c r="A5640" s="61">
        <v>112</v>
      </c>
      <c r="B5640" s="61" t="s">
        <v>56</v>
      </c>
      <c r="C5640" s="70">
        <v>234.88980000000001</v>
      </c>
      <c r="D5640" s="59" t="s">
        <v>50</v>
      </c>
      <c r="E5640" s="61" t="s">
        <v>43</v>
      </c>
      <c r="F5640" s="61" t="s">
        <v>55</v>
      </c>
      <c r="G5640" s="61">
        <v>3.8999999999999998E-3</v>
      </c>
      <c r="H5640" s="61">
        <f>IF(OR(G5640="",G5641="",G5642="",G5643=""),"",(SUMIF(A5640:A$7000,A5640,G5640:G$7000)))</f>
        <v>8.7000000000000011E-3</v>
      </c>
      <c r="I5640" s="61" t="str">
        <f t="shared" si="528"/>
        <v/>
      </c>
      <c r="J5640" s="61" t="str">
        <f t="shared" si="524"/>
        <v/>
      </c>
      <c r="K5640" s="61">
        <f t="array" ref="K5640">(MAX(IF($A5640=InsertVoiceSwitchActivateLOG!A$1:A$7000,InsertVoiceSwitchActivateLOG!H$1:H$7000,0)))</f>
        <v>8.5700000000000012E-2</v>
      </c>
      <c r="L5640" s="61" t="str">
        <f t="shared" si="529"/>
        <v/>
      </c>
      <c r="M5640" s="61">
        <f t="shared" si="527"/>
        <v>16.999999999995907</v>
      </c>
      <c r="N5640" s="59">
        <f t="shared" si="525"/>
        <v>112</v>
      </c>
      <c r="O5640" s="59">
        <f t="shared" si="526"/>
        <v>-1</v>
      </c>
    </row>
    <row r="5641" spans="1:15" ht="12.5" customHeight="1" x14ac:dyDescent="0.35">
      <c r="A5641" s="2">
        <v>112</v>
      </c>
      <c r="B5641" s="2" t="s">
        <v>56</v>
      </c>
      <c r="C5641" s="69">
        <v>234.91900000000001</v>
      </c>
      <c r="D5641" t="s">
        <v>50</v>
      </c>
      <c r="E5641" s="2" t="s">
        <v>43</v>
      </c>
      <c r="F5641" s="2" t="s">
        <v>55</v>
      </c>
      <c r="G5641" s="2">
        <v>3.7000000000000002E-3</v>
      </c>
      <c r="H5641" s="2" t="str">
        <f>IF(OR(G5641="",G5642="",G5643="",G5644=""),"",(SUMIF(A5641:A$7000,A5641,G5641:G$7000)))</f>
        <v/>
      </c>
      <c r="I5641" s="55" t="str">
        <f t="shared" si="528"/>
        <v/>
      </c>
      <c r="J5641" s="61" t="str">
        <f t="shared" si="524"/>
        <v/>
      </c>
      <c r="K5641" s="55">
        <f t="array" ref="K5641">(MAX(IF($A5641=InsertVoiceSwitchActivateLOG!A$1:A$7000,InsertVoiceSwitchActivateLOG!H$1:H$7000,0)))</f>
        <v>8.5700000000000012E-2</v>
      </c>
      <c r="L5641" s="55" t="str">
        <f t="shared" si="529"/>
        <v/>
      </c>
      <c r="M5641" s="55">
        <f t="shared" si="527"/>
        <v>29.200000000003001</v>
      </c>
      <c r="N5641" s="59">
        <f t="shared" si="525"/>
        <v>112</v>
      </c>
      <c r="O5641" s="59">
        <f t="shared" si="526"/>
        <v>-1</v>
      </c>
    </row>
    <row r="5642" spans="1:15" ht="12.5" customHeight="1" x14ac:dyDescent="0.35">
      <c r="A5642" s="61">
        <v>112</v>
      </c>
      <c r="B5642" s="61" t="s">
        <v>54</v>
      </c>
      <c r="C5642" s="70">
        <v>234.9367</v>
      </c>
      <c r="D5642" s="59" t="s">
        <v>50</v>
      </c>
      <c r="E5642" s="61" t="s">
        <v>43</v>
      </c>
      <c r="F5642" s="61" t="s">
        <v>55</v>
      </c>
      <c r="G5642" s="61">
        <v>8.9999999999999998E-4</v>
      </c>
      <c r="H5642" s="61" t="str">
        <f>IF(OR(G5642="",G5643="",G5644="",G5645=""),"",(SUMIF(A5642:A$7000,A5642,G5642:G$7000)))</f>
        <v/>
      </c>
      <c r="I5642" s="61" t="str">
        <f t="shared" si="528"/>
        <v/>
      </c>
      <c r="J5642" s="61" t="str">
        <f t="shared" si="524"/>
        <v/>
      </c>
      <c r="K5642" s="61">
        <f t="array" ref="K5642">(MAX(IF($A5642=InsertVoiceSwitchActivateLOG!A$1:A$7000,InsertVoiceSwitchActivateLOG!H$1:H$7000,0)))</f>
        <v>8.5700000000000012E-2</v>
      </c>
      <c r="L5642" s="61" t="str">
        <f t="shared" si="529"/>
        <v/>
      </c>
      <c r="M5642" s="61">
        <f t="shared" si="527"/>
        <v>17.699999999990723</v>
      </c>
      <c r="N5642" s="59">
        <f t="shared" si="525"/>
        <v>112</v>
      </c>
      <c r="O5642" s="59">
        <f t="shared" si="526"/>
        <v>-1</v>
      </c>
    </row>
    <row r="5643" spans="1:15" ht="12.5" customHeight="1" x14ac:dyDescent="0.35">
      <c r="A5643" s="2">
        <v>112</v>
      </c>
      <c r="B5643" s="2" t="s">
        <v>54</v>
      </c>
      <c r="C5643" s="69">
        <v>234.95660000000001</v>
      </c>
      <c r="D5643" t="s">
        <v>50</v>
      </c>
      <c r="E5643" s="2" t="s">
        <v>43</v>
      </c>
      <c r="F5643" s="2" t="s">
        <v>55</v>
      </c>
      <c r="G5643" s="2">
        <v>2.0000000000000001E-4</v>
      </c>
      <c r="H5643" s="2" t="str">
        <f>IF(OR(G5643="",G5644="",G5645="",G5646=""),"",(SUMIF(A5643:A$7000,A5643,G5643:G$7000)))</f>
        <v/>
      </c>
      <c r="I5643" s="55" t="str">
        <f t="shared" si="528"/>
        <v/>
      </c>
      <c r="J5643" s="61" t="str">
        <f t="shared" si="524"/>
        <v/>
      </c>
      <c r="K5643" s="55">
        <f t="array" ref="K5643">(MAX(IF($A5643=InsertVoiceSwitchActivateLOG!A$1:A$7000,InsertVoiceSwitchActivateLOG!H$1:H$7000,0)))</f>
        <v>8.5700000000000012E-2</v>
      </c>
      <c r="L5643" s="55" t="str">
        <f t="shared" si="529"/>
        <v/>
      </c>
      <c r="M5643" s="55">
        <f t="shared" si="527"/>
        <v>19.900000000006912</v>
      </c>
      <c r="N5643" s="59" t="str">
        <f t="shared" si="525"/>
        <v/>
      </c>
      <c r="O5643" s="59" t="str">
        <f t="shared" si="526"/>
        <v/>
      </c>
    </row>
    <row r="5644" spans="1:15" ht="12.5" customHeight="1" x14ac:dyDescent="0.35">
      <c r="A5644" s="61">
        <v>113</v>
      </c>
      <c r="B5644" s="61" t="s">
        <v>54</v>
      </c>
      <c r="C5644" s="70">
        <v>235.98410000000001</v>
      </c>
      <c r="D5644" s="59" t="s">
        <v>50</v>
      </c>
      <c r="E5644" s="61" t="s">
        <v>43</v>
      </c>
      <c r="F5644" s="61" t="s">
        <v>55</v>
      </c>
      <c r="G5644" s="61"/>
      <c r="H5644" s="61" t="str">
        <f>IF(OR(G5644="",G5645="",G5646="",G5647=""),"",(SUMIF(A5644:A$7000,A5644,G5644:G$7000)))</f>
        <v/>
      </c>
      <c r="I5644" s="61" t="str">
        <f t="shared" si="528"/>
        <v/>
      </c>
      <c r="J5644" s="61" t="str">
        <f t="shared" si="524"/>
        <v/>
      </c>
      <c r="K5644" s="61">
        <f t="array" ref="K5644">(MAX(IF($A5644=InsertVoiceSwitchActivateLOG!A$1:A$7000,InsertVoiceSwitchActivateLOG!H$1:H$7000,0)))</f>
        <v>1.1999999999999999E-2</v>
      </c>
      <c r="L5644" s="61" t="str">
        <f t="shared" si="529"/>
        <v/>
      </c>
      <c r="M5644" s="61">
        <f t="shared" si="527"/>
        <v>0</v>
      </c>
      <c r="N5644" s="59" t="str">
        <f t="shared" si="525"/>
        <v/>
      </c>
      <c r="O5644" s="59" t="str">
        <f t="shared" si="526"/>
        <v/>
      </c>
    </row>
    <row r="5645" spans="1:15" ht="12.5" customHeight="1" x14ac:dyDescent="0.35">
      <c r="A5645" s="2">
        <v>113</v>
      </c>
      <c r="B5645" s="2" t="s">
        <v>54</v>
      </c>
      <c r="C5645" s="69">
        <v>236.00890000000001</v>
      </c>
      <c r="D5645" t="s">
        <v>50</v>
      </c>
      <c r="E5645" s="2" t="s">
        <v>43</v>
      </c>
      <c r="F5645" s="2" t="s">
        <v>55</v>
      </c>
      <c r="G5645" s="2"/>
      <c r="H5645" s="2" t="str">
        <f>IF(OR(G5645="",G5646="",G5647="",G5648=""),"",(SUMIF(A5645:A$7000,A5645,G5645:G$7000)))</f>
        <v/>
      </c>
      <c r="I5645" s="55" t="str">
        <f t="shared" si="528"/>
        <v/>
      </c>
      <c r="J5645" s="61" t="str">
        <f t="shared" si="524"/>
        <v/>
      </c>
      <c r="K5645" s="55">
        <f t="array" ref="K5645">(MAX(IF($A5645=InsertVoiceSwitchActivateLOG!A$1:A$7000,InsertVoiceSwitchActivateLOG!H$1:H$7000,0)))</f>
        <v>1.1999999999999999E-2</v>
      </c>
      <c r="L5645" s="55" t="str">
        <f t="shared" si="529"/>
        <v/>
      </c>
      <c r="M5645" s="55">
        <f t="shared" si="527"/>
        <v>24.799999999999045</v>
      </c>
      <c r="N5645" s="59" t="str">
        <f t="shared" si="525"/>
        <v/>
      </c>
      <c r="O5645" s="59" t="str">
        <f t="shared" si="526"/>
        <v/>
      </c>
    </row>
    <row r="5646" spans="1:15" ht="12.5" customHeight="1" x14ac:dyDescent="0.35">
      <c r="A5646" s="61">
        <v>113</v>
      </c>
      <c r="B5646" s="61" t="s">
        <v>54</v>
      </c>
      <c r="C5646" s="70">
        <v>236.0368</v>
      </c>
      <c r="D5646" s="59" t="s">
        <v>50</v>
      </c>
      <c r="E5646" s="61" t="s">
        <v>43</v>
      </c>
      <c r="F5646" s="61" t="s">
        <v>55</v>
      </c>
      <c r="G5646" s="61"/>
      <c r="H5646" s="61" t="str">
        <f>IF(OR(G5646="",G5647="",G5648="",G5649=""),"",(SUMIF(A5646:A$7000,A5646,G5646:G$7000)))</f>
        <v/>
      </c>
      <c r="I5646" s="61" t="str">
        <f t="shared" si="528"/>
        <v/>
      </c>
      <c r="J5646" s="61" t="str">
        <f t="shared" si="524"/>
        <v/>
      </c>
      <c r="K5646" s="61">
        <f t="array" ref="K5646">(MAX(IF($A5646=InsertVoiceSwitchActivateLOG!A$1:A$7000,InsertVoiceSwitchActivateLOG!H$1:H$7000,0)))</f>
        <v>1.1999999999999999E-2</v>
      </c>
      <c r="L5646" s="61" t="str">
        <f t="shared" si="529"/>
        <v/>
      </c>
      <c r="M5646" s="61">
        <f t="shared" si="527"/>
        <v>27.899999999988268</v>
      </c>
      <c r="N5646" s="59" t="str">
        <f t="shared" si="525"/>
        <v/>
      </c>
      <c r="O5646" s="59" t="str">
        <f t="shared" si="526"/>
        <v/>
      </c>
    </row>
    <row r="5647" spans="1:15" ht="12.5" customHeight="1" x14ac:dyDescent="0.35">
      <c r="A5647" s="2">
        <v>113</v>
      </c>
      <c r="B5647" s="2" t="s">
        <v>54</v>
      </c>
      <c r="C5647" s="69">
        <v>236.11170000000001</v>
      </c>
      <c r="D5647" t="s">
        <v>50</v>
      </c>
      <c r="E5647" s="2" t="s">
        <v>43</v>
      </c>
      <c r="F5647" s="2" t="s">
        <v>55</v>
      </c>
      <c r="G5647" s="2"/>
      <c r="H5647" s="2" t="str">
        <f>IF(OR(G5647="",G5648="",G5649="",G5650=""),"",(SUMIF(A5647:A$7000,A5647,G5647:G$7000)))</f>
        <v/>
      </c>
      <c r="I5647" s="55" t="str">
        <f t="shared" si="528"/>
        <v/>
      </c>
      <c r="J5647" s="61" t="str">
        <f t="shared" si="524"/>
        <v/>
      </c>
      <c r="K5647" s="55">
        <f t="array" ref="K5647">(MAX(IF($A5647=InsertVoiceSwitchActivateLOG!A$1:A$7000,InsertVoiceSwitchActivateLOG!H$1:H$7000,0)))</f>
        <v>1.1999999999999999E-2</v>
      </c>
      <c r="L5647" s="55" t="str">
        <f t="shared" si="529"/>
        <v/>
      </c>
      <c r="M5647" s="55">
        <f t="shared" si="527"/>
        <v>74.900000000013733</v>
      </c>
      <c r="N5647" s="59" t="str">
        <f t="shared" si="525"/>
        <v/>
      </c>
      <c r="O5647" s="59" t="str">
        <f t="shared" si="526"/>
        <v/>
      </c>
    </row>
    <row r="5648" spans="1:15" ht="12.5" customHeight="1" x14ac:dyDescent="0.35">
      <c r="A5648" s="61">
        <v>113</v>
      </c>
      <c r="B5648" s="61" t="s">
        <v>54</v>
      </c>
      <c r="C5648" s="70">
        <v>236.13310000000001</v>
      </c>
      <c r="D5648" s="59" t="s">
        <v>50</v>
      </c>
      <c r="E5648" s="61" t="s">
        <v>43</v>
      </c>
      <c r="F5648" s="61" t="s">
        <v>55</v>
      </c>
      <c r="G5648" s="61"/>
      <c r="H5648" s="61" t="str">
        <f>IF(OR(G5648="",G5649="",G5650="",G5651=""),"",(SUMIF(A5648:A$7000,A5648,G5648:G$7000)))</f>
        <v/>
      </c>
      <c r="I5648" s="61" t="str">
        <f t="shared" si="528"/>
        <v/>
      </c>
      <c r="J5648" s="61" t="str">
        <f t="shared" si="524"/>
        <v/>
      </c>
      <c r="K5648" s="61">
        <f t="array" ref="K5648">(MAX(IF($A5648=InsertVoiceSwitchActivateLOG!A$1:A$7000,InsertVoiceSwitchActivateLOG!H$1:H$7000,0)))</f>
        <v>1.1999999999999999E-2</v>
      </c>
      <c r="L5648" s="61" t="str">
        <f t="shared" si="529"/>
        <v/>
      </c>
      <c r="M5648" s="61">
        <f t="shared" si="527"/>
        <v>21.399999999999864</v>
      </c>
      <c r="N5648" s="59" t="str">
        <f t="shared" si="525"/>
        <v/>
      </c>
      <c r="O5648" s="59" t="str">
        <f t="shared" si="526"/>
        <v/>
      </c>
    </row>
    <row r="5649" spans="1:15" ht="12.5" customHeight="1" x14ac:dyDescent="0.35">
      <c r="A5649" s="2">
        <v>113</v>
      </c>
      <c r="B5649" s="2" t="s">
        <v>54</v>
      </c>
      <c r="C5649" s="69">
        <v>236.16460000000001</v>
      </c>
      <c r="D5649" t="s">
        <v>50</v>
      </c>
      <c r="E5649" s="2" t="s">
        <v>43</v>
      </c>
      <c r="F5649" s="2" t="s">
        <v>55</v>
      </c>
      <c r="G5649" s="2"/>
      <c r="H5649" s="2" t="str">
        <f>IF(OR(G5649="",G5650="",G5651="",G5652=""),"",(SUMIF(A5649:A$7000,A5649,G5649:G$7000)))</f>
        <v/>
      </c>
      <c r="I5649" s="55" t="str">
        <f t="shared" si="528"/>
        <v/>
      </c>
      <c r="J5649" s="61" t="str">
        <f t="shared" ref="J5649:J5712" si="530">IF(L5649="","",(VLOOKUP(A5649,A5649:E12633,5,FALSE)))</f>
        <v/>
      </c>
      <c r="K5649" s="55">
        <f t="array" ref="K5649">(MAX(IF($A5649=InsertVoiceSwitchActivateLOG!A$1:A$7000,InsertVoiceSwitchActivateLOG!H$1:H$7000,0)))</f>
        <v>1.1999999999999999E-2</v>
      </c>
      <c r="L5649" s="55" t="str">
        <f t="shared" si="529"/>
        <v/>
      </c>
      <c r="M5649" s="55">
        <f t="shared" si="527"/>
        <v>31.499999999994088</v>
      </c>
      <c r="N5649" s="59" t="str">
        <f t="shared" ref="N5649:N5712" si="531">IF(AND(G5649&gt;0,G5650&gt;0,G5648&gt;0),A5649,"")</f>
        <v/>
      </c>
      <c r="O5649" s="59" t="str">
        <f t="shared" ref="O5649:O5712" si="532">IF(N5649="","",(IF(G5649&gt;G5650,-1,1)))</f>
        <v/>
      </c>
    </row>
    <row r="5650" spans="1:15" ht="12.5" customHeight="1" x14ac:dyDescent="0.35">
      <c r="A5650" s="61">
        <v>113</v>
      </c>
      <c r="B5650" s="61" t="s">
        <v>54</v>
      </c>
      <c r="C5650" s="70">
        <v>236.18549999999999</v>
      </c>
      <c r="D5650" s="59" t="s">
        <v>50</v>
      </c>
      <c r="E5650" s="61" t="s">
        <v>43</v>
      </c>
      <c r="F5650" s="61" t="s">
        <v>55</v>
      </c>
      <c r="G5650" s="61"/>
      <c r="H5650" s="61" t="str">
        <f>IF(OR(G5650="",G5651="",G5652="",G5653=""),"",(SUMIF(A5650:A$7000,A5650,G5650:G$7000)))</f>
        <v/>
      </c>
      <c r="I5650" s="61" t="str">
        <f t="shared" si="528"/>
        <v/>
      </c>
      <c r="J5650" s="61" t="str">
        <f t="shared" si="530"/>
        <v/>
      </c>
      <c r="K5650" s="61">
        <f t="array" ref="K5650">(MAX(IF($A5650=InsertVoiceSwitchActivateLOG!A$1:A$7000,InsertVoiceSwitchActivateLOG!H$1:H$7000,0)))</f>
        <v>1.1999999999999999E-2</v>
      </c>
      <c r="L5650" s="61" t="str">
        <f t="shared" si="529"/>
        <v/>
      </c>
      <c r="M5650" s="61">
        <f t="shared" ref="M5650:M5713" si="533">IF(A5650=A5649,ABS(C5650-C5649),0)*1000</f>
        <v>20.899999999983265</v>
      </c>
      <c r="N5650" s="59" t="str">
        <f t="shared" si="531"/>
        <v/>
      </c>
      <c r="O5650" s="59" t="str">
        <f t="shared" si="532"/>
        <v/>
      </c>
    </row>
    <row r="5651" spans="1:15" ht="12.5" customHeight="1" x14ac:dyDescent="0.35">
      <c r="A5651" s="2">
        <v>113</v>
      </c>
      <c r="B5651" s="2" t="s">
        <v>54</v>
      </c>
      <c r="C5651" s="69">
        <v>236.2107</v>
      </c>
      <c r="D5651" t="s">
        <v>50</v>
      </c>
      <c r="E5651" s="2" t="s">
        <v>43</v>
      </c>
      <c r="F5651" s="2" t="s">
        <v>55</v>
      </c>
      <c r="G5651" s="2"/>
      <c r="H5651" s="2" t="str">
        <f>IF(OR(G5651="",G5652="",G5653="",G5654=""),"",(SUMIF(A5651:A$7000,A5651,G5651:G$7000)))</f>
        <v/>
      </c>
      <c r="I5651" s="55" t="str">
        <f t="shared" si="528"/>
        <v/>
      </c>
      <c r="J5651" s="61" t="str">
        <f t="shared" si="530"/>
        <v/>
      </c>
      <c r="K5651" s="55">
        <f t="array" ref="K5651">(MAX(IF($A5651=InsertVoiceSwitchActivateLOG!A$1:A$7000,InsertVoiceSwitchActivateLOG!H$1:H$7000,0)))</f>
        <v>1.1999999999999999E-2</v>
      </c>
      <c r="L5651" s="55" t="str">
        <f t="shared" si="529"/>
        <v/>
      </c>
      <c r="M5651" s="55">
        <f t="shared" si="533"/>
        <v>25.200000000012324</v>
      </c>
      <c r="N5651" s="59" t="str">
        <f t="shared" si="531"/>
        <v/>
      </c>
      <c r="O5651" s="59" t="str">
        <f t="shared" si="532"/>
        <v/>
      </c>
    </row>
    <row r="5652" spans="1:15" ht="12.5" customHeight="1" x14ac:dyDescent="0.35">
      <c r="A5652" s="61">
        <v>113</v>
      </c>
      <c r="B5652" s="61" t="s">
        <v>54</v>
      </c>
      <c r="C5652" s="70">
        <v>236.2328</v>
      </c>
      <c r="D5652" s="59" t="s">
        <v>50</v>
      </c>
      <c r="E5652" s="61" t="s">
        <v>43</v>
      </c>
      <c r="F5652" s="61" t="s">
        <v>55</v>
      </c>
      <c r="G5652" s="61"/>
      <c r="H5652" s="61" t="str">
        <f>IF(OR(G5652="",G5653="",G5654="",G5655=""),"",(SUMIF(A5652:A$7000,A5652,G5652:G$7000)))</f>
        <v/>
      </c>
      <c r="I5652" s="61" t="str">
        <f t="shared" si="528"/>
        <v/>
      </c>
      <c r="J5652" s="61" t="str">
        <f t="shared" si="530"/>
        <v/>
      </c>
      <c r="K5652" s="61">
        <f t="array" ref="K5652">(MAX(IF($A5652=InsertVoiceSwitchActivateLOG!A$1:A$7000,InsertVoiceSwitchActivateLOG!H$1:H$7000,0)))</f>
        <v>1.1999999999999999E-2</v>
      </c>
      <c r="L5652" s="61" t="str">
        <f t="shared" si="529"/>
        <v/>
      </c>
      <c r="M5652" s="61">
        <f t="shared" si="533"/>
        <v>22.099999999994679</v>
      </c>
      <c r="N5652" s="59" t="str">
        <f t="shared" si="531"/>
        <v/>
      </c>
      <c r="O5652" s="59" t="str">
        <f t="shared" si="532"/>
        <v/>
      </c>
    </row>
    <row r="5653" spans="1:15" ht="12.5" customHeight="1" x14ac:dyDescent="0.35">
      <c r="A5653" s="2">
        <v>113</v>
      </c>
      <c r="B5653" s="2" t="s">
        <v>54</v>
      </c>
      <c r="C5653" s="69">
        <v>236.2758</v>
      </c>
      <c r="D5653" t="s">
        <v>50</v>
      </c>
      <c r="E5653" s="2" t="s">
        <v>43</v>
      </c>
      <c r="F5653" s="2" t="s">
        <v>55</v>
      </c>
      <c r="G5653" s="2"/>
      <c r="H5653" s="2" t="str">
        <f>IF(OR(G5653="",G5654="",G5655="",G5656=""),"",(SUMIF(A5653:A$7000,A5653,G5653:G$7000)))</f>
        <v/>
      </c>
      <c r="I5653" s="55" t="str">
        <f t="shared" si="528"/>
        <v/>
      </c>
      <c r="J5653" s="61" t="str">
        <f t="shared" si="530"/>
        <v/>
      </c>
      <c r="K5653" s="55">
        <f t="array" ref="K5653">(MAX(IF($A5653=InsertVoiceSwitchActivateLOG!A$1:A$7000,InsertVoiceSwitchActivateLOG!H$1:H$7000,0)))</f>
        <v>1.1999999999999999E-2</v>
      </c>
      <c r="L5653" s="55" t="str">
        <f t="shared" si="529"/>
        <v/>
      </c>
      <c r="M5653" s="55">
        <f t="shared" si="533"/>
        <v>43.000000000006366</v>
      </c>
      <c r="N5653" s="59" t="str">
        <f t="shared" si="531"/>
        <v/>
      </c>
      <c r="O5653" s="59" t="str">
        <f t="shared" si="532"/>
        <v/>
      </c>
    </row>
    <row r="5654" spans="1:15" ht="12.5" customHeight="1" x14ac:dyDescent="0.35">
      <c r="A5654" s="61">
        <v>113</v>
      </c>
      <c r="B5654" s="61" t="s">
        <v>54</v>
      </c>
      <c r="C5654" s="70">
        <v>236.3098</v>
      </c>
      <c r="D5654" s="59" t="s">
        <v>50</v>
      </c>
      <c r="E5654" s="61" t="s">
        <v>43</v>
      </c>
      <c r="F5654" s="61" t="s">
        <v>55</v>
      </c>
      <c r="G5654" s="61"/>
      <c r="H5654" s="61" t="str">
        <f>IF(OR(G5654="",G5655="",G5656="",G5657=""),"",(SUMIF(A5654:A$7000,A5654,G5654:G$7000)))</f>
        <v/>
      </c>
      <c r="I5654" s="61" t="str">
        <f t="shared" si="528"/>
        <v/>
      </c>
      <c r="J5654" s="61" t="str">
        <f t="shared" si="530"/>
        <v/>
      </c>
      <c r="K5654" s="61">
        <f t="array" ref="K5654">(MAX(IF($A5654=InsertVoiceSwitchActivateLOG!A$1:A$7000,InsertVoiceSwitchActivateLOG!H$1:H$7000,0)))</f>
        <v>1.1999999999999999E-2</v>
      </c>
      <c r="L5654" s="61" t="str">
        <f t="shared" si="529"/>
        <v/>
      </c>
      <c r="M5654" s="61">
        <f t="shared" si="533"/>
        <v>33.999999999991815</v>
      </c>
      <c r="N5654" s="59" t="str">
        <f t="shared" si="531"/>
        <v/>
      </c>
      <c r="O5654" s="59" t="str">
        <f t="shared" si="532"/>
        <v/>
      </c>
    </row>
    <row r="5655" spans="1:15" ht="12.5" customHeight="1" x14ac:dyDescent="0.35">
      <c r="A5655" s="2">
        <v>113</v>
      </c>
      <c r="B5655" s="2" t="s">
        <v>54</v>
      </c>
      <c r="C5655" s="69">
        <v>236.33099999999999</v>
      </c>
      <c r="D5655" t="s">
        <v>50</v>
      </c>
      <c r="E5655" s="2" t="s">
        <v>43</v>
      </c>
      <c r="F5655" s="2" t="s">
        <v>55</v>
      </c>
      <c r="G5655" s="2"/>
      <c r="H5655" s="2" t="str">
        <f>IF(OR(G5655="",G5656="",G5657="",G5658=""),"",(SUMIF(A5655:A$7000,A5655,G5655:G$7000)))</f>
        <v/>
      </c>
      <c r="I5655" s="55" t="str">
        <f t="shared" si="528"/>
        <v/>
      </c>
      <c r="J5655" s="61" t="str">
        <f t="shared" si="530"/>
        <v/>
      </c>
      <c r="K5655" s="55">
        <f t="array" ref="K5655">(MAX(IF($A5655=InsertVoiceSwitchActivateLOG!A$1:A$7000,InsertVoiceSwitchActivateLOG!H$1:H$7000,0)))</f>
        <v>1.1999999999999999E-2</v>
      </c>
      <c r="L5655" s="55" t="str">
        <f t="shared" si="529"/>
        <v/>
      </c>
      <c r="M5655" s="55">
        <f t="shared" si="533"/>
        <v>21.199999999993224</v>
      </c>
      <c r="N5655" s="59" t="str">
        <f t="shared" si="531"/>
        <v/>
      </c>
      <c r="O5655" s="59" t="str">
        <f t="shared" si="532"/>
        <v/>
      </c>
    </row>
    <row r="5656" spans="1:15" ht="12.5" customHeight="1" x14ac:dyDescent="0.35">
      <c r="A5656" s="61">
        <v>113</v>
      </c>
      <c r="B5656" s="61" t="s">
        <v>54</v>
      </c>
      <c r="C5656" s="70">
        <v>236.35319999999999</v>
      </c>
      <c r="D5656" s="59" t="s">
        <v>50</v>
      </c>
      <c r="E5656" s="61" t="s">
        <v>43</v>
      </c>
      <c r="F5656" s="61" t="s">
        <v>55</v>
      </c>
      <c r="G5656" s="61"/>
      <c r="H5656" s="61" t="str">
        <f>IF(OR(G5656="",G5657="",G5658="",G5659=""),"",(SUMIF(A5656:A$7000,A5656,G5656:G$7000)))</f>
        <v/>
      </c>
      <c r="I5656" s="61" t="str">
        <f t="shared" si="528"/>
        <v/>
      </c>
      <c r="J5656" s="61" t="str">
        <f t="shared" si="530"/>
        <v/>
      </c>
      <c r="K5656" s="61">
        <f t="array" ref="K5656">(MAX(IF($A5656=InsertVoiceSwitchActivateLOG!A$1:A$7000,InsertVoiceSwitchActivateLOG!H$1:H$7000,0)))</f>
        <v>1.1999999999999999E-2</v>
      </c>
      <c r="L5656" s="61" t="str">
        <f t="shared" si="529"/>
        <v/>
      </c>
      <c r="M5656" s="61">
        <f t="shared" si="533"/>
        <v>22.199999999997999</v>
      </c>
      <c r="N5656" s="59" t="str">
        <f t="shared" si="531"/>
        <v/>
      </c>
      <c r="O5656" s="59" t="str">
        <f t="shared" si="532"/>
        <v/>
      </c>
    </row>
    <row r="5657" spans="1:15" ht="12.5" customHeight="1" x14ac:dyDescent="0.35">
      <c r="A5657" s="2">
        <v>113</v>
      </c>
      <c r="B5657" s="2" t="s">
        <v>54</v>
      </c>
      <c r="C5657" s="69">
        <v>236.37970000000001</v>
      </c>
      <c r="D5657" t="s">
        <v>50</v>
      </c>
      <c r="E5657" s="2" t="s">
        <v>43</v>
      </c>
      <c r="F5657" s="2" t="s">
        <v>55</v>
      </c>
      <c r="G5657" s="2"/>
      <c r="H5657" s="2" t="str">
        <f>IF(OR(G5657="",G5658="",G5659="",G5660=""),"",(SUMIF(A5657:A$7000,A5657,G5657:G$7000)))</f>
        <v/>
      </c>
      <c r="I5657" s="55" t="str">
        <f t="shared" si="528"/>
        <v/>
      </c>
      <c r="J5657" s="61" t="str">
        <f t="shared" si="530"/>
        <v/>
      </c>
      <c r="K5657" s="55">
        <f t="array" ref="K5657">(MAX(IF($A5657=InsertVoiceSwitchActivateLOG!A$1:A$7000,InsertVoiceSwitchActivateLOG!H$1:H$7000,0)))</f>
        <v>1.1999999999999999E-2</v>
      </c>
      <c r="L5657" s="55" t="str">
        <f t="shared" si="529"/>
        <v/>
      </c>
      <c r="M5657" s="55">
        <f t="shared" si="533"/>
        <v>26.500000000027057</v>
      </c>
      <c r="N5657" s="59" t="str">
        <f t="shared" si="531"/>
        <v/>
      </c>
      <c r="O5657" s="59" t="str">
        <f t="shared" si="532"/>
        <v/>
      </c>
    </row>
    <row r="5658" spans="1:15" ht="12.5" customHeight="1" x14ac:dyDescent="0.35">
      <c r="A5658" s="61">
        <v>113</v>
      </c>
      <c r="B5658" s="61" t="s">
        <v>54</v>
      </c>
      <c r="C5658" s="70">
        <v>236.40440000000001</v>
      </c>
      <c r="D5658" s="59" t="s">
        <v>50</v>
      </c>
      <c r="E5658" s="61" t="s">
        <v>43</v>
      </c>
      <c r="F5658" s="61" t="s">
        <v>55</v>
      </c>
      <c r="G5658" s="61"/>
      <c r="H5658" s="61" t="str">
        <f>IF(OR(G5658="",G5659="",G5660="",G5661=""),"",(SUMIF(A5658:A$7000,A5658,G5658:G$7000)))</f>
        <v/>
      </c>
      <c r="I5658" s="61" t="str">
        <f t="shared" ref="I5658:I5721" si="534">IF(L5658="","",A5658)</f>
        <v/>
      </c>
      <c r="J5658" s="61" t="str">
        <f t="shared" si="530"/>
        <v/>
      </c>
      <c r="K5658" s="61">
        <f t="array" ref="K5658">(MAX(IF($A5658=InsertVoiceSwitchActivateLOG!A$1:A$7000,InsertVoiceSwitchActivateLOG!H$1:H$7000,0)))</f>
        <v>1.1999999999999999E-2</v>
      </c>
      <c r="L5658" s="61" t="str">
        <f t="shared" ref="L5658:L5721" si="535">IF(H5658="","",IF(AND(H5657="",H5656="",H5655=""),C5658,""))</f>
        <v/>
      </c>
      <c r="M5658" s="61">
        <f t="shared" si="533"/>
        <v>24.699999999995725</v>
      </c>
      <c r="N5658" s="59" t="str">
        <f t="shared" si="531"/>
        <v/>
      </c>
      <c r="O5658" s="59" t="str">
        <f t="shared" si="532"/>
        <v/>
      </c>
    </row>
    <row r="5659" spans="1:15" ht="12.5" customHeight="1" x14ac:dyDescent="0.35">
      <c r="A5659" s="2">
        <v>113</v>
      </c>
      <c r="B5659" s="2" t="s">
        <v>54</v>
      </c>
      <c r="C5659" s="69">
        <v>236.4256</v>
      </c>
      <c r="D5659" t="s">
        <v>50</v>
      </c>
      <c r="E5659" s="2" t="s">
        <v>43</v>
      </c>
      <c r="F5659" s="2" t="s">
        <v>55</v>
      </c>
      <c r="G5659" s="2"/>
      <c r="H5659" s="2" t="str">
        <f>IF(OR(G5659="",G5660="",G5661="",G5662=""),"",(SUMIF(A5659:A$7000,A5659,G5659:G$7000)))</f>
        <v/>
      </c>
      <c r="I5659" s="55" t="str">
        <f t="shared" si="534"/>
        <v/>
      </c>
      <c r="J5659" s="61" t="str">
        <f t="shared" si="530"/>
        <v/>
      </c>
      <c r="K5659" s="55">
        <f t="array" ref="K5659">(MAX(IF($A5659=InsertVoiceSwitchActivateLOG!A$1:A$7000,InsertVoiceSwitchActivateLOG!H$1:H$7000,0)))</f>
        <v>1.1999999999999999E-2</v>
      </c>
      <c r="L5659" s="55" t="str">
        <f t="shared" si="535"/>
        <v/>
      </c>
      <c r="M5659" s="55">
        <f t="shared" si="533"/>
        <v>21.199999999993224</v>
      </c>
      <c r="N5659" s="59" t="str">
        <f t="shared" si="531"/>
        <v/>
      </c>
      <c r="O5659" s="59" t="str">
        <f t="shared" si="532"/>
        <v/>
      </c>
    </row>
    <row r="5660" spans="1:15" ht="12.5" customHeight="1" x14ac:dyDescent="0.35">
      <c r="A5660" s="61">
        <v>113</v>
      </c>
      <c r="B5660" s="61" t="s">
        <v>54</v>
      </c>
      <c r="C5660" s="70">
        <v>236.44479999999999</v>
      </c>
      <c r="D5660" s="59" t="s">
        <v>50</v>
      </c>
      <c r="E5660" s="61" t="s">
        <v>43</v>
      </c>
      <c r="F5660" s="61" t="s">
        <v>55</v>
      </c>
      <c r="G5660" s="61"/>
      <c r="H5660" s="61" t="str">
        <f>IF(OR(G5660="",G5661="",G5662="",G5663=""),"",(SUMIF(A5660:A$7000,A5660,G5660:G$7000)))</f>
        <v/>
      </c>
      <c r="I5660" s="61" t="str">
        <f t="shared" si="534"/>
        <v/>
      </c>
      <c r="J5660" s="61" t="str">
        <f t="shared" si="530"/>
        <v/>
      </c>
      <c r="K5660" s="61">
        <f t="array" ref="K5660">(MAX(IF($A5660=InsertVoiceSwitchActivateLOG!A$1:A$7000,InsertVoiceSwitchActivateLOG!H$1:H$7000,0)))</f>
        <v>1.1999999999999999E-2</v>
      </c>
      <c r="L5660" s="61" t="str">
        <f t="shared" si="535"/>
        <v/>
      </c>
      <c r="M5660" s="61">
        <f t="shared" si="533"/>
        <v>19.199999999983675</v>
      </c>
      <c r="N5660" s="59" t="str">
        <f t="shared" si="531"/>
        <v/>
      </c>
      <c r="O5660" s="59" t="str">
        <f t="shared" si="532"/>
        <v/>
      </c>
    </row>
    <row r="5661" spans="1:15" ht="12.5" customHeight="1" x14ac:dyDescent="0.35">
      <c r="A5661" s="2">
        <v>113</v>
      </c>
      <c r="B5661" s="2" t="s">
        <v>54</v>
      </c>
      <c r="C5661" s="69">
        <v>236.4632</v>
      </c>
      <c r="D5661" t="s">
        <v>50</v>
      </c>
      <c r="E5661" s="2" t="s">
        <v>43</v>
      </c>
      <c r="F5661" s="2" t="s">
        <v>55</v>
      </c>
      <c r="G5661" s="2"/>
      <c r="H5661" s="2" t="str">
        <f>IF(OR(G5661="",G5662="",G5663="",G5664=""),"",(SUMIF(A5661:A$7000,A5661,G5661:G$7000)))</f>
        <v/>
      </c>
      <c r="I5661" s="55" t="str">
        <f t="shared" si="534"/>
        <v/>
      </c>
      <c r="J5661" s="61" t="str">
        <f t="shared" si="530"/>
        <v/>
      </c>
      <c r="K5661" s="55">
        <f t="array" ref="K5661">(MAX(IF($A5661=InsertVoiceSwitchActivateLOG!A$1:A$7000,InsertVoiceSwitchActivateLOG!H$1:H$7000,0)))</f>
        <v>1.1999999999999999E-2</v>
      </c>
      <c r="L5661" s="55" t="str">
        <f t="shared" si="535"/>
        <v/>
      </c>
      <c r="M5661" s="55">
        <f t="shared" si="533"/>
        <v>18.400000000013961</v>
      </c>
      <c r="N5661" s="59" t="str">
        <f t="shared" si="531"/>
        <v/>
      </c>
      <c r="O5661" s="59" t="str">
        <f t="shared" si="532"/>
        <v/>
      </c>
    </row>
    <row r="5662" spans="1:15" ht="12.5" customHeight="1" x14ac:dyDescent="0.35">
      <c r="A5662" s="61">
        <v>113</v>
      </c>
      <c r="B5662" s="61" t="s">
        <v>54</v>
      </c>
      <c r="C5662" s="70">
        <v>236.4845</v>
      </c>
      <c r="D5662" s="59" t="s">
        <v>50</v>
      </c>
      <c r="E5662" s="61" t="s">
        <v>43</v>
      </c>
      <c r="F5662" s="61" t="s">
        <v>55</v>
      </c>
      <c r="G5662" s="61"/>
      <c r="H5662" s="61" t="str">
        <f>IF(OR(G5662="",G5663="",G5664="",G5665=""),"",(SUMIF(A5662:A$7000,A5662,G5662:G$7000)))</f>
        <v/>
      </c>
      <c r="I5662" s="61" t="str">
        <f t="shared" si="534"/>
        <v/>
      </c>
      <c r="J5662" s="61" t="str">
        <f t="shared" si="530"/>
        <v/>
      </c>
      <c r="K5662" s="61">
        <f t="array" ref="K5662">(MAX(IF($A5662=InsertVoiceSwitchActivateLOG!A$1:A$7000,InsertVoiceSwitchActivateLOG!H$1:H$7000,0)))</f>
        <v>1.1999999999999999E-2</v>
      </c>
      <c r="L5662" s="61" t="str">
        <f t="shared" si="535"/>
        <v/>
      </c>
      <c r="M5662" s="61">
        <f t="shared" si="533"/>
        <v>21.299999999996544</v>
      </c>
      <c r="N5662" s="59" t="str">
        <f t="shared" si="531"/>
        <v/>
      </c>
      <c r="O5662" s="59" t="str">
        <f t="shared" si="532"/>
        <v/>
      </c>
    </row>
    <row r="5663" spans="1:15" ht="12.5" customHeight="1" x14ac:dyDescent="0.35">
      <c r="A5663" s="2">
        <v>113</v>
      </c>
      <c r="B5663" s="2" t="s">
        <v>54</v>
      </c>
      <c r="C5663" s="69">
        <v>236.51230000000001</v>
      </c>
      <c r="D5663" t="s">
        <v>50</v>
      </c>
      <c r="E5663" s="2" t="s">
        <v>43</v>
      </c>
      <c r="F5663" s="2" t="s">
        <v>55</v>
      </c>
      <c r="G5663" s="2"/>
      <c r="H5663" s="2" t="str">
        <f>IF(OR(G5663="",G5664="",G5665="",G5666=""),"",(SUMIF(A5663:A$7000,A5663,G5663:G$7000)))</f>
        <v/>
      </c>
      <c r="I5663" s="55" t="str">
        <f t="shared" si="534"/>
        <v/>
      </c>
      <c r="J5663" s="61" t="str">
        <f t="shared" si="530"/>
        <v/>
      </c>
      <c r="K5663" s="55">
        <f t="array" ref="K5663">(MAX(IF($A5663=InsertVoiceSwitchActivateLOG!A$1:A$7000,InsertVoiceSwitchActivateLOG!H$1:H$7000,0)))</f>
        <v>1.1999999999999999E-2</v>
      </c>
      <c r="L5663" s="55" t="str">
        <f t="shared" si="535"/>
        <v/>
      </c>
      <c r="M5663" s="55">
        <f t="shared" si="533"/>
        <v>27.80000000001337</v>
      </c>
      <c r="N5663" s="59" t="str">
        <f t="shared" si="531"/>
        <v/>
      </c>
      <c r="O5663" s="59" t="str">
        <f t="shared" si="532"/>
        <v/>
      </c>
    </row>
    <row r="5664" spans="1:15" ht="12.5" customHeight="1" x14ac:dyDescent="0.35">
      <c r="A5664" s="61">
        <v>113</v>
      </c>
      <c r="B5664" s="61" t="s">
        <v>54</v>
      </c>
      <c r="C5664" s="70">
        <v>236.54040000000001</v>
      </c>
      <c r="D5664" s="59" t="s">
        <v>50</v>
      </c>
      <c r="E5664" s="61" t="s">
        <v>43</v>
      </c>
      <c r="F5664" s="61" t="s">
        <v>55</v>
      </c>
      <c r="G5664" s="61"/>
      <c r="H5664" s="61" t="str">
        <f>IF(OR(G5664="",G5665="",G5666="",G5667=""),"",(SUMIF(A5664:A$7000,A5664,G5664:G$7000)))</f>
        <v/>
      </c>
      <c r="I5664" s="61" t="str">
        <f t="shared" si="534"/>
        <v/>
      </c>
      <c r="J5664" s="61" t="str">
        <f t="shared" si="530"/>
        <v/>
      </c>
      <c r="K5664" s="61">
        <f t="array" ref="K5664">(MAX(IF($A5664=InsertVoiceSwitchActivateLOG!A$1:A$7000,InsertVoiceSwitchActivateLOG!H$1:H$7000,0)))</f>
        <v>1.1999999999999999E-2</v>
      </c>
      <c r="L5664" s="61" t="str">
        <f t="shared" si="535"/>
        <v/>
      </c>
      <c r="M5664" s="61">
        <f t="shared" si="533"/>
        <v>28.099999999994907</v>
      </c>
      <c r="N5664" s="59" t="str">
        <f t="shared" si="531"/>
        <v/>
      </c>
      <c r="O5664" s="59" t="str">
        <f t="shared" si="532"/>
        <v/>
      </c>
    </row>
    <row r="5665" spans="1:15" ht="12.5" customHeight="1" x14ac:dyDescent="0.35">
      <c r="A5665" s="2">
        <v>113</v>
      </c>
      <c r="B5665" s="2" t="s">
        <v>54</v>
      </c>
      <c r="C5665" s="69">
        <v>236.5599</v>
      </c>
      <c r="D5665" t="s">
        <v>50</v>
      </c>
      <c r="E5665" s="2" t="s">
        <v>43</v>
      </c>
      <c r="F5665" s="2" t="s">
        <v>55</v>
      </c>
      <c r="G5665" s="2"/>
      <c r="H5665" s="2" t="str">
        <f>IF(OR(G5665="",G5666="",G5667="",G5668=""),"",(SUMIF(A5665:A$7000,A5665,G5665:G$7000)))</f>
        <v/>
      </c>
      <c r="I5665" s="55" t="str">
        <f t="shared" si="534"/>
        <v/>
      </c>
      <c r="J5665" s="61" t="str">
        <f t="shared" si="530"/>
        <v/>
      </c>
      <c r="K5665" s="55">
        <f t="array" ref="K5665">(MAX(IF($A5665=InsertVoiceSwitchActivateLOG!A$1:A$7000,InsertVoiceSwitchActivateLOG!H$1:H$7000,0)))</f>
        <v>1.1999999999999999E-2</v>
      </c>
      <c r="L5665" s="55" t="str">
        <f t="shared" si="535"/>
        <v/>
      </c>
      <c r="M5665" s="55">
        <f t="shared" si="533"/>
        <v>19.499999999993634</v>
      </c>
      <c r="N5665" s="59" t="str">
        <f t="shared" si="531"/>
        <v/>
      </c>
      <c r="O5665" s="59" t="str">
        <f t="shared" si="532"/>
        <v/>
      </c>
    </row>
    <row r="5666" spans="1:15" ht="12.5" customHeight="1" x14ac:dyDescent="0.35">
      <c r="A5666" s="61">
        <v>113</v>
      </c>
      <c r="B5666" s="61" t="s">
        <v>54</v>
      </c>
      <c r="C5666" s="70">
        <v>236.58369999999999</v>
      </c>
      <c r="D5666" s="59" t="s">
        <v>50</v>
      </c>
      <c r="E5666" s="61" t="s">
        <v>43</v>
      </c>
      <c r="F5666" s="61" t="s">
        <v>55</v>
      </c>
      <c r="G5666" s="61"/>
      <c r="H5666" s="61" t="str">
        <f>IF(OR(G5666="",G5667="",G5668="",G5669=""),"",(SUMIF(A5666:A$7000,A5666,G5666:G$7000)))</f>
        <v/>
      </c>
      <c r="I5666" s="61" t="str">
        <f t="shared" si="534"/>
        <v/>
      </c>
      <c r="J5666" s="61" t="str">
        <f t="shared" si="530"/>
        <v/>
      </c>
      <c r="K5666" s="61">
        <f t="array" ref="K5666">(MAX(IF($A5666=InsertVoiceSwitchActivateLOG!A$1:A$7000,InsertVoiceSwitchActivateLOG!H$1:H$7000,0)))</f>
        <v>1.1999999999999999E-2</v>
      </c>
      <c r="L5666" s="61" t="str">
        <f t="shared" si="535"/>
        <v/>
      </c>
      <c r="M5666" s="61">
        <f t="shared" si="533"/>
        <v>23.79999999999427</v>
      </c>
      <c r="N5666" s="59" t="str">
        <f t="shared" si="531"/>
        <v/>
      </c>
      <c r="O5666" s="59" t="str">
        <f t="shared" si="532"/>
        <v/>
      </c>
    </row>
    <row r="5667" spans="1:15" ht="12.5" customHeight="1" x14ac:dyDescent="0.35">
      <c r="A5667" s="2">
        <v>113</v>
      </c>
      <c r="B5667" s="2" t="s">
        <v>54</v>
      </c>
      <c r="C5667" s="69">
        <v>236.6036</v>
      </c>
      <c r="D5667" t="s">
        <v>50</v>
      </c>
      <c r="E5667" s="2" t="s">
        <v>43</v>
      </c>
      <c r="F5667" s="2" t="s">
        <v>55</v>
      </c>
      <c r="G5667" s="2"/>
      <c r="H5667" s="2" t="str">
        <f>IF(OR(G5667="",G5668="",G5669="",G5670=""),"",(SUMIF(A5667:A$7000,A5667,G5667:G$7000)))</f>
        <v/>
      </c>
      <c r="I5667" s="55" t="str">
        <f t="shared" si="534"/>
        <v/>
      </c>
      <c r="J5667" s="61" t="str">
        <f t="shared" si="530"/>
        <v/>
      </c>
      <c r="K5667" s="55">
        <f t="array" ref="K5667">(MAX(IF($A5667=InsertVoiceSwitchActivateLOG!A$1:A$7000,InsertVoiceSwitchActivateLOG!H$1:H$7000,0)))</f>
        <v>1.1999999999999999E-2</v>
      </c>
      <c r="L5667" s="55" t="str">
        <f t="shared" si="535"/>
        <v/>
      </c>
      <c r="M5667" s="55">
        <f t="shared" si="533"/>
        <v>19.900000000006912</v>
      </c>
      <c r="N5667" s="59" t="str">
        <f t="shared" si="531"/>
        <v/>
      </c>
      <c r="O5667" s="59" t="str">
        <f t="shared" si="532"/>
        <v/>
      </c>
    </row>
    <row r="5668" spans="1:15" ht="12.5" customHeight="1" x14ac:dyDescent="0.35">
      <c r="A5668" s="61">
        <v>113</v>
      </c>
      <c r="B5668" s="61" t="s">
        <v>54</v>
      </c>
      <c r="C5668" s="70">
        <v>236.6234</v>
      </c>
      <c r="D5668" s="59" t="s">
        <v>50</v>
      </c>
      <c r="E5668" s="61" t="s">
        <v>43</v>
      </c>
      <c r="F5668" s="61" t="s">
        <v>55</v>
      </c>
      <c r="G5668" s="61">
        <v>5.9999999999999995E-4</v>
      </c>
      <c r="H5668" s="61">
        <f>IF(OR(G5668="",G5669="",G5670="",G5671=""),"",(SUMIF(A5668:A$7000,A5668,G5668:G$7000)))</f>
        <v>1.1999999999999999E-2</v>
      </c>
      <c r="I5668" s="61">
        <f t="shared" si="534"/>
        <v>113</v>
      </c>
      <c r="J5668" s="61" t="str">
        <f t="shared" si="530"/>
        <v>TaskB</v>
      </c>
      <c r="K5668" s="61">
        <f t="array" ref="K5668">(MAX(IF($A5668=InsertVoiceSwitchActivateLOG!A$1:A$7000,InsertVoiceSwitchActivateLOG!H$1:H$7000,0)))</f>
        <v>1.1999999999999999E-2</v>
      </c>
      <c r="L5668" s="61">
        <f t="shared" si="535"/>
        <v>236.6234</v>
      </c>
      <c r="M5668" s="61">
        <f t="shared" si="533"/>
        <v>19.800000000003593</v>
      </c>
      <c r="N5668" s="59" t="str">
        <f t="shared" si="531"/>
        <v/>
      </c>
      <c r="O5668" s="59" t="str">
        <f t="shared" si="532"/>
        <v/>
      </c>
    </row>
    <row r="5669" spans="1:15" ht="12.5" customHeight="1" x14ac:dyDescent="0.35">
      <c r="A5669" s="2">
        <v>113</v>
      </c>
      <c r="B5669" s="2" t="s">
        <v>54</v>
      </c>
      <c r="C5669" s="69">
        <v>236.6429</v>
      </c>
      <c r="D5669" t="s">
        <v>50</v>
      </c>
      <c r="E5669" s="2" t="s">
        <v>43</v>
      </c>
      <c r="F5669" s="2" t="s">
        <v>55</v>
      </c>
      <c r="G5669" s="2">
        <v>2.0000000000000001E-4</v>
      </c>
      <c r="H5669" s="2">
        <f>IF(OR(G5669="",G5670="",G5671="",G5672=""),"",(SUMIF(A5669:A$7000,A5669,G5669:G$7000)))</f>
        <v>1.1399999999999999E-2</v>
      </c>
      <c r="I5669" s="55" t="str">
        <f t="shared" si="534"/>
        <v/>
      </c>
      <c r="J5669" s="61" t="str">
        <f t="shared" si="530"/>
        <v/>
      </c>
      <c r="K5669" s="55">
        <f t="array" ref="K5669">(MAX(IF($A5669=InsertVoiceSwitchActivateLOG!A$1:A$7000,InsertVoiceSwitchActivateLOG!H$1:H$7000,0)))</f>
        <v>1.1999999999999999E-2</v>
      </c>
      <c r="L5669" s="55" t="str">
        <f t="shared" si="535"/>
        <v/>
      </c>
      <c r="M5669" s="55">
        <f t="shared" si="533"/>
        <v>19.499999999993634</v>
      </c>
      <c r="N5669" s="59">
        <f t="shared" si="531"/>
        <v>113</v>
      </c>
      <c r="O5669" s="59">
        <f t="shared" si="532"/>
        <v>1</v>
      </c>
    </row>
    <row r="5670" spans="1:15" ht="12.5" customHeight="1" x14ac:dyDescent="0.35">
      <c r="A5670" s="61">
        <v>113</v>
      </c>
      <c r="B5670" s="61" t="s">
        <v>54</v>
      </c>
      <c r="C5670" s="70">
        <v>236.6618</v>
      </c>
      <c r="D5670" s="59" t="s">
        <v>50</v>
      </c>
      <c r="E5670" s="61" t="s">
        <v>43</v>
      </c>
      <c r="F5670" s="61" t="s">
        <v>55</v>
      </c>
      <c r="G5670" s="61">
        <v>5.9999999999999995E-4</v>
      </c>
      <c r="H5670" s="61">
        <f>IF(OR(G5670="",G5671="",G5672="",G5673=""),"",(SUMIF(A5670:A$7000,A5670,G5670:G$7000)))</f>
        <v>1.12E-2</v>
      </c>
      <c r="I5670" s="61" t="str">
        <f t="shared" si="534"/>
        <v/>
      </c>
      <c r="J5670" s="61" t="str">
        <f t="shared" si="530"/>
        <v/>
      </c>
      <c r="K5670" s="61">
        <f t="array" ref="K5670">(MAX(IF($A5670=InsertVoiceSwitchActivateLOG!A$1:A$7000,InsertVoiceSwitchActivateLOG!H$1:H$7000,0)))</f>
        <v>1.1999999999999999E-2</v>
      </c>
      <c r="L5670" s="61" t="str">
        <f t="shared" si="535"/>
        <v/>
      </c>
      <c r="M5670" s="61">
        <f t="shared" si="533"/>
        <v>18.900000000002137</v>
      </c>
      <c r="N5670" s="59">
        <f t="shared" si="531"/>
        <v>113</v>
      </c>
      <c r="O5670" s="59">
        <f t="shared" si="532"/>
        <v>1</v>
      </c>
    </row>
    <row r="5671" spans="1:15" ht="12.5" customHeight="1" x14ac:dyDescent="0.35">
      <c r="A5671" s="2">
        <v>113</v>
      </c>
      <c r="B5671" s="2" t="s">
        <v>56</v>
      </c>
      <c r="C5671" s="69">
        <v>236.6798</v>
      </c>
      <c r="D5671" t="s">
        <v>50</v>
      </c>
      <c r="E5671" s="2" t="s">
        <v>43</v>
      </c>
      <c r="F5671" s="2" t="s">
        <v>55</v>
      </c>
      <c r="G5671" s="2">
        <v>1E-3</v>
      </c>
      <c r="H5671" s="2">
        <f>IF(OR(G5671="",G5672="",G5673="",G5674=""),"",(SUMIF(A5671:A$7000,A5671,G5671:G$7000)))</f>
        <v>1.06E-2</v>
      </c>
      <c r="I5671" s="55" t="str">
        <f t="shared" si="534"/>
        <v/>
      </c>
      <c r="J5671" s="61" t="str">
        <f t="shared" si="530"/>
        <v/>
      </c>
      <c r="K5671" s="55">
        <f t="array" ref="K5671">(MAX(IF($A5671=InsertVoiceSwitchActivateLOG!A$1:A$7000,InsertVoiceSwitchActivateLOG!H$1:H$7000,0)))</f>
        <v>1.1999999999999999E-2</v>
      </c>
      <c r="L5671" s="55" t="str">
        <f t="shared" si="535"/>
        <v/>
      </c>
      <c r="M5671" s="55">
        <f t="shared" si="533"/>
        <v>18.000000000000682</v>
      </c>
      <c r="N5671" s="59">
        <f t="shared" si="531"/>
        <v>113</v>
      </c>
      <c r="O5671" s="59">
        <f t="shared" si="532"/>
        <v>1</v>
      </c>
    </row>
    <row r="5672" spans="1:15" ht="12.5" customHeight="1" x14ac:dyDescent="0.35">
      <c r="A5672" s="61">
        <v>113</v>
      </c>
      <c r="B5672" s="61" t="s">
        <v>56</v>
      </c>
      <c r="C5672" s="70">
        <v>236.7003</v>
      </c>
      <c r="D5672" s="59" t="s">
        <v>50</v>
      </c>
      <c r="E5672" s="61" t="s">
        <v>43</v>
      </c>
      <c r="F5672" s="61" t="s">
        <v>55</v>
      </c>
      <c r="G5672" s="61">
        <v>2.3E-3</v>
      </c>
      <c r="H5672" s="61">
        <f>IF(OR(G5672="",G5673="",G5674="",G5675=""),"",(SUMIF(A5672:A$7000,A5672,G5672:G$7000)))</f>
        <v>9.6000000000000009E-3</v>
      </c>
      <c r="I5672" s="61" t="str">
        <f t="shared" si="534"/>
        <v/>
      </c>
      <c r="J5672" s="61" t="str">
        <f t="shared" si="530"/>
        <v/>
      </c>
      <c r="K5672" s="61">
        <f t="array" ref="K5672">(MAX(IF($A5672=InsertVoiceSwitchActivateLOG!A$1:A$7000,InsertVoiceSwitchActivateLOG!H$1:H$7000,0)))</f>
        <v>1.1999999999999999E-2</v>
      </c>
      <c r="L5672" s="61" t="str">
        <f t="shared" si="535"/>
        <v/>
      </c>
      <c r="M5672" s="61">
        <f t="shared" si="533"/>
        <v>20.499999999998408</v>
      </c>
      <c r="N5672" s="59">
        <f t="shared" si="531"/>
        <v>113</v>
      </c>
      <c r="O5672" s="59">
        <f t="shared" si="532"/>
        <v>-1</v>
      </c>
    </row>
    <row r="5673" spans="1:15" ht="12.5" customHeight="1" x14ac:dyDescent="0.35">
      <c r="A5673" s="2">
        <v>113</v>
      </c>
      <c r="B5673" s="2" t="s">
        <v>56</v>
      </c>
      <c r="C5673" s="69">
        <v>236.72620000000001</v>
      </c>
      <c r="D5673" t="s">
        <v>50</v>
      </c>
      <c r="E5673" s="2" t="s">
        <v>43</v>
      </c>
      <c r="F5673" s="2" t="s">
        <v>55</v>
      </c>
      <c r="G5673" s="2">
        <v>1.2999999999999999E-3</v>
      </c>
      <c r="H5673" s="2">
        <f>IF(OR(G5673="",G5674="",G5675="",G5676=""),"",(SUMIF(A5673:A$7000,A5673,G5673:G$7000)))</f>
        <v>7.2999999999999992E-3</v>
      </c>
      <c r="I5673" s="55" t="str">
        <f t="shared" si="534"/>
        <v/>
      </c>
      <c r="J5673" s="61" t="str">
        <f t="shared" si="530"/>
        <v/>
      </c>
      <c r="K5673" s="55">
        <f t="array" ref="K5673">(MAX(IF($A5673=InsertVoiceSwitchActivateLOG!A$1:A$7000,InsertVoiceSwitchActivateLOG!H$1:H$7000,0)))</f>
        <v>1.1999999999999999E-2</v>
      </c>
      <c r="L5673" s="55" t="str">
        <f t="shared" si="535"/>
        <v/>
      </c>
      <c r="M5673" s="55">
        <f t="shared" si="533"/>
        <v>25.90000000000714</v>
      </c>
      <c r="N5673" s="59">
        <f t="shared" si="531"/>
        <v>113</v>
      </c>
      <c r="O5673" s="59">
        <f t="shared" si="532"/>
        <v>1</v>
      </c>
    </row>
    <row r="5674" spans="1:15" ht="12.5" customHeight="1" x14ac:dyDescent="0.35">
      <c r="A5674" s="61">
        <v>113</v>
      </c>
      <c r="B5674" s="61" t="s">
        <v>56</v>
      </c>
      <c r="C5674" s="70">
        <v>236.74870000000001</v>
      </c>
      <c r="D5674" s="59" t="s">
        <v>50</v>
      </c>
      <c r="E5674" s="61" t="s">
        <v>43</v>
      </c>
      <c r="F5674" s="61" t="s">
        <v>55</v>
      </c>
      <c r="G5674" s="61">
        <v>2.2000000000000001E-3</v>
      </c>
      <c r="H5674" s="61">
        <f>IF(OR(G5674="",G5675="",G5676="",G5677=""),"",(SUMIF(A5674:A$7000,A5674,G5674:G$7000)))</f>
        <v>6.0000000000000001E-3</v>
      </c>
      <c r="I5674" s="61" t="str">
        <f t="shared" si="534"/>
        <v/>
      </c>
      <c r="J5674" s="61" t="str">
        <f t="shared" si="530"/>
        <v/>
      </c>
      <c r="K5674" s="61">
        <f t="array" ref="K5674">(MAX(IF($A5674=InsertVoiceSwitchActivateLOG!A$1:A$7000,InsertVoiceSwitchActivateLOG!H$1:H$7000,0)))</f>
        <v>1.1999999999999999E-2</v>
      </c>
      <c r="L5674" s="61" t="str">
        <f t="shared" si="535"/>
        <v/>
      </c>
      <c r="M5674" s="61">
        <f t="shared" si="533"/>
        <v>22.500000000007958</v>
      </c>
      <c r="N5674" s="59">
        <f t="shared" si="531"/>
        <v>113</v>
      </c>
      <c r="O5674" s="59">
        <f t="shared" si="532"/>
        <v>-1</v>
      </c>
    </row>
    <row r="5675" spans="1:15" ht="12.5" customHeight="1" x14ac:dyDescent="0.35">
      <c r="A5675" s="2">
        <v>113</v>
      </c>
      <c r="B5675" s="2" t="s">
        <v>56</v>
      </c>
      <c r="C5675" s="69">
        <v>236.76910000000001</v>
      </c>
      <c r="D5675" t="s">
        <v>50</v>
      </c>
      <c r="E5675" s="2" t="s">
        <v>43</v>
      </c>
      <c r="F5675" s="2" t="s">
        <v>55</v>
      </c>
      <c r="G5675" s="2">
        <v>1.1000000000000001E-3</v>
      </c>
      <c r="H5675" s="2">
        <f>IF(OR(G5675="",G5676="",G5677="",G5678=""),"",(SUMIF(A5675:A$7000,A5675,G5675:G$7000)))</f>
        <v>3.8000000000000004E-3</v>
      </c>
      <c r="I5675" s="55" t="str">
        <f t="shared" si="534"/>
        <v/>
      </c>
      <c r="J5675" s="61" t="str">
        <f t="shared" si="530"/>
        <v/>
      </c>
      <c r="K5675" s="55">
        <f t="array" ref="K5675">(MAX(IF($A5675=InsertVoiceSwitchActivateLOG!A$1:A$7000,InsertVoiceSwitchActivateLOG!H$1:H$7000,0)))</f>
        <v>1.1999999999999999E-2</v>
      </c>
      <c r="L5675" s="55" t="str">
        <f t="shared" si="535"/>
        <v/>
      </c>
      <c r="M5675" s="55">
        <f t="shared" si="533"/>
        <v>20.399999999995089</v>
      </c>
      <c r="N5675" s="59">
        <f t="shared" si="531"/>
        <v>113</v>
      </c>
      <c r="O5675" s="59">
        <f t="shared" si="532"/>
        <v>-1</v>
      </c>
    </row>
    <row r="5676" spans="1:15" ht="12.5" customHeight="1" x14ac:dyDescent="0.35">
      <c r="A5676" s="61">
        <v>113</v>
      </c>
      <c r="B5676" s="61" t="s">
        <v>54</v>
      </c>
      <c r="C5676" s="70">
        <v>236.7911</v>
      </c>
      <c r="D5676" s="59" t="s">
        <v>50</v>
      </c>
      <c r="E5676" s="61" t="s">
        <v>43</v>
      </c>
      <c r="F5676" s="61" t="s">
        <v>55</v>
      </c>
      <c r="G5676" s="61">
        <v>4.0000000000000002E-4</v>
      </c>
      <c r="H5676" s="61">
        <f>IF(OR(G5676="",G5677="",G5678="",G5679=""),"",(SUMIF(A5676:A$7000,A5676,G5676:G$7000)))</f>
        <v>2.7000000000000001E-3</v>
      </c>
      <c r="I5676" s="61" t="str">
        <f t="shared" si="534"/>
        <v/>
      </c>
      <c r="J5676" s="61" t="str">
        <f t="shared" si="530"/>
        <v/>
      </c>
      <c r="K5676" s="61">
        <f t="array" ref="K5676">(MAX(IF($A5676=InsertVoiceSwitchActivateLOG!A$1:A$7000,InsertVoiceSwitchActivateLOG!H$1:H$7000,0)))</f>
        <v>1.1999999999999999E-2</v>
      </c>
      <c r="L5676" s="61" t="str">
        <f t="shared" si="535"/>
        <v/>
      </c>
      <c r="M5676" s="61">
        <f t="shared" si="533"/>
        <v>21.99999999999136</v>
      </c>
      <c r="N5676" s="59">
        <f t="shared" si="531"/>
        <v>113</v>
      </c>
      <c r="O5676" s="59">
        <f t="shared" si="532"/>
        <v>1</v>
      </c>
    </row>
    <row r="5677" spans="1:15" ht="12.5" customHeight="1" x14ac:dyDescent="0.35">
      <c r="A5677" s="2">
        <v>113</v>
      </c>
      <c r="B5677" s="2" t="s">
        <v>54</v>
      </c>
      <c r="C5677" s="69">
        <v>236.81399999999999</v>
      </c>
      <c r="D5677" t="s">
        <v>50</v>
      </c>
      <c r="E5677" s="2" t="s">
        <v>43</v>
      </c>
      <c r="F5677" s="2" t="s">
        <v>55</v>
      </c>
      <c r="G5677" s="2">
        <v>8.9999999999999998E-4</v>
      </c>
      <c r="H5677" s="2">
        <f>IF(OR(G5677="",G5678="",G5679="",G5680=""),"",(SUMIF(A5677:A$7000,A5677,G5677:G$7000)))</f>
        <v>2.3E-3</v>
      </c>
      <c r="I5677" s="55" t="str">
        <f t="shared" si="534"/>
        <v/>
      </c>
      <c r="J5677" s="61" t="str">
        <f t="shared" si="530"/>
        <v/>
      </c>
      <c r="K5677" s="55">
        <f t="array" ref="K5677">(MAX(IF($A5677=InsertVoiceSwitchActivateLOG!A$1:A$7000,InsertVoiceSwitchActivateLOG!H$1:H$7000,0)))</f>
        <v>1.1999999999999999E-2</v>
      </c>
      <c r="L5677" s="55" t="str">
        <f t="shared" si="535"/>
        <v/>
      </c>
      <c r="M5677" s="55">
        <f t="shared" si="533"/>
        <v>22.899999999992815</v>
      </c>
      <c r="N5677" s="59">
        <f t="shared" si="531"/>
        <v>113</v>
      </c>
      <c r="O5677" s="59">
        <f t="shared" si="532"/>
        <v>-1</v>
      </c>
    </row>
    <row r="5678" spans="1:15" ht="12.5" customHeight="1" x14ac:dyDescent="0.35">
      <c r="A5678" s="61">
        <v>113</v>
      </c>
      <c r="B5678" s="61" t="s">
        <v>54</v>
      </c>
      <c r="C5678" s="70">
        <v>236.8364</v>
      </c>
      <c r="D5678" s="59" t="s">
        <v>50</v>
      </c>
      <c r="E5678" s="61" t="s">
        <v>43</v>
      </c>
      <c r="F5678" s="61" t="s">
        <v>55</v>
      </c>
      <c r="G5678" s="61">
        <v>5.0000000000000001E-4</v>
      </c>
      <c r="H5678" s="61" t="str">
        <f>IF(OR(G5678="",G5679="",G5680="",G5681=""),"",(SUMIF(A5678:A$7000,A5678,G5678:G$7000)))</f>
        <v/>
      </c>
      <c r="I5678" s="61" t="str">
        <f t="shared" si="534"/>
        <v/>
      </c>
      <c r="J5678" s="61" t="str">
        <f t="shared" si="530"/>
        <v/>
      </c>
      <c r="K5678" s="61">
        <f t="array" ref="K5678">(MAX(IF($A5678=InsertVoiceSwitchActivateLOG!A$1:A$7000,InsertVoiceSwitchActivateLOG!H$1:H$7000,0)))</f>
        <v>1.1999999999999999E-2</v>
      </c>
      <c r="L5678" s="61" t="str">
        <f t="shared" si="535"/>
        <v/>
      </c>
      <c r="M5678" s="61">
        <f t="shared" si="533"/>
        <v>22.400000000004638</v>
      </c>
      <c r="N5678" s="59">
        <f t="shared" si="531"/>
        <v>113</v>
      </c>
      <c r="O5678" s="59">
        <f t="shared" si="532"/>
        <v>1</v>
      </c>
    </row>
    <row r="5679" spans="1:15" ht="12.5" customHeight="1" x14ac:dyDescent="0.35">
      <c r="A5679" s="2">
        <v>113</v>
      </c>
      <c r="B5679" s="2" t="s">
        <v>54</v>
      </c>
      <c r="C5679" s="69">
        <v>236.85919999999999</v>
      </c>
      <c r="D5679" t="s">
        <v>50</v>
      </c>
      <c r="E5679" s="2" t="s">
        <v>43</v>
      </c>
      <c r="F5679" s="2" t="s">
        <v>55</v>
      </c>
      <c r="G5679" s="2">
        <v>6.9999999999999999E-4</v>
      </c>
      <c r="H5679" s="2" t="str">
        <f>IF(OR(G5679="",G5680="",G5681="",G5682=""),"",(SUMIF(A5679:A$7000,A5679,G5679:G$7000)))</f>
        <v/>
      </c>
      <c r="I5679" s="55" t="str">
        <f t="shared" si="534"/>
        <v/>
      </c>
      <c r="J5679" s="61" t="str">
        <f t="shared" si="530"/>
        <v/>
      </c>
      <c r="K5679" s="55">
        <f t="array" ref="K5679">(MAX(IF($A5679=InsertVoiceSwitchActivateLOG!A$1:A$7000,InsertVoiceSwitchActivateLOG!H$1:H$7000,0)))</f>
        <v>1.1999999999999999E-2</v>
      </c>
      <c r="L5679" s="55" t="str">
        <f t="shared" si="535"/>
        <v/>
      </c>
      <c r="M5679" s="55">
        <f t="shared" si="533"/>
        <v>22.799999999989495</v>
      </c>
      <c r="N5679" s="59">
        <f t="shared" si="531"/>
        <v>113</v>
      </c>
      <c r="O5679" s="59">
        <f t="shared" si="532"/>
        <v>-1</v>
      </c>
    </row>
    <row r="5680" spans="1:15" ht="12.5" customHeight="1" x14ac:dyDescent="0.35">
      <c r="A5680" s="61">
        <v>113</v>
      </c>
      <c r="B5680" s="61" t="s">
        <v>54</v>
      </c>
      <c r="C5680" s="70">
        <v>236.87880000000001</v>
      </c>
      <c r="D5680" s="59" t="s">
        <v>50</v>
      </c>
      <c r="E5680" s="61" t="s">
        <v>43</v>
      </c>
      <c r="F5680" s="61" t="s">
        <v>55</v>
      </c>
      <c r="G5680" s="61">
        <v>2.0000000000000001E-4</v>
      </c>
      <c r="H5680" s="61" t="str">
        <f>IF(OR(G5680="",G5681="",G5682="",G5683=""),"",(SUMIF(A5680:A$7000,A5680,G5680:G$7000)))</f>
        <v/>
      </c>
      <c r="I5680" s="61" t="str">
        <f t="shared" si="534"/>
        <v/>
      </c>
      <c r="J5680" s="61" t="str">
        <f t="shared" si="530"/>
        <v/>
      </c>
      <c r="K5680" s="61">
        <f t="array" ref="K5680">(MAX(IF($A5680=InsertVoiceSwitchActivateLOG!A$1:A$7000,InsertVoiceSwitchActivateLOG!H$1:H$7000,0)))</f>
        <v>1.1999999999999999E-2</v>
      </c>
      <c r="L5680" s="61" t="str">
        <f t="shared" si="535"/>
        <v/>
      </c>
      <c r="M5680" s="61">
        <f t="shared" si="533"/>
        <v>19.600000000025375</v>
      </c>
      <c r="N5680" s="59" t="str">
        <f t="shared" si="531"/>
        <v/>
      </c>
      <c r="O5680" s="59" t="str">
        <f t="shared" si="532"/>
        <v/>
      </c>
    </row>
    <row r="5681" spans="1:15" ht="12.5" customHeight="1" x14ac:dyDescent="0.35">
      <c r="A5681" s="2">
        <v>113</v>
      </c>
      <c r="B5681" s="2" t="s">
        <v>54</v>
      </c>
      <c r="C5681" s="69">
        <v>236.90029999999999</v>
      </c>
      <c r="D5681" t="s">
        <v>50</v>
      </c>
      <c r="E5681" s="2" t="s">
        <v>43</v>
      </c>
      <c r="F5681" s="2" t="s">
        <v>55</v>
      </c>
      <c r="G5681" s="2"/>
      <c r="H5681" s="2" t="str">
        <f>IF(OR(G5681="",G5682="",G5683="",G5684=""),"",(SUMIF(A5681:A$7000,A5681,G5681:G$7000)))</f>
        <v/>
      </c>
      <c r="I5681" s="55" t="str">
        <f t="shared" si="534"/>
        <v/>
      </c>
      <c r="J5681" s="61" t="str">
        <f t="shared" si="530"/>
        <v/>
      </c>
      <c r="K5681" s="55">
        <f t="array" ref="K5681">(MAX(IF($A5681=InsertVoiceSwitchActivateLOG!A$1:A$7000,InsertVoiceSwitchActivateLOG!H$1:H$7000,0)))</f>
        <v>1.1999999999999999E-2</v>
      </c>
      <c r="L5681" s="55" t="str">
        <f t="shared" si="535"/>
        <v/>
      </c>
      <c r="M5681" s="55">
        <f t="shared" si="533"/>
        <v>21.499999999974762</v>
      </c>
      <c r="N5681" s="59" t="str">
        <f t="shared" si="531"/>
        <v/>
      </c>
      <c r="O5681" s="59" t="str">
        <f t="shared" si="532"/>
        <v/>
      </c>
    </row>
    <row r="5682" spans="1:15" ht="12.5" customHeight="1" x14ac:dyDescent="0.35">
      <c r="A5682" s="61">
        <v>113</v>
      </c>
      <c r="B5682" s="61" t="s">
        <v>54</v>
      </c>
      <c r="C5682" s="70">
        <v>236.9263</v>
      </c>
      <c r="D5682" s="59" t="s">
        <v>50</v>
      </c>
      <c r="E5682" s="61" t="s">
        <v>43</v>
      </c>
      <c r="F5682" s="61" t="s">
        <v>55</v>
      </c>
      <c r="G5682" s="61"/>
      <c r="H5682" s="61" t="str">
        <f>IF(OR(G5682="",G5683="",G5684="",G5685=""),"",(SUMIF(A5682:A$7000,A5682,G5682:G$7000)))</f>
        <v/>
      </c>
      <c r="I5682" s="61" t="str">
        <f t="shared" si="534"/>
        <v/>
      </c>
      <c r="J5682" s="61" t="str">
        <f t="shared" si="530"/>
        <v/>
      </c>
      <c r="K5682" s="61">
        <f t="array" ref="K5682">(MAX(IF($A5682=InsertVoiceSwitchActivateLOG!A$1:A$7000,InsertVoiceSwitchActivateLOG!H$1:H$7000,0)))</f>
        <v>1.1999999999999999E-2</v>
      </c>
      <c r="L5682" s="61" t="str">
        <f t="shared" si="535"/>
        <v/>
      </c>
      <c r="M5682" s="61">
        <f t="shared" si="533"/>
        <v>26.000000000010459</v>
      </c>
      <c r="N5682" s="59" t="str">
        <f t="shared" si="531"/>
        <v/>
      </c>
      <c r="O5682" s="59" t="str">
        <f t="shared" si="532"/>
        <v/>
      </c>
    </row>
    <row r="5683" spans="1:15" ht="12.5" customHeight="1" x14ac:dyDescent="0.35">
      <c r="A5683" s="2">
        <v>113</v>
      </c>
      <c r="B5683" s="2" t="s">
        <v>54</v>
      </c>
      <c r="C5683" s="69">
        <v>236.95570000000001</v>
      </c>
      <c r="D5683" t="s">
        <v>50</v>
      </c>
      <c r="E5683" s="2" t="s">
        <v>43</v>
      </c>
      <c r="F5683" s="2" t="s">
        <v>55</v>
      </c>
      <c r="G5683" s="2"/>
      <c r="H5683" s="2" t="str">
        <f>IF(OR(G5683="",G5684="",G5685="",G5686=""),"",(SUMIF(A5683:A$7000,A5683,G5683:G$7000)))</f>
        <v/>
      </c>
      <c r="I5683" s="55" t="str">
        <f t="shared" si="534"/>
        <v/>
      </c>
      <c r="J5683" s="61" t="str">
        <f t="shared" si="530"/>
        <v/>
      </c>
      <c r="K5683" s="55">
        <f t="array" ref="K5683">(MAX(IF($A5683=InsertVoiceSwitchActivateLOG!A$1:A$7000,InsertVoiceSwitchActivateLOG!H$1:H$7000,0)))</f>
        <v>1.1999999999999999E-2</v>
      </c>
      <c r="L5683" s="55" t="str">
        <f t="shared" si="535"/>
        <v/>
      </c>
      <c r="M5683" s="55">
        <f t="shared" si="533"/>
        <v>29.400000000009641</v>
      </c>
      <c r="N5683" s="59" t="str">
        <f t="shared" si="531"/>
        <v/>
      </c>
      <c r="O5683" s="59" t="str">
        <f t="shared" si="532"/>
        <v/>
      </c>
    </row>
    <row r="5684" spans="1:15" ht="12.5" customHeight="1" x14ac:dyDescent="0.35">
      <c r="A5684" s="61">
        <v>113</v>
      </c>
      <c r="B5684" s="61" t="s">
        <v>54</v>
      </c>
      <c r="C5684" s="70">
        <v>236.97720000000001</v>
      </c>
      <c r="D5684" s="59" t="s">
        <v>50</v>
      </c>
      <c r="E5684" s="61" t="s">
        <v>43</v>
      </c>
      <c r="F5684" s="61" t="s">
        <v>55</v>
      </c>
      <c r="G5684" s="61"/>
      <c r="H5684" s="61" t="str">
        <f>IF(OR(G5684="",G5685="",G5686="",G5687=""),"",(SUMIF(A5684:A$7000,A5684,G5684:G$7000)))</f>
        <v/>
      </c>
      <c r="I5684" s="61" t="str">
        <f t="shared" si="534"/>
        <v/>
      </c>
      <c r="J5684" s="61" t="str">
        <f t="shared" si="530"/>
        <v/>
      </c>
      <c r="K5684" s="61">
        <f t="array" ref="K5684">(MAX(IF($A5684=InsertVoiceSwitchActivateLOG!A$1:A$7000,InsertVoiceSwitchActivateLOG!H$1:H$7000,0)))</f>
        <v>1.1999999999999999E-2</v>
      </c>
      <c r="L5684" s="61" t="str">
        <f t="shared" si="535"/>
        <v/>
      </c>
      <c r="M5684" s="61">
        <f t="shared" si="533"/>
        <v>21.500000000003183</v>
      </c>
      <c r="N5684" s="59" t="str">
        <f t="shared" si="531"/>
        <v/>
      </c>
      <c r="O5684" s="59" t="str">
        <f t="shared" si="532"/>
        <v/>
      </c>
    </row>
    <row r="5685" spans="1:15" ht="12.5" customHeight="1" x14ac:dyDescent="0.35">
      <c r="A5685" s="2">
        <v>114</v>
      </c>
      <c r="B5685" s="2" t="s">
        <v>54</v>
      </c>
      <c r="C5685" s="69">
        <v>238.0112</v>
      </c>
      <c r="D5685" t="s">
        <v>50</v>
      </c>
      <c r="E5685" s="2" t="s">
        <v>44</v>
      </c>
      <c r="F5685" s="2" t="s">
        <v>55</v>
      </c>
      <c r="G5685" s="2"/>
      <c r="H5685" s="2" t="str">
        <f>IF(OR(G5685="",G5686="",G5687="",G5688=""),"",(SUMIF(A5685:A$7000,A5685,G5685:G$7000)))</f>
        <v/>
      </c>
      <c r="I5685" s="55" t="str">
        <f t="shared" si="534"/>
        <v/>
      </c>
      <c r="J5685" s="61" t="str">
        <f t="shared" si="530"/>
        <v/>
      </c>
      <c r="K5685" s="55">
        <f t="array" ref="K5685">(MAX(IF($A5685=InsertVoiceSwitchActivateLOG!A$1:A$7000,InsertVoiceSwitchActivateLOG!H$1:H$7000,0)))</f>
        <v>3.7899999999999996E-2</v>
      </c>
      <c r="L5685" s="55" t="str">
        <f t="shared" si="535"/>
        <v/>
      </c>
      <c r="M5685" s="55">
        <f t="shared" si="533"/>
        <v>0</v>
      </c>
      <c r="N5685" s="59" t="str">
        <f t="shared" si="531"/>
        <v/>
      </c>
      <c r="O5685" s="59" t="str">
        <f t="shared" si="532"/>
        <v/>
      </c>
    </row>
    <row r="5686" spans="1:15" ht="12.5" customHeight="1" x14ac:dyDescent="0.35">
      <c r="A5686" s="61">
        <v>114</v>
      </c>
      <c r="B5686" s="61" t="s">
        <v>54</v>
      </c>
      <c r="C5686" s="70">
        <v>238.0385</v>
      </c>
      <c r="D5686" s="59" t="s">
        <v>50</v>
      </c>
      <c r="E5686" s="61" t="s">
        <v>44</v>
      </c>
      <c r="F5686" s="61" t="s">
        <v>55</v>
      </c>
      <c r="G5686" s="61"/>
      <c r="H5686" s="61" t="str">
        <f>IF(OR(G5686="",G5687="",G5688="",G5689=""),"",(SUMIF(A5686:A$7000,A5686,G5686:G$7000)))</f>
        <v/>
      </c>
      <c r="I5686" s="61" t="str">
        <f t="shared" si="534"/>
        <v/>
      </c>
      <c r="J5686" s="61" t="str">
        <f t="shared" si="530"/>
        <v/>
      </c>
      <c r="K5686" s="61">
        <f t="array" ref="K5686">(MAX(IF($A5686=InsertVoiceSwitchActivateLOG!A$1:A$7000,InsertVoiceSwitchActivateLOG!H$1:H$7000,0)))</f>
        <v>3.7899999999999996E-2</v>
      </c>
      <c r="L5686" s="61" t="str">
        <f t="shared" si="535"/>
        <v/>
      </c>
      <c r="M5686" s="61">
        <f t="shared" si="533"/>
        <v>27.299999999996771</v>
      </c>
      <c r="N5686" s="59" t="str">
        <f t="shared" si="531"/>
        <v/>
      </c>
      <c r="O5686" s="59" t="str">
        <f t="shared" si="532"/>
        <v/>
      </c>
    </row>
    <row r="5687" spans="1:15" ht="12.5" customHeight="1" x14ac:dyDescent="0.35">
      <c r="A5687" s="2">
        <v>114</v>
      </c>
      <c r="B5687" s="2" t="s">
        <v>54</v>
      </c>
      <c r="C5687" s="69">
        <v>238.0633</v>
      </c>
      <c r="D5687" t="s">
        <v>50</v>
      </c>
      <c r="E5687" s="2" t="s">
        <v>44</v>
      </c>
      <c r="F5687" s="2" t="s">
        <v>55</v>
      </c>
      <c r="G5687" s="2"/>
      <c r="H5687" s="2" t="str">
        <f>IF(OR(G5687="",G5688="",G5689="",G5690=""),"",(SUMIF(A5687:A$7000,A5687,G5687:G$7000)))</f>
        <v/>
      </c>
      <c r="I5687" s="55" t="str">
        <f t="shared" si="534"/>
        <v/>
      </c>
      <c r="J5687" s="61" t="str">
        <f t="shared" si="530"/>
        <v/>
      </c>
      <c r="K5687" s="55">
        <f t="array" ref="K5687">(MAX(IF($A5687=InsertVoiceSwitchActivateLOG!A$1:A$7000,InsertVoiceSwitchActivateLOG!H$1:H$7000,0)))</f>
        <v>3.7899999999999996E-2</v>
      </c>
      <c r="L5687" s="55" t="str">
        <f t="shared" si="535"/>
        <v/>
      </c>
      <c r="M5687" s="55">
        <f t="shared" si="533"/>
        <v>24.799999999999045</v>
      </c>
      <c r="N5687" s="59" t="str">
        <f t="shared" si="531"/>
        <v/>
      </c>
      <c r="O5687" s="59" t="str">
        <f t="shared" si="532"/>
        <v/>
      </c>
    </row>
    <row r="5688" spans="1:15" ht="12.5" customHeight="1" x14ac:dyDescent="0.35">
      <c r="A5688" s="61">
        <v>114</v>
      </c>
      <c r="B5688" s="61" t="s">
        <v>54</v>
      </c>
      <c r="C5688" s="70">
        <v>238.09030000000001</v>
      </c>
      <c r="D5688" s="59" t="s">
        <v>50</v>
      </c>
      <c r="E5688" s="61" t="s">
        <v>44</v>
      </c>
      <c r="F5688" s="61" t="s">
        <v>55</v>
      </c>
      <c r="G5688" s="61"/>
      <c r="H5688" s="61" t="str">
        <f>IF(OR(G5688="",G5689="",G5690="",G5691=""),"",(SUMIF(A5688:A$7000,A5688,G5688:G$7000)))</f>
        <v/>
      </c>
      <c r="I5688" s="61" t="str">
        <f t="shared" si="534"/>
        <v/>
      </c>
      <c r="J5688" s="61" t="str">
        <f t="shared" si="530"/>
        <v/>
      </c>
      <c r="K5688" s="61">
        <f t="array" ref="K5688">(MAX(IF($A5688=InsertVoiceSwitchActivateLOG!A$1:A$7000,InsertVoiceSwitchActivateLOG!H$1:H$7000,0)))</f>
        <v>3.7899999999999996E-2</v>
      </c>
      <c r="L5688" s="61" t="str">
        <f t="shared" si="535"/>
        <v/>
      </c>
      <c r="M5688" s="61">
        <f t="shared" si="533"/>
        <v>27.000000000015234</v>
      </c>
      <c r="N5688" s="59" t="str">
        <f t="shared" si="531"/>
        <v/>
      </c>
      <c r="O5688" s="59" t="str">
        <f t="shared" si="532"/>
        <v/>
      </c>
    </row>
    <row r="5689" spans="1:15" ht="12.5" customHeight="1" x14ac:dyDescent="0.35">
      <c r="A5689" s="2">
        <v>114</v>
      </c>
      <c r="B5689" s="2" t="s">
        <v>54</v>
      </c>
      <c r="C5689" s="69">
        <v>238.11789999999999</v>
      </c>
      <c r="D5689" t="s">
        <v>50</v>
      </c>
      <c r="E5689" s="2" t="s">
        <v>44</v>
      </c>
      <c r="F5689" s="2" t="s">
        <v>55</v>
      </c>
      <c r="G5689" s="2"/>
      <c r="H5689" s="2" t="str">
        <f>IF(OR(G5689="",G5690="",G5691="",G5692=""),"",(SUMIF(A5689:A$7000,A5689,G5689:G$7000)))</f>
        <v/>
      </c>
      <c r="I5689" s="55" t="str">
        <f t="shared" si="534"/>
        <v/>
      </c>
      <c r="J5689" s="61" t="str">
        <f t="shared" si="530"/>
        <v/>
      </c>
      <c r="K5689" s="55">
        <f t="array" ref="K5689">(MAX(IF($A5689=InsertVoiceSwitchActivateLOG!A$1:A$7000,InsertVoiceSwitchActivateLOG!H$1:H$7000,0)))</f>
        <v>3.7899999999999996E-2</v>
      </c>
      <c r="L5689" s="55" t="str">
        <f t="shared" si="535"/>
        <v/>
      </c>
      <c r="M5689" s="55">
        <f t="shared" si="533"/>
        <v>27.599999999978309</v>
      </c>
      <c r="N5689" s="59" t="str">
        <f t="shared" si="531"/>
        <v/>
      </c>
      <c r="O5689" s="59" t="str">
        <f t="shared" si="532"/>
        <v/>
      </c>
    </row>
    <row r="5690" spans="1:15" ht="12.5" customHeight="1" x14ac:dyDescent="0.35">
      <c r="A5690" s="61">
        <v>114</v>
      </c>
      <c r="B5690" s="61" t="s">
        <v>54</v>
      </c>
      <c r="C5690" s="70">
        <v>238.1498</v>
      </c>
      <c r="D5690" s="59" t="s">
        <v>50</v>
      </c>
      <c r="E5690" s="61" t="s">
        <v>44</v>
      </c>
      <c r="F5690" s="61" t="s">
        <v>55</v>
      </c>
      <c r="G5690" s="61"/>
      <c r="H5690" s="61" t="str">
        <f>IF(OR(G5690="",G5691="",G5692="",G5693=""),"",(SUMIF(A5690:A$7000,A5690,G5690:G$7000)))</f>
        <v/>
      </c>
      <c r="I5690" s="61" t="str">
        <f t="shared" si="534"/>
        <v/>
      </c>
      <c r="J5690" s="61" t="str">
        <f t="shared" si="530"/>
        <v/>
      </c>
      <c r="K5690" s="61">
        <f t="array" ref="K5690">(MAX(IF($A5690=InsertVoiceSwitchActivateLOG!A$1:A$7000,InsertVoiceSwitchActivateLOG!H$1:H$7000,0)))</f>
        <v>3.7899999999999996E-2</v>
      </c>
      <c r="L5690" s="61" t="str">
        <f t="shared" si="535"/>
        <v/>
      </c>
      <c r="M5690" s="61">
        <f t="shared" si="533"/>
        <v>31.900000000007367</v>
      </c>
      <c r="N5690" s="59" t="str">
        <f t="shared" si="531"/>
        <v/>
      </c>
      <c r="O5690" s="59" t="str">
        <f t="shared" si="532"/>
        <v/>
      </c>
    </row>
    <row r="5691" spans="1:15" ht="12.5" customHeight="1" x14ac:dyDescent="0.35">
      <c r="A5691" s="2">
        <v>114</v>
      </c>
      <c r="B5691" s="2" t="s">
        <v>54</v>
      </c>
      <c r="C5691" s="69">
        <v>238.1696</v>
      </c>
      <c r="D5691" t="s">
        <v>50</v>
      </c>
      <c r="E5691" s="2" t="s">
        <v>44</v>
      </c>
      <c r="F5691" s="2" t="s">
        <v>55</v>
      </c>
      <c r="G5691" s="2"/>
      <c r="H5691" s="2" t="str">
        <f>IF(OR(G5691="",G5692="",G5693="",G5694=""),"",(SUMIF(A5691:A$7000,A5691,G5691:G$7000)))</f>
        <v/>
      </c>
      <c r="I5691" s="55" t="str">
        <f t="shared" si="534"/>
        <v/>
      </c>
      <c r="J5691" s="61" t="str">
        <f t="shared" si="530"/>
        <v/>
      </c>
      <c r="K5691" s="55">
        <f t="array" ref="K5691">(MAX(IF($A5691=InsertVoiceSwitchActivateLOG!A$1:A$7000,InsertVoiceSwitchActivateLOG!H$1:H$7000,0)))</f>
        <v>3.7899999999999996E-2</v>
      </c>
      <c r="L5691" s="55" t="str">
        <f t="shared" si="535"/>
        <v/>
      </c>
      <c r="M5691" s="55">
        <f t="shared" si="533"/>
        <v>19.800000000003593</v>
      </c>
      <c r="N5691" s="59" t="str">
        <f t="shared" si="531"/>
        <v/>
      </c>
      <c r="O5691" s="59" t="str">
        <f t="shared" si="532"/>
        <v/>
      </c>
    </row>
    <row r="5692" spans="1:15" ht="12.5" customHeight="1" x14ac:dyDescent="0.35">
      <c r="A5692" s="61">
        <v>114</v>
      </c>
      <c r="B5692" s="61" t="s">
        <v>54</v>
      </c>
      <c r="C5692" s="70">
        <v>238.20320000000001</v>
      </c>
      <c r="D5692" s="59" t="s">
        <v>50</v>
      </c>
      <c r="E5692" s="61" t="s">
        <v>44</v>
      </c>
      <c r="F5692" s="61" t="s">
        <v>55</v>
      </c>
      <c r="G5692" s="61"/>
      <c r="H5692" s="61" t="str">
        <f>IF(OR(G5692="",G5693="",G5694="",G5695=""),"",(SUMIF(A5692:A$7000,A5692,G5692:G$7000)))</f>
        <v/>
      </c>
      <c r="I5692" s="61" t="str">
        <f t="shared" si="534"/>
        <v/>
      </c>
      <c r="J5692" s="61" t="str">
        <f t="shared" si="530"/>
        <v/>
      </c>
      <c r="K5692" s="61">
        <f t="array" ref="K5692">(MAX(IF($A5692=InsertVoiceSwitchActivateLOG!A$1:A$7000,InsertVoiceSwitchActivateLOG!H$1:H$7000,0)))</f>
        <v>3.7899999999999996E-2</v>
      </c>
      <c r="L5692" s="61" t="str">
        <f t="shared" si="535"/>
        <v/>
      </c>
      <c r="M5692" s="61">
        <f t="shared" si="533"/>
        <v>33.600000000006958</v>
      </c>
      <c r="N5692" s="59" t="str">
        <f t="shared" si="531"/>
        <v/>
      </c>
      <c r="O5692" s="59" t="str">
        <f t="shared" si="532"/>
        <v/>
      </c>
    </row>
    <row r="5693" spans="1:15" ht="12.5" customHeight="1" x14ac:dyDescent="0.35">
      <c r="A5693" s="2">
        <v>114</v>
      </c>
      <c r="B5693" s="2" t="s">
        <v>54</v>
      </c>
      <c r="C5693" s="69">
        <v>238.22749999999999</v>
      </c>
      <c r="D5693" t="s">
        <v>50</v>
      </c>
      <c r="E5693" s="2" t="s">
        <v>44</v>
      </c>
      <c r="F5693" s="2" t="s">
        <v>55</v>
      </c>
      <c r="G5693" s="2"/>
      <c r="H5693" s="2" t="str">
        <f>IF(OR(G5693="",G5694="",G5695="",G5696=""),"",(SUMIF(A5693:A$7000,A5693,G5693:G$7000)))</f>
        <v/>
      </c>
      <c r="I5693" s="55" t="str">
        <f t="shared" si="534"/>
        <v/>
      </c>
      <c r="J5693" s="61" t="str">
        <f t="shared" si="530"/>
        <v/>
      </c>
      <c r="K5693" s="55">
        <f t="array" ref="K5693">(MAX(IF($A5693=InsertVoiceSwitchActivateLOG!A$1:A$7000,InsertVoiceSwitchActivateLOG!H$1:H$7000,0)))</f>
        <v>3.7899999999999996E-2</v>
      </c>
      <c r="L5693" s="55" t="str">
        <f t="shared" si="535"/>
        <v/>
      </c>
      <c r="M5693" s="55">
        <f t="shared" si="533"/>
        <v>24.299999999982447</v>
      </c>
      <c r="N5693" s="59" t="str">
        <f t="shared" si="531"/>
        <v/>
      </c>
      <c r="O5693" s="59" t="str">
        <f t="shared" si="532"/>
        <v/>
      </c>
    </row>
    <row r="5694" spans="1:15" ht="12.5" customHeight="1" x14ac:dyDescent="0.35">
      <c r="A5694" s="61">
        <v>114</v>
      </c>
      <c r="B5694" s="61" t="s">
        <v>54</v>
      </c>
      <c r="C5694" s="70">
        <v>238.24979999999999</v>
      </c>
      <c r="D5694" s="59" t="s">
        <v>50</v>
      </c>
      <c r="E5694" s="61" t="s">
        <v>44</v>
      </c>
      <c r="F5694" s="61" t="s">
        <v>55</v>
      </c>
      <c r="G5694" s="61"/>
      <c r="H5694" s="61" t="str">
        <f>IF(OR(G5694="",G5695="",G5696="",G5697=""),"",(SUMIF(A5694:A$7000,A5694,G5694:G$7000)))</f>
        <v/>
      </c>
      <c r="I5694" s="61" t="str">
        <f t="shared" si="534"/>
        <v/>
      </c>
      <c r="J5694" s="61" t="str">
        <f t="shared" si="530"/>
        <v/>
      </c>
      <c r="K5694" s="61">
        <f t="array" ref="K5694">(MAX(IF($A5694=InsertVoiceSwitchActivateLOG!A$1:A$7000,InsertVoiceSwitchActivateLOG!H$1:H$7000,0)))</f>
        <v>3.7899999999999996E-2</v>
      </c>
      <c r="L5694" s="61" t="str">
        <f t="shared" si="535"/>
        <v/>
      </c>
      <c r="M5694" s="61">
        <f t="shared" si="533"/>
        <v>22.300000000001319</v>
      </c>
      <c r="N5694" s="59" t="str">
        <f t="shared" si="531"/>
        <v/>
      </c>
      <c r="O5694" s="59" t="str">
        <f t="shared" si="532"/>
        <v/>
      </c>
    </row>
    <row r="5695" spans="1:15" ht="12.5" customHeight="1" x14ac:dyDescent="0.35">
      <c r="A5695" s="2">
        <v>114</v>
      </c>
      <c r="B5695" s="2" t="s">
        <v>54</v>
      </c>
      <c r="C5695" s="69">
        <v>238.2688</v>
      </c>
      <c r="D5695" t="s">
        <v>50</v>
      </c>
      <c r="E5695" s="2" t="s">
        <v>44</v>
      </c>
      <c r="F5695" s="2" t="s">
        <v>55</v>
      </c>
      <c r="G5695" s="2"/>
      <c r="H5695" s="2" t="str">
        <f>IF(OR(G5695="",G5696="",G5697="",G5698=""),"",(SUMIF(A5695:A$7000,A5695,G5695:G$7000)))</f>
        <v/>
      </c>
      <c r="I5695" s="55" t="str">
        <f t="shared" si="534"/>
        <v/>
      </c>
      <c r="J5695" s="61" t="str">
        <f t="shared" si="530"/>
        <v/>
      </c>
      <c r="K5695" s="55">
        <f t="array" ref="K5695">(MAX(IF($A5695=InsertVoiceSwitchActivateLOG!A$1:A$7000,InsertVoiceSwitchActivateLOG!H$1:H$7000,0)))</f>
        <v>3.7899999999999996E-2</v>
      </c>
      <c r="L5695" s="55" t="str">
        <f t="shared" si="535"/>
        <v/>
      </c>
      <c r="M5695" s="55">
        <f t="shared" si="533"/>
        <v>19.000000000005457</v>
      </c>
      <c r="N5695" s="59" t="str">
        <f t="shared" si="531"/>
        <v/>
      </c>
      <c r="O5695" s="59" t="str">
        <f t="shared" si="532"/>
        <v/>
      </c>
    </row>
    <row r="5696" spans="1:15" ht="12.5" customHeight="1" x14ac:dyDescent="0.35">
      <c r="A5696" s="61">
        <v>114</v>
      </c>
      <c r="B5696" s="61" t="s">
        <v>54</v>
      </c>
      <c r="C5696" s="70">
        <v>238.29560000000001</v>
      </c>
      <c r="D5696" s="59" t="s">
        <v>50</v>
      </c>
      <c r="E5696" s="61" t="s">
        <v>44</v>
      </c>
      <c r="F5696" s="61" t="s">
        <v>55</v>
      </c>
      <c r="G5696" s="61"/>
      <c r="H5696" s="61" t="str">
        <f>IF(OR(G5696="",G5697="",G5698="",G5699=""),"",(SUMIF(A5696:A$7000,A5696,G5696:G$7000)))</f>
        <v/>
      </c>
      <c r="I5696" s="61" t="str">
        <f t="shared" si="534"/>
        <v/>
      </c>
      <c r="J5696" s="61" t="str">
        <f t="shared" si="530"/>
        <v/>
      </c>
      <c r="K5696" s="61">
        <f t="array" ref="K5696">(MAX(IF($A5696=InsertVoiceSwitchActivateLOG!A$1:A$7000,InsertVoiceSwitchActivateLOG!H$1:H$7000,0)))</f>
        <v>3.7899999999999996E-2</v>
      </c>
      <c r="L5696" s="61" t="str">
        <f t="shared" si="535"/>
        <v/>
      </c>
      <c r="M5696" s="61">
        <f t="shared" si="533"/>
        <v>26.800000000008595</v>
      </c>
      <c r="N5696" s="59" t="str">
        <f t="shared" si="531"/>
        <v/>
      </c>
      <c r="O5696" s="59" t="str">
        <f t="shared" si="532"/>
        <v/>
      </c>
    </row>
    <row r="5697" spans="1:15" ht="12.5" customHeight="1" x14ac:dyDescent="0.35">
      <c r="A5697" s="2">
        <v>114</v>
      </c>
      <c r="B5697" s="2" t="s">
        <v>54</v>
      </c>
      <c r="C5697" s="69">
        <v>238.3228</v>
      </c>
      <c r="D5697" t="s">
        <v>50</v>
      </c>
      <c r="E5697" s="2" t="s">
        <v>44</v>
      </c>
      <c r="F5697" s="2" t="s">
        <v>55</v>
      </c>
      <c r="G5697" s="2"/>
      <c r="H5697" s="2" t="str">
        <f>IF(OR(G5697="",G5698="",G5699="",G5700=""),"",(SUMIF(A5697:A$7000,A5697,G5697:G$7000)))</f>
        <v/>
      </c>
      <c r="I5697" s="55" t="str">
        <f t="shared" si="534"/>
        <v/>
      </c>
      <c r="J5697" s="61" t="str">
        <f t="shared" si="530"/>
        <v/>
      </c>
      <c r="K5697" s="55">
        <f t="array" ref="K5697">(MAX(IF($A5697=InsertVoiceSwitchActivateLOG!A$1:A$7000,InsertVoiceSwitchActivateLOG!H$1:H$7000,0)))</f>
        <v>3.7899999999999996E-2</v>
      </c>
      <c r="L5697" s="55" t="str">
        <f t="shared" si="535"/>
        <v/>
      </c>
      <c r="M5697" s="55">
        <f t="shared" si="533"/>
        <v>27.199999999993452</v>
      </c>
      <c r="N5697" s="59" t="str">
        <f t="shared" si="531"/>
        <v/>
      </c>
      <c r="O5697" s="59" t="str">
        <f t="shared" si="532"/>
        <v/>
      </c>
    </row>
    <row r="5698" spans="1:15" ht="12.5" customHeight="1" x14ac:dyDescent="0.35">
      <c r="A5698" s="61">
        <v>114</v>
      </c>
      <c r="B5698" s="61" t="s">
        <v>54</v>
      </c>
      <c r="C5698" s="70">
        <v>238.34209999999999</v>
      </c>
      <c r="D5698" s="59" t="s">
        <v>50</v>
      </c>
      <c r="E5698" s="61" t="s">
        <v>44</v>
      </c>
      <c r="F5698" s="61" t="s">
        <v>55</v>
      </c>
      <c r="G5698" s="61">
        <v>1E-4</v>
      </c>
      <c r="H5698" s="61" t="str">
        <f>IF(OR(G5698="",G5699="",G5700="",G5701=""),"",(SUMIF(A5698:A$7000,A5698,G5698:G$7000)))</f>
        <v/>
      </c>
      <c r="I5698" s="61" t="str">
        <f t="shared" si="534"/>
        <v/>
      </c>
      <c r="J5698" s="61" t="str">
        <f t="shared" si="530"/>
        <v/>
      </c>
      <c r="K5698" s="61">
        <f t="array" ref="K5698">(MAX(IF($A5698=InsertVoiceSwitchActivateLOG!A$1:A$7000,InsertVoiceSwitchActivateLOG!H$1:H$7000,0)))</f>
        <v>3.7899999999999996E-2</v>
      </c>
      <c r="L5698" s="61" t="str">
        <f t="shared" si="535"/>
        <v/>
      </c>
      <c r="M5698" s="61">
        <f t="shared" si="533"/>
        <v>19.299999999986994</v>
      </c>
      <c r="N5698" s="59" t="str">
        <f t="shared" si="531"/>
        <v/>
      </c>
      <c r="O5698" s="59" t="str">
        <f t="shared" si="532"/>
        <v/>
      </c>
    </row>
    <row r="5699" spans="1:15" ht="12.5" customHeight="1" x14ac:dyDescent="0.35">
      <c r="A5699" s="2">
        <v>114</v>
      </c>
      <c r="B5699" s="2" t="s">
        <v>54</v>
      </c>
      <c r="C5699" s="69">
        <v>238.36019999999999</v>
      </c>
      <c r="D5699" t="s">
        <v>50</v>
      </c>
      <c r="E5699" s="2" t="s">
        <v>44</v>
      </c>
      <c r="F5699" s="2" t="s">
        <v>55</v>
      </c>
      <c r="G5699" s="2"/>
      <c r="H5699" s="2" t="str">
        <f>IF(OR(G5699="",G5700="",G5701="",G5702=""),"",(SUMIF(A5699:A$7000,A5699,G5699:G$7000)))</f>
        <v/>
      </c>
      <c r="I5699" s="55" t="str">
        <f t="shared" si="534"/>
        <v/>
      </c>
      <c r="J5699" s="61" t="str">
        <f t="shared" si="530"/>
        <v/>
      </c>
      <c r="K5699" s="55">
        <f t="array" ref="K5699">(MAX(IF($A5699=InsertVoiceSwitchActivateLOG!A$1:A$7000,InsertVoiceSwitchActivateLOG!H$1:H$7000,0)))</f>
        <v>3.7899999999999996E-2</v>
      </c>
      <c r="L5699" s="55" t="str">
        <f t="shared" si="535"/>
        <v/>
      </c>
      <c r="M5699" s="55">
        <f t="shared" si="533"/>
        <v>18.100000000004002</v>
      </c>
      <c r="N5699" s="59" t="str">
        <f t="shared" si="531"/>
        <v/>
      </c>
      <c r="O5699" s="59" t="str">
        <f t="shared" si="532"/>
        <v/>
      </c>
    </row>
    <row r="5700" spans="1:15" ht="12.5" customHeight="1" x14ac:dyDescent="0.35">
      <c r="A5700" s="61">
        <v>114</v>
      </c>
      <c r="B5700" s="61" t="s">
        <v>54</v>
      </c>
      <c r="C5700" s="70">
        <v>238.37700000000001</v>
      </c>
      <c r="D5700" s="59" t="s">
        <v>50</v>
      </c>
      <c r="E5700" s="61" t="s">
        <v>44</v>
      </c>
      <c r="F5700" s="61" t="s">
        <v>55</v>
      </c>
      <c r="G5700" s="61"/>
      <c r="H5700" s="61" t="str">
        <f>IF(OR(G5700="",G5701="",G5702="",G5703=""),"",(SUMIF(A5700:A$7000,A5700,G5700:G$7000)))</f>
        <v/>
      </c>
      <c r="I5700" s="61" t="str">
        <f t="shared" si="534"/>
        <v/>
      </c>
      <c r="J5700" s="61" t="str">
        <f t="shared" si="530"/>
        <v/>
      </c>
      <c r="K5700" s="61">
        <f t="array" ref="K5700">(MAX(IF($A5700=InsertVoiceSwitchActivateLOG!A$1:A$7000,InsertVoiceSwitchActivateLOG!H$1:H$7000,0)))</f>
        <v>3.7899999999999996E-2</v>
      </c>
      <c r="L5700" s="61" t="str">
        <f t="shared" si="535"/>
        <v/>
      </c>
      <c r="M5700" s="61">
        <f t="shared" si="533"/>
        <v>16.80000000001769</v>
      </c>
      <c r="N5700" s="59" t="str">
        <f t="shared" si="531"/>
        <v/>
      </c>
      <c r="O5700" s="59" t="str">
        <f t="shared" si="532"/>
        <v/>
      </c>
    </row>
    <row r="5701" spans="1:15" ht="12.5" customHeight="1" x14ac:dyDescent="0.35">
      <c r="A5701" s="2">
        <v>114</v>
      </c>
      <c r="B5701" s="2" t="s">
        <v>54</v>
      </c>
      <c r="C5701" s="69">
        <v>238.39349999999999</v>
      </c>
      <c r="D5701" t="s">
        <v>50</v>
      </c>
      <c r="E5701" s="2" t="s">
        <v>44</v>
      </c>
      <c r="F5701" s="2" t="s">
        <v>55</v>
      </c>
      <c r="G5701" s="2"/>
      <c r="H5701" s="2" t="str">
        <f>IF(OR(G5701="",G5702="",G5703="",G5704=""),"",(SUMIF(A5701:A$7000,A5701,G5701:G$7000)))</f>
        <v/>
      </c>
      <c r="I5701" s="55" t="str">
        <f t="shared" si="534"/>
        <v/>
      </c>
      <c r="J5701" s="61" t="str">
        <f t="shared" si="530"/>
        <v/>
      </c>
      <c r="K5701" s="55">
        <f t="array" ref="K5701">(MAX(IF($A5701=InsertVoiceSwitchActivateLOG!A$1:A$7000,InsertVoiceSwitchActivateLOG!H$1:H$7000,0)))</f>
        <v>3.7899999999999996E-2</v>
      </c>
      <c r="L5701" s="55" t="str">
        <f t="shared" si="535"/>
        <v/>
      </c>
      <c r="M5701" s="55">
        <f t="shared" si="533"/>
        <v>16.499999999979309</v>
      </c>
      <c r="N5701" s="59" t="str">
        <f t="shared" si="531"/>
        <v/>
      </c>
      <c r="O5701" s="59" t="str">
        <f t="shared" si="532"/>
        <v/>
      </c>
    </row>
    <row r="5702" spans="1:15" ht="12.5" customHeight="1" x14ac:dyDescent="0.35">
      <c r="A5702" s="61">
        <v>114</v>
      </c>
      <c r="B5702" s="61" t="s">
        <v>54</v>
      </c>
      <c r="C5702" s="70">
        <v>238.41399999999999</v>
      </c>
      <c r="D5702" s="59" t="s">
        <v>50</v>
      </c>
      <c r="E5702" s="61" t="s">
        <v>44</v>
      </c>
      <c r="F5702" s="61" t="s">
        <v>55</v>
      </c>
      <c r="G5702" s="61"/>
      <c r="H5702" s="61" t="str">
        <f>IF(OR(G5702="",G5703="",G5704="",G5705=""),"",(SUMIF(A5702:A$7000,A5702,G5702:G$7000)))</f>
        <v/>
      </c>
      <c r="I5702" s="61" t="str">
        <f t="shared" si="534"/>
        <v/>
      </c>
      <c r="J5702" s="61" t="str">
        <f t="shared" si="530"/>
        <v/>
      </c>
      <c r="K5702" s="61">
        <f t="array" ref="K5702">(MAX(IF($A5702=InsertVoiceSwitchActivateLOG!A$1:A$7000,InsertVoiceSwitchActivateLOG!H$1:H$7000,0)))</f>
        <v>3.7899999999999996E-2</v>
      </c>
      <c r="L5702" s="61" t="str">
        <f t="shared" si="535"/>
        <v/>
      </c>
      <c r="M5702" s="61">
        <f t="shared" si="533"/>
        <v>20.499999999998408</v>
      </c>
      <c r="N5702" s="59" t="str">
        <f t="shared" si="531"/>
        <v/>
      </c>
      <c r="O5702" s="59" t="str">
        <f t="shared" si="532"/>
        <v/>
      </c>
    </row>
    <row r="5703" spans="1:15" ht="12.5" customHeight="1" x14ac:dyDescent="0.35">
      <c r="A5703" s="2">
        <v>114</v>
      </c>
      <c r="B5703" s="2" t="s">
        <v>54</v>
      </c>
      <c r="C5703" s="69">
        <v>238.4452</v>
      </c>
      <c r="D5703" t="s">
        <v>50</v>
      </c>
      <c r="E5703" s="2" t="s">
        <v>44</v>
      </c>
      <c r="F5703" s="2" t="s">
        <v>55</v>
      </c>
      <c r="G5703" s="2"/>
      <c r="H5703" s="2" t="str">
        <f>IF(OR(G5703="",G5704="",G5705="",G5706=""),"",(SUMIF(A5703:A$7000,A5703,G5703:G$7000)))</f>
        <v/>
      </c>
      <c r="I5703" s="55" t="str">
        <f t="shared" si="534"/>
        <v/>
      </c>
      <c r="J5703" s="61" t="str">
        <f t="shared" si="530"/>
        <v/>
      </c>
      <c r="K5703" s="55">
        <f t="array" ref="K5703">(MAX(IF($A5703=InsertVoiceSwitchActivateLOG!A$1:A$7000,InsertVoiceSwitchActivateLOG!H$1:H$7000,0)))</f>
        <v>3.7899999999999996E-2</v>
      </c>
      <c r="L5703" s="55" t="str">
        <f t="shared" si="535"/>
        <v/>
      </c>
      <c r="M5703" s="55">
        <f t="shared" si="533"/>
        <v>31.200000000012551</v>
      </c>
      <c r="N5703" s="59" t="str">
        <f t="shared" si="531"/>
        <v/>
      </c>
      <c r="O5703" s="59" t="str">
        <f t="shared" si="532"/>
        <v/>
      </c>
    </row>
    <row r="5704" spans="1:15" ht="12.5" customHeight="1" x14ac:dyDescent="0.35">
      <c r="A5704" s="61">
        <v>114</v>
      </c>
      <c r="B5704" s="61" t="s">
        <v>54</v>
      </c>
      <c r="C5704" s="70">
        <v>238.47630000000001</v>
      </c>
      <c r="D5704" s="59" t="s">
        <v>50</v>
      </c>
      <c r="E5704" s="61" t="s">
        <v>44</v>
      </c>
      <c r="F5704" s="61" t="s">
        <v>55</v>
      </c>
      <c r="G5704" s="61"/>
      <c r="H5704" s="61" t="str">
        <f>IF(OR(G5704="",G5705="",G5706="",G5707=""),"",(SUMIF(A5704:A$7000,A5704,G5704:G$7000)))</f>
        <v/>
      </c>
      <c r="I5704" s="61" t="str">
        <f t="shared" si="534"/>
        <v/>
      </c>
      <c r="J5704" s="61" t="str">
        <f t="shared" si="530"/>
        <v/>
      </c>
      <c r="K5704" s="61">
        <f t="array" ref="K5704">(MAX(IF($A5704=InsertVoiceSwitchActivateLOG!A$1:A$7000,InsertVoiceSwitchActivateLOG!H$1:H$7000,0)))</f>
        <v>3.7899999999999996E-2</v>
      </c>
      <c r="L5704" s="61" t="str">
        <f t="shared" si="535"/>
        <v/>
      </c>
      <c r="M5704" s="61">
        <f t="shared" si="533"/>
        <v>31.100000000009231</v>
      </c>
      <c r="N5704" s="59" t="str">
        <f t="shared" si="531"/>
        <v/>
      </c>
      <c r="O5704" s="59" t="str">
        <f t="shared" si="532"/>
        <v/>
      </c>
    </row>
    <row r="5705" spans="1:15" ht="12.5" customHeight="1" x14ac:dyDescent="0.35">
      <c r="A5705" s="2">
        <v>114</v>
      </c>
      <c r="B5705" s="2" t="s">
        <v>54</v>
      </c>
      <c r="C5705" s="69">
        <v>238.49719999999999</v>
      </c>
      <c r="D5705" t="s">
        <v>50</v>
      </c>
      <c r="E5705" s="2" t="s">
        <v>44</v>
      </c>
      <c r="F5705" s="2" t="s">
        <v>55</v>
      </c>
      <c r="G5705" s="2"/>
      <c r="H5705" s="2" t="str">
        <f>IF(OR(G5705="",G5706="",G5707="",G5708=""),"",(SUMIF(A5705:A$7000,A5705,G5705:G$7000)))</f>
        <v/>
      </c>
      <c r="I5705" s="55" t="str">
        <f t="shared" si="534"/>
        <v/>
      </c>
      <c r="J5705" s="61" t="str">
        <f t="shared" si="530"/>
        <v/>
      </c>
      <c r="K5705" s="55">
        <f t="array" ref="K5705">(MAX(IF($A5705=InsertVoiceSwitchActivateLOG!A$1:A$7000,InsertVoiceSwitchActivateLOG!H$1:H$7000,0)))</f>
        <v>3.7899999999999996E-2</v>
      </c>
      <c r="L5705" s="55" t="str">
        <f t="shared" si="535"/>
        <v/>
      </c>
      <c r="M5705" s="55">
        <f t="shared" si="533"/>
        <v>20.899999999983265</v>
      </c>
      <c r="N5705" s="59" t="str">
        <f t="shared" si="531"/>
        <v/>
      </c>
      <c r="O5705" s="59" t="str">
        <f t="shared" si="532"/>
        <v/>
      </c>
    </row>
    <row r="5706" spans="1:15" ht="12.5" customHeight="1" x14ac:dyDescent="0.35">
      <c r="A5706" s="61">
        <v>114</v>
      </c>
      <c r="B5706" s="61" t="s">
        <v>54</v>
      </c>
      <c r="C5706" s="70">
        <v>238.51519999999999</v>
      </c>
      <c r="D5706" s="59" t="s">
        <v>50</v>
      </c>
      <c r="E5706" s="61" t="s">
        <v>44</v>
      </c>
      <c r="F5706" s="61" t="s">
        <v>55</v>
      </c>
      <c r="G5706" s="61"/>
      <c r="H5706" s="61" t="str">
        <f>IF(OR(G5706="",G5707="",G5708="",G5709=""),"",(SUMIF(A5706:A$7000,A5706,G5706:G$7000)))</f>
        <v/>
      </c>
      <c r="I5706" s="61" t="str">
        <f t="shared" si="534"/>
        <v/>
      </c>
      <c r="J5706" s="61" t="str">
        <f t="shared" si="530"/>
        <v/>
      </c>
      <c r="K5706" s="61">
        <f t="array" ref="K5706">(MAX(IF($A5706=InsertVoiceSwitchActivateLOG!A$1:A$7000,InsertVoiceSwitchActivateLOG!H$1:H$7000,0)))</f>
        <v>3.7899999999999996E-2</v>
      </c>
      <c r="L5706" s="61" t="str">
        <f t="shared" si="535"/>
        <v/>
      </c>
      <c r="M5706" s="61">
        <f t="shared" si="533"/>
        <v>18.000000000000682</v>
      </c>
      <c r="N5706" s="59" t="str">
        <f t="shared" si="531"/>
        <v/>
      </c>
      <c r="O5706" s="59" t="str">
        <f t="shared" si="532"/>
        <v/>
      </c>
    </row>
    <row r="5707" spans="1:15" ht="12.5" customHeight="1" x14ac:dyDescent="0.35">
      <c r="A5707" s="2">
        <v>114</v>
      </c>
      <c r="B5707" s="2" t="s">
        <v>54</v>
      </c>
      <c r="C5707" s="69">
        <v>238.5334</v>
      </c>
      <c r="D5707" t="s">
        <v>50</v>
      </c>
      <c r="E5707" s="2" t="s">
        <v>44</v>
      </c>
      <c r="F5707" s="2" t="s">
        <v>55</v>
      </c>
      <c r="G5707" s="2"/>
      <c r="H5707" s="2" t="str">
        <f>IF(OR(G5707="",G5708="",G5709="",G5710=""),"",(SUMIF(A5707:A$7000,A5707,G5707:G$7000)))</f>
        <v/>
      </c>
      <c r="I5707" s="55" t="str">
        <f t="shared" si="534"/>
        <v/>
      </c>
      <c r="J5707" s="61" t="str">
        <f t="shared" si="530"/>
        <v/>
      </c>
      <c r="K5707" s="55">
        <f t="array" ref="K5707">(MAX(IF($A5707=InsertVoiceSwitchActivateLOG!A$1:A$7000,InsertVoiceSwitchActivateLOG!H$1:H$7000,0)))</f>
        <v>3.7899999999999996E-2</v>
      </c>
      <c r="L5707" s="55" t="str">
        <f t="shared" si="535"/>
        <v/>
      </c>
      <c r="M5707" s="55">
        <f t="shared" si="533"/>
        <v>18.200000000007321</v>
      </c>
      <c r="N5707" s="59" t="str">
        <f t="shared" si="531"/>
        <v/>
      </c>
      <c r="O5707" s="59" t="str">
        <f t="shared" si="532"/>
        <v/>
      </c>
    </row>
    <row r="5708" spans="1:15" ht="12.5" customHeight="1" x14ac:dyDescent="0.35">
      <c r="A5708" s="61">
        <v>114</v>
      </c>
      <c r="B5708" s="61" t="s">
        <v>54</v>
      </c>
      <c r="C5708" s="70">
        <v>238.5513</v>
      </c>
      <c r="D5708" s="59" t="s">
        <v>50</v>
      </c>
      <c r="E5708" s="61" t="s">
        <v>44</v>
      </c>
      <c r="F5708" s="61" t="s">
        <v>55</v>
      </c>
      <c r="G5708" s="61"/>
      <c r="H5708" s="61" t="str">
        <f>IF(OR(G5708="",G5709="",G5710="",G5711=""),"",(SUMIF(A5708:A$7000,A5708,G5708:G$7000)))</f>
        <v/>
      </c>
      <c r="I5708" s="61" t="str">
        <f t="shared" si="534"/>
        <v/>
      </c>
      <c r="J5708" s="61" t="str">
        <f t="shared" si="530"/>
        <v/>
      </c>
      <c r="K5708" s="61">
        <f t="array" ref="K5708">(MAX(IF($A5708=InsertVoiceSwitchActivateLOG!A$1:A$7000,InsertVoiceSwitchActivateLOG!H$1:H$7000,0)))</f>
        <v>3.7899999999999996E-2</v>
      </c>
      <c r="L5708" s="61" t="str">
        <f t="shared" si="535"/>
        <v/>
      </c>
      <c r="M5708" s="61">
        <f t="shared" si="533"/>
        <v>17.899999999997362</v>
      </c>
      <c r="N5708" s="59" t="str">
        <f t="shared" si="531"/>
        <v/>
      </c>
      <c r="O5708" s="59" t="str">
        <f t="shared" si="532"/>
        <v/>
      </c>
    </row>
    <row r="5709" spans="1:15" ht="12.5" customHeight="1" x14ac:dyDescent="0.35">
      <c r="A5709" s="2">
        <v>114</v>
      </c>
      <c r="B5709" s="2" t="s">
        <v>54</v>
      </c>
      <c r="C5709" s="69">
        <v>238.5703</v>
      </c>
      <c r="D5709" t="s">
        <v>50</v>
      </c>
      <c r="E5709" s="2" t="s">
        <v>44</v>
      </c>
      <c r="F5709" s="2" t="s">
        <v>55</v>
      </c>
      <c r="G5709" s="2"/>
      <c r="H5709" s="2" t="str">
        <f>IF(OR(G5709="",G5710="",G5711="",G5712=""),"",(SUMIF(A5709:A$7000,A5709,G5709:G$7000)))</f>
        <v/>
      </c>
      <c r="I5709" s="55" t="str">
        <f t="shared" si="534"/>
        <v/>
      </c>
      <c r="J5709" s="61" t="str">
        <f t="shared" si="530"/>
        <v/>
      </c>
      <c r="K5709" s="55">
        <f t="array" ref="K5709">(MAX(IF($A5709=InsertVoiceSwitchActivateLOG!A$1:A$7000,InsertVoiceSwitchActivateLOG!H$1:H$7000,0)))</f>
        <v>3.7899999999999996E-2</v>
      </c>
      <c r="L5709" s="55" t="str">
        <f t="shared" si="535"/>
        <v/>
      </c>
      <c r="M5709" s="55">
        <f t="shared" si="533"/>
        <v>19.000000000005457</v>
      </c>
      <c r="N5709" s="59" t="str">
        <f t="shared" si="531"/>
        <v/>
      </c>
      <c r="O5709" s="59" t="str">
        <f t="shared" si="532"/>
        <v/>
      </c>
    </row>
    <row r="5710" spans="1:15" ht="12.5" customHeight="1" x14ac:dyDescent="0.35">
      <c r="A5710" s="61">
        <v>114</v>
      </c>
      <c r="B5710" s="61" t="s">
        <v>54</v>
      </c>
      <c r="C5710" s="70">
        <v>238.5899</v>
      </c>
      <c r="D5710" s="59" t="s">
        <v>50</v>
      </c>
      <c r="E5710" s="61" t="s">
        <v>44</v>
      </c>
      <c r="F5710" s="61" t="s">
        <v>55</v>
      </c>
      <c r="G5710" s="61">
        <v>5.0000000000000001E-4</v>
      </c>
      <c r="H5710" s="61">
        <f>IF(OR(G5710="",G5711="",G5712="",G5713=""),"",(SUMIF(A5710:A$7000,A5710,G5710:G$7000)))</f>
        <v>3.7899999999999996E-2</v>
      </c>
      <c r="I5710" s="61">
        <f t="shared" si="534"/>
        <v>114</v>
      </c>
      <c r="J5710" s="61" t="str">
        <f t="shared" si="530"/>
        <v>TaskC</v>
      </c>
      <c r="K5710" s="61">
        <f t="array" ref="K5710">(MAX(IF($A5710=InsertVoiceSwitchActivateLOG!A$1:A$7000,InsertVoiceSwitchActivateLOG!H$1:H$7000,0)))</f>
        <v>3.7899999999999996E-2</v>
      </c>
      <c r="L5710" s="61">
        <f t="shared" si="535"/>
        <v>238.5899</v>
      </c>
      <c r="M5710" s="61">
        <f t="shared" si="533"/>
        <v>19.599999999996953</v>
      </c>
      <c r="N5710" s="59" t="str">
        <f t="shared" si="531"/>
        <v/>
      </c>
      <c r="O5710" s="59" t="str">
        <f t="shared" si="532"/>
        <v/>
      </c>
    </row>
    <row r="5711" spans="1:15" ht="12.5" customHeight="1" x14ac:dyDescent="0.35">
      <c r="A5711" s="2">
        <v>114</v>
      </c>
      <c r="B5711" s="2" t="s">
        <v>54</v>
      </c>
      <c r="C5711" s="69">
        <v>238.60810000000001</v>
      </c>
      <c r="D5711" t="s">
        <v>50</v>
      </c>
      <c r="E5711" s="2" t="s">
        <v>44</v>
      </c>
      <c r="F5711" s="2" t="s">
        <v>55</v>
      </c>
      <c r="G5711" s="2">
        <v>8.0000000000000004E-4</v>
      </c>
      <c r="H5711" s="2">
        <f>IF(OR(G5711="",G5712="",G5713="",G5714=""),"",(SUMIF(A5711:A$7000,A5711,G5711:G$7000)))</f>
        <v>3.7399999999999996E-2</v>
      </c>
      <c r="I5711" s="55" t="str">
        <f t="shared" si="534"/>
        <v/>
      </c>
      <c r="J5711" s="61" t="str">
        <f t="shared" si="530"/>
        <v/>
      </c>
      <c r="K5711" s="55">
        <f t="array" ref="K5711">(MAX(IF($A5711=InsertVoiceSwitchActivateLOG!A$1:A$7000,InsertVoiceSwitchActivateLOG!H$1:H$7000,0)))</f>
        <v>3.7899999999999996E-2</v>
      </c>
      <c r="L5711" s="55" t="str">
        <f t="shared" si="535"/>
        <v/>
      </c>
      <c r="M5711" s="55">
        <f t="shared" si="533"/>
        <v>18.200000000007321</v>
      </c>
      <c r="N5711" s="59">
        <f t="shared" si="531"/>
        <v>114</v>
      </c>
      <c r="O5711" s="59">
        <f t="shared" si="532"/>
        <v>1</v>
      </c>
    </row>
    <row r="5712" spans="1:15" ht="12.5" customHeight="1" x14ac:dyDescent="0.35">
      <c r="A5712" s="61">
        <v>114</v>
      </c>
      <c r="B5712" s="61" t="s">
        <v>56</v>
      </c>
      <c r="C5712" s="70">
        <v>238.62719999999999</v>
      </c>
      <c r="D5712" s="59" t="s">
        <v>50</v>
      </c>
      <c r="E5712" s="61" t="s">
        <v>44</v>
      </c>
      <c r="F5712" s="61" t="s">
        <v>55</v>
      </c>
      <c r="G5712" s="61">
        <v>1.6000000000000001E-3</v>
      </c>
      <c r="H5712" s="61">
        <f>IF(OR(G5712="",G5713="",G5714="",G5715=""),"",(SUMIF(A5712:A$7000,A5712,G5712:G$7000)))</f>
        <v>3.6600000000000001E-2</v>
      </c>
      <c r="I5712" s="61" t="str">
        <f t="shared" si="534"/>
        <v/>
      </c>
      <c r="J5712" s="61" t="str">
        <f t="shared" si="530"/>
        <v/>
      </c>
      <c r="K5712" s="61">
        <f t="array" ref="K5712">(MAX(IF($A5712=InsertVoiceSwitchActivateLOG!A$1:A$7000,InsertVoiceSwitchActivateLOG!H$1:H$7000,0)))</f>
        <v>3.7899999999999996E-2</v>
      </c>
      <c r="L5712" s="61" t="str">
        <f t="shared" si="535"/>
        <v/>
      </c>
      <c r="M5712" s="61">
        <f t="shared" si="533"/>
        <v>19.099999999980355</v>
      </c>
      <c r="N5712" s="59">
        <f t="shared" si="531"/>
        <v>114</v>
      </c>
      <c r="O5712" s="59">
        <f t="shared" si="532"/>
        <v>1</v>
      </c>
    </row>
    <row r="5713" spans="1:15" ht="12.5" customHeight="1" x14ac:dyDescent="0.35">
      <c r="A5713" s="2">
        <v>114</v>
      </c>
      <c r="B5713" s="2" t="s">
        <v>56</v>
      </c>
      <c r="C5713" s="69">
        <v>238.6534</v>
      </c>
      <c r="D5713" t="s">
        <v>50</v>
      </c>
      <c r="E5713" s="2" t="s">
        <v>44</v>
      </c>
      <c r="F5713" s="2" t="s">
        <v>55</v>
      </c>
      <c r="G5713" s="2">
        <v>1.6999999999999999E-3</v>
      </c>
      <c r="H5713" s="2">
        <f>IF(OR(G5713="",G5714="",G5715="",G5716=""),"",(SUMIF(A5713:A$7000,A5713,G5713:G$7000)))</f>
        <v>3.4999999999999996E-2</v>
      </c>
      <c r="I5713" s="55" t="str">
        <f t="shared" si="534"/>
        <v/>
      </c>
      <c r="J5713" s="61" t="str">
        <f t="shared" ref="J5713:J5776" si="536">IF(L5713="","",(VLOOKUP(A5713,A5713:E12697,5,FALSE)))</f>
        <v/>
      </c>
      <c r="K5713" s="55">
        <f t="array" ref="K5713">(MAX(IF($A5713=InsertVoiceSwitchActivateLOG!A$1:A$7000,InsertVoiceSwitchActivateLOG!H$1:H$7000,0)))</f>
        <v>3.7899999999999996E-2</v>
      </c>
      <c r="L5713" s="55" t="str">
        <f t="shared" si="535"/>
        <v/>
      </c>
      <c r="M5713" s="55">
        <f t="shared" si="533"/>
        <v>26.200000000017099</v>
      </c>
      <c r="N5713" s="59">
        <f t="shared" ref="N5713:N5776" si="537">IF(AND(G5713&gt;0,G5714&gt;0,G5712&gt;0),A5713,"")</f>
        <v>114</v>
      </c>
      <c r="O5713" s="59">
        <f t="shared" ref="O5713:O5776" si="538">IF(N5713="","",(IF(G5713&gt;G5714,-1,1)))</f>
        <v>1</v>
      </c>
    </row>
    <row r="5714" spans="1:15" ht="12.5" customHeight="1" x14ac:dyDescent="0.35">
      <c r="A5714" s="61">
        <v>114</v>
      </c>
      <c r="B5714" s="61" t="s">
        <v>56</v>
      </c>
      <c r="C5714" s="70">
        <v>238.67570000000001</v>
      </c>
      <c r="D5714" s="59" t="s">
        <v>50</v>
      </c>
      <c r="E5714" s="61" t="s">
        <v>44</v>
      </c>
      <c r="F5714" s="61" t="s">
        <v>55</v>
      </c>
      <c r="G5714" s="61">
        <v>1.9E-3</v>
      </c>
      <c r="H5714" s="61">
        <f>IF(OR(G5714="",G5715="",G5716="",G5717=""),"",(SUMIF(A5714:A$7000,A5714,G5714:G$7000)))</f>
        <v>3.3299999999999996E-2</v>
      </c>
      <c r="I5714" s="61" t="str">
        <f t="shared" si="534"/>
        <v/>
      </c>
      <c r="J5714" s="61" t="str">
        <f t="shared" si="536"/>
        <v/>
      </c>
      <c r="K5714" s="61">
        <f t="array" ref="K5714">(MAX(IF($A5714=InsertVoiceSwitchActivateLOG!A$1:A$7000,InsertVoiceSwitchActivateLOG!H$1:H$7000,0)))</f>
        <v>3.7899999999999996E-2</v>
      </c>
      <c r="L5714" s="61" t="str">
        <f t="shared" si="535"/>
        <v/>
      </c>
      <c r="M5714" s="61">
        <f t="shared" ref="M5714:M5777" si="539">IF(A5714=A5713,ABS(C5714-C5713),0)*1000</f>
        <v>22.300000000001319</v>
      </c>
      <c r="N5714" s="59">
        <f t="shared" si="537"/>
        <v>114</v>
      </c>
      <c r="O5714" s="59">
        <f t="shared" si="538"/>
        <v>-1</v>
      </c>
    </row>
    <row r="5715" spans="1:15" ht="12.5" customHeight="1" x14ac:dyDescent="0.35">
      <c r="A5715" s="2">
        <v>114</v>
      </c>
      <c r="B5715" s="2" t="s">
        <v>54</v>
      </c>
      <c r="C5715" s="69">
        <v>238.70050000000001</v>
      </c>
      <c r="D5715" t="s">
        <v>50</v>
      </c>
      <c r="E5715" s="2" t="s">
        <v>44</v>
      </c>
      <c r="F5715" s="2" t="s">
        <v>55</v>
      </c>
      <c r="G5715" s="2">
        <v>5.0000000000000001E-4</v>
      </c>
      <c r="H5715" s="2">
        <f>IF(OR(G5715="",G5716="",G5717="",G5718=""),"",(SUMIF(A5715:A$7000,A5715,G5715:G$7000)))</f>
        <v>3.1399999999999997E-2</v>
      </c>
      <c r="I5715" s="55" t="str">
        <f t="shared" si="534"/>
        <v/>
      </c>
      <c r="J5715" s="61" t="str">
        <f t="shared" si="536"/>
        <v/>
      </c>
      <c r="K5715" s="55">
        <f t="array" ref="K5715">(MAX(IF($A5715=InsertVoiceSwitchActivateLOG!A$1:A$7000,InsertVoiceSwitchActivateLOG!H$1:H$7000,0)))</f>
        <v>3.7899999999999996E-2</v>
      </c>
      <c r="L5715" s="55" t="str">
        <f t="shared" si="535"/>
        <v/>
      </c>
      <c r="M5715" s="55">
        <f t="shared" si="539"/>
        <v>24.799999999999045</v>
      </c>
      <c r="N5715" s="59">
        <f t="shared" si="537"/>
        <v>114</v>
      </c>
      <c r="O5715" s="59">
        <f t="shared" si="538"/>
        <v>1</v>
      </c>
    </row>
    <row r="5716" spans="1:15" ht="12.5" customHeight="1" x14ac:dyDescent="0.35">
      <c r="A5716" s="61">
        <v>114</v>
      </c>
      <c r="B5716" s="61" t="s">
        <v>56</v>
      </c>
      <c r="C5716" s="70">
        <v>238.72470000000001</v>
      </c>
      <c r="D5716" s="59" t="s">
        <v>50</v>
      </c>
      <c r="E5716" s="61" t="s">
        <v>44</v>
      </c>
      <c r="F5716" s="61" t="s">
        <v>55</v>
      </c>
      <c r="G5716" s="61">
        <v>1.2999999999999999E-3</v>
      </c>
      <c r="H5716" s="61">
        <f>IF(OR(G5716="",G5717="",G5718="",G5719=""),"",(SUMIF(A5716:A$7000,A5716,G5716:G$7000)))</f>
        <v>3.09E-2</v>
      </c>
      <c r="I5716" s="61" t="str">
        <f t="shared" si="534"/>
        <v/>
      </c>
      <c r="J5716" s="61" t="str">
        <f t="shared" si="536"/>
        <v/>
      </c>
      <c r="K5716" s="61">
        <f t="array" ref="K5716">(MAX(IF($A5716=InsertVoiceSwitchActivateLOG!A$1:A$7000,InsertVoiceSwitchActivateLOG!H$1:H$7000,0)))</f>
        <v>3.7899999999999996E-2</v>
      </c>
      <c r="L5716" s="61" t="str">
        <f t="shared" si="535"/>
        <v/>
      </c>
      <c r="M5716" s="61">
        <f t="shared" si="539"/>
        <v>24.200000000007549</v>
      </c>
      <c r="N5716" s="59">
        <f t="shared" si="537"/>
        <v>114</v>
      </c>
      <c r="O5716" s="59">
        <f t="shared" si="538"/>
        <v>1</v>
      </c>
    </row>
    <row r="5717" spans="1:15" ht="12.5" customHeight="1" x14ac:dyDescent="0.35">
      <c r="A5717" s="2">
        <v>114</v>
      </c>
      <c r="B5717" s="2" t="s">
        <v>56</v>
      </c>
      <c r="C5717" s="69">
        <v>238.74870000000001</v>
      </c>
      <c r="D5717" t="s">
        <v>50</v>
      </c>
      <c r="E5717" s="2" t="s">
        <v>44</v>
      </c>
      <c r="F5717" s="2" t="s">
        <v>55</v>
      </c>
      <c r="G5717" s="2">
        <v>1.6999999999999999E-3</v>
      </c>
      <c r="H5717" s="2">
        <f>IF(OR(G5717="",G5718="",G5719="",G5720=""),"",(SUMIF(A5717:A$7000,A5717,G5717:G$7000)))</f>
        <v>2.9600000000000005E-2</v>
      </c>
      <c r="I5717" s="55" t="str">
        <f t="shared" si="534"/>
        <v/>
      </c>
      <c r="J5717" s="61" t="str">
        <f t="shared" si="536"/>
        <v/>
      </c>
      <c r="K5717" s="55">
        <f t="array" ref="K5717">(MAX(IF($A5717=InsertVoiceSwitchActivateLOG!A$1:A$7000,InsertVoiceSwitchActivateLOG!H$1:H$7000,0)))</f>
        <v>3.7899999999999996E-2</v>
      </c>
      <c r="L5717" s="55" t="str">
        <f t="shared" si="535"/>
        <v/>
      </c>
      <c r="M5717" s="55">
        <f t="shared" si="539"/>
        <v>24.000000000000909</v>
      </c>
      <c r="N5717" s="59">
        <f t="shared" si="537"/>
        <v>114</v>
      </c>
      <c r="O5717" s="59">
        <f t="shared" si="538"/>
        <v>-1</v>
      </c>
    </row>
    <row r="5718" spans="1:15" ht="12.5" customHeight="1" x14ac:dyDescent="0.35">
      <c r="A5718" s="61">
        <v>114</v>
      </c>
      <c r="B5718" s="61" t="s">
        <v>54</v>
      </c>
      <c r="C5718" s="70">
        <v>238.7773</v>
      </c>
      <c r="D5718" s="59" t="s">
        <v>50</v>
      </c>
      <c r="E5718" s="61" t="s">
        <v>44</v>
      </c>
      <c r="F5718" s="61" t="s">
        <v>55</v>
      </c>
      <c r="G5718" s="61">
        <v>1E-3</v>
      </c>
      <c r="H5718" s="61">
        <f>IF(OR(G5718="",G5719="",G5720="",G5721=""),"",(SUMIF(A5718:A$7000,A5718,G5718:G$7000)))</f>
        <v>2.7900000000000005E-2</v>
      </c>
      <c r="I5718" s="61" t="str">
        <f t="shared" si="534"/>
        <v/>
      </c>
      <c r="J5718" s="61" t="str">
        <f t="shared" si="536"/>
        <v/>
      </c>
      <c r="K5718" s="61">
        <f t="array" ref="K5718">(MAX(IF($A5718=InsertVoiceSwitchActivateLOG!A$1:A$7000,InsertVoiceSwitchActivateLOG!H$1:H$7000,0)))</f>
        <v>3.7899999999999996E-2</v>
      </c>
      <c r="L5718" s="61" t="str">
        <f t="shared" si="535"/>
        <v/>
      </c>
      <c r="M5718" s="61">
        <f t="shared" si="539"/>
        <v>28.599999999983083</v>
      </c>
      <c r="N5718" s="59">
        <f t="shared" si="537"/>
        <v>114</v>
      </c>
      <c r="O5718" s="59">
        <f t="shared" si="538"/>
        <v>-1</v>
      </c>
    </row>
    <row r="5719" spans="1:15" ht="12.5" customHeight="1" x14ac:dyDescent="0.35">
      <c r="A5719" s="2">
        <v>114</v>
      </c>
      <c r="B5719" s="2" t="s">
        <v>54</v>
      </c>
      <c r="C5719" s="69">
        <v>238.798</v>
      </c>
      <c r="D5719" t="s">
        <v>50</v>
      </c>
      <c r="E5719" s="2" t="s">
        <v>44</v>
      </c>
      <c r="F5719" s="2" t="s">
        <v>55</v>
      </c>
      <c r="G5719" s="2">
        <v>2.9999999999999997E-4</v>
      </c>
      <c r="H5719" s="2">
        <f>IF(OR(G5719="",G5720="",G5721="",G5722=""),"",(SUMIF(A5719:A$7000,A5719,G5719:G$7000)))</f>
        <v>2.6900000000000004E-2</v>
      </c>
      <c r="I5719" s="55" t="str">
        <f t="shared" si="534"/>
        <v/>
      </c>
      <c r="J5719" s="61" t="str">
        <f t="shared" si="536"/>
        <v/>
      </c>
      <c r="K5719" s="55">
        <f t="array" ref="K5719">(MAX(IF($A5719=InsertVoiceSwitchActivateLOG!A$1:A$7000,InsertVoiceSwitchActivateLOG!H$1:H$7000,0)))</f>
        <v>3.7899999999999996E-2</v>
      </c>
      <c r="L5719" s="55" t="str">
        <f t="shared" si="535"/>
        <v/>
      </c>
      <c r="M5719" s="55">
        <f t="shared" si="539"/>
        <v>20.700000000005048</v>
      </c>
      <c r="N5719" s="59">
        <f t="shared" si="537"/>
        <v>114</v>
      </c>
      <c r="O5719" s="59">
        <f t="shared" si="538"/>
        <v>1</v>
      </c>
    </row>
    <row r="5720" spans="1:15" ht="12.5" customHeight="1" x14ac:dyDescent="0.35">
      <c r="A5720" s="61">
        <v>114</v>
      </c>
      <c r="B5720" s="61" t="s">
        <v>56</v>
      </c>
      <c r="C5720" s="70">
        <v>238.81809999999999</v>
      </c>
      <c r="D5720" s="59" t="s">
        <v>50</v>
      </c>
      <c r="E5720" s="61" t="s">
        <v>44</v>
      </c>
      <c r="F5720" s="61" t="s">
        <v>55</v>
      </c>
      <c r="G5720" s="61">
        <v>2E-3</v>
      </c>
      <c r="H5720" s="61">
        <f>IF(OR(G5720="",G5721="",G5722="",G5723=""),"",(SUMIF(A5720:A$7000,A5720,G5720:G$7000)))</f>
        <v>2.6600000000000002E-2</v>
      </c>
      <c r="I5720" s="61" t="str">
        <f t="shared" si="534"/>
        <v/>
      </c>
      <c r="J5720" s="61" t="str">
        <f t="shared" si="536"/>
        <v/>
      </c>
      <c r="K5720" s="61">
        <f t="array" ref="K5720">(MAX(IF($A5720=InsertVoiceSwitchActivateLOG!A$1:A$7000,InsertVoiceSwitchActivateLOG!H$1:H$7000,0)))</f>
        <v>3.7899999999999996E-2</v>
      </c>
      <c r="L5720" s="61" t="str">
        <f t="shared" si="535"/>
        <v/>
      </c>
      <c r="M5720" s="61">
        <f t="shared" si="539"/>
        <v>20.09999999998513</v>
      </c>
      <c r="N5720" s="59">
        <f t="shared" si="537"/>
        <v>114</v>
      </c>
      <c r="O5720" s="59">
        <f t="shared" si="538"/>
        <v>-1</v>
      </c>
    </row>
    <row r="5721" spans="1:15" ht="12.5" customHeight="1" x14ac:dyDescent="0.35">
      <c r="A5721" s="2">
        <v>114</v>
      </c>
      <c r="B5721" s="2" t="s">
        <v>56</v>
      </c>
      <c r="C5721" s="69">
        <v>238.8442</v>
      </c>
      <c r="D5721" t="s">
        <v>50</v>
      </c>
      <c r="E5721" s="2" t="s">
        <v>44</v>
      </c>
      <c r="F5721" s="2" t="s">
        <v>55</v>
      </c>
      <c r="G5721" s="2">
        <v>1.5E-3</v>
      </c>
      <c r="H5721" s="2">
        <f>IF(OR(G5721="",G5722="",G5723="",G5724=""),"",(SUMIF(A5721:A$7000,A5721,G5721:G$7000)))</f>
        <v>2.46E-2</v>
      </c>
      <c r="I5721" s="55" t="str">
        <f t="shared" si="534"/>
        <v/>
      </c>
      <c r="J5721" s="61" t="str">
        <f t="shared" si="536"/>
        <v/>
      </c>
      <c r="K5721" s="55">
        <f t="array" ref="K5721">(MAX(IF($A5721=InsertVoiceSwitchActivateLOG!A$1:A$7000,InsertVoiceSwitchActivateLOG!H$1:H$7000,0)))</f>
        <v>3.7899999999999996E-2</v>
      </c>
      <c r="L5721" s="55" t="str">
        <f t="shared" si="535"/>
        <v/>
      </c>
      <c r="M5721" s="55">
        <f t="shared" si="539"/>
        <v>26.100000000013779</v>
      </c>
      <c r="N5721" s="59">
        <f t="shared" si="537"/>
        <v>114</v>
      </c>
      <c r="O5721" s="59">
        <f t="shared" si="538"/>
        <v>-1</v>
      </c>
    </row>
    <row r="5722" spans="1:15" ht="12.5" customHeight="1" x14ac:dyDescent="0.35">
      <c r="A5722" s="61">
        <v>114</v>
      </c>
      <c r="B5722" s="61" t="s">
        <v>56</v>
      </c>
      <c r="C5722" s="70">
        <v>238.86359999999999</v>
      </c>
      <c r="D5722" s="59" t="s">
        <v>50</v>
      </c>
      <c r="E5722" s="61" t="s">
        <v>44</v>
      </c>
      <c r="F5722" s="61" t="s">
        <v>55</v>
      </c>
      <c r="G5722" s="61">
        <v>1.4E-3</v>
      </c>
      <c r="H5722" s="61">
        <f>IF(OR(G5722="",G5723="",G5724="",G5725=""),"",(SUMIF(A5722:A$7000,A5722,G5722:G$7000)))</f>
        <v>2.3099999999999999E-2</v>
      </c>
      <c r="I5722" s="61" t="str">
        <f t="shared" ref="I5722:I5785" si="540">IF(L5722="","",A5722)</f>
        <v/>
      </c>
      <c r="J5722" s="61" t="str">
        <f t="shared" si="536"/>
        <v/>
      </c>
      <c r="K5722" s="61">
        <f t="array" ref="K5722">(MAX(IF($A5722=InsertVoiceSwitchActivateLOG!A$1:A$7000,InsertVoiceSwitchActivateLOG!H$1:H$7000,0)))</f>
        <v>3.7899999999999996E-2</v>
      </c>
      <c r="L5722" s="61" t="str">
        <f t="shared" ref="L5722:L5785" si="541">IF(H5722="","",IF(AND(H5721="",H5720="",H5719=""),C5722,""))</f>
        <v/>
      </c>
      <c r="M5722" s="61">
        <f t="shared" si="539"/>
        <v>19.399999999990314</v>
      </c>
      <c r="N5722" s="59">
        <f t="shared" si="537"/>
        <v>114</v>
      </c>
      <c r="O5722" s="59">
        <f t="shared" si="538"/>
        <v>1</v>
      </c>
    </row>
    <row r="5723" spans="1:15" ht="12.5" customHeight="1" x14ac:dyDescent="0.35">
      <c r="A5723" s="2">
        <v>114</v>
      </c>
      <c r="B5723" s="2" t="s">
        <v>56</v>
      </c>
      <c r="C5723" s="69">
        <v>238.8853</v>
      </c>
      <c r="D5723" t="s">
        <v>50</v>
      </c>
      <c r="E5723" s="2" t="s">
        <v>44</v>
      </c>
      <c r="F5723" s="2" t="s">
        <v>55</v>
      </c>
      <c r="G5723" s="2">
        <v>4.3E-3</v>
      </c>
      <c r="H5723" s="2">
        <f>IF(OR(G5723="",G5724="",G5725="",G5726=""),"",(SUMIF(A5723:A$7000,A5723,G5723:G$7000)))</f>
        <v>2.1700000000000001E-2</v>
      </c>
      <c r="I5723" s="55" t="str">
        <f t="shared" si="540"/>
        <v/>
      </c>
      <c r="J5723" s="61" t="str">
        <f t="shared" si="536"/>
        <v/>
      </c>
      <c r="K5723" s="55">
        <f t="array" ref="K5723">(MAX(IF($A5723=InsertVoiceSwitchActivateLOG!A$1:A$7000,InsertVoiceSwitchActivateLOG!H$1:H$7000,0)))</f>
        <v>3.7899999999999996E-2</v>
      </c>
      <c r="L5723" s="55" t="str">
        <f t="shared" si="541"/>
        <v/>
      </c>
      <c r="M5723" s="55">
        <f t="shared" si="539"/>
        <v>21.700000000009823</v>
      </c>
      <c r="N5723" s="59">
        <f t="shared" si="537"/>
        <v>114</v>
      </c>
      <c r="O5723" s="59">
        <f t="shared" si="538"/>
        <v>1</v>
      </c>
    </row>
    <row r="5724" spans="1:15" ht="12.5" customHeight="1" x14ac:dyDescent="0.35">
      <c r="A5724" s="61">
        <v>114</v>
      </c>
      <c r="B5724" s="61" t="s">
        <v>56</v>
      </c>
      <c r="C5724" s="70">
        <v>238.91309999999999</v>
      </c>
      <c r="D5724" s="59" t="s">
        <v>50</v>
      </c>
      <c r="E5724" s="61" t="s">
        <v>44</v>
      </c>
      <c r="F5724" s="61" t="s">
        <v>55</v>
      </c>
      <c r="G5724" s="61">
        <v>5.1000000000000004E-3</v>
      </c>
      <c r="H5724" s="61">
        <f>IF(OR(G5724="",G5725="",G5726="",G5727=""),"",(SUMIF(A5724:A$7000,A5724,G5724:G$7000)))</f>
        <v>1.7400000000000002E-2</v>
      </c>
      <c r="I5724" s="61" t="str">
        <f t="shared" si="540"/>
        <v/>
      </c>
      <c r="J5724" s="61" t="str">
        <f t="shared" si="536"/>
        <v/>
      </c>
      <c r="K5724" s="61">
        <f t="array" ref="K5724">(MAX(IF($A5724=InsertVoiceSwitchActivateLOG!A$1:A$7000,InsertVoiceSwitchActivateLOG!H$1:H$7000,0)))</f>
        <v>3.7899999999999996E-2</v>
      </c>
      <c r="L5724" s="61" t="str">
        <f t="shared" si="541"/>
        <v/>
      </c>
      <c r="M5724" s="61">
        <f t="shared" si="539"/>
        <v>27.799999999984948</v>
      </c>
      <c r="N5724" s="59">
        <f t="shared" si="537"/>
        <v>114</v>
      </c>
      <c r="O5724" s="59">
        <f t="shared" si="538"/>
        <v>1</v>
      </c>
    </row>
    <row r="5725" spans="1:15" ht="12.5" customHeight="1" x14ac:dyDescent="0.35">
      <c r="A5725" s="2">
        <v>114</v>
      </c>
      <c r="B5725" s="2" t="s">
        <v>56</v>
      </c>
      <c r="C5725" s="69">
        <v>238.93690000000001</v>
      </c>
      <c r="D5725" t="s">
        <v>50</v>
      </c>
      <c r="E5725" s="2" t="s">
        <v>44</v>
      </c>
      <c r="F5725" s="2" t="s">
        <v>55</v>
      </c>
      <c r="G5725" s="2">
        <v>7.0000000000000001E-3</v>
      </c>
      <c r="H5725" s="2" t="str">
        <f>IF(OR(G5725="",G5726="",G5727="",G5728=""),"",(SUMIF(A5725:A$7000,A5725,G5725:G$7000)))</f>
        <v/>
      </c>
      <c r="I5725" s="55" t="str">
        <f t="shared" si="540"/>
        <v/>
      </c>
      <c r="J5725" s="61" t="str">
        <f t="shared" si="536"/>
        <v/>
      </c>
      <c r="K5725" s="55">
        <f t="array" ref="K5725">(MAX(IF($A5725=InsertVoiceSwitchActivateLOG!A$1:A$7000,InsertVoiceSwitchActivateLOG!H$1:H$7000,0)))</f>
        <v>3.7899999999999996E-2</v>
      </c>
      <c r="L5725" s="55" t="str">
        <f t="shared" si="541"/>
        <v/>
      </c>
      <c r="M5725" s="55">
        <f t="shared" si="539"/>
        <v>23.800000000022692</v>
      </c>
      <c r="N5725" s="59">
        <f t="shared" si="537"/>
        <v>114</v>
      </c>
      <c r="O5725" s="59">
        <f t="shared" si="538"/>
        <v>-1</v>
      </c>
    </row>
    <row r="5726" spans="1:15" ht="12.5" customHeight="1" x14ac:dyDescent="0.35">
      <c r="A5726" s="61">
        <v>114</v>
      </c>
      <c r="B5726" s="61" t="s">
        <v>56</v>
      </c>
      <c r="C5726" s="70">
        <v>238.9597</v>
      </c>
      <c r="D5726" s="59" t="s">
        <v>50</v>
      </c>
      <c r="E5726" s="61" t="s">
        <v>44</v>
      </c>
      <c r="F5726" s="61" t="s">
        <v>55</v>
      </c>
      <c r="G5726" s="61">
        <v>3.7000000000000002E-3</v>
      </c>
      <c r="H5726" s="61" t="str">
        <f>IF(OR(G5726="",G5727="",G5728="",G5729=""),"",(SUMIF(A5726:A$7000,A5726,G5726:G$7000)))</f>
        <v/>
      </c>
      <c r="I5726" s="61" t="str">
        <f t="shared" si="540"/>
        <v/>
      </c>
      <c r="J5726" s="61" t="str">
        <f t="shared" si="536"/>
        <v/>
      </c>
      <c r="K5726" s="61">
        <f t="array" ref="K5726">(MAX(IF($A5726=InsertVoiceSwitchActivateLOG!A$1:A$7000,InsertVoiceSwitchActivateLOG!H$1:H$7000,0)))</f>
        <v>3.7899999999999996E-2</v>
      </c>
      <c r="L5726" s="61" t="str">
        <f t="shared" si="541"/>
        <v/>
      </c>
      <c r="M5726" s="61">
        <f t="shared" si="539"/>
        <v>22.799999999989495</v>
      </c>
      <c r="N5726" s="59">
        <f t="shared" si="537"/>
        <v>114</v>
      </c>
      <c r="O5726" s="59">
        <f t="shared" si="538"/>
        <v>-1</v>
      </c>
    </row>
    <row r="5727" spans="1:15" ht="12.5" customHeight="1" x14ac:dyDescent="0.35">
      <c r="A5727" s="2">
        <v>114</v>
      </c>
      <c r="B5727" s="2" t="s">
        <v>56</v>
      </c>
      <c r="C5727" s="69">
        <v>238.98750000000001</v>
      </c>
      <c r="D5727" t="s">
        <v>50</v>
      </c>
      <c r="E5727" s="2" t="s">
        <v>44</v>
      </c>
      <c r="F5727" s="2" t="s">
        <v>55</v>
      </c>
      <c r="G5727" s="2">
        <v>1.6000000000000001E-3</v>
      </c>
      <c r="H5727" s="2" t="str">
        <f>IF(OR(G5727="",G5728="",G5729="",G5730=""),"",(SUMIF(A5727:A$7000,A5727,G5727:G$7000)))</f>
        <v/>
      </c>
      <c r="I5727" s="55" t="str">
        <f t="shared" si="540"/>
        <v/>
      </c>
      <c r="J5727" s="61" t="str">
        <f t="shared" si="536"/>
        <v/>
      </c>
      <c r="K5727" s="55">
        <f t="array" ref="K5727">(MAX(IF($A5727=InsertVoiceSwitchActivateLOG!A$1:A$7000,InsertVoiceSwitchActivateLOG!H$1:H$7000,0)))</f>
        <v>3.7899999999999996E-2</v>
      </c>
      <c r="L5727" s="55" t="str">
        <f t="shared" si="541"/>
        <v/>
      </c>
      <c r="M5727" s="55">
        <f t="shared" si="539"/>
        <v>27.80000000001337</v>
      </c>
      <c r="N5727" s="59" t="str">
        <f t="shared" si="537"/>
        <v/>
      </c>
      <c r="O5727" s="59" t="str">
        <f t="shared" si="538"/>
        <v/>
      </c>
    </row>
    <row r="5728" spans="1:15" ht="12.5" customHeight="1" x14ac:dyDescent="0.35">
      <c r="A5728" s="61">
        <v>115</v>
      </c>
      <c r="B5728" s="61" t="s">
        <v>54</v>
      </c>
      <c r="C5728" s="70">
        <v>240.00960000000001</v>
      </c>
      <c r="D5728" s="59" t="s">
        <v>50</v>
      </c>
      <c r="E5728" s="61" t="s">
        <v>43</v>
      </c>
      <c r="F5728" s="61" t="s">
        <v>55</v>
      </c>
      <c r="G5728" s="61"/>
      <c r="H5728" s="61" t="str">
        <f>IF(OR(G5728="",G5729="",G5730="",G5731=""),"",(SUMIF(A5728:A$7000,A5728,G5728:G$7000)))</f>
        <v/>
      </c>
      <c r="I5728" s="61" t="str">
        <f t="shared" si="540"/>
        <v/>
      </c>
      <c r="J5728" s="61" t="str">
        <f t="shared" si="536"/>
        <v/>
      </c>
      <c r="K5728" s="61">
        <f t="array" ref="K5728">(MAX(IF($A5728=InsertVoiceSwitchActivateLOG!A$1:A$7000,InsertVoiceSwitchActivateLOG!H$1:H$7000,0)))</f>
        <v>2.0499999999999997E-2</v>
      </c>
      <c r="L5728" s="61" t="str">
        <f t="shared" si="541"/>
        <v/>
      </c>
      <c r="M5728" s="61">
        <f t="shared" si="539"/>
        <v>0</v>
      </c>
      <c r="N5728" s="59" t="str">
        <f t="shared" si="537"/>
        <v/>
      </c>
      <c r="O5728" s="59" t="str">
        <f t="shared" si="538"/>
        <v/>
      </c>
    </row>
    <row r="5729" spans="1:15" ht="12.5" customHeight="1" x14ac:dyDescent="0.35">
      <c r="A5729" s="2">
        <v>115</v>
      </c>
      <c r="B5729" s="2" t="s">
        <v>54</v>
      </c>
      <c r="C5729" s="69">
        <v>240.0324</v>
      </c>
      <c r="D5729" t="s">
        <v>50</v>
      </c>
      <c r="E5729" s="2" t="s">
        <v>43</v>
      </c>
      <c r="F5729" s="2" t="s">
        <v>55</v>
      </c>
      <c r="G5729" s="2"/>
      <c r="H5729" s="2" t="str">
        <f>IF(OR(G5729="",G5730="",G5731="",G5732=""),"",(SUMIF(A5729:A$7000,A5729,G5729:G$7000)))</f>
        <v/>
      </c>
      <c r="I5729" s="55" t="str">
        <f t="shared" si="540"/>
        <v/>
      </c>
      <c r="J5729" s="61" t="str">
        <f t="shared" si="536"/>
        <v/>
      </c>
      <c r="K5729" s="55">
        <f t="array" ref="K5729">(MAX(IF($A5729=InsertVoiceSwitchActivateLOG!A$1:A$7000,InsertVoiceSwitchActivateLOG!H$1:H$7000,0)))</f>
        <v>2.0499999999999997E-2</v>
      </c>
      <c r="L5729" s="55" t="str">
        <f t="shared" si="541"/>
        <v/>
      </c>
      <c r="M5729" s="55">
        <f t="shared" si="539"/>
        <v>22.799999999989495</v>
      </c>
      <c r="N5729" s="59" t="str">
        <f t="shared" si="537"/>
        <v/>
      </c>
      <c r="O5729" s="59" t="str">
        <f t="shared" si="538"/>
        <v/>
      </c>
    </row>
    <row r="5730" spans="1:15" ht="12.5" customHeight="1" x14ac:dyDescent="0.35">
      <c r="A5730" s="61">
        <v>115</v>
      </c>
      <c r="B5730" s="61" t="s">
        <v>54</v>
      </c>
      <c r="C5730" s="70">
        <v>240.06180000000001</v>
      </c>
      <c r="D5730" s="59" t="s">
        <v>50</v>
      </c>
      <c r="E5730" s="61" t="s">
        <v>43</v>
      </c>
      <c r="F5730" s="61" t="s">
        <v>55</v>
      </c>
      <c r="G5730" s="61"/>
      <c r="H5730" s="61" t="str">
        <f>IF(OR(G5730="",G5731="",G5732="",G5733=""),"",(SUMIF(A5730:A$7000,A5730,G5730:G$7000)))</f>
        <v/>
      </c>
      <c r="I5730" s="61" t="str">
        <f t="shared" si="540"/>
        <v/>
      </c>
      <c r="J5730" s="61" t="str">
        <f t="shared" si="536"/>
        <v/>
      </c>
      <c r="K5730" s="61">
        <f t="array" ref="K5730">(MAX(IF($A5730=InsertVoiceSwitchActivateLOG!A$1:A$7000,InsertVoiceSwitchActivateLOG!H$1:H$7000,0)))</f>
        <v>2.0499999999999997E-2</v>
      </c>
      <c r="L5730" s="61" t="str">
        <f t="shared" si="541"/>
        <v/>
      </c>
      <c r="M5730" s="61">
        <f t="shared" si="539"/>
        <v>29.400000000009641</v>
      </c>
      <c r="N5730" s="59" t="str">
        <f t="shared" si="537"/>
        <v/>
      </c>
      <c r="O5730" s="59" t="str">
        <f t="shared" si="538"/>
        <v/>
      </c>
    </row>
    <row r="5731" spans="1:15" ht="12.5" customHeight="1" x14ac:dyDescent="0.35">
      <c r="A5731" s="2">
        <v>115</v>
      </c>
      <c r="B5731" s="2" t="s">
        <v>54</v>
      </c>
      <c r="C5731" s="69">
        <v>240.09610000000001</v>
      </c>
      <c r="D5731" t="s">
        <v>50</v>
      </c>
      <c r="E5731" s="2" t="s">
        <v>43</v>
      </c>
      <c r="F5731" s="2" t="s">
        <v>55</v>
      </c>
      <c r="G5731" s="2"/>
      <c r="H5731" s="2" t="str">
        <f>IF(OR(G5731="",G5732="",G5733="",G5734=""),"",(SUMIF(A5731:A$7000,A5731,G5731:G$7000)))</f>
        <v/>
      </c>
      <c r="I5731" s="55" t="str">
        <f t="shared" si="540"/>
        <v/>
      </c>
      <c r="J5731" s="61" t="str">
        <f t="shared" si="536"/>
        <v/>
      </c>
      <c r="K5731" s="55">
        <f t="array" ref="K5731">(MAX(IF($A5731=InsertVoiceSwitchActivateLOG!A$1:A$7000,InsertVoiceSwitchActivateLOG!H$1:H$7000,0)))</f>
        <v>2.0499999999999997E-2</v>
      </c>
      <c r="L5731" s="55" t="str">
        <f t="shared" si="541"/>
        <v/>
      </c>
      <c r="M5731" s="55">
        <f t="shared" si="539"/>
        <v>34.300000000001774</v>
      </c>
      <c r="N5731" s="59" t="str">
        <f t="shared" si="537"/>
        <v/>
      </c>
      <c r="O5731" s="59" t="str">
        <f t="shared" si="538"/>
        <v/>
      </c>
    </row>
    <row r="5732" spans="1:15" ht="12.5" customHeight="1" x14ac:dyDescent="0.35">
      <c r="A5732" s="61">
        <v>115</v>
      </c>
      <c r="B5732" s="61" t="s">
        <v>54</v>
      </c>
      <c r="C5732" s="70">
        <v>240.11869999999999</v>
      </c>
      <c r="D5732" s="59" t="s">
        <v>50</v>
      </c>
      <c r="E5732" s="61" t="s">
        <v>43</v>
      </c>
      <c r="F5732" s="61" t="s">
        <v>55</v>
      </c>
      <c r="G5732" s="61"/>
      <c r="H5732" s="61" t="str">
        <f>IF(OR(G5732="",G5733="",G5734="",G5735=""),"",(SUMIF(A5732:A$7000,A5732,G5732:G$7000)))</f>
        <v/>
      </c>
      <c r="I5732" s="61" t="str">
        <f t="shared" si="540"/>
        <v/>
      </c>
      <c r="J5732" s="61" t="str">
        <f t="shared" si="536"/>
        <v/>
      </c>
      <c r="K5732" s="61">
        <f t="array" ref="K5732">(MAX(IF($A5732=InsertVoiceSwitchActivateLOG!A$1:A$7000,InsertVoiceSwitchActivateLOG!H$1:H$7000,0)))</f>
        <v>2.0499999999999997E-2</v>
      </c>
      <c r="L5732" s="61" t="str">
        <f t="shared" si="541"/>
        <v/>
      </c>
      <c r="M5732" s="61">
        <f t="shared" si="539"/>
        <v>22.599999999982856</v>
      </c>
      <c r="N5732" s="59" t="str">
        <f t="shared" si="537"/>
        <v/>
      </c>
      <c r="O5732" s="59" t="str">
        <f t="shared" si="538"/>
        <v/>
      </c>
    </row>
    <row r="5733" spans="1:15" ht="12.5" customHeight="1" x14ac:dyDescent="0.35">
      <c r="A5733" s="2">
        <v>115</v>
      </c>
      <c r="B5733" s="2" t="s">
        <v>54</v>
      </c>
      <c r="C5733" s="69">
        <v>240.1395</v>
      </c>
      <c r="D5733" t="s">
        <v>50</v>
      </c>
      <c r="E5733" s="2" t="s">
        <v>43</v>
      </c>
      <c r="F5733" s="2" t="s">
        <v>55</v>
      </c>
      <c r="G5733" s="2"/>
      <c r="H5733" s="2" t="str">
        <f>IF(OR(G5733="",G5734="",G5735="",G5736=""),"",(SUMIF(A5733:A$7000,A5733,G5733:G$7000)))</f>
        <v/>
      </c>
      <c r="I5733" s="55" t="str">
        <f t="shared" si="540"/>
        <v/>
      </c>
      <c r="J5733" s="61" t="str">
        <f t="shared" si="536"/>
        <v/>
      </c>
      <c r="K5733" s="55">
        <f t="array" ref="K5733">(MAX(IF($A5733=InsertVoiceSwitchActivateLOG!A$1:A$7000,InsertVoiceSwitchActivateLOG!H$1:H$7000,0)))</f>
        <v>2.0499999999999997E-2</v>
      </c>
      <c r="L5733" s="55" t="str">
        <f t="shared" si="541"/>
        <v/>
      </c>
      <c r="M5733" s="55">
        <f t="shared" si="539"/>
        <v>20.800000000008367</v>
      </c>
      <c r="N5733" s="59" t="str">
        <f t="shared" si="537"/>
        <v/>
      </c>
      <c r="O5733" s="59" t="str">
        <f t="shared" si="538"/>
        <v/>
      </c>
    </row>
    <row r="5734" spans="1:15" ht="12.5" customHeight="1" x14ac:dyDescent="0.35">
      <c r="A5734" s="61">
        <v>115</v>
      </c>
      <c r="B5734" s="61" t="s">
        <v>54</v>
      </c>
      <c r="C5734" s="70">
        <v>240.16220000000001</v>
      </c>
      <c r="D5734" s="59" t="s">
        <v>50</v>
      </c>
      <c r="E5734" s="61" t="s">
        <v>43</v>
      </c>
      <c r="F5734" s="61" t="s">
        <v>55</v>
      </c>
      <c r="G5734" s="61"/>
      <c r="H5734" s="61" t="str">
        <f>IF(OR(G5734="",G5735="",G5736="",G5737=""),"",(SUMIF(A5734:A$7000,A5734,G5734:G$7000)))</f>
        <v/>
      </c>
      <c r="I5734" s="61" t="str">
        <f t="shared" si="540"/>
        <v/>
      </c>
      <c r="J5734" s="61" t="str">
        <f t="shared" si="536"/>
        <v/>
      </c>
      <c r="K5734" s="61">
        <f t="array" ref="K5734">(MAX(IF($A5734=InsertVoiceSwitchActivateLOG!A$1:A$7000,InsertVoiceSwitchActivateLOG!H$1:H$7000,0)))</f>
        <v>2.0499999999999997E-2</v>
      </c>
      <c r="L5734" s="61" t="str">
        <f t="shared" si="541"/>
        <v/>
      </c>
      <c r="M5734" s="61">
        <f t="shared" si="539"/>
        <v>22.700000000014597</v>
      </c>
      <c r="N5734" s="59" t="str">
        <f t="shared" si="537"/>
        <v/>
      </c>
      <c r="O5734" s="59" t="str">
        <f t="shared" si="538"/>
        <v/>
      </c>
    </row>
    <row r="5735" spans="1:15" ht="12.5" customHeight="1" x14ac:dyDescent="0.35">
      <c r="A5735" s="2">
        <v>115</v>
      </c>
      <c r="B5735" s="2" t="s">
        <v>54</v>
      </c>
      <c r="C5735" s="69">
        <v>240.18340000000001</v>
      </c>
      <c r="D5735" t="s">
        <v>50</v>
      </c>
      <c r="E5735" s="2" t="s">
        <v>43</v>
      </c>
      <c r="F5735" s="2" t="s">
        <v>55</v>
      </c>
      <c r="G5735" s="2"/>
      <c r="H5735" s="2" t="str">
        <f>IF(OR(G5735="",G5736="",G5737="",G5738=""),"",(SUMIF(A5735:A$7000,A5735,G5735:G$7000)))</f>
        <v/>
      </c>
      <c r="I5735" s="55" t="str">
        <f t="shared" si="540"/>
        <v/>
      </c>
      <c r="J5735" s="61" t="str">
        <f t="shared" si="536"/>
        <v/>
      </c>
      <c r="K5735" s="55">
        <f t="array" ref="K5735">(MAX(IF($A5735=InsertVoiceSwitchActivateLOG!A$1:A$7000,InsertVoiceSwitchActivateLOG!H$1:H$7000,0)))</f>
        <v>2.0499999999999997E-2</v>
      </c>
      <c r="L5735" s="55" t="str">
        <f t="shared" si="541"/>
        <v/>
      </c>
      <c r="M5735" s="55">
        <f t="shared" si="539"/>
        <v>21.199999999993224</v>
      </c>
      <c r="N5735" s="59" t="str">
        <f t="shared" si="537"/>
        <v/>
      </c>
      <c r="O5735" s="59" t="str">
        <f t="shared" si="538"/>
        <v/>
      </c>
    </row>
    <row r="5736" spans="1:15" ht="12.5" customHeight="1" x14ac:dyDescent="0.35">
      <c r="A5736" s="61">
        <v>115</v>
      </c>
      <c r="B5736" s="61" t="s">
        <v>54</v>
      </c>
      <c r="C5736" s="70">
        <v>240.20349999999999</v>
      </c>
      <c r="D5736" s="59" t="s">
        <v>50</v>
      </c>
      <c r="E5736" s="61" t="s">
        <v>43</v>
      </c>
      <c r="F5736" s="61" t="s">
        <v>55</v>
      </c>
      <c r="G5736" s="61"/>
      <c r="H5736" s="61" t="str">
        <f>IF(OR(G5736="",G5737="",G5738="",G5739=""),"",(SUMIF(A5736:A$7000,A5736,G5736:G$7000)))</f>
        <v/>
      </c>
      <c r="I5736" s="61" t="str">
        <f t="shared" si="540"/>
        <v/>
      </c>
      <c r="J5736" s="61" t="str">
        <f t="shared" si="536"/>
        <v/>
      </c>
      <c r="K5736" s="61">
        <f t="array" ref="K5736">(MAX(IF($A5736=InsertVoiceSwitchActivateLOG!A$1:A$7000,InsertVoiceSwitchActivateLOG!H$1:H$7000,0)))</f>
        <v>2.0499999999999997E-2</v>
      </c>
      <c r="L5736" s="61" t="str">
        <f t="shared" si="541"/>
        <v/>
      </c>
      <c r="M5736" s="61">
        <f t="shared" si="539"/>
        <v>20.09999999998513</v>
      </c>
      <c r="N5736" s="59" t="str">
        <f t="shared" si="537"/>
        <v/>
      </c>
      <c r="O5736" s="59" t="str">
        <f t="shared" si="538"/>
        <v/>
      </c>
    </row>
    <row r="5737" spans="1:15" ht="12.5" customHeight="1" x14ac:dyDescent="0.35">
      <c r="A5737" s="2">
        <v>115</v>
      </c>
      <c r="B5737" s="2" t="s">
        <v>54</v>
      </c>
      <c r="C5737" s="69">
        <v>240.23089999999999</v>
      </c>
      <c r="D5737" t="s">
        <v>50</v>
      </c>
      <c r="E5737" s="2" t="s">
        <v>43</v>
      </c>
      <c r="F5737" s="2" t="s">
        <v>55</v>
      </c>
      <c r="G5737" s="2"/>
      <c r="H5737" s="2" t="str">
        <f>IF(OR(G5737="",G5738="",G5739="",G5740=""),"",(SUMIF(A5737:A$7000,A5737,G5737:G$7000)))</f>
        <v/>
      </c>
      <c r="I5737" s="55" t="str">
        <f t="shared" si="540"/>
        <v/>
      </c>
      <c r="J5737" s="61" t="str">
        <f t="shared" si="536"/>
        <v/>
      </c>
      <c r="K5737" s="55">
        <f t="array" ref="K5737">(MAX(IF($A5737=InsertVoiceSwitchActivateLOG!A$1:A$7000,InsertVoiceSwitchActivateLOG!H$1:H$7000,0)))</f>
        <v>2.0499999999999997E-2</v>
      </c>
      <c r="L5737" s="55" t="str">
        <f t="shared" si="541"/>
        <v/>
      </c>
      <c r="M5737" s="55">
        <f t="shared" si="539"/>
        <v>27.400000000000091</v>
      </c>
      <c r="N5737" s="59" t="str">
        <f t="shared" si="537"/>
        <v/>
      </c>
      <c r="O5737" s="59" t="str">
        <f t="shared" si="538"/>
        <v/>
      </c>
    </row>
    <row r="5738" spans="1:15" ht="12.5" customHeight="1" x14ac:dyDescent="0.35">
      <c r="A5738" s="61">
        <v>115</v>
      </c>
      <c r="B5738" s="61" t="s">
        <v>54</v>
      </c>
      <c r="C5738" s="70">
        <v>240.2628</v>
      </c>
      <c r="D5738" s="59" t="s">
        <v>50</v>
      </c>
      <c r="E5738" s="61" t="s">
        <v>43</v>
      </c>
      <c r="F5738" s="61" t="s">
        <v>55</v>
      </c>
      <c r="G5738" s="61"/>
      <c r="H5738" s="61" t="str">
        <f>IF(OR(G5738="",G5739="",G5740="",G5741=""),"",(SUMIF(A5738:A$7000,A5738,G5738:G$7000)))</f>
        <v/>
      </c>
      <c r="I5738" s="61" t="str">
        <f t="shared" si="540"/>
        <v/>
      </c>
      <c r="J5738" s="61" t="str">
        <f t="shared" si="536"/>
        <v/>
      </c>
      <c r="K5738" s="61">
        <f t="array" ref="K5738">(MAX(IF($A5738=InsertVoiceSwitchActivateLOG!A$1:A$7000,InsertVoiceSwitchActivateLOG!H$1:H$7000,0)))</f>
        <v>2.0499999999999997E-2</v>
      </c>
      <c r="L5738" s="61" t="str">
        <f t="shared" si="541"/>
        <v/>
      </c>
      <c r="M5738" s="61">
        <f t="shared" si="539"/>
        <v>31.900000000007367</v>
      </c>
      <c r="N5738" s="59" t="str">
        <f t="shared" si="537"/>
        <v/>
      </c>
      <c r="O5738" s="59" t="str">
        <f t="shared" si="538"/>
        <v/>
      </c>
    </row>
    <row r="5739" spans="1:15" ht="12.5" customHeight="1" x14ac:dyDescent="0.35">
      <c r="A5739" s="2">
        <v>115</v>
      </c>
      <c r="B5739" s="2" t="s">
        <v>54</v>
      </c>
      <c r="C5739" s="69">
        <v>240.285</v>
      </c>
      <c r="D5739" t="s">
        <v>50</v>
      </c>
      <c r="E5739" s="2" t="s">
        <v>43</v>
      </c>
      <c r="F5739" s="2" t="s">
        <v>55</v>
      </c>
      <c r="G5739" s="2"/>
      <c r="H5739" s="2" t="str">
        <f>IF(OR(G5739="",G5740="",G5741="",G5742=""),"",(SUMIF(A5739:A$7000,A5739,G5739:G$7000)))</f>
        <v/>
      </c>
      <c r="I5739" s="55" t="str">
        <f t="shared" si="540"/>
        <v/>
      </c>
      <c r="J5739" s="61" t="str">
        <f t="shared" si="536"/>
        <v/>
      </c>
      <c r="K5739" s="55">
        <f t="array" ref="K5739">(MAX(IF($A5739=InsertVoiceSwitchActivateLOG!A$1:A$7000,InsertVoiceSwitchActivateLOG!H$1:H$7000,0)))</f>
        <v>2.0499999999999997E-2</v>
      </c>
      <c r="L5739" s="55" t="str">
        <f t="shared" si="541"/>
        <v/>
      </c>
      <c r="M5739" s="55">
        <f t="shared" si="539"/>
        <v>22.199999999997999</v>
      </c>
      <c r="N5739" s="59" t="str">
        <f t="shared" si="537"/>
        <v/>
      </c>
      <c r="O5739" s="59" t="str">
        <f t="shared" si="538"/>
        <v/>
      </c>
    </row>
    <row r="5740" spans="1:15" ht="12.5" customHeight="1" x14ac:dyDescent="0.35">
      <c r="A5740" s="61">
        <v>115</v>
      </c>
      <c r="B5740" s="61" t="s">
        <v>54</v>
      </c>
      <c r="C5740" s="70">
        <v>240.3124</v>
      </c>
      <c r="D5740" s="59" t="s">
        <v>50</v>
      </c>
      <c r="E5740" s="61" t="s">
        <v>43</v>
      </c>
      <c r="F5740" s="61" t="s">
        <v>55</v>
      </c>
      <c r="G5740" s="61"/>
      <c r="H5740" s="61" t="str">
        <f>IF(OR(G5740="",G5741="",G5742="",G5743=""),"",(SUMIF(A5740:A$7000,A5740,G5740:G$7000)))</f>
        <v/>
      </c>
      <c r="I5740" s="61" t="str">
        <f t="shared" si="540"/>
        <v/>
      </c>
      <c r="J5740" s="61" t="str">
        <f t="shared" si="536"/>
        <v/>
      </c>
      <c r="K5740" s="61">
        <f t="array" ref="K5740">(MAX(IF($A5740=InsertVoiceSwitchActivateLOG!A$1:A$7000,InsertVoiceSwitchActivateLOG!H$1:H$7000,0)))</f>
        <v>2.0499999999999997E-2</v>
      </c>
      <c r="L5740" s="61" t="str">
        <f t="shared" si="541"/>
        <v/>
      </c>
      <c r="M5740" s="61">
        <f t="shared" si="539"/>
        <v>27.400000000000091</v>
      </c>
      <c r="N5740" s="59" t="str">
        <f t="shared" si="537"/>
        <v/>
      </c>
      <c r="O5740" s="59" t="str">
        <f t="shared" si="538"/>
        <v/>
      </c>
    </row>
    <row r="5741" spans="1:15" ht="12.5" customHeight="1" x14ac:dyDescent="0.35">
      <c r="A5741" s="2">
        <v>115</v>
      </c>
      <c r="B5741" s="2" t="s">
        <v>54</v>
      </c>
      <c r="C5741" s="69">
        <v>240.34229999999999</v>
      </c>
      <c r="D5741" t="s">
        <v>50</v>
      </c>
      <c r="E5741" s="2" t="s">
        <v>43</v>
      </c>
      <c r="F5741" s="2" t="s">
        <v>55</v>
      </c>
      <c r="G5741" s="2">
        <v>1E-4</v>
      </c>
      <c r="H5741" s="2" t="str">
        <f>IF(OR(G5741="",G5742="",G5743="",G5744=""),"",(SUMIF(A5741:A$7000,A5741,G5741:G$7000)))</f>
        <v/>
      </c>
      <c r="I5741" s="55" t="str">
        <f t="shared" si="540"/>
        <v/>
      </c>
      <c r="J5741" s="61" t="str">
        <f t="shared" si="536"/>
        <v/>
      </c>
      <c r="K5741" s="55">
        <f t="array" ref="K5741">(MAX(IF($A5741=InsertVoiceSwitchActivateLOG!A$1:A$7000,InsertVoiceSwitchActivateLOG!H$1:H$7000,0)))</f>
        <v>2.0499999999999997E-2</v>
      </c>
      <c r="L5741" s="55" t="str">
        <f t="shared" si="541"/>
        <v/>
      </c>
      <c r="M5741" s="55">
        <f t="shared" si="539"/>
        <v>29.899999999997817</v>
      </c>
      <c r="N5741" s="59" t="str">
        <f t="shared" si="537"/>
        <v/>
      </c>
      <c r="O5741" s="59" t="str">
        <f t="shared" si="538"/>
        <v/>
      </c>
    </row>
    <row r="5742" spans="1:15" ht="12.5" customHeight="1" x14ac:dyDescent="0.35">
      <c r="A5742" s="61">
        <v>115</v>
      </c>
      <c r="B5742" s="61" t="s">
        <v>54</v>
      </c>
      <c r="C5742" s="70">
        <v>240.36699999999999</v>
      </c>
      <c r="D5742" s="59" t="s">
        <v>50</v>
      </c>
      <c r="E5742" s="61" t="s">
        <v>43</v>
      </c>
      <c r="F5742" s="61" t="s">
        <v>55</v>
      </c>
      <c r="G5742" s="61"/>
      <c r="H5742" s="61" t="str">
        <f>IF(OR(G5742="",G5743="",G5744="",G5745=""),"",(SUMIF(A5742:A$7000,A5742,G5742:G$7000)))</f>
        <v/>
      </c>
      <c r="I5742" s="61" t="str">
        <f t="shared" si="540"/>
        <v/>
      </c>
      <c r="J5742" s="61" t="str">
        <f t="shared" si="536"/>
        <v/>
      </c>
      <c r="K5742" s="61">
        <f t="array" ref="K5742">(MAX(IF($A5742=InsertVoiceSwitchActivateLOG!A$1:A$7000,InsertVoiceSwitchActivateLOG!H$1:H$7000,0)))</f>
        <v>2.0499999999999997E-2</v>
      </c>
      <c r="L5742" s="61" t="str">
        <f t="shared" si="541"/>
        <v/>
      </c>
      <c r="M5742" s="61">
        <f t="shared" si="539"/>
        <v>24.699999999995725</v>
      </c>
      <c r="N5742" s="59" t="str">
        <f t="shared" si="537"/>
        <v/>
      </c>
      <c r="O5742" s="59" t="str">
        <f t="shared" si="538"/>
        <v/>
      </c>
    </row>
    <row r="5743" spans="1:15" ht="12.5" customHeight="1" x14ac:dyDescent="0.35">
      <c r="A5743" s="2">
        <v>115</v>
      </c>
      <c r="B5743" s="2" t="s">
        <v>54</v>
      </c>
      <c r="C5743" s="69">
        <v>240.38210000000001</v>
      </c>
      <c r="D5743" t="s">
        <v>50</v>
      </c>
      <c r="E5743" s="2" t="s">
        <v>43</v>
      </c>
      <c r="F5743" s="2" t="s">
        <v>55</v>
      </c>
      <c r="G5743" s="2"/>
      <c r="H5743" s="2" t="str">
        <f>IF(OR(G5743="",G5744="",G5745="",G5746=""),"",(SUMIF(A5743:A$7000,A5743,G5743:G$7000)))</f>
        <v/>
      </c>
      <c r="I5743" s="55" t="str">
        <f t="shared" si="540"/>
        <v/>
      </c>
      <c r="J5743" s="61" t="str">
        <f t="shared" si="536"/>
        <v/>
      </c>
      <c r="K5743" s="55">
        <f t="array" ref="K5743">(MAX(IF($A5743=InsertVoiceSwitchActivateLOG!A$1:A$7000,InsertVoiceSwitchActivateLOG!H$1:H$7000,0)))</f>
        <v>2.0499999999999997E-2</v>
      </c>
      <c r="L5743" s="55" t="str">
        <f t="shared" si="541"/>
        <v/>
      </c>
      <c r="M5743" s="55">
        <f t="shared" si="539"/>
        <v>15.100000000018099</v>
      </c>
      <c r="N5743" s="59" t="str">
        <f t="shared" si="537"/>
        <v/>
      </c>
      <c r="O5743" s="59" t="str">
        <f t="shared" si="538"/>
        <v/>
      </c>
    </row>
    <row r="5744" spans="1:15" ht="12.5" customHeight="1" x14ac:dyDescent="0.35">
      <c r="A5744" s="61">
        <v>115</v>
      </c>
      <c r="B5744" s="61" t="s">
        <v>54</v>
      </c>
      <c r="C5744" s="70">
        <v>240.4006</v>
      </c>
      <c r="D5744" s="59" t="s">
        <v>50</v>
      </c>
      <c r="E5744" s="61" t="s">
        <v>43</v>
      </c>
      <c r="F5744" s="61" t="s">
        <v>55</v>
      </c>
      <c r="G5744" s="61"/>
      <c r="H5744" s="61" t="str">
        <f>IF(OR(G5744="",G5745="",G5746="",G5747=""),"",(SUMIF(A5744:A$7000,A5744,G5744:G$7000)))</f>
        <v/>
      </c>
      <c r="I5744" s="61" t="str">
        <f t="shared" si="540"/>
        <v/>
      </c>
      <c r="J5744" s="61" t="str">
        <f t="shared" si="536"/>
        <v/>
      </c>
      <c r="K5744" s="61">
        <f t="array" ref="K5744">(MAX(IF($A5744=InsertVoiceSwitchActivateLOG!A$1:A$7000,InsertVoiceSwitchActivateLOG!H$1:H$7000,0)))</f>
        <v>2.0499999999999997E-2</v>
      </c>
      <c r="L5744" s="61" t="str">
        <f t="shared" si="541"/>
        <v/>
      </c>
      <c r="M5744" s="61">
        <f t="shared" si="539"/>
        <v>18.499999999988859</v>
      </c>
      <c r="N5744" s="59" t="str">
        <f t="shared" si="537"/>
        <v/>
      </c>
      <c r="O5744" s="59" t="str">
        <f t="shared" si="538"/>
        <v/>
      </c>
    </row>
    <row r="5745" spans="1:15" ht="12.5" customHeight="1" x14ac:dyDescent="0.35">
      <c r="A5745" s="2">
        <v>115</v>
      </c>
      <c r="B5745" s="2" t="s">
        <v>54</v>
      </c>
      <c r="C5745" s="69">
        <v>240.42</v>
      </c>
      <c r="D5745" t="s">
        <v>50</v>
      </c>
      <c r="E5745" s="2" t="s">
        <v>43</v>
      </c>
      <c r="F5745" s="2" t="s">
        <v>55</v>
      </c>
      <c r="G5745" s="2"/>
      <c r="H5745" s="2" t="str">
        <f>IF(OR(G5745="",G5746="",G5747="",G5748=""),"",(SUMIF(A5745:A$7000,A5745,G5745:G$7000)))</f>
        <v/>
      </c>
      <c r="I5745" s="55" t="str">
        <f t="shared" si="540"/>
        <v/>
      </c>
      <c r="J5745" s="61" t="str">
        <f t="shared" si="536"/>
        <v/>
      </c>
      <c r="K5745" s="55">
        <f t="array" ref="K5745">(MAX(IF($A5745=InsertVoiceSwitchActivateLOG!A$1:A$7000,InsertVoiceSwitchActivateLOG!H$1:H$7000,0)))</f>
        <v>2.0499999999999997E-2</v>
      </c>
      <c r="L5745" s="55" t="str">
        <f t="shared" si="541"/>
        <v/>
      </c>
      <c r="M5745" s="55">
        <f t="shared" si="539"/>
        <v>19.399999999990314</v>
      </c>
      <c r="N5745" s="59" t="str">
        <f t="shared" si="537"/>
        <v/>
      </c>
      <c r="O5745" s="59" t="str">
        <f t="shared" si="538"/>
        <v/>
      </c>
    </row>
    <row r="5746" spans="1:15" ht="12.5" customHeight="1" x14ac:dyDescent="0.35">
      <c r="A5746" s="61">
        <v>115</v>
      </c>
      <c r="B5746" s="61" t="s">
        <v>54</v>
      </c>
      <c r="C5746" s="70">
        <v>240.446</v>
      </c>
      <c r="D5746" s="59" t="s">
        <v>50</v>
      </c>
      <c r="E5746" s="61" t="s">
        <v>43</v>
      </c>
      <c r="F5746" s="61" t="s">
        <v>55</v>
      </c>
      <c r="G5746" s="61"/>
      <c r="H5746" s="61" t="str">
        <f>IF(OR(G5746="",G5747="",G5748="",G5749=""),"",(SUMIF(A5746:A$7000,A5746,G5746:G$7000)))</f>
        <v/>
      </c>
      <c r="I5746" s="61" t="str">
        <f t="shared" si="540"/>
        <v/>
      </c>
      <c r="J5746" s="61" t="str">
        <f t="shared" si="536"/>
        <v/>
      </c>
      <c r="K5746" s="61">
        <f t="array" ref="K5746">(MAX(IF($A5746=InsertVoiceSwitchActivateLOG!A$1:A$7000,InsertVoiceSwitchActivateLOG!H$1:H$7000,0)))</f>
        <v>2.0499999999999997E-2</v>
      </c>
      <c r="L5746" s="61" t="str">
        <f t="shared" si="541"/>
        <v/>
      </c>
      <c r="M5746" s="61">
        <f t="shared" si="539"/>
        <v>26.000000000010459</v>
      </c>
      <c r="N5746" s="59" t="str">
        <f t="shared" si="537"/>
        <v/>
      </c>
      <c r="O5746" s="59" t="str">
        <f t="shared" si="538"/>
        <v/>
      </c>
    </row>
    <row r="5747" spans="1:15" ht="12.5" customHeight="1" x14ac:dyDescent="0.35">
      <c r="A5747" s="2">
        <v>115</v>
      </c>
      <c r="B5747" s="2" t="s">
        <v>54</v>
      </c>
      <c r="C5747" s="69">
        <v>240.4693</v>
      </c>
      <c r="D5747" t="s">
        <v>50</v>
      </c>
      <c r="E5747" s="2" t="s">
        <v>43</v>
      </c>
      <c r="F5747" s="2" t="s">
        <v>55</v>
      </c>
      <c r="G5747" s="2"/>
      <c r="H5747" s="2" t="str">
        <f>IF(OR(G5747="",G5748="",G5749="",G5750=""),"",(SUMIF(A5747:A$7000,A5747,G5747:G$7000)))</f>
        <v/>
      </c>
      <c r="I5747" s="55" t="str">
        <f t="shared" si="540"/>
        <v/>
      </c>
      <c r="J5747" s="61" t="str">
        <f t="shared" si="536"/>
        <v/>
      </c>
      <c r="K5747" s="55">
        <f t="array" ref="K5747">(MAX(IF($A5747=InsertVoiceSwitchActivateLOG!A$1:A$7000,InsertVoiceSwitchActivateLOG!H$1:H$7000,0)))</f>
        <v>2.0499999999999997E-2</v>
      </c>
      <c r="L5747" s="55" t="str">
        <f t="shared" si="541"/>
        <v/>
      </c>
      <c r="M5747" s="55">
        <f t="shared" si="539"/>
        <v>23.300000000006094</v>
      </c>
      <c r="N5747" s="59" t="str">
        <f t="shared" si="537"/>
        <v/>
      </c>
      <c r="O5747" s="59" t="str">
        <f t="shared" si="538"/>
        <v/>
      </c>
    </row>
    <row r="5748" spans="1:15" ht="12.5" customHeight="1" x14ac:dyDescent="0.35">
      <c r="A5748" s="61">
        <v>115</v>
      </c>
      <c r="B5748" s="61" t="s">
        <v>54</v>
      </c>
      <c r="C5748" s="70">
        <v>240.4949</v>
      </c>
      <c r="D5748" s="59" t="s">
        <v>50</v>
      </c>
      <c r="E5748" s="61" t="s">
        <v>43</v>
      </c>
      <c r="F5748" s="61" t="s">
        <v>55</v>
      </c>
      <c r="G5748" s="61"/>
      <c r="H5748" s="61" t="str">
        <f>IF(OR(G5748="",G5749="",G5750="",G5751=""),"",(SUMIF(A5748:A$7000,A5748,G5748:G$7000)))</f>
        <v/>
      </c>
      <c r="I5748" s="61" t="str">
        <f t="shared" si="540"/>
        <v/>
      </c>
      <c r="J5748" s="61" t="str">
        <f t="shared" si="536"/>
        <v/>
      </c>
      <c r="K5748" s="61">
        <f t="array" ref="K5748">(MAX(IF($A5748=InsertVoiceSwitchActivateLOG!A$1:A$7000,InsertVoiceSwitchActivateLOG!H$1:H$7000,0)))</f>
        <v>2.0499999999999997E-2</v>
      </c>
      <c r="L5748" s="61" t="str">
        <f t="shared" si="541"/>
        <v/>
      </c>
      <c r="M5748" s="61">
        <f t="shared" si="539"/>
        <v>25.599999999997181</v>
      </c>
      <c r="N5748" s="59" t="str">
        <f t="shared" si="537"/>
        <v/>
      </c>
      <c r="O5748" s="59" t="str">
        <f t="shared" si="538"/>
        <v/>
      </c>
    </row>
    <row r="5749" spans="1:15" ht="12.5" customHeight="1" x14ac:dyDescent="0.35">
      <c r="A5749" s="2">
        <v>115</v>
      </c>
      <c r="B5749" s="2" t="s">
        <v>54</v>
      </c>
      <c r="C5749" s="69">
        <v>240.52189999999999</v>
      </c>
      <c r="D5749" t="s">
        <v>50</v>
      </c>
      <c r="E5749" s="2" t="s">
        <v>43</v>
      </c>
      <c r="F5749" s="2" t="s">
        <v>55</v>
      </c>
      <c r="G5749" s="2"/>
      <c r="H5749" s="2" t="str">
        <f>IF(OR(G5749="",G5750="",G5751="",G5752=""),"",(SUMIF(A5749:A$7000,A5749,G5749:G$7000)))</f>
        <v/>
      </c>
      <c r="I5749" s="55" t="str">
        <f t="shared" si="540"/>
        <v/>
      </c>
      <c r="J5749" s="61" t="str">
        <f t="shared" si="536"/>
        <v/>
      </c>
      <c r="K5749" s="55">
        <f t="array" ref="K5749">(MAX(IF($A5749=InsertVoiceSwitchActivateLOG!A$1:A$7000,InsertVoiceSwitchActivateLOG!H$1:H$7000,0)))</f>
        <v>2.0499999999999997E-2</v>
      </c>
      <c r="L5749" s="55" t="str">
        <f t="shared" si="541"/>
        <v/>
      </c>
      <c r="M5749" s="55">
        <f t="shared" si="539"/>
        <v>26.999999999986812</v>
      </c>
      <c r="N5749" s="59" t="str">
        <f t="shared" si="537"/>
        <v/>
      </c>
      <c r="O5749" s="59" t="str">
        <f t="shared" si="538"/>
        <v/>
      </c>
    </row>
    <row r="5750" spans="1:15" ht="12.5" customHeight="1" x14ac:dyDescent="0.35">
      <c r="A5750" s="61">
        <v>115</v>
      </c>
      <c r="B5750" s="61" t="s">
        <v>54</v>
      </c>
      <c r="C5750" s="70">
        <v>240.55</v>
      </c>
      <c r="D5750" s="59" t="s">
        <v>50</v>
      </c>
      <c r="E5750" s="61" t="s">
        <v>43</v>
      </c>
      <c r="F5750" s="61" t="s">
        <v>55</v>
      </c>
      <c r="G5750" s="61"/>
      <c r="H5750" s="61" t="str">
        <f>IF(OR(G5750="",G5751="",G5752="",G5753=""),"",(SUMIF(A5750:A$7000,A5750,G5750:G$7000)))</f>
        <v/>
      </c>
      <c r="I5750" s="61" t="str">
        <f t="shared" si="540"/>
        <v/>
      </c>
      <c r="J5750" s="61" t="str">
        <f t="shared" si="536"/>
        <v/>
      </c>
      <c r="K5750" s="61">
        <f t="array" ref="K5750">(MAX(IF($A5750=InsertVoiceSwitchActivateLOG!A$1:A$7000,InsertVoiceSwitchActivateLOG!H$1:H$7000,0)))</f>
        <v>2.0499999999999997E-2</v>
      </c>
      <c r="L5750" s="61" t="str">
        <f t="shared" si="541"/>
        <v/>
      </c>
      <c r="M5750" s="61">
        <f t="shared" si="539"/>
        <v>28.100000000023329</v>
      </c>
      <c r="N5750" s="59" t="str">
        <f t="shared" si="537"/>
        <v/>
      </c>
      <c r="O5750" s="59" t="str">
        <f t="shared" si="538"/>
        <v/>
      </c>
    </row>
    <row r="5751" spans="1:15" ht="12.5" customHeight="1" x14ac:dyDescent="0.35">
      <c r="A5751" s="2">
        <v>115</v>
      </c>
      <c r="B5751" s="2" t="s">
        <v>54</v>
      </c>
      <c r="C5751" s="69">
        <v>240.57599999999999</v>
      </c>
      <c r="D5751" t="s">
        <v>50</v>
      </c>
      <c r="E5751" s="2" t="s">
        <v>43</v>
      </c>
      <c r="F5751" s="2" t="s">
        <v>55</v>
      </c>
      <c r="G5751" s="2"/>
      <c r="H5751" s="2" t="str">
        <f>IF(OR(G5751="",G5752="",G5753="",G5754=""),"",(SUMIF(A5751:A$7000,A5751,G5751:G$7000)))</f>
        <v/>
      </c>
      <c r="I5751" s="55" t="str">
        <f t="shared" si="540"/>
        <v/>
      </c>
      <c r="J5751" s="61" t="str">
        <f t="shared" si="536"/>
        <v/>
      </c>
      <c r="K5751" s="55">
        <f t="array" ref="K5751">(MAX(IF($A5751=InsertVoiceSwitchActivateLOG!A$1:A$7000,InsertVoiceSwitchActivateLOG!H$1:H$7000,0)))</f>
        <v>2.0499999999999997E-2</v>
      </c>
      <c r="L5751" s="55" t="str">
        <f t="shared" si="541"/>
        <v/>
      </c>
      <c r="M5751" s="55">
        <f t="shared" si="539"/>
        <v>25.999999999982037</v>
      </c>
      <c r="N5751" s="59" t="str">
        <f t="shared" si="537"/>
        <v/>
      </c>
      <c r="O5751" s="59" t="str">
        <f t="shared" si="538"/>
        <v/>
      </c>
    </row>
    <row r="5752" spans="1:15" ht="12.5" customHeight="1" x14ac:dyDescent="0.35">
      <c r="A5752" s="61">
        <v>115</v>
      </c>
      <c r="B5752" s="61" t="s">
        <v>54</v>
      </c>
      <c r="C5752" s="70">
        <v>240.5993</v>
      </c>
      <c r="D5752" s="59" t="s">
        <v>50</v>
      </c>
      <c r="E5752" s="61" t="s">
        <v>43</v>
      </c>
      <c r="F5752" s="61" t="s">
        <v>55</v>
      </c>
      <c r="G5752" s="61"/>
      <c r="H5752" s="61" t="str">
        <f>IF(OR(G5752="",G5753="",G5754="",G5755=""),"",(SUMIF(A5752:A$7000,A5752,G5752:G$7000)))</f>
        <v/>
      </c>
      <c r="I5752" s="61" t="str">
        <f t="shared" si="540"/>
        <v/>
      </c>
      <c r="J5752" s="61" t="str">
        <f t="shared" si="536"/>
        <v/>
      </c>
      <c r="K5752" s="61">
        <f t="array" ref="K5752">(MAX(IF($A5752=InsertVoiceSwitchActivateLOG!A$1:A$7000,InsertVoiceSwitchActivateLOG!H$1:H$7000,0)))</f>
        <v>2.0499999999999997E-2</v>
      </c>
      <c r="L5752" s="61" t="str">
        <f t="shared" si="541"/>
        <v/>
      </c>
      <c r="M5752" s="61">
        <f t="shared" si="539"/>
        <v>23.300000000006094</v>
      </c>
      <c r="N5752" s="59" t="str">
        <f t="shared" si="537"/>
        <v/>
      </c>
      <c r="O5752" s="59" t="str">
        <f t="shared" si="538"/>
        <v/>
      </c>
    </row>
    <row r="5753" spans="1:15" ht="12.5" customHeight="1" x14ac:dyDescent="0.35">
      <c r="A5753" s="2">
        <v>115</v>
      </c>
      <c r="B5753" s="2" t="s">
        <v>54</v>
      </c>
      <c r="C5753" s="69">
        <v>240.62309999999999</v>
      </c>
      <c r="D5753" t="s">
        <v>50</v>
      </c>
      <c r="E5753" s="2" t="s">
        <v>43</v>
      </c>
      <c r="F5753" s="2" t="s">
        <v>55</v>
      </c>
      <c r="G5753" s="2"/>
      <c r="H5753" s="2" t="str">
        <f>IF(OR(G5753="",G5754="",G5755="",G5756=""),"",(SUMIF(A5753:A$7000,A5753,G5753:G$7000)))</f>
        <v/>
      </c>
      <c r="I5753" s="55" t="str">
        <f t="shared" si="540"/>
        <v/>
      </c>
      <c r="J5753" s="61" t="str">
        <f t="shared" si="536"/>
        <v/>
      </c>
      <c r="K5753" s="55">
        <f t="array" ref="K5753">(MAX(IF($A5753=InsertVoiceSwitchActivateLOG!A$1:A$7000,InsertVoiceSwitchActivateLOG!H$1:H$7000,0)))</f>
        <v>2.0499999999999997E-2</v>
      </c>
      <c r="L5753" s="55" t="str">
        <f t="shared" si="541"/>
        <v/>
      </c>
      <c r="M5753" s="55">
        <f t="shared" si="539"/>
        <v>23.79999999999427</v>
      </c>
      <c r="N5753" s="59" t="str">
        <f t="shared" si="537"/>
        <v/>
      </c>
      <c r="O5753" s="59" t="str">
        <f t="shared" si="538"/>
        <v/>
      </c>
    </row>
    <row r="5754" spans="1:15" ht="12.5" customHeight="1" x14ac:dyDescent="0.35">
      <c r="A5754" s="61">
        <v>115</v>
      </c>
      <c r="B5754" s="61" t="s">
        <v>54</v>
      </c>
      <c r="C5754" s="70">
        <v>240.64959999999999</v>
      </c>
      <c r="D5754" s="59" t="s">
        <v>50</v>
      </c>
      <c r="E5754" s="61" t="s">
        <v>43</v>
      </c>
      <c r="F5754" s="61" t="s">
        <v>55</v>
      </c>
      <c r="G5754" s="61"/>
      <c r="H5754" s="61" t="str">
        <f>IF(OR(G5754="",G5755="",G5756="",G5757=""),"",(SUMIF(A5754:A$7000,A5754,G5754:G$7000)))</f>
        <v/>
      </c>
      <c r="I5754" s="61" t="str">
        <f t="shared" si="540"/>
        <v/>
      </c>
      <c r="J5754" s="61" t="str">
        <f t="shared" si="536"/>
        <v/>
      </c>
      <c r="K5754" s="61">
        <f t="array" ref="K5754">(MAX(IF($A5754=InsertVoiceSwitchActivateLOG!A$1:A$7000,InsertVoiceSwitchActivateLOG!H$1:H$7000,0)))</f>
        <v>2.0499999999999997E-2</v>
      </c>
      <c r="L5754" s="61" t="str">
        <f t="shared" si="541"/>
        <v/>
      </c>
      <c r="M5754" s="61">
        <f t="shared" si="539"/>
        <v>26.499999999998636</v>
      </c>
      <c r="N5754" s="59" t="str">
        <f t="shared" si="537"/>
        <v/>
      </c>
      <c r="O5754" s="59" t="str">
        <f t="shared" si="538"/>
        <v/>
      </c>
    </row>
    <row r="5755" spans="1:15" ht="12.5" customHeight="1" x14ac:dyDescent="0.35">
      <c r="A5755" s="2">
        <v>115</v>
      </c>
      <c r="B5755" s="2" t="s">
        <v>54</v>
      </c>
      <c r="C5755" s="69">
        <v>240.66980000000001</v>
      </c>
      <c r="D5755" t="s">
        <v>50</v>
      </c>
      <c r="E5755" s="2" t="s">
        <v>43</v>
      </c>
      <c r="F5755" s="2" t="s">
        <v>55</v>
      </c>
      <c r="G5755" s="2">
        <v>1E-4</v>
      </c>
      <c r="H5755" s="2">
        <f>IF(OR(G5755="",G5756="",G5757="",G5758=""),"",(SUMIF(A5755:A$7000,A5755,G5755:G$7000)))</f>
        <v>2.0499999999999997E-2</v>
      </c>
      <c r="I5755" s="55">
        <f t="shared" si="540"/>
        <v>115</v>
      </c>
      <c r="J5755" s="61" t="str">
        <f t="shared" si="536"/>
        <v>TaskB</v>
      </c>
      <c r="K5755" s="55">
        <f t="array" ref="K5755">(MAX(IF($A5755=InsertVoiceSwitchActivateLOG!A$1:A$7000,InsertVoiceSwitchActivateLOG!H$1:H$7000,0)))</f>
        <v>2.0499999999999997E-2</v>
      </c>
      <c r="L5755" s="55">
        <f t="shared" si="541"/>
        <v>240.66980000000001</v>
      </c>
      <c r="M5755" s="55">
        <f t="shared" si="539"/>
        <v>20.200000000016871</v>
      </c>
      <c r="N5755" s="59" t="str">
        <f t="shared" si="537"/>
        <v/>
      </c>
      <c r="O5755" s="59" t="str">
        <f t="shared" si="538"/>
        <v/>
      </c>
    </row>
    <row r="5756" spans="1:15" ht="12.5" customHeight="1" x14ac:dyDescent="0.35">
      <c r="A5756" s="61">
        <v>115</v>
      </c>
      <c r="B5756" s="61" t="s">
        <v>56</v>
      </c>
      <c r="C5756" s="70">
        <v>240.6918</v>
      </c>
      <c r="D5756" s="59" t="s">
        <v>50</v>
      </c>
      <c r="E5756" s="61" t="s">
        <v>43</v>
      </c>
      <c r="F5756" s="61" t="s">
        <v>55</v>
      </c>
      <c r="G5756" s="61">
        <v>1.1000000000000001E-3</v>
      </c>
      <c r="H5756" s="61">
        <f>IF(OR(G5756="",G5757="",G5758="",G5759=""),"",(SUMIF(A5756:A$7000,A5756,G5756:G$7000)))</f>
        <v>2.0399999999999998E-2</v>
      </c>
      <c r="I5756" s="61" t="str">
        <f t="shared" si="540"/>
        <v/>
      </c>
      <c r="J5756" s="61" t="str">
        <f t="shared" si="536"/>
        <v/>
      </c>
      <c r="K5756" s="61">
        <f t="array" ref="K5756">(MAX(IF($A5756=InsertVoiceSwitchActivateLOG!A$1:A$7000,InsertVoiceSwitchActivateLOG!H$1:H$7000,0)))</f>
        <v>2.0499999999999997E-2</v>
      </c>
      <c r="L5756" s="61" t="str">
        <f t="shared" si="541"/>
        <v/>
      </c>
      <c r="M5756" s="61">
        <f t="shared" si="539"/>
        <v>21.99999999999136</v>
      </c>
      <c r="N5756" s="59">
        <f t="shared" si="537"/>
        <v>115</v>
      </c>
      <c r="O5756" s="59">
        <f t="shared" si="538"/>
        <v>1</v>
      </c>
    </row>
    <row r="5757" spans="1:15" ht="12.5" customHeight="1" x14ac:dyDescent="0.35">
      <c r="A5757" s="2">
        <v>115</v>
      </c>
      <c r="B5757" s="2" t="s">
        <v>56</v>
      </c>
      <c r="C5757" s="69">
        <v>240.71809999999999</v>
      </c>
      <c r="D5757" t="s">
        <v>50</v>
      </c>
      <c r="E5757" s="2" t="s">
        <v>43</v>
      </c>
      <c r="F5757" s="2" t="s">
        <v>55</v>
      </c>
      <c r="G5757" s="2">
        <v>2.2000000000000001E-3</v>
      </c>
      <c r="H5757" s="2">
        <f>IF(OR(G5757="",G5758="",G5759="",G5760=""),"",(SUMIF(A5757:A$7000,A5757,G5757:G$7000)))</f>
        <v>1.9299999999999998E-2</v>
      </c>
      <c r="I5757" s="55" t="str">
        <f t="shared" si="540"/>
        <v/>
      </c>
      <c r="J5757" s="61" t="str">
        <f t="shared" si="536"/>
        <v/>
      </c>
      <c r="K5757" s="55">
        <f t="array" ref="K5757">(MAX(IF($A5757=InsertVoiceSwitchActivateLOG!A$1:A$7000,InsertVoiceSwitchActivateLOG!H$1:H$7000,0)))</f>
        <v>2.0499999999999997E-2</v>
      </c>
      <c r="L5757" s="55" t="str">
        <f t="shared" si="541"/>
        <v/>
      </c>
      <c r="M5757" s="55">
        <f t="shared" si="539"/>
        <v>26.299999999991996</v>
      </c>
      <c r="N5757" s="59">
        <f t="shared" si="537"/>
        <v>115</v>
      </c>
      <c r="O5757" s="59">
        <f t="shared" si="538"/>
        <v>-1</v>
      </c>
    </row>
    <row r="5758" spans="1:15" ht="12.5" customHeight="1" x14ac:dyDescent="0.35">
      <c r="A5758" s="61">
        <v>115</v>
      </c>
      <c r="B5758" s="61" t="s">
        <v>56</v>
      </c>
      <c r="C5758" s="70">
        <v>240.7405</v>
      </c>
      <c r="D5758" s="59" t="s">
        <v>50</v>
      </c>
      <c r="E5758" s="61" t="s">
        <v>43</v>
      </c>
      <c r="F5758" s="61" t="s">
        <v>55</v>
      </c>
      <c r="G5758" s="61">
        <v>1.8E-3</v>
      </c>
      <c r="H5758" s="61">
        <f>IF(OR(G5758="",G5759="",G5760="",G5761=""),"",(SUMIF(A5758:A$7000,A5758,G5758:G$7000)))</f>
        <v>1.7099999999999997E-2</v>
      </c>
      <c r="I5758" s="61" t="str">
        <f t="shared" si="540"/>
        <v/>
      </c>
      <c r="J5758" s="61" t="str">
        <f t="shared" si="536"/>
        <v/>
      </c>
      <c r="K5758" s="61">
        <f t="array" ref="K5758">(MAX(IF($A5758=InsertVoiceSwitchActivateLOG!A$1:A$7000,InsertVoiceSwitchActivateLOG!H$1:H$7000,0)))</f>
        <v>2.0499999999999997E-2</v>
      </c>
      <c r="L5758" s="61" t="str">
        <f t="shared" si="541"/>
        <v/>
      </c>
      <c r="M5758" s="61">
        <f t="shared" si="539"/>
        <v>22.400000000004638</v>
      </c>
      <c r="N5758" s="59">
        <f t="shared" si="537"/>
        <v>115</v>
      </c>
      <c r="O5758" s="59">
        <f t="shared" si="538"/>
        <v>1</v>
      </c>
    </row>
    <row r="5759" spans="1:15" ht="12.5" customHeight="1" x14ac:dyDescent="0.35">
      <c r="A5759" s="2">
        <v>115</v>
      </c>
      <c r="B5759" s="2" t="s">
        <v>56</v>
      </c>
      <c r="C5759" s="69">
        <v>240.76779999999999</v>
      </c>
      <c r="D5759" t="s">
        <v>50</v>
      </c>
      <c r="E5759" s="2" t="s">
        <v>43</v>
      </c>
      <c r="F5759" s="2" t="s">
        <v>55</v>
      </c>
      <c r="G5759" s="2">
        <v>4.1999999999999997E-3</v>
      </c>
      <c r="H5759" s="2">
        <f>IF(OR(G5759="",G5760="",G5761="",G5762=""),"",(SUMIF(A5759:A$7000,A5759,G5759:G$7000)))</f>
        <v>1.5299999999999999E-2</v>
      </c>
      <c r="I5759" s="55" t="str">
        <f t="shared" si="540"/>
        <v/>
      </c>
      <c r="J5759" s="61" t="str">
        <f t="shared" si="536"/>
        <v/>
      </c>
      <c r="K5759" s="55">
        <f t="array" ref="K5759">(MAX(IF($A5759=InsertVoiceSwitchActivateLOG!A$1:A$7000,InsertVoiceSwitchActivateLOG!H$1:H$7000,0)))</f>
        <v>2.0499999999999997E-2</v>
      </c>
      <c r="L5759" s="55" t="str">
        <f t="shared" si="541"/>
        <v/>
      </c>
      <c r="M5759" s="55">
        <f t="shared" si="539"/>
        <v>27.299999999996771</v>
      </c>
      <c r="N5759" s="59">
        <f t="shared" si="537"/>
        <v>115</v>
      </c>
      <c r="O5759" s="59">
        <f t="shared" si="538"/>
        <v>-1</v>
      </c>
    </row>
    <row r="5760" spans="1:15" ht="12.5" customHeight="1" x14ac:dyDescent="0.35">
      <c r="A5760" s="61">
        <v>115</v>
      </c>
      <c r="B5760" s="61" t="s">
        <v>56</v>
      </c>
      <c r="C5760" s="70">
        <v>240.79050000000001</v>
      </c>
      <c r="D5760" s="59" t="s">
        <v>50</v>
      </c>
      <c r="E5760" s="61" t="s">
        <v>43</v>
      </c>
      <c r="F5760" s="61" t="s">
        <v>55</v>
      </c>
      <c r="G5760" s="61">
        <v>1.5E-3</v>
      </c>
      <c r="H5760" s="61">
        <f>IF(OR(G5760="",G5761="",G5762="",G5763=""),"",(SUMIF(A5760:A$7000,A5760,G5760:G$7000)))</f>
        <v>1.1099999999999999E-2</v>
      </c>
      <c r="I5760" s="61" t="str">
        <f t="shared" si="540"/>
        <v/>
      </c>
      <c r="J5760" s="61" t="str">
        <f t="shared" si="536"/>
        <v/>
      </c>
      <c r="K5760" s="61">
        <f t="array" ref="K5760">(MAX(IF($A5760=InsertVoiceSwitchActivateLOG!A$1:A$7000,InsertVoiceSwitchActivateLOG!H$1:H$7000,0)))</f>
        <v>2.0499999999999997E-2</v>
      </c>
      <c r="L5760" s="61" t="str">
        <f t="shared" si="541"/>
        <v/>
      </c>
      <c r="M5760" s="61">
        <f t="shared" si="539"/>
        <v>22.700000000014597</v>
      </c>
      <c r="N5760" s="59">
        <f t="shared" si="537"/>
        <v>115</v>
      </c>
      <c r="O5760" s="59">
        <f t="shared" si="538"/>
        <v>1</v>
      </c>
    </row>
    <row r="5761" spans="1:15" ht="12.5" customHeight="1" x14ac:dyDescent="0.35">
      <c r="A5761" s="2">
        <v>115</v>
      </c>
      <c r="B5761" s="2" t="s">
        <v>56</v>
      </c>
      <c r="C5761" s="69">
        <v>240.81139999999999</v>
      </c>
      <c r="D5761" t="s">
        <v>50</v>
      </c>
      <c r="E5761" s="2" t="s">
        <v>43</v>
      </c>
      <c r="F5761" s="2" t="s">
        <v>55</v>
      </c>
      <c r="G5761" s="2">
        <v>3.8999999999999998E-3</v>
      </c>
      <c r="H5761" s="2">
        <f>IF(OR(G5761="",G5762="",G5763="",G5764=""),"",(SUMIF(A5761:A$7000,A5761,G5761:G$7000)))</f>
        <v>9.5999999999999992E-3</v>
      </c>
      <c r="I5761" s="55" t="str">
        <f t="shared" si="540"/>
        <v/>
      </c>
      <c r="J5761" s="61" t="str">
        <f t="shared" si="536"/>
        <v/>
      </c>
      <c r="K5761" s="55">
        <f t="array" ref="K5761">(MAX(IF($A5761=InsertVoiceSwitchActivateLOG!A$1:A$7000,InsertVoiceSwitchActivateLOG!H$1:H$7000,0)))</f>
        <v>2.0499999999999997E-2</v>
      </c>
      <c r="L5761" s="55" t="str">
        <f t="shared" si="541"/>
        <v/>
      </c>
      <c r="M5761" s="55">
        <f t="shared" si="539"/>
        <v>20.899999999983265</v>
      </c>
      <c r="N5761" s="59">
        <f t="shared" si="537"/>
        <v>115</v>
      </c>
      <c r="O5761" s="59">
        <f t="shared" si="538"/>
        <v>-1</v>
      </c>
    </row>
    <row r="5762" spans="1:15" ht="12.5" customHeight="1" x14ac:dyDescent="0.35">
      <c r="A5762" s="61">
        <v>115</v>
      </c>
      <c r="B5762" s="61" t="s">
        <v>56</v>
      </c>
      <c r="C5762" s="70">
        <v>240.8349</v>
      </c>
      <c r="D5762" s="59" t="s">
        <v>50</v>
      </c>
      <c r="E5762" s="61" t="s">
        <v>43</v>
      </c>
      <c r="F5762" s="61" t="s">
        <v>55</v>
      </c>
      <c r="G5762" s="61">
        <v>1.6999999999999999E-3</v>
      </c>
      <c r="H5762" s="61">
        <f>IF(OR(G5762="",G5763="",G5764="",G5765=""),"",(SUMIF(A5762:A$7000,A5762,G5762:G$7000)))</f>
        <v>5.7000000000000002E-3</v>
      </c>
      <c r="I5762" s="61" t="str">
        <f t="shared" si="540"/>
        <v/>
      </c>
      <c r="J5762" s="61" t="str">
        <f t="shared" si="536"/>
        <v/>
      </c>
      <c r="K5762" s="61">
        <f t="array" ref="K5762">(MAX(IF($A5762=InsertVoiceSwitchActivateLOG!A$1:A$7000,InsertVoiceSwitchActivateLOG!H$1:H$7000,0)))</f>
        <v>2.0499999999999997E-2</v>
      </c>
      <c r="L5762" s="61" t="str">
        <f t="shared" si="541"/>
        <v/>
      </c>
      <c r="M5762" s="61">
        <f t="shared" si="539"/>
        <v>23.500000000012733</v>
      </c>
      <c r="N5762" s="59">
        <f t="shared" si="537"/>
        <v>115</v>
      </c>
      <c r="O5762" s="59">
        <f t="shared" si="538"/>
        <v>1</v>
      </c>
    </row>
    <row r="5763" spans="1:15" ht="12.5" customHeight="1" x14ac:dyDescent="0.35">
      <c r="A5763" s="2">
        <v>115</v>
      </c>
      <c r="B5763" s="2" t="s">
        <v>56</v>
      </c>
      <c r="C5763" s="69">
        <v>240.85380000000001</v>
      </c>
      <c r="D5763" t="s">
        <v>50</v>
      </c>
      <c r="E5763" s="2" t="s">
        <v>43</v>
      </c>
      <c r="F5763" s="2" t="s">
        <v>55</v>
      </c>
      <c r="G5763" s="2">
        <v>2.0999999999999999E-3</v>
      </c>
      <c r="H5763" s="2">
        <f>IF(OR(G5763="",G5764="",G5765="",G5766=""),"",(SUMIF(A5763:A$7000,A5763,G5763:G$7000)))</f>
        <v>4.0000000000000001E-3</v>
      </c>
      <c r="I5763" s="55" t="str">
        <f t="shared" si="540"/>
        <v/>
      </c>
      <c r="J5763" s="61" t="str">
        <f t="shared" si="536"/>
        <v/>
      </c>
      <c r="K5763" s="55">
        <f t="array" ref="K5763">(MAX(IF($A5763=InsertVoiceSwitchActivateLOG!A$1:A$7000,InsertVoiceSwitchActivateLOG!H$1:H$7000,0)))</f>
        <v>2.0499999999999997E-2</v>
      </c>
      <c r="L5763" s="55" t="str">
        <f t="shared" si="541"/>
        <v/>
      </c>
      <c r="M5763" s="55">
        <f t="shared" si="539"/>
        <v>18.900000000002137</v>
      </c>
      <c r="N5763" s="59">
        <f t="shared" si="537"/>
        <v>115</v>
      </c>
      <c r="O5763" s="59">
        <f t="shared" si="538"/>
        <v>-1</v>
      </c>
    </row>
    <row r="5764" spans="1:15" ht="12.5" customHeight="1" x14ac:dyDescent="0.35">
      <c r="A5764" s="61">
        <v>115</v>
      </c>
      <c r="B5764" s="61" t="s">
        <v>56</v>
      </c>
      <c r="C5764" s="70">
        <v>240.8862</v>
      </c>
      <c r="D5764" s="59" t="s">
        <v>50</v>
      </c>
      <c r="E5764" s="61" t="s">
        <v>43</v>
      </c>
      <c r="F5764" s="61" t="s">
        <v>55</v>
      </c>
      <c r="G5764" s="61">
        <v>1.6000000000000001E-3</v>
      </c>
      <c r="H5764" s="61">
        <f>IF(OR(G5764="",G5765="",G5766="",G5767=""),"",(SUMIF(A5764:A$7000,A5764,G5764:G$7000)))</f>
        <v>1.9000000000000002E-3</v>
      </c>
      <c r="I5764" s="61" t="str">
        <f t="shared" si="540"/>
        <v/>
      </c>
      <c r="J5764" s="61" t="str">
        <f t="shared" si="536"/>
        <v/>
      </c>
      <c r="K5764" s="61">
        <f t="array" ref="K5764">(MAX(IF($A5764=InsertVoiceSwitchActivateLOG!A$1:A$7000,InsertVoiceSwitchActivateLOG!H$1:H$7000,0)))</f>
        <v>2.0499999999999997E-2</v>
      </c>
      <c r="L5764" s="61" t="str">
        <f t="shared" si="541"/>
        <v/>
      </c>
      <c r="M5764" s="61">
        <f t="shared" si="539"/>
        <v>32.399999999995543</v>
      </c>
      <c r="N5764" s="59">
        <f t="shared" si="537"/>
        <v>115</v>
      </c>
      <c r="O5764" s="59">
        <f t="shared" si="538"/>
        <v>-1</v>
      </c>
    </row>
    <row r="5765" spans="1:15" ht="12.5" customHeight="1" x14ac:dyDescent="0.35">
      <c r="A5765" s="2">
        <v>115</v>
      </c>
      <c r="B5765" s="2" t="s">
        <v>54</v>
      </c>
      <c r="C5765" s="69">
        <v>240.90649999999999</v>
      </c>
      <c r="D5765" t="s">
        <v>50</v>
      </c>
      <c r="E5765" s="2" t="s">
        <v>43</v>
      </c>
      <c r="F5765" s="2" t="s">
        <v>55</v>
      </c>
      <c r="G5765" s="2">
        <v>1E-4</v>
      </c>
      <c r="H5765" s="2" t="str">
        <f>IF(OR(G5765="",G5766="",G5767="",G5768=""),"",(SUMIF(A5765:A$7000,A5765,G5765:G$7000)))</f>
        <v/>
      </c>
      <c r="I5765" s="55" t="str">
        <f t="shared" si="540"/>
        <v/>
      </c>
      <c r="J5765" s="61" t="str">
        <f t="shared" si="536"/>
        <v/>
      </c>
      <c r="K5765" s="55">
        <f t="array" ref="K5765">(MAX(IF($A5765=InsertVoiceSwitchActivateLOG!A$1:A$7000,InsertVoiceSwitchActivateLOG!H$1:H$7000,0)))</f>
        <v>2.0499999999999997E-2</v>
      </c>
      <c r="L5765" s="55" t="str">
        <f t="shared" si="541"/>
        <v/>
      </c>
      <c r="M5765" s="55">
        <f t="shared" si="539"/>
        <v>20.299999999991769</v>
      </c>
      <c r="N5765" s="59">
        <f t="shared" si="537"/>
        <v>115</v>
      </c>
      <c r="O5765" s="59">
        <f t="shared" si="538"/>
        <v>1</v>
      </c>
    </row>
    <row r="5766" spans="1:15" ht="12.5" customHeight="1" x14ac:dyDescent="0.35">
      <c r="A5766" s="61">
        <v>115</v>
      </c>
      <c r="B5766" s="61" t="s">
        <v>54</v>
      </c>
      <c r="C5766" s="70">
        <v>240.92859999999999</v>
      </c>
      <c r="D5766" s="59" t="s">
        <v>50</v>
      </c>
      <c r="E5766" s="61" t="s">
        <v>43</v>
      </c>
      <c r="F5766" s="61" t="s">
        <v>55</v>
      </c>
      <c r="G5766" s="61">
        <v>1E-4</v>
      </c>
      <c r="H5766" s="61" t="str">
        <f>IF(OR(G5766="",G5767="",G5768="",G5769=""),"",(SUMIF(A5766:A$7000,A5766,G5766:G$7000)))</f>
        <v/>
      </c>
      <c r="I5766" s="61" t="str">
        <f t="shared" si="540"/>
        <v/>
      </c>
      <c r="J5766" s="61" t="str">
        <f t="shared" si="536"/>
        <v/>
      </c>
      <c r="K5766" s="61">
        <f t="array" ref="K5766">(MAX(IF($A5766=InsertVoiceSwitchActivateLOG!A$1:A$7000,InsertVoiceSwitchActivateLOG!H$1:H$7000,0)))</f>
        <v>2.0499999999999997E-2</v>
      </c>
      <c r="L5766" s="61" t="str">
        <f t="shared" si="541"/>
        <v/>
      </c>
      <c r="M5766" s="61">
        <f t="shared" si="539"/>
        <v>22.099999999994679</v>
      </c>
      <c r="N5766" s="59">
        <f t="shared" si="537"/>
        <v>115</v>
      </c>
      <c r="O5766" s="59">
        <f t="shared" si="538"/>
        <v>1</v>
      </c>
    </row>
    <row r="5767" spans="1:15" ht="12.5" customHeight="1" x14ac:dyDescent="0.35">
      <c r="A5767" s="2">
        <v>115</v>
      </c>
      <c r="B5767" s="2" t="s">
        <v>54</v>
      </c>
      <c r="C5767" s="69">
        <v>240.9502</v>
      </c>
      <c r="D5767" t="s">
        <v>50</v>
      </c>
      <c r="E5767" s="2" t="s">
        <v>43</v>
      </c>
      <c r="F5767" s="2" t="s">
        <v>55</v>
      </c>
      <c r="G5767" s="2">
        <v>1E-4</v>
      </c>
      <c r="H5767" s="2" t="str">
        <f>IF(OR(G5767="",G5768="",G5769="",G5770=""),"",(SUMIF(A5767:A$7000,A5767,G5767:G$7000)))</f>
        <v/>
      </c>
      <c r="I5767" s="55" t="str">
        <f t="shared" si="540"/>
        <v/>
      </c>
      <c r="J5767" s="61" t="str">
        <f t="shared" si="536"/>
        <v/>
      </c>
      <c r="K5767" s="55">
        <f t="array" ref="K5767">(MAX(IF($A5767=InsertVoiceSwitchActivateLOG!A$1:A$7000,InsertVoiceSwitchActivateLOG!H$1:H$7000,0)))</f>
        <v>2.0499999999999997E-2</v>
      </c>
      <c r="L5767" s="55" t="str">
        <f t="shared" si="541"/>
        <v/>
      </c>
      <c r="M5767" s="55">
        <f t="shared" si="539"/>
        <v>21.600000000006503</v>
      </c>
      <c r="N5767" s="59" t="str">
        <f t="shared" si="537"/>
        <v/>
      </c>
      <c r="O5767" s="59" t="str">
        <f t="shared" si="538"/>
        <v/>
      </c>
    </row>
    <row r="5768" spans="1:15" ht="12.5" customHeight="1" x14ac:dyDescent="0.35">
      <c r="A5768" s="61">
        <v>115</v>
      </c>
      <c r="B5768" s="61" t="s">
        <v>54</v>
      </c>
      <c r="C5768" s="70">
        <v>240.9811</v>
      </c>
      <c r="D5768" s="59" t="s">
        <v>50</v>
      </c>
      <c r="E5768" s="61" t="s">
        <v>43</v>
      </c>
      <c r="F5768" s="61" t="s">
        <v>55</v>
      </c>
      <c r="G5768" s="61"/>
      <c r="H5768" s="61" t="str">
        <f>IF(OR(G5768="",G5769="",G5770="",G5771=""),"",(SUMIF(A5768:A$7000,A5768,G5768:G$7000)))</f>
        <v/>
      </c>
      <c r="I5768" s="61" t="str">
        <f t="shared" si="540"/>
        <v/>
      </c>
      <c r="J5768" s="61" t="str">
        <f t="shared" si="536"/>
        <v/>
      </c>
      <c r="K5768" s="61">
        <f t="array" ref="K5768">(MAX(IF($A5768=InsertVoiceSwitchActivateLOG!A$1:A$7000,InsertVoiceSwitchActivateLOG!H$1:H$7000,0)))</f>
        <v>2.0499999999999997E-2</v>
      </c>
      <c r="L5768" s="61" t="str">
        <f t="shared" si="541"/>
        <v/>
      </c>
      <c r="M5768" s="61">
        <f t="shared" si="539"/>
        <v>30.900000000002592</v>
      </c>
      <c r="N5768" s="59" t="str">
        <f t="shared" si="537"/>
        <v/>
      </c>
      <c r="O5768" s="59" t="str">
        <f t="shared" si="538"/>
        <v/>
      </c>
    </row>
    <row r="5769" spans="1:15" ht="12.5" customHeight="1" x14ac:dyDescent="0.35">
      <c r="A5769" s="2">
        <v>115</v>
      </c>
      <c r="B5769" s="2" t="s">
        <v>54</v>
      </c>
      <c r="C5769" s="69">
        <v>241.01300000000001</v>
      </c>
      <c r="D5769" t="s">
        <v>50</v>
      </c>
      <c r="E5769" s="2" t="s">
        <v>43</v>
      </c>
      <c r="F5769" s="2" t="s">
        <v>55</v>
      </c>
      <c r="G5769" s="2"/>
      <c r="H5769" s="2" t="str">
        <f>IF(OR(G5769="",G5770="",G5771="",G5772=""),"",(SUMIF(A5769:A$7000,A5769,G5769:G$7000)))</f>
        <v/>
      </c>
      <c r="I5769" s="55" t="str">
        <f t="shared" si="540"/>
        <v/>
      </c>
      <c r="J5769" s="61" t="str">
        <f t="shared" si="536"/>
        <v/>
      </c>
      <c r="K5769" s="55">
        <f t="array" ref="K5769">(MAX(IF($A5769=InsertVoiceSwitchActivateLOG!A$1:A$7000,InsertVoiceSwitchActivateLOG!H$1:H$7000,0)))</f>
        <v>2.0499999999999997E-2</v>
      </c>
      <c r="L5769" s="55" t="str">
        <f t="shared" si="541"/>
        <v/>
      </c>
      <c r="M5769" s="55">
        <f t="shared" si="539"/>
        <v>31.900000000007367</v>
      </c>
      <c r="N5769" s="59" t="str">
        <f t="shared" si="537"/>
        <v/>
      </c>
      <c r="O5769" s="59" t="str">
        <f t="shared" si="538"/>
        <v/>
      </c>
    </row>
    <row r="5770" spans="1:15" ht="12.5" customHeight="1" x14ac:dyDescent="0.35">
      <c r="A5770" s="61">
        <v>116</v>
      </c>
      <c r="B5770" s="61" t="s">
        <v>54</v>
      </c>
      <c r="C5770" s="70">
        <v>242.03909999999999</v>
      </c>
      <c r="D5770" s="59" t="s">
        <v>50</v>
      </c>
      <c r="E5770" s="61" t="s">
        <v>44</v>
      </c>
      <c r="F5770" s="61" t="s">
        <v>55</v>
      </c>
      <c r="G5770" s="61"/>
      <c r="H5770" s="61" t="str">
        <f>IF(OR(G5770="",G5771="",G5772="",G5773=""),"",(SUMIF(A5770:A$7000,A5770,G5770:G$7000)))</f>
        <v/>
      </c>
      <c r="I5770" s="61" t="str">
        <f t="shared" si="540"/>
        <v/>
      </c>
      <c r="J5770" s="61" t="str">
        <f t="shared" si="536"/>
        <v/>
      </c>
      <c r="K5770" s="61">
        <f t="array" ref="K5770">(MAX(IF($A5770=InsertVoiceSwitchActivateLOG!A$1:A$7000,InsertVoiceSwitchActivateLOG!H$1:H$7000,0)))</f>
        <v>6.6400000000000001E-2</v>
      </c>
      <c r="L5770" s="61" t="str">
        <f t="shared" si="541"/>
        <v/>
      </c>
      <c r="M5770" s="61">
        <f t="shared" si="539"/>
        <v>0</v>
      </c>
      <c r="N5770" s="59" t="str">
        <f t="shared" si="537"/>
        <v/>
      </c>
      <c r="O5770" s="59" t="str">
        <f t="shared" si="538"/>
        <v/>
      </c>
    </row>
    <row r="5771" spans="1:15" ht="12.5" customHeight="1" x14ac:dyDescent="0.35">
      <c r="A5771" s="2">
        <v>116</v>
      </c>
      <c r="B5771" s="2" t="s">
        <v>54</v>
      </c>
      <c r="C5771" s="69">
        <v>242.06229999999999</v>
      </c>
      <c r="D5771" t="s">
        <v>50</v>
      </c>
      <c r="E5771" s="2" t="s">
        <v>44</v>
      </c>
      <c r="F5771" s="2" t="s">
        <v>55</v>
      </c>
      <c r="G5771" s="2"/>
      <c r="H5771" s="2" t="str">
        <f>IF(OR(G5771="",G5772="",G5773="",G5774=""),"",(SUMIF(A5771:A$7000,A5771,G5771:G$7000)))</f>
        <v/>
      </c>
      <c r="I5771" s="55" t="str">
        <f t="shared" si="540"/>
        <v/>
      </c>
      <c r="J5771" s="61" t="str">
        <f t="shared" si="536"/>
        <v/>
      </c>
      <c r="K5771" s="55">
        <f t="array" ref="K5771">(MAX(IF($A5771=InsertVoiceSwitchActivateLOG!A$1:A$7000,InsertVoiceSwitchActivateLOG!H$1:H$7000,0)))</f>
        <v>6.6400000000000001E-2</v>
      </c>
      <c r="L5771" s="55" t="str">
        <f t="shared" si="541"/>
        <v/>
      </c>
      <c r="M5771" s="55">
        <f t="shared" si="539"/>
        <v>23.200000000002774</v>
      </c>
      <c r="N5771" s="59" t="str">
        <f t="shared" si="537"/>
        <v/>
      </c>
      <c r="O5771" s="59" t="str">
        <f t="shared" si="538"/>
        <v/>
      </c>
    </row>
    <row r="5772" spans="1:15" ht="12.5" customHeight="1" x14ac:dyDescent="0.35">
      <c r="A5772" s="61">
        <v>116</v>
      </c>
      <c r="B5772" s="61" t="s">
        <v>54</v>
      </c>
      <c r="C5772" s="70">
        <v>242.08619999999999</v>
      </c>
      <c r="D5772" s="59" t="s">
        <v>50</v>
      </c>
      <c r="E5772" s="61" t="s">
        <v>44</v>
      </c>
      <c r="F5772" s="61" t="s">
        <v>55</v>
      </c>
      <c r="G5772" s="61"/>
      <c r="H5772" s="61" t="str">
        <f>IF(OR(G5772="",G5773="",G5774="",G5775=""),"",(SUMIF(A5772:A$7000,A5772,G5772:G$7000)))</f>
        <v/>
      </c>
      <c r="I5772" s="61" t="str">
        <f t="shared" si="540"/>
        <v/>
      </c>
      <c r="J5772" s="61" t="str">
        <f t="shared" si="536"/>
        <v/>
      </c>
      <c r="K5772" s="61">
        <f t="array" ref="K5772">(MAX(IF($A5772=InsertVoiceSwitchActivateLOG!A$1:A$7000,InsertVoiceSwitchActivateLOG!H$1:H$7000,0)))</f>
        <v>6.6400000000000001E-2</v>
      </c>
      <c r="L5772" s="61" t="str">
        <f t="shared" si="541"/>
        <v/>
      </c>
      <c r="M5772" s="61">
        <f t="shared" si="539"/>
        <v>23.89999999999759</v>
      </c>
      <c r="N5772" s="59" t="str">
        <f t="shared" si="537"/>
        <v/>
      </c>
      <c r="O5772" s="59" t="str">
        <f t="shared" si="538"/>
        <v/>
      </c>
    </row>
    <row r="5773" spans="1:15" ht="12.5" customHeight="1" x14ac:dyDescent="0.35">
      <c r="A5773" s="2">
        <v>116</v>
      </c>
      <c r="B5773" s="2" t="s">
        <v>54</v>
      </c>
      <c r="C5773" s="69">
        <v>242.11150000000001</v>
      </c>
      <c r="D5773" t="s">
        <v>50</v>
      </c>
      <c r="E5773" s="2" t="s">
        <v>44</v>
      </c>
      <c r="F5773" s="2" t="s">
        <v>55</v>
      </c>
      <c r="G5773" s="2"/>
      <c r="H5773" s="2" t="str">
        <f>IF(OR(G5773="",G5774="",G5775="",G5776=""),"",(SUMIF(A5773:A$7000,A5773,G5773:G$7000)))</f>
        <v/>
      </c>
      <c r="I5773" s="55" t="str">
        <f t="shared" si="540"/>
        <v/>
      </c>
      <c r="J5773" s="61" t="str">
        <f t="shared" si="536"/>
        <v/>
      </c>
      <c r="K5773" s="55">
        <f t="array" ref="K5773">(MAX(IF($A5773=InsertVoiceSwitchActivateLOG!A$1:A$7000,InsertVoiceSwitchActivateLOG!H$1:H$7000,0)))</f>
        <v>6.6400000000000001E-2</v>
      </c>
      <c r="L5773" s="55" t="str">
        <f t="shared" si="541"/>
        <v/>
      </c>
      <c r="M5773" s="55">
        <f t="shared" si="539"/>
        <v>25.300000000015643</v>
      </c>
      <c r="N5773" s="59" t="str">
        <f t="shared" si="537"/>
        <v/>
      </c>
      <c r="O5773" s="59" t="str">
        <f t="shared" si="538"/>
        <v/>
      </c>
    </row>
    <row r="5774" spans="1:15" ht="12.5" customHeight="1" x14ac:dyDescent="0.35">
      <c r="A5774" s="61">
        <v>116</v>
      </c>
      <c r="B5774" s="61" t="s">
        <v>54</v>
      </c>
      <c r="C5774" s="70">
        <v>242.13730000000001</v>
      </c>
      <c r="D5774" s="59" t="s">
        <v>50</v>
      </c>
      <c r="E5774" s="61" t="s">
        <v>44</v>
      </c>
      <c r="F5774" s="61" t="s">
        <v>55</v>
      </c>
      <c r="G5774" s="61"/>
      <c r="H5774" s="61" t="str">
        <f>IF(OR(G5774="",G5775="",G5776="",G5777=""),"",(SUMIF(A5774:A$7000,A5774,G5774:G$7000)))</f>
        <v/>
      </c>
      <c r="I5774" s="61" t="str">
        <f t="shared" si="540"/>
        <v/>
      </c>
      <c r="J5774" s="61" t="str">
        <f t="shared" si="536"/>
        <v/>
      </c>
      <c r="K5774" s="61">
        <f t="array" ref="K5774">(MAX(IF($A5774=InsertVoiceSwitchActivateLOG!A$1:A$7000,InsertVoiceSwitchActivateLOG!H$1:H$7000,0)))</f>
        <v>6.6400000000000001E-2</v>
      </c>
      <c r="L5774" s="61" t="str">
        <f t="shared" si="541"/>
        <v/>
      </c>
      <c r="M5774" s="61">
        <f t="shared" si="539"/>
        <v>25.80000000000382</v>
      </c>
      <c r="N5774" s="59" t="str">
        <f t="shared" si="537"/>
        <v/>
      </c>
      <c r="O5774" s="59" t="str">
        <f t="shared" si="538"/>
        <v/>
      </c>
    </row>
    <row r="5775" spans="1:15" ht="12.5" customHeight="1" x14ac:dyDescent="0.35">
      <c r="A5775" s="2">
        <v>116</v>
      </c>
      <c r="B5775" s="2" t="s">
        <v>54</v>
      </c>
      <c r="C5775" s="69">
        <v>242.1831</v>
      </c>
      <c r="D5775" t="s">
        <v>50</v>
      </c>
      <c r="E5775" s="2" t="s">
        <v>44</v>
      </c>
      <c r="F5775" s="2" t="s">
        <v>55</v>
      </c>
      <c r="G5775" s="2"/>
      <c r="H5775" s="2" t="str">
        <f>IF(OR(G5775="",G5776="",G5777="",G5778=""),"",(SUMIF(A5775:A$7000,A5775,G5775:G$7000)))</f>
        <v/>
      </c>
      <c r="I5775" s="55" t="str">
        <f t="shared" si="540"/>
        <v/>
      </c>
      <c r="J5775" s="61" t="str">
        <f t="shared" si="536"/>
        <v/>
      </c>
      <c r="K5775" s="55">
        <f t="array" ref="K5775">(MAX(IF($A5775=InsertVoiceSwitchActivateLOG!A$1:A$7000,InsertVoiceSwitchActivateLOG!H$1:H$7000,0)))</f>
        <v>6.6400000000000001E-2</v>
      </c>
      <c r="L5775" s="55" t="str">
        <f t="shared" si="541"/>
        <v/>
      </c>
      <c r="M5775" s="55">
        <f t="shared" si="539"/>
        <v>45.79999999998563</v>
      </c>
      <c r="N5775" s="59" t="str">
        <f t="shared" si="537"/>
        <v/>
      </c>
      <c r="O5775" s="59" t="str">
        <f t="shared" si="538"/>
        <v/>
      </c>
    </row>
    <row r="5776" spans="1:15" ht="12.5" customHeight="1" x14ac:dyDescent="0.35">
      <c r="A5776" s="61">
        <v>116</v>
      </c>
      <c r="B5776" s="61" t="s">
        <v>54</v>
      </c>
      <c r="C5776" s="70">
        <v>242.2089</v>
      </c>
      <c r="D5776" s="59" t="s">
        <v>50</v>
      </c>
      <c r="E5776" s="61" t="s">
        <v>44</v>
      </c>
      <c r="F5776" s="61" t="s">
        <v>55</v>
      </c>
      <c r="G5776" s="61"/>
      <c r="H5776" s="61" t="str">
        <f>IF(OR(G5776="",G5777="",G5778="",G5779=""),"",(SUMIF(A5776:A$7000,A5776,G5776:G$7000)))</f>
        <v/>
      </c>
      <c r="I5776" s="61" t="str">
        <f t="shared" si="540"/>
        <v/>
      </c>
      <c r="J5776" s="61" t="str">
        <f t="shared" si="536"/>
        <v/>
      </c>
      <c r="K5776" s="61">
        <f t="array" ref="K5776">(MAX(IF($A5776=InsertVoiceSwitchActivateLOG!A$1:A$7000,InsertVoiceSwitchActivateLOG!H$1:H$7000,0)))</f>
        <v>6.6400000000000001E-2</v>
      </c>
      <c r="L5776" s="61" t="str">
        <f t="shared" si="541"/>
        <v/>
      </c>
      <c r="M5776" s="61">
        <f t="shared" si="539"/>
        <v>25.80000000000382</v>
      </c>
      <c r="N5776" s="59" t="str">
        <f t="shared" si="537"/>
        <v/>
      </c>
      <c r="O5776" s="59" t="str">
        <f t="shared" si="538"/>
        <v/>
      </c>
    </row>
    <row r="5777" spans="1:15" ht="12.5" customHeight="1" x14ac:dyDescent="0.35">
      <c r="A5777" s="2">
        <v>116</v>
      </c>
      <c r="B5777" s="2" t="s">
        <v>54</v>
      </c>
      <c r="C5777" s="69">
        <v>242.23089999999999</v>
      </c>
      <c r="D5777" t="s">
        <v>50</v>
      </c>
      <c r="E5777" s="2" t="s">
        <v>44</v>
      </c>
      <c r="F5777" s="2" t="s">
        <v>55</v>
      </c>
      <c r="G5777" s="2"/>
      <c r="H5777" s="2" t="str">
        <f>IF(OR(G5777="",G5778="",G5779="",G5780=""),"",(SUMIF(A5777:A$7000,A5777,G5777:G$7000)))</f>
        <v/>
      </c>
      <c r="I5777" s="55" t="str">
        <f t="shared" si="540"/>
        <v/>
      </c>
      <c r="J5777" s="61" t="str">
        <f t="shared" ref="J5777:J5840" si="542">IF(L5777="","",(VLOOKUP(A5777,A5777:E12761,5,FALSE)))</f>
        <v/>
      </c>
      <c r="K5777" s="55">
        <f t="array" ref="K5777">(MAX(IF($A5777=InsertVoiceSwitchActivateLOG!A$1:A$7000,InsertVoiceSwitchActivateLOG!H$1:H$7000,0)))</f>
        <v>6.6400000000000001E-2</v>
      </c>
      <c r="L5777" s="55" t="str">
        <f t="shared" si="541"/>
        <v/>
      </c>
      <c r="M5777" s="55">
        <f t="shared" si="539"/>
        <v>21.99999999999136</v>
      </c>
      <c r="N5777" s="59" t="str">
        <f t="shared" ref="N5777:N5840" si="543">IF(AND(G5777&gt;0,G5778&gt;0,G5776&gt;0),A5777,"")</f>
        <v/>
      </c>
      <c r="O5777" s="59" t="str">
        <f t="shared" ref="O5777:O5840" si="544">IF(N5777="","",(IF(G5777&gt;G5778,-1,1)))</f>
        <v/>
      </c>
    </row>
    <row r="5778" spans="1:15" ht="12.5" customHeight="1" x14ac:dyDescent="0.35">
      <c r="A5778" s="61">
        <v>116</v>
      </c>
      <c r="B5778" s="61" t="s">
        <v>54</v>
      </c>
      <c r="C5778" s="70">
        <v>242.25819999999999</v>
      </c>
      <c r="D5778" s="59" t="s">
        <v>50</v>
      </c>
      <c r="E5778" s="61" t="s">
        <v>44</v>
      </c>
      <c r="F5778" s="61" t="s">
        <v>55</v>
      </c>
      <c r="G5778" s="61"/>
      <c r="H5778" s="61" t="str">
        <f>IF(OR(G5778="",G5779="",G5780="",G5781=""),"",(SUMIF(A5778:A$7000,A5778,G5778:G$7000)))</f>
        <v/>
      </c>
      <c r="I5778" s="61" t="str">
        <f t="shared" si="540"/>
        <v/>
      </c>
      <c r="J5778" s="61" t="str">
        <f t="shared" si="542"/>
        <v/>
      </c>
      <c r="K5778" s="61">
        <f t="array" ref="K5778">(MAX(IF($A5778=InsertVoiceSwitchActivateLOG!A$1:A$7000,InsertVoiceSwitchActivateLOG!H$1:H$7000,0)))</f>
        <v>6.6400000000000001E-2</v>
      </c>
      <c r="L5778" s="61" t="str">
        <f t="shared" si="541"/>
        <v/>
      </c>
      <c r="M5778" s="61">
        <f t="shared" ref="M5778:M5841" si="545">IF(A5778=A5777,ABS(C5778-C5777),0)*1000</f>
        <v>27.299999999996771</v>
      </c>
      <c r="N5778" s="59" t="str">
        <f t="shared" si="543"/>
        <v/>
      </c>
      <c r="O5778" s="59" t="str">
        <f t="shared" si="544"/>
        <v/>
      </c>
    </row>
    <row r="5779" spans="1:15" ht="12.5" customHeight="1" x14ac:dyDescent="0.35">
      <c r="A5779" s="2">
        <v>116</v>
      </c>
      <c r="B5779" s="2" t="s">
        <v>54</v>
      </c>
      <c r="C5779" s="69">
        <v>242.28149999999999</v>
      </c>
      <c r="D5779" t="s">
        <v>50</v>
      </c>
      <c r="E5779" s="2" t="s">
        <v>44</v>
      </c>
      <c r="F5779" s="2" t="s">
        <v>55</v>
      </c>
      <c r="G5779" s="2"/>
      <c r="H5779" s="2" t="str">
        <f>IF(OR(G5779="",G5780="",G5781="",G5782=""),"",(SUMIF(A5779:A$7000,A5779,G5779:G$7000)))</f>
        <v/>
      </c>
      <c r="I5779" s="55" t="str">
        <f t="shared" si="540"/>
        <v/>
      </c>
      <c r="J5779" s="61" t="str">
        <f t="shared" si="542"/>
        <v/>
      </c>
      <c r="K5779" s="55">
        <f t="array" ref="K5779">(MAX(IF($A5779=InsertVoiceSwitchActivateLOG!A$1:A$7000,InsertVoiceSwitchActivateLOG!H$1:H$7000,0)))</f>
        <v>6.6400000000000001E-2</v>
      </c>
      <c r="L5779" s="55" t="str">
        <f t="shared" si="541"/>
        <v/>
      </c>
      <c r="M5779" s="55">
        <f t="shared" si="545"/>
        <v>23.300000000006094</v>
      </c>
      <c r="N5779" s="59" t="str">
        <f t="shared" si="543"/>
        <v/>
      </c>
      <c r="O5779" s="59" t="str">
        <f t="shared" si="544"/>
        <v/>
      </c>
    </row>
    <row r="5780" spans="1:15" ht="12.5" customHeight="1" x14ac:dyDescent="0.35">
      <c r="A5780" s="61">
        <v>116</v>
      </c>
      <c r="B5780" s="61" t="s">
        <v>54</v>
      </c>
      <c r="C5780" s="70">
        <v>242.31200000000001</v>
      </c>
      <c r="D5780" s="59" t="s">
        <v>50</v>
      </c>
      <c r="E5780" s="61" t="s">
        <v>44</v>
      </c>
      <c r="F5780" s="61" t="s">
        <v>55</v>
      </c>
      <c r="G5780" s="61"/>
      <c r="H5780" s="61" t="str">
        <f>IF(OR(G5780="",G5781="",G5782="",G5783=""),"",(SUMIF(A5780:A$7000,A5780,G5780:G$7000)))</f>
        <v/>
      </c>
      <c r="I5780" s="61" t="str">
        <f t="shared" si="540"/>
        <v/>
      </c>
      <c r="J5780" s="61" t="str">
        <f t="shared" si="542"/>
        <v/>
      </c>
      <c r="K5780" s="61">
        <f t="array" ref="K5780">(MAX(IF($A5780=InsertVoiceSwitchActivateLOG!A$1:A$7000,InsertVoiceSwitchActivateLOG!H$1:H$7000,0)))</f>
        <v>6.6400000000000001E-2</v>
      </c>
      <c r="L5780" s="61" t="str">
        <f t="shared" si="541"/>
        <v/>
      </c>
      <c r="M5780" s="61">
        <f t="shared" si="545"/>
        <v>30.500000000017735</v>
      </c>
      <c r="N5780" s="59" t="str">
        <f t="shared" si="543"/>
        <v/>
      </c>
      <c r="O5780" s="59" t="str">
        <f t="shared" si="544"/>
        <v/>
      </c>
    </row>
    <row r="5781" spans="1:15" ht="12.5" customHeight="1" x14ac:dyDescent="0.35">
      <c r="A5781" s="2">
        <v>116</v>
      </c>
      <c r="B5781" s="2" t="s">
        <v>54</v>
      </c>
      <c r="C5781" s="69">
        <v>242.3372</v>
      </c>
      <c r="D5781" t="s">
        <v>50</v>
      </c>
      <c r="E5781" s="2" t="s">
        <v>44</v>
      </c>
      <c r="F5781" s="2" t="s">
        <v>55</v>
      </c>
      <c r="G5781" s="2"/>
      <c r="H5781" s="2" t="str">
        <f>IF(OR(G5781="",G5782="",G5783="",G5784=""),"",(SUMIF(A5781:A$7000,A5781,G5781:G$7000)))</f>
        <v/>
      </c>
      <c r="I5781" s="55" t="str">
        <f t="shared" si="540"/>
        <v/>
      </c>
      <c r="J5781" s="61" t="str">
        <f t="shared" si="542"/>
        <v/>
      </c>
      <c r="K5781" s="55">
        <f t="array" ref="K5781">(MAX(IF($A5781=InsertVoiceSwitchActivateLOG!A$1:A$7000,InsertVoiceSwitchActivateLOG!H$1:H$7000,0)))</f>
        <v>6.6400000000000001E-2</v>
      </c>
      <c r="L5781" s="55" t="str">
        <f t="shared" si="541"/>
        <v/>
      </c>
      <c r="M5781" s="55">
        <f t="shared" si="545"/>
        <v>25.199999999983902</v>
      </c>
      <c r="N5781" s="59" t="str">
        <f t="shared" si="543"/>
        <v/>
      </c>
      <c r="O5781" s="59" t="str">
        <f t="shared" si="544"/>
        <v/>
      </c>
    </row>
    <row r="5782" spans="1:15" ht="12.5" customHeight="1" x14ac:dyDescent="0.35">
      <c r="A5782" s="61">
        <v>116</v>
      </c>
      <c r="B5782" s="61" t="s">
        <v>54</v>
      </c>
      <c r="C5782" s="70">
        <v>242.35579999999999</v>
      </c>
      <c r="D5782" s="59" t="s">
        <v>50</v>
      </c>
      <c r="E5782" s="61" t="s">
        <v>44</v>
      </c>
      <c r="F5782" s="61" t="s">
        <v>55</v>
      </c>
      <c r="G5782" s="61"/>
      <c r="H5782" s="61" t="str">
        <f>IF(OR(G5782="",G5783="",G5784="",G5785=""),"",(SUMIF(A5782:A$7000,A5782,G5782:G$7000)))</f>
        <v/>
      </c>
      <c r="I5782" s="61" t="str">
        <f t="shared" si="540"/>
        <v/>
      </c>
      <c r="J5782" s="61" t="str">
        <f t="shared" si="542"/>
        <v/>
      </c>
      <c r="K5782" s="61">
        <f t="array" ref="K5782">(MAX(IF($A5782=InsertVoiceSwitchActivateLOG!A$1:A$7000,InsertVoiceSwitchActivateLOG!H$1:H$7000,0)))</f>
        <v>6.6400000000000001E-2</v>
      </c>
      <c r="L5782" s="61" t="str">
        <f t="shared" si="541"/>
        <v/>
      </c>
      <c r="M5782" s="61">
        <f t="shared" si="545"/>
        <v>18.599999999992178</v>
      </c>
      <c r="N5782" s="59" t="str">
        <f t="shared" si="543"/>
        <v/>
      </c>
      <c r="O5782" s="59" t="str">
        <f t="shared" si="544"/>
        <v/>
      </c>
    </row>
    <row r="5783" spans="1:15" ht="12.5" customHeight="1" x14ac:dyDescent="0.35">
      <c r="A5783" s="2">
        <v>116</v>
      </c>
      <c r="B5783" s="2" t="s">
        <v>54</v>
      </c>
      <c r="C5783" s="69">
        <v>242.3751</v>
      </c>
      <c r="D5783" t="s">
        <v>50</v>
      </c>
      <c r="E5783" s="2" t="s">
        <v>44</v>
      </c>
      <c r="F5783" s="2" t="s">
        <v>55</v>
      </c>
      <c r="G5783" s="2"/>
      <c r="H5783" s="2" t="str">
        <f>IF(OR(G5783="",G5784="",G5785="",G5786=""),"",(SUMIF(A5783:A$7000,A5783,G5783:G$7000)))</f>
        <v/>
      </c>
      <c r="I5783" s="55" t="str">
        <f t="shared" si="540"/>
        <v/>
      </c>
      <c r="J5783" s="61" t="str">
        <f t="shared" si="542"/>
        <v/>
      </c>
      <c r="K5783" s="55">
        <f t="array" ref="K5783">(MAX(IF($A5783=InsertVoiceSwitchActivateLOG!A$1:A$7000,InsertVoiceSwitchActivateLOG!H$1:H$7000,0)))</f>
        <v>6.6400000000000001E-2</v>
      </c>
      <c r="L5783" s="55" t="str">
        <f t="shared" si="541"/>
        <v/>
      </c>
      <c r="M5783" s="55">
        <f t="shared" si="545"/>
        <v>19.300000000015416</v>
      </c>
      <c r="N5783" s="59" t="str">
        <f t="shared" si="543"/>
        <v/>
      </c>
      <c r="O5783" s="59" t="str">
        <f t="shared" si="544"/>
        <v/>
      </c>
    </row>
    <row r="5784" spans="1:15" ht="12.5" customHeight="1" x14ac:dyDescent="0.35">
      <c r="A5784" s="61">
        <v>116</v>
      </c>
      <c r="B5784" s="61" t="s">
        <v>54</v>
      </c>
      <c r="C5784" s="70">
        <v>242.39410000000001</v>
      </c>
      <c r="D5784" s="59" t="s">
        <v>50</v>
      </c>
      <c r="E5784" s="61" t="s">
        <v>44</v>
      </c>
      <c r="F5784" s="61" t="s">
        <v>55</v>
      </c>
      <c r="G5784" s="61"/>
      <c r="H5784" s="61" t="str">
        <f>IF(OR(G5784="",G5785="",G5786="",G5787=""),"",(SUMIF(A5784:A$7000,A5784,G5784:G$7000)))</f>
        <v/>
      </c>
      <c r="I5784" s="61" t="str">
        <f t="shared" si="540"/>
        <v/>
      </c>
      <c r="J5784" s="61" t="str">
        <f t="shared" si="542"/>
        <v/>
      </c>
      <c r="K5784" s="61">
        <f t="array" ref="K5784">(MAX(IF($A5784=InsertVoiceSwitchActivateLOG!A$1:A$7000,InsertVoiceSwitchActivateLOG!H$1:H$7000,0)))</f>
        <v>6.6400000000000001E-2</v>
      </c>
      <c r="L5784" s="61" t="str">
        <f t="shared" si="541"/>
        <v/>
      </c>
      <c r="M5784" s="61">
        <f t="shared" si="545"/>
        <v>19.000000000005457</v>
      </c>
      <c r="N5784" s="59" t="str">
        <f t="shared" si="543"/>
        <v/>
      </c>
      <c r="O5784" s="59" t="str">
        <f t="shared" si="544"/>
        <v/>
      </c>
    </row>
    <row r="5785" spans="1:15" ht="12.5" customHeight="1" x14ac:dyDescent="0.35">
      <c r="A5785" s="2">
        <v>116</v>
      </c>
      <c r="B5785" s="2" t="s">
        <v>54</v>
      </c>
      <c r="C5785" s="69">
        <v>242.4162</v>
      </c>
      <c r="D5785" t="s">
        <v>50</v>
      </c>
      <c r="E5785" s="2" t="s">
        <v>44</v>
      </c>
      <c r="F5785" s="2" t="s">
        <v>55</v>
      </c>
      <c r="G5785" s="2"/>
      <c r="H5785" s="2" t="str">
        <f>IF(OR(G5785="",G5786="",G5787="",G5788=""),"",(SUMIF(A5785:A$7000,A5785,G5785:G$7000)))</f>
        <v/>
      </c>
      <c r="I5785" s="55" t="str">
        <f t="shared" si="540"/>
        <v/>
      </c>
      <c r="J5785" s="61" t="str">
        <f t="shared" si="542"/>
        <v/>
      </c>
      <c r="K5785" s="55">
        <f t="array" ref="K5785">(MAX(IF($A5785=InsertVoiceSwitchActivateLOG!A$1:A$7000,InsertVoiceSwitchActivateLOG!H$1:H$7000,0)))</f>
        <v>6.6400000000000001E-2</v>
      </c>
      <c r="L5785" s="55" t="str">
        <f t="shared" si="541"/>
        <v/>
      </c>
      <c r="M5785" s="55">
        <f t="shared" si="545"/>
        <v>22.099999999994679</v>
      </c>
      <c r="N5785" s="59" t="str">
        <f t="shared" si="543"/>
        <v/>
      </c>
      <c r="O5785" s="59" t="str">
        <f t="shared" si="544"/>
        <v/>
      </c>
    </row>
    <row r="5786" spans="1:15" ht="12.5" customHeight="1" x14ac:dyDescent="0.35">
      <c r="A5786" s="61">
        <v>116</v>
      </c>
      <c r="B5786" s="61" t="s">
        <v>54</v>
      </c>
      <c r="C5786" s="70">
        <v>242.4401</v>
      </c>
      <c r="D5786" s="59" t="s">
        <v>50</v>
      </c>
      <c r="E5786" s="61" t="s">
        <v>44</v>
      </c>
      <c r="F5786" s="61" t="s">
        <v>55</v>
      </c>
      <c r="G5786" s="61"/>
      <c r="H5786" s="61" t="str">
        <f>IF(OR(G5786="",G5787="",G5788="",G5789=""),"",(SUMIF(A5786:A$7000,A5786,G5786:G$7000)))</f>
        <v/>
      </c>
      <c r="I5786" s="61" t="str">
        <f t="shared" ref="I5786:I5849" si="546">IF(L5786="","",A5786)</f>
        <v/>
      </c>
      <c r="J5786" s="61" t="str">
        <f t="shared" si="542"/>
        <v/>
      </c>
      <c r="K5786" s="61">
        <f t="array" ref="K5786">(MAX(IF($A5786=InsertVoiceSwitchActivateLOG!A$1:A$7000,InsertVoiceSwitchActivateLOG!H$1:H$7000,0)))</f>
        <v>6.6400000000000001E-2</v>
      </c>
      <c r="L5786" s="61" t="str">
        <f t="shared" ref="L5786:L5849" si="547">IF(H5786="","",IF(AND(H5785="",H5784="",H5783=""),C5786,""))</f>
        <v/>
      </c>
      <c r="M5786" s="61">
        <f t="shared" si="545"/>
        <v>23.89999999999759</v>
      </c>
      <c r="N5786" s="59" t="str">
        <f t="shared" si="543"/>
        <v/>
      </c>
      <c r="O5786" s="59" t="str">
        <f t="shared" si="544"/>
        <v/>
      </c>
    </row>
    <row r="5787" spans="1:15" ht="12.5" customHeight="1" x14ac:dyDescent="0.35">
      <c r="A5787" s="2">
        <v>116</v>
      </c>
      <c r="B5787" s="2" t="s">
        <v>54</v>
      </c>
      <c r="C5787" s="69">
        <v>242.4735</v>
      </c>
      <c r="D5787" t="s">
        <v>50</v>
      </c>
      <c r="E5787" s="2" t="s">
        <v>44</v>
      </c>
      <c r="F5787" s="2" t="s">
        <v>55</v>
      </c>
      <c r="G5787" s="2"/>
      <c r="H5787" s="2" t="str">
        <f>IF(OR(G5787="",G5788="",G5789="",G5790=""),"",(SUMIF(A5787:A$7000,A5787,G5787:G$7000)))</f>
        <v/>
      </c>
      <c r="I5787" s="55" t="str">
        <f t="shared" si="546"/>
        <v/>
      </c>
      <c r="J5787" s="61" t="str">
        <f t="shared" si="542"/>
        <v/>
      </c>
      <c r="K5787" s="55">
        <f t="array" ref="K5787">(MAX(IF($A5787=InsertVoiceSwitchActivateLOG!A$1:A$7000,InsertVoiceSwitchActivateLOG!H$1:H$7000,0)))</f>
        <v>6.6400000000000001E-2</v>
      </c>
      <c r="L5787" s="55" t="str">
        <f t="shared" si="547"/>
        <v/>
      </c>
      <c r="M5787" s="55">
        <f t="shared" si="545"/>
        <v>33.400000000000318</v>
      </c>
      <c r="N5787" s="59" t="str">
        <f t="shared" si="543"/>
        <v/>
      </c>
      <c r="O5787" s="59" t="str">
        <f t="shared" si="544"/>
        <v/>
      </c>
    </row>
    <row r="5788" spans="1:15" ht="12.5" customHeight="1" x14ac:dyDescent="0.35">
      <c r="A5788" s="61">
        <v>116</v>
      </c>
      <c r="B5788" s="61" t="s">
        <v>54</v>
      </c>
      <c r="C5788" s="70">
        <v>242.51329999999999</v>
      </c>
      <c r="D5788" s="59" t="s">
        <v>50</v>
      </c>
      <c r="E5788" s="61" t="s">
        <v>44</v>
      </c>
      <c r="F5788" s="61" t="s">
        <v>55</v>
      </c>
      <c r="G5788" s="61"/>
      <c r="H5788" s="61" t="str">
        <f>IF(OR(G5788="",G5789="",G5790="",G5791=""),"",(SUMIF(A5788:A$7000,A5788,G5788:G$7000)))</f>
        <v/>
      </c>
      <c r="I5788" s="61" t="str">
        <f t="shared" si="546"/>
        <v/>
      </c>
      <c r="J5788" s="61" t="str">
        <f t="shared" si="542"/>
        <v/>
      </c>
      <c r="K5788" s="61">
        <f t="array" ref="K5788">(MAX(IF($A5788=InsertVoiceSwitchActivateLOG!A$1:A$7000,InsertVoiceSwitchActivateLOG!H$1:H$7000,0)))</f>
        <v>6.6400000000000001E-2</v>
      </c>
      <c r="L5788" s="61" t="str">
        <f t="shared" si="547"/>
        <v/>
      </c>
      <c r="M5788" s="61">
        <f t="shared" si="545"/>
        <v>39.799999999985403</v>
      </c>
      <c r="N5788" s="59" t="str">
        <f t="shared" si="543"/>
        <v/>
      </c>
      <c r="O5788" s="59" t="str">
        <f t="shared" si="544"/>
        <v/>
      </c>
    </row>
    <row r="5789" spans="1:15" ht="12.5" customHeight="1" x14ac:dyDescent="0.35">
      <c r="A5789" s="2">
        <v>116</v>
      </c>
      <c r="B5789" s="2" t="s">
        <v>54</v>
      </c>
      <c r="C5789" s="69">
        <v>242.53569999999999</v>
      </c>
      <c r="D5789" t="s">
        <v>50</v>
      </c>
      <c r="E5789" s="2" t="s">
        <v>44</v>
      </c>
      <c r="F5789" s="2" t="s">
        <v>55</v>
      </c>
      <c r="G5789" s="2"/>
      <c r="H5789" s="2" t="str">
        <f>IF(OR(G5789="",G5790="",G5791="",G5792=""),"",(SUMIF(A5789:A$7000,A5789,G5789:G$7000)))</f>
        <v/>
      </c>
      <c r="I5789" s="55" t="str">
        <f t="shared" si="546"/>
        <v/>
      </c>
      <c r="J5789" s="61" t="str">
        <f t="shared" si="542"/>
        <v/>
      </c>
      <c r="K5789" s="55">
        <f t="array" ref="K5789">(MAX(IF($A5789=InsertVoiceSwitchActivateLOG!A$1:A$7000,InsertVoiceSwitchActivateLOG!H$1:H$7000,0)))</f>
        <v>6.6400000000000001E-2</v>
      </c>
      <c r="L5789" s="55" t="str">
        <f t="shared" si="547"/>
        <v/>
      </c>
      <c r="M5789" s="55">
        <f t="shared" si="545"/>
        <v>22.400000000004638</v>
      </c>
      <c r="N5789" s="59" t="str">
        <f t="shared" si="543"/>
        <v/>
      </c>
      <c r="O5789" s="59" t="str">
        <f t="shared" si="544"/>
        <v/>
      </c>
    </row>
    <row r="5790" spans="1:15" ht="12.5" customHeight="1" x14ac:dyDescent="0.35">
      <c r="A5790" s="61">
        <v>116</v>
      </c>
      <c r="B5790" s="61" t="s">
        <v>54</v>
      </c>
      <c r="C5790" s="70">
        <v>242.55549999999999</v>
      </c>
      <c r="D5790" s="59" t="s">
        <v>50</v>
      </c>
      <c r="E5790" s="61" t="s">
        <v>44</v>
      </c>
      <c r="F5790" s="61" t="s">
        <v>55</v>
      </c>
      <c r="G5790" s="61"/>
      <c r="H5790" s="61" t="str">
        <f>IF(OR(G5790="",G5791="",G5792="",G5793=""),"",(SUMIF(A5790:A$7000,A5790,G5790:G$7000)))</f>
        <v/>
      </c>
      <c r="I5790" s="61" t="str">
        <f t="shared" si="546"/>
        <v/>
      </c>
      <c r="J5790" s="61" t="str">
        <f t="shared" si="542"/>
        <v/>
      </c>
      <c r="K5790" s="61">
        <f t="array" ref="K5790">(MAX(IF($A5790=InsertVoiceSwitchActivateLOG!A$1:A$7000,InsertVoiceSwitchActivateLOG!H$1:H$7000,0)))</f>
        <v>6.6400000000000001E-2</v>
      </c>
      <c r="L5790" s="61" t="str">
        <f t="shared" si="547"/>
        <v/>
      </c>
      <c r="M5790" s="61">
        <f t="shared" si="545"/>
        <v>19.800000000003593</v>
      </c>
      <c r="N5790" s="59" t="str">
        <f t="shared" si="543"/>
        <v/>
      </c>
      <c r="O5790" s="59" t="str">
        <f t="shared" si="544"/>
        <v/>
      </c>
    </row>
    <row r="5791" spans="1:15" ht="12.5" customHeight="1" x14ac:dyDescent="0.35">
      <c r="A5791" s="2">
        <v>116</v>
      </c>
      <c r="B5791" s="2" t="s">
        <v>54</v>
      </c>
      <c r="C5791" s="69">
        <v>242.5753</v>
      </c>
      <c r="D5791" t="s">
        <v>50</v>
      </c>
      <c r="E5791" s="2" t="s">
        <v>44</v>
      </c>
      <c r="F5791" s="2" t="s">
        <v>55</v>
      </c>
      <c r="G5791" s="2"/>
      <c r="H5791" s="2" t="str">
        <f>IF(OR(G5791="",G5792="",G5793="",G5794=""),"",(SUMIF(A5791:A$7000,A5791,G5791:G$7000)))</f>
        <v/>
      </c>
      <c r="I5791" s="55" t="str">
        <f t="shared" si="546"/>
        <v/>
      </c>
      <c r="J5791" s="61" t="str">
        <f t="shared" si="542"/>
        <v/>
      </c>
      <c r="K5791" s="55">
        <f t="array" ref="K5791">(MAX(IF($A5791=InsertVoiceSwitchActivateLOG!A$1:A$7000,InsertVoiceSwitchActivateLOG!H$1:H$7000,0)))</f>
        <v>6.6400000000000001E-2</v>
      </c>
      <c r="L5791" s="55" t="str">
        <f t="shared" si="547"/>
        <v/>
      </c>
      <c r="M5791" s="55">
        <f t="shared" si="545"/>
        <v>19.800000000003593</v>
      </c>
      <c r="N5791" s="59" t="str">
        <f t="shared" si="543"/>
        <v/>
      </c>
      <c r="O5791" s="59" t="str">
        <f t="shared" si="544"/>
        <v/>
      </c>
    </row>
    <row r="5792" spans="1:15" ht="12.5" customHeight="1" x14ac:dyDescent="0.35">
      <c r="A5792" s="61">
        <v>116</v>
      </c>
      <c r="B5792" s="61" t="s">
        <v>54</v>
      </c>
      <c r="C5792" s="70">
        <v>242.5975</v>
      </c>
      <c r="D5792" s="59" t="s">
        <v>50</v>
      </c>
      <c r="E5792" s="61" t="s">
        <v>44</v>
      </c>
      <c r="F5792" s="61" t="s">
        <v>55</v>
      </c>
      <c r="G5792" s="61"/>
      <c r="H5792" s="61" t="str">
        <f>IF(OR(G5792="",G5793="",G5794="",G5795=""),"",(SUMIF(A5792:A$7000,A5792,G5792:G$7000)))</f>
        <v/>
      </c>
      <c r="I5792" s="61" t="str">
        <f t="shared" si="546"/>
        <v/>
      </c>
      <c r="J5792" s="61" t="str">
        <f t="shared" si="542"/>
        <v/>
      </c>
      <c r="K5792" s="61">
        <f t="array" ref="K5792">(MAX(IF($A5792=InsertVoiceSwitchActivateLOG!A$1:A$7000,InsertVoiceSwitchActivateLOG!H$1:H$7000,0)))</f>
        <v>6.6400000000000001E-2</v>
      </c>
      <c r="L5792" s="61" t="str">
        <f t="shared" si="547"/>
        <v/>
      </c>
      <c r="M5792" s="61">
        <f t="shared" si="545"/>
        <v>22.199999999997999</v>
      </c>
      <c r="N5792" s="59" t="str">
        <f t="shared" si="543"/>
        <v/>
      </c>
      <c r="O5792" s="59" t="str">
        <f t="shared" si="544"/>
        <v/>
      </c>
    </row>
    <row r="5793" spans="1:15" ht="12.5" customHeight="1" x14ac:dyDescent="0.35">
      <c r="A5793" s="2">
        <v>116</v>
      </c>
      <c r="B5793" s="2" t="s">
        <v>56</v>
      </c>
      <c r="C5793" s="69">
        <v>242.6234</v>
      </c>
      <c r="D5793" t="s">
        <v>50</v>
      </c>
      <c r="E5793" s="2" t="s">
        <v>44</v>
      </c>
      <c r="F5793" s="2" t="s">
        <v>55</v>
      </c>
      <c r="G5793" s="2">
        <v>1E-3</v>
      </c>
      <c r="H5793" s="2">
        <f>IF(OR(G5793="",G5794="",G5795="",G5796=""),"",(SUMIF(A5793:A$7000,A5793,G5793:G$7000)))</f>
        <v>6.6400000000000001E-2</v>
      </c>
      <c r="I5793" s="55">
        <f t="shared" si="546"/>
        <v>116</v>
      </c>
      <c r="J5793" s="61" t="str">
        <f t="shared" si="542"/>
        <v>TaskC</v>
      </c>
      <c r="K5793" s="55">
        <f t="array" ref="K5793">(MAX(IF($A5793=InsertVoiceSwitchActivateLOG!A$1:A$7000,InsertVoiceSwitchActivateLOG!H$1:H$7000,0)))</f>
        <v>6.6400000000000001E-2</v>
      </c>
      <c r="L5793" s="55">
        <f t="shared" si="547"/>
        <v>242.6234</v>
      </c>
      <c r="M5793" s="55">
        <f t="shared" si="545"/>
        <v>25.90000000000714</v>
      </c>
      <c r="N5793" s="59" t="str">
        <f t="shared" si="543"/>
        <v/>
      </c>
      <c r="O5793" s="59" t="str">
        <f t="shared" si="544"/>
        <v/>
      </c>
    </row>
    <row r="5794" spans="1:15" ht="12.5" customHeight="1" x14ac:dyDescent="0.35">
      <c r="A5794" s="61">
        <v>116</v>
      </c>
      <c r="B5794" s="61" t="s">
        <v>54</v>
      </c>
      <c r="C5794" s="70">
        <v>242.64439999999999</v>
      </c>
      <c r="D5794" s="59" t="s">
        <v>50</v>
      </c>
      <c r="E5794" s="61" t="s">
        <v>44</v>
      </c>
      <c r="F5794" s="61" t="s">
        <v>55</v>
      </c>
      <c r="G5794" s="61">
        <v>8.9999999999999998E-4</v>
      </c>
      <c r="H5794" s="61">
        <f>IF(OR(G5794="",G5795="",G5796="",G5797=""),"",(SUMIF(A5794:A$7000,A5794,G5794:G$7000)))</f>
        <v>6.54E-2</v>
      </c>
      <c r="I5794" s="61" t="str">
        <f t="shared" si="546"/>
        <v/>
      </c>
      <c r="J5794" s="61" t="str">
        <f t="shared" si="542"/>
        <v/>
      </c>
      <c r="K5794" s="61">
        <f t="array" ref="K5794">(MAX(IF($A5794=InsertVoiceSwitchActivateLOG!A$1:A$7000,InsertVoiceSwitchActivateLOG!H$1:H$7000,0)))</f>
        <v>6.6400000000000001E-2</v>
      </c>
      <c r="L5794" s="61" t="str">
        <f t="shared" si="547"/>
        <v/>
      </c>
      <c r="M5794" s="61">
        <f t="shared" si="545"/>
        <v>20.999999999986585</v>
      </c>
      <c r="N5794" s="59">
        <f t="shared" si="543"/>
        <v>116</v>
      </c>
      <c r="O5794" s="59">
        <f t="shared" si="544"/>
        <v>-1</v>
      </c>
    </row>
    <row r="5795" spans="1:15" ht="12.5" customHeight="1" x14ac:dyDescent="0.35">
      <c r="A5795" s="2">
        <v>116</v>
      </c>
      <c r="B5795" s="2" t="s">
        <v>54</v>
      </c>
      <c r="C5795" s="69">
        <v>242.66739999999999</v>
      </c>
      <c r="D5795" t="s">
        <v>50</v>
      </c>
      <c r="E5795" s="2" t="s">
        <v>44</v>
      </c>
      <c r="F5795" s="2" t="s">
        <v>55</v>
      </c>
      <c r="G5795" s="2">
        <v>5.9999999999999995E-4</v>
      </c>
      <c r="H5795" s="2">
        <f>IF(OR(G5795="",G5796="",G5797="",G5798=""),"",(SUMIF(A5795:A$7000,A5795,G5795:G$7000)))</f>
        <v>6.4500000000000002E-2</v>
      </c>
      <c r="I5795" s="55" t="str">
        <f t="shared" si="546"/>
        <v/>
      </c>
      <c r="J5795" s="61" t="str">
        <f t="shared" si="542"/>
        <v/>
      </c>
      <c r="K5795" s="55">
        <f t="array" ref="K5795">(MAX(IF($A5795=InsertVoiceSwitchActivateLOG!A$1:A$7000,InsertVoiceSwitchActivateLOG!H$1:H$7000,0)))</f>
        <v>6.6400000000000001E-2</v>
      </c>
      <c r="L5795" s="55" t="str">
        <f t="shared" si="547"/>
        <v/>
      </c>
      <c r="M5795" s="55">
        <f t="shared" si="545"/>
        <v>22.999999999996135</v>
      </c>
      <c r="N5795" s="59">
        <f t="shared" si="543"/>
        <v>116</v>
      </c>
      <c r="O5795" s="59">
        <f t="shared" si="544"/>
        <v>1</v>
      </c>
    </row>
    <row r="5796" spans="1:15" ht="12.5" customHeight="1" x14ac:dyDescent="0.35">
      <c r="A5796" s="61">
        <v>116</v>
      </c>
      <c r="B5796" s="61" t="s">
        <v>54</v>
      </c>
      <c r="C5796" s="70">
        <v>242.68780000000001</v>
      </c>
      <c r="D5796" s="59" t="s">
        <v>50</v>
      </c>
      <c r="E5796" s="61" t="s">
        <v>44</v>
      </c>
      <c r="F5796" s="61" t="s">
        <v>55</v>
      </c>
      <c r="G5796" s="61">
        <v>5.9999999999999995E-4</v>
      </c>
      <c r="H5796" s="61">
        <f>IF(OR(G5796="",G5797="",G5798="",G5799=""),"",(SUMIF(A5796:A$7000,A5796,G5796:G$7000)))</f>
        <v>6.3899999999999998E-2</v>
      </c>
      <c r="I5796" s="61" t="str">
        <f t="shared" si="546"/>
        <v/>
      </c>
      <c r="J5796" s="61" t="str">
        <f t="shared" si="542"/>
        <v/>
      </c>
      <c r="K5796" s="61">
        <f t="array" ref="K5796">(MAX(IF($A5796=InsertVoiceSwitchActivateLOG!A$1:A$7000,InsertVoiceSwitchActivateLOG!H$1:H$7000,0)))</f>
        <v>6.6400000000000001E-2</v>
      </c>
      <c r="L5796" s="61" t="str">
        <f t="shared" si="547"/>
        <v/>
      </c>
      <c r="M5796" s="61">
        <f t="shared" si="545"/>
        <v>20.40000000002351</v>
      </c>
      <c r="N5796" s="59">
        <f t="shared" si="543"/>
        <v>116</v>
      </c>
      <c r="O5796" s="59">
        <f t="shared" si="544"/>
        <v>1</v>
      </c>
    </row>
    <row r="5797" spans="1:15" ht="12.5" customHeight="1" x14ac:dyDescent="0.35">
      <c r="A5797" s="2">
        <v>116</v>
      </c>
      <c r="B5797" s="2" t="s">
        <v>56</v>
      </c>
      <c r="C5797" s="69">
        <v>242.7131</v>
      </c>
      <c r="D5797" t="s">
        <v>50</v>
      </c>
      <c r="E5797" s="2" t="s">
        <v>44</v>
      </c>
      <c r="F5797" s="2" t="s">
        <v>55</v>
      </c>
      <c r="G5797" s="2">
        <v>2.0999999999999999E-3</v>
      </c>
      <c r="H5797" s="2">
        <f>IF(OR(G5797="",G5798="",G5799="",G5800=""),"",(SUMIF(A5797:A$7000,A5797,G5797:G$7000)))</f>
        <v>6.3300000000000009E-2</v>
      </c>
      <c r="I5797" s="55" t="str">
        <f t="shared" si="546"/>
        <v/>
      </c>
      <c r="J5797" s="61" t="str">
        <f t="shared" si="542"/>
        <v/>
      </c>
      <c r="K5797" s="55">
        <f t="array" ref="K5797">(MAX(IF($A5797=InsertVoiceSwitchActivateLOG!A$1:A$7000,InsertVoiceSwitchActivateLOG!H$1:H$7000,0)))</f>
        <v>6.6400000000000001E-2</v>
      </c>
      <c r="L5797" s="55" t="str">
        <f t="shared" si="547"/>
        <v/>
      </c>
      <c r="M5797" s="55">
        <f t="shared" si="545"/>
        <v>25.299999999987222</v>
      </c>
      <c r="N5797" s="59">
        <f t="shared" si="543"/>
        <v>116</v>
      </c>
      <c r="O5797" s="59">
        <f t="shared" si="544"/>
        <v>1</v>
      </c>
    </row>
    <row r="5798" spans="1:15" ht="12.5" customHeight="1" x14ac:dyDescent="0.35">
      <c r="A5798" s="61">
        <v>116</v>
      </c>
      <c r="B5798" s="61" t="s">
        <v>56</v>
      </c>
      <c r="C5798" s="70">
        <v>242.7336</v>
      </c>
      <c r="D5798" s="59" t="s">
        <v>50</v>
      </c>
      <c r="E5798" s="61" t="s">
        <v>44</v>
      </c>
      <c r="F5798" s="61" t="s">
        <v>55</v>
      </c>
      <c r="G5798" s="61">
        <v>2.2000000000000001E-3</v>
      </c>
      <c r="H5798" s="61">
        <f>IF(OR(G5798="",G5799="",G5800="",G5801=""),"",(SUMIF(A5798:A$7000,A5798,G5798:G$7000)))</f>
        <v>6.1199999999999997E-2</v>
      </c>
      <c r="I5798" s="61" t="str">
        <f t="shared" si="546"/>
        <v/>
      </c>
      <c r="J5798" s="61" t="str">
        <f t="shared" si="542"/>
        <v/>
      </c>
      <c r="K5798" s="61">
        <f t="array" ref="K5798">(MAX(IF($A5798=InsertVoiceSwitchActivateLOG!A$1:A$7000,InsertVoiceSwitchActivateLOG!H$1:H$7000,0)))</f>
        <v>6.6400000000000001E-2</v>
      </c>
      <c r="L5798" s="61" t="str">
        <f t="shared" si="547"/>
        <v/>
      </c>
      <c r="M5798" s="61">
        <f t="shared" si="545"/>
        <v>20.499999999998408</v>
      </c>
      <c r="N5798" s="59">
        <f t="shared" si="543"/>
        <v>116</v>
      </c>
      <c r="O5798" s="59">
        <f t="shared" si="544"/>
        <v>1</v>
      </c>
    </row>
    <row r="5799" spans="1:15" ht="12.5" customHeight="1" x14ac:dyDescent="0.35">
      <c r="A5799" s="2">
        <v>116</v>
      </c>
      <c r="B5799" s="2" t="s">
        <v>56</v>
      </c>
      <c r="C5799" s="69">
        <v>242.75989999999999</v>
      </c>
      <c r="D5799" t="s">
        <v>50</v>
      </c>
      <c r="E5799" s="2" t="s">
        <v>44</v>
      </c>
      <c r="F5799" s="2" t="s">
        <v>55</v>
      </c>
      <c r="G5799" s="2">
        <v>2.8999999999999998E-3</v>
      </c>
      <c r="H5799" s="2">
        <f>IF(OR(G5799="",G5800="",G5801="",G5802=""),"",(SUMIF(A5799:A$7000,A5799,G5799:G$7000)))</f>
        <v>5.8999999999999997E-2</v>
      </c>
      <c r="I5799" s="55" t="str">
        <f t="shared" si="546"/>
        <v/>
      </c>
      <c r="J5799" s="61" t="str">
        <f t="shared" si="542"/>
        <v/>
      </c>
      <c r="K5799" s="55">
        <f t="array" ref="K5799">(MAX(IF($A5799=InsertVoiceSwitchActivateLOG!A$1:A$7000,InsertVoiceSwitchActivateLOG!H$1:H$7000,0)))</f>
        <v>6.6400000000000001E-2</v>
      </c>
      <c r="L5799" s="55" t="str">
        <f t="shared" si="547"/>
        <v/>
      </c>
      <c r="M5799" s="55">
        <f t="shared" si="545"/>
        <v>26.299999999991996</v>
      </c>
      <c r="N5799" s="59">
        <f t="shared" si="543"/>
        <v>116</v>
      </c>
      <c r="O5799" s="59">
        <f t="shared" si="544"/>
        <v>-1</v>
      </c>
    </row>
    <row r="5800" spans="1:15" ht="12.5" customHeight="1" x14ac:dyDescent="0.35">
      <c r="A5800" s="61">
        <v>116</v>
      </c>
      <c r="B5800" s="61" t="s">
        <v>56</v>
      </c>
      <c r="C5800" s="70">
        <v>242.7807</v>
      </c>
      <c r="D5800" s="59" t="s">
        <v>50</v>
      </c>
      <c r="E5800" s="61" t="s">
        <v>44</v>
      </c>
      <c r="F5800" s="61" t="s">
        <v>55</v>
      </c>
      <c r="G5800" s="61">
        <v>1.2999999999999999E-3</v>
      </c>
      <c r="H5800" s="61">
        <f>IF(OR(G5800="",G5801="",G5802="",G5803=""),"",(SUMIF(A5800:A$7000,A5800,G5800:G$7000)))</f>
        <v>5.6099999999999997E-2</v>
      </c>
      <c r="I5800" s="61" t="str">
        <f t="shared" si="546"/>
        <v/>
      </c>
      <c r="J5800" s="61" t="str">
        <f t="shared" si="542"/>
        <v/>
      </c>
      <c r="K5800" s="61">
        <f t="array" ref="K5800">(MAX(IF($A5800=InsertVoiceSwitchActivateLOG!A$1:A$7000,InsertVoiceSwitchActivateLOG!H$1:H$7000,0)))</f>
        <v>6.6400000000000001E-2</v>
      </c>
      <c r="L5800" s="61" t="str">
        <f t="shared" si="547"/>
        <v/>
      </c>
      <c r="M5800" s="61">
        <f t="shared" si="545"/>
        <v>20.800000000008367</v>
      </c>
      <c r="N5800" s="59">
        <f t="shared" si="543"/>
        <v>116</v>
      </c>
      <c r="O5800" s="59">
        <f t="shared" si="544"/>
        <v>-1</v>
      </c>
    </row>
    <row r="5801" spans="1:15" ht="12.5" customHeight="1" x14ac:dyDescent="0.35">
      <c r="A5801" s="2">
        <v>116</v>
      </c>
      <c r="B5801" s="2" t="s">
        <v>54</v>
      </c>
      <c r="C5801" s="69">
        <v>242.8049</v>
      </c>
      <c r="D5801" t="s">
        <v>50</v>
      </c>
      <c r="E5801" s="2" t="s">
        <v>44</v>
      </c>
      <c r="F5801" s="2" t="s">
        <v>55</v>
      </c>
      <c r="G5801" s="2">
        <v>5.0000000000000001E-4</v>
      </c>
      <c r="H5801" s="2">
        <f>IF(OR(G5801="",G5802="",G5803="",G5804=""),"",(SUMIF(A5801:A$7000,A5801,G5801:G$7000)))</f>
        <v>5.4800000000000001E-2</v>
      </c>
      <c r="I5801" s="55" t="str">
        <f t="shared" si="546"/>
        <v/>
      </c>
      <c r="J5801" s="61" t="str">
        <f t="shared" si="542"/>
        <v/>
      </c>
      <c r="K5801" s="55">
        <f t="array" ref="K5801">(MAX(IF($A5801=InsertVoiceSwitchActivateLOG!A$1:A$7000,InsertVoiceSwitchActivateLOG!H$1:H$7000,0)))</f>
        <v>6.6400000000000001E-2</v>
      </c>
      <c r="L5801" s="55" t="str">
        <f t="shared" si="547"/>
        <v/>
      </c>
      <c r="M5801" s="55">
        <f t="shared" si="545"/>
        <v>24.200000000007549</v>
      </c>
      <c r="N5801" s="59">
        <f t="shared" si="543"/>
        <v>116</v>
      </c>
      <c r="O5801" s="59">
        <f t="shared" si="544"/>
        <v>-1</v>
      </c>
    </row>
    <row r="5802" spans="1:15" ht="12.5" customHeight="1" x14ac:dyDescent="0.35">
      <c r="A5802" s="61">
        <v>116</v>
      </c>
      <c r="B5802" s="61" t="s">
        <v>54</v>
      </c>
      <c r="C5802" s="70">
        <v>242.82480000000001</v>
      </c>
      <c r="D5802" s="59" t="s">
        <v>50</v>
      </c>
      <c r="E5802" s="61" t="s">
        <v>44</v>
      </c>
      <c r="F5802" s="61" t="s">
        <v>55</v>
      </c>
      <c r="G5802" s="61">
        <v>2.0000000000000001E-4</v>
      </c>
      <c r="H5802" s="61">
        <f>IF(OR(G5802="",G5803="",G5804="",G5805=""),"",(SUMIF(A5802:A$7000,A5802,G5802:G$7000)))</f>
        <v>5.4300000000000001E-2</v>
      </c>
      <c r="I5802" s="61" t="str">
        <f t="shared" si="546"/>
        <v/>
      </c>
      <c r="J5802" s="61" t="str">
        <f t="shared" si="542"/>
        <v/>
      </c>
      <c r="K5802" s="61">
        <f t="array" ref="K5802">(MAX(IF($A5802=InsertVoiceSwitchActivateLOG!A$1:A$7000,InsertVoiceSwitchActivateLOG!H$1:H$7000,0)))</f>
        <v>6.6400000000000001E-2</v>
      </c>
      <c r="L5802" s="61" t="str">
        <f t="shared" si="547"/>
        <v/>
      </c>
      <c r="M5802" s="61">
        <f t="shared" si="545"/>
        <v>19.900000000006912</v>
      </c>
      <c r="N5802" s="59">
        <f t="shared" si="543"/>
        <v>116</v>
      </c>
      <c r="O5802" s="59">
        <f t="shared" si="544"/>
        <v>1</v>
      </c>
    </row>
    <row r="5803" spans="1:15" ht="12.5" customHeight="1" x14ac:dyDescent="0.35">
      <c r="A5803" s="2">
        <v>116</v>
      </c>
      <c r="B5803" s="2" t="s">
        <v>56</v>
      </c>
      <c r="C5803" s="69">
        <v>242.84870000000001</v>
      </c>
      <c r="D5803" t="s">
        <v>50</v>
      </c>
      <c r="E5803" s="2" t="s">
        <v>44</v>
      </c>
      <c r="F5803" s="2" t="s">
        <v>55</v>
      </c>
      <c r="G5803" s="2">
        <v>2.2000000000000001E-3</v>
      </c>
      <c r="H5803" s="2">
        <f>IF(OR(G5803="",G5804="",G5805="",G5806=""),"",(SUMIF(A5803:A$7000,A5803,G5803:G$7000)))</f>
        <v>5.4100000000000002E-2</v>
      </c>
      <c r="I5803" s="55" t="str">
        <f t="shared" si="546"/>
        <v/>
      </c>
      <c r="J5803" s="61" t="str">
        <f t="shared" si="542"/>
        <v/>
      </c>
      <c r="K5803" s="55">
        <f t="array" ref="K5803">(MAX(IF($A5803=InsertVoiceSwitchActivateLOG!A$1:A$7000,InsertVoiceSwitchActivateLOG!H$1:H$7000,0)))</f>
        <v>6.6400000000000001E-2</v>
      </c>
      <c r="L5803" s="55" t="str">
        <f t="shared" si="547"/>
        <v/>
      </c>
      <c r="M5803" s="55">
        <f t="shared" si="545"/>
        <v>23.89999999999759</v>
      </c>
      <c r="N5803" s="59">
        <f t="shared" si="543"/>
        <v>116</v>
      </c>
      <c r="O5803" s="59">
        <f t="shared" si="544"/>
        <v>1</v>
      </c>
    </row>
    <row r="5804" spans="1:15" ht="12.5" customHeight="1" x14ac:dyDescent="0.35">
      <c r="A5804" s="61">
        <v>116</v>
      </c>
      <c r="B5804" s="61" t="s">
        <v>56</v>
      </c>
      <c r="C5804" s="70">
        <v>242.87729999999999</v>
      </c>
      <c r="D5804" s="59" t="s">
        <v>50</v>
      </c>
      <c r="E5804" s="61" t="s">
        <v>44</v>
      </c>
      <c r="F5804" s="61" t="s">
        <v>55</v>
      </c>
      <c r="G5804" s="61">
        <v>3.3999999999999998E-3</v>
      </c>
      <c r="H5804" s="61">
        <f>IF(OR(G5804="",G5805="",G5806="",G5807=""),"",(SUMIF(A5804:A$7000,A5804,G5804:G$7000)))</f>
        <v>5.1900000000000002E-2</v>
      </c>
      <c r="I5804" s="61" t="str">
        <f t="shared" si="546"/>
        <v/>
      </c>
      <c r="J5804" s="61" t="str">
        <f t="shared" si="542"/>
        <v/>
      </c>
      <c r="K5804" s="61">
        <f t="array" ref="K5804">(MAX(IF($A5804=InsertVoiceSwitchActivateLOG!A$1:A$7000,InsertVoiceSwitchActivateLOG!H$1:H$7000,0)))</f>
        <v>6.6400000000000001E-2</v>
      </c>
      <c r="L5804" s="61" t="str">
        <f t="shared" si="547"/>
        <v/>
      </c>
      <c r="M5804" s="61">
        <f t="shared" si="545"/>
        <v>28.599999999983083</v>
      </c>
      <c r="N5804" s="59">
        <f t="shared" si="543"/>
        <v>116</v>
      </c>
      <c r="O5804" s="59">
        <f t="shared" si="544"/>
        <v>1</v>
      </c>
    </row>
    <row r="5805" spans="1:15" ht="12.5" customHeight="1" x14ac:dyDescent="0.35">
      <c r="A5805" s="2">
        <v>116</v>
      </c>
      <c r="B5805" s="2" t="s">
        <v>56</v>
      </c>
      <c r="C5805" s="69">
        <v>242.90110000000001</v>
      </c>
      <c r="D5805" t="s">
        <v>50</v>
      </c>
      <c r="E5805" s="2" t="s">
        <v>44</v>
      </c>
      <c r="F5805" s="2" t="s">
        <v>55</v>
      </c>
      <c r="G5805" s="2">
        <v>9.7999999999999997E-3</v>
      </c>
      <c r="H5805" s="2">
        <f>IF(OR(G5805="",G5806="",G5807="",G5808=""),"",(SUMIF(A5805:A$7000,A5805,G5805:G$7000)))</f>
        <v>4.8500000000000001E-2</v>
      </c>
      <c r="I5805" s="55" t="str">
        <f t="shared" si="546"/>
        <v/>
      </c>
      <c r="J5805" s="61" t="str">
        <f t="shared" si="542"/>
        <v/>
      </c>
      <c r="K5805" s="55">
        <f t="array" ref="K5805">(MAX(IF($A5805=InsertVoiceSwitchActivateLOG!A$1:A$7000,InsertVoiceSwitchActivateLOG!H$1:H$7000,0)))</f>
        <v>6.6400000000000001E-2</v>
      </c>
      <c r="L5805" s="55" t="str">
        <f t="shared" si="547"/>
        <v/>
      </c>
      <c r="M5805" s="55">
        <f t="shared" si="545"/>
        <v>23.800000000022692</v>
      </c>
      <c r="N5805" s="59">
        <f t="shared" si="543"/>
        <v>116</v>
      </c>
      <c r="O5805" s="59">
        <f t="shared" si="544"/>
        <v>-1</v>
      </c>
    </row>
    <row r="5806" spans="1:15" ht="12.5" customHeight="1" x14ac:dyDescent="0.35">
      <c r="A5806" s="61">
        <v>116</v>
      </c>
      <c r="B5806" s="61" t="s">
        <v>56</v>
      </c>
      <c r="C5806" s="70">
        <v>242.9332</v>
      </c>
      <c r="D5806" s="59" t="s">
        <v>50</v>
      </c>
      <c r="E5806" s="61" t="s">
        <v>44</v>
      </c>
      <c r="F5806" s="61" t="s">
        <v>55</v>
      </c>
      <c r="G5806" s="61">
        <v>8.8999999999999999E-3</v>
      </c>
      <c r="H5806" s="61">
        <f>IF(OR(G5806="",G5807="",G5808="",G5809=""),"",(SUMIF(A5806:A$7000,A5806,G5806:G$7000)))</f>
        <v>3.8699999999999998E-2</v>
      </c>
      <c r="I5806" s="61" t="str">
        <f t="shared" si="546"/>
        <v/>
      </c>
      <c r="J5806" s="61" t="str">
        <f t="shared" si="542"/>
        <v/>
      </c>
      <c r="K5806" s="61">
        <f t="array" ref="K5806">(MAX(IF($A5806=InsertVoiceSwitchActivateLOG!A$1:A$7000,InsertVoiceSwitchActivateLOG!H$1:H$7000,0)))</f>
        <v>6.6400000000000001E-2</v>
      </c>
      <c r="L5806" s="61" t="str">
        <f t="shared" si="547"/>
        <v/>
      </c>
      <c r="M5806" s="61">
        <f t="shared" si="545"/>
        <v>32.099999999985585</v>
      </c>
      <c r="N5806" s="59">
        <f t="shared" si="543"/>
        <v>116</v>
      </c>
      <c r="O5806" s="59">
        <f t="shared" si="544"/>
        <v>-1</v>
      </c>
    </row>
    <row r="5807" spans="1:15" ht="12.5" customHeight="1" x14ac:dyDescent="0.35">
      <c r="A5807" s="2">
        <v>116</v>
      </c>
      <c r="B5807" s="2" t="s">
        <v>56</v>
      </c>
      <c r="C5807" s="69">
        <v>242.95509999999999</v>
      </c>
      <c r="D5807" t="s">
        <v>50</v>
      </c>
      <c r="E5807" s="2" t="s">
        <v>44</v>
      </c>
      <c r="F5807" s="2" t="s">
        <v>55</v>
      </c>
      <c r="G5807" s="2">
        <v>8.0000000000000002E-3</v>
      </c>
      <c r="H5807" s="2">
        <f>IF(OR(G5807="",G5808="",G5809="",G5810=""),"",(SUMIF(A5807:A$7000,A5807,G5807:G$7000)))</f>
        <v>2.98E-2</v>
      </c>
      <c r="I5807" s="55" t="str">
        <f t="shared" si="546"/>
        <v/>
      </c>
      <c r="J5807" s="61" t="str">
        <f t="shared" si="542"/>
        <v/>
      </c>
      <c r="K5807" s="55">
        <f t="array" ref="K5807">(MAX(IF($A5807=InsertVoiceSwitchActivateLOG!A$1:A$7000,InsertVoiceSwitchActivateLOG!H$1:H$7000,0)))</f>
        <v>6.6400000000000001E-2</v>
      </c>
      <c r="L5807" s="55" t="str">
        <f t="shared" si="547"/>
        <v/>
      </c>
      <c r="M5807" s="55">
        <f t="shared" si="545"/>
        <v>21.89999999998804</v>
      </c>
      <c r="N5807" s="59">
        <f t="shared" si="543"/>
        <v>116</v>
      </c>
      <c r="O5807" s="59">
        <f t="shared" si="544"/>
        <v>-1</v>
      </c>
    </row>
    <row r="5808" spans="1:15" ht="12.5" customHeight="1" x14ac:dyDescent="0.35">
      <c r="A5808" s="61">
        <v>116</v>
      </c>
      <c r="B5808" s="61" t="s">
        <v>56</v>
      </c>
      <c r="C5808" s="70">
        <v>242.98500000000001</v>
      </c>
      <c r="D5808" s="59" t="s">
        <v>50</v>
      </c>
      <c r="E5808" s="61" t="s">
        <v>44</v>
      </c>
      <c r="F5808" s="61" t="s">
        <v>55</v>
      </c>
      <c r="G5808" s="61">
        <v>5.1000000000000004E-3</v>
      </c>
      <c r="H5808" s="61" t="str">
        <f>IF(OR(G5808="",G5809="",G5810="",G5811=""),"",(SUMIF(A5808:A$7000,A5808,G5808:G$7000)))</f>
        <v/>
      </c>
      <c r="I5808" s="61" t="str">
        <f t="shared" si="546"/>
        <v/>
      </c>
      <c r="J5808" s="61" t="str">
        <f t="shared" si="542"/>
        <v/>
      </c>
      <c r="K5808" s="61">
        <f t="array" ref="K5808">(MAX(IF($A5808=InsertVoiceSwitchActivateLOG!A$1:A$7000,InsertVoiceSwitchActivateLOG!H$1:H$7000,0)))</f>
        <v>6.6400000000000001E-2</v>
      </c>
      <c r="L5808" s="61" t="str">
        <f t="shared" si="547"/>
        <v/>
      </c>
      <c r="M5808" s="61">
        <f t="shared" si="545"/>
        <v>29.900000000026239</v>
      </c>
      <c r="N5808" s="59">
        <f t="shared" si="543"/>
        <v>116</v>
      </c>
      <c r="O5808" s="59">
        <f t="shared" si="544"/>
        <v>1</v>
      </c>
    </row>
    <row r="5809" spans="1:15" ht="12.5" customHeight="1" x14ac:dyDescent="0.35">
      <c r="A5809" s="2">
        <v>116</v>
      </c>
      <c r="B5809" s="2" t="s">
        <v>56</v>
      </c>
      <c r="C5809" s="69">
        <v>243.00460000000001</v>
      </c>
      <c r="D5809" t="s">
        <v>50</v>
      </c>
      <c r="E5809" s="2" t="s">
        <v>44</v>
      </c>
      <c r="F5809" s="2" t="s">
        <v>55</v>
      </c>
      <c r="G5809" s="2">
        <v>7.7999999999999996E-3</v>
      </c>
      <c r="H5809" s="2" t="str">
        <f>IF(OR(G5809="",G5810="",G5811="",G5812=""),"",(SUMIF(A5809:A$7000,A5809,G5809:G$7000)))</f>
        <v/>
      </c>
      <c r="I5809" s="55" t="str">
        <f t="shared" si="546"/>
        <v/>
      </c>
      <c r="J5809" s="61" t="str">
        <f t="shared" si="542"/>
        <v/>
      </c>
      <c r="K5809" s="55">
        <f t="array" ref="K5809">(MAX(IF($A5809=InsertVoiceSwitchActivateLOG!A$1:A$7000,InsertVoiceSwitchActivateLOG!H$1:H$7000,0)))</f>
        <v>6.6400000000000001E-2</v>
      </c>
      <c r="L5809" s="55" t="str">
        <f t="shared" si="547"/>
        <v/>
      </c>
      <c r="M5809" s="55">
        <f t="shared" si="545"/>
        <v>19.599999999996953</v>
      </c>
      <c r="N5809" s="59">
        <f t="shared" si="543"/>
        <v>116</v>
      </c>
      <c r="O5809" s="59">
        <f t="shared" si="544"/>
        <v>1</v>
      </c>
    </row>
    <row r="5810" spans="1:15" ht="12.5" customHeight="1" x14ac:dyDescent="0.35">
      <c r="A5810" s="61">
        <v>116</v>
      </c>
      <c r="B5810" s="61" t="s">
        <v>56</v>
      </c>
      <c r="C5810" s="70">
        <v>243.02619999999999</v>
      </c>
      <c r="D5810" s="59" t="s">
        <v>50</v>
      </c>
      <c r="E5810" s="61" t="s">
        <v>44</v>
      </c>
      <c r="F5810" s="61" t="s">
        <v>55</v>
      </c>
      <c r="G5810" s="61">
        <v>8.8999999999999999E-3</v>
      </c>
      <c r="H5810" s="61" t="str">
        <f>IF(OR(G5810="",G5811="",G5812="",G5813=""),"",(SUMIF(A5810:A$7000,A5810,G5810:G$7000)))</f>
        <v/>
      </c>
      <c r="I5810" s="61" t="str">
        <f t="shared" si="546"/>
        <v/>
      </c>
      <c r="J5810" s="61" t="str">
        <f t="shared" si="542"/>
        <v/>
      </c>
      <c r="K5810" s="61">
        <f t="array" ref="K5810">(MAX(IF($A5810=InsertVoiceSwitchActivateLOG!A$1:A$7000,InsertVoiceSwitchActivateLOG!H$1:H$7000,0)))</f>
        <v>6.6400000000000001E-2</v>
      </c>
      <c r="L5810" s="61" t="str">
        <f t="shared" si="547"/>
        <v/>
      </c>
      <c r="M5810" s="61">
        <f t="shared" si="545"/>
        <v>21.599999999978081</v>
      </c>
      <c r="N5810" s="59" t="str">
        <f t="shared" si="543"/>
        <v/>
      </c>
      <c r="O5810" s="59" t="str">
        <f t="shared" si="544"/>
        <v/>
      </c>
    </row>
    <row r="5811" spans="1:15" ht="12.5" customHeight="1" x14ac:dyDescent="0.35">
      <c r="A5811" s="2">
        <v>117</v>
      </c>
      <c r="B5811" s="2" t="s">
        <v>54</v>
      </c>
      <c r="C5811" s="69">
        <v>244.06209999999999</v>
      </c>
      <c r="D5811" t="s">
        <v>50</v>
      </c>
      <c r="E5811" s="2" t="s">
        <v>44</v>
      </c>
      <c r="F5811" s="2" t="s">
        <v>55</v>
      </c>
      <c r="G5811" s="2"/>
      <c r="H5811" s="2" t="str">
        <f>IF(OR(G5811="",G5812="",G5813="",G5814=""),"",(SUMIF(A5811:A$7000,A5811,G5811:G$7000)))</f>
        <v/>
      </c>
      <c r="I5811" s="55" t="str">
        <f t="shared" si="546"/>
        <v/>
      </c>
      <c r="J5811" s="61" t="str">
        <f t="shared" si="542"/>
        <v/>
      </c>
      <c r="K5811" s="55">
        <f t="array" ref="K5811">(MAX(IF($A5811=InsertVoiceSwitchActivateLOG!A$1:A$7000,InsertVoiceSwitchActivateLOG!H$1:H$7000,0)))</f>
        <v>1.2799999999999999E-2</v>
      </c>
      <c r="L5811" s="55" t="str">
        <f t="shared" si="547"/>
        <v/>
      </c>
      <c r="M5811" s="55">
        <f t="shared" si="545"/>
        <v>0</v>
      </c>
      <c r="N5811" s="59" t="str">
        <f t="shared" si="543"/>
        <v/>
      </c>
      <c r="O5811" s="59" t="str">
        <f t="shared" si="544"/>
        <v/>
      </c>
    </row>
    <row r="5812" spans="1:15" ht="12.5" customHeight="1" x14ac:dyDescent="0.35">
      <c r="A5812" s="61">
        <v>117</v>
      </c>
      <c r="B5812" s="61" t="s">
        <v>54</v>
      </c>
      <c r="C5812" s="70">
        <v>244.09289999999999</v>
      </c>
      <c r="D5812" s="59" t="s">
        <v>50</v>
      </c>
      <c r="E5812" s="61" t="s">
        <v>44</v>
      </c>
      <c r="F5812" s="61" t="s">
        <v>55</v>
      </c>
      <c r="G5812" s="61"/>
      <c r="H5812" s="61" t="str">
        <f>IF(OR(G5812="",G5813="",G5814="",G5815=""),"",(SUMIF(A5812:A$7000,A5812,G5812:G$7000)))</f>
        <v/>
      </c>
      <c r="I5812" s="61" t="str">
        <f t="shared" si="546"/>
        <v/>
      </c>
      <c r="J5812" s="61" t="str">
        <f t="shared" si="542"/>
        <v/>
      </c>
      <c r="K5812" s="61">
        <f t="array" ref="K5812">(MAX(IF($A5812=InsertVoiceSwitchActivateLOG!A$1:A$7000,InsertVoiceSwitchActivateLOG!H$1:H$7000,0)))</f>
        <v>1.2799999999999999E-2</v>
      </c>
      <c r="L5812" s="61" t="str">
        <f t="shared" si="547"/>
        <v/>
      </c>
      <c r="M5812" s="61">
        <f t="shared" si="545"/>
        <v>30.799999999999272</v>
      </c>
      <c r="N5812" s="59" t="str">
        <f t="shared" si="543"/>
        <v/>
      </c>
      <c r="O5812" s="59" t="str">
        <f t="shared" si="544"/>
        <v/>
      </c>
    </row>
    <row r="5813" spans="1:15" ht="12.5" customHeight="1" x14ac:dyDescent="0.35">
      <c r="A5813" s="2">
        <v>117</v>
      </c>
      <c r="B5813" s="2" t="s">
        <v>54</v>
      </c>
      <c r="C5813" s="69">
        <v>244.12819999999999</v>
      </c>
      <c r="D5813" t="s">
        <v>50</v>
      </c>
      <c r="E5813" s="2" t="s">
        <v>44</v>
      </c>
      <c r="F5813" s="2" t="s">
        <v>55</v>
      </c>
      <c r="G5813" s="2"/>
      <c r="H5813" s="2" t="str">
        <f>IF(OR(G5813="",G5814="",G5815="",G5816=""),"",(SUMIF(A5813:A$7000,A5813,G5813:G$7000)))</f>
        <v/>
      </c>
      <c r="I5813" s="55" t="str">
        <f t="shared" si="546"/>
        <v/>
      </c>
      <c r="J5813" s="61" t="str">
        <f t="shared" si="542"/>
        <v/>
      </c>
      <c r="K5813" s="55">
        <f t="array" ref="K5813">(MAX(IF($A5813=InsertVoiceSwitchActivateLOG!A$1:A$7000,InsertVoiceSwitchActivateLOG!H$1:H$7000,0)))</f>
        <v>1.2799999999999999E-2</v>
      </c>
      <c r="L5813" s="55" t="str">
        <f t="shared" si="547"/>
        <v/>
      </c>
      <c r="M5813" s="55">
        <f t="shared" si="545"/>
        <v>35.300000000006548</v>
      </c>
      <c r="N5813" s="59" t="str">
        <f t="shared" si="543"/>
        <v/>
      </c>
      <c r="O5813" s="59" t="str">
        <f t="shared" si="544"/>
        <v/>
      </c>
    </row>
    <row r="5814" spans="1:15" ht="12.5" customHeight="1" x14ac:dyDescent="0.35">
      <c r="A5814" s="61">
        <v>117</v>
      </c>
      <c r="B5814" s="61" t="s">
        <v>54</v>
      </c>
      <c r="C5814" s="70">
        <v>244.1583</v>
      </c>
      <c r="D5814" s="59" t="s">
        <v>50</v>
      </c>
      <c r="E5814" s="61" t="s">
        <v>44</v>
      </c>
      <c r="F5814" s="61" t="s">
        <v>55</v>
      </c>
      <c r="G5814" s="61"/>
      <c r="H5814" s="61" t="str">
        <f>IF(OR(G5814="",G5815="",G5816="",G5817=""),"",(SUMIF(A5814:A$7000,A5814,G5814:G$7000)))</f>
        <v/>
      </c>
      <c r="I5814" s="61" t="str">
        <f t="shared" si="546"/>
        <v/>
      </c>
      <c r="J5814" s="61" t="str">
        <f t="shared" si="542"/>
        <v/>
      </c>
      <c r="K5814" s="61">
        <f t="array" ref="K5814">(MAX(IF($A5814=InsertVoiceSwitchActivateLOG!A$1:A$7000,InsertVoiceSwitchActivateLOG!H$1:H$7000,0)))</f>
        <v>1.2799999999999999E-2</v>
      </c>
      <c r="L5814" s="61" t="str">
        <f t="shared" si="547"/>
        <v/>
      </c>
      <c r="M5814" s="61">
        <f t="shared" si="545"/>
        <v>30.100000000004457</v>
      </c>
      <c r="N5814" s="59" t="str">
        <f t="shared" si="543"/>
        <v/>
      </c>
      <c r="O5814" s="59" t="str">
        <f t="shared" si="544"/>
        <v/>
      </c>
    </row>
    <row r="5815" spans="1:15" ht="12.5" customHeight="1" x14ac:dyDescent="0.35">
      <c r="A5815" s="2">
        <v>117</v>
      </c>
      <c r="B5815" s="2" t="s">
        <v>54</v>
      </c>
      <c r="C5815" s="69">
        <v>244.18039999999999</v>
      </c>
      <c r="D5815" t="s">
        <v>50</v>
      </c>
      <c r="E5815" s="2" t="s">
        <v>44</v>
      </c>
      <c r="F5815" s="2" t="s">
        <v>55</v>
      </c>
      <c r="G5815" s="2"/>
      <c r="H5815" s="2" t="str">
        <f>IF(OR(G5815="",G5816="",G5817="",G5818=""),"",(SUMIF(A5815:A$7000,A5815,G5815:G$7000)))</f>
        <v/>
      </c>
      <c r="I5815" s="55" t="str">
        <f t="shared" si="546"/>
        <v/>
      </c>
      <c r="J5815" s="61" t="str">
        <f t="shared" si="542"/>
        <v/>
      </c>
      <c r="K5815" s="55">
        <f t="array" ref="K5815">(MAX(IF($A5815=InsertVoiceSwitchActivateLOG!A$1:A$7000,InsertVoiceSwitchActivateLOG!H$1:H$7000,0)))</f>
        <v>1.2799999999999999E-2</v>
      </c>
      <c r="L5815" s="55" t="str">
        <f t="shared" si="547"/>
        <v/>
      </c>
      <c r="M5815" s="55">
        <f t="shared" si="545"/>
        <v>22.099999999994679</v>
      </c>
      <c r="N5815" s="59" t="str">
        <f t="shared" si="543"/>
        <v/>
      </c>
      <c r="O5815" s="59" t="str">
        <f t="shared" si="544"/>
        <v/>
      </c>
    </row>
    <row r="5816" spans="1:15" ht="12.5" customHeight="1" x14ac:dyDescent="0.35">
      <c r="A5816" s="61">
        <v>117</v>
      </c>
      <c r="B5816" s="61" t="s">
        <v>54</v>
      </c>
      <c r="C5816" s="70">
        <v>244.2098</v>
      </c>
      <c r="D5816" s="59" t="s">
        <v>50</v>
      </c>
      <c r="E5816" s="61" t="s">
        <v>44</v>
      </c>
      <c r="F5816" s="61" t="s">
        <v>55</v>
      </c>
      <c r="G5816" s="61"/>
      <c r="H5816" s="61" t="str">
        <f>IF(OR(G5816="",G5817="",G5818="",G5819=""),"",(SUMIF(A5816:A$7000,A5816,G5816:G$7000)))</f>
        <v/>
      </c>
      <c r="I5816" s="61" t="str">
        <f t="shared" si="546"/>
        <v/>
      </c>
      <c r="J5816" s="61" t="str">
        <f t="shared" si="542"/>
        <v/>
      </c>
      <c r="K5816" s="61">
        <f t="array" ref="K5816">(MAX(IF($A5816=InsertVoiceSwitchActivateLOG!A$1:A$7000,InsertVoiceSwitchActivateLOG!H$1:H$7000,0)))</f>
        <v>1.2799999999999999E-2</v>
      </c>
      <c r="L5816" s="61" t="str">
        <f t="shared" si="547"/>
        <v/>
      </c>
      <c r="M5816" s="61">
        <f t="shared" si="545"/>
        <v>29.400000000009641</v>
      </c>
      <c r="N5816" s="59" t="str">
        <f t="shared" si="543"/>
        <v/>
      </c>
      <c r="O5816" s="59" t="str">
        <f t="shared" si="544"/>
        <v/>
      </c>
    </row>
    <row r="5817" spans="1:15" ht="12.5" customHeight="1" x14ac:dyDescent="0.35">
      <c r="A5817" s="2">
        <v>117</v>
      </c>
      <c r="B5817" s="2" t="s">
        <v>54</v>
      </c>
      <c r="C5817" s="69">
        <v>244.23670000000001</v>
      </c>
      <c r="D5817" t="s">
        <v>50</v>
      </c>
      <c r="E5817" s="2" t="s">
        <v>44</v>
      </c>
      <c r="F5817" s="2" t="s">
        <v>55</v>
      </c>
      <c r="G5817" s="2"/>
      <c r="H5817" s="2" t="str">
        <f>IF(OR(G5817="",G5818="",G5819="",G5820=""),"",(SUMIF(A5817:A$7000,A5817,G5817:G$7000)))</f>
        <v/>
      </c>
      <c r="I5817" s="55" t="str">
        <f t="shared" si="546"/>
        <v/>
      </c>
      <c r="J5817" s="61" t="str">
        <f t="shared" si="542"/>
        <v/>
      </c>
      <c r="K5817" s="55">
        <f t="array" ref="K5817">(MAX(IF($A5817=InsertVoiceSwitchActivateLOG!A$1:A$7000,InsertVoiceSwitchActivateLOG!H$1:H$7000,0)))</f>
        <v>1.2799999999999999E-2</v>
      </c>
      <c r="L5817" s="55" t="str">
        <f t="shared" si="547"/>
        <v/>
      </c>
      <c r="M5817" s="55">
        <f t="shared" si="545"/>
        <v>26.900000000011914</v>
      </c>
      <c r="N5817" s="59" t="str">
        <f t="shared" si="543"/>
        <v/>
      </c>
      <c r="O5817" s="59" t="str">
        <f t="shared" si="544"/>
        <v/>
      </c>
    </row>
    <row r="5818" spans="1:15" ht="12.5" customHeight="1" x14ac:dyDescent="0.35">
      <c r="A5818" s="61">
        <v>117</v>
      </c>
      <c r="B5818" s="61" t="s">
        <v>54</v>
      </c>
      <c r="C5818" s="70">
        <v>244.26070000000001</v>
      </c>
      <c r="D5818" s="59" t="s">
        <v>50</v>
      </c>
      <c r="E5818" s="61" t="s">
        <v>44</v>
      </c>
      <c r="F5818" s="61" t="s">
        <v>55</v>
      </c>
      <c r="G5818" s="61"/>
      <c r="H5818" s="61" t="str">
        <f>IF(OR(G5818="",G5819="",G5820="",G5821=""),"",(SUMIF(A5818:A$7000,A5818,G5818:G$7000)))</f>
        <v/>
      </c>
      <c r="I5818" s="61" t="str">
        <f t="shared" si="546"/>
        <v/>
      </c>
      <c r="J5818" s="61" t="str">
        <f t="shared" si="542"/>
        <v/>
      </c>
      <c r="K5818" s="61">
        <f t="array" ref="K5818">(MAX(IF($A5818=InsertVoiceSwitchActivateLOG!A$1:A$7000,InsertVoiceSwitchActivateLOG!H$1:H$7000,0)))</f>
        <v>1.2799999999999999E-2</v>
      </c>
      <c r="L5818" s="61" t="str">
        <f t="shared" si="547"/>
        <v/>
      </c>
      <c r="M5818" s="61">
        <f t="shared" si="545"/>
        <v>24.000000000000909</v>
      </c>
      <c r="N5818" s="59" t="str">
        <f t="shared" si="543"/>
        <v/>
      </c>
      <c r="O5818" s="59" t="str">
        <f t="shared" si="544"/>
        <v/>
      </c>
    </row>
    <row r="5819" spans="1:15" ht="12.5" customHeight="1" x14ac:dyDescent="0.35">
      <c r="A5819" s="2">
        <v>117</v>
      </c>
      <c r="B5819" s="2" t="s">
        <v>54</v>
      </c>
      <c r="C5819" s="69">
        <v>244.2886</v>
      </c>
      <c r="D5819" t="s">
        <v>50</v>
      </c>
      <c r="E5819" s="2" t="s">
        <v>44</v>
      </c>
      <c r="F5819" s="2" t="s">
        <v>55</v>
      </c>
      <c r="G5819" s="2"/>
      <c r="H5819" s="2" t="str">
        <f>IF(OR(G5819="",G5820="",G5821="",G5822=""),"",(SUMIF(A5819:A$7000,A5819,G5819:G$7000)))</f>
        <v/>
      </c>
      <c r="I5819" s="55" t="str">
        <f t="shared" si="546"/>
        <v/>
      </c>
      <c r="J5819" s="61" t="str">
        <f t="shared" si="542"/>
        <v/>
      </c>
      <c r="K5819" s="55">
        <f t="array" ref="K5819">(MAX(IF($A5819=InsertVoiceSwitchActivateLOG!A$1:A$7000,InsertVoiceSwitchActivateLOG!H$1:H$7000,0)))</f>
        <v>1.2799999999999999E-2</v>
      </c>
      <c r="L5819" s="55" t="str">
        <f t="shared" si="547"/>
        <v/>
      </c>
      <c r="M5819" s="55">
        <f t="shared" si="545"/>
        <v>27.899999999988268</v>
      </c>
      <c r="N5819" s="59" t="str">
        <f t="shared" si="543"/>
        <v/>
      </c>
      <c r="O5819" s="59" t="str">
        <f t="shared" si="544"/>
        <v/>
      </c>
    </row>
    <row r="5820" spans="1:15" ht="12.5" customHeight="1" x14ac:dyDescent="0.35">
      <c r="A5820" s="61">
        <v>117</v>
      </c>
      <c r="B5820" s="61" t="s">
        <v>54</v>
      </c>
      <c r="C5820" s="70">
        <v>244.31479999999999</v>
      </c>
      <c r="D5820" s="59" t="s">
        <v>50</v>
      </c>
      <c r="E5820" s="61" t="s">
        <v>44</v>
      </c>
      <c r="F5820" s="61" t="s">
        <v>55</v>
      </c>
      <c r="G5820" s="61"/>
      <c r="H5820" s="61" t="str">
        <f>IF(OR(G5820="",G5821="",G5822="",G5823=""),"",(SUMIF(A5820:A$7000,A5820,G5820:G$7000)))</f>
        <v/>
      </c>
      <c r="I5820" s="61" t="str">
        <f t="shared" si="546"/>
        <v/>
      </c>
      <c r="J5820" s="61" t="str">
        <f t="shared" si="542"/>
        <v/>
      </c>
      <c r="K5820" s="61">
        <f t="array" ref="K5820">(MAX(IF($A5820=InsertVoiceSwitchActivateLOG!A$1:A$7000,InsertVoiceSwitchActivateLOG!H$1:H$7000,0)))</f>
        <v>1.2799999999999999E-2</v>
      </c>
      <c r="L5820" s="61" t="str">
        <f t="shared" si="547"/>
        <v/>
      </c>
      <c r="M5820" s="61">
        <f t="shared" si="545"/>
        <v>26.199999999988677</v>
      </c>
      <c r="N5820" s="59" t="str">
        <f t="shared" si="543"/>
        <v/>
      </c>
      <c r="O5820" s="59" t="str">
        <f t="shared" si="544"/>
        <v/>
      </c>
    </row>
    <row r="5821" spans="1:15" ht="12.5" customHeight="1" x14ac:dyDescent="0.35">
      <c r="A5821" s="2">
        <v>117</v>
      </c>
      <c r="B5821" s="2" t="s">
        <v>54</v>
      </c>
      <c r="C5821" s="69">
        <v>244.33510000000001</v>
      </c>
      <c r="D5821" t="s">
        <v>50</v>
      </c>
      <c r="E5821" s="2" t="s">
        <v>44</v>
      </c>
      <c r="F5821" s="2" t="s">
        <v>55</v>
      </c>
      <c r="G5821" s="2"/>
      <c r="H5821" s="2" t="str">
        <f>IF(OR(G5821="",G5822="",G5823="",G5824=""),"",(SUMIF(A5821:A$7000,A5821,G5821:G$7000)))</f>
        <v/>
      </c>
      <c r="I5821" s="55" t="str">
        <f t="shared" si="546"/>
        <v/>
      </c>
      <c r="J5821" s="61" t="str">
        <f t="shared" si="542"/>
        <v/>
      </c>
      <c r="K5821" s="55">
        <f t="array" ref="K5821">(MAX(IF($A5821=InsertVoiceSwitchActivateLOG!A$1:A$7000,InsertVoiceSwitchActivateLOG!H$1:H$7000,0)))</f>
        <v>1.2799999999999999E-2</v>
      </c>
      <c r="L5821" s="55" t="str">
        <f t="shared" si="547"/>
        <v/>
      </c>
      <c r="M5821" s="55">
        <f t="shared" si="545"/>
        <v>20.300000000020191</v>
      </c>
      <c r="N5821" s="59" t="str">
        <f t="shared" si="543"/>
        <v/>
      </c>
      <c r="O5821" s="59" t="str">
        <f t="shared" si="544"/>
        <v/>
      </c>
    </row>
    <row r="5822" spans="1:15" ht="12.5" customHeight="1" x14ac:dyDescent="0.35">
      <c r="A5822" s="61">
        <v>117</v>
      </c>
      <c r="B5822" s="61" t="s">
        <v>54</v>
      </c>
      <c r="C5822" s="70">
        <v>244.35470000000001</v>
      </c>
      <c r="D5822" s="59" t="s">
        <v>50</v>
      </c>
      <c r="E5822" s="61" t="s">
        <v>44</v>
      </c>
      <c r="F5822" s="61" t="s">
        <v>55</v>
      </c>
      <c r="G5822" s="61"/>
      <c r="H5822" s="61" t="str">
        <f>IF(OR(G5822="",G5823="",G5824="",G5825=""),"",(SUMIF(A5822:A$7000,A5822,G5822:G$7000)))</f>
        <v/>
      </c>
      <c r="I5822" s="61" t="str">
        <f t="shared" si="546"/>
        <v/>
      </c>
      <c r="J5822" s="61" t="str">
        <f t="shared" si="542"/>
        <v/>
      </c>
      <c r="K5822" s="61">
        <f t="array" ref="K5822">(MAX(IF($A5822=InsertVoiceSwitchActivateLOG!A$1:A$7000,InsertVoiceSwitchActivateLOG!H$1:H$7000,0)))</f>
        <v>1.2799999999999999E-2</v>
      </c>
      <c r="L5822" s="61" t="str">
        <f t="shared" si="547"/>
        <v/>
      </c>
      <c r="M5822" s="61">
        <f t="shared" si="545"/>
        <v>19.599999999996953</v>
      </c>
      <c r="N5822" s="59" t="str">
        <f t="shared" si="543"/>
        <v/>
      </c>
      <c r="O5822" s="59" t="str">
        <f t="shared" si="544"/>
        <v/>
      </c>
    </row>
    <row r="5823" spans="1:15" ht="12.5" customHeight="1" x14ac:dyDescent="0.35">
      <c r="A5823" s="2">
        <v>117</v>
      </c>
      <c r="B5823" s="2" t="s">
        <v>54</v>
      </c>
      <c r="C5823" s="69">
        <v>244.374</v>
      </c>
      <c r="D5823" t="s">
        <v>50</v>
      </c>
      <c r="E5823" s="2" t="s">
        <v>44</v>
      </c>
      <c r="F5823" s="2" t="s">
        <v>55</v>
      </c>
      <c r="G5823" s="2"/>
      <c r="H5823" s="2" t="str">
        <f>IF(OR(G5823="",G5824="",G5825="",G5826=""),"",(SUMIF(A5823:A$7000,A5823,G5823:G$7000)))</f>
        <v/>
      </c>
      <c r="I5823" s="55" t="str">
        <f t="shared" si="546"/>
        <v/>
      </c>
      <c r="J5823" s="61" t="str">
        <f t="shared" si="542"/>
        <v/>
      </c>
      <c r="K5823" s="55">
        <f t="array" ref="K5823">(MAX(IF($A5823=InsertVoiceSwitchActivateLOG!A$1:A$7000,InsertVoiceSwitchActivateLOG!H$1:H$7000,0)))</f>
        <v>1.2799999999999999E-2</v>
      </c>
      <c r="L5823" s="55" t="str">
        <f t="shared" si="547"/>
        <v/>
      </c>
      <c r="M5823" s="55">
        <f t="shared" si="545"/>
        <v>19.299999999986994</v>
      </c>
      <c r="N5823" s="59" t="str">
        <f t="shared" si="543"/>
        <v/>
      </c>
      <c r="O5823" s="59" t="str">
        <f t="shared" si="544"/>
        <v/>
      </c>
    </row>
    <row r="5824" spans="1:15" ht="12.5" customHeight="1" x14ac:dyDescent="0.35">
      <c r="A5824" s="61">
        <v>117</v>
      </c>
      <c r="B5824" s="61" t="s">
        <v>54</v>
      </c>
      <c r="C5824" s="70">
        <v>244.3931</v>
      </c>
      <c r="D5824" s="59" t="s">
        <v>50</v>
      </c>
      <c r="E5824" s="61" t="s">
        <v>44</v>
      </c>
      <c r="F5824" s="61" t="s">
        <v>55</v>
      </c>
      <c r="G5824" s="61"/>
      <c r="H5824" s="61" t="str">
        <f>IF(OR(G5824="",G5825="",G5826="",G5827=""),"",(SUMIF(A5824:A$7000,A5824,G5824:G$7000)))</f>
        <v/>
      </c>
      <c r="I5824" s="61" t="str">
        <f t="shared" si="546"/>
        <v/>
      </c>
      <c r="J5824" s="61" t="str">
        <f t="shared" si="542"/>
        <v/>
      </c>
      <c r="K5824" s="61">
        <f t="array" ref="K5824">(MAX(IF($A5824=InsertVoiceSwitchActivateLOG!A$1:A$7000,InsertVoiceSwitchActivateLOG!H$1:H$7000,0)))</f>
        <v>1.2799999999999999E-2</v>
      </c>
      <c r="L5824" s="61" t="str">
        <f t="shared" si="547"/>
        <v/>
      </c>
      <c r="M5824" s="61">
        <f t="shared" si="545"/>
        <v>19.100000000008777</v>
      </c>
      <c r="N5824" s="59" t="str">
        <f t="shared" si="543"/>
        <v/>
      </c>
      <c r="O5824" s="59" t="str">
        <f t="shared" si="544"/>
        <v/>
      </c>
    </row>
    <row r="5825" spans="1:15" ht="12.5" customHeight="1" x14ac:dyDescent="0.35">
      <c r="A5825" s="2">
        <v>117</v>
      </c>
      <c r="B5825" s="2" t="s">
        <v>54</v>
      </c>
      <c r="C5825" s="69">
        <v>244.41730000000001</v>
      </c>
      <c r="D5825" t="s">
        <v>50</v>
      </c>
      <c r="E5825" s="2" t="s">
        <v>44</v>
      </c>
      <c r="F5825" s="2" t="s">
        <v>55</v>
      </c>
      <c r="G5825" s="2"/>
      <c r="H5825" s="2" t="str">
        <f>IF(OR(G5825="",G5826="",G5827="",G5828=""),"",(SUMIF(A5825:A$7000,A5825,G5825:G$7000)))</f>
        <v/>
      </c>
      <c r="I5825" s="55" t="str">
        <f t="shared" si="546"/>
        <v/>
      </c>
      <c r="J5825" s="61" t="str">
        <f t="shared" si="542"/>
        <v/>
      </c>
      <c r="K5825" s="55">
        <f t="array" ref="K5825">(MAX(IF($A5825=InsertVoiceSwitchActivateLOG!A$1:A$7000,InsertVoiceSwitchActivateLOG!H$1:H$7000,0)))</f>
        <v>1.2799999999999999E-2</v>
      </c>
      <c r="L5825" s="55" t="str">
        <f t="shared" si="547"/>
        <v/>
      </c>
      <c r="M5825" s="55">
        <f t="shared" si="545"/>
        <v>24.200000000007549</v>
      </c>
      <c r="N5825" s="59" t="str">
        <f t="shared" si="543"/>
        <v/>
      </c>
      <c r="O5825" s="59" t="str">
        <f t="shared" si="544"/>
        <v/>
      </c>
    </row>
    <row r="5826" spans="1:15" ht="12.5" customHeight="1" x14ac:dyDescent="0.35">
      <c r="A5826" s="61">
        <v>117</v>
      </c>
      <c r="B5826" s="61" t="s">
        <v>54</v>
      </c>
      <c r="C5826" s="70">
        <v>244.43719999999999</v>
      </c>
      <c r="D5826" s="59" t="s">
        <v>50</v>
      </c>
      <c r="E5826" s="61" t="s">
        <v>44</v>
      </c>
      <c r="F5826" s="61" t="s">
        <v>55</v>
      </c>
      <c r="G5826" s="61"/>
      <c r="H5826" s="61" t="str">
        <f>IF(OR(G5826="",G5827="",G5828="",G5829=""),"",(SUMIF(A5826:A$7000,A5826,G5826:G$7000)))</f>
        <v/>
      </c>
      <c r="I5826" s="61" t="str">
        <f t="shared" si="546"/>
        <v/>
      </c>
      <c r="J5826" s="61" t="str">
        <f t="shared" si="542"/>
        <v/>
      </c>
      <c r="K5826" s="61">
        <f t="array" ref="K5826">(MAX(IF($A5826=InsertVoiceSwitchActivateLOG!A$1:A$7000,InsertVoiceSwitchActivateLOG!H$1:H$7000,0)))</f>
        <v>1.2799999999999999E-2</v>
      </c>
      <c r="L5826" s="61" t="str">
        <f t="shared" si="547"/>
        <v/>
      </c>
      <c r="M5826" s="61">
        <f t="shared" si="545"/>
        <v>19.89999999997849</v>
      </c>
      <c r="N5826" s="59" t="str">
        <f t="shared" si="543"/>
        <v/>
      </c>
      <c r="O5826" s="59" t="str">
        <f t="shared" si="544"/>
        <v/>
      </c>
    </row>
    <row r="5827" spans="1:15" ht="12.5" customHeight="1" x14ac:dyDescent="0.35">
      <c r="A5827" s="2">
        <v>117</v>
      </c>
      <c r="B5827" s="2" t="s">
        <v>54</v>
      </c>
      <c r="C5827" s="69">
        <v>244.46090000000001</v>
      </c>
      <c r="D5827" t="s">
        <v>50</v>
      </c>
      <c r="E5827" s="2" t="s">
        <v>44</v>
      </c>
      <c r="F5827" s="2" t="s">
        <v>55</v>
      </c>
      <c r="G5827" s="2"/>
      <c r="H5827" s="2" t="str">
        <f>IF(OR(G5827="",G5828="",G5829="",G5830=""),"",(SUMIF(A5827:A$7000,A5827,G5827:G$7000)))</f>
        <v/>
      </c>
      <c r="I5827" s="55" t="str">
        <f t="shared" si="546"/>
        <v/>
      </c>
      <c r="J5827" s="61" t="str">
        <f t="shared" si="542"/>
        <v/>
      </c>
      <c r="K5827" s="55">
        <f t="array" ref="K5827">(MAX(IF($A5827=InsertVoiceSwitchActivateLOG!A$1:A$7000,InsertVoiceSwitchActivateLOG!H$1:H$7000,0)))</f>
        <v>1.2799999999999999E-2</v>
      </c>
      <c r="L5827" s="55" t="str">
        <f t="shared" si="547"/>
        <v/>
      </c>
      <c r="M5827" s="55">
        <f t="shared" si="545"/>
        <v>23.700000000019372</v>
      </c>
      <c r="N5827" s="59" t="str">
        <f t="shared" si="543"/>
        <v/>
      </c>
      <c r="O5827" s="59" t="str">
        <f t="shared" si="544"/>
        <v/>
      </c>
    </row>
    <row r="5828" spans="1:15" ht="12.5" customHeight="1" x14ac:dyDescent="0.35">
      <c r="A5828" s="61">
        <v>117</v>
      </c>
      <c r="B5828" s="61" t="s">
        <v>54</v>
      </c>
      <c r="C5828" s="70">
        <v>244.4853</v>
      </c>
      <c r="D5828" s="59" t="s">
        <v>50</v>
      </c>
      <c r="E5828" s="61" t="s">
        <v>44</v>
      </c>
      <c r="F5828" s="61" t="s">
        <v>55</v>
      </c>
      <c r="G5828" s="61"/>
      <c r="H5828" s="61" t="str">
        <f>IF(OR(G5828="",G5829="",G5830="",G5831=""),"",(SUMIF(A5828:A$7000,A5828,G5828:G$7000)))</f>
        <v/>
      </c>
      <c r="I5828" s="61" t="str">
        <f t="shared" si="546"/>
        <v/>
      </c>
      <c r="J5828" s="61" t="str">
        <f t="shared" si="542"/>
        <v/>
      </c>
      <c r="K5828" s="61">
        <f t="array" ref="K5828">(MAX(IF($A5828=InsertVoiceSwitchActivateLOG!A$1:A$7000,InsertVoiceSwitchActivateLOG!H$1:H$7000,0)))</f>
        <v>1.2799999999999999E-2</v>
      </c>
      <c r="L5828" s="61" t="str">
        <f t="shared" si="547"/>
        <v/>
      </c>
      <c r="M5828" s="61">
        <f t="shared" si="545"/>
        <v>24.399999999985766</v>
      </c>
      <c r="N5828" s="59" t="str">
        <f t="shared" si="543"/>
        <v/>
      </c>
      <c r="O5828" s="59" t="str">
        <f t="shared" si="544"/>
        <v/>
      </c>
    </row>
    <row r="5829" spans="1:15" ht="12.5" customHeight="1" x14ac:dyDescent="0.35">
      <c r="A5829" s="2">
        <v>117</v>
      </c>
      <c r="B5829" s="2" t="s">
        <v>54</v>
      </c>
      <c r="C5829" s="69">
        <v>244.50569999999999</v>
      </c>
      <c r="D5829" t="s">
        <v>50</v>
      </c>
      <c r="E5829" s="2" t="s">
        <v>44</v>
      </c>
      <c r="F5829" s="2" t="s">
        <v>55</v>
      </c>
      <c r="G5829" s="2"/>
      <c r="H5829" s="2" t="str">
        <f>IF(OR(G5829="",G5830="",G5831="",G5832=""),"",(SUMIF(A5829:A$7000,A5829,G5829:G$7000)))</f>
        <v/>
      </c>
      <c r="I5829" s="55" t="str">
        <f t="shared" si="546"/>
        <v/>
      </c>
      <c r="J5829" s="61" t="str">
        <f t="shared" si="542"/>
        <v/>
      </c>
      <c r="K5829" s="55">
        <f t="array" ref="K5829">(MAX(IF($A5829=InsertVoiceSwitchActivateLOG!A$1:A$7000,InsertVoiceSwitchActivateLOG!H$1:H$7000,0)))</f>
        <v>1.2799999999999999E-2</v>
      </c>
      <c r="L5829" s="55" t="str">
        <f t="shared" si="547"/>
        <v/>
      </c>
      <c r="M5829" s="55">
        <f t="shared" si="545"/>
        <v>20.399999999995089</v>
      </c>
      <c r="N5829" s="59" t="str">
        <f t="shared" si="543"/>
        <v/>
      </c>
      <c r="O5829" s="59" t="str">
        <f t="shared" si="544"/>
        <v/>
      </c>
    </row>
    <row r="5830" spans="1:15" ht="12.5" customHeight="1" x14ac:dyDescent="0.35">
      <c r="A5830" s="61">
        <v>117</v>
      </c>
      <c r="B5830" s="61" t="s">
        <v>54</v>
      </c>
      <c r="C5830" s="70">
        <v>244.52529999999999</v>
      </c>
      <c r="D5830" s="59" t="s">
        <v>50</v>
      </c>
      <c r="E5830" s="61" t="s">
        <v>44</v>
      </c>
      <c r="F5830" s="61" t="s">
        <v>55</v>
      </c>
      <c r="G5830" s="61">
        <v>4.0000000000000002E-4</v>
      </c>
      <c r="H5830" s="61">
        <f>IF(OR(G5830="",G5831="",G5832="",G5833=""),"",(SUMIF(A5830:A$7000,A5830,G5830:G$7000)))</f>
        <v>1.2799999999999999E-2</v>
      </c>
      <c r="I5830" s="61">
        <f t="shared" si="546"/>
        <v>117</v>
      </c>
      <c r="J5830" s="61" t="str">
        <f t="shared" si="542"/>
        <v>TaskC</v>
      </c>
      <c r="K5830" s="61">
        <f t="array" ref="K5830">(MAX(IF($A5830=InsertVoiceSwitchActivateLOG!A$1:A$7000,InsertVoiceSwitchActivateLOG!H$1:H$7000,0)))</f>
        <v>1.2799999999999999E-2</v>
      </c>
      <c r="L5830" s="61">
        <f t="shared" si="547"/>
        <v>244.52529999999999</v>
      </c>
      <c r="M5830" s="61">
        <f t="shared" si="545"/>
        <v>19.599999999996953</v>
      </c>
      <c r="N5830" s="59" t="str">
        <f t="shared" si="543"/>
        <v/>
      </c>
      <c r="O5830" s="59" t="str">
        <f t="shared" si="544"/>
        <v/>
      </c>
    </row>
    <row r="5831" spans="1:15" ht="12.5" customHeight="1" x14ac:dyDescent="0.35">
      <c r="A5831" s="2">
        <v>117</v>
      </c>
      <c r="B5831" s="2" t="s">
        <v>54</v>
      </c>
      <c r="C5831" s="69">
        <v>244.55609999999999</v>
      </c>
      <c r="D5831" t="s">
        <v>50</v>
      </c>
      <c r="E5831" s="2" t="s">
        <v>44</v>
      </c>
      <c r="F5831" s="2" t="s">
        <v>55</v>
      </c>
      <c r="G5831" s="2">
        <v>8.9999999999999998E-4</v>
      </c>
      <c r="H5831" s="2">
        <f>IF(OR(G5831="",G5832="",G5833="",G5834=""),"",(SUMIF(A5831:A$7000,A5831,G5831:G$7000)))</f>
        <v>1.2399999999999998E-2</v>
      </c>
      <c r="I5831" s="55" t="str">
        <f t="shared" si="546"/>
        <v/>
      </c>
      <c r="J5831" s="61" t="str">
        <f t="shared" si="542"/>
        <v/>
      </c>
      <c r="K5831" s="55">
        <f t="array" ref="K5831">(MAX(IF($A5831=InsertVoiceSwitchActivateLOG!A$1:A$7000,InsertVoiceSwitchActivateLOG!H$1:H$7000,0)))</f>
        <v>1.2799999999999999E-2</v>
      </c>
      <c r="L5831" s="55" t="str">
        <f t="shared" si="547"/>
        <v/>
      </c>
      <c r="M5831" s="55">
        <f t="shared" si="545"/>
        <v>30.799999999999272</v>
      </c>
      <c r="N5831" s="59">
        <f t="shared" si="543"/>
        <v>117</v>
      </c>
      <c r="O5831" s="59">
        <f t="shared" si="544"/>
        <v>-1</v>
      </c>
    </row>
    <row r="5832" spans="1:15" ht="12.5" customHeight="1" x14ac:dyDescent="0.35">
      <c r="A5832" s="61">
        <v>117</v>
      </c>
      <c r="B5832" s="61" t="s">
        <v>54</v>
      </c>
      <c r="C5832" s="70">
        <v>244.5848</v>
      </c>
      <c r="D5832" s="59" t="s">
        <v>50</v>
      </c>
      <c r="E5832" s="61" t="s">
        <v>44</v>
      </c>
      <c r="F5832" s="61" t="s">
        <v>55</v>
      </c>
      <c r="G5832" s="61">
        <v>8.0000000000000004E-4</v>
      </c>
      <c r="H5832" s="61">
        <f>IF(OR(G5832="",G5833="",G5834="",G5835=""),"",(SUMIF(A5832:A$7000,A5832,G5832:G$7000)))</f>
        <v>1.1499999999999998E-2</v>
      </c>
      <c r="I5832" s="61" t="str">
        <f t="shared" si="546"/>
        <v/>
      </c>
      <c r="J5832" s="61" t="str">
        <f t="shared" si="542"/>
        <v/>
      </c>
      <c r="K5832" s="61">
        <f t="array" ref="K5832">(MAX(IF($A5832=InsertVoiceSwitchActivateLOG!A$1:A$7000,InsertVoiceSwitchActivateLOG!H$1:H$7000,0)))</f>
        <v>1.2799999999999999E-2</v>
      </c>
      <c r="L5832" s="61" t="str">
        <f t="shared" si="547"/>
        <v/>
      </c>
      <c r="M5832" s="61">
        <f t="shared" si="545"/>
        <v>28.700000000014825</v>
      </c>
      <c r="N5832" s="59">
        <f t="shared" si="543"/>
        <v>117</v>
      </c>
      <c r="O5832" s="59">
        <f t="shared" si="544"/>
        <v>1</v>
      </c>
    </row>
    <row r="5833" spans="1:15" ht="12.5" customHeight="1" x14ac:dyDescent="0.35">
      <c r="A5833" s="2">
        <v>117</v>
      </c>
      <c r="B5833" s="2" t="s">
        <v>56</v>
      </c>
      <c r="C5833" s="69">
        <v>244.60919999999999</v>
      </c>
      <c r="D5833" t="s">
        <v>50</v>
      </c>
      <c r="E5833" s="2" t="s">
        <v>44</v>
      </c>
      <c r="F5833" s="2" t="s">
        <v>55</v>
      </c>
      <c r="G5833" s="2">
        <v>2.7000000000000001E-3</v>
      </c>
      <c r="H5833" s="2">
        <f>IF(OR(G5833="",G5834="",G5835="",G5836=""),"",(SUMIF(A5833:A$7000,A5833,G5833:G$7000)))</f>
        <v>1.0699999999999998E-2</v>
      </c>
      <c r="I5833" s="55" t="str">
        <f t="shared" si="546"/>
        <v/>
      </c>
      <c r="J5833" s="61" t="str">
        <f t="shared" si="542"/>
        <v/>
      </c>
      <c r="K5833" s="55">
        <f t="array" ref="K5833">(MAX(IF($A5833=InsertVoiceSwitchActivateLOG!A$1:A$7000,InsertVoiceSwitchActivateLOG!H$1:H$7000,0)))</f>
        <v>1.2799999999999999E-2</v>
      </c>
      <c r="L5833" s="55" t="str">
        <f t="shared" si="547"/>
        <v/>
      </c>
      <c r="M5833" s="55">
        <f t="shared" si="545"/>
        <v>24.399999999985766</v>
      </c>
      <c r="N5833" s="59">
        <f t="shared" si="543"/>
        <v>117</v>
      </c>
      <c r="O5833" s="59">
        <f t="shared" si="544"/>
        <v>-1</v>
      </c>
    </row>
    <row r="5834" spans="1:15" ht="12.5" customHeight="1" x14ac:dyDescent="0.35">
      <c r="A5834" s="61">
        <v>117</v>
      </c>
      <c r="B5834" s="61" t="s">
        <v>56</v>
      </c>
      <c r="C5834" s="70">
        <v>244.63489999999999</v>
      </c>
      <c r="D5834" s="59" t="s">
        <v>50</v>
      </c>
      <c r="E5834" s="61" t="s">
        <v>44</v>
      </c>
      <c r="F5834" s="61" t="s">
        <v>55</v>
      </c>
      <c r="G5834" s="61">
        <v>1.6999999999999999E-3</v>
      </c>
      <c r="H5834" s="61">
        <f>IF(OR(G5834="",G5835="",G5836="",G5837=""),"",(SUMIF(A5834:A$7000,A5834,G5834:G$7000)))</f>
        <v>8.0000000000000002E-3</v>
      </c>
      <c r="I5834" s="61" t="str">
        <f t="shared" si="546"/>
        <v/>
      </c>
      <c r="J5834" s="61" t="str">
        <f t="shared" si="542"/>
        <v/>
      </c>
      <c r="K5834" s="61">
        <f t="array" ref="K5834">(MAX(IF($A5834=InsertVoiceSwitchActivateLOG!A$1:A$7000,InsertVoiceSwitchActivateLOG!H$1:H$7000,0)))</f>
        <v>1.2799999999999999E-2</v>
      </c>
      <c r="L5834" s="61" t="str">
        <f t="shared" si="547"/>
        <v/>
      </c>
      <c r="M5834" s="61">
        <f t="shared" si="545"/>
        <v>25.7000000000005</v>
      </c>
      <c r="N5834" s="59">
        <f t="shared" si="543"/>
        <v>117</v>
      </c>
      <c r="O5834" s="59">
        <f t="shared" si="544"/>
        <v>1</v>
      </c>
    </row>
    <row r="5835" spans="1:15" ht="12.5" customHeight="1" x14ac:dyDescent="0.35">
      <c r="A5835" s="2">
        <v>117</v>
      </c>
      <c r="B5835" s="2" t="s">
        <v>56</v>
      </c>
      <c r="C5835" s="69">
        <v>244.6549</v>
      </c>
      <c r="D5835" t="s">
        <v>50</v>
      </c>
      <c r="E5835" s="2" t="s">
        <v>44</v>
      </c>
      <c r="F5835" s="2" t="s">
        <v>55</v>
      </c>
      <c r="G5835" s="2">
        <v>2E-3</v>
      </c>
      <c r="H5835" s="2">
        <f>IF(OR(G5835="",G5836="",G5837="",G5838=""),"",(SUMIF(A5835:A$7000,A5835,G5835:G$7000)))</f>
        <v>6.3E-3</v>
      </c>
      <c r="I5835" s="55" t="str">
        <f t="shared" si="546"/>
        <v/>
      </c>
      <c r="J5835" s="61" t="str">
        <f t="shared" si="542"/>
        <v/>
      </c>
      <c r="K5835" s="55">
        <f t="array" ref="K5835">(MAX(IF($A5835=InsertVoiceSwitchActivateLOG!A$1:A$7000,InsertVoiceSwitchActivateLOG!H$1:H$7000,0)))</f>
        <v>1.2799999999999999E-2</v>
      </c>
      <c r="L5835" s="55" t="str">
        <f t="shared" si="547"/>
        <v/>
      </c>
      <c r="M5835" s="55">
        <f t="shared" si="545"/>
        <v>20.000000000010232</v>
      </c>
      <c r="N5835" s="59">
        <f t="shared" si="543"/>
        <v>117</v>
      </c>
      <c r="O5835" s="59">
        <f t="shared" si="544"/>
        <v>-1</v>
      </c>
    </row>
    <row r="5836" spans="1:15" ht="12.5" customHeight="1" x14ac:dyDescent="0.35">
      <c r="A5836" s="61">
        <v>117</v>
      </c>
      <c r="B5836" s="61" t="s">
        <v>56</v>
      </c>
      <c r="C5836" s="70">
        <v>244.678</v>
      </c>
      <c r="D5836" s="59" t="s">
        <v>50</v>
      </c>
      <c r="E5836" s="61" t="s">
        <v>44</v>
      </c>
      <c r="F5836" s="61" t="s">
        <v>55</v>
      </c>
      <c r="G5836" s="61">
        <v>1.6999999999999999E-3</v>
      </c>
      <c r="H5836" s="61">
        <f>IF(OR(G5836="",G5837="",G5838="",G5839=""),"",(SUMIF(A5836:A$7000,A5836,G5836:G$7000)))</f>
        <v>4.3E-3</v>
      </c>
      <c r="I5836" s="61" t="str">
        <f t="shared" si="546"/>
        <v/>
      </c>
      <c r="J5836" s="61" t="str">
        <f t="shared" si="542"/>
        <v/>
      </c>
      <c r="K5836" s="61">
        <f t="array" ref="K5836">(MAX(IF($A5836=InsertVoiceSwitchActivateLOG!A$1:A$7000,InsertVoiceSwitchActivateLOG!H$1:H$7000,0)))</f>
        <v>1.2799999999999999E-2</v>
      </c>
      <c r="L5836" s="61" t="str">
        <f t="shared" si="547"/>
        <v/>
      </c>
      <c r="M5836" s="61">
        <f t="shared" si="545"/>
        <v>23.099999999999454</v>
      </c>
      <c r="N5836" s="59">
        <f t="shared" si="543"/>
        <v>117</v>
      </c>
      <c r="O5836" s="59">
        <f t="shared" si="544"/>
        <v>-1</v>
      </c>
    </row>
    <row r="5837" spans="1:15" ht="12.5" customHeight="1" x14ac:dyDescent="0.35">
      <c r="A5837" s="2">
        <v>117</v>
      </c>
      <c r="B5837" s="2" t="s">
        <v>56</v>
      </c>
      <c r="C5837" s="69">
        <v>244.702</v>
      </c>
      <c r="D5837" t="s">
        <v>50</v>
      </c>
      <c r="E5837" s="2" t="s">
        <v>44</v>
      </c>
      <c r="F5837" s="2" t="s">
        <v>55</v>
      </c>
      <c r="G5837" s="2">
        <v>1.5E-3</v>
      </c>
      <c r="H5837" s="2" t="str">
        <f>IF(OR(G5837="",G5838="",G5839="",G5840=""),"",(SUMIF(A5837:A$7000,A5837,G5837:G$7000)))</f>
        <v/>
      </c>
      <c r="I5837" s="55" t="str">
        <f t="shared" si="546"/>
        <v/>
      </c>
      <c r="J5837" s="61" t="str">
        <f t="shared" si="542"/>
        <v/>
      </c>
      <c r="K5837" s="55">
        <f t="array" ref="K5837">(MAX(IF($A5837=InsertVoiceSwitchActivateLOG!A$1:A$7000,InsertVoiceSwitchActivateLOG!H$1:H$7000,0)))</f>
        <v>1.2799999999999999E-2</v>
      </c>
      <c r="L5837" s="55" t="str">
        <f t="shared" si="547"/>
        <v/>
      </c>
      <c r="M5837" s="55">
        <f t="shared" si="545"/>
        <v>24.000000000000909</v>
      </c>
      <c r="N5837" s="59">
        <f t="shared" si="543"/>
        <v>117</v>
      </c>
      <c r="O5837" s="59">
        <f t="shared" si="544"/>
        <v>-1</v>
      </c>
    </row>
    <row r="5838" spans="1:15" ht="12.5" customHeight="1" x14ac:dyDescent="0.35">
      <c r="A5838" s="61">
        <v>117</v>
      </c>
      <c r="B5838" s="61" t="s">
        <v>54</v>
      </c>
      <c r="C5838" s="70">
        <v>244.73220000000001</v>
      </c>
      <c r="D5838" s="59" t="s">
        <v>50</v>
      </c>
      <c r="E5838" s="61" t="s">
        <v>44</v>
      </c>
      <c r="F5838" s="61" t="s">
        <v>55</v>
      </c>
      <c r="G5838" s="61">
        <v>6.9999999999999999E-4</v>
      </c>
      <c r="H5838" s="61" t="str">
        <f>IF(OR(G5838="",G5839="",G5840="",G5841=""),"",(SUMIF(A5838:A$7000,A5838,G5838:G$7000)))</f>
        <v/>
      </c>
      <c r="I5838" s="61" t="str">
        <f t="shared" si="546"/>
        <v/>
      </c>
      <c r="J5838" s="61" t="str">
        <f t="shared" si="542"/>
        <v/>
      </c>
      <c r="K5838" s="61">
        <f t="array" ref="K5838">(MAX(IF($A5838=InsertVoiceSwitchActivateLOG!A$1:A$7000,InsertVoiceSwitchActivateLOG!H$1:H$7000,0)))</f>
        <v>1.2799999999999999E-2</v>
      </c>
      <c r="L5838" s="61" t="str">
        <f t="shared" si="547"/>
        <v/>
      </c>
      <c r="M5838" s="61">
        <f t="shared" si="545"/>
        <v>30.200000000007776</v>
      </c>
      <c r="N5838" s="59">
        <f t="shared" si="543"/>
        <v>117</v>
      </c>
      <c r="O5838" s="59">
        <f t="shared" si="544"/>
        <v>-1</v>
      </c>
    </row>
    <row r="5839" spans="1:15" ht="12.5" customHeight="1" x14ac:dyDescent="0.35">
      <c r="A5839" s="2">
        <v>117</v>
      </c>
      <c r="B5839" s="2" t="s">
        <v>54</v>
      </c>
      <c r="C5839" s="69">
        <v>244.75319999999999</v>
      </c>
      <c r="D5839" t="s">
        <v>50</v>
      </c>
      <c r="E5839" s="2" t="s">
        <v>44</v>
      </c>
      <c r="F5839" s="2" t="s">
        <v>55</v>
      </c>
      <c r="G5839" s="2">
        <v>4.0000000000000002E-4</v>
      </c>
      <c r="H5839" s="2" t="str">
        <f>IF(OR(G5839="",G5840="",G5841="",G5842=""),"",(SUMIF(A5839:A$7000,A5839,G5839:G$7000)))</f>
        <v/>
      </c>
      <c r="I5839" s="55" t="str">
        <f t="shared" si="546"/>
        <v/>
      </c>
      <c r="J5839" s="61" t="str">
        <f t="shared" si="542"/>
        <v/>
      </c>
      <c r="K5839" s="55">
        <f t="array" ref="K5839">(MAX(IF($A5839=InsertVoiceSwitchActivateLOG!A$1:A$7000,InsertVoiceSwitchActivateLOG!H$1:H$7000,0)))</f>
        <v>1.2799999999999999E-2</v>
      </c>
      <c r="L5839" s="55" t="str">
        <f t="shared" si="547"/>
        <v/>
      </c>
      <c r="M5839" s="55">
        <f t="shared" si="545"/>
        <v>20.999999999986585</v>
      </c>
      <c r="N5839" s="59" t="str">
        <f t="shared" si="543"/>
        <v/>
      </c>
      <c r="O5839" s="59" t="str">
        <f t="shared" si="544"/>
        <v/>
      </c>
    </row>
    <row r="5840" spans="1:15" ht="12.5" customHeight="1" x14ac:dyDescent="0.35">
      <c r="A5840" s="61">
        <v>117</v>
      </c>
      <c r="B5840" s="61" t="s">
        <v>54</v>
      </c>
      <c r="C5840" s="70">
        <v>244.77619999999999</v>
      </c>
      <c r="D5840" s="59" t="s">
        <v>50</v>
      </c>
      <c r="E5840" s="61" t="s">
        <v>44</v>
      </c>
      <c r="F5840" s="61" t="s">
        <v>55</v>
      </c>
      <c r="G5840" s="61"/>
      <c r="H5840" s="61" t="str">
        <f>IF(OR(G5840="",G5841="",G5842="",G5843=""),"",(SUMIF(A5840:A$7000,A5840,G5840:G$7000)))</f>
        <v/>
      </c>
      <c r="I5840" s="61" t="str">
        <f t="shared" si="546"/>
        <v/>
      </c>
      <c r="J5840" s="61" t="str">
        <f t="shared" si="542"/>
        <v/>
      </c>
      <c r="K5840" s="61">
        <f t="array" ref="K5840">(MAX(IF($A5840=InsertVoiceSwitchActivateLOG!A$1:A$7000,InsertVoiceSwitchActivateLOG!H$1:H$7000,0)))</f>
        <v>1.2799999999999999E-2</v>
      </c>
      <c r="L5840" s="61" t="str">
        <f t="shared" si="547"/>
        <v/>
      </c>
      <c r="M5840" s="61">
        <f t="shared" si="545"/>
        <v>22.999999999996135</v>
      </c>
      <c r="N5840" s="59" t="str">
        <f t="shared" si="543"/>
        <v/>
      </c>
      <c r="O5840" s="59" t="str">
        <f t="shared" si="544"/>
        <v/>
      </c>
    </row>
    <row r="5841" spans="1:15" ht="12.5" customHeight="1" x14ac:dyDescent="0.35">
      <c r="A5841" s="2">
        <v>117</v>
      </c>
      <c r="B5841" s="2" t="s">
        <v>54</v>
      </c>
      <c r="C5841" s="69">
        <v>244.8013</v>
      </c>
      <c r="D5841" t="s">
        <v>50</v>
      </c>
      <c r="E5841" s="2" t="s">
        <v>44</v>
      </c>
      <c r="F5841" s="2" t="s">
        <v>55</v>
      </c>
      <c r="G5841" s="2"/>
      <c r="H5841" s="2" t="str">
        <f>IF(OR(G5841="",G5842="",G5843="",G5844=""),"",(SUMIF(A5841:A$7000,A5841,G5841:G$7000)))</f>
        <v/>
      </c>
      <c r="I5841" s="55" t="str">
        <f t="shared" si="546"/>
        <v/>
      </c>
      <c r="J5841" s="61" t="str">
        <f t="shared" ref="J5841:J5904" si="548">IF(L5841="","",(VLOOKUP(A5841,A5841:E12825,5,FALSE)))</f>
        <v/>
      </c>
      <c r="K5841" s="55">
        <f t="array" ref="K5841">(MAX(IF($A5841=InsertVoiceSwitchActivateLOG!A$1:A$7000,InsertVoiceSwitchActivateLOG!H$1:H$7000,0)))</f>
        <v>1.2799999999999999E-2</v>
      </c>
      <c r="L5841" s="55" t="str">
        <f t="shared" si="547"/>
        <v/>
      </c>
      <c r="M5841" s="55">
        <f t="shared" si="545"/>
        <v>25.100000000009004</v>
      </c>
      <c r="N5841" s="59" t="str">
        <f t="shared" ref="N5841:N5904" si="549">IF(AND(G5841&gt;0,G5842&gt;0,G5840&gt;0),A5841,"")</f>
        <v/>
      </c>
      <c r="O5841" s="59" t="str">
        <f t="shared" ref="O5841:O5904" si="550">IF(N5841="","",(IF(G5841&gt;G5842,-1,1)))</f>
        <v/>
      </c>
    </row>
    <row r="5842" spans="1:15" ht="12.5" customHeight="1" x14ac:dyDescent="0.35">
      <c r="A5842" s="61">
        <v>117</v>
      </c>
      <c r="B5842" s="61" t="s">
        <v>54</v>
      </c>
      <c r="C5842" s="70">
        <v>244.82050000000001</v>
      </c>
      <c r="D5842" s="59" t="s">
        <v>50</v>
      </c>
      <c r="E5842" s="61" t="s">
        <v>44</v>
      </c>
      <c r="F5842" s="61" t="s">
        <v>55</v>
      </c>
      <c r="G5842" s="61"/>
      <c r="H5842" s="61" t="str">
        <f>IF(OR(G5842="",G5843="",G5844="",G5845=""),"",(SUMIF(A5842:A$7000,A5842,G5842:G$7000)))</f>
        <v/>
      </c>
      <c r="I5842" s="61" t="str">
        <f t="shared" si="546"/>
        <v/>
      </c>
      <c r="J5842" s="61" t="str">
        <f t="shared" si="548"/>
        <v/>
      </c>
      <c r="K5842" s="61">
        <f t="array" ref="K5842">(MAX(IF($A5842=InsertVoiceSwitchActivateLOG!A$1:A$7000,InsertVoiceSwitchActivateLOG!H$1:H$7000,0)))</f>
        <v>1.2799999999999999E-2</v>
      </c>
      <c r="L5842" s="61" t="str">
        <f t="shared" si="547"/>
        <v/>
      </c>
      <c r="M5842" s="61">
        <f t="shared" ref="M5842:M5905" si="551">IF(A5842=A5841,ABS(C5842-C5841),0)*1000</f>
        <v>19.200000000012096</v>
      </c>
      <c r="N5842" s="59" t="str">
        <f t="shared" si="549"/>
        <v/>
      </c>
      <c r="O5842" s="59" t="str">
        <f t="shared" si="550"/>
        <v/>
      </c>
    </row>
    <row r="5843" spans="1:15" ht="12.5" customHeight="1" x14ac:dyDescent="0.35">
      <c r="A5843" s="2">
        <v>117</v>
      </c>
      <c r="B5843" s="2" t="s">
        <v>54</v>
      </c>
      <c r="C5843" s="69">
        <v>244.8484</v>
      </c>
      <c r="D5843" t="s">
        <v>50</v>
      </c>
      <c r="E5843" s="2" t="s">
        <v>44</v>
      </c>
      <c r="F5843" s="2" t="s">
        <v>55</v>
      </c>
      <c r="G5843" s="2"/>
      <c r="H5843" s="2" t="str">
        <f>IF(OR(G5843="",G5844="",G5845="",G5846=""),"",(SUMIF(A5843:A$7000,A5843,G5843:G$7000)))</f>
        <v/>
      </c>
      <c r="I5843" s="55" t="str">
        <f t="shared" si="546"/>
        <v/>
      </c>
      <c r="J5843" s="61" t="str">
        <f t="shared" si="548"/>
        <v/>
      </c>
      <c r="K5843" s="55">
        <f t="array" ref="K5843">(MAX(IF($A5843=InsertVoiceSwitchActivateLOG!A$1:A$7000,InsertVoiceSwitchActivateLOG!H$1:H$7000,0)))</f>
        <v>1.2799999999999999E-2</v>
      </c>
      <c r="L5843" s="55" t="str">
        <f t="shared" si="547"/>
        <v/>
      </c>
      <c r="M5843" s="55">
        <f t="shared" si="551"/>
        <v>27.899999999988268</v>
      </c>
      <c r="N5843" s="59" t="str">
        <f t="shared" si="549"/>
        <v/>
      </c>
      <c r="O5843" s="59" t="str">
        <f t="shared" si="550"/>
        <v/>
      </c>
    </row>
    <row r="5844" spans="1:15" ht="12.5" customHeight="1" x14ac:dyDescent="0.35">
      <c r="A5844" s="61">
        <v>117</v>
      </c>
      <c r="B5844" s="61" t="s">
        <v>54</v>
      </c>
      <c r="C5844" s="70">
        <v>244.87479999999999</v>
      </c>
      <c r="D5844" s="59" t="s">
        <v>50</v>
      </c>
      <c r="E5844" s="61" t="s">
        <v>44</v>
      </c>
      <c r="F5844" s="61" t="s">
        <v>55</v>
      </c>
      <c r="G5844" s="61"/>
      <c r="H5844" s="61" t="str">
        <f>IF(OR(G5844="",G5845="",G5846="",G5847=""),"",(SUMIF(A5844:A$7000,A5844,G5844:G$7000)))</f>
        <v/>
      </c>
      <c r="I5844" s="61" t="str">
        <f t="shared" si="546"/>
        <v/>
      </c>
      <c r="J5844" s="61" t="str">
        <f t="shared" si="548"/>
        <v/>
      </c>
      <c r="K5844" s="61">
        <f t="array" ref="K5844">(MAX(IF($A5844=InsertVoiceSwitchActivateLOG!A$1:A$7000,InsertVoiceSwitchActivateLOG!H$1:H$7000,0)))</f>
        <v>1.2799999999999999E-2</v>
      </c>
      <c r="L5844" s="61" t="str">
        <f t="shared" si="547"/>
        <v/>
      </c>
      <c r="M5844" s="61">
        <f t="shared" si="551"/>
        <v>26.399999999995316</v>
      </c>
      <c r="N5844" s="59" t="str">
        <f t="shared" si="549"/>
        <v/>
      </c>
      <c r="O5844" s="59" t="str">
        <f t="shared" si="550"/>
        <v/>
      </c>
    </row>
    <row r="5845" spans="1:15" ht="12.5" customHeight="1" x14ac:dyDescent="0.35">
      <c r="A5845" s="2">
        <v>117</v>
      </c>
      <c r="B5845" s="2" t="s">
        <v>54</v>
      </c>
      <c r="C5845" s="69">
        <v>244.89750000000001</v>
      </c>
      <c r="D5845" t="s">
        <v>50</v>
      </c>
      <c r="E5845" s="2" t="s">
        <v>44</v>
      </c>
      <c r="F5845" s="2" t="s">
        <v>55</v>
      </c>
      <c r="G5845" s="2"/>
      <c r="H5845" s="2" t="str">
        <f>IF(OR(G5845="",G5846="",G5847="",G5848=""),"",(SUMIF(A5845:A$7000,A5845,G5845:G$7000)))</f>
        <v/>
      </c>
      <c r="I5845" s="55" t="str">
        <f t="shared" si="546"/>
        <v/>
      </c>
      <c r="J5845" s="61" t="str">
        <f t="shared" si="548"/>
        <v/>
      </c>
      <c r="K5845" s="55">
        <f t="array" ref="K5845">(MAX(IF($A5845=InsertVoiceSwitchActivateLOG!A$1:A$7000,InsertVoiceSwitchActivateLOG!H$1:H$7000,0)))</f>
        <v>1.2799999999999999E-2</v>
      </c>
      <c r="L5845" s="55" t="str">
        <f t="shared" si="547"/>
        <v/>
      </c>
      <c r="M5845" s="55">
        <f t="shared" si="551"/>
        <v>22.700000000014597</v>
      </c>
      <c r="N5845" s="59" t="str">
        <f t="shared" si="549"/>
        <v/>
      </c>
      <c r="O5845" s="59" t="str">
        <f t="shared" si="550"/>
        <v/>
      </c>
    </row>
    <row r="5846" spans="1:15" ht="12.5" customHeight="1" x14ac:dyDescent="0.35">
      <c r="A5846" s="61">
        <v>117</v>
      </c>
      <c r="B5846" s="61" t="s">
        <v>54</v>
      </c>
      <c r="C5846" s="70">
        <v>244.9196</v>
      </c>
      <c r="D5846" s="59" t="s">
        <v>50</v>
      </c>
      <c r="E5846" s="61" t="s">
        <v>44</v>
      </c>
      <c r="F5846" s="61" t="s">
        <v>55</v>
      </c>
      <c r="G5846" s="61"/>
      <c r="H5846" s="61" t="str">
        <f>IF(OR(G5846="",G5847="",G5848="",G5849=""),"",(SUMIF(A5846:A$7000,A5846,G5846:G$7000)))</f>
        <v/>
      </c>
      <c r="I5846" s="61" t="str">
        <f t="shared" si="546"/>
        <v/>
      </c>
      <c r="J5846" s="61" t="str">
        <f t="shared" si="548"/>
        <v/>
      </c>
      <c r="K5846" s="61">
        <f t="array" ref="K5846">(MAX(IF($A5846=InsertVoiceSwitchActivateLOG!A$1:A$7000,InsertVoiceSwitchActivateLOG!H$1:H$7000,0)))</f>
        <v>1.2799999999999999E-2</v>
      </c>
      <c r="L5846" s="61" t="str">
        <f t="shared" si="547"/>
        <v/>
      </c>
      <c r="M5846" s="61">
        <f t="shared" si="551"/>
        <v>22.099999999994679</v>
      </c>
      <c r="N5846" s="59" t="str">
        <f t="shared" si="549"/>
        <v/>
      </c>
      <c r="O5846" s="59" t="str">
        <f t="shared" si="550"/>
        <v/>
      </c>
    </row>
    <row r="5847" spans="1:15" ht="12.5" customHeight="1" x14ac:dyDescent="0.35">
      <c r="A5847" s="2">
        <v>117</v>
      </c>
      <c r="B5847" s="2" t="s">
        <v>54</v>
      </c>
      <c r="C5847" s="69">
        <v>244.94370000000001</v>
      </c>
      <c r="D5847" t="s">
        <v>50</v>
      </c>
      <c r="E5847" s="2" t="s">
        <v>44</v>
      </c>
      <c r="F5847" s="2" t="s">
        <v>55</v>
      </c>
      <c r="G5847" s="2"/>
      <c r="H5847" s="2" t="str">
        <f>IF(OR(G5847="",G5848="",G5849="",G5850=""),"",(SUMIF(A5847:A$7000,A5847,G5847:G$7000)))</f>
        <v/>
      </c>
      <c r="I5847" s="55" t="str">
        <f t="shared" si="546"/>
        <v/>
      </c>
      <c r="J5847" s="61" t="str">
        <f t="shared" si="548"/>
        <v/>
      </c>
      <c r="K5847" s="55">
        <f t="array" ref="K5847">(MAX(IF($A5847=InsertVoiceSwitchActivateLOG!A$1:A$7000,InsertVoiceSwitchActivateLOG!H$1:H$7000,0)))</f>
        <v>1.2799999999999999E-2</v>
      </c>
      <c r="L5847" s="55" t="str">
        <f t="shared" si="547"/>
        <v/>
      </c>
      <c r="M5847" s="55">
        <f t="shared" si="551"/>
        <v>24.100000000004229</v>
      </c>
      <c r="N5847" s="59" t="str">
        <f t="shared" si="549"/>
        <v/>
      </c>
      <c r="O5847" s="59" t="str">
        <f t="shared" si="550"/>
        <v/>
      </c>
    </row>
    <row r="5848" spans="1:15" ht="12.5" customHeight="1" x14ac:dyDescent="0.35">
      <c r="A5848" s="61">
        <v>117</v>
      </c>
      <c r="B5848" s="61" t="s">
        <v>54</v>
      </c>
      <c r="C5848" s="70">
        <v>244.9691</v>
      </c>
      <c r="D5848" s="59" t="s">
        <v>50</v>
      </c>
      <c r="E5848" s="61" t="s">
        <v>44</v>
      </c>
      <c r="F5848" s="61" t="s">
        <v>55</v>
      </c>
      <c r="G5848" s="61"/>
      <c r="H5848" s="61" t="str">
        <f>IF(OR(G5848="",G5849="",G5850="",G5851=""),"",(SUMIF(A5848:A$7000,A5848,G5848:G$7000)))</f>
        <v/>
      </c>
      <c r="I5848" s="61" t="str">
        <f t="shared" si="546"/>
        <v/>
      </c>
      <c r="J5848" s="61" t="str">
        <f t="shared" si="548"/>
        <v/>
      </c>
      <c r="K5848" s="61">
        <f t="array" ref="K5848">(MAX(IF($A5848=InsertVoiceSwitchActivateLOG!A$1:A$7000,InsertVoiceSwitchActivateLOG!H$1:H$7000,0)))</f>
        <v>1.2799999999999999E-2</v>
      </c>
      <c r="L5848" s="61" t="str">
        <f t="shared" si="547"/>
        <v/>
      </c>
      <c r="M5848" s="61">
        <f t="shared" si="551"/>
        <v>25.399999999990541</v>
      </c>
      <c r="N5848" s="59" t="str">
        <f t="shared" si="549"/>
        <v/>
      </c>
      <c r="O5848" s="59" t="str">
        <f t="shared" si="550"/>
        <v/>
      </c>
    </row>
    <row r="5849" spans="1:15" ht="12.5" customHeight="1" x14ac:dyDescent="0.35">
      <c r="A5849" s="2">
        <v>117</v>
      </c>
      <c r="B5849" s="2" t="s">
        <v>54</v>
      </c>
      <c r="C5849" s="69">
        <v>244.9984</v>
      </c>
      <c r="D5849" t="s">
        <v>50</v>
      </c>
      <c r="E5849" s="2" t="s">
        <v>44</v>
      </c>
      <c r="F5849" s="2" t="s">
        <v>55</v>
      </c>
      <c r="G5849" s="2"/>
      <c r="H5849" s="2" t="str">
        <f>IF(OR(G5849="",G5850="",G5851="",G5852=""),"",(SUMIF(A5849:A$7000,A5849,G5849:G$7000)))</f>
        <v/>
      </c>
      <c r="I5849" s="55" t="str">
        <f t="shared" si="546"/>
        <v/>
      </c>
      <c r="J5849" s="61" t="str">
        <f t="shared" si="548"/>
        <v/>
      </c>
      <c r="K5849" s="55">
        <f t="array" ref="K5849">(MAX(IF($A5849=InsertVoiceSwitchActivateLOG!A$1:A$7000,InsertVoiceSwitchActivateLOG!H$1:H$7000,0)))</f>
        <v>1.2799999999999999E-2</v>
      </c>
      <c r="L5849" s="55" t="str">
        <f t="shared" si="547"/>
        <v/>
      </c>
      <c r="M5849" s="55">
        <f t="shared" si="551"/>
        <v>29.300000000006321</v>
      </c>
      <c r="N5849" s="59" t="str">
        <f t="shared" si="549"/>
        <v/>
      </c>
      <c r="O5849" s="59" t="str">
        <f t="shared" si="550"/>
        <v/>
      </c>
    </row>
    <row r="5850" spans="1:15" ht="12.5" customHeight="1" x14ac:dyDescent="0.35">
      <c r="A5850" s="61">
        <v>117</v>
      </c>
      <c r="B5850" s="61" t="s">
        <v>54</v>
      </c>
      <c r="C5850" s="70">
        <v>245.0164</v>
      </c>
      <c r="D5850" s="59" t="s">
        <v>50</v>
      </c>
      <c r="E5850" s="61" t="s">
        <v>44</v>
      </c>
      <c r="F5850" s="61" t="s">
        <v>55</v>
      </c>
      <c r="G5850" s="61"/>
      <c r="H5850" s="61" t="str">
        <f>IF(OR(G5850="",G5851="",G5852="",G5853=""),"",(SUMIF(A5850:A$7000,A5850,G5850:G$7000)))</f>
        <v/>
      </c>
      <c r="I5850" s="61" t="str">
        <f t="shared" ref="I5850:I5913" si="552">IF(L5850="","",A5850)</f>
        <v/>
      </c>
      <c r="J5850" s="61" t="str">
        <f t="shared" si="548"/>
        <v/>
      </c>
      <c r="K5850" s="61">
        <f t="array" ref="K5850">(MAX(IF($A5850=InsertVoiceSwitchActivateLOG!A$1:A$7000,InsertVoiceSwitchActivateLOG!H$1:H$7000,0)))</f>
        <v>1.2799999999999999E-2</v>
      </c>
      <c r="L5850" s="61" t="str">
        <f t="shared" ref="L5850:L5913" si="553">IF(H5850="","",IF(AND(H5849="",H5848="",H5847=""),C5850,""))</f>
        <v/>
      </c>
      <c r="M5850" s="61">
        <f t="shared" si="551"/>
        <v>18.000000000000682</v>
      </c>
      <c r="N5850" s="59" t="str">
        <f t="shared" si="549"/>
        <v/>
      </c>
      <c r="O5850" s="59" t="str">
        <f t="shared" si="550"/>
        <v/>
      </c>
    </row>
    <row r="5851" spans="1:15" ht="12.5" customHeight="1" x14ac:dyDescent="0.35">
      <c r="A5851" s="2">
        <v>117</v>
      </c>
      <c r="B5851" s="2" t="s">
        <v>54</v>
      </c>
      <c r="C5851" s="69">
        <v>245.03720000000001</v>
      </c>
      <c r="D5851" t="s">
        <v>50</v>
      </c>
      <c r="E5851" s="2" t="s">
        <v>44</v>
      </c>
      <c r="F5851" s="2" t="s">
        <v>55</v>
      </c>
      <c r="G5851" s="2"/>
      <c r="H5851" s="2" t="str">
        <f>IF(OR(G5851="",G5852="",G5853="",G5854=""),"",(SUMIF(A5851:A$7000,A5851,G5851:G$7000)))</f>
        <v/>
      </c>
      <c r="I5851" s="55" t="str">
        <f t="shared" si="552"/>
        <v/>
      </c>
      <c r="J5851" s="61" t="str">
        <f t="shared" si="548"/>
        <v/>
      </c>
      <c r="K5851" s="55">
        <f t="array" ref="K5851">(MAX(IF($A5851=InsertVoiceSwitchActivateLOG!A$1:A$7000,InsertVoiceSwitchActivateLOG!H$1:H$7000,0)))</f>
        <v>1.2799999999999999E-2</v>
      </c>
      <c r="L5851" s="55" t="str">
        <f t="shared" si="553"/>
        <v/>
      </c>
      <c r="M5851" s="55">
        <f t="shared" si="551"/>
        <v>20.800000000008367</v>
      </c>
      <c r="N5851" s="59" t="str">
        <f t="shared" si="549"/>
        <v/>
      </c>
      <c r="O5851" s="59" t="str">
        <f t="shared" si="550"/>
        <v/>
      </c>
    </row>
    <row r="5852" spans="1:15" ht="12.5" customHeight="1" x14ac:dyDescent="0.35">
      <c r="A5852" s="61">
        <v>118</v>
      </c>
      <c r="B5852" s="61" t="s">
        <v>54</v>
      </c>
      <c r="C5852" s="70">
        <v>246.0753</v>
      </c>
      <c r="D5852" s="59" t="s">
        <v>50</v>
      </c>
      <c r="E5852" s="61" t="s">
        <v>43</v>
      </c>
      <c r="F5852" s="61" t="s">
        <v>55</v>
      </c>
      <c r="G5852" s="61"/>
      <c r="H5852" s="61" t="str">
        <f>IF(OR(G5852="",G5853="",G5854="",G5855=""),"",(SUMIF(A5852:A$7000,A5852,G5852:G$7000)))</f>
        <v/>
      </c>
      <c r="I5852" s="61" t="str">
        <f t="shared" si="552"/>
        <v/>
      </c>
      <c r="J5852" s="61" t="str">
        <f t="shared" si="548"/>
        <v/>
      </c>
      <c r="K5852" s="61">
        <f t="array" ref="K5852">(MAX(IF($A5852=InsertVoiceSwitchActivateLOG!A$1:A$7000,InsertVoiceSwitchActivateLOG!H$1:H$7000,0)))</f>
        <v>8.4400000000000017E-2</v>
      </c>
      <c r="L5852" s="61" t="str">
        <f t="shared" si="553"/>
        <v/>
      </c>
      <c r="M5852" s="61">
        <f t="shared" si="551"/>
        <v>0</v>
      </c>
      <c r="N5852" s="59" t="str">
        <f t="shared" si="549"/>
        <v/>
      </c>
      <c r="O5852" s="59" t="str">
        <f t="shared" si="550"/>
        <v/>
      </c>
    </row>
    <row r="5853" spans="1:15" ht="12.5" customHeight="1" x14ac:dyDescent="0.35">
      <c r="A5853" s="2">
        <v>118</v>
      </c>
      <c r="B5853" s="2" t="s">
        <v>54</v>
      </c>
      <c r="C5853" s="69">
        <v>246.09970000000001</v>
      </c>
      <c r="D5853" t="s">
        <v>50</v>
      </c>
      <c r="E5853" s="2" t="s">
        <v>43</v>
      </c>
      <c r="F5853" s="2" t="s">
        <v>55</v>
      </c>
      <c r="G5853" s="2"/>
      <c r="H5853" s="2" t="str">
        <f>IF(OR(G5853="",G5854="",G5855="",G5856=""),"",(SUMIF(A5853:A$7000,A5853,G5853:G$7000)))</f>
        <v/>
      </c>
      <c r="I5853" s="55" t="str">
        <f t="shared" si="552"/>
        <v/>
      </c>
      <c r="J5853" s="61" t="str">
        <f t="shared" si="548"/>
        <v/>
      </c>
      <c r="K5853" s="55">
        <f t="array" ref="K5853">(MAX(IF($A5853=InsertVoiceSwitchActivateLOG!A$1:A$7000,InsertVoiceSwitchActivateLOG!H$1:H$7000,0)))</f>
        <v>8.4400000000000017E-2</v>
      </c>
      <c r="L5853" s="55" t="str">
        <f t="shared" si="553"/>
        <v/>
      </c>
      <c r="M5853" s="55">
        <f t="shared" si="551"/>
        <v>24.400000000014188</v>
      </c>
      <c r="N5853" s="59" t="str">
        <f t="shared" si="549"/>
        <v/>
      </c>
      <c r="O5853" s="59" t="str">
        <f t="shared" si="550"/>
        <v/>
      </c>
    </row>
    <row r="5854" spans="1:15" ht="12.5" customHeight="1" x14ac:dyDescent="0.35">
      <c r="A5854" s="61">
        <v>118</v>
      </c>
      <c r="B5854" s="61" t="s">
        <v>54</v>
      </c>
      <c r="C5854" s="70">
        <v>246.12190000000001</v>
      </c>
      <c r="D5854" s="59" t="s">
        <v>50</v>
      </c>
      <c r="E5854" s="61" t="s">
        <v>43</v>
      </c>
      <c r="F5854" s="61" t="s">
        <v>55</v>
      </c>
      <c r="G5854" s="61"/>
      <c r="H5854" s="61" t="str">
        <f>IF(OR(G5854="",G5855="",G5856="",G5857=""),"",(SUMIF(A5854:A$7000,A5854,G5854:G$7000)))</f>
        <v/>
      </c>
      <c r="I5854" s="61" t="str">
        <f t="shared" si="552"/>
        <v/>
      </c>
      <c r="J5854" s="61" t="str">
        <f t="shared" si="548"/>
        <v/>
      </c>
      <c r="K5854" s="61">
        <f t="array" ref="K5854">(MAX(IF($A5854=InsertVoiceSwitchActivateLOG!A$1:A$7000,InsertVoiceSwitchActivateLOG!H$1:H$7000,0)))</f>
        <v>8.4400000000000017E-2</v>
      </c>
      <c r="L5854" s="61" t="str">
        <f t="shared" si="553"/>
        <v/>
      </c>
      <c r="M5854" s="61">
        <f t="shared" si="551"/>
        <v>22.199999999997999</v>
      </c>
      <c r="N5854" s="59" t="str">
        <f t="shared" si="549"/>
        <v/>
      </c>
      <c r="O5854" s="59" t="str">
        <f t="shared" si="550"/>
        <v/>
      </c>
    </row>
    <row r="5855" spans="1:15" ht="12.5" customHeight="1" x14ac:dyDescent="0.35">
      <c r="A5855" s="2">
        <v>118</v>
      </c>
      <c r="B5855" s="2" t="s">
        <v>54</v>
      </c>
      <c r="C5855" s="69">
        <v>246.149</v>
      </c>
      <c r="D5855" t="s">
        <v>50</v>
      </c>
      <c r="E5855" s="2" t="s">
        <v>43</v>
      </c>
      <c r="F5855" s="2" t="s">
        <v>55</v>
      </c>
      <c r="G5855" s="2"/>
      <c r="H5855" s="2" t="str">
        <f>IF(OR(G5855="",G5856="",G5857="",G5858=""),"",(SUMIF(A5855:A$7000,A5855,G5855:G$7000)))</f>
        <v/>
      </c>
      <c r="I5855" s="55" t="str">
        <f t="shared" si="552"/>
        <v/>
      </c>
      <c r="J5855" s="61" t="str">
        <f t="shared" si="548"/>
        <v/>
      </c>
      <c r="K5855" s="55">
        <f t="array" ref="K5855">(MAX(IF($A5855=InsertVoiceSwitchActivateLOG!A$1:A$7000,InsertVoiceSwitchActivateLOG!H$1:H$7000,0)))</f>
        <v>8.4400000000000017E-2</v>
      </c>
      <c r="L5855" s="55" t="str">
        <f t="shared" si="553"/>
        <v/>
      </c>
      <c r="M5855" s="55">
        <f t="shared" si="551"/>
        <v>27.099999999990132</v>
      </c>
      <c r="N5855" s="59" t="str">
        <f t="shared" si="549"/>
        <v/>
      </c>
      <c r="O5855" s="59" t="str">
        <f t="shared" si="550"/>
        <v/>
      </c>
    </row>
    <row r="5856" spans="1:15" ht="12.5" customHeight="1" x14ac:dyDescent="0.35">
      <c r="A5856" s="61">
        <v>118</v>
      </c>
      <c r="B5856" s="61" t="s">
        <v>54</v>
      </c>
      <c r="C5856" s="70">
        <v>246.19030000000001</v>
      </c>
      <c r="D5856" s="59" t="s">
        <v>50</v>
      </c>
      <c r="E5856" s="61" t="s">
        <v>43</v>
      </c>
      <c r="F5856" s="61" t="s">
        <v>55</v>
      </c>
      <c r="G5856" s="61"/>
      <c r="H5856" s="61" t="str">
        <f>IF(OR(G5856="",G5857="",G5858="",G5859=""),"",(SUMIF(A5856:A$7000,A5856,G5856:G$7000)))</f>
        <v/>
      </c>
      <c r="I5856" s="61" t="str">
        <f t="shared" si="552"/>
        <v/>
      </c>
      <c r="J5856" s="61" t="str">
        <f t="shared" si="548"/>
        <v/>
      </c>
      <c r="K5856" s="61">
        <f t="array" ref="K5856">(MAX(IF($A5856=InsertVoiceSwitchActivateLOG!A$1:A$7000,InsertVoiceSwitchActivateLOG!H$1:H$7000,0)))</f>
        <v>8.4400000000000017E-2</v>
      </c>
      <c r="L5856" s="61" t="str">
        <f t="shared" si="553"/>
        <v/>
      </c>
      <c r="M5856" s="61">
        <f t="shared" si="551"/>
        <v>41.300000000006776</v>
      </c>
      <c r="N5856" s="59" t="str">
        <f t="shared" si="549"/>
        <v/>
      </c>
      <c r="O5856" s="59" t="str">
        <f t="shared" si="550"/>
        <v/>
      </c>
    </row>
    <row r="5857" spans="1:15" ht="12.5" customHeight="1" x14ac:dyDescent="0.35">
      <c r="A5857" s="2">
        <v>118</v>
      </c>
      <c r="B5857" s="2" t="s">
        <v>54</v>
      </c>
      <c r="C5857" s="69">
        <v>246.2149</v>
      </c>
      <c r="D5857" t="s">
        <v>50</v>
      </c>
      <c r="E5857" s="2" t="s">
        <v>43</v>
      </c>
      <c r="F5857" s="2" t="s">
        <v>55</v>
      </c>
      <c r="G5857" s="2"/>
      <c r="H5857" s="2" t="str">
        <f>IF(OR(G5857="",G5858="",G5859="",G5860=""),"",(SUMIF(A5857:A$7000,A5857,G5857:G$7000)))</f>
        <v/>
      </c>
      <c r="I5857" s="55" t="str">
        <f t="shared" si="552"/>
        <v/>
      </c>
      <c r="J5857" s="61" t="str">
        <f t="shared" si="548"/>
        <v/>
      </c>
      <c r="K5857" s="55">
        <f t="array" ref="K5857">(MAX(IF($A5857=InsertVoiceSwitchActivateLOG!A$1:A$7000,InsertVoiceSwitchActivateLOG!H$1:H$7000,0)))</f>
        <v>8.4400000000000017E-2</v>
      </c>
      <c r="L5857" s="55" t="str">
        <f t="shared" si="553"/>
        <v/>
      </c>
      <c r="M5857" s="55">
        <f t="shared" si="551"/>
        <v>24.599999999992406</v>
      </c>
      <c r="N5857" s="59" t="str">
        <f t="shared" si="549"/>
        <v/>
      </c>
      <c r="O5857" s="59" t="str">
        <f t="shared" si="550"/>
        <v/>
      </c>
    </row>
    <row r="5858" spans="1:15" ht="12.5" customHeight="1" x14ac:dyDescent="0.35">
      <c r="A5858" s="61">
        <v>118</v>
      </c>
      <c r="B5858" s="61" t="s">
        <v>54</v>
      </c>
      <c r="C5858" s="70">
        <v>246.23869999999999</v>
      </c>
      <c r="D5858" s="59" t="s">
        <v>50</v>
      </c>
      <c r="E5858" s="61" t="s">
        <v>43</v>
      </c>
      <c r="F5858" s="61" t="s">
        <v>55</v>
      </c>
      <c r="G5858" s="61"/>
      <c r="H5858" s="61" t="str">
        <f>IF(OR(G5858="",G5859="",G5860="",G5861=""),"",(SUMIF(A5858:A$7000,A5858,G5858:G$7000)))</f>
        <v/>
      </c>
      <c r="I5858" s="61" t="str">
        <f t="shared" si="552"/>
        <v/>
      </c>
      <c r="J5858" s="61" t="str">
        <f t="shared" si="548"/>
        <v/>
      </c>
      <c r="K5858" s="61">
        <f t="array" ref="K5858">(MAX(IF($A5858=InsertVoiceSwitchActivateLOG!A$1:A$7000,InsertVoiceSwitchActivateLOG!H$1:H$7000,0)))</f>
        <v>8.4400000000000017E-2</v>
      </c>
      <c r="L5858" s="61" t="str">
        <f t="shared" si="553"/>
        <v/>
      </c>
      <c r="M5858" s="61">
        <f t="shared" si="551"/>
        <v>23.79999999999427</v>
      </c>
      <c r="N5858" s="59" t="str">
        <f t="shared" si="549"/>
        <v/>
      </c>
      <c r="O5858" s="59" t="str">
        <f t="shared" si="550"/>
        <v/>
      </c>
    </row>
    <row r="5859" spans="1:15" ht="12.5" customHeight="1" x14ac:dyDescent="0.35">
      <c r="A5859" s="2">
        <v>118</v>
      </c>
      <c r="B5859" s="2" t="s">
        <v>54</v>
      </c>
      <c r="C5859" s="69">
        <v>246.25890000000001</v>
      </c>
      <c r="D5859" t="s">
        <v>50</v>
      </c>
      <c r="E5859" s="2" t="s">
        <v>43</v>
      </c>
      <c r="F5859" s="2" t="s">
        <v>55</v>
      </c>
      <c r="G5859" s="2"/>
      <c r="H5859" s="2" t="str">
        <f>IF(OR(G5859="",G5860="",G5861="",G5862=""),"",(SUMIF(A5859:A$7000,A5859,G5859:G$7000)))</f>
        <v/>
      </c>
      <c r="I5859" s="55" t="str">
        <f t="shared" si="552"/>
        <v/>
      </c>
      <c r="J5859" s="61" t="str">
        <f t="shared" si="548"/>
        <v/>
      </c>
      <c r="K5859" s="55">
        <f t="array" ref="K5859">(MAX(IF($A5859=InsertVoiceSwitchActivateLOG!A$1:A$7000,InsertVoiceSwitchActivateLOG!H$1:H$7000,0)))</f>
        <v>8.4400000000000017E-2</v>
      </c>
      <c r="L5859" s="55" t="str">
        <f t="shared" si="553"/>
        <v/>
      </c>
      <c r="M5859" s="55">
        <f t="shared" si="551"/>
        <v>20.200000000016871</v>
      </c>
      <c r="N5859" s="59" t="str">
        <f t="shared" si="549"/>
        <v/>
      </c>
      <c r="O5859" s="59" t="str">
        <f t="shared" si="550"/>
        <v/>
      </c>
    </row>
    <row r="5860" spans="1:15" ht="12.5" customHeight="1" x14ac:dyDescent="0.35">
      <c r="A5860" s="61">
        <v>118</v>
      </c>
      <c r="B5860" s="61" t="s">
        <v>54</v>
      </c>
      <c r="C5860" s="70">
        <v>246.2878</v>
      </c>
      <c r="D5860" s="59" t="s">
        <v>50</v>
      </c>
      <c r="E5860" s="61" t="s">
        <v>43</v>
      </c>
      <c r="F5860" s="61" t="s">
        <v>55</v>
      </c>
      <c r="G5860" s="61"/>
      <c r="H5860" s="61" t="str">
        <f>IF(OR(G5860="",G5861="",G5862="",G5863=""),"",(SUMIF(A5860:A$7000,A5860,G5860:G$7000)))</f>
        <v/>
      </c>
      <c r="I5860" s="61" t="str">
        <f t="shared" si="552"/>
        <v/>
      </c>
      <c r="J5860" s="61" t="str">
        <f t="shared" si="548"/>
        <v/>
      </c>
      <c r="K5860" s="61">
        <f t="array" ref="K5860">(MAX(IF($A5860=InsertVoiceSwitchActivateLOG!A$1:A$7000,InsertVoiceSwitchActivateLOG!H$1:H$7000,0)))</f>
        <v>8.4400000000000017E-2</v>
      </c>
      <c r="L5860" s="61" t="str">
        <f t="shared" si="553"/>
        <v/>
      </c>
      <c r="M5860" s="61">
        <f t="shared" si="551"/>
        <v>28.899999999993042</v>
      </c>
      <c r="N5860" s="59" t="str">
        <f t="shared" si="549"/>
        <v/>
      </c>
      <c r="O5860" s="59" t="str">
        <f t="shared" si="550"/>
        <v/>
      </c>
    </row>
    <row r="5861" spans="1:15" ht="12.5" customHeight="1" x14ac:dyDescent="0.35">
      <c r="A5861" s="2">
        <v>118</v>
      </c>
      <c r="B5861" s="2" t="s">
        <v>54</v>
      </c>
      <c r="C5861" s="69">
        <v>246.31790000000001</v>
      </c>
      <c r="D5861" t="s">
        <v>50</v>
      </c>
      <c r="E5861" s="2" t="s">
        <v>43</v>
      </c>
      <c r="F5861" s="2" t="s">
        <v>55</v>
      </c>
      <c r="G5861" s="2"/>
      <c r="H5861" s="2" t="str">
        <f>IF(OR(G5861="",G5862="",G5863="",G5864=""),"",(SUMIF(A5861:A$7000,A5861,G5861:G$7000)))</f>
        <v/>
      </c>
      <c r="I5861" s="55" t="str">
        <f t="shared" si="552"/>
        <v/>
      </c>
      <c r="J5861" s="61" t="str">
        <f t="shared" si="548"/>
        <v/>
      </c>
      <c r="K5861" s="55">
        <f t="array" ref="K5861">(MAX(IF($A5861=InsertVoiceSwitchActivateLOG!A$1:A$7000,InsertVoiceSwitchActivateLOG!H$1:H$7000,0)))</f>
        <v>8.4400000000000017E-2</v>
      </c>
      <c r="L5861" s="55" t="str">
        <f t="shared" si="553"/>
        <v/>
      </c>
      <c r="M5861" s="55">
        <f t="shared" si="551"/>
        <v>30.100000000004457</v>
      </c>
      <c r="N5861" s="59" t="str">
        <f t="shared" si="549"/>
        <v/>
      </c>
      <c r="O5861" s="59" t="str">
        <f t="shared" si="550"/>
        <v/>
      </c>
    </row>
    <row r="5862" spans="1:15" ht="12.5" customHeight="1" x14ac:dyDescent="0.35">
      <c r="A5862" s="61">
        <v>118</v>
      </c>
      <c r="B5862" s="61" t="s">
        <v>54</v>
      </c>
      <c r="C5862" s="70">
        <v>246.34559999999999</v>
      </c>
      <c r="D5862" s="59" t="s">
        <v>50</v>
      </c>
      <c r="E5862" s="61" t="s">
        <v>43</v>
      </c>
      <c r="F5862" s="61" t="s">
        <v>55</v>
      </c>
      <c r="G5862" s="61"/>
      <c r="H5862" s="61" t="str">
        <f>IF(OR(G5862="",G5863="",G5864="",G5865=""),"",(SUMIF(A5862:A$7000,A5862,G5862:G$7000)))</f>
        <v/>
      </c>
      <c r="I5862" s="61" t="str">
        <f t="shared" si="552"/>
        <v/>
      </c>
      <c r="J5862" s="61" t="str">
        <f t="shared" si="548"/>
        <v/>
      </c>
      <c r="K5862" s="61">
        <f t="array" ref="K5862">(MAX(IF($A5862=InsertVoiceSwitchActivateLOG!A$1:A$7000,InsertVoiceSwitchActivateLOG!H$1:H$7000,0)))</f>
        <v>8.4400000000000017E-2</v>
      </c>
      <c r="L5862" s="61" t="str">
        <f t="shared" si="553"/>
        <v/>
      </c>
      <c r="M5862" s="61">
        <f t="shared" si="551"/>
        <v>27.699999999981628</v>
      </c>
      <c r="N5862" s="59" t="str">
        <f t="shared" si="549"/>
        <v/>
      </c>
      <c r="O5862" s="59" t="str">
        <f t="shared" si="550"/>
        <v/>
      </c>
    </row>
    <row r="5863" spans="1:15" ht="12.5" customHeight="1" x14ac:dyDescent="0.35">
      <c r="A5863" s="2">
        <v>118</v>
      </c>
      <c r="B5863" s="2" t="s">
        <v>54</v>
      </c>
      <c r="C5863" s="69">
        <v>246.3638</v>
      </c>
      <c r="D5863" t="s">
        <v>50</v>
      </c>
      <c r="E5863" s="2" t="s">
        <v>43</v>
      </c>
      <c r="F5863" s="2" t="s">
        <v>55</v>
      </c>
      <c r="G5863" s="2"/>
      <c r="H5863" s="2" t="str">
        <f>IF(OR(G5863="",G5864="",G5865="",G5866=""),"",(SUMIF(A5863:A$7000,A5863,G5863:G$7000)))</f>
        <v/>
      </c>
      <c r="I5863" s="55" t="str">
        <f t="shared" si="552"/>
        <v/>
      </c>
      <c r="J5863" s="61" t="str">
        <f t="shared" si="548"/>
        <v/>
      </c>
      <c r="K5863" s="55">
        <f t="array" ref="K5863">(MAX(IF($A5863=InsertVoiceSwitchActivateLOG!A$1:A$7000,InsertVoiceSwitchActivateLOG!H$1:H$7000,0)))</f>
        <v>8.4400000000000017E-2</v>
      </c>
      <c r="L5863" s="55" t="str">
        <f t="shared" si="553"/>
        <v/>
      </c>
      <c r="M5863" s="55">
        <f t="shared" si="551"/>
        <v>18.200000000007321</v>
      </c>
      <c r="N5863" s="59" t="str">
        <f t="shared" si="549"/>
        <v/>
      </c>
      <c r="O5863" s="59" t="str">
        <f t="shared" si="550"/>
        <v/>
      </c>
    </row>
    <row r="5864" spans="1:15" ht="12.5" customHeight="1" x14ac:dyDescent="0.35">
      <c r="A5864" s="61">
        <v>118</v>
      </c>
      <c r="B5864" s="61" t="s">
        <v>54</v>
      </c>
      <c r="C5864" s="70">
        <v>246.38319999999999</v>
      </c>
      <c r="D5864" s="59" t="s">
        <v>50</v>
      </c>
      <c r="E5864" s="61" t="s">
        <v>43</v>
      </c>
      <c r="F5864" s="61" t="s">
        <v>55</v>
      </c>
      <c r="G5864" s="61"/>
      <c r="H5864" s="61" t="str">
        <f>IF(OR(G5864="",G5865="",G5866="",G5867=""),"",(SUMIF(A5864:A$7000,A5864,G5864:G$7000)))</f>
        <v/>
      </c>
      <c r="I5864" s="61" t="str">
        <f t="shared" si="552"/>
        <v/>
      </c>
      <c r="J5864" s="61" t="str">
        <f t="shared" si="548"/>
        <v/>
      </c>
      <c r="K5864" s="61">
        <f t="array" ref="K5864">(MAX(IF($A5864=InsertVoiceSwitchActivateLOG!A$1:A$7000,InsertVoiceSwitchActivateLOG!H$1:H$7000,0)))</f>
        <v>8.4400000000000017E-2</v>
      </c>
      <c r="L5864" s="61" t="str">
        <f t="shared" si="553"/>
        <v/>
      </c>
      <c r="M5864" s="61">
        <f t="shared" si="551"/>
        <v>19.399999999990314</v>
      </c>
      <c r="N5864" s="59" t="str">
        <f t="shared" si="549"/>
        <v/>
      </c>
      <c r="O5864" s="59" t="str">
        <f t="shared" si="550"/>
        <v/>
      </c>
    </row>
    <row r="5865" spans="1:15" ht="12.5" customHeight="1" x14ac:dyDescent="0.35">
      <c r="A5865" s="2">
        <v>118</v>
      </c>
      <c r="B5865" s="2" t="s">
        <v>54</v>
      </c>
      <c r="C5865" s="69">
        <v>246.4034</v>
      </c>
      <c r="D5865" t="s">
        <v>50</v>
      </c>
      <c r="E5865" s="2" t="s">
        <v>43</v>
      </c>
      <c r="F5865" s="2" t="s">
        <v>55</v>
      </c>
      <c r="G5865" s="2"/>
      <c r="H5865" s="2" t="str">
        <f>IF(OR(G5865="",G5866="",G5867="",G5868=""),"",(SUMIF(A5865:A$7000,A5865,G5865:G$7000)))</f>
        <v/>
      </c>
      <c r="I5865" s="55" t="str">
        <f t="shared" si="552"/>
        <v/>
      </c>
      <c r="J5865" s="61" t="str">
        <f t="shared" si="548"/>
        <v/>
      </c>
      <c r="K5865" s="55">
        <f t="array" ref="K5865">(MAX(IF($A5865=InsertVoiceSwitchActivateLOG!A$1:A$7000,InsertVoiceSwitchActivateLOG!H$1:H$7000,0)))</f>
        <v>8.4400000000000017E-2</v>
      </c>
      <c r="L5865" s="55" t="str">
        <f t="shared" si="553"/>
        <v/>
      </c>
      <c r="M5865" s="55">
        <f t="shared" si="551"/>
        <v>20.200000000016871</v>
      </c>
      <c r="N5865" s="59" t="str">
        <f t="shared" si="549"/>
        <v/>
      </c>
      <c r="O5865" s="59" t="str">
        <f t="shared" si="550"/>
        <v/>
      </c>
    </row>
    <row r="5866" spans="1:15" ht="12.5" customHeight="1" x14ac:dyDescent="0.35">
      <c r="A5866" s="61">
        <v>118</v>
      </c>
      <c r="B5866" s="61" t="s">
        <v>54</v>
      </c>
      <c r="C5866" s="70">
        <v>246.4238</v>
      </c>
      <c r="D5866" s="59" t="s">
        <v>50</v>
      </c>
      <c r="E5866" s="61" t="s">
        <v>43</v>
      </c>
      <c r="F5866" s="61" t="s">
        <v>55</v>
      </c>
      <c r="G5866" s="61"/>
      <c r="H5866" s="61" t="str">
        <f>IF(OR(G5866="",G5867="",G5868="",G5869=""),"",(SUMIF(A5866:A$7000,A5866,G5866:G$7000)))</f>
        <v/>
      </c>
      <c r="I5866" s="61" t="str">
        <f t="shared" si="552"/>
        <v/>
      </c>
      <c r="J5866" s="61" t="str">
        <f t="shared" si="548"/>
        <v/>
      </c>
      <c r="K5866" s="61">
        <f t="array" ref="K5866">(MAX(IF($A5866=InsertVoiceSwitchActivateLOG!A$1:A$7000,InsertVoiceSwitchActivateLOG!H$1:H$7000,0)))</f>
        <v>8.4400000000000017E-2</v>
      </c>
      <c r="L5866" s="61" t="str">
        <f t="shared" si="553"/>
        <v/>
      </c>
      <c r="M5866" s="61">
        <f t="shared" si="551"/>
        <v>20.399999999995089</v>
      </c>
      <c r="N5866" s="59" t="str">
        <f t="shared" si="549"/>
        <v/>
      </c>
      <c r="O5866" s="59" t="str">
        <f t="shared" si="550"/>
        <v/>
      </c>
    </row>
    <row r="5867" spans="1:15" ht="12.5" customHeight="1" x14ac:dyDescent="0.35">
      <c r="A5867" s="2">
        <v>118</v>
      </c>
      <c r="B5867" s="2" t="s">
        <v>54</v>
      </c>
      <c r="C5867" s="69">
        <v>246.4486</v>
      </c>
      <c r="D5867" t="s">
        <v>50</v>
      </c>
      <c r="E5867" s="2" t="s">
        <v>43</v>
      </c>
      <c r="F5867" s="2" t="s">
        <v>55</v>
      </c>
      <c r="G5867" s="2"/>
      <c r="H5867" s="2" t="str">
        <f>IF(OR(G5867="",G5868="",G5869="",G5870=""),"",(SUMIF(A5867:A$7000,A5867,G5867:G$7000)))</f>
        <v/>
      </c>
      <c r="I5867" s="55" t="str">
        <f t="shared" si="552"/>
        <v/>
      </c>
      <c r="J5867" s="61" t="str">
        <f t="shared" si="548"/>
        <v/>
      </c>
      <c r="K5867" s="55">
        <f t="array" ref="K5867">(MAX(IF($A5867=InsertVoiceSwitchActivateLOG!A$1:A$7000,InsertVoiceSwitchActivateLOG!H$1:H$7000,0)))</f>
        <v>8.4400000000000017E-2</v>
      </c>
      <c r="L5867" s="55" t="str">
        <f t="shared" si="553"/>
        <v/>
      </c>
      <c r="M5867" s="55">
        <f t="shared" si="551"/>
        <v>24.799999999999045</v>
      </c>
      <c r="N5867" s="59" t="str">
        <f t="shared" si="549"/>
        <v/>
      </c>
      <c r="O5867" s="59" t="str">
        <f t="shared" si="550"/>
        <v/>
      </c>
    </row>
    <row r="5868" spans="1:15" ht="12.5" customHeight="1" x14ac:dyDescent="0.35">
      <c r="A5868" s="61">
        <v>118</v>
      </c>
      <c r="B5868" s="61" t="s">
        <v>54</v>
      </c>
      <c r="C5868" s="70">
        <v>246.47909999999999</v>
      </c>
      <c r="D5868" s="59" t="s">
        <v>50</v>
      </c>
      <c r="E5868" s="61" t="s">
        <v>43</v>
      </c>
      <c r="F5868" s="61" t="s">
        <v>55</v>
      </c>
      <c r="G5868" s="61">
        <v>6.9999999999999999E-4</v>
      </c>
      <c r="H5868" s="61">
        <f>IF(OR(G5868="",G5869="",G5870="",G5871=""),"",(SUMIF(A5868:A$7000,A5868,G5868:G$7000)))</f>
        <v>8.4400000000000017E-2</v>
      </c>
      <c r="I5868" s="61">
        <f t="shared" si="552"/>
        <v>118</v>
      </c>
      <c r="J5868" s="61" t="str">
        <f t="shared" si="548"/>
        <v>TaskB</v>
      </c>
      <c r="K5868" s="61">
        <f t="array" ref="K5868">(MAX(IF($A5868=InsertVoiceSwitchActivateLOG!A$1:A$7000,InsertVoiceSwitchActivateLOG!H$1:H$7000,0)))</f>
        <v>8.4400000000000017E-2</v>
      </c>
      <c r="L5868" s="61">
        <f t="shared" si="553"/>
        <v>246.47909999999999</v>
      </c>
      <c r="M5868" s="61">
        <f t="shared" si="551"/>
        <v>30.499999999989313</v>
      </c>
      <c r="N5868" s="59" t="str">
        <f t="shared" si="549"/>
        <v/>
      </c>
      <c r="O5868" s="59" t="str">
        <f t="shared" si="550"/>
        <v/>
      </c>
    </row>
    <row r="5869" spans="1:15" ht="12.5" customHeight="1" x14ac:dyDescent="0.35">
      <c r="A5869" s="2">
        <v>118</v>
      </c>
      <c r="B5869" s="2" t="s">
        <v>54</v>
      </c>
      <c r="C5869" s="69">
        <v>246.50980000000001</v>
      </c>
      <c r="D5869" t="s">
        <v>50</v>
      </c>
      <c r="E5869" s="2" t="s">
        <v>43</v>
      </c>
      <c r="F5869" s="2" t="s">
        <v>55</v>
      </c>
      <c r="G5869" s="2">
        <v>5.9999999999999995E-4</v>
      </c>
      <c r="H5869" s="2">
        <f>IF(OR(G5869="",G5870="",G5871="",G5872=""),"",(SUMIF(A5869:A$7000,A5869,G5869:G$7000)))</f>
        <v>8.3700000000000011E-2</v>
      </c>
      <c r="I5869" s="55" t="str">
        <f t="shared" si="552"/>
        <v/>
      </c>
      <c r="J5869" s="61" t="str">
        <f t="shared" si="548"/>
        <v/>
      </c>
      <c r="K5869" s="55">
        <f t="array" ref="K5869">(MAX(IF($A5869=InsertVoiceSwitchActivateLOG!A$1:A$7000,InsertVoiceSwitchActivateLOG!H$1:H$7000,0)))</f>
        <v>8.4400000000000017E-2</v>
      </c>
      <c r="L5869" s="55" t="str">
        <f t="shared" si="553"/>
        <v/>
      </c>
      <c r="M5869" s="55">
        <f t="shared" si="551"/>
        <v>30.700000000024374</v>
      </c>
      <c r="N5869" s="59">
        <f t="shared" si="549"/>
        <v>118</v>
      </c>
      <c r="O5869" s="59">
        <f t="shared" si="550"/>
        <v>1</v>
      </c>
    </row>
    <row r="5870" spans="1:15" ht="12.5" customHeight="1" x14ac:dyDescent="0.35">
      <c r="A5870" s="61">
        <v>118</v>
      </c>
      <c r="B5870" s="61" t="s">
        <v>56</v>
      </c>
      <c r="C5870" s="70">
        <v>246.53</v>
      </c>
      <c r="D5870" s="59" t="s">
        <v>50</v>
      </c>
      <c r="E5870" s="61" t="s">
        <v>43</v>
      </c>
      <c r="F5870" s="61" t="s">
        <v>55</v>
      </c>
      <c r="G5870" s="61">
        <v>3.0000000000000001E-3</v>
      </c>
      <c r="H5870" s="61">
        <f>IF(OR(G5870="",G5871="",G5872="",G5873=""),"",(SUMIF(A5870:A$7000,A5870,G5870:G$7000)))</f>
        <v>8.3100000000000007E-2</v>
      </c>
      <c r="I5870" s="61" t="str">
        <f t="shared" si="552"/>
        <v/>
      </c>
      <c r="J5870" s="61" t="str">
        <f t="shared" si="548"/>
        <v/>
      </c>
      <c r="K5870" s="61">
        <f t="array" ref="K5870">(MAX(IF($A5870=InsertVoiceSwitchActivateLOG!A$1:A$7000,InsertVoiceSwitchActivateLOG!H$1:H$7000,0)))</f>
        <v>8.4400000000000017E-2</v>
      </c>
      <c r="L5870" s="61" t="str">
        <f t="shared" si="553"/>
        <v/>
      </c>
      <c r="M5870" s="61">
        <f t="shared" si="551"/>
        <v>20.199999999988449</v>
      </c>
      <c r="N5870" s="59">
        <f t="shared" si="549"/>
        <v>118</v>
      </c>
      <c r="O5870" s="59">
        <f t="shared" si="550"/>
        <v>-1</v>
      </c>
    </row>
    <row r="5871" spans="1:15" ht="12.5" customHeight="1" x14ac:dyDescent="0.35">
      <c r="A5871" s="2">
        <v>118</v>
      </c>
      <c r="B5871" s="2" t="s">
        <v>56</v>
      </c>
      <c r="C5871" s="69">
        <v>246.5538</v>
      </c>
      <c r="D5871" t="s">
        <v>50</v>
      </c>
      <c r="E5871" s="2" t="s">
        <v>43</v>
      </c>
      <c r="F5871" s="2" t="s">
        <v>55</v>
      </c>
      <c r="G5871" s="2">
        <v>2E-3</v>
      </c>
      <c r="H5871" s="2">
        <f>IF(OR(G5871="",G5872="",G5873="",G5874=""),"",(SUMIF(A5871:A$7000,A5871,G5871:G$7000)))</f>
        <v>8.0100000000000018E-2</v>
      </c>
      <c r="I5871" s="55" t="str">
        <f t="shared" si="552"/>
        <v/>
      </c>
      <c r="J5871" s="61" t="str">
        <f t="shared" si="548"/>
        <v/>
      </c>
      <c r="K5871" s="55">
        <f t="array" ref="K5871">(MAX(IF($A5871=InsertVoiceSwitchActivateLOG!A$1:A$7000,InsertVoiceSwitchActivateLOG!H$1:H$7000,0)))</f>
        <v>8.4400000000000017E-2</v>
      </c>
      <c r="L5871" s="55" t="str">
        <f t="shared" si="553"/>
        <v/>
      </c>
      <c r="M5871" s="55">
        <f t="shared" si="551"/>
        <v>23.79999999999427</v>
      </c>
      <c r="N5871" s="59">
        <f t="shared" si="549"/>
        <v>118</v>
      </c>
      <c r="O5871" s="59">
        <f t="shared" si="550"/>
        <v>-1</v>
      </c>
    </row>
    <row r="5872" spans="1:15" ht="12.5" customHeight="1" x14ac:dyDescent="0.35">
      <c r="A5872" s="61">
        <v>118</v>
      </c>
      <c r="B5872" s="61" t="s">
        <v>54</v>
      </c>
      <c r="C5872" s="70">
        <v>246.57239999999999</v>
      </c>
      <c r="D5872" s="59" t="s">
        <v>50</v>
      </c>
      <c r="E5872" s="61" t="s">
        <v>43</v>
      </c>
      <c r="F5872" s="61" t="s">
        <v>55</v>
      </c>
      <c r="G5872" s="61">
        <v>6.9999999999999999E-4</v>
      </c>
      <c r="H5872" s="61">
        <f>IF(OR(G5872="",G5873="",G5874="",G5875=""),"",(SUMIF(A5872:A$7000,A5872,G5872:G$7000)))</f>
        <v>7.8100000000000017E-2</v>
      </c>
      <c r="I5872" s="61" t="str">
        <f t="shared" si="552"/>
        <v/>
      </c>
      <c r="J5872" s="61" t="str">
        <f t="shared" si="548"/>
        <v/>
      </c>
      <c r="K5872" s="61">
        <f t="array" ref="K5872">(MAX(IF($A5872=InsertVoiceSwitchActivateLOG!A$1:A$7000,InsertVoiceSwitchActivateLOG!H$1:H$7000,0)))</f>
        <v>8.4400000000000017E-2</v>
      </c>
      <c r="L5872" s="61" t="str">
        <f t="shared" si="553"/>
        <v/>
      </c>
      <c r="M5872" s="61">
        <f t="shared" si="551"/>
        <v>18.599999999992178</v>
      </c>
      <c r="N5872" s="59">
        <f t="shared" si="549"/>
        <v>118</v>
      </c>
      <c r="O5872" s="59">
        <f t="shared" si="550"/>
        <v>1</v>
      </c>
    </row>
    <row r="5873" spans="1:15" ht="12.5" customHeight="1" x14ac:dyDescent="0.35">
      <c r="A5873" s="2">
        <v>118</v>
      </c>
      <c r="B5873" s="2" t="s">
        <v>56</v>
      </c>
      <c r="C5873" s="69">
        <v>246.59520000000001</v>
      </c>
      <c r="D5873" t="s">
        <v>50</v>
      </c>
      <c r="E5873" s="2" t="s">
        <v>43</v>
      </c>
      <c r="F5873" s="2" t="s">
        <v>55</v>
      </c>
      <c r="G5873" s="2">
        <v>3.7000000000000002E-3</v>
      </c>
      <c r="H5873" s="2">
        <f>IF(OR(G5873="",G5874="",G5875="",G5876=""),"",(SUMIF(A5873:A$7000,A5873,G5873:G$7000)))</f>
        <v>7.740000000000001E-2</v>
      </c>
      <c r="I5873" s="55" t="str">
        <f t="shared" si="552"/>
        <v/>
      </c>
      <c r="J5873" s="61" t="str">
        <f t="shared" si="548"/>
        <v/>
      </c>
      <c r="K5873" s="55">
        <f t="array" ref="K5873">(MAX(IF($A5873=InsertVoiceSwitchActivateLOG!A$1:A$7000,InsertVoiceSwitchActivateLOG!H$1:H$7000,0)))</f>
        <v>8.4400000000000017E-2</v>
      </c>
      <c r="L5873" s="55" t="str">
        <f t="shared" si="553"/>
        <v/>
      </c>
      <c r="M5873" s="55">
        <f t="shared" si="551"/>
        <v>22.800000000017917</v>
      </c>
      <c r="N5873" s="59">
        <f t="shared" si="549"/>
        <v>118</v>
      </c>
      <c r="O5873" s="59">
        <f t="shared" si="550"/>
        <v>-1</v>
      </c>
    </row>
    <row r="5874" spans="1:15" ht="12.5" customHeight="1" x14ac:dyDescent="0.35">
      <c r="A5874" s="61">
        <v>118</v>
      </c>
      <c r="B5874" s="61" t="s">
        <v>56</v>
      </c>
      <c r="C5874" s="70">
        <v>246.61920000000001</v>
      </c>
      <c r="D5874" s="59" t="s">
        <v>50</v>
      </c>
      <c r="E5874" s="61" t="s">
        <v>43</v>
      </c>
      <c r="F5874" s="61" t="s">
        <v>55</v>
      </c>
      <c r="G5874" s="61">
        <v>1.9E-3</v>
      </c>
      <c r="H5874" s="61">
        <f>IF(OR(G5874="",G5875="",G5876="",G5877=""),"",(SUMIF(A5874:A$7000,A5874,G5874:G$7000)))</f>
        <v>7.3700000000000015E-2</v>
      </c>
      <c r="I5874" s="61" t="str">
        <f t="shared" si="552"/>
        <v/>
      </c>
      <c r="J5874" s="61" t="str">
        <f t="shared" si="548"/>
        <v/>
      </c>
      <c r="K5874" s="61">
        <f t="array" ref="K5874">(MAX(IF($A5874=InsertVoiceSwitchActivateLOG!A$1:A$7000,InsertVoiceSwitchActivateLOG!H$1:H$7000,0)))</f>
        <v>8.4400000000000017E-2</v>
      </c>
      <c r="L5874" s="61" t="str">
        <f t="shared" si="553"/>
        <v/>
      </c>
      <c r="M5874" s="61">
        <f t="shared" si="551"/>
        <v>24.000000000000909</v>
      </c>
      <c r="N5874" s="59">
        <f t="shared" si="549"/>
        <v>118</v>
      </c>
      <c r="O5874" s="59">
        <f t="shared" si="550"/>
        <v>1</v>
      </c>
    </row>
    <row r="5875" spans="1:15" ht="12.5" customHeight="1" x14ac:dyDescent="0.35">
      <c r="A5875" s="2">
        <v>118</v>
      </c>
      <c r="B5875" s="2" t="s">
        <v>56</v>
      </c>
      <c r="C5875" s="69">
        <v>246.64160000000001</v>
      </c>
      <c r="D5875" t="s">
        <v>50</v>
      </c>
      <c r="E5875" s="2" t="s">
        <v>43</v>
      </c>
      <c r="F5875" s="2" t="s">
        <v>55</v>
      </c>
      <c r="G5875" s="2">
        <v>2.5999999999999999E-3</v>
      </c>
      <c r="H5875" s="2">
        <f>IF(OR(G5875="",G5876="",G5877="",G5878=""),"",(SUMIF(A5875:A$7000,A5875,G5875:G$7000)))</f>
        <v>7.1800000000000017E-2</v>
      </c>
      <c r="I5875" s="55" t="str">
        <f t="shared" si="552"/>
        <v/>
      </c>
      <c r="J5875" s="61" t="str">
        <f t="shared" si="548"/>
        <v/>
      </c>
      <c r="K5875" s="55">
        <f t="array" ref="K5875">(MAX(IF($A5875=InsertVoiceSwitchActivateLOG!A$1:A$7000,InsertVoiceSwitchActivateLOG!H$1:H$7000,0)))</f>
        <v>8.4400000000000017E-2</v>
      </c>
      <c r="L5875" s="55" t="str">
        <f t="shared" si="553"/>
        <v/>
      </c>
      <c r="M5875" s="55">
        <f t="shared" si="551"/>
        <v>22.400000000004638</v>
      </c>
      <c r="N5875" s="59">
        <f t="shared" si="549"/>
        <v>118</v>
      </c>
      <c r="O5875" s="59">
        <f t="shared" si="550"/>
        <v>-1</v>
      </c>
    </row>
    <row r="5876" spans="1:15" ht="12.5" customHeight="1" x14ac:dyDescent="0.35">
      <c r="A5876" s="61">
        <v>118</v>
      </c>
      <c r="B5876" s="61" t="s">
        <v>54</v>
      </c>
      <c r="C5876" s="70">
        <v>246.6644</v>
      </c>
      <c r="D5876" s="59" t="s">
        <v>50</v>
      </c>
      <c r="E5876" s="61" t="s">
        <v>43</v>
      </c>
      <c r="F5876" s="61" t="s">
        <v>55</v>
      </c>
      <c r="G5876" s="61">
        <v>4.0000000000000002E-4</v>
      </c>
      <c r="H5876" s="61">
        <f>IF(OR(G5876="",G5877="",G5878="",G5879=""),"",(SUMIF(A5876:A$7000,A5876,G5876:G$7000)))</f>
        <v>6.9200000000000012E-2</v>
      </c>
      <c r="I5876" s="61" t="str">
        <f t="shared" si="552"/>
        <v/>
      </c>
      <c r="J5876" s="61" t="str">
        <f t="shared" si="548"/>
        <v/>
      </c>
      <c r="K5876" s="61">
        <f t="array" ref="K5876">(MAX(IF($A5876=InsertVoiceSwitchActivateLOG!A$1:A$7000,InsertVoiceSwitchActivateLOG!H$1:H$7000,0)))</f>
        <v>8.4400000000000017E-2</v>
      </c>
      <c r="L5876" s="61" t="str">
        <f t="shared" si="553"/>
        <v/>
      </c>
      <c r="M5876" s="61">
        <f t="shared" si="551"/>
        <v>22.799999999989495</v>
      </c>
      <c r="N5876" s="59">
        <f t="shared" si="549"/>
        <v>118</v>
      </c>
      <c r="O5876" s="59">
        <f t="shared" si="550"/>
        <v>-1</v>
      </c>
    </row>
    <row r="5877" spans="1:15" ht="12.5" customHeight="1" x14ac:dyDescent="0.35">
      <c r="A5877" s="2">
        <v>118</v>
      </c>
      <c r="B5877" s="2" t="s">
        <v>54</v>
      </c>
      <c r="C5877" s="69">
        <v>246.6866</v>
      </c>
      <c r="D5877" t="s">
        <v>50</v>
      </c>
      <c r="E5877" s="2" t="s">
        <v>43</v>
      </c>
      <c r="F5877" s="2" t="s">
        <v>55</v>
      </c>
      <c r="G5877" s="2">
        <v>2.0000000000000001E-4</v>
      </c>
      <c r="H5877" s="2">
        <f>IF(OR(G5877="",G5878="",G5879="",G5880=""),"",(SUMIF(A5877:A$7000,A5877,G5877:G$7000)))</f>
        <v>6.8800000000000014E-2</v>
      </c>
      <c r="I5877" s="55" t="str">
        <f t="shared" si="552"/>
        <v/>
      </c>
      <c r="J5877" s="61" t="str">
        <f t="shared" si="548"/>
        <v/>
      </c>
      <c r="K5877" s="55">
        <f t="array" ref="K5877">(MAX(IF($A5877=InsertVoiceSwitchActivateLOG!A$1:A$7000,InsertVoiceSwitchActivateLOG!H$1:H$7000,0)))</f>
        <v>8.4400000000000017E-2</v>
      </c>
      <c r="L5877" s="55" t="str">
        <f t="shared" si="553"/>
        <v/>
      </c>
      <c r="M5877" s="55">
        <f t="shared" si="551"/>
        <v>22.199999999997999</v>
      </c>
      <c r="N5877" s="59">
        <f t="shared" si="549"/>
        <v>118</v>
      </c>
      <c r="O5877" s="59">
        <f t="shared" si="550"/>
        <v>1</v>
      </c>
    </row>
    <row r="5878" spans="1:15" ht="12.5" customHeight="1" x14ac:dyDescent="0.35">
      <c r="A5878" s="61">
        <v>118</v>
      </c>
      <c r="B5878" s="61" t="s">
        <v>54</v>
      </c>
      <c r="C5878" s="70">
        <v>246.70910000000001</v>
      </c>
      <c r="D5878" s="59" t="s">
        <v>50</v>
      </c>
      <c r="E5878" s="61" t="s">
        <v>43</v>
      </c>
      <c r="F5878" s="61" t="s">
        <v>55</v>
      </c>
      <c r="G5878" s="61">
        <v>6.9999999999999999E-4</v>
      </c>
      <c r="H5878" s="61">
        <f>IF(OR(G5878="",G5879="",G5880="",G5881=""),"",(SUMIF(A5878:A$7000,A5878,G5878:G$7000)))</f>
        <v>6.8600000000000008E-2</v>
      </c>
      <c r="I5878" s="61" t="str">
        <f t="shared" si="552"/>
        <v/>
      </c>
      <c r="J5878" s="61" t="str">
        <f t="shared" si="548"/>
        <v/>
      </c>
      <c r="K5878" s="61">
        <f t="array" ref="K5878">(MAX(IF($A5878=InsertVoiceSwitchActivateLOG!A$1:A$7000,InsertVoiceSwitchActivateLOG!H$1:H$7000,0)))</f>
        <v>8.4400000000000017E-2</v>
      </c>
      <c r="L5878" s="61" t="str">
        <f t="shared" si="553"/>
        <v/>
      </c>
      <c r="M5878" s="61">
        <f t="shared" si="551"/>
        <v>22.500000000007958</v>
      </c>
      <c r="N5878" s="59">
        <f t="shared" si="549"/>
        <v>118</v>
      </c>
      <c r="O5878" s="59">
        <f t="shared" si="550"/>
        <v>1</v>
      </c>
    </row>
    <row r="5879" spans="1:15" ht="12.5" customHeight="1" x14ac:dyDescent="0.35">
      <c r="A5879" s="2">
        <v>118</v>
      </c>
      <c r="B5879" s="2" t="s">
        <v>56</v>
      </c>
      <c r="C5879" s="69">
        <v>246.73150000000001</v>
      </c>
      <c r="D5879" t="s">
        <v>50</v>
      </c>
      <c r="E5879" s="2" t="s">
        <v>43</v>
      </c>
      <c r="F5879" s="2" t="s">
        <v>55</v>
      </c>
      <c r="G5879" s="2">
        <v>5.1000000000000004E-3</v>
      </c>
      <c r="H5879" s="2">
        <f>IF(OR(G5879="",G5880="",G5881="",G5882=""),"",(SUMIF(A5879:A$7000,A5879,G5879:G$7000)))</f>
        <v>6.7900000000000016E-2</v>
      </c>
      <c r="I5879" s="55" t="str">
        <f t="shared" si="552"/>
        <v/>
      </c>
      <c r="J5879" s="61" t="str">
        <f t="shared" si="548"/>
        <v/>
      </c>
      <c r="K5879" s="55">
        <f t="array" ref="K5879">(MAX(IF($A5879=InsertVoiceSwitchActivateLOG!A$1:A$7000,InsertVoiceSwitchActivateLOG!H$1:H$7000,0)))</f>
        <v>8.4400000000000017E-2</v>
      </c>
      <c r="L5879" s="55" t="str">
        <f t="shared" si="553"/>
        <v/>
      </c>
      <c r="M5879" s="55">
        <f t="shared" si="551"/>
        <v>22.400000000004638</v>
      </c>
      <c r="N5879" s="59">
        <f t="shared" si="549"/>
        <v>118</v>
      </c>
      <c r="O5879" s="59">
        <f t="shared" si="550"/>
        <v>-1</v>
      </c>
    </row>
    <row r="5880" spans="1:15" ht="12.5" customHeight="1" x14ac:dyDescent="0.35">
      <c r="A5880" s="61">
        <v>118</v>
      </c>
      <c r="B5880" s="61" t="s">
        <v>56</v>
      </c>
      <c r="C5880" s="70">
        <v>246.7593</v>
      </c>
      <c r="D5880" s="59" t="s">
        <v>50</v>
      </c>
      <c r="E5880" s="61" t="s">
        <v>43</v>
      </c>
      <c r="F5880" s="61" t="s">
        <v>55</v>
      </c>
      <c r="G5880" s="61">
        <v>2.3E-3</v>
      </c>
      <c r="H5880" s="61">
        <f>IF(OR(G5880="",G5881="",G5882="",G5883=""),"",(SUMIF(A5880:A$7000,A5880,G5880:G$7000)))</f>
        <v>6.2800000000000009E-2</v>
      </c>
      <c r="I5880" s="61" t="str">
        <f t="shared" si="552"/>
        <v/>
      </c>
      <c r="J5880" s="61" t="str">
        <f t="shared" si="548"/>
        <v/>
      </c>
      <c r="K5880" s="61">
        <f t="array" ref="K5880">(MAX(IF($A5880=InsertVoiceSwitchActivateLOG!A$1:A$7000,InsertVoiceSwitchActivateLOG!H$1:H$7000,0)))</f>
        <v>8.4400000000000017E-2</v>
      </c>
      <c r="L5880" s="61" t="str">
        <f t="shared" si="553"/>
        <v/>
      </c>
      <c r="M5880" s="61">
        <f t="shared" si="551"/>
        <v>27.799999999984948</v>
      </c>
      <c r="N5880" s="59">
        <f t="shared" si="549"/>
        <v>118</v>
      </c>
      <c r="O5880" s="59">
        <f t="shared" si="550"/>
        <v>1</v>
      </c>
    </row>
    <row r="5881" spans="1:15" ht="12.5" customHeight="1" x14ac:dyDescent="0.35">
      <c r="A5881" s="2">
        <v>118</v>
      </c>
      <c r="B5881" s="2" t="s">
        <v>56</v>
      </c>
      <c r="C5881" s="69">
        <v>246.78110000000001</v>
      </c>
      <c r="D5881" t="s">
        <v>50</v>
      </c>
      <c r="E5881" s="2" t="s">
        <v>43</v>
      </c>
      <c r="F5881" s="2" t="s">
        <v>55</v>
      </c>
      <c r="G5881" s="2">
        <v>4.8999999999999998E-3</v>
      </c>
      <c r="H5881" s="2">
        <f>IF(OR(G5881="",G5882="",G5883="",G5884=""),"",(SUMIF(A5881:A$7000,A5881,G5881:G$7000)))</f>
        <v>6.0499999999999998E-2</v>
      </c>
      <c r="I5881" s="55" t="str">
        <f t="shared" si="552"/>
        <v/>
      </c>
      <c r="J5881" s="61" t="str">
        <f t="shared" si="548"/>
        <v/>
      </c>
      <c r="K5881" s="55">
        <f t="array" ref="K5881">(MAX(IF($A5881=InsertVoiceSwitchActivateLOG!A$1:A$7000,InsertVoiceSwitchActivateLOG!H$1:H$7000,0)))</f>
        <v>8.4400000000000017E-2</v>
      </c>
      <c r="L5881" s="55" t="str">
        <f t="shared" si="553"/>
        <v/>
      </c>
      <c r="M5881" s="55">
        <f t="shared" si="551"/>
        <v>21.800000000013142</v>
      </c>
      <c r="N5881" s="59">
        <f t="shared" si="549"/>
        <v>118</v>
      </c>
      <c r="O5881" s="59">
        <f t="shared" si="550"/>
        <v>1</v>
      </c>
    </row>
    <row r="5882" spans="1:15" ht="12.5" customHeight="1" x14ac:dyDescent="0.35">
      <c r="A5882" s="61">
        <v>118</v>
      </c>
      <c r="B5882" s="61" t="s">
        <v>56</v>
      </c>
      <c r="C5882" s="70">
        <v>246.80529999999999</v>
      </c>
      <c r="D5882" s="59" t="s">
        <v>50</v>
      </c>
      <c r="E5882" s="61" t="s">
        <v>43</v>
      </c>
      <c r="F5882" s="61" t="s">
        <v>55</v>
      </c>
      <c r="G5882" s="61">
        <v>5.4000000000000003E-3</v>
      </c>
      <c r="H5882" s="61">
        <f>IF(OR(G5882="",G5883="",G5884="",G5885=""),"",(SUMIF(A5882:A$7000,A5882,G5882:G$7000)))</f>
        <v>5.5600000000000004E-2</v>
      </c>
      <c r="I5882" s="61" t="str">
        <f t="shared" si="552"/>
        <v/>
      </c>
      <c r="J5882" s="61" t="str">
        <f t="shared" si="548"/>
        <v/>
      </c>
      <c r="K5882" s="61">
        <f t="array" ref="K5882">(MAX(IF($A5882=InsertVoiceSwitchActivateLOG!A$1:A$7000,InsertVoiceSwitchActivateLOG!H$1:H$7000,0)))</f>
        <v>8.4400000000000017E-2</v>
      </c>
      <c r="L5882" s="61" t="str">
        <f t="shared" si="553"/>
        <v/>
      </c>
      <c r="M5882" s="61">
        <f t="shared" si="551"/>
        <v>24.199999999979127</v>
      </c>
      <c r="N5882" s="59">
        <f t="shared" si="549"/>
        <v>118</v>
      </c>
      <c r="O5882" s="59">
        <f t="shared" si="550"/>
        <v>1</v>
      </c>
    </row>
    <row r="5883" spans="1:15" ht="12.5" customHeight="1" x14ac:dyDescent="0.35">
      <c r="A5883" s="2">
        <v>118</v>
      </c>
      <c r="B5883" s="2" t="s">
        <v>56</v>
      </c>
      <c r="C5883" s="69">
        <v>246.83359999999999</v>
      </c>
      <c r="D5883" t="s">
        <v>50</v>
      </c>
      <c r="E5883" s="2" t="s">
        <v>43</v>
      </c>
      <c r="F5883" s="2" t="s">
        <v>55</v>
      </c>
      <c r="G5883" s="2">
        <v>1.67E-2</v>
      </c>
      <c r="H5883" s="2">
        <f>IF(OR(G5883="",G5884="",G5885="",G5886=""),"",(SUMIF(A5883:A$7000,A5883,G5883:G$7000)))</f>
        <v>5.0200000000000002E-2</v>
      </c>
      <c r="I5883" s="55" t="str">
        <f t="shared" si="552"/>
        <v/>
      </c>
      <c r="J5883" s="61" t="str">
        <f t="shared" si="548"/>
        <v/>
      </c>
      <c r="K5883" s="55">
        <f t="array" ref="K5883">(MAX(IF($A5883=InsertVoiceSwitchActivateLOG!A$1:A$7000,InsertVoiceSwitchActivateLOG!H$1:H$7000,0)))</f>
        <v>8.4400000000000017E-2</v>
      </c>
      <c r="L5883" s="55" t="str">
        <f t="shared" si="553"/>
        <v/>
      </c>
      <c r="M5883" s="55">
        <f t="shared" si="551"/>
        <v>28.300000000001546</v>
      </c>
      <c r="N5883" s="59">
        <f t="shared" si="549"/>
        <v>118</v>
      </c>
      <c r="O5883" s="59">
        <f t="shared" si="550"/>
        <v>-1</v>
      </c>
    </row>
    <row r="5884" spans="1:15" ht="12.5" customHeight="1" x14ac:dyDescent="0.35">
      <c r="A5884" s="61">
        <v>118</v>
      </c>
      <c r="B5884" s="61" t="s">
        <v>56</v>
      </c>
      <c r="C5884" s="70">
        <v>246.85650000000001</v>
      </c>
      <c r="D5884" s="59" t="s">
        <v>50</v>
      </c>
      <c r="E5884" s="61" t="s">
        <v>43</v>
      </c>
      <c r="F5884" s="61" t="s">
        <v>55</v>
      </c>
      <c r="G5884" s="61">
        <v>1.12E-2</v>
      </c>
      <c r="H5884" s="61">
        <f>IF(OR(G5884="",G5885="",G5886="",G5887=""),"",(SUMIF(A5884:A$7000,A5884,G5884:G$7000)))</f>
        <v>3.3500000000000009E-2</v>
      </c>
      <c r="I5884" s="61" t="str">
        <f t="shared" si="552"/>
        <v/>
      </c>
      <c r="J5884" s="61" t="str">
        <f t="shared" si="548"/>
        <v/>
      </c>
      <c r="K5884" s="61">
        <f t="array" ref="K5884">(MAX(IF($A5884=InsertVoiceSwitchActivateLOG!A$1:A$7000,InsertVoiceSwitchActivateLOG!H$1:H$7000,0)))</f>
        <v>8.4400000000000017E-2</v>
      </c>
      <c r="L5884" s="61" t="str">
        <f t="shared" si="553"/>
        <v/>
      </c>
      <c r="M5884" s="61">
        <f t="shared" si="551"/>
        <v>22.900000000021237</v>
      </c>
      <c r="N5884" s="59">
        <f t="shared" si="549"/>
        <v>118</v>
      </c>
      <c r="O5884" s="59">
        <f t="shared" si="550"/>
        <v>1</v>
      </c>
    </row>
    <row r="5885" spans="1:15" ht="12.5" customHeight="1" x14ac:dyDescent="0.35">
      <c r="A5885" s="2">
        <v>118</v>
      </c>
      <c r="B5885" s="2" t="s">
        <v>56</v>
      </c>
      <c r="C5885" s="69">
        <v>246.88499999999999</v>
      </c>
      <c r="D5885" t="s">
        <v>50</v>
      </c>
      <c r="E5885" s="2" t="s">
        <v>43</v>
      </c>
      <c r="F5885" s="2" t="s">
        <v>55</v>
      </c>
      <c r="G5885" s="2">
        <v>1.18E-2</v>
      </c>
      <c r="H5885" s="2">
        <f>IF(OR(G5885="",G5886="",G5887="",G5888=""),"",(SUMIF(A5885:A$7000,A5885,G5885:G$7000)))</f>
        <v>2.2299999999999997E-2</v>
      </c>
      <c r="I5885" s="55" t="str">
        <f t="shared" si="552"/>
        <v/>
      </c>
      <c r="J5885" s="61" t="str">
        <f t="shared" si="548"/>
        <v/>
      </c>
      <c r="K5885" s="55">
        <f t="array" ref="K5885">(MAX(IF($A5885=InsertVoiceSwitchActivateLOG!A$1:A$7000,InsertVoiceSwitchActivateLOG!H$1:H$7000,0)))</f>
        <v>8.4400000000000017E-2</v>
      </c>
      <c r="L5885" s="55" t="str">
        <f t="shared" si="553"/>
        <v/>
      </c>
      <c r="M5885" s="55">
        <f t="shared" si="551"/>
        <v>28.499999999979764</v>
      </c>
      <c r="N5885" s="59">
        <f t="shared" si="549"/>
        <v>118</v>
      </c>
      <c r="O5885" s="59">
        <f t="shared" si="550"/>
        <v>-1</v>
      </c>
    </row>
    <row r="5886" spans="1:15" ht="12.5" customHeight="1" x14ac:dyDescent="0.35">
      <c r="A5886" s="61">
        <v>118</v>
      </c>
      <c r="B5886" s="61" t="s">
        <v>56</v>
      </c>
      <c r="C5886" s="70">
        <v>246.91390000000001</v>
      </c>
      <c r="D5886" s="59" t="s">
        <v>50</v>
      </c>
      <c r="E5886" s="61" t="s">
        <v>43</v>
      </c>
      <c r="F5886" s="61" t="s">
        <v>55</v>
      </c>
      <c r="G5886" s="61">
        <v>6.7000000000000002E-3</v>
      </c>
      <c r="H5886" s="61">
        <f>IF(OR(G5886="",G5887="",G5888="",G5889=""),"",(SUMIF(A5886:A$7000,A5886,G5886:G$7000)))</f>
        <v>1.0499999999999999E-2</v>
      </c>
      <c r="I5886" s="61" t="str">
        <f t="shared" si="552"/>
        <v/>
      </c>
      <c r="J5886" s="61" t="str">
        <f t="shared" si="548"/>
        <v/>
      </c>
      <c r="K5886" s="61">
        <f t="array" ref="K5886">(MAX(IF($A5886=InsertVoiceSwitchActivateLOG!A$1:A$7000,InsertVoiceSwitchActivateLOG!H$1:H$7000,0)))</f>
        <v>8.4400000000000017E-2</v>
      </c>
      <c r="L5886" s="61" t="str">
        <f t="shared" si="553"/>
        <v/>
      </c>
      <c r="M5886" s="61">
        <f t="shared" si="551"/>
        <v>28.900000000021464</v>
      </c>
      <c r="N5886" s="59">
        <f t="shared" si="549"/>
        <v>118</v>
      </c>
      <c r="O5886" s="59">
        <f t="shared" si="550"/>
        <v>-1</v>
      </c>
    </row>
    <row r="5887" spans="1:15" ht="12.5" customHeight="1" x14ac:dyDescent="0.35">
      <c r="A5887" s="2">
        <v>118</v>
      </c>
      <c r="B5887" s="2" t="s">
        <v>56</v>
      </c>
      <c r="C5887" s="69">
        <v>246.941</v>
      </c>
      <c r="D5887" t="s">
        <v>50</v>
      </c>
      <c r="E5887" s="2" t="s">
        <v>43</v>
      </c>
      <c r="F5887" s="2" t="s">
        <v>55</v>
      </c>
      <c r="G5887" s="2">
        <v>3.5999999999999999E-3</v>
      </c>
      <c r="H5887" s="2" t="str">
        <f>IF(OR(G5887="",G5888="",G5889="",G5890=""),"",(SUMIF(A5887:A$7000,A5887,G5887:G$7000)))</f>
        <v/>
      </c>
      <c r="I5887" s="55" t="str">
        <f t="shared" si="552"/>
        <v/>
      </c>
      <c r="J5887" s="61" t="str">
        <f t="shared" si="548"/>
        <v/>
      </c>
      <c r="K5887" s="55">
        <f t="array" ref="K5887">(MAX(IF($A5887=InsertVoiceSwitchActivateLOG!A$1:A$7000,InsertVoiceSwitchActivateLOG!H$1:H$7000,0)))</f>
        <v>8.4400000000000017E-2</v>
      </c>
      <c r="L5887" s="55" t="str">
        <f t="shared" si="553"/>
        <v/>
      </c>
      <c r="M5887" s="55">
        <f t="shared" si="551"/>
        <v>27.099999999990132</v>
      </c>
      <c r="N5887" s="59">
        <f t="shared" si="549"/>
        <v>118</v>
      </c>
      <c r="O5887" s="59">
        <f t="shared" si="550"/>
        <v>-1</v>
      </c>
    </row>
    <row r="5888" spans="1:15" ht="12.5" customHeight="1" x14ac:dyDescent="0.35">
      <c r="A5888" s="61">
        <v>118</v>
      </c>
      <c r="B5888" s="61" t="s">
        <v>54</v>
      </c>
      <c r="C5888" s="70">
        <v>246.96809999999999</v>
      </c>
      <c r="D5888" s="59" t="s">
        <v>50</v>
      </c>
      <c r="E5888" s="61" t="s">
        <v>43</v>
      </c>
      <c r="F5888" s="61" t="s">
        <v>55</v>
      </c>
      <c r="G5888" s="61">
        <v>1E-4</v>
      </c>
      <c r="H5888" s="61" t="str">
        <f>IF(OR(G5888="",G5889="",G5890="",G5891=""),"",(SUMIF(A5888:A$7000,A5888,G5888:G$7000)))</f>
        <v/>
      </c>
      <c r="I5888" s="61" t="str">
        <f t="shared" si="552"/>
        <v/>
      </c>
      <c r="J5888" s="61" t="str">
        <f t="shared" si="548"/>
        <v/>
      </c>
      <c r="K5888" s="61">
        <f t="array" ref="K5888">(MAX(IF($A5888=InsertVoiceSwitchActivateLOG!A$1:A$7000,InsertVoiceSwitchActivateLOG!H$1:H$7000,0)))</f>
        <v>8.4400000000000017E-2</v>
      </c>
      <c r="L5888" s="61" t="str">
        <f t="shared" si="553"/>
        <v/>
      </c>
      <c r="M5888" s="61">
        <f t="shared" si="551"/>
        <v>27.099999999990132</v>
      </c>
      <c r="N5888" s="59">
        <f t="shared" si="549"/>
        <v>118</v>
      </c>
      <c r="O5888" s="59">
        <f t="shared" si="550"/>
        <v>1</v>
      </c>
    </row>
    <row r="5889" spans="1:15" ht="12.5" customHeight="1" x14ac:dyDescent="0.35">
      <c r="A5889" s="2">
        <v>118</v>
      </c>
      <c r="B5889" s="2" t="s">
        <v>54</v>
      </c>
      <c r="C5889" s="69">
        <v>246.98990000000001</v>
      </c>
      <c r="D5889" t="s">
        <v>50</v>
      </c>
      <c r="E5889" s="2" t="s">
        <v>43</v>
      </c>
      <c r="F5889" s="2" t="s">
        <v>55</v>
      </c>
      <c r="G5889" s="2">
        <v>1E-4</v>
      </c>
      <c r="H5889" s="2" t="str">
        <f>IF(OR(G5889="",G5890="",G5891="",G5892=""),"",(SUMIF(A5889:A$7000,A5889,G5889:G$7000)))</f>
        <v/>
      </c>
      <c r="I5889" s="55" t="str">
        <f t="shared" si="552"/>
        <v/>
      </c>
      <c r="J5889" s="61" t="str">
        <f t="shared" si="548"/>
        <v/>
      </c>
      <c r="K5889" s="55">
        <f t="array" ref="K5889">(MAX(IF($A5889=InsertVoiceSwitchActivateLOG!A$1:A$7000,InsertVoiceSwitchActivateLOG!H$1:H$7000,0)))</f>
        <v>8.4400000000000017E-2</v>
      </c>
      <c r="L5889" s="55" t="str">
        <f t="shared" si="553"/>
        <v/>
      </c>
      <c r="M5889" s="55">
        <f t="shared" si="551"/>
        <v>21.800000000013142</v>
      </c>
      <c r="N5889" s="59" t="str">
        <f t="shared" si="549"/>
        <v/>
      </c>
      <c r="O5889" s="59" t="str">
        <f t="shared" si="550"/>
        <v/>
      </c>
    </row>
    <row r="5890" spans="1:15" ht="12.5" customHeight="1" x14ac:dyDescent="0.35">
      <c r="A5890" s="61">
        <v>118</v>
      </c>
      <c r="B5890" s="61" t="s">
        <v>54</v>
      </c>
      <c r="C5890" s="70">
        <v>247.0205</v>
      </c>
      <c r="D5890" s="59" t="s">
        <v>50</v>
      </c>
      <c r="E5890" s="61" t="s">
        <v>43</v>
      </c>
      <c r="F5890" s="61" t="s">
        <v>55</v>
      </c>
      <c r="G5890" s="61"/>
      <c r="H5890" s="61" t="str">
        <f>IF(OR(G5890="",G5891="",G5892="",G5893=""),"",(SUMIF(A5890:A$7000,A5890,G5890:G$7000)))</f>
        <v/>
      </c>
      <c r="I5890" s="61" t="str">
        <f t="shared" si="552"/>
        <v/>
      </c>
      <c r="J5890" s="61" t="str">
        <f t="shared" si="548"/>
        <v/>
      </c>
      <c r="K5890" s="61">
        <f t="array" ref="K5890">(MAX(IF($A5890=InsertVoiceSwitchActivateLOG!A$1:A$7000,InsertVoiceSwitchActivateLOG!H$1:H$7000,0)))</f>
        <v>8.4400000000000017E-2</v>
      </c>
      <c r="L5890" s="61" t="str">
        <f t="shared" si="553"/>
        <v/>
      </c>
      <c r="M5890" s="61">
        <f t="shared" si="551"/>
        <v>30.599999999992633</v>
      </c>
      <c r="N5890" s="59" t="str">
        <f t="shared" si="549"/>
        <v/>
      </c>
      <c r="O5890" s="59" t="str">
        <f t="shared" si="550"/>
        <v/>
      </c>
    </row>
    <row r="5891" spans="1:15" ht="12.5" customHeight="1" x14ac:dyDescent="0.35">
      <c r="A5891" s="2">
        <v>118</v>
      </c>
      <c r="B5891" s="2" t="s">
        <v>54</v>
      </c>
      <c r="C5891" s="69">
        <v>247.04580000000001</v>
      </c>
      <c r="D5891" t="s">
        <v>50</v>
      </c>
      <c r="E5891" s="2" t="s">
        <v>43</v>
      </c>
      <c r="F5891" s="2" t="s">
        <v>55</v>
      </c>
      <c r="G5891" s="2"/>
      <c r="H5891" s="2" t="str">
        <f>IF(OR(G5891="",G5892="",G5893="",G5894=""),"",(SUMIF(A5891:A$7000,A5891,G5891:G$7000)))</f>
        <v/>
      </c>
      <c r="I5891" s="55" t="str">
        <f t="shared" si="552"/>
        <v/>
      </c>
      <c r="J5891" s="61" t="str">
        <f t="shared" si="548"/>
        <v/>
      </c>
      <c r="K5891" s="55">
        <f t="array" ref="K5891">(MAX(IF($A5891=InsertVoiceSwitchActivateLOG!A$1:A$7000,InsertVoiceSwitchActivateLOG!H$1:H$7000,0)))</f>
        <v>8.4400000000000017E-2</v>
      </c>
      <c r="L5891" s="55" t="str">
        <f t="shared" si="553"/>
        <v/>
      </c>
      <c r="M5891" s="55">
        <f t="shared" si="551"/>
        <v>25.300000000015643</v>
      </c>
      <c r="N5891" s="59" t="str">
        <f t="shared" si="549"/>
        <v/>
      </c>
      <c r="O5891" s="59" t="str">
        <f t="shared" si="550"/>
        <v/>
      </c>
    </row>
    <row r="5892" spans="1:15" ht="12.5" customHeight="1" x14ac:dyDescent="0.35">
      <c r="A5892" s="61">
        <v>118</v>
      </c>
      <c r="B5892" s="61" t="s">
        <v>54</v>
      </c>
      <c r="C5892" s="70">
        <v>247.0685</v>
      </c>
      <c r="D5892" s="59" t="s">
        <v>50</v>
      </c>
      <c r="E5892" s="61" t="s">
        <v>43</v>
      </c>
      <c r="F5892" s="61" t="s">
        <v>55</v>
      </c>
      <c r="G5892" s="61"/>
      <c r="H5892" s="61" t="str">
        <f>IF(OR(G5892="",G5893="",G5894="",G5895=""),"",(SUMIF(A5892:A$7000,A5892,G5892:G$7000)))</f>
        <v/>
      </c>
      <c r="I5892" s="61" t="str">
        <f t="shared" si="552"/>
        <v/>
      </c>
      <c r="J5892" s="61" t="str">
        <f t="shared" si="548"/>
        <v/>
      </c>
      <c r="K5892" s="61">
        <f t="array" ref="K5892">(MAX(IF($A5892=InsertVoiceSwitchActivateLOG!A$1:A$7000,InsertVoiceSwitchActivateLOG!H$1:H$7000,0)))</f>
        <v>8.4400000000000017E-2</v>
      </c>
      <c r="L5892" s="61" t="str">
        <f t="shared" si="553"/>
        <v/>
      </c>
      <c r="M5892" s="61">
        <f t="shared" si="551"/>
        <v>22.699999999986176</v>
      </c>
      <c r="N5892" s="59" t="str">
        <f t="shared" si="549"/>
        <v/>
      </c>
      <c r="O5892" s="59" t="str">
        <f t="shared" si="550"/>
        <v/>
      </c>
    </row>
    <row r="5893" spans="1:15" ht="12.5" customHeight="1" x14ac:dyDescent="0.35">
      <c r="A5893" s="2">
        <v>119</v>
      </c>
      <c r="B5893" s="2" t="s">
        <v>54</v>
      </c>
      <c r="C5893" s="69">
        <v>248.13910000000001</v>
      </c>
      <c r="D5893" t="s">
        <v>50</v>
      </c>
      <c r="E5893" s="2" t="s">
        <v>44</v>
      </c>
      <c r="F5893" s="2" t="s">
        <v>55</v>
      </c>
      <c r="G5893" s="2"/>
      <c r="H5893" s="2" t="str">
        <f>IF(OR(G5893="",G5894="",G5895="",G5896=""),"",(SUMIF(A5893:A$7000,A5893,G5893:G$7000)))</f>
        <v/>
      </c>
      <c r="I5893" s="55" t="str">
        <f t="shared" si="552"/>
        <v/>
      </c>
      <c r="J5893" s="61" t="str">
        <f t="shared" si="548"/>
        <v/>
      </c>
      <c r="K5893" s="55">
        <f t="array" ref="K5893">(MAX(IF($A5893=InsertVoiceSwitchActivateLOG!A$1:A$7000,InsertVoiceSwitchActivateLOG!H$1:H$7000,0)))</f>
        <v>1.0200000000000001E-2</v>
      </c>
      <c r="L5893" s="55" t="str">
        <f t="shared" si="553"/>
        <v/>
      </c>
      <c r="M5893" s="55">
        <f t="shared" si="551"/>
        <v>0</v>
      </c>
      <c r="N5893" s="59" t="str">
        <f t="shared" si="549"/>
        <v/>
      </c>
      <c r="O5893" s="59" t="str">
        <f t="shared" si="550"/>
        <v/>
      </c>
    </row>
    <row r="5894" spans="1:15" ht="12.5" customHeight="1" x14ac:dyDescent="0.35">
      <c r="A5894" s="61">
        <v>119</v>
      </c>
      <c r="B5894" s="61" t="s">
        <v>54</v>
      </c>
      <c r="C5894" s="70">
        <v>248.17150000000001</v>
      </c>
      <c r="D5894" s="59" t="s">
        <v>50</v>
      </c>
      <c r="E5894" s="61" t="s">
        <v>44</v>
      </c>
      <c r="F5894" s="61" t="s">
        <v>55</v>
      </c>
      <c r="G5894" s="61"/>
      <c r="H5894" s="61" t="str">
        <f>IF(OR(G5894="",G5895="",G5896="",G5897=""),"",(SUMIF(A5894:A$7000,A5894,G5894:G$7000)))</f>
        <v/>
      </c>
      <c r="I5894" s="61" t="str">
        <f t="shared" si="552"/>
        <v/>
      </c>
      <c r="J5894" s="61" t="str">
        <f t="shared" si="548"/>
        <v/>
      </c>
      <c r="K5894" s="61">
        <f t="array" ref="K5894">(MAX(IF($A5894=InsertVoiceSwitchActivateLOG!A$1:A$7000,InsertVoiceSwitchActivateLOG!H$1:H$7000,0)))</f>
        <v>1.0200000000000001E-2</v>
      </c>
      <c r="L5894" s="61" t="str">
        <f t="shared" si="553"/>
        <v/>
      </c>
      <c r="M5894" s="61">
        <f t="shared" si="551"/>
        <v>32.399999999995543</v>
      </c>
      <c r="N5894" s="59" t="str">
        <f t="shared" si="549"/>
        <v/>
      </c>
      <c r="O5894" s="59" t="str">
        <f t="shared" si="550"/>
        <v/>
      </c>
    </row>
    <row r="5895" spans="1:15" ht="12.5" customHeight="1" x14ac:dyDescent="0.35">
      <c r="A5895" s="2">
        <v>119</v>
      </c>
      <c r="B5895" s="2" t="s">
        <v>54</v>
      </c>
      <c r="C5895" s="69">
        <v>248.20179999999999</v>
      </c>
      <c r="D5895" t="s">
        <v>50</v>
      </c>
      <c r="E5895" s="2" t="s">
        <v>44</v>
      </c>
      <c r="F5895" s="2" t="s">
        <v>55</v>
      </c>
      <c r="G5895" s="2"/>
      <c r="H5895" s="2" t="str">
        <f>IF(OR(G5895="",G5896="",G5897="",G5898=""),"",(SUMIF(A5895:A$7000,A5895,G5895:G$7000)))</f>
        <v/>
      </c>
      <c r="I5895" s="55" t="str">
        <f t="shared" si="552"/>
        <v/>
      </c>
      <c r="J5895" s="61" t="str">
        <f t="shared" si="548"/>
        <v/>
      </c>
      <c r="K5895" s="55">
        <f t="array" ref="K5895">(MAX(IF($A5895=InsertVoiceSwitchActivateLOG!A$1:A$7000,InsertVoiceSwitchActivateLOG!H$1:H$7000,0)))</f>
        <v>1.0200000000000001E-2</v>
      </c>
      <c r="L5895" s="55" t="str">
        <f t="shared" si="553"/>
        <v/>
      </c>
      <c r="M5895" s="55">
        <f t="shared" si="551"/>
        <v>30.299999999982674</v>
      </c>
      <c r="N5895" s="59" t="str">
        <f t="shared" si="549"/>
        <v/>
      </c>
      <c r="O5895" s="59" t="str">
        <f t="shared" si="550"/>
        <v/>
      </c>
    </row>
    <row r="5896" spans="1:15" ht="12.5" customHeight="1" x14ac:dyDescent="0.35">
      <c r="A5896" s="61">
        <v>119</v>
      </c>
      <c r="B5896" s="61" t="s">
        <v>54</v>
      </c>
      <c r="C5896" s="70">
        <v>248.23519999999999</v>
      </c>
      <c r="D5896" s="59" t="s">
        <v>50</v>
      </c>
      <c r="E5896" s="61" t="s">
        <v>44</v>
      </c>
      <c r="F5896" s="61" t="s">
        <v>55</v>
      </c>
      <c r="G5896" s="61"/>
      <c r="H5896" s="61" t="str">
        <f>IF(OR(G5896="",G5897="",G5898="",G5899=""),"",(SUMIF(A5896:A$7000,A5896,G5896:G$7000)))</f>
        <v/>
      </c>
      <c r="I5896" s="61" t="str">
        <f t="shared" si="552"/>
        <v/>
      </c>
      <c r="J5896" s="61" t="str">
        <f t="shared" si="548"/>
        <v/>
      </c>
      <c r="K5896" s="61">
        <f t="array" ref="K5896">(MAX(IF($A5896=InsertVoiceSwitchActivateLOG!A$1:A$7000,InsertVoiceSwitchActivateLOG!H$1:H$7000,0)))</f>
        <v>1.0200000000000001E-2</v>
      </c>
      <c r="L5896" s="61" t="str">
        <f t="shared" si="553"/>
        <v/>
      </c>
      <c r="M5896" s="61">
        <f t="shared" si="551"/>
        <v>33.400000000000318</v>
      </c>
      <c r="N5896" s="59" t="str">
        <f t="shared" si="549"/>
        <v/>
      </c>
      <c r="O5896" s="59" t="str">
        <f t="shared" si="550"/>
        <v/>
      </c>
    </row>
    <row r="5897" spans="1:15" ht="12.5" customHeight="1" x14ac:dyDescent="0.35">
      <c r="A5897" s="2">
        <v>119</v>
      </c>
      <c r="B5897" s="2" t="s">
        <v>54</v>
      </c>
      <c r="C5897" s="69">
        <v>248.26650000000001</v>
      </c>
      <c r="D5897" t="s">
        <v>50</v>
      </c>
      <c r="E5897" s="2" t="s">
        <v>44</v>
      </c>
      <c r="F5897" s="2" t="s">
        <v>55</v>
      </c>
      <c r="G5897" s="2"/>
      <c r="H5897" s="2" t="str">
        <f>IF(OR(G5897="",G5898="",G5899="",G5900=""),"",(SUMIF(A5897:A$7000,A5897,G5897:G$7000)))</f>
        <v/>
      </c>
      <c r="I5897" s="55" t="str">
        <f t="shared" si="552"/>
        <v/>
      </c>
      <c r="J5897" s="61" t="str">
        <f t="shared" si="548"/>
        <v/>
      </c>
      <c r="K5897" s="55">
        <f t="array" ref="K5897">(MAX(IF($A5897=InsertVoiceSwitchActivateLOG!A$1:A$7000,InsertVoiceSwitchActivateLOG!H$1:H$7000,0)))</f>
        <v>1.0200000000000001E-2</v>
      </c>
      <c r="L5897" s="55" t="str">
        <f t="shared" si="553"/>
        <v/>
      </c>
      <c r="M5897" s="55">
        <f t="shared" si="551"/>
        <v>31.300000000015871</v>
      </c>
      <c r="N5897" s="59" t="str">
        <f t="shared" si="549"/>
        <v/>
      </c>
      <c r="O5897" s="59" t="str">
        <f t="shared" si="550"/>
        <v/>
      </c>
    </row>
    <row r="5898" spans="1:15" ht="12.5" customHeight="1" x14ac:dyDescent="0.35">
      <c r="A5898" s="61">
        <v>119</v>
      </c>
      <c r="B5898" s="61" t="s">
        <v>54</v>
      </c>
      <c r="C5898" s="70">
        <v>248.29949999999999</v>
      </c>
      <c r="D5898" s="59" t="s">
        <v>50</v>
      </c>
      <c r="E5898" s="61" t="s">
        <v>44</v>
      </c>
      <c r="F5898" s="61" t="s">
        <v>55</v>
      </c>
      <c r="G5898" s="61"/>
      <c r="H5898" s="61" t="str">
        <f>IF(OR(G5898="",G5899="",G5900="",G5901=""),"",(SUMIF(A5898:A$7000,A5898,G5898:G$7000)))</f>
        <v/>
      </c>
      <c r="I5898" s="61" t="str">
        <f t="shared" si="552"/>
        <v/>
      </c>
      <c r="J5898" s="61" t="str">
        <f t="shared" si="548"/>
        <v/>
      </c>
      <c r="K5898" s="61">
        <f t="array" ref="K5898">(MAX(IF($A5898=InsertVoiceSwitchActivateLOG!A$1:A$7000,InsertVoiceSwitchActivateLOG!H$1:H$7000,0)))</f>
        <v>1.0200000000000001E-2</v>
      </c>
      <c r="L5898" s="61" t="str">
        <f t="shared" si="553"/>
        <v/>
      </c>
      <c r="M5898" s="61">
        <f t="shared" si="551"/>
        <v>32.99999999998704</v>
      </c>
      <c r="N5898" s="59" t="str">
        <f t="shared" si="549"/>
        <v/>
      </c>
      <c r="O5898" s="59" t="str">
        <f t="shared" si="550"/>
        <v/>
      </c>
    </row>
    <row r="5899" spans="1:15" ht="12.5" customHeight="1" x14ac:dyDescent="0.35">
      <c r="A5899" s="2">
        <v>119</v>
      </c>
      <c r="B5899" s="2" t="s">
        <v>54</v>
      </c>
      <c r="C5899" s="69">
        <v>248.33869999999999</v>
      </c>
      <c r="D5899" t="s">
        <v>50</v>
      </c>
      <c r="E5899" s="2" t="s">
        <v>44</v>
      </c>
      <c r="F5899" s="2" t="s">
        <v>55</v>
      </c>
      <c r="G5899" s="2"/>
      <c r="H5899" s="2" t="str">
        <f>IF(OR(G5899="",G5900="",G5901="",G5902=""),"",(SUMIF(A5899:A$7000,A5899,G5899:G$7000)))</f>
        <v/>
      </c>
      <c r="I5899" s="55" t="str">
        <f t="shared" si="552"/>
        <v/>
      </c>
      <c r="J5899" s="61" t="str">
        <f t="shared" si="548"/>
        <v/>
      </c>
      <c r="K5899" s="55">
        <f t="array" ref="K5899">(MAX(IF($A5899=InsertVoiceSwitchActivateLOG!A$1:A$7000,InsertVoiceSwitchActivateLOG!H$1:H$7000,0)))</f>
        <v>1.0200000000000001E-2</v>
      </c>
      <c r="L5899" s="55" t="str">
        <f t="shared" si="553"/>
        <v/>
      </c>
      <c r="M5899" s="55">
        <f t="shared" si="551"/>
        <v>39.199999999993906</v>
      </c>
      <c r="N5899" s="59" t="str">
        <f t="shared" si="549"/>
        <v/>
      </c>
      <c r="O5899" s="59" t="str">
        <f t="shared" si="550"/>
        <v/>
      </c>
    </row>
    <row r="5900" spans="1:15" ht="12.5" customHeight="1" x14ac:dyDescent="0.35">
      <c r="A5900" s="61">
        <v>119</v>
      </c>
      <c r="B5900" s="61" t="s">
        <v>54</v>
      </c>
      <c r="C5900" s="70">
        <v>248.3622</v>
      </c>
      <c r="D5900" s="59" t="s">
        <v>50</v>
      </c>
      <c r="E5900" s="61" t="s">
        <v>44</v>
      </c>
      <c r="F5900" s="61" t="s">
        <v>55</v>
      </c>
      <c r="G5900" s="61"/>
      <c r="H5900" s="61" t="str">
        <f>IF(OR(G5900="",G5901="",G5902="",G5903=""),"",(SUMIF(A5900:A$7000,A5900,G5900:G$7000)))</f>
        <v/>
      </c>
      <c r="I5900" s="61" t="str">
        <f t="shared" si="552"/>
        <v/>
      </c>
      <c r="J5900" s="61" t="str">
        <f t="shared" si="548"/>
        <v/>
      </c>
      <c r="K5900" s="61">
        <f t="array" ref="K5900">(MAX(IF($A5900=InsertVoiceSwitchActivateLOG!A$1:A$7000,InsertVoiceSwitchActivateLOG!H$1:H$7000,0)))</f>
        <v>1.0200000000000001E-2</v>
      </c>
      <c r="L5900" s="61" t="str">
        <f t="shared" si="553"/>
        <v/>
      </c>
      <c r="M5900" s="61">
        <f t="shared" si="551"/>
        <v>23.500000000012733</v>
      </c>
      <c r="N5900" s="59" t="str">
        <f t="shared" si="549"/>
        <v/>
      </c>
      <c r="O5900" s="59" t="str">
        <f t="shared" si="550"/>
        <v/>
      </c>
    </row>
    <row r="5901" spans="1:15" ht="12.5" customHeight="1" x14ac:dyDescent="0.35">
      <c r="A5901" s="2">
        <v>119</v>
      </c>
      <c r="B5901" s="2" t="s">
        <v>54</v>
      </c>
      <c r="C5901" s="69">
        <v>248.3854</v>
      </c>
      <c r="D5901" t="s">
        <v>50</v>
      </c>
      <c r="E5901" s="2" t="s">
        <v>44</v>
      </c>
      <c r="F5901" s="2" t="s">
        <v>55</v>
      </c>
      <c r="G5901" s="2"/>
      <c r="H5901" s="2" t="str">
        <f>IF(OR(G5901="",G5902="",G5903="",G5904=""),"",(SUMIF(A5901:A$7000,A5901,G5901:G$7000)))</f>
        <v/>
      </c>
      <c r="I5901" s="55" t="str">
        <f t="shared" si="552"/>
        <v/>
      </c>
      <c r="J5901" s="61" t="str">
        <f t="shared" si="548"/>
        <v/>
      </c>
      <c r="K5901" s="55">
        <f t="array" ref="K5901">(MAX(IF($A5901=InsertVoiceSwitchActivateLOG!A$1:A$7000,InsertVoiceSwitchActivateLOG!H$1:H$7000,0)))</f>
        <v>1.0200000000000001E-2</v>
      </c>
      <c r="L5901" s="55" t="str">
        <f t="shared" si="553"/>
        <v/>
      </c>
      <c r="M5901" s="55">
        <f t="shared" si="551"/>
        <v>23.200000000002774</v>
      </c>
      <c r="N5901" s="59" t="str">
        <f t="shared" si="549"/>
        <v/>
      </c>
      <c r="O5901" s="59" t="str">
        <f t="shared" si="550"/>
        <v/>
      </c>
    </row>
    <row r="5902" spans="1:15" ht="12.5" customHeight="1" x14ac:dyDescent="0.35">
      <c r="A5902" s="61">
        <v>119</v>
      </c>
      <c r="B5902" s="61" t="s">
        <v>54</v>
      </c>
      <c r="C5902" s="70">
        <v>248.41390000000001</v>
      </c>
      <c r="D5902" s="59" t="s">
        <v>50</v>
      </c>
      <c r="E5902" s="61" t="s">
        <v>44</v>
      </c>
      <c r="F5902" s="61" t="s">
        <v>55</v>
      </c>
      <c r="G5902" s="61"/>
      <c r="H5902" s="61" t="str">
        <f>IF(OR(G5902="",G5903="",G5904="",G5905=""),"",(SUMIF(A5902:A$7000,A5902,G5902:G$7000)))</f>
        <v/>
      </c>
      <c r="I5902" s="61" t="str">
        <f t="shared" si="552"/>
        <v/>
      </c>
      <c r="J5902" s="61" t="str">
        <f t="shared" si="548"/>
        <v/>
      </c>
      <c r="K5902" s="61">
        <f t="array" ref="K5902">(MAX(IF($A5902=InsertVoiceSwitchActivateLOG!A$1:A$7000,InsertVoiceSwitchActivateLOG!H$1:H$7000,0)))</f>
        <v>1.0200000000000001E-2</v>
      </c>
      <c r="L5902" s="61" t="str">
        <f t="shared" si="553"/>
        <v/>
      </c>
      <c r="M5902" s="61">
        <f t="shared" si="551"/>
        <v>28.500000000008185</v>
      </c>
      <c r="N5902" s="59" t="str">
        <f t="shared" si="549"/>
        <v/>
      </c>
      <c r="O5902" s="59" t="str">
        <f t="shared" si="550"/>
        <v/>
      </c>
    </row>
    <row r="5903" spans="1:15" ht="12.5" customHeight="1" x14ac:dyDescent="0.35">
      <c r="A5903" s="2">
        <v>119</v>
      </c>
      <c r="B5903" s="2" t="s">
        <v>54</v>
      </c>
      <c r="C5903" s="69">
        <v>248.44470000000001</v>
      </c>
      <c r="D5903" t="s">
        <v>50</v>
      </c>
      <c r="E5903" s="2" t="s">
        <v>44</v>
      </c>
      <c r="F5903" s="2" t="s">
        <v>55</v>
      </c>
      <c r="G5903" s="2"/>
      <c r="H5903" s="2" t="str">
        <f>IF(OR(G5903="",G5904="",G5905="",G5906=""),"",(SUMIF(A5903:A$7000,A5903,G5903:G$7000)))</f>
        <v/>
      </c>
      <c r="I5903" s="55" t="str">
        <f t="shared" si="552"/>
        <v/>
      </c>
      <c r="J5903" s="61" t="str">
        <f t="shared" si="548"/>
        <v/>
      </c>
      <c r="K5903" s="55">
        <f t="array" ref="K5903">(MAX(IF($A5903=InsertVoiceSwitchActivateLOG!A$1:A$7000,InsertVoiceSwitchActivateLOG!H$1:H$7000,0)))</f>
        <v>1.0200000000000001E-2</v>
      </c>
      <c r="L5903" s="55" t="str">
        <f t="shared" si="553"/>
        <v/>
      </c>
      <c r="M5903" s="55">
        <f t="shared" si="551"/>
        <v>30.799999999999272</v>
      </c>
      <c r="N5903" s="59" t="str">
        <f t="shared" si="549"/>
        <v/>
      </c>
      <c r="O5903" s="59" t="str">
        <f t="shared" si="550"/>
        <v/>
      </c>
    </row>
    <row r="5904" spans="1:15" ht="12.5" customHeight="1" x14ac:dyDescent="0.35">
      <c r="A5904" s="61">
        <v>119</v>
      </c>
      <c r="B5904" s="61" t="s">
        <v>54</v>
      </c>
      <c r="C5904" s="70">
        <v>248.46729999999999</v>
      </c>
      <c r="D5904" s="59" t="s">
        <v>50</v>
      </c>
      <c r="E5904" s="61" t="s">
        <v>44</v>
      </c>
      <c r="F5904" s="61" t="s">
        <v>55</v>
      </c>
      <c r="G5904" s="61"/>
      <c r="H5904" s="61" t="str">
        <f>IF(OR(G5904="",G5905="",G5906="",G5907=""),"",(SUMIF(A5904:A$7000,A5904,G5904:G$7000)))</f>
        <v/>
      </c>
      <c r="I5904" s="61" t="str">
        <f t="shared" si="552"/>
        <v/>
      </c>
      <c r="J5904" s="61" t="str">
        <f t="shared" si="548"/>
        <v/>
      </c>
      <c r="K5904" s="61">
        <f t="array" ref="K5904">(MAX(IF($A5904=InsertVoiceSwitchActivateLOG!A$1:A$7000,InsertVoiceSwitchActivateLOG!H$1:H$7000,0)))</f>
        <v>1.0200000000000001E-2</v>
      </c>
      <c r="L5904" s="61" t="str">
        <f t="shared" si="553"/>
        <v/>
      </c>
      <c r="M5904" s="61">
        <f t="shared" si="551"/>
        <v>22.599999999982856</v>
      </c>
      <c r="N5904" s="59" t="str">
        <f t="shared" si="549"/>
        <v/>
      </c>
      <c r="O5904" s="59" t="str">
        <f t="shared" si="550"/>
        <v/>
      </c>
    </row>
    <row r="5905" spans="1:15" ht="12.5" customHeight="1" x14ac:dyDescent="0.35">
      <c r="A5905" s="2">
        <v>119</v>
      </c>
      <c r="B5905" s="2" t="s">
        <v>54</v>
      </c>
      <c r="C5905" s="69">
        <v>248.49170000000001</v>
      </c>
      <c r="D5905" t="s">
        <v>50</v>
      </c>
      <c r="E5905" s="2" t="s">
        <v>44</v>
      </c>
      <c r="F5905" s="2" t="s">
        <v>55</v>
      </c>
      <c r="G5905" s="2"/>
      <c r="H5905" s="2" t="str">
        <f>IF(OR(G5905="",G5906="",G5907="",G5908=""),"",(SUMIF(A5905:A$7000,A5905,G5905:G$7000)))</f>
        <v/>
      </c>
      <c r="I5905" s="55" t="str">
        <f t="shared" si="552"/>
        <v/>
      </c>
      <c r="J5905" s="61" t="str">
        <f t="shared" ref="J5905:J5968" si="554">IF(L5905="","",(VLOOKUP(A5905,A5905:E12889,5,FALSE)))</f>
        <v/>
      </c>
      <c r="K5905" s="55">
        <f t="array" ref="K5905">(MAX(IF($A5905=InsertVoiceSwitchActivateLOG!A$1:A$7000,InsertVoiceSwitchActivateLOG!H$1:H$7000,0)))</f>
        <v>1.0200000000000001E-2</v>
      </c>
      <c r="L5905" s="55" t="str">
        <f t="shared" si="553"/>
        <v/>
      </c>
      <c r="M5905" s="55">
        <f t="shared" si="551"/>
        <v>24.400000000014188</v>
      </c>
      <c r="N5905" s="59" t="str">
        <f t="shared" ref="N5905:N5968" si="555">IF(AND(G5905&gt;0,G5906&gt;0,G5904&gt;0),A5905,"")</f>
        <v/>
      </c>
      <c r="O5905" s="59" t="str">
        <f t="shared" ref="O5905:O5968" si="556">IF(N5905="","",(IF(G5905&gt;G5906,-1,1)))</f>
        <v/>
      </c>
    </row>
    <row r="5906" spans="1:15" ht="12.5" customHeight="1" x14ac:dyDescent="0.35">
      <c r="A5906" s="61">
        <v>119</v>
      </c>
      <c r="B5906" s="61" t="s">
        <v>54</v>
      </c>
      <c r="C5906" s="70">
        <v>248.51480000000001</v>
      </c>
      <c r="D5906" s="59" t="s">
        <v>50</v>
      </c>
      <c r="E5906" s="61" t="s">
        <v>44</v>
      </c>
      <c r="F5906" s="61" t="s">
        <v>55</v>
      </c>
      <c r="G5906" s="61"/>
      <c r="H5906" s="61" t="str">
        <f>IF(OR(G5906="",G5907="",G5908="",G5909=""),"",(SUMIF(A5906:A$7000,A5906,G5906:G$7000)))</f>
        <v/>
      </c>
      <c r="I5906" s="61" t="str">
        <f t="shared" si="552"/>
        <v/>
      </c>
      <c r="J5906" s="61" t="str">
        <f t="shared" si="554"/>
        <v/>
      </c>
      <c r="K5906" s="61">
        <f t="array" ref="K5906">(MAX(IF($A5906=InsertVoiceSwitchActivateLOG!A$1:A$7000,InsertVoiceSwitchActivateLOG!H$1:H$7000,0)))</f>
        <v>1.0200000000000001E-2</v>
      </c>
      <c r="L5906" s="61" t="str">
        <f t="shared" si="553"/>
        <v/>
      </c>
      <c r="M5906" s="61">
        <f t="shared" ref="M5906:M5969" si="557">IF(A5906=A5905,ABS(C5906-C5905),0)*1000</f>
        <v>23.099999999999454</v>
      </c>
      <c r="N5906" s="59" t="str">
        <f t="shared" si="555"/>
        <v/>
      </c>
      <c r="O5906" s="59" t="str">
        <f t="shared" si="556"/>
        <v/>
      </c>
    </row>
    <row r="5907" spans="1:15" ht="12.5" customHeight="1" x14ac:dyDescent="0.35">
      <c r="A5907" s="2">
        <v>119</v>
      </c>
      <c r="B5907" s="2" t="s">
        <v>54</v>
      </c>
      <c r="C5907" s="69">
        <v>248.54069999999999</v>
      </c>
      <c r="D5907" t="s">
        <v>50</v>
      </c>
      <c r="E5907" s="2" t="s">
        <v>44</v>
      </c>
      <c r="F5907" s="2" t="s">
        <v>55</v>
      </c>
      <c r="G5907" s="2"/>
      <c r="H5907" s="2" t="str">
        <f>IF(OR(G5907="",G5908="",G5909="",G5910=""),"",(SUMIF(A5907:A$7000,A5907,G5907:G$7000)))</f>
        <v/>
      </c>
      <c r="I5907" s="55" t="str">
        <f t="shared" si="552"/>
        <v/>
      </c>
      <c r="J5907" s="61" t="str">
        <f t="shared" si="554"/>
        <v/>
      </c>
      <c r="K5907" s="55">
        <f t="array" ref="K5907">(MAX(IF($A5907=InsertVoiceSwitchActivateLOG!A$1:A$7000,InsertVoiceSwitchActivateLOG!H$1:H$7000,0)))</f>
        <v>1.0200000000000001E-2</v>
      </c>
      <c r="L5907" s="55" t="str">
        <f t="shared" si="553"/>
        <v/>
      </c>
      <c r="M5907" s="55">
        <f t="shared" si="557"/>
        <v>25.899999999978718</v>
      </c>
      <c r="N5907" s="59" t="str">
        <f t="shared" si="555"/>
        <v/>
      </c>
      <c r="O5907" s="59" t="str">
        <f t="shared" si="556"/>
        <v/>
      </c>
    </row>
    <row r="5908" spans="1:15" ht="12.5" customHeight="1" x14ac:dyDescent="0.35">
      <c r="A5908" s="61">
        <v>119</v>
      </c>
      <c r="B5908" s="61" t="s">
        <v>54</v>
      </c>
      <c r="C5908" s="70">
        <v>248.56960000000001</v>
      </c>
      <c r="D5908" s="59" t="s">
        <v>50</v>
      </c>
      <c r="E5908" s="61" t="s">
        <v>44</v>
      </c>
      <c r="F5908" s="61" t="s">
        <v>55</v>
      </c>
      <c r="G5908" s="61">
        <v>1E-4</v>
      </c>
      <c r="H5908" s="61">
        <f>IF(OR(G5908="",G5909="",G5910="",G5911=""),"",(SUMIF(A5908:A$7000,A5908,G5908:G$7000)))</f>
        <v>1.0200000000000001E-2</v>
      </c>
      <c r="I5908" s="61">
        <f t="shared" si="552"/>
        <v>119</v>
      </c>
      <c r="J5908" s="61" t="str">
        <f t="shared" si="554"/>
        <v>TaskC</v>
      </c>
      <c r="K5908" s="61">
        <f t="array" ref="K5908">(MAX(IF($A5908=InsertVoiceSwitchActivateLOG!A$1:A$7000,InsertVoiceSwitchActivateLOG!H$1:H$7000,0)))</f>
        <v>1.0200000000000001E-2</v>
      </c>
      <c r="L5908" s="61">
        <f t="shared" si="553"/>
        <v>248.56960000000001</v>
      </c>
      <c r="M5908" s="61">
        <f t="shared" si="557"/>
        <v>28.900000000021464</v>
      </c>
      <c r="N5908" s="59" t="str">
        <f t="shared" si="555"/>
        <v/>
      </c>
      <c r="O5908" s="59" t="str">
        <f t="shared" si="556"/>
        <v/>
      </c>
    </row>
    <row r="5909" spans="1:15" ht="12.5" customHeight="1" x14ac:dyDescent="0.35">
      <c r="A5909" s="2">
        <v>119</v>
      </c>
      <c r="B5909" s="2" t="s">
        <v>54</v>
      </c>
      <c r="C5909" s="69">
        <v>248.59389999999999</v>
      </c>
      <c r="D5909" t="s">
        <v>50</v>
      </c>
      <c r="E5909" s="2" t="s">
        <v>44</v>
      </c>
      <c r="F5909" s="2" t="s">
        <v>55</v>
      </c>
      <c r="G5909" s="2">
        <v>8.9999999999999998E-4</v>
      </c>
      <c r="H5909" s="2">
        <f>IF(OR(G5909="",G5910="",G5911="",G5912=""),"",(SUMIF(A5909:A$7000,A5909,G5909:G$7000)))</f>
        <v>1.0100000000000001E-2</v>
      </c>
      <c r="I5909" s="55" t="str">
        <f t="shared" si="552"/>
        <v/>
      </c>
      <c r="J5909" s="61" t="str">
        <f t="shared" si="554"/>
        <v/>
      </c>
      <c r="K5909" s="55">
        <f t="array" ref="K5909">(MAX(IF($A5909=InsertVoiceSwitchActivateLOG!A$1:A$7000,InsertVoiceSwitchActivateLOG!H$1:H$7000,0)))</f>
        <v>1.0200000000000001E-2</v>
      </c>
      <c r="L5909" s="55" t="str">
        <f t="shared" si="553"/>
        <v/>
      </c>
      <c r="M5909" s="55">
        <f t="shared" si="557"/>
        <v>24.299999999982447</v>
      </c>
      <c r="N5909" s="59">
        <f t="shared" si="555"/>
        <v>119</v>
      </c>
      <c r="O5909" s="59">
        <f t="shared" si="556"/>
        <v>-1</v>
      </c>
    </row>
    <row r="5910" spans="1:15" ht="12.5" customHeight="1" x14ac:dyDescent="0.35">
      <c r="A5910" s="61">
        <v>119</v>
      </c>
      <c r="B5910" s="61" t="s">
        <v>54</v>
      </c>
      <c r="C5910" s="70">
        <v>248.62219999999999</v>
      </c>
      <c r="D5910" s="59" t="s">
        <v>50</v>
      </c>
      <c r="E5910" s="61" t="s">
        <v>44</v>
      </c>
      <c r="F5910" s="61" t="s">
        <v>55</v>
      </c>
      <c r="G5910" s="61">
        <v>4.0000000000000002E-4</v>
      </c>
      <c r="H5910" s="61">
        <f>IF(OR(G5910="",G5911="",G5912="",G5913=""),"",(SUMIF(A5910:A$7000,A5910,G5910:G$7000)))</f>
        <v>9.1999999999999998E-3</v>
      </c>
      <c r="I5910" s="61" t="str">
        <f t="shared" si="552"/>
        <v/>
      </c>
      <c r="J5910" s="61" t="str">
        <f t="shared" si="554"/>
        <v/>
      </c>
      <c r="K5910" s="61">
        <f t="array" ref="K5910">(MAX(IF($A5910=InsertVoiceSwitchActivateLOG!A$1:A$7000,InsertVoiceSwitchActivateLOG!H$1:H$7000,0)))</f>
        <v>1.0200000000000001E-2</v>
      </c>
      <c r="L5910" s="61" t="str">
        <f t="shared" si="553"/>
        <v/>
      </c>
      <c r="M5910" s="61">
        <f t="shared" si="557"/>
        <v>28.300000000001546</v>
      </c>
      <c r="N5910" s="59">
        <f t="shared" si="555"/>
        <v>119</v>
      </c>
      <c r="O5910" s="59">
        <f t="shared" si="556"/>
        <v>1</v>
      </c>
    </row>
    <row r="5911" spans="1:15" ht="12.5" customHeight="1" x14ac:dyDescent="0.35">
      <c r="A5911" s="2">
        <v>119</v>
      </c>
      <c r="B5911" s="2" t="s">
        <v>56</v>
      </c>
      <c r="C5911" s="69">
        <v>248.6671</v>
      </c>
      <c r="D5911" t="s">
        <v>50</v>
      </c>
      <c r="E5911" s="2" t="s">
        <v>44</v>
      </c>
      <c r="F5911" s="2" t="s">
        <v>55</v>
      </c>
      <c r="G5911" s="2">
        <v>1.6999999999999999E-3</v>
      </c>
      <c r="H5911" s="2">
        <f>IF(OR(G5911="",G5912="",G5913="",G5914=""),"",(SUMIF(A5911:A$7000,A5911,G5911:G$7000)))</f>
        <v>8.7999999999999988E-3</v>
      </c>
      <c r="I5911" s="55" t="str">
        <f t="shared" si="552"/>
        <v/>
      </c>
      <c r="J5911" s="61" t="str">
        <f t="shared" si="554"/>
        <v/>
      </c>
      <c r="K5911" s="55">
        <f t="array" ref="K5911">(MAX(IF($A5911=InsertVoiceSwitchActivateLOG!A$1:A$7000,InsertVoiceSwitchActivateLOG!H$1:H$7000,0)))</f>
        <v>1.0200000000000001E-2</v>
      </c>
      <c r="L5911" s="55" t="str">
        <f t="shared" si="553"/>
        <v/>
      </c>
      <c r="M5911" s="55">
        <f t="shared" si="557"/>
        <v>44.900000000012597</v>
      </c>
      <c r="N5911" s="59">
        <f t="shared" si="555"/>
        <v>119</v>
      </c>
      <c r="O5911" s="59">
        <f t="shared" si="556"/>
        <v>-1</v>
      </c>
    </row>
    <row r="5912" spans="1:15" ht="12.5" customHeight="1" x14ac:dyDescent="0.35">
      <c r="A5912" s="61">
        <v>119</v>
      </c>
      <c r="B5912" s="61" t="s">
        <v>56</v>
      </c>
      <c r="C5912" s="70">
        <v>248.69890000000001</v>
      </c>
      <c r="D5912" s="59" t="s">
        <v>50</v>
      </c>
      <c r="E5912" s="61" t="s">
        <v>44</v>
      </c>
      <c r="F5912" s="61" t="s">
        <v>55</v>
      </c>
      <c r="G5912" s="61">
        <v>1.5E-3</v>
      </c>
      <c r="H5912" s="61">
        <f>IF(OR(G5912="",G5913="",G5914="",G5915=""),"",(SUMIF(A5912:A$7000,A5912,G5912:G$7000)))</f>
        <v>7.1000000000000004E-3</v>
      </c>
      <c r="I5912" s="61" t="str">
        <f t="shared" si="552"/>
        <v/>
      </c>
      <c r="J5912" s="61" t="str">
        <f t="shared" si="554"/>
        <v/>
      </c>
      <c r="K5912" s="61">
        <f t="array" ref="K5912">(MAX(IF($A5912=InsertVoiceSwitchActivateLOG!A$1:A$7000,InsertVoiceSwitchActivateLOG!H$1:H$7000,0)))</f>
        <v>1.0200000000000001E-2</v>
      </c>
      <c r="L5912" s="61" t="str">
        <f t="shared" si="553"/>
        <v/>
      </c>
      <c r="M5912" s="61">
        <f t="shared" si="557"/>
        <v>31.800000000004047</v>
      </c>
      <c r="N5912" s="59">
        <f t="shared" si="555"/>
        <v>119</v>
      </c>
      <c r="O5912" s="59">
        <f t="shared" si="556"/>
        <v>1</v>
      </c>
    </row>
    <row r="5913" spans="1:15" ht="12.5" customHeight="1" x14ac:dyDescent="0.35">
      <c r="A5913" s="2">
        <v>119</v>
      </c>
      <c r="B5913" s="2" t="s">
        <v>56</v>
      </c>
      <c r="C5913" s="69">
        <v>248.72470000000001</v>
      </c>
      <c r="D5913" t="s">
        <v>50</v>
      </c>
      <c r="E5913" s="2" t="s">
        <v>44</v>
      </c>
      <c r="F5913" s="2" t="s">
        <v>55</v>
      </c>
      <c r="G5913" s="2">
        <v>2.0999999999999999E-3</v>
      </c>
      <c r="H5913" s="2">
        <f>IF(OR(G5913="",G5914="",G5915="",G5916=""),"",(SUMIF(A5913:A$7000,A5913,G5913:G$7000)))</f>
        <v>5.5999999999999999E-3</v>
      </c>
      <c r="I5913" s="55" t="str">
        <f t="shared" si="552"/>
        <v/>
      </c>
      <c r="J5913" s="61" t="str">
        <f t="shared" si="554"/>
        <v/>
      </c>
      <c r="K5913" s="55">
        <f t="array" ref="K5913">(MAX(IF($A5913=InsertVoiceSwitchActivateLOG!A$1:A$7000,InsertVoiceSwitchActivateLOG!H$1:H$7000,0)))</f>
        <v>1.0200000000000001E-2</v>
      </c>
      <c r="L5913" s="55" t="str">
        <f t="shared" si="553"/>
        <v/>
      </c>
      <c r="M5913" s="55">
        <f t="shared" si="557"/>
        <v>25.80000000000382</v>
      </c>
      <c r="N5913" s="59">
        <f t="shared" si="555"/>
        <v>119</v>
      </c>
      <c r="O5913" s="59">
        <f t="shared" si="556"/>
        <v>-1</v>
      </c>
    </row>
    <row r="5914" spans="1:15" ht="12.5" customHeight="1" x14ac:dyDescent="0.35">
      <c r="A5914" s="61">
        <v>119</v>
      </c>
      <c r="B5914" s="61" t="s">
        <v>56</v>
      </c>
      <c r="C5914" s="70">
        <v>248.75989999999999</v>
      </c>
      <c r="D5914" s="59" t="s">
        <v>50</v>
      </c>
      <c r="E5914" s="61" t="s">
        <v>44</v>
      </c>
      <c r="F5914" s="61" t="s">
        <v>55</v>
      </c>
      <c r="G5914" s="61">
        <v>1.4E-3</v>
      </c>
      <c r="H5914" s="61">
        <f>IF(OR(G5914="",G5915="",G5916="",G5917=""),"",(SUMIF(A5914:A$7000,A5914,G5914:G$7000)))</f>
        <v>3.5000000000000001E-3</v>
      </c>
      <c r="I5914" s="61" t="str">
        <f t="shared" ref="I5914:I5977" si="558">IF(L5914="","",A5914)</f>
        <v/>
      </c>
      <c r="J5914" s="61" t="str">
        <f t="shared" si="554"/>
        <v/>
      </c>
      <c r="K5914" s="61">
        <f t="array" ref="K5914">(MAX(IF($A5914=InsertVoiceSwitchActivateLOG!A$1:A$7000,InsertVoiceSwitchActivateLOG!H$1:H$7000,0)))</f>
        <v>1.0200000000000001E-2</v>
      </c>
      <c r="L5914" s="61" t="str">
        <f t="shared" ref="L5914:L5977" si="559">IF(H5914="","",IF(AND(H5913="",H5912="",H5911=""),C5914,""))</f>
        <v/>
      </c>
      <c r="M5914" s="61">
        <f t="shared" si="557"/>
        <v>35.199999999974807</v>
      </c>
      <c r="N5914" s="59">
        <f t="shared" si="555"/>
        <v>119</v>
      </c>
      <c r="O5914" s="59">
        <f t="shared" si="556"/>
        <v>-1</v>
      </c>
    </row>
    <row r="5915" spans="1:15" ht="12.5" customHeight="1" x14ac:dyDescent="0.35">
      <c r="A5915" s="2">
        <v>119</v>
      </c>
      <c r="B5915" s="2" t="s">
        <v>54</v>
      </c>
      <c r="C5915" s="69">
        <v>248.78630000000001</v>
      </c>
      <c r="D5915" t="s">
        <v>50</v>
      </c>
      <c r="E5915" s="2" t="s">
        <v>44</v>
      </c>
      <c r="F5915" s="2" t="s">
        <v>55</v>
      </c>
      <c r="G5915" s="2">
        <v>1E-3</v>
      </c>
      <c r="H5915" s="2" t="str">
        <f>IF(OR(G5915="",G5916="",G5917="",G5918=""),"",(SUMIF(A5915:A$7000,A5915,G5915:G$7000)))</f>
        <v/>
      </c>
      <c r="I5915" s="55" t="str">
        <f t="shared" si="558"/>
        <v/>
      </c>
      <c r="J5915" s="61" t="str">
        <f t="shared" si="554"/>
        <v/>
      </c>
      <c r="K5915" s="55">
        <f t="array" ref="K5915">(MAX(IF($A5915=InsertVoiceSwitchActivateLOG!A$1:A$7000,InsertVoiceSwitchActivateLOG!H$1:H$7000,0)))</f>
        <v>1.0200000000000001E-2</v>
      </c>
      <c r="L5915" s="55" t="str">
        <f t="shared" si="559"/>
        <v/>
      </c>
      <c r="M5915" s="55">
        <f t="shared" si="557"/>
        <v>26.400000000023738</v>
      </c>
      <c r="N5915" s="59">
        <f t="shared" si="555"/>
        <v>119</v>
      </c>
      <c r="O5915" s="59">
        <f t="shared" si="556"/>
        <v>1</v>
      </c>
    </row>
    <row r="5916" spans="1:15" ht="12.5" customHeight="1" x14ac:dyDescent="0.35">
      <c r="A5916" s="61">
        <v>119</v>
      </c>
      <c r="B5916" s="61" t="s">
        <v>56</v>
      </c>
      <c r="C5916" s="70">
        <v>248.81190000000001</v>
      </c>
      <c r="D5916" s="59" t="s">
        <v>50</v>
      </c>
      <c r="E5916" s="61" t="s">
        <v>44</v>
      </c>
      <c r="F5916" s="61" t="s">
        <v>55</v>
      </c>
      <c r="G5916" s="61">
        <v>1E-3</v>
      </c>
      <c r="H5916" s="61" t="str">
        <f>IF(OR(G5916="",G5917="",G5918="",G5919=""),"",(SUMIF(A5916:A$7000,A5916,G5916:G$7000)))</f>
        <v/>
      </c>
      <c r="I5916" s="61" t="str">
        <f t="shared" si="558"/>
        <v/>
      </c>
      <c r="J5916" s="61" t="str">
        <f t="shared" si="554"/>
        <v/>
      </c>
      <c r="K5916" s="61">
        <f t="array" ref="K5916">(MAX(IF($A5916=InsertVoiceSwitchActivateLOG!A$1:A$7000,InsertVoiceSwitchActivateLOG!H$1:H$7000,0)))</f>
        <v>1.0200000000000001E-2</v>
      </c>
      <c r="L5916" s="61" t="str">
        <f t="shared" si="559"/>
        <v/>
      </c>
      <c r="M5916" s="61">
        <f t="shared" si="557"/>
        <v>25.599999999997181</v>
      </c>
      <c r="N5916" s="59">
        <f t="shared" si="555"/>
        <v>119</v>
      </c>
      <c r="O5916" s="59">
        <f t="shared" si="556"/>
        <v>-1</v>
      </c>
    </row>
    <row r="5917" spans="1:15" ht="12.5" customHeight="1" x14ac:dyDescent="0.35">
      <c r="A5917" s="2">
        <v>119</v>
      </c>
      <c r="B5917" s="2" t="s">
        <v>54</v>
      </c>
      <c r="C5917" s="69">
        <v>248.8674</v>
      </c>
      <c r="D5917" t="s">
        <v>50</v>
      </c>
      <c r="E5917" s="2" t="s">
        <v>44</v>
      </c>
      <c r="F5917" s="2" t="s">
        <v>55</v>
      </c>
      <c r="G5917" s="2">
        <v>1E-4</v>
      </c>
      <c r="H5917" s="2" t="str">
        <f>IF(OR(G5917="",G5918="",G5919="",G5920=""),"",(SUMIF(A5917:A$7000,A5917,G5917:G$7000)))</f>
        <v/>
      </c>
      <c r="I5917" s="55" t="str">
        <f t="shared" si="558"/>
        <v/>
      </c>
      <c r="J5917" s="61" t="str">
        <f t="shared" si="554"/>
        <v/>
      </c>
      <c r="K5917" s="55">
        <f t="array" ref="K5917">(MAX(IF($A5917=InsertVoiceSwitchActivateLOG!A$1:A$7000,InsertVoiceSwitchActivateLOG!H$1:H$7000,0)))</f>
        <v>1.0200000000000001E-2</v>
      </c>
      <c r="L5917" s="55" t="str">
        <f t="shared" si="559"/>
        <v/>
      </c>
      <c r="M5917" s="55">
        <f t="shared" si="557"/>
        <v>55.499999999994998</v>
      </c>
      <c r="N5917" s="59" t="str">
        <f t="shared" si="555"/>
        <v/>
      </c>
      <c r="O5917" s="59" t="str">
        <f t="shared" si="556"/>
        <v/>
      </c>
    </row>
    <row r="5918" spans="1:15" ht="12.5" customHeight="1" x14ac:dyDescent="0.35">
      <c r="A5918" s="61">
        <v>119</v>
      </c>
      <c r="B5918" s="61" t="s">
        <v>54</v>
      </c>
      <c r="C5918" s="70">
        <v>248.90299999999999</v>
      </c>
      <c r="D5918" s="59" t="s">
        <v>50</v>
      </c>
      <c r="E5918" s="61" t="s">
        <v>44</v>
      </c>
      <c r="F5918" s="61" t="s">
        <v>55</v>
      </c>
      <c r="G5918" s="61"/>
      <c r="H5918" s="61" t="str">
        <f>IF(OR(G5918="",G5919="",G5920="",G5921=""),"",(SUMIF(A5918:A$7000,A5918,G5918:G$7000)))</f>
        <v/>
      </c>
      <c r="I5918" s="61" t="str">
        <f t="shared" si="558"/>
        <v/>
      </c>
      <c r="J5918" s="61" t="str">
        <f t="shared" si="554"/>
        <v/>
      </c>
      <c r="K5918" s="61">
        <f t="array" ref="K5918">(MAX(IF($A5918=InsertVoiceSwitchActivateLOG!A$1:A$7000,InsertVoiceSwitchActivateLOG!H$1:H$7000,0)))</f>
        <v>1.0200000000000001E-2</v>
      </c>
      <c r="L5918" s="61" t="str">
        <f t="shared" si="559"/>
        <v/>
      </c>
      <c r="M5918" s="61">
        <f t="shared" si="557"/>
        <v>35.599999999988086</v>
      </c>
      <c r="N5918" s="59" t="str">
        <f t="shared" si="555"/>
        <v/>
      </c>
      <c r="O5918" s="59" t="str">
        <f t="shared" si="556"/>
        <v/>
      </c>
    </row>
    <row r="5919" spans="1:15" ht="12.5" customHeight="1" x14ac:dyDescent="0.35">
      <c r="A5919" s="2">
        <v>119</v>
      </c>
      <c r="B5919" s="2" t="s">
        <v>54</v>
      </c>
      <c r="C5919" s="69">
        <v>248.93809999999999</v>
      </c>
      <c r="D5919" t="s">
        <v>50</v>
      </c>
      <c r="E5919" s="2" t="s">
        <v>44</v>
      </c>
      <c r="F5919" s="2" t="s">
        <v>55</v>
      </c>
      <c r="G5919" s="2"/>
      <c r="H5919" s="2" t="str">
        <f>IF(OR(G5919="",G5920="",G5921="",G5922=""),"",(SUMIF(A5919:A$7000,A5919,G5919:G$7000)))</f>
        <v/>
      </c>
      <c r="I5919" s="55" t="str">
        <f t="shared" si="558"/>
        <v/>
      </c>
      <c r="J5919" s="61" t="str">
        <f t="shared" si="554"/>
        <v/>
      </c>
      <c r="K5919" s="55">
        <f t="array" ref="K5919">(MAX(IF($A5919=InsertVoiceSwitchActivateLOG!A$1:A$7000,InsertVoiceSwitchActivateLOG!H$1:H$7000,0)))</f>
        <v>1.0200000000000001E-2</v>
      </c>
      <c r="L5919" s="55" t="str">
        <f t="shared" si="559"/>
        <v/>
      </c>
      <c r="M5919" s="55">
        <f t="shared" si="557"/>
        <v>35.099999999999909</v>
      </c>
      <c r="N5919" s="59" t="str">
        <f t="shared" si="555"/>
        <v/>
      </c>
      <c r="O5919" s="59" t="str">
        <f t="shared" si="556"/>
        <v/>
      </c>
    </row>
    <row r="5920" spans="1:15" ht="12.5" customHeight="1" x14ac:dyDescent="0.35">
      <c r="A5920" s="61">
        <v>119</v>
      </c>
      <c r="B5920" s="61" t="s">
        <v>54</v>
      </c>
      <c r="C5920" s="70">
        <v>248.96889999999999</v>
      </c>
      <c r="D5920" s="59" t="s">
        <v>50</v>
      </c>
      <c r="E5920" s="61" t="s">
        <v>44</v>
      </c>
      <c r="F5920" s="61" t="s">
        <v>55</v>
      </c>
      <c r="G5920" s="61"/>
      <c r="H5920" s="61" t="str">
        <f>IF(OR(G5920="",G5921="",G5922="",G5923=""),"",(SUMIF(A5920:A$7000,A5920,G5920:G$7000)))</f>
        <v/>
      </c>
      <c r="I5920" s="61" t="str">
        <f t="shared" si="558"/>
        <v/>
      </c>
      <c r="J5920" s="61" t="str">
        <f t="shared" si="554"/>
        <v/>
      </c>
      <c r="K5920" s="61">
        <f t="array" ref="K5920">(MAX(IF($A5920=InsertVoiceSwitchActivateLOG!A$1:A$7000,InsertVoiceSwitchActivateLOG!H$1:H$7000,0)))</f>
        <v>1.0200000000000001E-2</v>
      </c>
      <c r="L5920" s="61" t="str">
        <f t="shared" si="559"/>
        <v/>
      </c>
      <c r="M5920" s="61">
        <f t="shared" si="557"/>
        <v>30.799999999999272</v>
      </c>
      <c r="N5920" s="59" t="str">
        <f t="shared" si="555"/>
        <v/>
      </c>
      <c r="O5920" s="59" t="str">
        <f t="shared" si="556"/>
        <v/>
      </c>
    </row>
    <row r="5921" spans="1:15" ht="12.5" customHeight="1" x14ac:dyDescent="0.35">
      <c r="A5921" s="2">
        <v>119</v>
      </c>
      <c r="B5921" s="2" t="s">
        <v>54</v>
      </c>
      <c r="C5921" s="69">
        <v>248.99270000000001</v>
      </c>
      <c r="D5921" t="s">
        <v>50</v>
      </c>
      <c r="E5921" s="2" t="s">
        <v>44</v>
      </c>
      <c r="F5921" s="2" t="s">
        <v>55</v>
      </c>
      <c r="G5921" s="2"/>
      <c r="H5921" s="2" t="str">
        <f>IF(OR(G5921="",G5922="",G5923="",G5924=""),"",(SUMIF(A5921:A$7000,A5921,G5921:G$7000)))</f>
        <v/>
      </c>
      <c r="I5921" s="55" t="str">
        <f t="shared" si="558"/>
        <v/>
      </c>
      <c r="J5921" s="61" t="str">
        <f t="shared" si="554"/>
        <v/>
      </c>
      <c r="K5921" s="55">
        <f t="array" ref="K5921">(MAX(IF($A5921=InsertVoiceSwitchActivateLOG!A$1:A$7000,InsertVoiceSwitchActivateLOG!H$1:H$7000,0)))</f>
        <v>1.0200000000000001E-2</v>
      </c>
      <c r="L5921" s="55" t="str">
        <f t="shared" si="559"/>
        <v/>
      </c>
      <c r="M5921" s="55">
        <f t="shared" si="557"/>
        <v>23.800000000022692</v>
      </c>
      <c r="N5921" s="59" t="str">
        <f t="shared" si="555"/>
        <v/>
      </c>
      <c r="O5921" s="59" t="str">
        <f t="shared" si="556"/>
        <v/>
      </c>
    </row>
    <row r="5922" spans="1:15" ht="12.5" customHeight="1" x14ac:dyDescent="0.35">
      <c r="A5922" s="61">
        <v>119</v>
      </c>
      <c r="B5922" s="61" t="s">
        <v>54</v>
      </c>
      <c r="C5922" s="70">
        <v>249.0231</v>
      </c>
      <c r="D5922" s="59" t="s">
        <v>50</v>
      </c>
      <c r="E5922" s="61" t="s">
        <v>44</v>
      </c>
      <c r="F5922" s="61" t="s">
        <v>55</v>
      </c>
      <c r="G5922" s="61"/>
      <c r="H5922" s="61" t="str">
        <f>IF(OR(G5922="",G5923="",G5924="",G5925=""),"",(SUMIF(A5922:A$7000,A5922,G5922:G$7000)))</f>
        <v/>
      </c>
      <c r="I5922" s="61" t="str">
        <f t="shared" si="558"/>
        <v/>
      </c>
      <c r="J5922" s="61" t="str">
        <f t="shared" si="554"/>
        <v/>
      </c>
      <c r="K5922" s="61">
        <f t="array" ref="K5922">(MAX(IF($A5922=InsertVoiceSwitchActivateLOG!A$1:A$7000,InsertVoiceSwitchActivateLOG!H$1:H$7000,0)))</f>
        <v>1.0200000000000001E-2</v>
      </c>
      <c r="L5922" s="61" t="str">
        <f t="shared" si="559"/>
        <v/>
      </c>
      <c r="M5922" s="61">
        <f t="shared" si="557"/>
        <v>30.399999999985994</v>
      </c>
      <c r="N5922" s="59" t="str">
        <f t="shared" si="555"/>
        <v/>
      </c>
      <c r="O5922" s="59" t="str">
        <f t="shared" si="556"/>
        <v/>
      </c>
    </row>
    <row r="5923" spans="1:15" ht="12.5" customHeight="1" x14ac:dyDescent="0.35">
      <c r="A5923" s="2">
        <v>119</v>
      </c>
      <c r="B5923" s="2" t="s">
        <v>54</v>
      </c>
      <c r="C5923" s="69">
        <v>249.0446</v>
      </c>
      <c r="D5923" t="s">
        <v>50</v>
      </c>
      <c r="E5923" s="2" t="s">
        <v>44</v>
      </c>
      <c r="F5923" s="2" t="s">
        <v>55</v>
      </c>
      <c r="G5923" s="2"/>
      <c r="H5923" s="2" t="str">
        <f>IF(OR(G5923="",G5924="",G5925="",G5926=""),"",(SUMIF(A5923:A$7000,A5923,G5923:G$7000)))</f>
        <v/>
      </c>
      <c r="I5923" s="55" t="str">
        <f t="shared" si="558"/>
        <v/>
      </c>
      <c r="J5923" s="61" t="str">
        <f t="shared" si="554"/>
        <v/>
      </c>
      <c r="K5923" s="55">
        <f t="array" ref="K5923">(MAX(IF($A5923=InsertVoiceSwitchActivateLOG!A$1:A$7000,InsertVoiceSwitchActivateLOG!H$1:H$7000,0)))</f>
        <v>1.0200000000000001E-2</v>
      </c>
      <c r="L5923" s="55" t="str">
        <f t="shared" si="559"/>
        <v/>
      </c>
      <c r="M5923" s="55">
        <f t="shared" si="557"/>
        <v>21.500000000003183</v>
      </c>
      <c r="N5923" s="59" t="str">
        <f t="shared" si="555"/>
        <v/>
      </c>
      <c r="O5923" s="59" t="str">
        <f t="shared" si="556"/>
        <v/>
      </c>
    </row>
    <row r="5924" spans="1:15" ht="12.5" customHeight="1" x14ac:dyDescent="0.35">
      <c r="A5924" s="61">
        <v>119</v>
      </c>
      <c r="B5924" s="61" t="s">
        <v>54</v>
      </c>
      <c r="C5924" s="70">
        <v>249.07130000000001</v>
      </c>
      <c r="D5924" s="59" t="s">
        <v>50</v>
      </c>
      <c r="E5924" s="61" t="s">
        <v>44</v>
      </c>
      <c r="F5924" s="61" t="s">
        <v>55</v>
      </c>
      <c r="G5924" s="61"/>
      <c r="H5924" s="61" t="str">
        <f>IF(OR(G5924="",G5925="",G5926="",G5927=""),"",(SUMIF(A5924:A$7000,A5924,G5924:G$7000)))</f>
        <v/>
      </c>
      <c r="I5924" s="61" t="str">
        <f t="shared" si="558"/>
        <v/>
      </c>
      <c r="J5924" s="61" t="str">
        <f t="shared" si="554"/>
        <v/>
      </c>
      <c r="K5924" s="61">
        <f t="array" ref="K5924">(MAX(IF($A5924=InsertVoiceSwitchActivateLOG!A$1:A$7000,InsertVoiceSwitchActivateLOG!H$1:H$7000,0)))</f>
        <v>1.0200000000000001E-2</v>
      </c>
      <c r="L5924" s="61" t="str">
        <f t="shared" si="559"/>
        <v/>
      </c>
      <c r="M5924" s="61">
        <f t="shared" si="557"/>
        <v>26.700000000005275</v>
      </c>
      <c r="N5924" s="59" t="str">
        <f t="shared" si="555"/>
        <v/>
      </c>
      <c r="O5924" s="59" t="str">
        <f t="shared" si="556"/>
        <v/>
      </c>
    </row>
    <row r="5925" spans="1:15" ht="12.5" customHeight="1" x14ac:dyDescent="0.35">
      <c r="A5925" s="2">
        <v>119</v>
      </c>
      <c r="B5925" s="2" t="s">
        <v>54</v>
      </c>
      <c r="C5925" s="69">
        <v>249.0966</v>
      </c>
      <c r="D5925" t="s">
        <v>50</v>
      </c>
      <c r="E5925" s="2" t="s">
        <v>44</v>
      </c>
      <c r="F5925" s="2" t="s">
        <v>55</v>
      </c>
      <c r="G5925" s="2"/>
      <c r="H5925" s="2" t="str">
        <f>IF(OR(G5925="",G5926="",G5927="",G5928=""),"",(SUMIF(A5925:A$7000,A5925,G5925:G$7000)))</f>
        <v/>
      </c>
      <c r="I5925" s="55" t="str">
        <f t="shared" si="558"/>
        <v/>
      </c>
      <c r="J5925" s="61" t="str">
        <f t="shared" si="554"/>
        <v/>
      </c>
      <c r="K5925" s="55">
        <f t="array" ref="K5925">(MAX(IF($A5925=InsertVoiceSwitchActivateLOG!A$1:A$7000,InsertVoiceSwitchActivateLOG!H$1:H$7000,0)))</f>
        <v>1.0200000000000001E-2</v>
      </c>
      <c r="L5925" s="55" t="str">
        <f t="shared" si="559"/>
        <v/>
      </c>
      <c r="M5925" s="55">
        <f t="shared" si="557"/>
        <v>25.299999999987222</v>
      </c>
      <c r="N5925" s="59" t="str">
        <f t="shared" si="555"/>
        <v/>
      </c>
      <c r="O5925" s="59" t="str">
        <f t="shared" si="556"/>
        <v/>
      </c>
    </row>
    <row r="5926" spans="1:15" ht="12.5" customHeight="1" x14ac:dyDescent="0.35">
      <c r="A5926" s="61">
        <v>120</v>
      </c>
      <c r="B5926" s="61" t="s">
        <v>54</v>
      </c>
      <c r="C5926" s="70">
        <v>250.1456</v>
      </c>
      <c r="D5926" s="59" t="s">
        <v>50</v>
      </c>
      <c r="E5926" s="61" t="s">
        <v>44</v>
      </c>
      <c r="F5926" s="61" t="s">
        <v>55</v>
      </c>
      <c r="G5926" s="61"/>
      <c r="H5926" s="61" t="str">
        <f>IF(OR(G5926="",G5927="",G5928="",G5929=""),"",(SUMIF(A5926:A$7000,A5926,G5926:G$7000)))</f>
        <v/>
      </c>
      <c r="I5926" s="61" t="str">
        <f t="shared" si="558"/>
        <v/>
      </c>
      <c r="J5926" s="61" t="str">
        <f t="shared" si="554"/>
        <v/>
      </c>
      <c r="K5926" s="61">
        <f t="array" ref="K5926">(MAX(IF($A5926=InsertVoiceSwitchActivateLOG!A$1:A$7000,InsertVoiceSwitchActivateLOG!H$1:H$7000,0)))</f>
        <v>6.2799999999999995E-2</v>
      </c>
      <c r="L5926" s="61" t="str">
        <f t="shared" si="559"/>
        <v/>
      </c>
      <c r="M5926" s="61">
        <f t="shared" si="557"/>
        <v>0</v>
      </c>
      <c r="N5926" s="59" t="str">
        <f t="shared" si="555"/>
        <v/>
      </c>
      <c r="O5926" s="59" t="str">
        <f t="shared" si="556"/>
        <v/>
      </c>
    </row>
    <row r="5927" spans="1:15" ht="12.5" customHeight="1" x14ac:dyDescent="0.35">
      <c r="A5927" s="2">
        <v>120</v>
      </c>
      <c r="B5927" s="2" t="s">
        <v>54</v>
      </c>
      <c r="C5927" s="69">
        <v>250.18209999999999</v>
      </c>
      <c r="D5927" t="s">
        <v>50</v>
      </c>
      <c r="E5927" s="2" t="s">
        <v>44</v>
      </c>
      <c r="F5927" s="2" t="s">
        <v>55</v>
      </c>
      <c r="G5927" s="2"/>
      <c r="H5927" s="2" t="str">
        <f>IF(OR(G5927="",G5928="",G5929="",G5930=""),"",(SUMIF(A5927:A$7000,A5927,G5927:G$7000)))</f>
        <v/>
      </c>
      <c r="I5927" s="55" t="str">
        <f t="shared" si="558"/>
        <v/>
      </c>
      <c r="J5927" s="61" t="str">
        <f t="shared" si="554"/>
        <v/>
      </c>
      <c r="K5927" s="55">
        <f t="array" ref="K5927">(MAX(IF($A5927=InsertVoiceSwitchActivateLOG!A$1:A$7000,InsertVoiceSwitchActivateLOG!H$1:H$7000,0)))</f>
        <v>6.2799999999999995E-2</v>
      </c>
      <c r="L5927" s="55" t="str">
        <f t="shared" si="559"/>
        <v/>
      </c>
      <c r="M5927" s="55">
        <f t="shared" si="557"/>
        <v>36.499999999989541</v>
      </c>
      <c r="N5927" s="59" t="str">
        <f t="shared" si="555"/>
        <v/>
      </c>
      <c r="O5927" s="59" t="str">
        <f t="shared" si="556"/>
        <v/>
      </c>
    </row>
    <row r="5928" spans="1:15" ht="12.5" customHeight="1" x14ac:dyDescent="0.35">
      <c r="A5928" s="61">
        <v>120</v>
      </c>
      <c r="B5928" s="61" t="s">
        <v>54</v>
      </c>
      <c r="C5928" s="70">
        <v>250.20699999999999</v>
      </c>
      <c r="D5928" s="59" t="s">
        <v>50</v>
      </c>
      <c r="E5928" s="61" t="s">
        <v>44</v>
      </c>
      <c r="F5928" s="61" t="s">
        <v>55</v>
      </c>
      <c r="G5928" s="61"/>
      <c r="H5928" s="61" t="str">
        <f>IF(OR(G5928="",G5929="",G5930="",G5931=""),"",(SUMIF(A5928:A$7000,A5928,G5928:G$7000)))</f>
        <v/>
      </c>
      <c r="I5928" s="61" t="str">
        <f t="shared" si="558"/>
        <v/>
      </c>
      <c r="J5928" s="61" t="str">
        <f t="shared" si="554"/>
        <v/>
      </c>
      <c r="K5928" s="61">
        <f t="array" ref="K5928">(MAX(IF($A5928=InsertVoiceSwitchActivateLOG!A$1:A$7000,InsertVoiceSwitchActivateLOG!H$1:H$7000,0)))</f>
        <v>6.2799999999999995E-2</v>
      </c>
      <c r="L5928" s="61" t="str">
        <f t="shared" si="559"/>
        <v/>
      </c>
      <c r="M5928" s="61">
        <f t="shared" si="557"/>
        <v>24.900000000002365</v>
      </c>
      <c r="N5928" s="59" t="str">
        <f t="shared" si="555"/>
        <v/>
      </c>
      <c r="O5928" s="59" t="str">
        <f t="shared" si="556"/>
        <v/>
      </c>
    </row>
    <row r="5929" spans="1:15" ht="12.5" customHeight="1" x14ac:dyDescent="0.35">
      <c r="A5929" s="2">
        <v>120</v>
      </c>
      <c r="B5929" s="2" t="s">
        <v>54</v>
      </c>
      <c r="C5929" s="69">
        <v>250.24080000000001</v>
      </c>
      <c r="D5929" t="s">
        <v>50</v>
      </c>
      <c r="E5929" s="2" t="s">
        <v>44</v>
      </c>
      <c r="F5929" s="2" t="s">
        <v>55</v>
      </c>
      <c r="G5929" s="2"/>
      <c r="H5929" s="2" t="str">
        <f>IF(OR(G5929="",G5930="",G5931="",G5932=""),"",(SUMIF(A5929:A$7000,A5929,G5929:G$7000)))</f>
        <v/>
      </c>
      <c r="I5929" s="55" t="str">
        <f t="shared" si="558"/>
        <v/>
      </c>
      <c r="J5929" s="61" t="str">
        <f t="shared" si="554"/>
        <v/>
      </c>
      <c r="K5929" s="55">
        <f t="array" ref="K5929">(MAX(IF($A5929=InsertVoiceSwitchActivateLOG!A$1:A$7000,InsertVoiceSwitchActivateLOG!H$1:H$7000,0)))</f>
        <v>6.2799999999999995E-2</v>
      </c>
      <c r="L5929" s="55" t="str">
        <f t="shared" si="559"/>
        <v/>
      </c>
      <c r="M5929" s="55">
        <f t="shared" si="557"/>
        <v>33.800000000013597</v>
      </c>
      <c r="N5929" s="59" t="str">
        <f t="shared" si="555"/>
        <v/>
      </c>
      <c r="O5929" s="59" t="str">
        <f t="shared" si="556"/>
        <v/>
      </c>
    </row>
    <row r="5930" spans="1:15" ht="12.5" customHeight="1" x14ac:dyDescent="0.35">
      <c r="A5930" s="61">
        <v>120</v>
      </c>
      <c r="B5930" s="61" t="s">
        <v>54</v>
      </c>
      <c r="C5930" s="70">
        <v>250.2681</v>
      </c>
      <c r="D5930" s="59" t="s">
        <v>50</v>
      </c>
      <c r="E5930" s="61" t="s">
        <v>44</v>
      </c>
      <c r="F5930" s="61" t="s">
        <v>55</v>
      </c>
      <c r="G5930" s="61"/>
      <c r="H5930" s="61" t="str">
        <f>IF(OR(G5930="",G5931="",G5932="",G5933=""),"",(SUMIF(A5930:A$7000,A5930,G5930:G$7000)))</f>
        <v/>
      </c>
      <c r="I5930" s="61" t="str">
        <f t="shared" si="558"/>
        <v/>
      </c>
      <c r="J5930" s="61" t="str">
        <f t="shared" si="554"/>
        <v/>
      </c>
      <c r="K5930" s="61">
        <f t="array" ref="K5930">(MAX(IF($A5930=InsertVoiceSwitchActivateLOG!A$1:A$7000,InsertVoiceSwitchActivateLOG!H$1:H$7000,0)))</f>
        <v>6.2799999999999995E-2</v>
      </c>
      <c r="L5930" s="61" t="str">
        <f t="shared" si="559"/>
        <v/>
      </c>
      <c r="M5930" s="61">
        <f t="shared" si="557"/>
        <v>27.299999999996771</v>
      </c>
      <c r="N5930" s="59" t="str">
        <f t="shared" si="555"/>
        <v/>
      </c>
      <c r="O5930" s="59" t="str">
        <f t="shared" si="556"/>
        <v/>
      </c>
    </row>
    <row r="5931" spans="1:15" ht="12.5" customHeight="1" x14ac:dyDescent="0.35">
      <c r="A5931" s="2">
        <v>120</v>
      </c>
      <c r="B5931" s="2" t="s">
        <v>54</v>
      </c>
      <c r="C5931" s="69">
        <v>250.30269999999999</v>
      </c>
      <c r="D5931" t="s">
        <v>50</v>
      </c>
      <c r="E5931" s="2" t="s">
        <v>44</v>
      </c>
      <c r="F5931" s="2" t="s">
        <v>55</v>
      </c>
      <c r="G5931" s="2"/>
      <c r="H5931" s="2" t="str">
        <f>IF(OR(G5931="",G5932="",G5933="",G5934=""),"",(SUMIF(A5931:A$7000,A5931,G5931:G$7000)))</f>
        <v/>
      </c>
      <c r="I5931" s="55" t="str">
        <f t="shared" si="558"/>
        <v/>
      </c>
      <c r="J5931" s="61" t="str">
        <f t="shared" si="554"/>
        <v/>
      </c>
      <c r="K5931" s="55">
        <f t="array" ref="K5931">(MAX(IF($A5931=InsertVoiceSwitchActivateLOG!A$1:A$7000,InsertVoiceSwitchActivateLOG!H$1:H$7000,0)))</f>
        <v>6.2799999999999995E-2</v>
      </c>
      <c r="L5931" s="55" t="str">
        <f t="shared" si="559"/>
        <v/>
      </c>
      <c r="M5931" s="55">
        <f t="shared" si="557"/>
        <v>34.599999999983311</v>
      </c>
      <c r="N5931" s="59" t="str">
        <f t="shared" si="555"/>
        <v/>
      </c>
      <c r="O5931" s="59" t="str">
        <f t="shared" si="556"/>
        <v/>
      </c>
    </row>
    <row r="5932" spans="1:15" ht="12.5" customHeight="1" x14ac:dyDescent="0.35">
      <c r="A5932" s="61">
        <v>120</v>
      </c>
      <c r="B5932" s="61" t="s">
        <v>54</v>
      </c>
      <c r="C5932" s="70">
        <v>250.33699999999999</v>
      </c>
      <c r="D5932" s="59" t="s">
        <v>50</v>
      </c>
      <c r="E5932" s="61" t="s">
        <v>44</v>
      </c>
      <c r="F5932" s="61" t="s">
        <v>55</v>
      </c>
      <c r="G5932" s="61"/>
      <c r="H5932" s="61" t="str">
        <f>IF(OR(G5932="",G5933="",G5934="",G5935=""),"",(SUMIF(A5932:A$7000,A5932,G5932:G$7000)))</f>
        <v/>
      </c>
      <c r="I5932" s="61" t="str">
        <f t="shared" si="558"/>
        <v/>
      </c>
      <c r="J5932" s="61" t="str">
        <f t="shared" si="554"/>
        <v/>
      </c>
      <c r="K5932" s="61">
        <f t="array" ref="K5932">(MAX(IF($A5932=InsertVoiceSwitchActivateLOG!A$1:A$7000,InsertVoiceSwitchActivateLOG!H$1:H$7000,0)))</f>
        <v>6.2799999999999995E-2</v>
      </c>
      <c r="L5932" s="61" t="str">
        <f t="shared" si="559"/>
        <v/>
      </c>
      <c r="M5932" s="61">
        <f t="shared" si="557"/>
        <v>34.300000000001774</v>
      </c>
      <c r="N5932" s="59" t="str">
        <f t="shared" si="555"/>
        <v/>
      </c>
      <c r="O5932" s="59" t="str">
        <f t="shared" si="556"/>
        <v/>
      </c>
    </row>
    <row r="5933" spans="1:15" ht="12.5" customHeight="1" x14ac:dyDescent="0.35">
      <c r="A5933" s="2">
        <v>120</v>
      </c>
      <c r="B5933" s="2" t="s">
        <v>54</v>
      </c>
      <c r="C5933" s="69">
        <v>250.3587</v>
      </c>
      <c r="D5933" t="s">
        <v>50</v>
      </c>
      <c r="E5933" s="2" t="s">
        <v>44</v>
      </c>
      <c r="F5933" s="2" t="s">
        <v>55</v>
      </c>
      <c r="G5933" s="2"/>
      <c r="H5933" s="2" t="str">
        <f>IF(OR(G5933="",G5934="",G5935="",G5936=""),"",(SUMIF(A5933:A$7000,A5933,G5933:G$7000)))</f>
        <v/>
      </c>
      <c r="I5933" s="55" t="str">
        <f t="shared" si="558"/>
        <v/>
      </c>
      <c r="J5933" s="61" t="str">
        <f t="shared" si="554"/>
        <v/>
      </c>
      <c r="K5933" s="55">
        <f t="array" ref="K5933">(MAX(IF($A5933=InsertVoiceSwitchActivateLOG!A$1:A$7000,InsertVoiceSwitchActivateLOG!H$1:H$7000,0)))</f>
        <v>6.2799999999999995E-2</v>
      </c>
      <c r="L5933" s="55" t="str">
        <f t="shared" si="559"/>
        <v/>
      </c>
      <c r="M5933" s="55">
        <f t="shared" si="557"/>
        <v>21.700000000009823</v>
      </c>
      <c r="N5933" s="59" t="str">
        <f t="shared" si="555"/>
        <v/>
      </c>
      <c r="O5933" s="59" t="str">
        <f t="shared" si="556"/>
        <v/>
      </c>
    </row>
    <row r="5934" spans="1:15" ht="12.5" customHeight="1" x14ac:dyDescent="0.35">
      <c r="A5934" s="61">
        <v>120</v>
      </c>
      <c r="B5934" s="61" t="s">
        <v>54</v>
      </c>
      <c r="C5934" s="70">
        <v>250.38919999999999</v>
      </c>
      <c r="D5934" s="59" t="s">
        <v>50</v>
      </c>
      <c r="E5934" s="61" t="s">
        <v>44</v>
      </c>
      <c r="F5934" s="61" t="s">
        <v>55</v>
      </c>
      <c r="G5934" s="61">
        <v>1E-4</v>
      </c>
      <c r="H5934" s="61" t="str">
        <f>IF(OR(G5934="",G5935="",G5936="",G5937=""),"",(SUMIF(A5934:A$7000,A5934,G5934:G$7000)))</f>
        <v/>
      </c>
      <c r="I5934" s="61" t="str">
        <f t="shared" si="558"/>
        <v/>
      </c>
      <c r="J5934" s="61" t="str">
        <f t="shared" si="554"/>
        <v/>
      </c>
      <c r="K5934" s="61">
        <f t="array" ref="K5934">(MAX(IF($A5934=InsertVoiceSwitchActivateLOG!A$1:A$7000,InsertVoiceSwitchActivateLOG!H$1:H$7000,0)))</f>
        <v>6.2799999999999995E-2</v>
      </c>
      <c r="L5934" s="61" t="str">
        <f t="shared" si="559"/>
        <v/>
      </c>
      <c r="M5934" s="61">
        <f t="shared" si="557"/>
        <v>30.499999999989313</v>
      </c>
      <c r="N5934" s="59" t="str">
        <f t="shared" si="555"/>
        <v/>
      </c>
      <c r="O5934" s="59" t="str">
        <f t="shared" si="556"/>
        <v/>
      </c>
    </row>
    <row r="5935" spans="1:15" ht="12.5" customHeight="1" x14ac:dyDescent="0.35">
      <c r="A5935" s="2">
        <v>120</v>
      </c>
      <c r="B5935" s="2" t="s">
        <v>54</v>
      </c>
      <c r="C5935" s="69">
        <v>250.4204</v>
      </c>
      <c r="D5935" t="s">
        <v>50</v>
      </c>
      <c r="E5935" s="2" t="s">
        <v>44</v>
      </c>
      <c r="F5935" s="2" t="s">
        <v>55</v>
      </c>
      <c r="G5935" s="2"/>
      <c r="H5935" s="2" t="str">
        <f>IF(OR(G5935="",G5936="",G5937="",G5938=""),"",(SUMIF(A5935:A$7000,A5935,G5935:G$7000)))</f>
        <v/>
      </c>
      <c r="I5935" s="55" t="str">
        <f t="shared" si="558"/>
        <v/>
      </c>
      <c r="J5935" s="61" t="str">
        <f t="shared" si="554"/>
        <v/>
      </c>
      <c r="K5935" s="55">
        <f t="array" ref="K5935">(MAX(IF($A5935=InsertVoiceSwitchActivateLOG!A$1:A$7000,InsertVoiceSwitchActivateLOG!H$1:H$7000,0)))</f>
        <v>6.2799999999999995E-2</v>
      </c>
      <c r="L5935" s="55" t="str">
        <f t="shared" si="559"/>
        <v/>
      </c>
      <c r="M5935" s="55">
        <f t="shared" si="557"/>
        <v>31.200000000012551</v>
      </c>
      <c r="N5935" s="59" t="str">
        <f t="shared" si="555"/>
        <v/>
      </c>
      <c r="O5935" s="59" t="str">
        <f t="shared" si="556"/>
        <v/>
      </c>
    </row>
    <row r="5936" spans="1:15" ht="12.5" customHeight="1" x14ac:dyDescent="0.35">
      <c r="A5936" s="61">
        <v>120</v>
      </c>
      <c r="B5936" s="61" t="s">
        <v>54</v>
      </c>
      <c r="C5936" s="70">
        <v>250.4418</v>
      </c>
      <c r="D5936" s="59" t="s">
        <v>50</v>
      </c>
      <c r="E5936" s="61" t="s">
        <v>44</v>
      </c>
      <c r="F5936" s="61" t="s">
        <v>55</v>
      </c>
      <c r="G5936" s="61"/>
      <c r="H5936" s="61" t="str">
        <f>IF(OR(G5936="",G5937="",G5938="",G5939=""),"",(SUMIF(A5936:A$7000,A5936,G5936:G$7000)))</f>
        <v/>
      </c>
      <c r="I5936" s="61" t="str">
        <f t="shared" si="558"/>
        <v/>
      </c>
      <c r="J5936" s="61" t="str">
        <f t="shared" si="554"/>
        <v/>
      </c>
      <c r="K5936" s="61">
        <f t="array" ref="K5936">(MAX(IF($A5936=InsertVoiceSwitchActivateLOG!A$1:A$7000,InsertVoiceSwitchActivateLOG!H$1:H$7000,0)))</f>
        <v>6.2799999999999995E-2</v>
      </c>
      <c r="L5936" s="61" t="str">
        <f t="shared" si="559"/>
        <v/>
      </c>
      <c r="M5936" s="61">
        <f t="shared" si="557"/>
        <v>21.399999999999864</v>
      </c>
      <c r="N5936" s="59" t="str">
        <f t="shared" si="555"/>
        <v/>
      </c>
      <c r="O5936" s="59" t="str">
        <f t="shared" si="556"/>
        <v/>
      </c>
    </row>
    <row r="5937" spans="1:15" ht="12.5" customHeight="1" x14ac:dyDescent="0.35">
      <c r="A5937" s="2">
        <v>120</v>
      </c>
      <c r="B5937" s="2" t="s">
        <v>54</v>
      </c>
      <c r="C5937" s="69">
        <v>250.4632</v>
      </c>
      <c r="D5937" t="s">
        <v>50</v>
      </c>
      <c r="E5937" s="2" t="s">
        <v>44</v>
      </c>
      <c r="F5937" s="2" t="s">
        <v>55</v>
      </c>
      <c r="G5937" s="2"/>
      <c r="H5937" s="2" t="str">
        <f>IF(OR(G5937="",G5938="",G5939="",G5940=""),"",(SUMIF(A5937:A$7000,A5937,G5937:G$7000)))</f>
        <v/>
      </c>
      <c r="I5937" s="55" t="str">
        <f t="shared" si="558"/>
        <v/>
      </c>
      <c r="J5937" s="61" t="str">
        <f t="shared" si="554"/>
        <v/>
      </c>
      <c r="K5937" s="55">
        <f t="array" ref="K5937">(MAX(IF($A5937=InsertVoiceSwitchActivateLOG!A$1:A$7000,InsertVoiceSwitchActivateLOG!H$1:H$7000,0)))</f>
        <v>6.2799999999999995E-2</v>
      </c>
      <c r="L5937" s="55" t="str">
        <f t="shared" si="559"/>
        <v/>
      </c>
      <c r="M5937" s="55">
        <f t="shared" si="557"/>
        <v>21.399999999999864</v>
      </c>
      <c r="N5937" s="59" t="str">
        <f t="shared" si="555"/>
        <v/>
      </c>
      <c r="O5937" s="59" t="str">
        <f t="shared" si="556"/>
        <v/>
      </c>
    </row>
    <row r="5938" spans="1:15" ht="12.5" customHeight="1" x14ac:dyDescent="0.35">
      <c r="A5938" s="61">
        <v>120</v>
      </c>
      <c r="B5938" s="61" t="s">
        <v>54</v>
      </c>
      <c r="C5938" s="70">
        <v>250.49029999999999</v>
      </c>
      <c r="D5938" s="59" t="s">
        <v>50</v>
      </c>
      <c r="E5938" s="61" t="s">
        <v>44</v>
      </c>
      <c r="F5938" s="61" t="s">
        <v>55</v>
      </c>
      <c r="G5938" s="61"/>
      <c r="H5938" s="61" t="str">
        <f>IF(OR(G5938="",G5939="",G5940="",G5941=""),"",(SUMIF(A5938:A$7000,A5938,G5938:G$7000)))</f>
        <v/>
      </c>
      <c r="I5938" s="61" t="str">
        <f t="shared" si="558"/>
        <v/>
      </c>
      <c r="J5938" s="61" t="str">
        <f t="shared" si="554"/>
        <v/>
      </c>
      <c r="K5938" s="61">
        <f t="array" ref="K5938">(MAX(IF($A5938=InsertVoiceSwitchActivateLOG!A$1:A$7000,InsertVoiceSwitchActivateLOG!H$1:H$7000,0)))</f>
        <v>6.2799999999999995E-2</v>
      </c>
      <c r="L5938" s="61" t="str">
        <f t="shared" si="559"/>
        <v/>
      </c>
      <c r="M5938" s="61">
        <f t="shared" si="557"/>
        <v>27.099999999990132</v>
      </c>
      <c r="N5938" s="59" t="str">
        <f t="shared" si="555"/>
        <v/>
      </c>
      <c r="O5938" s="59" t="str">
        <f t="shared" si="556"/>
        <v/>
      </c>
    </row>
    <row r="5939" spans="1:15" ht="12.5" customHeight="1" x14ac:dyDescent="0.35">
      <c r="A5939" s="2">
        <v>120</v>
      </c>
      <c r="B5939" s="2" t="s">
        <v>54</v>
      </c>
      <c r="C5939" s="69">
        <v>250.5155</v>
      </c>
      <c r="D5939" t="s">
        <v>50</v>
      </c>
      <c r="E5939" s="2" t="s">
        <v>44</v>
      </c>
      <c r="F5939" s="2" t="s">
        <v>55</v>
      </c>
      <c r="G5939" s="2"/>
      <c r="H5939" s="2" t="str">
        <f>IF(OR(G5939="",G5940="",G5941="",G5942=""),"",(SUMIF(A5939:A$7000,A5939,G5939:G$7000)))</f>
        <v/>
      </c>
      <c r="I5939" s="55" t="str">
        <f t="shared" si="558"/>
        <v/>
      </c>
      <c r="J5939" s="61" t="str">
        <f t="shared" si="554"/>
        <v/>
      </c>
      <c r="K5939" s="55">
        <f t="array" ref="K5939">(MAX(IF($A5939=InsertVoiceSwitchActivateLOG!A$1:A$7000,InsertVoiceSwitchActivateLOG!H$1:H$7000,0)))</f>
        <v>6.2799999999999995E-2</v>
      </c>
      <c r="L5939" s="55" t="str">
        <f t="shared" si="559"/>
        <v/>
      </c>
      <c r="M5939" s="55">
        <f t="shared" si="557"/>
        <v>25.200000000012324</v>
      </c>
      <c r="N5939" s="59" t="str">
        <f t="shared" si="555"/>
        <v/>
      </c>
      <c r="O5939" s="59" t="str">
        <f t="shared" si="556"/>
        <v/>
      </c>
    </row>
    <row r="5940" spans="1:15" ht="12.5" customHeight="1" x14ac:dyDescent="0.35">
      <c r="A5940" s="61">
        <v>120</v>
      </c>
      <c r="B5940" s="61" t="s">
        <v>54</v>
      </c>
      <c r="C5940" s="70">
        <v>250.54679999999999</v>
      </c>
      <c r="D5940" s="59" t="s">
        <v>50</v>
      </c>
      <c r="E5940" s="61" t="s">
        <v>44</v>
      </c>
      <c r="F5940" s="61" t="s">
        <v>55</v>
      </c>
      <c r="G5940" s="61">
        <v>1E-4</v>
      </c>
      <c r="H5940" s="61">
        <f>IF(OR(G5940="",G5941="",G5942="",G5943=""),"",(SUMIF(A5940:A$7000,A5940,G5940:G$7000)))</f>
        <v>6.2799999999999995E-2</v>
      </c>
      <c r="I5940" s="61">
        <f t="shared" si="558"/>
        <v>120</v>
      </c>
      <c r="J5940" s="61" t="str">
        <f t="shared" si="554"/>
        <v>TaskC</v>
      </c>
      <c r="K5940" s="61">
        <f t="array" ref="K5940">(MAX(IF($A5940=InsertVoiceSwitchActivateLOG!A$1:A$7000,InsertVoiceSwitchActivateLOG!H$1:H$7000,0)))</f>
        <v>6.2799999999999995E-2</v>
      </c>
      <c r="L5940" s="61">
        <f t="shared" si="559"/>
        <v>250.54679999999999</v>
      </c>
      <c r="M5940" s="61">
        <f t="shared" si="557"/>
        <v>31.299999999987449</v>
      </c>
      <c r="N5940" s="59" t="str">
        <f t="shared" si="555"/>
        <v/>
      </c>
      <c r="O5940" s="59" t="str">
        <f t="shared" si="556"/>
        <v/>
      </c>
    </row>
    <row r="5941" spans="1:15" ht="12.5" customHeight="1" x14ac:dyDescent="0.35">
      <c r="A5941" s="2">
        <v>120</v>
      </c>
      <c r="B5941" s="2" t="s">
        <v>54</v>
      </c>
      <c r="C5941" s="69">
        <v>250.5701</v>
      </c>
      <c r="D5941" t="s">
        <v>50</v>
      </c>
      <c r="E5941" s="2" t="s">
        <v>44</v>
      </c>
      <c r="F5941" s="2" t="s">
        <v>55</v>
      </c>
      <c r="G5941" s="2">
        <v>8.0000000000000004E-4</v>
      </c>
      <c r="H5941" s="2">
        <f>IF(OR(G5941="",G5942="",G5943="",G5944=""),"",(SUMIF(A5941:A$7000,A5941,G5941:G$7000)))</f>
        <v>6.2699999999999992E-2</v>
      </c>
      <c r="I5941" s="55" t="str">
        <f t="shared" si="558"/>
        <v/>
      </c>
      <c r="J5941" s="61" t="str">
        <f t="shared" si="554"/>
        <v/>
      </c>
      <c r="K5941" s="55">
        <f t="array" ref="K5941">(MAX(IF($A5941=InsertVoiceSwitchActivateLOG!A$1:A$7000,InsertVoiceSwitchActivateLOG!H$1:H$7000,0)))</f>
        <v>6.2799999999999995E-2</v>
      </c>
      <c r="L5941" s="55" t="str">
        <f t="shared" si="559"/>
        <v/>
      </c>
      <c r="M5941" s="55">
        <f t="shared" si="557"/>
        <v>23.300000000006094</v>
      </c>
      <c r="N5941" s="59">
        <f t="shared" si="555"/>
        <v>120</v>
      </c>
      <c r="O5941" s="59">
        <f t="shared" si="556"/>
        <v>1</v>
      </c>
    </row>
    <row r="5942" spans="1:15" ht="12.5" customHeight="1" x14ac:dyDescent="0.35">
      <c r="A5942" s="61">
        <v>120</v>
      </c>
      <c r="B5942" s="61" t="s">
        <v>56</v>
      </c>
      <c r="C5942" s="70">
        <v>250.59989999999999</v>
      </c>
      <c r="D5942" s="59" t="s">
        <v>50</v>
      </c>
      <c r="E5942" s="61" t="s">
        <v>44</v>
      </c>
      <c r="F5942" s="61" t="s">
        <v>55</v>
      </c>
      <c r="G5942" s="61">
        <v>1.6999999999999999E-3</v>
      </c>
      <c r="H5942" s="61">
        <f>IF(OR(G5942="",G5943="",G5944="",G5945=""),"",(SUMIF(A5942:A$7000,A5942,G5942:G$7000)))</f>
        <v>6.1900000000000004E-2</v>
      </c>
      <c r="I5942" s="61" t="str">
        <f t="shared" si="558"/>
        <v/>
      </c>
      <c r="J5942" s="61" t="str">
        <f t="shared" si="554"/>
        <v/>
      </c>
      <c r="K5942" s="61">
        <f t="array" ref="K5942">(MAX(IF($A5942=InsertVoiceSwitchActivateLOG!A$1:A$7000,InsertVoiceSwitchActivateLOG!H$1:H$7000,0)))</f>
        <v>6.2799999999999995E-2</v>
      </c>
      <c r="L5942" s="61" t="str">
        <f t="shared" si="559"/>
        <v/>
      </c>
      <c r="M5942" s="61">
        <f t="shared" si="557"/>
        <v>29.799999999994498</v>
      </c>
      <c r="N5942" s="59">
        <f t="shared" si="555"/>
        <v>120</v>
      </c>
      <c r="O5942" s="59">
        <f t="shared" si="556"/>
        <v>1</v>
      </c>
    </row>
    <row r="5943" spans="1:15" ht="12.5" customHeight="1" x14ac:dyDescent="0.35">
      <c r="A5943" s="2">
        <v>120</v>
      </c>
      <c r="B5943" s="2" t="s">
        <v>56</v>
      </c>
      <c r="C5943" s="69">
        <v>250.6344</v>
      </c>
      <c r="D5943" t="s">
        <v>50</v>
      </c>
      <c r="E5943" s="2" t="s">
        <v>44</v>
      </c>
      <c r="F5943" s="2" t="s">
        <v>55</v>
      </c>
      <c r="G5943" s="2">
        <v>2.3999999999999998E-3</v>
      </c>
      <c r="H5943" s="2">
        <f>IF(OR(G5943="",G5944="",G5945="",G5946=""),"",(SUMIF(A5943:A$7000,A5943,G5943:G$7000)))</f>
        <v>6.0199999999999997E-2</v>
      </c>
      <c r="I5943" s="55" t="str">
        <f t="shared" si="558"/>
        <v/>
      </c>
      <c r="J5943" s="61" t="str">
        <f t="shared" si="554"/>
        <v/>
      </c>
      <c r="K5943" s="55">
        <f t="array" ref="K5943">(MAX(IF($A5943=InsertVoiceSwitchActivateLOG!A$1:A$7000,InsertVoiceSwitchActivateLOG!H$1:H$7000,0)))</f>
        <v>6.2799999999999995E-2</v>
      </c>
      <c r="L5943" s="55" t="str">
        <f t="shared" si="559"/>
        <v/>
      </c>
      <c r="M5943" s="55">
        <f t="shared" si="557"/>
        <v>34.500000000008413</v>
      </c>
      <c r="N5943" s="59">
        <f t="shared" si="555"/>
        <v>120</v>
      </c>
      <c r="O5943" s="59">
        <f t="shared" si="556"/>
        <v>-1</v>
      </c>
    </row>
    <row r="5944" spans="1:15" ht="12.5" customHeight="1" x14ac:dyDescent="0.35">
      <c r="A5944" s="61">
        <v>120</v>
      </c>
      <c r="B5944" s="61" t="s">
        <v>56</v>
      </c>
      <c r="C5944" s="70">
        <v>250.67400000000001</v>
      </c>
      <c r="D5944" s="59" t="s">
        <v>50</v>
      </c>
      <c r="E5944" s="61" t="s">
        <v>44</v>
      </c>
      <c r="F5944" s="61" t="s">
        <v>55</v>
      </c>
      <c r="G5944" s="61">
        <v>2.2000000000000001E-3</v>
      </c>
      <c r="H5944" s="61">
        <f>IF(OR(G5944="",G5945="",G5946="",G5947=""),"",(SUMIF(A5944:A$7000,A5944,G5944:G$7000)))</f>
        <v>5.7799999999999997E-2</v>
      </c>
      <c r="I5944" s="61" t="str">
        <f t="shared" si="558"/>
        <v/>
      </c>
      <c r="J5944" s="61" t="str">
        <f t="shared" si="554"/>
        <v/>
      </c>
      <c r="K5944" s="61">
        <f t="array" ref="K5944">(MAX(IF($A5944=InsertVoiceSwitchActivateLOG!A$1:A$7000,InsertVoiceSwitchActivateLOG!H$1:H$7000,0)))</f>
        <v>6.2799999999999995E-2</v>
      </c>
      <c r="L5944" s="61" t="str">
        <f t="shared" si="559"/>
        <v/>
      </c>
      <c r="M5944" s="61">
        <f t="shared" si="557"/>
        <v>39.600000000007185</v>
      </c>
      <c r="N5944" s="59">
        <f t="shared" si="555"/>
        <v>120</v>
      </c>
      <c r="O5944" s="59">
        <f t="shared" si="556"/>
        <v>1</v>
      </c>
    </row>
    <row r="5945" spans="1:15" ht="12.5" customHeight="1" x14ac:dyDescent="0.35">
      <c r="A5945" s="2">
        <v>120</v>
      </c>
      <c r="B5945" s="2" t="s">
        <v>56</v>
      </c>
      <c r="C5945" s="69">
        <v>250.7013</v>
      </c>
      <c r="D5945" t="s">
        <v>50</v>
      </c>
      <c r="E5945" s="2" t="s">
        <v>44</v>
      </c>
      <c r="F5945" s="2" t="s">
        <v>55</v>
      </c>
      <c r="G5945" s="2">
        <v>2.2000000000000001E-3</v>
      </c>
      <c r="H5945" s="2">
        <f>IF(OR(G5945="",G5946="",G5947="",G5948=""),"",(SUMIF(A5945:A$7000,A5945,G5945:G$7000)))</f>
        <v>5.5600000000000004E-2</v>
      </c>
      <c r="I5945" s="55" t="str">
        <f t="shared" si="558"/>
        <v/>
      </c>
      <c r="J5945" s="61" t="str">
        <f t="shared" si="554"/>
        <v/>
      </c>
      <c r="K5945" s="55">
        <f t="array" ref="K5945">(MAX(IF($A5945=InsertVoiceSwitchActivateLOG!A$1:A$7000,InsertVoiceSwitchActivateLOG!H$1:H$7000,0)))</f>
        <v>6.2799999999999995E-2</v>
      </c>
      <c r="L5945" s="55" t="str">
        <f t="shared" si="559"/>
        <v/>
      </c>
      <c r="M5945" s="55">
        <f t="shared" si="557"/>
        <v>27.299999999996771</v>
      </c>
      <c r="N5945" s="59">
        <f t="shared" si="555"/>
        <v>120</v>
      </c>
      <c r="O5945" s="59">
        <f t="shared" si="556"/>
        <v>1</v>
      </c>
    </row>
    <row r="5946" spans="1:15" ht="12.5" customHeight="1" x14ac:dyDescent="0.35">
      <c r="A5946" s="61">
        <v>120</v>
      </c>
      <c r="B5946" s="61" t="s">
        <v>56</v>
      </c>
      <c r="C5946" s="70">
        <v>250.7235</v>
      </c>
      <c r="D5946" s="59" t="s">
        <v>50</v>
      </c>
      <c r="E5946" s="61" t="s">
        <v>44</v>
      </c>
      <c r="F5946" s="61" t="s">
        <v>55</v>
      </c>
      <c r="G5946" s="61">
        <v>2.3999999999999998E-3</v>
      </c>
      <c r="H5946" s="61">
        <f>IF(OR(G5946="",G5947="",G5948="",G5949=""),"",(SUMIF(A5946:A$7000,A5946,G5946:G$7000)))</f>
        <v>5.3399999999999996E-2</v>
      </c>
      <c r="I5946" s="61" t="str">
        <f t="shared" si="558"/>
        <v/>
      </c>
      <c r="J5946" s="61" t="str">
        <f t="shared" si="554"/>
        <v/>
      </c>
      <c r="K5946" s="61">
        <f t="array" ref="K5946">(MAX(IF($A5946=InsertVoiceSwitchActivateLOG!A$1:A$7000,InsertVoiceSwitchActivateLOG!H$1:H$7000,0)))</f>
        <v>6.2799999999999995E-2</v>
      </c>
      <c r="L5946" s="61" t="str">
        <f t="shared" si="559"/>
        <v/>
      </c>
      <c r="M5946" s="61">
        <f t="shared" si="557"/>
        <v>22.199999999997999</v>
      </c>
      <c r="N5946" s="59">
        <f t="shared" si="555"/>
        <v>120</v>
      </c>
      <c r="O5946" s="59">
        <f t="shared" si="556"/>
        <v>-1</v>
      </c>
    </row>
    <row r="5947" spans="1:15" ht="12.5" customHeight="1" x14ac:dyDescent="0.35">
      <c r="A5947" s="2">
        <v>120</v>
      </c>
      <c r="B5947" s="2" t="s">
        <v>54</v>
      </c>
      <c r="C5947" s="69">
        <v>250.75470000000001</v>
      </c>
      <c r="D5947" t="s">
        <v>50</v>
      </c>
      <c r="E5947" s="2" t="s">
        <v>44</v>
      </c>
      <c r="F5947" s="2" t="s">
        <v>55</v>
      </c>
      <c r="G5947" s="2">
        <v>5.0000000000000001E-4</v>
      </c>
      <c r="H5947" s="2">
        <f>IF(OR(G5947="",G5948="",G5949="",G5950=""),"",(SUMIF(A5947:A$7000,A5947,G5947:G$7000)))</f>
        <v>5.0999999999999997E-2</v>
      </c>
      <c r="I5947" s="55" t="str">
        <f t="shared" si="558"/>
        <v/>
      </c>
      <c r="J5947" s="61" t="str">
        <f t="shared" si="554"/>
        <v/>
      </c>
      <c r="K5947" s="55">
        <f t="array" ref="K5947">(MAX(IF($A5947=InsertVoiceSwitchActivateLOG!A$1:A$7000,InsertVoiceSwitchActivateLOG!H$1:H$7000,0)))</f>
        <v>6.2799999999999995E-2</v>
      </c>
      <c r="L5947" s="55" t="str">
        <f t="shared" si="559"/>
        <v/>
      </c>
      <c r="M5947" s="55">
        <f t="shared" si="557"/>
        <v>31.200000000012551</v>
      </c>
      <c r="N5947" s="59">
        <f t="shared" si="555"/>
        <v>120</v>
      </c>
      <c r="O5947" s="59">
        <f t="shared" si="556"/>
        <v>1</v>
      </c>
    </row>
    <row r="5948" spans="1:15" ht="12.5" customHeight="1" x14ac:dyDescent="0.35">
      <c r="A5948" s="61">
        <v>120</v>
      </c>
      <c r="B5948" s="61" t="s">
        <v>54</v>
      </c>
      <c r="C5948" s="70">
        <v>250.7878</v>
      </c>
      <c r="D5948" s="59" t="s">
        <v>50</v>
      </c>
      <c r="E5948" s="61" t="s">
        <v>44</v>
      </c>
      <c r="F5948" s="61" t="s">
        <v>55</v>
      </c>
      <c r="G5948" s="61">
        <v>5.9999999999999995E-4</v>
      </c>
      <c r="H5948" s="61">
        <f>IF(OR(G5948="",G5949="",G5950="",G5951=""),"",(SUMIF(A5948:A$7000,A5948,G5948:G$7000)))</f>
        <v>5.0499999999999996E-2</v>
      </c>
      <c r="I5948" s="61" t="str">
        <f t="shared" si="558"/>
        <v/>
      </c>
      <c r="J5948" s="61" t="str">
        <f t="shared" si="554"/>
        <v/>
      </c>
      <c r="K5948" s="61">
        <f t="array" ref="K5948">(MAX(IF($A5948=InsertVoiceSwitchActivateLOG!A$1:A$7000,InsertVoiceSwitchActivateLOG!H$1:H$7000,0)))</f>
        <v>6.2799999999999995E-2</v>
      </c>
      <c r="L5948" s="61" t="str">
        <f t="shared" si="559"/>
        <v/>
      </c>
      <c r="M5948" s="61">
        <f t="shared" si="557"/>
        <v>33.099999999990359</v>
      </c>
      <c r="N5948" s="59">
        <f t="shared" si="555"/>
        <v>120</v>
      </c>
      <c r="O5948" s="59">
        <f t="shared" si="556"/>
        <v>1</v>
      </c>
    </row>
    <row r="5949" spans="1:15" ht="12.5" customHeight="1" x14ac:dyDescent="0.35">
      <c r="A5949" s="2">
        <v>120</v>
      </c>
      <c r="B5949" s="2" t="s">
        <v>56</v>
      </c>
      <c r="C5949" s="69">
        <v>250.82599999999999</v>
      </c>
      <c r="D5949" t="s">
        <v>50</v>
      </c>
      <c r="E5949" s="2" t="s">
        <v>44</v>
      </c>
      <c r="F5949" s="2" t="s">
        <v>55</v>
      </c>
      <c r="G5949" s="2">
        <v>4.1999999999999997E-3</v>
      </c>
      <c r="H5949" s="2">
        <f>IF(OR(G5949="",G5950="",G5951="",G5952=""),"",(SUMIF(A5949:A$7000,A5949,G5949:G$7000)))</f>
        <v>4.99E-2</v>
      </c>
      <c r="I5949" s="55" t="str">
        <f t="shared" si="558"/>
        <v/>
      </c>
      <c r="J5949" s="61" t="str">
        <f t="shared" si="554"/>
        <v/>
      </c>
      <c r="K5949" s="55">
        <f t="array" ref="K5949">(MAX(IF($A5949=InsertVoiceSwitchActivateLOG!A$1:A$7000,InsertVoiceSwitchActivateLOG!H$1:H$7000,0)))</f>
        <v>6.2799999999999995E-2</v>
      </c>
      <c r="L5949" s="55" t="str">
        <f t="shared" si="559"/>
        <v/>
      </c>
      <c r="M5949" s="55">
        <f t="shared" si="557"/>
        <v>38.199999999989132</v>
      </c>
      <c r="N5949" s="59">
        <f t="shared" si="555"/>
        <v>120</v>
      </c>
      <c r="O5949" s="59">
        <f t="shared" si="556"/>
        <v>1</v>
      </c>
    </row>
    <row r="5950" spans="1:15" ht="12.5" customHeight="1" x14ac:dyDescent="0.35">
      <c r="A5950" s="61">
        <v>120</v>
      </c>
      <c r="B5950" s="61" t="s">
        <v>56</v>
      </c>
      <c r="C5950" s="70">
        <v>250.8613</v>
      </c>
      <c r="D5950" s="59" t="s">
        <v>50</v>
      </c>
      <c r="E5950" s="61" t="s">
        <v>44</v>
      </c>
      <c r="F5950" s="61" t="s">
        <v>55</v>
      </c>
      <c r="G5950" s="61">
        <v>4.4999999999999997E-3</v>
      </c>
      <c r="H5950" s="61">
        <f>IF(OR(G5950="",G5951="",G5952="",G5953=""),"",(SUMIF(A5950:A$7000,A5950,G5950:G$7000)))</f>
        <v>4.5699999999999998E-2</v>
      </c>
      <c r="I5950" s="61" t="str">
        <f t="shared" si="558"/>
        <v/>
      </c>
      <c r="J5950" s="61" t="str">
        <f t="shared" si="554"/>
        <v/>
      </c>
      <c r="K5950" s="61">
        <f t="array" ref="K5950">(MAX(IF($A5950=InsertVoiceSwitchActivateLOG!A$1:A$7000,InsertVoiceSwitchActivateLOG!H$1:H$7000,0)))</f>
        <v>6.2799999999999995E-2</v>
      </c>
      <c r="L5950" s="61" t="str">
        <f t="shared" si="559"/>
        <v/>
      </c>
      <c r="M5950" s="61">
        <f t="shared" si="557"/>
        <v>35.300000000006548</v>
      </c>
      <c r="N5950" s="59">
        <f t="shared" si="555"/>
        <v>120</v>
      </c>
      <c r="O5950" s="59">
        <f t="shared" si="556"/>
        <v>1</v>
      </c>
    </row>
    <row r="5951" spans="1:15" ht="12.5" customHeight="1" x14ac:dyDescent="0.35">
      <c r="A5951" s="2">
        <v>120</v>
      </c>
      <c r="B5951" s="2" t="s">
        <v>56</v>
      </c>
      <c r="C5951" s="69">
        <v>250.89179999999999</v>
      </c>
      <c r="D5951" t="s">
        <v>50</v>
      </c>
      <c r="E5951" s="2" t="s">
        <v>44</v>
      </c>
      <c r="F5951" s="2" t="s">
        <v>55</v>
      </c>
      <c r="G5951" s="2">
        <v>1.78E-2</v>
      </c>
      <c r="H5951" s="2">
        <f>IF(OR(G5951="",G5952="",G5953="",G5954=""),"",(SUMIF(A5951:A$7000,A5951,G5951:G$7000)))</f>
        <v>4.1200000000000001E-2</v>
      </c>
      <c r="I5951" s="55" t="str">
        <f t="shared" si="558"/>
        <v/>
      </c>
      <c r="J5951" s="61" t="str">
        <f t="shared" si="554"/>
        <v/>
      </c>
      <c r="K5951" s="55">
        <f t="array" ref="K5951">(MAX(IF($A5951=InsertVoiceSwitchActivateLOG!A$1:A$7000,InsertVoiceSwitchActivateLOG!H$1:H$7000,0)))</f>
        <v>6.2799999999999995E-2</v>
      </c>
      <c r="L5951" s="55" t="str">
        <f t="shared" si="559"/>
        <v/>
      </c>
      <c r="M5951" s="55">
        <f t="shared" si="557"/>
        <v>30.499999999989313</v>
      </c>
      <c r="N5951" s="59">
        <f t="shared" si="555"/>
        <v>120</v>
      </c>
      <c r="O5951" s="59">
        <f t="shared" si="556"/>
        <v>-1</v>
      </c>
    </row>
    <row r="5952" spans="1:15" ht="12.5" customHeight="1" x14ac:dyDescent="0.35">
      <c r="A5952" s="61">
        <v>120</v>
      </c>
      <c r="B5952" s="61" t="s">
        <v>56</v>
      </c>
      <c r="C5952" s="70">
        <v>250.91759999999999</v>
      </c>
      <c r="D5952" s="59" t="s">
        <v>50</v>
      </c>
      <c r="E5952" s="61" t="s">
        <v>44</v>
      </c>
      <c r="F5952" s="61" t="s">
        <v>55</v>
      </c>
      <c r="G5952" s="61">
        <v>1.15E-2</v>
      </c>
      <c r="H5952" s="61">
        <f>IF(OR(G5952="",G5953="",G5954="",G5955=""),"",(SUMIF(A5952:A$7000,A5952,G5952:G$7000)))</f>
        <v>2.3400000000000004E-2</v>
      </c>
      <c r="I5952" s="61" t="str">
        <f t="shared" si="558"/>
        <v/>
      </c>
      <c r="J5952" s="61" t="str">
        <f t="shared" si="554"/>
        <v/>
      </c>
      <c r="K5952" s="61">
        <f t="array" ref="K5952">(MAX(IF($A5952=InsertVoiceSwitchActivateLOG!A$1:A$7000,InsertVoiceSwitchActivateLOG!H$1:H$7000,0)))</f>
        <v>6.2799999999999995E-2</v>
      </c>
      <c r="L5952" s="61" t="str">
        <f t="shared" si="559"/>
        <v/>
      </c>
      <c r="M5952" s="61">
        <f t="shared" si="557"/>
        <v>25.80000000000382</v>
      </c>
      <c r="N5952" s="59">
        <f t="shared" si="555"/>
        <v>120</v>
      </c>
      <c r="O5952" s="59">
        <f t="shared" si="556"/>
        <v>-1</v>
      </c>
    </row>
    <row r="5953" spans="1:15" ht="12.5" customHeight="1" x14ac:dyDescent="0.35">
      <c r="A5953" s="2">
        <v>120</v>
      </c>
      <c r="B5953" s="2" t="s">
        <v>56</v>
      </c>
      <c r="C5953" s="69">
        <v>250.9409</v>
      </c>
      <c r="D5953" t="s">
        <v>50</v>
      </c>
      <c r="E5953" s="2" t="s">
        <v>44</v>
      </c>
      <c r="F5953" s="2" t="s">
        <v>55</v>
      </c>
      <c r="G5953" s="2">
        <v>3.8999999999999998E-3</v>
      </c>
      <c r="H5953" s="2">
        <f>IF(OR(G5953="",G5954="",G5955="",G5956=""),"",(SUMIF(A5953:A$7000,A5953,G5953:G$7000)))</f>
        <v>1.1899999999999997E-2</v>
      </c>
      <c r="I5953" s="55" t="str">
        <f t="shared" si="558"/>
        <v/>
      </c>
      <c r="J5953" s="61" t="str">
        <f t="shared" si="554"/>
        <v/>
      </c>
      <c r="K5953" s="55">
        <f t="array" ref="K5953">(MAX(IF($A5953=InsertVoiceSwitchActivateLOG!A$1:A$7000,InsertVoiceSwitchActivateLOG!H$1:H$7000,0)))</f>
        <v>6.2799999999999995E-2</v>
      </c>
      <c r="L5953" s="55" t="str">
        <f t="shared" si="559"/>
        <v/>
      </c>
      <c r="M5953" s="55">
        <f t="shared" si="557"/>
        <v>23.300000000006094</v>
      </c>
      <c r="N5953" s="59">
        <f t="shared" si="555"/>
        <v>120</v>
      </c>
      <c r="O5953" s="59">
        <f t="shared" si="556"/>
        <v>1</v>
      </c>
    </row>
    <row r="5954" spans="1:15" ht="12.5" customHeight="1" x14ac:dyDescent="0.35">
      <c r="A5954" s="61">
        <v>120</v>
      </c>
      <c r="B5954" s="61" t="s">
        <v>56</v>
      </c>
      <c r="C5954" s="70">
        <v>250.97229999999999</v>
      </c>
      <c r="D5954" s="59" t="s">
        <v>50</v>
      </c>
      <c r="E5954" s="61" t="s">
        <v>44</v>
      </c>
      <c r="F5954" s="61" t="s">
        <v>55</v>
      </c>
      <c r="G5954" s="61">
        <v>5.4999999999999997E-3</v>
      </c>
      <c r="H5954" s="61">
        <f>IF(OR(G5954="",G5955="",G5956="",G5957=""),"",(SUMIF(A5954:A$7000,A5954,G5954:G$7000)))</f>
        <v>7.9999999999999984E-3</v>
      </c>
      <c r="I5954" s="61" t="str">
        <f t="shared" si="558"/>
        <v/>
      </c>
      <c r="J5954" s="61" t="str">
        <f t="shared" si="554"/>
        <v/>
      </c>
      <c r="K5954" s="61">
        <f t="array" ref="K5954">(MAX(IF($A5954=InsertVoiceSwitchActivateLOG!A$1:A$7000,InsertVoiceSwitchActivateLOG!H$1:H$7000,0)))</f>
        <v>6.2799999999999995E-2</v>
      </c>
      <c r="L5954" s="61" t="str">
        <f t="shared" si="559"/>
        <v/>
      </c>
      <c r="M5954" s="61">
        <f t="shared" si="557"/>
        <v>31.399999999990769</v>
      </c>
      <c r="N5954" s="59">
        <f t="shared" si="555"/>
        <v>120</v>
      </c>
      <c r="O5954" s="59">
        <f t="shared" si="556"/>
        <v>-1</v>
      </c>
    </row>
    <row r="5955" spans="1:15" ht="12.5" customHeight="1" x14ac:dyDescent="0.35">
      <c r="A5955" s="2">
        <v>120</v>
      </c>
      <c r="B5955" s="2" t="s">
        <v>56</v>
      </c>
      <c r="C5955" s="69">
        <v>251.00200000000001</v>
      </c>
      <c r="D5955" t="s">
        <v>50</v>
      </c>
      <c r="E5955" s="2" t="s">
        <v>44</v>
      </c>
      <c r="F5955" s="2" t="s">
        <v>55</v>
      </c>
      <c r="G5955" s="2">
        <v>2.0999999999999999E-3</v>
      </c>
      <c r="H5955" s="2" t="str">
        <f>IF(OR(G5955="",G5956="",G5957="",G5958=""),"",(SUMIF(A5955:A$7000,A5955,G5955:G$7000)))</f>
        <v/>
      </c>
      <c r="I5955" s="55" t="str">
        <f t="shared" si="558"/>
        <v/>
      </c>
      <c r="J5955" s="61" t="str">
        <f t="shared" si="554"/>
        <v/>
      </c>
      <c r="K5955" s="55">
        <f t="array" ref="K5955">(MAX(IF($A5955=InsertVoiceSwitchActivateLOG!A$1:A$7000,InsertVoiceSwitchActivateLOG!H$1:H$7000,0)))</f>
        <v>6.2799999999999995E-2</v>
      </c>
      <c r="L5955" s="55" t="str">
        <f t="shared" si="559"/>
        <v/>
      </c>
      <c r="M5955" s="55">
        <f t="shared" si="557"/>
        <v>29.7000000000196</v>
      </c>
      <c r="N5955" s="59">
        <f t="shared" si="555"/>
        <v>120</v>
      </c>
      <c r="O5955" s="59">
        <f t="shared" si="556"/>
        <v>-1</v>
      </c>
    </row>
    <row r="5956" spans="1:15" ht="12.5" customHeight="1" x14ac:dyDescent="0.35">
      <c r="A5956" s="61">
        <v>120</v>
      </c>
      <c r="B5956" s="61" t="s">
        <v>54</v>
      </c>
      <c r="C5956" s="70">
        <v>251.02760000000001</v>
      </c>
      <c r="D5956" s="59" t="s">
        <v>50</v>
      </c>
      <c r="E5956" s="61" t="s">
        <v>44</v>
      </c>
      <c r="F5956" s="61" t="s">
        <v>55</v>
      </c>
      <c r="G5956" s="61">
        <v>2.9999999999999997E-4</v>
      </c>
      <c r="H5956" s="61" t="str">
        <f>IF(OR(G5956="",G5957="",G5958="",G5959=""),"",(SUMIF(A5956:A$7000,A5956,G5956:G$7000)))</f>
        <v/>
      </c>
      <c r="I5956" s="61" t="str">
        <f t="shared" si="558"/>
        <v/>
      </c>
      <c r="J5956" s="61" t="str">
        <f t="shared" si="554"/>
        <v/>
      </c>
      <c r="K5956" s="61">
        <f t="array" ref="K5956">(MAX(IF($A5956=InsertVoiceSwitchActivateLOG!A$1:A$7000,InsertVoiceSwitchActivateLOG!H$1:H$7000,0)))</f>
        <v>6.2799999999999995E-2</v>
      </c>
      <c r="L5956" s="61" t="str">
        <f t="shared" si="559"/>
        <v/>
      </c>
      <c r="M5956" s="61">
        <f t="shared" si="557"/>
        <v>25.599999999997181</v>
      </c>
      <c r="N5956" s="59">
        <f t="shared" si="555"/>
        <v>120</v>
      </c>
      <c r="O5956" s="59">
        <f t="shared" si="556"/>
        <v>-1</v>
      </c>
    </row>
    <row r="5957" spans="1:15" ht="12.5" customHeight="1" x14ac:dyDescent="0.35">
      <c r="A5957" s="2">
        <v>120</v>
      </c>
      <c r="B5957" s="2" t="s">
        <v>54</v>
      </c>
      <c r="C5957" s="69">
        <v>251.04990000000001</v>
      </c>
      <c r="D5957" t="s">
        <v>50</v>
      </c>
      <c r="E5957" s="2" t="s">
        <v>44</v>
      </c>
      <c r="F5957" s="2" t="s">
        <v>55</v>
      </c>
      <c r="G5957" s="2">
        <v>1E-4</v>
      </c>
      <c r="H5957" s="2" t="str">
        <f>IF(OR(G5957="",G5958="",G5959="",G5960=""),"",(SUMIF(A5957:A$7000,A5957,G5957:G$7000)))</f>
        <v/>
      </c>
      <c r="I5957" s="55" t="str">
        <f t="shared" si="558"/>
        <v/>
      </c>
      <c r="J5957" s="61" t="str">
        <f t="shared" si="554"/>
        <v/>
      </c>
      <c r="K5957" s="55">
        <f t="array" ref="K5957">(MAX(IF($A5957=InsertVoiceSwitchActivateLOG!A$1:A$7000,InsertVoiceSwitchActivateLOG!H$1:H$7000,0)))</f>
        <v>6.2799999999999995E-2</v>
      </c>
      <c r="L5957" s="55" t="str">
        <f t="shared" si="559"/>
        <v/>
      </c>
      <c r="M5957" s="55">
        <f t="shared" si="557"/>
        <v>22.300000000001319</v>
      </c>
      <c r="N5957" s="59" t="str">
        <f t="shared" si="555"/>
        <v/>
      </c>
      <c r="O5957" s="59" t="str">
        <f t="shared" si="556"/>
        <v/>
      </c>
    </row>
    <row r="5958" spans="1:15" ht="12.5" customHeight="1" x14ac:dyDescent="0.35">
      <c r="A5958" s="61">
        <v>120</v>
      </c>
      <c r="B5958" s="61" t="s">
        <v>54</v>
      </c>
      <c r="C5958" s="70">
        <v>251.07169999999999</v>
      </c>
      <c r="D5958" s="59" t="s">
        <v>50</v>
      </c>
      <c r="E5958" s="61" t="s">
        <v>44</v>
      </c>
      <c r="F5958" s="61" t="s">
        <v>55</v>
      </c>
      <c r="G5958" s="61"/>
      <c r="H5958" s="61" t="str">
        <f>IF(OR(G5958="",G5959="",G5960="",G5961=""),"",(SUMIF(A5958:A$7000,A5958,G5958:G$7000)))</f>
        <v/>
      </c>
      <c r="I5958" s="61" t="str">
        <f t="shared" si="558"/>
        <v/>
      </c>
      <c r="J5958" s="61" t="str">
        <f t="shared" si="554"/>
        <v/>
      </c>
      <c r="K5958" s="61">
        <f t="array" ref="K5958">(MAX(IF($A5958=InsertVoiceSwitchActivateLOG!A$1:A$7000,InsertVoiceSwitchActivateLOG!H$1:H$7000,0)))</f>
        <v>6.2799999999999995E-2</v>
      </c>
      <c r="L5958" s="61" t="str">
        <f t="shared" si="559"/>
        <v/>
      </c>
      <c r="M5958" s="61">
        <f t="shared" si="557"/>
        <v>21.79999999998472</v>
      </c>
      <c r="N5958" s="59" t="str">
        <f t="shared" si="555"/>
        <v/>
      </c>
      <c r="O5958" s="59" t="str">
        <f t="shared" si="556"/>
        <v/>
      </c>
    </row>
    <row r="5959" spans="1:15" ht="12.5" customHeight="1" x14ac:dyDescent="0.35">
      <c r="A5959" s="2">
        <v>120</v>
      </c>
      <c r="B5959" s="2" t="s">
        <v>54</v>
      </c>
      <c r="C5959" s="69">
        <v>251.09700000000001</v>
      </c>
      <c r="D5959" t="s">
        <v>50</v>
      </c>
      <c r="E5959" s="2" t="s">
        <v>44</v>
      </c>
      <c r="F5959" s="2" t="s">
        <v>55</v>
      </c>
      <c r="G5959" s="2"/>
      <c r="H5959" s="2" t="str">
        <f>IF(OR(G5959="",G5960="",G5961="",G5962=""),"",(SUMIF(A5959:A$7000,A5959,G5959:G$7000)))</f>
        <v/>
      </c>
      <c r="I5959" s="55" t="str">
        <f t="shared" si="558"/>
        <v/>
      </c>
      <c r="J5959" s="61" t="str">
        <f t="shared" si="554"/>
        <v/>
      </c>
      <c r="K5959" s="55">
        <f t="array" ref="K5959">(MAX(IF($A5959=InsertVoiceSwitchActivateLOG!A$1:A$7000,InsertVoiceSwitchActivateLOG!H$1:H$7000,0)))</f>
        <v>6.2799999999999995E-2</v>
      </c>
      <c r="L5959" s="55" t="str">
        <f t="shared" si="559"/>
        <v/>
      </c>
      <c r="M5959" s="55">
        <f t="shared" si="557"/>
        <v>25.300000000015643</v>
      </c>
      <c r="N5959" s="59" t="str">
        <f t="shared" si="555"/>
        <v/>
      </c>
      <c r="O5959" s="59" t="str">
        <f t="shared" si="556"/>
        <v/>
      </c>
    </row>
    <row r="5960" spans="1:15" ht="12.5" customHeight="1" x14ac:dyDescent="0.35">
      <c r="A5960" s="61">
        <v>120</v>
      </c>
      <c r="B5960" s="61" t="s">
        <v>54</v>
      </c>
      <c r="C5960" s="70">
        <v>251.11859999999999</v>
      </c>
      <c r="D5960" s="59" t="s">
        <v>50</v>
      </c>
      <c r="E5960" s="61" t="s">
        <v>44</v>
      </c>
      <c r="F5960" s="61" t="s">
        <v>55</v>
      </c>
      <c r="G5960" s="61"/>
      <c r="H5960" s="61" t="str">
        <f>IF(OR(G5960="",G5961="",G5962="",G5963=""),"",(SUMIF(A5960:A$7000,A5960,G5960:G$7000)))</f>
        <v/>
      </c>
      <c r="I5960" s="61" t="str">
        <f t="shared" si="558"/>
        <v/>
      </c>
      <c r="J5960" s="61" t="str">
        <f t="shared" si="554"/>
        <v/>
      </c>
      <c r="K5960" s="61">
        <f t="array" ref="K5960">(MAX(IF($A5960=InsertVoiceSwitchActivateLOG!A$1:A$7000,InsertVoiceSwitchActivateLOG!H$1:H$7000,0)))</f>
        <v>6.2799999999999995E-2</v>
      </c>
      <c r="L5960" s="61" t="str">
        <f t="shared" si="559"/>
        <v/>
      </c>
      <c r="M5960" s="61">
        <f t="shared" si="557"/>
        <v>21.599999999978081</v>
      </c>
      <c r="N5960" s="59" t="str">
        <f t="shared" si="555"/>
        <v/>
      </c>
      <c r="O5960" s="59" t="str">
        <f t="shared" si="556"/>
        <v/>
      </c>
    </row>
    <row r="5961" spans="1:15" ht="12.5" customHeight="1" x14ac:dyDescent="0.35">
      <c r="A5961" s="2">
        <v>120</v>
      </c>
      <c r="B5961" s="2" t="s">
        <v>54</v>
      </c>
      <c r="C5961" s="69">
        <v>251.14160000000001</v>
      </c>
      <c r="D5961" t="s">
        <v>50</v>
      </c>
      <c r="E5961" s="2" t="s">
        <v>44</v>
      </c>
      <c r="F5961" s="2" t="s">
        <v>55</v>
      </c>
      <c r="G5961" s="2"/>
      <c r="H5961" s="2" t="str">
        <f>IF(OR(G5961="",G5962="",G5963="",G5964=""),"",(SUMIF(A5961:A$7000,A5961,G5961:G$7000)))</f>
        <v/>
      </c>
      <c r="I5961" s="55" t="str">
        <f t="shared" si="558"/>
        <v/>
      </c>
      <c r="J5961" s="61" t="str">
        <f t="shared" si="554"/>
        <v/>
      </c>
      <c r="K5961" s="55">
        <f t="array" ref="K5961">(MAX(IF($A5961=InsertVoiceSwitchActivateLOG!A$1:A$7000,InsertVoiceSwitchActivateLOG!H$1:H$7000,0)))</f>
        <v>6.2799999999999995E-2</v>
      </c>
      <c r="L5961" s="55" t="str">
        <f t="shared" si="559"/>
        <v/>
      </c>
      <c r="M5961" s="55">
        <f t="shared" si="557"/>
        <v>23.000000000024556</v>
      </c>
      <c r="N5961" s="59" t="str">
        <f t="shared" si="555"/>
        <v/>
      </c>
      <c r="O5961" s="59" t="str">
        <f t="shared" si="556"/>
        <v/>
      </c>
    </row>
    <row r="5962" spans="1:15" ht="12.5" customHeight="1" x14ac:dyDescent="0.35">
      <c r="A5962" s="61">
        <v>121</v>
      </c>
      <c r="B5962" s="61" t="s">
        <v>54</v>
      </c>
      <c r="C5962" s="70">
        <v>251.16470000000001</v>
      </c>
      <c r="D5962" s="59" t="s">
        <v>50</v>
      </c>
      <c r="E5962" s="61" t="s">
        <v>44</v>
      </c>
      <c r="F5962" s="61" t="s">
        <v>55</v>
      </c>
      <c r="G5962" s="61"/>
      <c r="H5962" s="61" t="str">
        <f>IF(OR(G5962="",G5963="",G5964="",G5965=""),"",(SUMIF(A5962:A$7000,A5962,G5962:G$7000)))</f>
        <v/>
      </c>
      <c r="I5962" s="61" t="str">
        <f t="shared" si="558"/>
        <v/>
      </c>
      <c r="J5962" s="61" t="str">
        <f t="shared" si="554"/>
        <v/>
      </c>
      <c r="K5962" s="61">
        <f t="array" ref="K5962">(MAX(IF($A5962=InsertVoiceSwitchActivateLOG!A$1:A$7000,InsertVoiceSwitchActivateLOG!H$1:H$7000,0)))</f>
        <v>0</v>
      </c>
      <c r="L5962" s="61" t="str">
        <f t="shared" si="559"/>
        <v/>
      </c>
      <c r="M5962" s="61">
        <f t="shared" si="557"/>
        <v>0</v>
      </c>
      <c r="N5962" s="59" t="str">
        <f t="shared" si="555"/>
        <v/>
      </c>
      <c r="O5962" s="59" t="str">
        <f t="shared" si="556"/>
        <v/>
      </c>
    </row>
    <row r="5963" spans="1:15" ht="12.5" customHeight="1" x14ac:dyDescent="0.35">
      <c r="A5963" s="2">
        <v>121</v>
      </c>
      <c r="B5963" s="2" t="s">
        <v>54</v>
      </c>
      <c r="C5963" s="69">
        <v>251.18690000000001</v>
      </c>
      <c r="D5963" t="s">
        <v>50</v>
      </c>
      <c r="E5963" s="2" t="s">
        <v>44</v>
      </c>
      <c r="F5963" s="2" t="s">
        <v>55</v>
      </c>
      <c r="G5963" s="2"/>
      <c r="H5963" s="2" t="str">
        <f>IF(OR(G5963="",G5964="",G5965="",G5966=""),"",(SUMIF(A5963:A$7000,A5963,G5963:G$7000)))</f>
        <v/>
      </c>
      <c r="I5963" s="55" t="str">
        <f t="shared" si="558"/>
        <v/>
      </c>
      <c r="J5963" s="61" t="str">
        <f t="shared" si="554"/>
        <v/>
      </c>
      <c r="K5963" s="55">
        <f t="array" ref="K5963">(MAX(IF($A5963=InsertVoiceSwitchActivateLOG!A$1:A$7000,InsertVoiceSwitchActivateLOG!H$1:H$7000,0)))</f>
        <v>0</v>
      </c>
      <c r="L5963" s="55" t="str">
        <f t="shared" si="559"/>
        <v/>
      </c>
      <c r="M5963" s="55">
        <f t="shared" si="557"/>
        <v>22.199999999997999</v>
      </c>
      <c r="N5963" s="59" t="str">
        <f t="shared" si="555"/>
        <v/>
      </c>
      <c r="O5963" s="59" t="str">
        <f t="shared" si="556"/>
        <v/>
      </c>
    </row>
    <row r="5964" spans="1:15" ht="12.5" customHeight="1" x14ac:dyDescent="0.35">
      <c r="A5964" s="61">
        <v>121</v>
      </c>
      <c r="B5964" s="61" t="s">
        <v>54</v>
      </c>
      <c r="C5964" s="70">
        <v>251.20849999999999</v>
      </c>
      <c r="D5964" s="59" t="s">
        <v>50</v>
      </c>
      <c r="E5964" s="61" t="s">
        <v>44</v>
      </c>
      <c r="F5964" s="61" t="s">
        <v>55</v>
      </c>
      <c r="G5964" s="61"/>
      <c r="H5964" s="61" t="str">
        <f>IF(OR(G5964="",G5965="",G5966="",G5967=""),"",(SUMIF(A5964:A$7000,A5964,G5964:G$7000)))</f>
        <v/>
      </c>
      <c r="I5964" s="61" t="str">
        <f t="shared" si="558"/>
        <v/>
      </c>
      <c r="J5964" s="61" t="str">
        <f t="shared" si="554"/>
        <v/>
      </c>
      <c r="K5964" s="61">
        <f t="array" ref="K5964">(MAX(IF($A5964=InsertVoiceSwitchActivateLOG!A$1:A$7000,InsertVoiceSwitchActivateLOG!H$1:H$7000,0)))</f>
        <v>0</v>
      </c>
      <c r="L5964" s="61" t="str">
        <f t="shared" si="559"/>
        <v/>
      </c>
      <c r="M5964" s="61">
        <f t="shared" si="557"/>
        <v>21.599999999978081</v>
      </c>
      <c r="N5964" s="59" t="str">
        <f t="shared" si="555"/>
        <v/>
      </c>
      <c r="O5964" s="59" t="str">
        <f t="shared" si="556"/>
        <v/>
      </c>
    </row>
    <row r="5965" spans="1:15" ht="12.5" customHeight="1" x14ac:dyDescent="0.35">
      <c r="A5965" s="2">
        <v>121</v>
      </c>
      <c r="B5965" s="2" t="s">
        <v>54</v>
      </c>
      <c r="C5965" s="69">
        <v>251.23560000000001</v>
      </c>
      <c r="D5965" t="s">
        <v>50</v>
      </c>
      <c r="E5965" s="2" t="s">
        <v>44</v>
      </c>
      <c r="F5965" s="2" t="s">
        <v>55</v>
      </c>
      <c r="G5965" s="2"/>
      <c r="H5965" s="2" t="str">
        <f>IF(OR(G5965="",G5966="",G5967="",G5968=""),"",(SUMIF(A5965:A$7000,A5965,G5965:G$7000)))</f>
        <v/>
      </c>
      <c r="I5965" s="55" t="str">
        <f t="shared" si="558"/>
        <v/>
      </c>
      <c r="J5965" s="61" t="str">
        <f t="shared" si="554"/>
        <v/>
      </c>
      <c r="K5965" s="55">
        <f t="array" ref="K5965">(MAX(IF($A5965=InsertVoiceSwitchActivateLOG!A$1:A$7000,InsertVoiceSwitchActivateLOG!H$1:H$7000,0)))</f>
        <v>0</v>
      </c>
      <c r="L5965" s="55" t="str">
        <f t="shared" si="559"/>
        <v/>
      </c>
      <c r="M5965" s="55">
        <f t="shared" si="557"/>
        <v>27.100000000018554</v>
      </c>
      <c r="N5965" s="59" t="str">
        <f t="shared" si="555"/>
        <v/>
      </c>
      <c r="O5965" s="59" t="str">
        <f t="shared" si="556"/>
        <v/>
      </c>
    </row>
    <row r="5966" spans="1:15" ht="12.5" customHeight="1" x14ac:dyDescent="0.35">
      <c r="A5966" s="61">
        <v>121</v>
      </c>
      <c r="B5966" s="61" t="s">
        <v>54</v>
      </c>
      <c r="C5966" s="70">
        <v>251.25819999999999</v>
      </c>
      <c r="D5966" s="59" t="s">
        <v>50</v>
      </c>
      <c r="E5966" s="61" t="s">
        <v>44</v>
      </c>
      <c r="F5966" s="61" t="s">
        <v>55</v>
      </c>
      <c r="G5966" s="61"/>
      <c r="H5966" s="61" t="str">
        <f>IF(OR(G5966="",G5967="",G5968="",G5969=""),"",(SUMIF(A5966:A$7000,A5966,G5966:G$7000)))</f>
        <v/>
      </c>
      <c r="I5966" s="61" t="str">
        <f t="shared" si="558"/>
        <v/>
      </c>
      <c r="J5966" s="61" t="str">
        <f t="shared" si="554"/>
        <v/>
      </c>
      <c r="K5966" s="61">
        <f t="array" ref="K5966">(MAX(IF($A5966=InsertVoiceSwitchActivateLOG!A$1:A$7000,InsertVoiceSwitchActivateLOG!H$1:H$7000,0)))</f>
        <v>0</v>
      </c>
      <c r="L5966" s="61" t="str">
        <f t="shared" si="559"/>
        <v/>
      </c>
      <c r="M5966" s="61">
        <f t="shared" si="557"/>
        <v>22.599999999982856</v>
      </c>
      <c r="N5966" s="59" t="str">
        <f t="shared" si="555"/>
        <v/>
      </c>
      <c r="O5966" s="59" t="str">
        <f t="shared" si="556"/>
        <v/>
      </c>
    </row>
    <row r="5967" spans="1:15" ht="12.5" customHeight="1" x14ac:dyDescent="0.35">
      <c r="A5967" s="2">
        <v>121</v>
      </c>
      <c r="B5967" s="2" t="s">
        <v>54</v>
      </c>
      <c r="C5967" s="69">
        <v>251.286</v>
      </c>
      <c r="D5967" t="s">
        <v>50</v>
      </c>
      <c r="E5967" s="2" t="s">
        <v>44</v>
      </c>
      <c r="F5967" s="2" t="s">
        <v>55</v>
      </c>
      <c r="G5967" s="2"/>
      <c r="H5967" s="2" t="str">
        <f>IF(OR(G5967="",G5968="",G5969="",G5970=""),"",(SUMIF(A5967:A$7000,A5967,G5967:G$7000)))</f>
        <v/>
      </c>
      <c r="I5967" s="55" t="str">
        <f t="shared" si="558"/>
        <v/>
      </c>
      <c r="J5967" s="61" t="str">
        <f t="shared" si="554"/>
        <v/>
      </c>
      <c r="K5967" s="55">
        <f t="array" ref="K5967">(MAX(IF($A5967=InsertVoiceSwitchActivateLOG!A$1:A$7000,InsertVoiceSwitchActivateLOG!H$1:H$7000,0)))</f>
        <v>0</v>
      </c>
      <c r="L5967" s="55" t="str">
        <f t="shared" si="559"/>
        <v/>
      </c>
      <c r="M5967" s="55">
        <f t="shared" si="557"/>
        <v>27.80000000001337</v>
      </c>
      <c r="N5967" s="59" t="str">
        <f t="shared" si="555"/>
        <v/>
      </c>
      <c r="O5967" s="59" t="str">
        <f t="shared" si="556"/>
        <v/>
      </c>
    </row>
    <row r="5968" spans="1:15" ht="12.5" customHeight="1" x14ac:dyDescent="0.35">
      <c r="A5968" s="61">
        <v>121</v>
      </c>
      <c r="B5968" s="61" t="s">
        <v>54</v>
      </c>
      <c r="C5968" s="70">
        <v>251.3099</v>
      </c>
      <c r="D5968" s="59" t="s">
        <v>50</v>
      </c>
      <c r="E5968" s="61" t="s">
        <v>44</v>
      </c>
      <c r="F5968" s="61" t="s">
        <v>55</v>
      </c>
      <c r="G5968" s="61"/>
      <c r="H5968" s="61" t="str">
        <f>IF(OR(G5968="",G5969="",G5970="",G5971=""),"",(SUMIF(A5968:A$7000,A5968,G5968:G$7000)))</f>
        <v/>
      </c>
      <c r="I5968" s="61" t="str">
        <f t="shared" si="558"/>
        <v/>
      </c>
      <c r="J5968" s="61" t="str">
        <f t="shared" si="554"/>
        <v/>
      </c>
      <c r="K5968" s="61">
        <f t="array" ref="K5968">(MAX(IF($A5968=InsertVoiceSwitchActivateLOG!A$1:A$7000,InsertVoiceSwitchActivateLOG!H$1:H$7000,0)))</f>
        <v>0</v>
      </c>
      <c r="L5968" s="61" t="str">
        <f t="shared" si="559"/>
        <v/>
      </c>
      <c r="M5968" s="61">
        <f t="shared" si="557"/>
        <v>23.89999999999759</v>
      </c>
      <c r="N5968" s="59" t="str">
        <f t="shared" si="555"/>
        <v/>
      </c>
      <c r="O5968" s="59" t="str">
        <f t="shared" si="556"/>
        <v/>
      </c>
    </row>
    <row r="5969" spans="1:15" ht="12.5" customHeight="1" x14ac:dyDescent="0.35">
      <c r="A5969" s="2">
        <v>121</v>
      </c>
      <c r="B5969" s="2" t="s">
        <v>54</v>
      </c>
      <c r="C5969" s="69">
        <v>251.3408</v>
      </c>
      <c r="D5969" t="s">
        <v>50</v>
      </c>
      <c r="E5969" s="2" t="s">
        <v>44</v>
      </c>
      <c r="F5969" s="2" t="s">
        <v>55</v>
      </c>
      <c r="G5969" s="2"/>
      <c r="H5969" s="2" t="str">
        <f>IF(OR(G5969="",G5970="",G5971="",G5972=""),"",(SUMIF(A5969:A$7000,A5969,G5969:G$7000)))</f>
        <v/>
      </c>
      <c r="I5969" s="55" t="str">
        <f t="shared" si="558"/>
        <v/>
      </c>
      <c r="J5969" s="61" t="str">
        <f t="shared" ref="J5969:J6032" si="560">IF(L5969="","",(VLOOKUP(A5969,A5969:E12953,5,FALSE)))</f>
        <v/>
      </c>
      <c r="K5969" s="55">
        <f t="array" ref="K5969">(MAX(IF($A5969=InsertVoiceSwitchActivateLOG!A$1:A$7000,InsertVoiceSwitchActivateLOG!H$1:H$7000,0)))</f>
        <v>0</v>
      </c>
      <c r="L5969" s="55" t="str">
        <f t="shared" si="559"/>
        <v/>
      </c>
      <c r="M5969" s="55">
        <f t="shared" si="557"/>
        <v>30.900000000002592</v>
      </c>
      <c r="N5969" s="59" t="str">
        <f t="shared" ref="N5969:N6032" si="561">IF(AND(G5969&gt;0,G5970&gt;0,G5968&gt;0),A5969,"")</f>
        <v/>
      </c>
      <c r="O5969" s="59" t="str">
        <f t="shared" ref="O5969:O6032" si="562">IF(N5969="","",(IF(G5969&gt;G5970,-1,1)))</f>
        <v/>
      </c>
    </row>
    <row r="5970" spans="1:15" ht="12.5" customHeight="1" x14ac:dyDescent="0.35">
      <c r="A5970" s="61">
        <v>121</v>
      </c>
      <c r="B5970" s="61" t="s">
        <v>54</v>
      </c>
      <c r="C5970" s="70">
        <v>251.36349999999999</v>
      </c>
      <c r="D5970" s="59" t="s">
        <v>50</v>
      </c>
      <c r="E5970" s="61" t="s">
        <v>44</v>
      </c>
      <c r="F5970" s="61" t="s">
        <v>55</v>
      </c>
      <c r="G5970" s="61"/>
      <c r="H5970" s="61" t="str">
        <f>IF(OR(G5970="",G5971="",G5972="",G5973=""),"",(SUMIF(A5970:A$7000,A5970,G5970:G$7000)))</f>
        <v/>
      </c>
      <c r="I5970" s="61" t="str">
        <f t="shared" si="558"/>
        <v/>
      </c>
      <c r="J5970" s="61" t="str">
        <f t="shared" si="560"/>
        <v/>
      </c>
      <c r="K5970" s="61">
        <f t="array" ref="K5970">(MAX(IF($A5970=InsertVoiceSwitchActivateLOG!A$1:A$7000,InsertVoiceSwitchActivateLOG!H$1:H$7000,0)))</f>
        <v>0</v>
      </c>
      <c r="L5970" s="61" t="str">
        <f t="shared" si="559"/>
        <v/>
      </c>
      <c r="M5970" s="61">
        <f t="shared" ref="M5970:M6033" si="563">IF(A5970=A5969,ABS(C5970-C5969),0)*1000</f>
        <v>22.699999999986176</v>
      </c>
      <c r="N5970" s="59" t="str">
        <f t="shared" si="561"/>
        <v/>
      </c>
      <c r="O5970" s="59" t="str">
        <f t="shared" si="562"/>
        <v/>
      </c>
    </row>
    <row r="5971" spans="1:15" ht="12.5" customHeight="1" x14ac:dyDescent="0.35">
      <c r="A5971" s="2">
        <v>121</v>
      </c>
      <c r="B5971" s="2" t="s">
        <v>54</v>
      </c>
      <c r="C5971" s="69">
        <v>251.39869999999999</v>
      </c>
      <c r="D5971" t="s">
        <v>50</v>
      </c>
      <c r="E5971" s="2" t="s">
        <v>44</v>
      </c>
      <c r="F5971" s="2" t="s">
        <v>55</v>
      </c>
      <c r="G5971" s="2"/>
      <c r="H5971" s="2" t="str">
        <f>IF(OR(G5971="",G5972="",G5973="",G5974=""),"",(SUMIF(A5971:A$7000,A5971,G5971:G$7000)))</f>
        <v/>
      </c>
      <c r="I5971" s="55" t="str">
        <f t="shared" si="558"/>
        <v/>
      </c>
      <c r="J5971" s="61" t="str">
        <f t="shared" si="560"/>
        <v/>
      </c>
      <c r="K5971" s="55">
        <f t="array" ref="K5971">(MAX(IF($A5971=InsertVoiceSwitchActivateLOG!A$1:A$7000,InsertVoiceSwitchActivateLOG!H$1:H$7000,0)))</f>
        <v>0</v>
      </c>
      <c r="L5971" s="55" t="str">
        <f t="shared" si="559"/>
        <v/>
      </c>
      <c r="M5971" s="55">
        <f t="shared" si="563"/>
        <v>35.200000000003229</v>
      </c>
      <c r="N5971" s="59" t="str">
        <f t="shared" si="561"/>
        <v/>
      </c>
      <c r="O5971" s="59" t="str">
        <f t="shared" si="562"/>
        <v/>
      </c>
    </row>
    <row r="5972" spans="1:15" ht="12.5" customHeight="1" x14ac:dyDescent="0.35">
      <c r="A5972" s="61">
        <v>121</v>
      </c>
      <c r="B5972" s="61" t="s">
        <v>54</v>
      </c>
      <c r="C5972" s="70">
        <v>251.4238</v>
      </c>
      <c r="D5972" s="59" t="s">
        <v>50</v>
      </c>
      <c r="E5972" s="61" t="s">
        <v>44</v>
      </c>
      <c r="F5972" s="61" t="s">
        <v>55</v>
      </c>
      <c r="G5972" s="61"/>
      <c r="H5972" s="61" t="str">
        <f>IF(OR(G5972="",G5973="",G5974="",G5975=""),"",(SUMIF(A5972:A$7000,A5972,G5972:G$7000)))</f>
        <v/>
      </c>
      <c r="I5972" s="61" t="str">
        <f t="shared" si="558"/>
        <v/>
      </c>
      <c r="J5972" s="61" t="str">
        <f t="shared" si="560"/>
        <v/>
      </c>
      <c r="K5972" s="61">
        <f t="array" ref="K5972">(MAX(IF($A5972=InsertVoiceSwitchActivateLOG!A$1:A$7000,InsertVoiceSwitchActivateLOG!H$1:H$7000,0)))</f>
        <v>0</v>
      </c>
      <c r="L5972" s="61" t="str">
        <f t="shared" si="559"/>
        <v/>
      </c>
      <c r="M5972" s="61">
        <f t="shared" si="563"/>
        <v>25.100000000009004</v>
      </c>
      <c r="N5972" s="59" t="str">
        <f t="shared" si="561"/>
        <v/>
      </c>
      <c r="O5972" s="59" t="str">
        <f t="shared" si="562"/>
        <v/>
      </c>
    </row>
    <row r="5973" spans="1:15" ht="12.5" customHeight="1" x14ac:dyDescent="0.35">
      <c r="A5973" s="2">
        <v>121</v>
      </c>
      <c r="B5973" s="2" t="s">
        <v>54</v>
      </c>
      <c r="C5973" s="69">
        <v>251.45310000000001</v>
      </c>
      <c r="D5973" t="s">
        <v>50</v>
      </c>
      <c r="E5973" s="2" t="s">
        <v>44</v>
      </c>
      <c r="F5973" s="2" t="s">
        <v>55</v>
      </c>
      <c r="G5973" s="2"/>
      <c r="H5973" s="2" t="str">
        <f>IF(OR(G5973="",G5974="",G5975="",G5976=""),"",(SUMIF(A5973:A$7000,A5973,G5973:G$7000)))</f>
        <v/>
      </c>
      <c r="I5973" s="55" t="str">
        <f t="shared" si="558"/>
        <v/>
      </c>
      <c r="J5973" s="61" t="str">
        <f t="shared" si="560"/>
        <v/>
      </c>
      <c r="K5973" s="55">
        <f t="array" ref="K5973">(MAX(IF($A5973=InsertVoiceSwitchActivateLOG!A$1:A$7000,InsertVoiceSwitchActivateLOG!H$1:H$7000,0)))</f>
        <v>0</v>
      </c>
      <c r="L5973" s="55" t="str">
        <f t="shared" si="559"/>
        <v/>
      </c>
      <c r="M5973" s="55">
        <f t="shared" si="563"/>
        <v>29.300000000006321</v>
      </c>
      <c r="N5973" s="59" t="str">
        <f t="shared" si="561"/>
        <v/>
      </c>
      <c r="O5973" s="59" t="str">
        <f t="shared" si="562"/>
        <v/>
      </c>
    </row>
    <row r="5974" spans="1:15" ht="12.5" customHeight="1" x14ac:dyDescent="0.35">
      <c r="A5974" s="61">
        <v>121</v>
      </c>
      <c r="B5974" s="61" t="s">
        <v>54</v>
      </c>
      <c r="C5974" s="70">
        <v>251.47970000000001</v>
      </c>
      <c r="D5974" s="59" t="s">
        <v>50</v>
      </c>
      <c r="E5974" s="61" t="s">
        <v>44</v>
      </c>
      <c r="F5974" s="61" t="s">
        <v>55</v>
      </c>
      <c r="G5974" s="61"/>
      <c r="H5974" s="61" t="str">
        <f>IF(OR(G5974="",G5975="",G5976="",G5977=""),"",(SUMIF(A5974:A$7000,A5974,G5974:G$7000)))</f>
        <v/>
      </c>
      <c r="I5974" s="61" t="str">
        <f t="shared" si="558"/>
        <v/>
      </c>
      <c r="J5974" s="61" t="str">
        <f t="shared" si="560"/>
        <v/>
      </c>
      <c r="K5974" s="61">
        <f t="array" ref="K5974">(MAX(IF($A5974=InsertVoiceSwitchActivateLOG!A$1:A$7000,InsertVoiceSwitchActivateLOG!H$1:H$7000,0)))</f>
        <v>0</v>
      </c>
      <c r="L5974" s="61" t="str">
        <f t="shared" si="559"/>
        <v/>
      </c>
      <c r="M5974" s="61">
        <f t="shared" si="563"/>
        <v>26.600000000001955</v>
      </c>
      <c r="N5974" s="59" t="str">
        <f t="shared" si="561"/>
        <v/>
      </c>
      <c r="O5974" s="59" t="str">
        <f t="shared" si="562"/>
        <v/>
      </c>
    </row>
    <row r="5975" spans="1:15" ht="12.5" customHeight="1" x14ac:dyDescent="0.35">
      <c r="A5975" s="2">
        <v>121</v>
      </c>
      <c r="B5975" s="2" t="s">
        <v>54</v>
      </c>
      <c r="C5975" s="69">
        <v>251.50700000000001</v>
      </c>
      <c r="D5975" t="s">
        <v>50</v>
      </c>
      <c r="E5975" s="2" t="s">
        <v>44</v>
      </c>
      <c r="F5975" s="2" t="s">
        <v>55</v>
      </c>
      <c r="G5975" s="2"/>
      <c r="H5975" s="2" t="str">
        <f>IF(OR(G5975="",G5976="",G5977="",G5978=""),"",(SUMIF(A5975:A$7000,A5975,G5975:G$7000)))</f>
        <v/>
      </c>
      <c r="I5975" s="55" t="str">
        <f t="shared" si="558"/>
        <v/>
      </c>
      <c r="J5975" s="61" t="str">
        <f t="shared" si="560"/>
        <v/>
      </c>
      <c r="K5975" s="55">
        <f t="array" ref="K5975">(MAX(IF($A5975=InsertVoiceSwitchActivateLOG!A$1:A$7000,InsertVoiceSwitchActivateLOG!H$1:H$7000,0)))</f>
        <v>0</v>
      </c>
      <c r="L5975" s="55" t="str">
        <f t="shared" si="559"/>
        <v/>
      </c>
      <c r="M5975" s="55">
        <f t="shared" si="563"/>
        <v>27.299999999996771</v>
      </c>
      <c r="N5975" s="59" t="str">
        <f t="shared" si="561"/>
        <v/>
      </c>
      <c r="O5975" s="59" t="str">
        <f t="shared" si="562"/>
        <v/>
      </c>
    </row>
    <row r="5976" spans="1:15" ht="12.5" customHeight="1" x14ac:dyDescent="0.35">
      <c r="A5976" s="61">
        <v>121</v>
      </c>
      <c r="B5976" s="61" t="s">
        <v>54</v>
      </c>
      <c r="C5976" s="70">
        <v>251.55</v>
      </c>
      <c r="D5976" s="59" t="s">
        <v>50</v>
      </c>
      <c r="E5976" s="61" t="s">
        <v>44</v>
      </c>
      <c r="F5976" s="61" t="s">
        <v>55</v>
      </c>
      <c r="G5976" s="61"/>
      <c r="H5976" s="61" t="str">
        <f>IF(OR(G5976="",G5977="",G5978="",G5979=""),"",(SUMIF(A5976:A$7000,A5976,G5976:G$7000)))</f>
        <v/>
      </c>
      <c r="I5976" s="61" t="str">
        <f t="shared" si="558"/>
        <v/>
      </c>
      <c r="J5976" s="61" t="str">
        <f t="shared" si="560"/>
        <v/>
      </c>
      <c r="K5976" s="61">
        <f t="array" ref="K5976">(MAX(IF($A5976=InsertVoiceSwitchActivateLOG!A$1:A$7000,InsertVoiceSwitchActivateLOG!H$1:H$7000,0)))</f>
        <v>0</v>
      </c>
      <c r="L5976" s="61" t="str">
        <f t="shared" si="559"/>
        <v/>
      </c>
      <c r="M5976" s="61">
        <f t="shared" si="563"/>
        <v>43.000000000006366</v>
      </c>
      <c r="N5976" s="59" t="str">
        <f t="shared" si="561"/>
        <v/>
      </c>
      <c r="O5976" s="59" t="str">
        <f t="shared" si="562"/>
        <v/>
      </c>
    </row>
    <row r="5977" spans="1:15" ht="12.5" customHeight="1" x14ac:dyDescent="0.35">
      <c r="A5977" s="2">
        <v>121</v>
      </c>
      <c r="B5977" s="2" t="s">
        <v>54</v>
      </c>
      <c r="C5977" s="69">
        <v>251.59039999999999</v>
      </c>
      <c r="D5977" t="s">
        <v>50</v>
      </c>
      <c r="E5977" s="2" t="s">
        <v>44</v>
      </c>
      <c r="F5977" s="2" t="s">
        <v>55</v>
      </c>
      <c r="G5977" s="2"/>
      <c r="H5977" s="2" t="str">
        <f>IF(OR(G5977="",G5978="",G5979="",G5980=""),"",(SUMIF(A5977:A$7000,A5977,G5977:G$7000)))</f>
        <v/>
      </c>
      <c r="I5977" s="55" t="str">
        <f t="shared" si="558"/>
        <v/>
      </c>
      <c r="J5977" s="61" t="str">
        <f t="shared" si="560"/>
        <v/>
      </c>
      <c r="K5977" s="55">
        <f t="array" ref="K5977">(MAX(IF($A5977=InsertVoiceSwitchActivateLOG!A$1:A$7000,InsertVoiceSwitchActivateLOG!H$1:H$7000,0)))</f>
        <v>0</v>
      </c>
      <c r="L5977" s="55" t="str">
        <f t="shared" si="559"/>
        <v/>
      </c>
      <c r="M5977" s="55">
        <f t="shared" si="563"/>
        <v>40.399999999976899</v>
      </c>
      <c r="N5977" s="59" t="str">
        <f t="shared" si="561"/>
        <v/>
      </c>
      <c r="O5977" s="59" t="str">
        <f t="shared" si="562"/>
        <v/>
      </c>
    </row>
    <row r="5978" spans="1:15" ht="12.5" customHeight="1" x14ac:dyDescent="0.35">
      <c r="A5978" s="61">
        <v>121</v>
      </c>
      <c r="B5978" s="61" t="s">
        <v>54</v>
      </c>
      <c r="C5978" s="70">
        <v>251.62700000000001</v>
      </c>
      <c r="D5978" s="59" t="s">
        <v>50</v>
      </c>
      <c r="E5978" s="61" t="s">
        <v>44</v>
      </c>
      <c r="F5978" s="61" t="s">
        <v>55</v>
      </c>
      <c r="G5978" s="61"/>
      <c r="H5978" s="61" t="str">
        <f>IF(OR(G5978="",G5979="",G5980="",G5981=""),"",(SUMIF(A5978:A$7000,A5978,G5978:G$7000)))</f>
        <v/>
      </c>
      <c r="I5978" s="61" t="str">
        <f t="shared" ref="I5978:I6041" si="564">IF(L5978="","",A5978)</f>
        <v/>
      </c>
      <c r="J5978" s="61" t="str">
        <f t="shared" si="560"/>
        <v/>
      </c>
      <c r="K5978" s="61">
        <f t="array" ref="K5978">(MAX(IF($A5978=InsertVoiceSwitchActivateLOG!A$1:A$7000,InsertVoiceSwitchActivateLOG!H$1:H$7000,0)))</f>
        <v>0</v>
      </c>
      <c r="L5978" s="61" t="str">
        <f t="shared" ref="L5978:L6041" si="565">IF(H5978="","",IF(AND(H5977="",H5976="",H5975=""),C5978,""))</f>
        <v/>
      </c>
      <c r="M5978" s="61">
        <f t="shared" si="563"/>
        <v>36.600000000021282</v>
      </c>
      <c r="N5978" s="59" t="str">
        <f t="shared" si="561"/>
        <v/>
      </c>
      <c r="O5978" s="59" t="str">
        <f t="shared" si="562"/>
        <v/>
      </c>
    </row>
    <row r="5979" spans="1:15" ht="12.5" customHeight="1" x14ac:dyDescent="0.35">
      <c r="A5979" s="2">
        <v>121</v>
      </c>
      <c r="B5979" s="2" t="s">
        <v>54</v>
      </c>
      <c r="C5979" s="69">
        <v>251.64959999999999</v>
      </c>
      <c r="D5979" t="s">
        <v>50</v>
      </c>
      <c r="E5979" s="2" t="s">
        <v>44</v>
      </c>
      <c r="F5979" s="2" t="s">
        <v>55</v>
      </c>
      <c r="G5979" s="2"/>
      <c r="H5979" s="2" t="str">
        <f>IF(OR(G5979="",G5980="",G5981="",G5982=""),"",(SUMIF(A5979:A$7000,A5979,G5979:G$7000)))</f>
        <v/>
      </c>
      <c r="I5979" s="55" t="str">
        <f t="shared" si="564"/>
        <v/>
      </c>
      <c r="J5979" s="61" t="str">
        <f t="shared" si="560"/>
        <v/>
      </c>
      <c r="K5979" s="55">
        <f t="array" ref="K5979">(MAX(IF($A5979=InsertVoiceSwitchActivateLOG!A$1:A$7000,InsertVoiceSwitchActivateLOG!H$1:H$7000,0)))</f>
        <v>0</v>
      </c>
      <c r="L5979" s="55" t="str">
        <f t="shared" si="565"/>
        <v/>
      </c>
      <c r="M5979" s="55">
        <f t="shared" si="563"/>
        <v>22.599999999982856</v>
      </c>
      <c r="N5979" s="59" t="str">
        <f t="shared" si="561"/>
        <v/>
      </c>
      <c r="O5979" s="59" t="str">
        <f t="shared" si="562"/>
        <v/>
      </c>
    </row>
    <row r="5980" spans="1:15" ht="12.5" customHeight="1" x14ac:dyDescent="0.35">
      <c r="A5980" s="61">
        <v>121</v>
      </c>
      <c r="B5980" s="61" t="s">
        <v>54</v>
      </c>
      <c r="C5980" s="70">
        <v>251.67500000000001</v>
      </c>
      <c r="D5980" s="59" t="s">
        <v>50</v>
      </c>
      <c r="E5980" s="61" t="s">
        <v>44</v>
      </c>
      <c r="F5980" s="61" t="s">
        <v>55</v>
      </c>
      <c r="G5980" s="61"/>
      <c r="H5980" s="61" t="str">
        <f>IF(OR(G5980="",G5981="",G5982="",G5983=""),"",(SUMIF(A5980:A$7000,A5980,G5980:G$7000)))</f>
        <v/>
      </c>
      <c r="I5980" s="61" t="str">
        <f t="shared" si="564"/>
        <v/>
      </c>
      <c r="J5980" s="61" t="str">
        <f t="shared" si="560"/>
        <v/>
      </c>
      <c r="K5980" s="61">
        <f t="array" ref="K5980">(MAX(IF($A5980=InsertVoiceSwitchActivateLOG!A$1:A$7000,InsertVoiceSwitchActivateLOG!H$1:H$7000,0)))</f>
        <v>0</v>
      </c>
      <c r="L5980" s="61" t="str">
        <f t="shared" si="565"/>
        <v/>
      </c>
      <c r="M5980" s="61">
        <f t="shared" si="563"/>
        <v>25.400000000018963</v>
      </c>
      <c r="N5980" s="59" t="str">
        <f t="shared" si="561"/>
        <v/>
      </c>
      <c r="O5980" s="59" t="str">
        <f t="shared" si="562"/>
        <v/>
      </c>
    </row>
    <row r="5981" spans="1:15" ht="12.5" customHeight="1" x14ac:dyDescent="0.35">
      <c r="A5981" s="2">
        <v>121</v>
      </c>
      <c r="B5981" s="2" t="s">
        <v>54</v>
      </c>
      <c r="C5981" s="69">
        <v>251.70310000000001</v>
      </c>
      <c r="D5981" t="s">
        <v>50</v>
      </c>
      <c r="E5981" s="2" t="s">
        <v>44</v>
      </c>
      <c r="F5981" s="2" t="s">
        <v>55</v>
      </c>
      <c r="G5981" s="2"/>
      <c r="H5981" s="2" t="str">
        <f>IF(OR(G5981="",G5982="",G5983="",G5984=""),"",(SUMIF(A5981:A$7000,A5981,G5981:G$7000)))</f>
        <v/>
      </c>
      <c r="I5981" s="55" t="str">
        <f t="shared" si="564"/>
        <v/>
      </c>
      <c r="J5981" s="61" t="str">
        <f t="shared" si="560"/>
        <v/>
      </c>
      <c r="K5981" s="55">
        <f t="array" ref="K5981">(MAX(IF($A5981=InsertVoiceSwitchActivateLOG!A$1:A$7000,InsertVoiceSwitchActivateLOG!H$1:H$7000,0)))</f>
        <v>0</v>
      </c>
      <c r="L5981" s="55" t="str">
        <f t="shared" si="565"/>
        <v/>
      </c>
      <c r="M5981" s="55">
        <f t="shared" si="563"/>
        <v>28.099999999994907</v>
      </c>
      <c r="N5981" s="59" t="str">
        <f t="shared" si="561"/>
        <v/>
      </c>
      <c r="O5981" s="59" t="str">
        <f t="shared" si="562"/>
        <v/>
      </c>
    </row>
    <row r="5982" spans="1:15" ht="12.5" customHeight="1" x14ac:dyDescent="0.35">
      <c r="A5982" s="61">
        <v>121</v>
      </c>
      <c r="B5982" s="61" t="s">
        <v>54</v>
      </c>
      <c r="C5982" s="70">
        <v>251.733</v>
      </c>
      <c r="D5982" s="59" t="s">
        <v>50</v>
      </c>
      <c r="E5982" s="61" t="s">
        <v>44</v>
      </c>
      <c r="F5982" s="61" t="s">
        <v>55</v>
      </c>
      <c r="G5982" s="61"/>
      <c r="H5982" s="61" t="str">
        <f>IF(OR(G5982="",G5983="",G5984="",G5985=""),"",(SUMIF(A5982:A$7000,A5982,G5982:G$7000)))</f>
        <v/>
      </c>
      <c r="I5982" s="61" t="str">
        <f t="shared" si="564"/>
        <v/>
      </c>
      <c r="J5982" s="61" t="str">
        <f t="shared" si="560"/>
        <v/>
      </c>
      <c r="K5982" s="61">
        <f t="array" ref="K5982">(MAX(IF($A5982=InsertVoiceSwitchActivateLOG!A$1:A$7000,InsertVoiceSwitchActivateLOG!H$1:H$7000,0)))</f>
        <v>0</v>
      </c>
      <c r="L5982" s="61" t="str">
        <f t="shared" si="565"/>
        <v/>
      </c>
      <c r="M5982" s="61">
        <f t="shared" si="563"/>
        <v>29.899999999997817</v>
      </c>
      <c r="N5982" s="59" t="str">
        <f t="shared" si="561"/>
        <v/>
      </c>
      <c r="O5982" s="59" t="str">
        <f t="shared" si="562"/>
        <v/>
      </c>
    </row>
    <row r="5983" spans="1:15" ht="12.5" customHeight="1" x14ac:dyDescent="0.35">
      <c r="A5983" s="2">
        <v>121</v>
      </c>
      <c r="B5983" s="2" t="s">
        <v>54</v>
      </c>
      <c r="C5983" s="69">
        <v>251.7569</v>
      </c>
      <c r="D5983" t="s">
        <v>50</v>
      </c>
      <c r="E5983" s="2" t="s">
        <v>44</v>
      </c>
      <c r="F5983" s="2" t="s">
        <v>55</v>
      </c>
      <c r="G5983" s="2"/>
      <c r="H5983" s="2" t="str">
        <f>IF(OR(G5983="",G5984="",G5985="",G5986=""),"",(SUMIF(A5983:A$7000,A5983,G5983:G$7000)))</f>
        <v/>
      </c>
      <c r="I5983" s="55" t="str">
        <f t="shared" si="564"/>
        <v/>
      </c>
      <c r="J5983" s="61" t="str">
        <f t="shared" si="560"/>
        <v/>
      </c>
      <c r="K5983" s="55">
        <f t="array" ref="K5983">(MAX(IF($A5983=InsertVoiceSwitchActivateLOG!A$1:A$7000,InsertVoiceSwitchActivateLOG!H$1:H$7000,0)))</f>
        <v>0</v>
      </c>
      <c r="L5983" s="55" t="str">
        <f t="shared" si="565"/>
        <v/>
      </c>
      <c r="M5983" s="55">
        <f t="shared" si="563"/>
        <v>23.89999999999759</v>
      </c>
      <c r="N5983" s="59" t="str">
        <f t="shared" si="561"/>
        <v/>
      </c>
      <c r="O5983" s="59" t="str">
        <f t="shared" si="562"/>
        <v/>
      </c>
    </row>
    <row r="5984" spans="1:15" ht="12.5" customHeight="1" x14ac:dyDescent="0.35">
      <c r="A5984" s="61">
        <v>121</v>
      </c>
      <c r="B5984" s="61" t="s">
        <v>54</v>
      </c>
      <c r="C5984" s="70">
        <v>251.7816</v>
      </c>
      <c r="D5984" s="59" t="s">
        <v>50</v>
      </c>
      <c r="E5984" s="61" t="s">
        <v>44</v>
      </c>
      <c r="F5984" s="61" t="s">
        <v>55</v>
      </c>
      <c r="G5984" s="61"/>
      <c r="H5984" s="61" t="str">
        <f>IF(OR(G5984="",G5985="",G5986="",G5987=""),"",(SUMIF(A5984:A$7000,A5984,G5984:G$7000)))</f>
        <v/>
      </c>
      <c r="I5984" s="61" t="str">
        <f t="shared" si="564"/>
        <v/>
      </c>
      <c r="J5984" s="61" t="str">
        <f t="shared" si="560"/>
        <v/>
      </c>
      <c r="K5984" s="61">
        <f t="array" ref="K5984">(MAX(IF($A5984=InsertVoiceSwitchActivateLOG!A$1:A$7000,InsertVoiceSwitchActivateLOG!H$1:H$7000,0)))</f>
        <v>0</v>
      </c>
      <c r="L5984" s="61" t="str">
        <f t="shared" si="565"/>
        <v/>
      </c>
      <c r="M5984" s="61">
        <f t="shared" si="563"/>
        <v>24.699999999995725</v>
      </c>
      <c r="N5984" s="59" t="str">
        <f t="shared" si="561"/>
        <v/>
      </c>
      <c r="O5984" s="59" t="str">
        <f t="shared" si="562"/>
        <v/>
      </c>
    </row>
    <row r="5985" spans="1:15" ht="12.5" customHeight="1" x14ac:dyDescent="0.35">
      <c r="A5985" s="2">
        <v>121</v>
      </c>
      <c r="B5985" s="2" t="s">
        <v>54</v>
      </c>
      <c r="C5985" s="69">
        <v>251.8065</v>
      </c>
      <c r="D5985" t="s">
        <v>50</v>
      </c>
      <c r="E5985" s="2" t="s">
        <v>44</v>
      </c>
      <c r="F5985" s="2" t="s">
        <v>55</v>
      </c>
      <c r="G5985" s="2"/>
      <c r="H5985" s="2" t="str">
        <f>IF(OR(G5985="",G5986="",G5987="",G5988=""),"",(SUMIF(A5985:A$7000,A5985,G5985:G$7000)))</f>
        <v/>
      </c>
      <c r="I5985" s="55" t="str">
        <f t="shared" si="564"/>
        <v/>
      </c>
      <c r="J5985" s="61" t="str">
        <f t="shared" si="560"/>
        <v/>
      </c>
      <c r="K5985" s="55">
        <f t="array" ref="K5985">(MAX(IF($A5985=InsertVoiceSwitchActivateLOG!A$1:A$7000,InsertVoiceSwitchActivateLOG!H$1:H$7000,0)))</f>
        <v>0</v>
      </c>
      <c r="L5985" s="55" t="str">
        <f t="shared" si="565"/>
        <v/>
      </c>
      <c r="M5985" s="55">
        <f t="shared" si="563"/>
        <v>24.900000000002365</v>
      </c>
      <c r="N5985" s="59" t="str">
        <f t="shared" si="561"/>
        <v/>
      </c>
      <c r="O5985" s="59" t="str">
        <f t="shared" si="562"/>
        <v/>
      </c>
    </row>
    <row r="5986" spans="1:15" ht="12.5" customHeight="1" x14ac:dyDescent="0.35">
      <c r="A5986" s="61">
        <v>121</v>
      </c>
      <c r="B5986" s="61" t="s">
        <v>54</v>
      </c>
      <c r="C5986" s="70">
        <v>251.8306</v>
      </c>
      <c r="D5986" s="59" t="s">
        <v>50</v>
      </c>
      <c r="E5986" s="61" t="s">
        <v>44</v>
      </c>
      <c r="F5986" s="61" t="s">
        <v>55</v>
      </c>
      <c r="G5986" s="61"/>
      <c r="H5986" s="61" t="str">
        <f>IF(OR(G5986="",G5987="",G5988="",G5989=""),"",(SUMIF(A5986:A$7000,A5986,G5986:G$7000)))</f>
        <v/>
      </c>
      <c r="I5986" s="61" t="str">
        <f t="shared" si="564"/>
        <v/>
      </c>
      <c r="J5986" s="61" t="str">
        <f t="shared" si="560"/>
        <v/>
      </c>
      <c r="K5986" s="61">
        <f t="array" ref="K5986">(MAX(IF($A5986=InsertVoiceSwitchActivateLOG!A$1:A$7000,InsertVoiceSwitchActivateLOG!H$1:H$7000,0)))</f>
        <v>0</v>
      </c>
      <c r="L5986" s="61" t="str">
        <f t="shared" si="565"/>
        <v/>
      </c>
      <c r="M5986" s="61">
        <f t="shared" si="563"/>
        <v>24.100000000004229</v>
      </c>
      <c r="N5986" s="59" t="str">
        <f t="shared" si="561"/>
        <v/>
      </c>
      <c r="O5986" s="59" t="str">
        <f t="shared" si="562"/>
        <v/>
      </c>
    </row>
    <row r="5987" spans="1:15" ht="12.5" customHeight="1" x14ac:dyDescent="0.35">
      <c r="A5987" s="2">
        <v>121</v>
      </c>
      <c r="B5987" s="2" t="s">
        <v>54</v>
      </c>
      <c r="C5987" s="69">
        <v>251.85489999999999</v>
      </c>
      <c r="D5987" t="s">
        <v>50</v>
      </c>
      <c r="E5987" s="2" t="s">
        <v>44</v>
      </c>
      <c r="F5987" s="2" t="s">
        <v>55</v>
      </c>
      <c r="G5987" s="2"/>
      <c r="H5987" s="2" t="str">
        <f>IF(OR(G5987="",G5988="",G5989="",G5990=""),"",(SUMIF(A5987:A$7000,A5987,G5987:G$7000)))</f>
        <v/>
      </c>
      <c r="I5987" s="55" t="str">
        <f t="shared" si="564"/>
        <v/>
      </c>
      <c r="J5987" s="61" t="str">
        <f t="shared" si="560"/>
        <v/>
      </c>
      <c r="K5987" s="55">
        <f t="array" ref="K5987">(MAX(IF($A5987=InsertVoiceSwitchActivateLOG!A$1:A$7000,InsertVoiceSwitchActivateLOG!H$1:H$7000,0)))</f>
        <v>0</v>
      </c>
      <c r="L5987" s="55" t="str">
        <f t="shared" si="565"/>
        <v/>
      </c>
      <c r="M5987" s="55">
        <f t="shared" si="563"/>
        <v>24.299999999982447</v>
      </c>
      <c r="N5987" s="59" t="str">
        <f t="shared" si="561"/>
        <v/>
      </c>
      <c r="O5987" s="59" t="str">
        <f t="shared" si="562"/>
        <v/>
      </c>
    </row>
    <row r="5988" spans="1:15" ht="12.5" customHeight="1" x14ac:dyDescent="0.35">
      <c r="A5988" s="61">
        <v>121</v>
      </c>
      <c r="B5988" s="61" t="s">
        <v>54</v>
      </c>
      <c r="C5988" s="70">
        <v>251.8768</v>
      </c>
      <c r="D5988" s="59" t="s">
        <v>50</v>
      </c>
      <c r="E5988" s="61" t="s">
        <v>44</v>
      </c>
      <c r="F5988" s="61" t="s">
        <v>55</v>
      </c>
      <c r="G5988" s="61"/>
      <c r="H5988" s="61" t="str">
        <f>IF(OR(G5988="",G5989="",G5990="",G5991=""),"",(SUMIF(A5988:A$7000,A5988,G5988:G$7000)))</f>
        <v/>
      </c>
      <c r="I5988" s="61" t="str">
        <f t="shared" si="564"/>
        <v/>
      </c>
      <c r="J5988" s="61" t="str">
        <f t="shared" si="560"/>
        <v/>
      </c>
      <c r="K5988" s="61">
        <f t="array" ref="K5988">(MAX(IF($A5988=InsertVoiceSwitchActivateLOG!A$1:A$7000,InsertVoiceSwitchActivateLOG!H$1:H$7000,0)))</f>
        <v>0</v>
      </c>
      <c r="L5988" s="61" t="str">
        <f t="shared" si="565"/>
        <v/>
      </c>
      <c r="M5988" s="61">
        <f t="shared" si="563"/>
        <v>21.900000000016462</v>
      </c>
      <c r="N5988" s="59" t="str">
        <f t="shared" si="561"/>
        <v/>
      </c>
      <c r="O5988" s="59" t="str">
        <f t="shared" si="562"/>
        <v/>
      </c>
    </row>
    <row r="5989" spans="1:15" ht="12.5" customHeight="1" x14ac:dyDescent="0.35">
      <c r="A5989" s="2">
        <v>121</v>
      </c>
      <c r="B5989" s="2" t="s">
        <v>54</v>
      </c>
      <c r="C5989" s="69">
        <v>251.90049999999999</v>
      </c>
      <c r="D5989" t="s">
        <v>50</v>
      </c>
      <c r="E5989" s="2" t="s">
        <v>44</v>
      </c>
      <c r="F5989" s="2" t="s">
        <v>55</v>
      </c>
      <c r="G5989" s="2"/>
      <c r="H5989" s="2" t="str">
        <f>IF(OR(G5989="",G5990="",G5991="",G5992=""),"",(SUMIF(A5989:A$7000,A5989,G5989:G$7000)))</f>
        <v/>
      </c>
      <c r="I5989" s="55" t="str">
        <f t="shared" si="564"/>
        <v/>
      </c>
      <c r="J5989" s="61" t="str">
        <f t="shared" si="560"/>
        <v/>
      </c>
      <c r="K5989" s="55">
        <f t="array" ref="K5989">(MAX(IF($A5989=InsertVoiceSwitchActivateLOG!A$1:A$7000,InsertVoiceSwitchActivateLOG!H$1:H$7000,0)))</f>
        <v>0</v>
      </c>
      <c r="L5989" s="55" t="str">
        <f t="shared" si="565"/>
        <v/>
      </c>
      <c r="M5989" s="55">
        <f t="shared" si="563"/>
        <v>23.699999999990951</v>
      </c>
      <c r="N5989" s="59" t="str">
        <f t="shared" si="561"/>
        <v/>
      </c>
      <c r="O5989" s="59" t="str">
        <f t="shared" si="562"/>
        <v/>
      </c>
    </row>
    <row r="5990" spans="1:15" ht="12.5" customHeight="1" x14ac:dyDescent="0.35">
      <c r="A5990" s="61">
        <v>121</v>
      </c>
      <c r="B5990" s="61" t="s">
        <v>54</v>
      </c>
      <c r="C5990" s="70">
        <v>251.92349999999999</v>
      </c>
      <c r="D5990" s="59" t="s">
        <v>50</v>
      </c>
      <c r="E5990" s="61" t="s">
        <v>44</v>
      </c>
      <c r="F5990" s="61" t="s">
        <v>55</v>
      </c>
      <c r="G5990" s="61"/>
      <c r="H5990" s="61" t="str">
        <f>IF(OR(G5990="",G5991="",G5992="",G5993=""),"",(SUMIF(A5990:A$7000,A5990,G5990:G$7000)))</f>
        <v/>
      </c>
      <c r="I5990" s="61" t="str">
        <f t="shared" si="564"/>
        <v/>
      </c>
      <c r="J5990" s="61" t="str">
        <f t="shared" si="560"/>
        <v/>
      </c>
      <c r="K5990" s="61">
        <f t="array" ref="K5990">(MAX(IF($A5990=InsertVoiceSwitchActivateLOG!A$1:A$7000,InsertVoiceSwitchActivateLOG!H$1:H$7000,0)))</f>
        <v>0</v>
      </c>
      <c r="L5990" s="61" t="str">
        <f t="shared" si="565"/>
        <v/>
      </c>
      <c r="M5990" s="61">
        <f t="shared" si="563"/>
        <v>22.999999999996135</v>
      </c>
      <c r="N5990" s="59" t="str">
        <f t="shared" si="561"/>
        <v/>
      </c>
      <c r="O5990" s="59" t="str">
        <f t="shared" si="562"/>
        <v/>
      </c>
    </row>
    <row r="5991" spans="1:15" ht="12.5" customHeight="1" x14ac:dyDescent="0.35">
      <c r="A5991" s="2">
        <v>121</v>
      </c>
      <c r="B5991" s="2" t="s">
        <v>54</v>
      </c>
      <c r="C5991" s="69">
        <v>251.94630000000001</v>
      </c>
      <c r="D5991" t="s">
        <v>50</v>
      </c>
      <c r="E5991" s="2" t="s">
        <v>44</v>
      </c>
      <c r="F5991" s="2" t="s">
        <v>55</v>
      </c>
      <c r="G5991" s="2"/>
      <c r="H5991" s="2" t="str">
        <f>IF(OR(G5991="",G5992="",G5993="",G5994=""),"",(SUMIF(A5991:A$7000,A5991,G5991:G$7000)))</f>
        <v/>
      </c>
      <c r="I5991" s="55" t="str">
        <f t="shared" si="564"/>
        <v/>
      </c>
      <c r="J5991" s="61" t="str">
        <f t="shared" si="560"/>
        <v/>
      </c>
      <c r="K5991" s="55">
        <f t="array" ref="K5991">(MAX(IF($A5991=InsertVoiceSwitchActivateLOG!A$1:A$7000,InsertVoiceSwitchActivateLOG!H$1:H$7000,0)))</f>
        <v>0</v>
      </c>
      <c r="L5991" s="55" t="str">
        <f t="shared" si="565"/>
        <v/>
      </c>
      <c r="M5991" s="55">
        <f t="shared" si="563"/>
        <v>22.800000000017917</v>
      </c>
      <c r="N5991" s="59" t="str">
        <f t="shared" si="561"/>
        <v/>
      </c>
      <c r="O5991" s="59" t="str">
        <f t="shared" si="562"/>
        <v/>
      </c>
    </row>
    <row r="5992" spans="1:15" ht="12.5" customHeight="1" x14ac:dyDescent="0.35">
      <c r="A5992" s="61">
        <v>121</v>
      </c>
      <c r="B5992" s="61" t="s">
        <v>54</v>
      </c>
      <c r="C5992" s="70">
        <v>251.9759</v>
      </c>
      <c r="D5992" s="59" t="s">
        <v>50</v>
      </c>
      <c r="E5992" s="61" t="s">
        <v>44</v>
      </c>
      <c r="F5992" s="61" t="s">
        <v>55</v>
      </c>
      <c r="G5992" s="61"/>
      <c r="H5992" s="61" t="str">
        <f>IF(OR(G5992="",G5993="",G5994="",G5995=""),"",(SUMIF(A5992:A$7000,A5992,G5992:G$7000)))</f>
        <v/>
      </c>
      <c r="I5992" s="61" t="str">
        <f t="shared" si="564"/>
        <v/>
      </c>
      <c r="J5992" s="61" t="str">
        <f t="shared" si="560"/>
        <v/>
      </c>
      <c r="K5992" s="61">
        <f t="array" ref="K5992">(MAX(IF($A5992=InsertVoiceSwitchActivateLOG!A$1:A$7000,InsertVoiceSwitchActivateLOG!H$1:H$7000,0)))</f>
        <v>0</v>
      </c>
      <c r="L5992" s="61" t="str">
        <f t="shared" si="565"/>
        <v/>
      </c>
      <c r="M5992" s="61">
        <f t="shared" si="563"/>
        <v>29.599999999987858</v>
      </c>
      <c r="N5992" s="59" t="str">
        <f t="shared" si="561"/>
        <v/>
      </c>
      <c r="O5992" s="59" t="str">
        <f t="shared" si="562"/>
        <v/>
      </c>
    </row>
    <row r="5993" spans="1:15" ht="12.5" customHeight="1" x14ac:dyDescent="0.35">
      <c r="A5993" s="2">
        <v>121</v>
      </c>
      <c r="B5993" s="2" t="s">
        <v>54</v>
      </c>
      <c r="C5993" s="69">
        <v>252.0146</v>
      </c>
      <c r="D5993" t="s">
        <v>50</v>
      </c>
      <c r="E5993" s="2" t="s">
        <v>44</v>
      </c>
      <c r="F5993" s="2" t="s">
        <v>55</v>
      </c>
      <c r="G5993" s="2"/>
      <c r="H5993" s="2" t="str">
        <f>IF(OR(G5993="",G5994="",G5995="",G5996=""),"",(SUMIF(A5993:A$7000,A5993,G5993:G$7000)))</f>
        <v/>
      </c>
      <c r="I5993" s="55" t="str">
        <f t="shared" si="564"/>
        <v/>
      </c>
      <c r="J5993" s="61" t="str">
        <f t="shared" si="560"/>
        <v/>
      </c>
      <c r="K5993" s="55">
        <f t="array" ref="K5993">(MAX(IF($A5993=InsertVoiceSwitchActivateLOG!A$1:A$7000,InsertVoiceSwitchActivateLOG!H$1:H$7000,0)))</f>
        <v>0</v>
      </c>
      <c r="L5993" s="55" t="str">
        <f t="shared" si="565"/>
        <v/>
      </c>
      <c r="M5993" s="55">
        <f t="shared" si="563"/>
        <v>38.70000000000573</v>
      </c>
      <c r="N5993" s="59" t="str">
        <f t="shared" si="561"/>
        <v/>
      </c>
      <c r="O5993" s="59" t="str">
        <f t="shared" si="562"/>
        <v/>
      </c>
    </row>
    <row r="5994" spans="1:15" ht="12.5" customHeight="1" x14ac:dyDescent="0.35">
      <c r="A5994" s="61">
        <v>121</v>
      </c>
      <c r="B5994" s="61" t="s">
        <v>54</v>
      </c>
      <c r="C5994" s="70">
        <v>252.0393</v>
      </c>
      <c r="D5994" s="59" t="s">
        <v>50</v>
      </c>
      <c r="E5994" s="61" t="s">
        <v>44</v>
      </c>
      <c r="F5994" s="61" t="s">
        <v>55</v>
      </c>
      <c r="G5994" s="61"/>
      <c r="H5994" s="61" t="str">
        <f>IF(OR(G5994="",G5995="",G5996="",G5997=""),"",(SUMIF(A5994:A$7000,A5994,G5994:G$7000)))</f>
        <v/>
      </c>
      <c r="I5994" s="61" t="str">
        <f t="shared" si="564"/>
        <v/>
      </c>
      <c r="J5994" s="61" t="str">
        <f t="shared" si="560"/>
        <v/>
      </c>
      <c r="K5994" s="61">
        <f t="array" ref="K5994">(MAX(IF($A5994=InsertVoiceSwitchActivateLOG!A$1:A$7000,InsertVoiceSwitchActivateLOG!H$1:H$7000,0)))</f>
        <v>0</v>
      </c>
      <c r="L5994" s="61" t="str">
        <f t="shared" si="565"/>
        <v/>
      </c>
      <c r="M5994" s="61">
        <f t="shared" si="563"/>
        <v>24.699999999995725</v>
      </c>
      <c r="N5994" s="59" t="str">
        <f t="shared" si="561"/>
        <v/>
      </c>
      <c r="O5994" s="59" t="str">
        <f t="shared" si="562"/>
        <v/>
      </c>
    </row>
    <row r="5995" spans="1:15" ht="12.5" customHeight="1" x14ac:dyDescent="0.35">
      <c r="A5995" s="2">
        <v>121</v>
      </c>
      <c r="B5995" s="2" t="s">
        <v>54</v>
      </c>
      <c r="C5995" s="69">
        <v>252.06120000000001</v>
      </c>
      <c r="D5995" t="s">
        <v>50</v>
      </c>
      <c r="E5995" s="2" t="s">
        <v>44</v>
      </c>
      <c r="F5995" s="2" t="s">
        <v>55</v>
      </c>
      <c r="G5995" s="2"/>
      <c r="H5995" s="2" t="str">
        <f>IF(OR(G5995="",G5996="",G5997="",G5998=""),"",(SUMIF(A5995:A$7000,A5995,G5995:G$7000)))</f>
        <v/>
      </c>
      <c r="I5995" s="55" t="str">
        <f t="shared" si="564"/>
        <v/>
      </c>
      <c r="J5995" s="61" t="str">
        <f t="shared" si="560"/>
        <v/>
      </c>
      <c r="K5995" s="55">
        <f t="array" ref="K5995">(MAX(IF($A5995=InsertVoiceSwitchActivateLOG!A$1:A$7000,InsertVoiceSwitchActivateLOG!H$1:H$7000,0)))</f>
        <v>0</v>
      </c>
      <c r="L5995" s="55" t="str">
        <f t="shared" si="565"/>
        <v/>
      </c>
      <c r="M5995" s="55">
        <f t="shared" si="563"/>
        <v>21.900000000016462</v>
      </c>
      <c r="N5995" s="59" t="str">
        <f t="shared" si="561"/>
        <v/>
      </c>
      <c r="O5995" s="59" t="str">
        <f t="shared" si="562"/>
        <v/>
      </c>
    </row>
    <row r="5996" spans="1:15" ht="12.5" customHeight="1" x14ac:dyDescent="0.35">
      <c r="A5996" s="61">
        <v>121</v>
      </c>
      <c r="B5996" s="61" t="s">
        <v>54</v>
      </c>
      <c r="C5996" s="70">
        <v>252.0865</v>
      </c>
      <c r="D5996" s="59" t="s">
        <v>50</v>
      </c>
      <c r="E5996" s="61" t="s">
        <v>44</v>
      </c>
      <c r="F5996" s="61" t="s">
        <v>55</v>
      </c>
      <c r="G5996" s="61"/>
      <c r="H5996" s="61" t="str">
        <f>IF(OR(G5996="",G5997="",G5998="",G5999=""),"",(SUMIF(A5996:A$7000,A5996,G5996:G$7000)))</f>
        <v/>
      </c>
      <c r="I5996" s="61" t="str">
        <f t="shared" si="564"/>
        <v/>
      </c>
      <c r="J5996" s="61" t="str">
        <f t="shared" si="560"/>
        <v/>
      </c>
      <c r="K5996" s="61">
        <f t="array" ref="K5996">(MAX(IF($A5996=InsertVoiceSwitchActivateLOG!A$1:A$7000,InsertVoiceSwitchActivateLOG!H$1:H$7000,0)))</f>
        <v>0</v>
      </c>
      <c r="L5996" s="61" t="str">
        <f t="shared" si="565"/>
        <v/>
      </c>
      <c r="M5996" s="61">
        <f t="shared" si="563"/>
        <v>25.299999999987222</v>
      </c>
      <c r="N5996" s="59" t="str">
        <f t="shared" si="561"/>
        <v/>
      </c>
      <c r="O5996" s="59" t="str">
        <f t="shared" si="562"/>
        <v/>
      </c>
    </row>
    <row r="5997" spans="1:15" ht="12.5" customHeight="1" x14ac:dyDescent="0.35">
      <c r="A5997" s="2">
        <v>121</v>
      </c>
      <c r="B5997" s="2" t="s">
        <v>54</v>
      </c>
      <c r="C5997" s="69">
        <v>252.11410000000001</v>
      </c>
      <c r="D5997" t="s">
        <v>50</v>
      </c>
      <c r="E5997" s="2" t="s">
        <v>44</v>
      </c>
      <c r="F5997" s="2" t="s">
        <v>55</v>
      </c>
      <c r="G5997" s="2"/>
      <c r="H5997" s="2" t="str">
        <f>IF(OR(G5997="",G5998="",G5999="",G6000=""),"",(SUMIF(A5997:A$7000,A5997,G5997:G$7000)))</f>
        <v/>
      </c>
      <c r="I5997" s="55" t="str">
        <f t="shared" si="564"/>
        <v/>
      </c>
      <c r="J5997" s="61" t="str">
        <f t="shared" si="560"/>
        <v/>
      </c>
      <c r="K5997" s="55">
        <f t="array" ref="K5997">(MAX(IF($A5997=InsertVoiceSwitchActivateLOG!A$1:A$7000,InsertVoiceSwitchActivateLOG!H$1:H$7000,0)))</f>
        <v>0</v>
      </c>
      <c r="L5997" s="55" t="str">
        <f t="shared" si="565"/>
        <v/>
      </c>
      <c r="M5997" s="55">
        <f t="shared" si="563"/>
        <v>27.60000000000673</v>
      </c>
      <c r="N5997" s="59" t="str">
        <f t="shared" si="561"/>
        <v/>
      </c>
      <c r="O5997" s="59" t="str">
        <f t="shared" si="562"/>
        <v/>
      </c>
    </row>
    <row r="5998" spans="1:15" ht="12.5" customHeight="1" x14ac:dyDescent="0.35">
      <c r="A5998" s="61">
        <v>121</v>
      </c>
      <c r="B5998" s="61" t="s">
        <v>54</v>
      </c>
      <c r="C5998" s="70">
        <v>252.14160000000001</v>
      </c>
      <c r="D5998" s="59" t="s">
        <v>50</v>
      </c>
      <c r="E5998" s="61" t="s">
        <v>44</v>
      </c>
      <c r="F5998" s="61" t="s">
        <v>55</v>
      </c>
      <c r="G5998" s="61"/>
      <c r="H5998" s="61" t="str">
        <f>IF(OR(G5998="",G5999="",G6000="",G6001=""),"",(SUMIF(A5998:A$7000,A5998,G5998:G$7000)))</f>
        <v/>
      </c>
      <c r="I5998" s="61" t="str">
        <f t="shared" si="564"/>
        <v/>
      </c>
      <c r="J5998" s="61" t="str">
        <f t="shared" si="560"/>
        <v/>
      </c>
      <c r="K5998" s="61">
        <f t="array" ref="K5998">(MAX(IF($A5998=InsertVoiceSwitchActivateLOG!A$1:A$7000,InsertVoiceSwitchActivateLOG!H$1:H$7000,0)))</f>
        <v>0</v>
      </c>
      <c r="L5998" s="61" t="str">
        <f t="shared" si="565"/>
        <v/>
      </c>
      <c r="M5998" s="61">
        <f t="shared" si="563"/>
        <v>27.500000000003411</v>
      </c>
      <c r="N5998" s="59" t="str">
        <f t="shared" si="561"/>
        <v/>
      </c>
      <c r="O5998" s="59" t="str">
        <f t="shared" si="562"/>
        <v/>
      </c>
    </row>
    <row r="5999" spans="1:15" ht="12.5" customHeight="1" x14ac:dyDescent="0.35">
      <c r="A5999" s="2">
        <v>121</v>
      </c>
      <c r="B5999" s="2" t="s">
        <v>54</v>
      </c>
      <c r="C5999" s="69">
        <v>252.16980000000001</v>
      </c>
      <c r="D5999" t="s">
        <v>50</v>
      </c>
      <c r="E5999" s="2" t="s">
        <v>44</v>
      </c>
      <c r="F5999" s="2" t="s">
        <v>55</v>
      </c>
      <c r="G5999" s="2"/>
      <c r="H5999" s="2" t="str">
        <f>IF(OR(G5999="",G6000="",G6001="",G6002=""),"",(SUMIF(A5999:A$7000,A5999,G5999:G$7000)))</f>
        <v/>
      </c>
      <c r="I5999" s="55" t="str">
        <f t="shared" si="564"/>
        <v/>
      </c>
      <c r="J5999" s="61" t="str">
        <f t="shared" si="560"/>
        <v/>
      </c>
      <c r="K5999" s="55">
        <f t="array" ref="K5999">(MAX(IF($A5999=InsertVoiceSwitchActivateLOG!A$1:A$7000,InsertVoiceSwitchActivateLOG!H$1:H$7000,0)))</f>
        <v>0</v>
      </c>
      <c r="L5999" s="55" t="str">
        <f t="shared" si="565"/>
        <v/>
      </c>
      <c r="M5999" s="55">
        <f t="shared" si="563"/>
        <v>28.199999999998226</v>
      </c>
      <c r="N5999" s="59" t="str">
        <f t="shared" si="561"/>
        <v/>
      </c>
      <c r="O5999" s="59" t="str">
        <f t="shared" si="562"/>
        <v/>
      </c>
    </row>
    <row r="6000" spans="1:15" ht="12.5" customHeight="1" x14ac:dyDescent="0.35">
      <c r="A6000" s="61">
        <v>121</v>
      </c>
      <c r="B6000" s="61" t="s">
        <v>54</v>
      </c>
      <c r="C6000" s="70">
        <v>252.197</v>
      </c>
      <c r="D6000" s="59" t="s">
        <v>50</v>
      </c>
      <c r="E6000" s="61" t="s">
        <v>44</v>
      </c>
      <c r="F6000" s="61" t="s">
        <v>55</v>
      </c>
      <c r="G6000" s="61"/>
      <c r="H6000" s="61" t="str">
        <f>IF(OR(G6000="",G6001="",G6002="",G6003=""),"",(SUMIF(A6000:A$7000,A6000,G6000:G$7000)))</f>
        <v/>
      </c>
      <c r="I6000" s="61" t="str">
        <f t="shared" si="564"/>
        <v/>
      </c>
      <c r="J6000" s="61" t="str">
        <f t="shared" si="560"/>
        <v/>
      </c>
      <c r="K6000" s="61">
        <f t="array" ref="K6000">(MAX(IF($A6000=InsertVoiceSwitchActivateLOG!A$1:A$7000,InsertVoiceSwitchActivateLOG!H$1:H$7000,0)))</f>
        <v>0</v>
      </c>
      <c r="L6000" s="61" t="str">
        <f t="shared" si="565"/>
        <v/>
      </c>
      <c r="M6000" s="61">
        <f t="shared" si="563"/>
        <v>27.199999999993452</v>
      </c>
      <c r="N6000" s="59" t="str">
        <f t="shared" si="561"/>
        <v/>
      </c>
      <c r="O6000" s="59" t="str">
        <f t="shared" si="562"/>
        <v/>
      </c>
    </row>
    <row r="6001" spans="1:15" ht="12.5" customHeight="1" x14ac:dyDescent="0.35">
      <c r="A6001" s="2">
        <v>121</v>
      </c>
      <c r="B6001" s="2" t="s">
        <v>54</v>
      </c>
      <c r="C6001" s="69">
        <v>252.22659999999999</v>
      </c>
      <c r="D6001" t="s">
        <v>50</v>
      </c>
      <c r="E6001" s="2" t="s">
        <v>44</v>
      </c>
      <c r="F6001" s="2" t="s">
        <v>55</v>
      </c>
      <c r="G6001" s="2"/>
      <c r="H6001" s="2" t="str">
        <f>IF(OR(G6001="",G6002="",G6003="",G6004=""),"",(SUMIF(A6001:A$7000,A6001,G6001:G$7000)))</f>
        <v/>
      </c>
      <c r="I6001" s="55" t="str">
        <f t="shared" si="564"/>
        <v/>
      </c>
      <c r="J6001" s="61" t="str">
        <f t="shared" si="560"/>
        <v/>
      </c>
      <c r="K6001" s="55">
        <f t="array" ref="K6001">(MAX(IF($A6001=InsertVoiceSwitchActivateLOG!A$1:A$7000,InsertVoiceSwitchActivateLOG!H$1:H$7000,0)))</f>
        <v>0</v>
      </c>
      <c r="L6001" s="55" t="str">
        <f t="shared" si="565"/>
        <v/>
      </c>
      <c r="M6001" s="55">
        <f t="shared" si="563"/>
        <v>29.599999999987858</v>
      </c>
      <c r="N6001" s="59" t="str">
        <f t="shared" si="561"/>
        <v/>
      </c>
      <c r="O6001" s="59" t="str">
        <f t="shared" si="562"/>
        <v/>
      </c>
    </row>
    <row r="6002" spans="1:15" ht="12.5" customHeight="1" x14ac:dyDescent="0.35">
      <c r="A6002" s="61">
        <v>121</v>
      </c>
      <c r="B6002" s="61" t="s">
        <v>54</v>
      </c>
      <c r="C6002" s="70">
        <v>252.25700000000001</v>
      </c>
      <c r="D6002" s="59" t="s">
        <v>50</v>
      </c>
      <c r="E6002" s="61" t="s">
        <v>44</v>
      </c>
      <c r="F6002" s="61" t="s">
        <v>55</v>
      </c>
      <c r="G6002" s="61"/>
      <c r="H6002" s="61" t="str">
        <f>IF(OR(G6002="",G6003="",G6004="",G6005=""),"",(SUMIF(A6002:A$7000,A6002,G6002:G$7000)))</f>
        <v/>
      </c>
      <c r="I6002" s="61" t="str">
        <f t="shared" si="564"/>
        <v/>
      </c>
      <c r="J6002" s="61" t="str">
        <f t="shared" si="560"/>
        <v/>
      </c>
      <c r="K6002" s="61">
        <f t="array" ref="K6002">(MAX(IF($A6002=InsertVoiceSwitchActivateLOG!A$1:A$7000,InsertVoiceSwitchActivateLOG!H$1:H$7000,0)))</f>
        <v>0</v>
      </c>
      <c r="L6002" s="61" t="str">
        <f t="shared" si="565"/>
        <v/>
      </c>
      <c r="M6002" s="61">
        <f t="shared" si="563"/>
        <v>30.400000000014415</v>
      </c>
      <c r="N6002" s="59" t="str">
        <f t="shared" si="561"/>
        <v/>
      </c>
      <c r="O6002" s="59" t="str">
        <f t="shared" si="562"/>
        <v/>
      </c>
    </row>
    <row r="6003" spans="1:15" ht="12.5" customHeight="1" x14ac:dyDescent="0.35">
      <c r="A6003" s="2">
        <v>121</v>
      </c>
      <c r="B6003" s="2" t="s">
        <v>54</v>
      </c>
      <c r="C6003" s="69">
        <v>252.29169999999999</v>
      </c>
      <c r="D6003" t="s">
        <v>50</v>
      </c>
      <c r="E6003" s="2" t="s">
        <v>44</v>
      </c>
      <c r="F6003" s="2" t="s">
        <v>55</v>
      </c>
      <c r="G6003" s="2"/>
      <c r="H6003" s="2" t="str">
        <f>IF(OR(G6003="",G6004="",G6005="",G6006=""),"",(SUMIF(A6003:A$7000,A6003,G6003:G$7000)))</f>
        <v/>
      </c>
      <c r="I6003" s="55" t="str">
        <f t="shared" si="564"/>
        <v/>
      </c>
      <c r="J6003" s="61" t="str">
        <f t="shared" si="560"/>
        <v/>
      </c>
      <c r="K6003" s="55">
        <f t="array" ref="K6003">(MAX(IF($A6003=InsertVoiceSwitchActivateLOG!A$1:A$7000,InsertVoiceSwitchActivateLOG!H$1:H$7000,0)))</f>
        <v>0</v>
      </c>
      <c r="L6003" s="55" t="str">
        <f t="shared" si="565"/>
        <v/>
      </c>
      <c r="M6003" s="55">
        <f t="shared" si="563"/>
        <v>34.69999999998663</v>
      </c>
      <c r="N6003" s="59" t="str">
        <f t="shared" si="561"/>
        <v/>
      </c>
      <c r="O6003" s="59" t="str">
        <f t="shared" si="562"/>
        <v/>
      </c>
    </row>
    <row r="6004" spans="1:15" ht="12.5" customHeight="1" x14ac:dyDescent="0.35">
      <c r="A6004" s="61">
        <v>121</v>
      </c>
      <c r="B6004" s="61" t="s">
        <v>54</v>
      </c>
      <c r="C6004" s="70">
        <v>252.328</v>
      </c>
      <c r="D6004" s="59" t="s">
        <v>50</v>
      </c>
      <c r="E6004" s="61" t="s">
        <v>44</v>
      </c>
      <c r="F6004" s="61" t="s">
        <v>55</v>
      </c>
      <c r="G6004" s="61"/>
      <c r="H6004" s="61" t="str">
        <f>IF(OR(G6004="",G6005="",G6006="",G6007=""),"",(SUMIF(A6004:A$7000,A6004,G6004:G$7000)))</f>
        <v/>
      </c>
      <c r="I6004" s="61" t="str">
        <f t="shared" si="564"/>
        <v/>
      </c>
      <c r="J6004" s="61" t="str">
        <f t="shared" si="560"/>
        <v/>
      </c>
      <c r="K6004" s="61">
        <f t="array" ref="K6004">(MAX(IF($A6004=InsertVoiceSwitchActivateLOG!A$1:A$7000,InsertVoiceSwitchActivateLOG!H$1:H$7000,0)))</f>
        <v>0</v>
      </c>
      <c r="L6004" s="61" t="str">
        <f t="shared" si="565"/>
        <v/>
      </c>
      <c r="M6004" s="61">
        <f t="shared" si="563"/>
        <v>36.300000000011323</v>
      </c>
      <c r="N6004" s="59" t="str">
        <f t="shared" si="561"/>
        <v/>
      </c>
      <c r="O6004" s="59" t="str">
        <f t="shared" si="562"/>
        <v/>
      </c>
    </row>
    <row r="6005" spans="1:15" ht="12.5" customHeight="1" x14ac:dyDescent="0.35">
      <c r="A6005" s="2">
        <v>121</v>
      </c>
      <c r="B6005" s="2" t="s">
        <v>54</v>
      </c>
      <c r="C6005" s="69">
        <v>252.3554</v>
      </c>
      <c r="D6005" t="s">
        <v>50</v>
      </c>
      <c r="E6005" s="2" t="s">
        <v>44</v>
      </c>
      <c r="F6005" s="2" t="s">
        <v>55</v>
      </c>
      <c r="G6005" s="2"/>
      <c r="H6005" s="2" t="str">
        <f>IF(OR(G6005="",G6006="",G6007="",G6008=""),"",(SUMIF(A6005:A$7000,A6005,G6005:G$7000)))</f>
        <v/>
      </c>
      <c r="I6005" s="55" t="str">
        <f t="shared" si="564"/>
        <v/>
      </c>
      <c r="J6005" s="61" t="str">
        <f t="shared" si="560"/>
        <v/>
      </c>
      <c r="K6005" s="55">
        <f t="array" ref="K6005">(MAX(IF($A6005=InsertVoiceSwitchActivateLOG!A$1:A$7000,InsertVoiceSwitchActivateLOG!H$1:H$7000,0)))</f>
        <v>0</v>
      </c>
      <c r="L6005" s="55" t="str">
        <f t="shared" si="565"/>
        <v/>
      </c>
      <c r="M6005" s="55">
        <f t="shared" si="563"/>
        <v>27.400000000000091</v>
      </c>
      <c r="N6005" s="59" t="str">
        <f t="shared" si="561"/>
        <v/>
      </c>
      <c r="O6005" s="59" t="str">
        <f t="shared" si="562"/>
        <v/>
      </c>
    </row>
    <row r="6006" spans="1:15" ht="12.5" customHeight="1" x14ac:dyDescent="0.35">
      <c r="A6006" s="61">
        <v>121</v>
      </c>
      <c r="B6006" s="61" t="s">
        <v>54</v>
      </c>
      <c r="C6006" s="70">
        <v>252.38669999999999</v>
      </c>
      <c r="D6006" s="59" t="s">
        <v>50</v>
      </c>
      <c r="E6006" s="61" t="s">
        <v>44</v>
      </c>
      <c r="F6006" s="61" t="s">
        <v>55</v>
      </c>
      <c r="G6006" s="61"/>
      <c r="H6006" s="61" t="str">
        <f>IF(OR(G6006="",G6007="",G6008="",G6009=""),"",(SUMIF(A6006:A$7000,A6006,G6006:G$7000)))</f>
        <v/>
      </c>
      <c r="I6006" s="61" t="str">
        <f t="shared" si="564"/>
        <v/>
      </c>
      <c r="J6006" s="61" t="str">
        <f t="shared" si="560"/>
        <v/>
      </c>
      <c r="K6006" s="61">
        <f t="array" ref="K6006">(MAX(IF($A6006=InsertVoiceSwitchActivateLOG!A$1:A$7000,InsertVoiceSwitchActivateLOG!H$1:H$7000,0)))</f>
        <v>0</v>
      </c>
      <c r="L6006" s="61" t="str">
        <f t="shared" si="565"/>
        <v/>
      </c>
      <c r="M6006" s="61">
        <f t="shared" si="563"/>
        <v>31.299999999987449</v>
      </c>
      <c r="N6006" s="59" t="str">
        <f t="shared" si="561"/>
        <v/>
      </c>
      <c r="O6006" s="59" t="str">
        <f t="shared" si="562"/>
        <v/>
      </c>
    </row>
    <row r="6007" spans="1:15" ht="12.5" customHeight="1" x14ac:dyDescent="0.35">
      <c r="A6007" s="2">
        <v>121</v>
      </c>
      <c r="B6007" s="2" t="s">
        <v>54</v>
      </c>
      <c r="C6007" s="69">
        <v>252.40870000000001</v>
      </c>
      <c r="D6007" t="s">
        <v>50</v>
      </c>
      <c r="E6007" s="2" t="s">
        <v>44</v>
      </c>
      <c r="F6007" s="2" t="s">
        <v>55</v>
      </c>
      <c r="G6007" s="2"/>
      <c r="H6007" s="2" t="str">
        <f>IF(OR(G6007="",G6008="",G6009="",G6010=""),"",(SUMIF(A6007:A$7000,A6007,G6007:G$7000)))</f>
        <v/>
      </c>
      <c r="I6007" s="55" t="str">
        <f t="shared" si="564"/>
        <v/>
      </c>
      <c r="J6007" s="61" t="str">
        <f t="shared" si="560"/>
        <v/>
      </c>
      <c r="K6007" s="55">
        <f t="array" ref="K6007">(MAX(IF($A6007=InsertVoiceSwitchActivateLOG!A$1:A$7000,InsertVoiceSwitchActivateLOG!H$1:H$7000,0)))</f>
        <v>0</v>
      </c>
      <c r="L6007" s="55" t="str">
        <f t="shared" si="565"/>
        <v/>
      </c>
      <c r="M6007" s="55">
        <f t="shared" si="563"/>
        <v>22.000000000019782</v>
      </c>
      <c r="N6007" s="59" t="str">
        <f t="shared" si="561"/>
        <v/>
      </c>
      <c r="O6007" s="59" t="str">
        <f t="shared" si="562"/>
        <v/>
      </c>
    </row>
    <row r="6008" spans="1:15" ht="12.5" customHeight="1" x14ac:dyDescent="0.35">
      <c r="A6008" s="61">
        <v>121</v>
      </c>
      <c r="B6008" s="61" t="s">
        <v>54</v>
      </c>
      <c r="C6008" s="70">
        <v>252.4314</v>
      </c>
      <c r="D6008" s="59" t="s">
        <v>50</v>
      </c>
      <c r="E6008" s="61" t="s">
        <v>44</v>
      </c>
      <c r="F6008" s="61" t="s">
        <v>55</v>
      </c>
      <c r="G6008" s="61"/>
      <c r="H6008" s="61" t="str">
        <f>IF(OR(G6008="",G6009="",G6010="",G6011=""),"",(SUMIF(A6008:A$7000,A6008,G6008:G$7000)))</f>
        <v/>
      </c>
      <c r="I6008" s="61" t="str">
        <f t="shared" si="564"/>
        <v/>
      </c>
      <c r="J6008" s="61" t="str">
        <f t="shared" si="560"/>
        <v/>
      </c>
      <c r="K6008" s="61">
        <f t="array" ref="K6008">(MAX(IF($A6008=InsertVoiceSwitchActivateLOG!A$1:A$7000,InsertVoiceSwitchActivateLOG!H$1:H$7000,0)))</f>
        <v>0</v>
      </c>
      <c r="L6008" s="61" t="str">
        <f t="shared" si="565"/>
        <v/>
      </c>
      <c r="M6008" s="61">
        <f t="shared" si="563"/>
        <v>22.699999999986176</v>
      </c>
      <c r="N6008" s="59" t="str">
        <f t="shared" si="561"/>
        <v/>
      </c>
      <c r="O6008" s="59" t="str">
        <f t="shared" si="562"/>
        <v/>
      </c>
    </row>
    <row r="6009" spans="1:15" ht="12.5" customHeight="1" x14ac:dyDescent="0.35">
      <c r="A6009" s="2">
        <v>121</v>
      </c>
      <c r="B6009" s="2" t="s">
        <v>54</v>
      </c>
      <c r="C6009" s="69">
        <v>252.45400000000001</v>
      </c>
      <c r="D6009" t="s">
        <v>50</v>
      </c>
      <c r="E6009" s="2" t="s">
        <v>44</v>
      </c>
      <c r="F6009" s="2" t="s">
        <v>55</v>
      </c>
      <c r="G6009" s="2"/>
      <c r="H6009" s="2" t="str">
        <f>IF(OR(G6009="",G6010="",G6011="",G6012=""),"",(SUMIF(A6009:A$7000,A6009,G6009:G$7000)))</f>
        <v/>
      </c>
      <c r="I6009" s="55" t="str">
        <f t="shared" si="564"/>
        <v/>
      </c>
      <c r="J6009" s="61" t="str">
        <f t="shared" si="560"/>
        <v/>
      </c>
      <c r="K6009" s="55">
        <f t="array" ref="K6009">(MAX(IF($A6009=InsertVoiceSwitchActivateLOG!A$1:A$7000,InsertVoiceSwitchActivateLOG!H$1:H$7000,0)))</f>
        <v>0</v>
      </c>
      <c r="L6009" s="55" t="str">
        <f t="shared" si="565"/>
        <v/>
      </c>
      <c r="M6009" s="55">
        <f t="shared" si="563"/>
        <v>22.600000000011278</v>
      </c>
      <c r="N6009" s="59" t="str">
        <f t="shared" si="561"/>
        <v/>
      </c>
      <c r="O6009" s="59" t="str">
        <f t="shared" si="562"/>
        <v/>
      </c>
    </row>
    <row r="6010" spans="1:15" ht="12.5" customHeight="1" x14ac:dyDescent="0.35">
      <c r="A6010" s="61">
        <v>121</v>
      </c>
      <c r="B6010" s="61" t="s">
        <v>54</v>
      </c>
      <c r="C6010" s="70">
        <v>252.4761</v>
      </c>
      <c r="D6010" s="59" t="s">
        <v>50</v>
      </c>
      <c r="E6010" s="61" t="s">
        <v>44</v>
      </c>
      <c r="F6010" s="61" t="s">
        <v>55</v>
      </c>
      <c r="G6010" s="61">
        <v>1E-4</v>
      </c>
      <c r="H6010" s="61" t="str">
        <f>IF(OR(G6010="",G6011="",G6012="",G6013=""),"",(SUMIF(A6010:A$7000,A6010,G6010:G$7000)))</f>
        <v/>
      </c>
      <c r="I6010" s="61" t="str">
        <f t="shared" si="564"/>
        <v/>
      </c>
      <c r="J6010" s="61" t="str">
        <f t="shared" si="560"/>
        <v/>
      </c>
      <c r="K6010" s="61">
        <f t="array" ref="K6010">(MAX(IF($A6010=InsertVoiceSwitchActivateLOG!A$1:A$7000,InsertVoiceSwitchActivateLOG!H$1:H$7000,0)))</f>
        <v>0</v>
      </c>
      <c r="L6010" s="61" t="str">
        <f t="shared" si="565"/>
        <v/>
      </c>
      <c r="M6010" s="61">
        <f t="shared" si="563"/>
        <v>22.099999999994679</v>
      </c>
      <c r="N6010" s="59" t="str">
        <f t="shared" si="561"/>
        <v/>
      </c>
      <c r="O6010" s="59" t="str">
        <f t="shared" si="562"/>
        <v/>
      </c>
    </row>
    <row r="6011" spans="1:15" ht="12.5" customHeight="1" x14ac:dyDescent="0.35">
      <c r="A6011" s="2">
        <v>121</v>
      </c>
      <c r="B6011" s="2" t="s">
        <v>54</v>
      </c>
      <c r="C6011" s="69">
        <v>252.5025</v>
      </c>
      <c r="D6011" t="s">
        <v>50</v>
      </c>
      <c r="E6011" s="2" t="s">
        <v>44</v>
      </c>
      <c r="F6011" s="2" t="s">
        <v>55</v>
      </c>
      <c r="G6011" s="2"/>
      <c r="H6011" s="2" t="str">
        <f>IF(OR(G6011="",G6012="",G6013="",G6014=""),"",(SUMIF(A6011:A$7000,A6011,G6011:G$7000)))</f>
        <v/>
      </c>
      <c r="I6011" s="55" t="str">
        <f t="shared" si="564"/>
        <v/>
      </c>
      <c r="J6011" s="61" t="str">
        <f t="shared" si="560"/>
        <v/>
      </c>
      <c r="K6011" s="55">
        <f t="array" ref="K6011">(MAX(IF($A6011=InsertVoiceSwitchActivateLOG!A$1:A$7000,InsertVoiceSwitchActivateLOG!H$1:H$7000,0)))</f>
        <v>0</v>
      </c>
      <c r="L6011" s="55" t="str">
        <f t="shared" si="565"/>
        <v/>
      </c>
      <c r="M6011" s="55">
        <f t="shared" si="563"/>
        <v>26.399999999995316</v>
      </c>
      <c r="N6011" s="59" t="str">
        <f t="shared" si="561"/>
        <v/>
      </c>
      <c r="O6011" s="59" t="str">
        <f t="shared" si="562"/>
        <v/>
      </c>
    </row>
    <row r="6012" spans="1:15" ht="12.5" customHeight="1" x14ac:dyDescent="0.35">
      <c r="A6012" s="61">
        <v>121</v>
      </c>
      <c r="B6012" s="61" t="s">
        <v>54</v>
      </c>
      <c r="C6012" s="70">
        <v>252.52539999999999</v>
      </c>
      <c r="D6012" s="59" t="s">
        <v>50</v>
      </c>
      <c r="E6012" s="61" t="s">
        <v>44</v>
      </c>
      <c r="F6012" s="61" t="s">
        <v>55</v>
      </c>
      <c r="G6012" s="61">
        <v>1E-4</v>
      </c>
      <c r="H6012" s="61" t="str">
        <f>IF(OR(G6012="",G6013="",G6014="",G6015=""),"",(SUMIF(A6012:A$7000,A6012,G6012:G$7000)))</f>
        <v/>
      </c>
      <c r="I6012" s="61" t="str">
        <f t="shared" si="564"/>
        <v/>
      </c>
      <c r="J6012" s="61" t="str">
        <f t="shared" si="560"/>
        <v/>
      </c>
      <c r="K6012" s="61">
        <f t="array" ref="K6012">(MAX(IF($A6012=InsertVoiceSwitchActivateLOG!A$1:A$7000,InsertVoiceSwitchActivateLOG!H$1:H$7000,0)))</f>
        <v>0</v>
      </c>
      <c r="L6012" s="61" t="str">
        <f t="shared" si="565"/>
        <v/>
      </c>
      <c r="M6012" s="61">
        <f t="shared" si="563"/>
        <v>22.899999999992815</v>
      </c>
      <c r="N6012" s="59" t="str">
        <f t="shared" si="561"/>
        <v/>
      </c>
      <c r="O6012" s="59" t="str">
        <f t="shared" si="562"/>
        <v/>
      </c>
    </row>
    <row r="6013" spans="1:15" ht="12.5" customHeight="1" x14ac:dyDescent="0.35">
      <c r="A6013" s="2">
        <v>121</v>
      </c>
      <c r="B6013" s="2" t="s">
        <v>54</v>
      </c>
      <c r="C6013" s="69">
        <v>252.54689999999999</v>
      </c>
      <c r="D6013" t="s">
        <v>50</v>
      </c>
      <c r="E6013" s="2" t="s">
        <v>44</v>
      </c>
      <c r="F6013" s="2" t="s">
        <v>55</v>
      </c>
      <c r="G6013" s="2"/>
      <c r="H6013" s="2" t="str">
        <f>IF(OR(G6013="",G6014="",G6015="",G6016=""),"",(SUMIF(A6013:A$7000,A6013,G6013:G$7000)))</f>
        <v/>
      </c>
      <c r="I6013" s="55" t="str">
        <f t="shared" si="564"/>
        <v/>
      </c>
      <c r="J6013" s="61" t="str">
        <f t="shared" si="560"/>
        <v/>
      </c>
      <c r="K6013" s="55">
        <f t="array" ref="K6013">(MAX(IF($A6013=InsertVoiceSwitchActivateLOG!A$1:A$7000,InsertVoiceSwitchActivateLOG!H$1:H$7000,0)))</f>
        <v>0</v>
      </c>
      <c r="L6013" s="55" t="str">
        <f t="shared" si="565"/>
        <v/>
      </c>
      <c r="M6013" s="55">
        <f t="shared" si="563"/>
        <v>21.500000000003183</v>
      </c>
      <c r="N6013" s="59" t="str">
        <f t="shared" si="561"/>
        <v/>
      </c>
      <c r="O6013" s="59" t="str">
        <f t="shared" si="562"/>
        <v/>
      </c>
    </row>
    <row r="6014" spans="1:15" ht="12.5" customHeight="1" x14ac:dyDescent="0.35">
      <c r="A6014" s="61">
        <v>121</v>
      </c>
      <c r="B6014" s="61" t="s">
        <v>54</v>
      </c>
      <c r="C6014" s="70">
        <v>252.5702</v>
      </c>
      <c r="D6014" s="59" t="s">
        <v>50</v>
      </c>
      <c r="E6014" s="61" t="s">
        <v>44</v>
      </c>
      <c r="F6014" s="61" t="s">
        <v>55</v>
      </c>
      <c r="G6014" s="61"/>
      <c r="H6014" s="61" t="str">
        <f>IF(OR(G6014="",G6015="",G6016="",G6017=""),"",(SUMIF(A6014:A$7000,A6014,G6014:G$7000)))</f>
        <v/>
      </c>
      <c r="I6014" s="61" t="str">
        <f t="shared" si="564"/>
        <v/>
      </c>
      <c r="J6014" s="61" t="str">
        <f t="shared" si="560"/>
        <v/>
      </c>
      <c r="K6014" s="61">
        <f t="array" ref="K6014">(MAX(IF($A6014=InsertVoiceSwitchActivateLOG!A$1:A$7000,InsertVoiceSwitchActivateLOG!H$1:H$7000,0)))</f>
        <v>0</v>
      </c>
      <c r="L6014" s="61" t="str">
        <f t="shared" si="565"/>
        <v/>
      </c>
      <c r="M6014" s="61">
        <f t="shared" si="563"/>
        <v>23.300000000006094</v>
      </c>
      <c r="N6014" s="59" t="str">
        <f t="shared" si="561"/>
        <v/>
      </c>
      <c r="O6014" s="59" t="str">
        <f t="shared" si="562"/>
        <v/>
      </c>
    </row>
    <row r="6015" spans="1:15" ht="12.5" customHeight="1" x14ac:dyDescent="0.35">
      <c r="A6015" s="2">
        <v>121</v>
      </c>
      <c r="B6015" s="2" t="s">
        <v>54</v>
      </c>
      <c r="C6015" s="69">
        <v>252.5924</v>
      </c>
      <c r="D6015" t="s">
        <v>50</v>
      </c>
      <c r="E6015" s="2" t="s">
        <v>44</v>
      </c>
      <c r="F6015" s="2" t="s">
        <v>55</v>
      </c>
      <c r="G6015" s="2"/>
      <c r="H6015" s="2" t="str">
        <f>IF(OR(G6015="",G6016="",G6017="",G6018=""),"",(SUMIF(A6015:A$7000,A6015,G6015:G$7000)))</f>
        <v/>
      </c>
      <c r="I6015" s="55" t="str">
        <f t="shared" si="564"/>
        <v/>
      </c>
      <c r="J6015" s="61" t="str">
        <f t="shared" si="560"/>
        <v/>
      </c>
      <c r="K6015" s="55">
        <f t="array" ref="K6015">(MAX(IF($A6015=InsertVoiceSwitchActivateLOG!A$1:A$7000,InsertVoiceSwitchActivateLOG!H$1:H$7000,0)))</f>
        <v>0</v>
      </c>
      <c r="L6015" s="55" t="str">
        <f t="shared" si="565"/>
        <v/>
      </c>
      <c r="M6015" s="55">
        <f t="shared" si="563"/>
        <v>22.199999999997999</v>
      </c>
      <c r="N6015" s="59" t="str">
        <f t="shared" si="561"/>
        <v/>
      </c>
      <c r="O6015" s="59" t="str">
        <f t="shared" si="562"/>
        <v/>
      </c>
    </row>
    <row r="6016" spans="1:15" ht="12.5" customHeight="1" x14ac:dyDescent="0.35">
      <c r="A6016" s="61">
        <v>121</v>
      </c>
      <c r="B6016" s="61" t="s">
        <v>54</v>
      </c>
      <c r="C6016" s="70">
        <v>252.61689999999999</v>
      </c>
      <c r="D6016" s="59" t="s">
        <v>50</v>
      </c>
      <c r="E6016" s="61" t="s">
        <v>44</v>
      </c>
      <c r="F6016" s="61" t="s">
        <v>55</v>
      </c>
      <c r="G6016" s="61"/>
      <c r="H6016" s="61" t="str">
        <f>IF(OR(G6016="",G6017="",G6018="",G6019=""),"",(SUMIF(A6016:A$7000,A6016,G6016:G$7000)))</f>
        <v/>
      </c>
      <c r="I6016" s="61" t="str">
        <f t="shared" si="564"/>
        <v/>
      </c>
      <c r="J6016" s="61" t="str">
        <f t="shared" si="560"/>
        <v/>
      </c>
      <c r="K6016" s="61">
        <f t="array" ref="K6016">(MAX(IF($A6016=InsertVoiceSwitchActivateLOG!A$1:A$7000,InsertVoiceSwitchActivateLOG!H$1:H$7000,0)))</f>
        <v>0</v>
      </c>
      <c r="L6016" s="61" t="str">
        <f t="shared" si="565"/>
        <v/>
      </c>
      <c r="M6016" s="61">
        <f t="shared" si="563"/>
        <v>24.499999999989086</v>
      </c>
      <c r="N6016" s="59" t="str">
        <f t="shared" si="561"/>
        <v/>
      </c>
      <c r="O6016" s="59" t="str">
        <f t="shared" si="562"/>
        <v/>
      </c>
    </row>
    <row r="6017" spans="1:15" ht="12.5" customHeight="1" x14ac:dyDescent="0.35">
      <c r="A6017" s="2">
        <v>121</v>
      </c>
      <c r="B6017" s="2" t="s">
        <v>54</v>
      </c>
      <c r="C6017" s="69">
        <v>252.63679999999999</v>
      </c>
      <c r="D6017" t="s">
        <v>50</v>
      </c>
      <c r="E6017" s="2" t="s">
        <v>44</v>
      </c>
      <c r="F6017" s="2" t="s">
        <v>55</v>
      </c>
      <c r="G6017" s="2"/>
      <c r="H6017" s="2" t="str">
        <f>IF(OR(G6017="",G6018="",G6019="",G6020=""),"",(SUMIF(A6017:A$7000,A6017,G6017:G$7000)))</f>
        <v/>
      </c>
      <c r="I6017" s="55" t="str">
        <f t="shared" si="564"/>
        <v/>
      </c>
      <c r="J6017" s="61" t="str">
        <f t="shared" si="560"/>
        <v/>
      </c>
      <c r="K6017" s="55">
        <f t="array" ref="K6017">(MAX(IF($A6017=InsertVoiceSwitchActivateLOG!A$1:A$7000,InsertVoiceSwitchActivateLOG!H$1:H$7000,0)))</f>
        <v>0</v>
      </c>
      <c r="L6017" s="55" t="str">
        <f t="shared" si="565"/>
        <v/>
      </c>
      <c r="M6017" s="55">
        <f t="shared" si="563"/>
        <v>19.900000000006912</v>
      </c>
      <c r="N6017" s="59" t="str">
        <f t="shared" si="561"/>
        <v/>
      </c>
      <c r="O6017" s="59" t="str">
        <f t="shared" si="562"/>
        <v/>
      </c>
    </row>
    <row r="6018" spans="1:15" ht="12.5" customHeight="1" x14ac:dyDescent="0.35">
      <c r="A6018" s="61">
        <v>121</v>
      </c>
      <c r="B6018" s="61" t="s">
        <v>54</v>
      </c>
      <c r="C6018" s="70">
        <v>252.6592</v>
      </c>
      <c r="D6018" s="59" t="s">
        <v>50</v>
      </c>
      <c r="E6018" s="61" t="s">
        <v>44</v>
      </c>
      <c r="F6018" s="61" t="s">
        <v>55</v>
      </c>
      <c r="G6018" s="61"/>
      <c r="H6018" s="61" t="str">
        <f>IF(OR(G6018="",G6019="",G6020="",G6021=""),"",(SUMIF(A6018:A$7000,A6018,G6018:G$7000)))</f>
        <v/>
      </c>
      <c r="I6018" s="61" t="str">
        <f t="shared" si="564"/>
        <v/>
      </c>
      <c r="J6018" s="61" t="str">
        <f t="shared" si="560"/>
        <v/>
      </c>
      <c r="K6018" s="61">
        <f t="array" ref="K6018">(MAX(IF($A6018=InsertVoiceSwitchActivateLOG!A$1:A$7000,InsertVoiceSwitchActivateLOG!H$1:H$7000,0)))</f>
        <v>0</v>
      </c>
      <c r="L6018" s="61" t="str">
        <f t="shared" si="565"/>
        <v/>
      </c>
      <c r="M6018" s="61">
        <f t="shared" si="563"/>
        <v>22.400000000004638</v>
      </c>
      <c r="N6018" s="59" t="str">
        <f t="shared" si="561"/>
        <v/>
      </c>
      <c r="O6018" s="59" t="str">
        <f t="shared" si="562"/>
        <v/>
      </c>
    </row>
    <row r="6019" spans="1:15" ht="12.5" customHeight="1" x14ac:dyDescent="0.35">
      <c r="A6019" s="2">
        <v>121</v>
      </c>
      <c r="B6019" s="2" t="s">
        <v>54</v>
      </c>
      <c r="C6019" s="69">
        <v>252.69970000000001</v>
      </c>
      <c r="D6019" t="s">
        <v>50</v>
      </c>
      <c r="E6019" s="2" t="s">
        <v>44</v>
      </c>
      <c r="F6019" s="2" t="s">
        <v>55</v>
      </c>
      <c r="G6019" s="2"/>
      <c r="H6019" s="2" t="str">
        <f>IF(OR(G6019="",G6020="",G6021="",G6022=""),"",(SUMIF(A6019:A$7000,A6019,G6019:G$7000)))</f>
        <v/>
      </c>
      <c r="I6019" s="55" t="str">
        <f t="shared" si="564"/>
        <v/>
      </c>
      <c r="J6019" s="61" t="str">
        <f t="shared" si="560"/>
        <v/>
      </c>
      <c r="K6019" s="55">
        <f t="array" ref="K6019">(MAX(IF($A6019=InsertVoiceSwitchActivateLOG!A$1:A$7000,InsertVoiceSwitchActivateLOG!H$1:H$7000,0)))</f>
        <v>0</v>
      </c>
      <c r="L6019" s="55" t="str">
        <f t="shared" si="565"/>
        <v/>
      </c>
      <c r="M6019" s="55">
        <f t="shared" si="563"/>
        <v>40.50000000000864</v>
      </c>
      <c r="N6019" s="59" t="str">
        <f t="shared" si="561"/>
        <v/>
      </c>
      <c r="O6019" s="59" t="str">
        <f t="shared" si="562"/>
        <v/>
      </c>
    </row>
    <row r="6020" spans="1:15" ht="12.5" customHeight="1" x14ac:dyDescent="0.35">
      <c r="A6020" s="61">
        <v>121</v>
      </c>
      <c r="B6020" s="61" t="s">
        <v>54</v>
      </c>
      <c r="C6020" s="70">
        <v>252.74430000000001</v>
      </c>
      <c r="D6020" s="59" t="s">
        <v>50</v>
      </c>
      <c r="E6020" s="61" t="s">
        <v>44</v>
      </c>
      <c r="F6020" s="61" t="s">
        <v>55</v>
      </c>
      <c r="G6020" s="61"/>
      <c r="H6020" s="61" t="str">
        <f>IF(OR(G6020="",G6021="",G6022="",G6023=""),"",(SUMIF(A6020:A$7000,A6020,G6020:G$7000)))</f>
        <v/>
      </c>
      <c r="I6020" s="61" t="str">
        <f t="shared" si="564"/>
        <v/>
      </c>
      <c r="J6020" s="61" t="str">
        <f t="shared" si="560"/>
        <v/>
      </c>
      <c r="K6020" s="61">
        <f t="array" ref="K6020">(MAX(IF($A6020=InsertVoiceSwitchActivateLOG!A$1:A$7000,InsertVoiceSwitchActivateLOG!H$1:H$7000,0)))</f>
        <v>0</v>
      </c>
      <c r="L6020" s="61" t="str">
        <f t="shared" si="565"/>
        <v/>
      </c>
      <c r="M6020" s="61">
        <f t="shared" si="563"/>
        <v>44.600000000002638</v>
      </c>
      <c r="N6020" s="59" t="str">
        <f t="shared" si="561"/>
        <v/>
      </c>
      <c r="O6020" s="59" t="str">
        <f t="shared" si="562"/>
        <v/>
      </c>
    </row>
    <row r="6021" spans="1:15" ht="12.5" customHeight="1" x14ac:dyDescent="0.35">
      <c r="A6021" s="2">
        <v>121</v>
      </c>
      <c r="B6021" s="2" t="s">
        <v>54</v>
      </c>
      <c r="C6021" s="69">
        <v>252.76929999999999</v>
      </c>
      <c r="D6021" t="s">
        <v>50</v>
      </c>
      <c r="E6021" s="2" t="s">
        <v>44</v>
      </c>
      <c r="F6021" s="2" t="s">
        <v>55</v>
      </c>
      <c r="G6021" s="2"/>
      <c r="H6021" s="2" t="str">
        <f>IF(OR(G6021="",G6022="",G6023="",G6024=""),"",(SUMIF(A6021:A$7000,A6021,G6021:G$7000)))</f>
        <v/>
      </c>
      <c r="I6021" s="55" t="str">
        <f t="shared" si="564"/>
        <v/>
      </c>
      <c r="J6021" s="61" t="str">
        <f t="shared" si="560"/>
        <v/>
      </c>
      <c r="K6021" s="55">
        <f t="array" ref="K6021">(MAX(IF($A6021=InsertVoiceSwitchActivateLOG!A$1:A$7000,InsertVoiceSwitchActivateLOG!H$1:H$7000,0)))</f>
        <v>0</v>
      </c>
      <c r="L6021" s="55" t="str">
        <f t="shared" si="565"/>
        <v/>
      </c>
      <c r="M6021" s="55">
        <f t="shared" si="563"/>
        <v>24.999999999977263</v>
      </c>
      <c r="N6021" s="59" t="str">
        <f t="shared" si="561"/>
        <v/>
      </c>
      <c r="O6021" s="59" t="str">
        <f t="shared" si="562"/>
        <v/>
      </c>
    </row>
    <row r="6022" spans="1:15" ht="12.5" customHeight="1" x14ac:dyDescent="0.35">
      <c r="A6022" s="61">
        <v>121</v>
      </c>
      <c r="B6022" s="61" t="s">
        <v>54</v>
      </c>
      <c r="C6022" s="70">
        <v>252.79150000000001</v>
      </c>
      <c r="D6022" s="59" t="s">
        <v>50</v>
      </c>
      <c r="E6022" s="61" t="s">
        <v>44</v>
      </c>
      <c r="F6022" s="61" t="s">
        <v>55</v>
      </c>
      <c r="G6022" s="61"/>
      <c r="H6022" s="61" t="str">
        <f>IF(OR(G6022="",G6023="",G6024="",G6025=""),"",(SUMIF(A6022:A$7000,A6022,G6022:G$7000)))</f>
        <v/>
      </c>
      <c r="I6022" s="61" t="str">
        <f t="shared" si="564"/>
        <v/>
      </c>
      <c r="J6022" s="61" t="str">
        <f t="shared" si="560"/>
        <v/>
      </c>
      <c r="K6022" s="61">
        <f t="array" ref="K6022">(MAX(IF($A6022=InsertVoiceSwitchActivateLOG!A$1:A$7000,InsertVoiceSwitchActivateLOG!H$1:H$7000,0)))</f>
        <v>0</v>
      </c>
      <c r="L6022" s="61" t="str">
        <f t="shared" si="565"/>
        <v/>
      </c>
      <c r="M6022" s="61">
        <f t="shared" si="563"/>
        <v>22.200000000026421</v>
      </c>
      <c r="N6022" s="59" t="str">
        <f t="shared" si="561"/>
        <v/>
      </c>
      <c r="O6022" s="59" t="str">
        <f t="shared" si="562"/>
        <v/>
      </c>
    </row>
    <row r="6023" spans="1:15" ht="12.5" customHeight="1" x14ac:dyDescent="0.35">
      <c r="A6023" s="2">
        <v>121</v>
      </c>
      <c r="B6023" s="2" t="s">
        <v>54</v>
      </c>
      <c r="C6023" s="69">
        <v>252.81700000000001</v>
      </c>
      <c r="D6023" t="s">
        <v>50</v>
      </c>
      <c r="E6023" s="2" t="s">
        <v>44</v>
      </c>
      <c r="F6023" s="2" t="s">
        <v>55</v>
      </c>
      <c r="G6023" s="2"/>
      <c r="H6023" s="2" t="str">
        <f>IF(OR(G6023="",G6024="",G6025="",G6026=""),"",(SUMIF(A6023:A$7000,A6023,G6023:G$7000)))</f>
        <v/>
      </c>
      <c r="I6023" s="55" t="str">
        <f t="shared" si="564"/>
        <v/>
      </c>
      <c r="J6023" s="61" t="str">
        <f t="shared" si="560"/>
        <v/>
      </c>
      <c r="K6023" s="55">
        <f t="array" ref="K6023">(MAX(IF($A6023=InsertVoiceSwitchActivateLOG!A$1:A$7000,InsertVoiceSwitchActivateLOG!H$1:H$7000,0)))</f>
        <v>0</v>
      </c>
      <c r="L6023" s="55" t="str">
        <f t="shared" si="565"/>
        <v/>
      </c>
      <c r="M6023" s="55">
        <f t="shared" si="563"/>
        <v>25.499999999993861</v>
      </c>
      <c r="N6023" s="59" t="str">
        <f t="shared" si="561"/>
        <v/>
      </c>
      <c r="O6023" s="59" t="str">
        <f t="shared" si="562"/>
        <v/>
      </c>
    </row>
    <row r="6024" spans="1:15" ht="12.5" customHeight="1" x14ac:dyDescent="0.35">
      <c r="A6024" s="61">
        <v>121</v>
      </c>
      <c r="B6024" s="61" t="s">
        <v>54</v>
      </c>
      <c r="C6024" s="70">
        <v>252.8357</v>
      </c>
      <c r="D6024" s="59" t="s">
        <v>50</v>
      </c>
      <c r="E6024" s="61" t="s">
        <v>44</v>
      </c>
      <c r="F6024" s="61" t="s">
        <v>55</v>
      </c>
      <c r="G6024" s="61"/>
      <c r="H6024" s="61" t="str">
        <f>IF(OR(G6024="",G6025="",G6026="",G6027=""),"",(SUMIF(A6024:A$7000,A6024,G6024:G$7000)))</f>
        <v/>
      </c>
      <c r="I6024" s="61" t="str">
        <f t="shared" si="564"/>
        <v/>
      </c>
      <c r="J6024" s="61" t="str">
        <f t="shared" si="560"/>
        <v/>
      </c>
      <c r="K6024" s="61">
        <f t="array" ref="K6024">(MAX(IF($A6024=InsertVoiceSwitchActivateLOG!A$1:A$7000,InsertVoiceSwitchActivateLOG!H$1:H$7000,0)))</f>
        <v>0</v>
      </c>
      <c r="L6024" s="61" t="str">
        <f t="shared" si="565"/>
        <v/>
      </c>
      <c r="M6024" s="61">
        <f t="shared" si="563"/>
        <v>18.699999999995498</v>
      </c>
      <c r="N6024" s="59" t="str">
        <f t="shared" si="561"/>
        <v/>
      </c>
      <c r="O6024" s="59" t="str">
        <f t="shared" si="562"/>
        <v/>
      </c>
    </row>
    <row r="6025" spans="1:15" ht="12.5" customHeight="1" x14ac:dyDescent="0.35">
      <c r="A6025" s="2">
        <v>121</v>
      </c>
      <c r="B6025" s="2" t="s">
        <v>54</v>
      </c>
      <c r="C6025" s="69">
        <v>252.85730000000001</v>
      </c>
      <c r="D6025" t="s">
        <v>50</v>
      </c>
      <c r="E6025" s="2" t="s">
        <v>44</v>
      </c>
      <c r="F6025" s="2" t="s">
        <v>55</v>
      </c>
      <c r="G6025" s="2"/>
      <c r="H6025" s="2" t="str">
        <f>IF(OR(G6025="",G6026="",G6027="",G6028=""),"",(SUMIF(A6025:A$7000,A6025,G6025:G$7000)))</f>
        <v/>
      </c>
      <c r="I6025" s="55" t="str">
        <f t="shared" si="564"/>
        <v/>
      </c>
      <c r="J6025" s="61" t="str">
        <f t="shared" si="560"/>
        <v/>
      </c>
      <c r="K6025" s="55">
        <f t="array" ref="K6025">(MAX(IF($A6025=InsertVoiceSwitchActivateLOG!A$1:A$7000,InsertVoiceSwitchActivateLOG!H$1:H$7000,0)))</f>
        <v>0</v>
      </c>
      <c r="L6025" s="55" t="str">
        <f t="shared" si="565"/>
        <v/>
      </c>
      <c r="M6025" s="55">
        <f t="shared" si="563"/>
        <v>21.600000000006503</v>
      </c>
      <c r="N6025" s="59" t="str">
        <f t="shared" si="561"/>
        <v/>
      </c>
      <c r="O6025" s="59" t="str">
        <f t="shared" si="562"/>
        <v/>
      </c>
    </row>
    <row r="6026" spans="1:15" ht="12.5" customHeight="1" x14ac:dyDescent="0.35">
      <c r="A6026" s="61">
        <v>121</v>
      </c>
      <c r="B6026" s="61" t="s">
        <v>54</v>
      </c>
      <c r="C6026" s="70">
        <v>252.88050000000001</v>
      </c>
      <c r="D6026" s="59" t="s">
        <v>50</v>
      </c>
      <c r="E6026" s="61" t="s">
        <v>44</v>
      </c>
      <c r="F6026" s="61" t="s">
        <v>55</v>
      </c>
      <c r="G6026" s="61"/>
      <c r="H6026" s="61" t="str">
        <f>IF(OR(G6026="",G6027="",G6028="",G6029=""),"",(SUMIF(A6026:A$7000,A6026,G6026:G$7000)))</f>
        <v/>
      </c>
      <c r="I6026" s="61" t="str">
        <f t="shared" si="564"/>
        <v/>
      </c>
      <c r="J6026" s="61" t="str">
        <f t="shared" si="560"/>
        <v/>
      </c>
      <c r="K6026" s="61">
        <f t="array" ref="K6026">(MAX(IF($A6026=InsertVoiceSwitchActivateLOG!A$1:A$7000,InsertVoiceSwitchActivateLOG!H$1:H$7000,0)))</f>
        <v>0</v>
      </c>
      <c r="L6026" s="61" t="str">
        <f t="shared" si="565"/>
        <v/>
      </c>
      <c r="M6026" s="61">
        <f t="shared" si="563"/>
        <v>23.200000000002774</v>
      </c>
      <c r="N6026" s="59" t="str">
        <f t="shared" si="561"/>
        <v/>
      </c>
      <c r="O6026" s="59" t="str">
        <f t="shared" si="562"/>
        <v/>
      </c>
    </row>
    <row r="6027" spans="1:15" ht="12.5" customHeight="1" x14ac:dyDescent="0.35">
      <c r="A6027" s="2">
        <v>121</v>
      </c>
      <c r="B6027" s="2" t="s">
        <v>54</v>
      </c>
      <c r="C6027" s="69">
        <v>252.89850000000001</v>
      </c>
      <c r="D6027" t="s">
        <v>50</v>
      </c>
      <c r="E6027" s="2" t="s">
        <v>44</v>
      </c>
      <c r="F6027" s="2" t="s">
        <v>55</v>
      </c>
      <c r="G6027" s="2"/>
      <c r="H6027" s="2" t="str">
        <f>IF(OR(G6027="",G6028="",G6029="",G6030=""),"",(SUMIF(A6027:A$7000,A6027,G6027:G$7000)))</f>
        <v/>
      </c>
      <c r="I6027" s="55" t="str">
        <f t="shared" si="564"/>
        <v/>
      </c>
      <c r="J6027" s="61" t="str">
        <f t="shared" si="560"/>
        <v/>
      </c>
      <c r="K6027" s="55">
        <f t="array" ref="K6027">(MAX(IF($A6027=InsertVoiceSwitchActivateLOG!A$1:A$7000,InsertVoiceSwitchActivateLOG!H$1:H$7000,0)))</f>
        <v>0</v>
      </c>
      <c r="L6027" s="55" t="str">
        <f t="shared" si="565"/>
        <v/>
      </c>
      <c r="M6027" s="55">
        <f t="shared" si="563"/>
        <v>18.000000000000682</v>
      </c>
      <c r="N6027" s="59" t="str">
        <f t="shared" si="561"/>
        <v/>
      </c>
      <c r="O6027" s="59" t="str">
        <f t="shared" si="562"/>
        <v/>
      </c>
    </row>
    <row r="6028" spans="1:15" ht="12.5" customHeight="1" x14ac:dyDescent="0.35">
      <c r="A6028" s="61">
        <v>121</v>
      </c>
      <c r="B6028" s="61" t="s">
        <v>54</v>
      </c>
      <c r="C6028" s="70">
        <v>252.92019999999999</v>
      </c>
      <c r="D6028" s="59" t="s">
        <v>50</v>
      </c>
      <c r="E6028" s="61" t="s">
        <v>44</v>
      </c>
      <c r="F6028" s="61" t="s">
        <v>55</v>
      </c>
      <c r="G6028" s="61"/>
      <c r="H6028" s="61" t="str">
        <f>IF(OR(G6028="",G6029="",G6030="",G6031=""),"",(SUMIF(A6028:A$7000,A6028,G6028:G$7000)))</f>
        <v/>
      </c>
      <c r="I6028" s="61" t="str">
        <f t="shared" si="564"/>
        <v/>
      </c>
      <c r="J6028" s="61" t="str">
        <f t="shared" si="560"/>
        <v/>
      </c>
      <c r="K6028" s="61">
        <f t="array" ref="K6028">(MAX(IF($A6028=InsertVoiceSwitchActivateLOG!A$1:A$7000,InsertVoiceSwitchActivateLOG!H$1:H$7000,0)))</f>
        <v>0</v>
      </c>
      <c r="L6028" s="61" t="str">
        <f t="shared" si="565"/>
        <v/>
      </c>
      <c r="M6028" s="61">
        <f t="shared" si="563"/>
        <v>21.699999999981401</v>
      </c>
      <c r="N6028" s="59" t="str">
        <f t="shared" si="561"/>
        <v/>
      </c>
      <c r="O6028" s="59" t="str">
        <f t="shared" si="562"/>
        <v/>
      </c>
    </row>
    <row r="6029" spans="1:15" ht="12.5" customHeight="1" x14ac:dyDescent="0.35">
      <c r="A6029" s="2">
        <v>121</v>
      </c>
      <c r="B6029" s="2" t="s">
        <v>54</v>
      </c>
      <c r="C6029" s="69">
        <v>252.95410000000001</v>
      </c>
      <c r="D6029" t="s">
        <v>50</v>
      </c>
      <c r="E6029" s="2" t="s">
        <v>44</v>
      </c>
      <c r="F6029" s="2" t="s">
        <v>55</v>
      </c>
      <c r="G6029" s="2"/>
      <c r="H6029" s="2" t="str">
        <f>IF(OR(G6029="",G6030="",G6031="",G6032=""),"",(SUMIF(A6029:A$7000,A6029,G6029:G$7000)))</f>
        <v/>
      </c>
      <c r="I6029" s="55" t="str">
        <f t="shared" si="564"/>
        <v/>
      </c>
      <c r="J6029" s="61" t="str">
        <f t="shared" si="560"/>
        <v/>
      </c>
      <c r="K6029" s="55">
        <f t="array" ref="K6029">(MAX(IF($A6029=InsertVoiceSwitchActivateLOG!A$1:A$7000,InsertVoiceSwitchActivateLOG!H$1:H$7000,0)))</f>
        <v>0</v>
      </c>
      <c r="L6029" s="55" t="str">
        <f t="shared" si="565"/>
        <v/>
      </c>
      <c r="M6029" s="55">
        <f t="shared" si="563"/>
        <v>33.900000000016917</v>
      </c>
      <c r="N6029" s="59" t="str">
        <f t="shared" si="561"/>
        <v/>
      </c>
      <c r="O6029" s="59" t="str">
        <f t="shared" si="562"/>
        <v/>
      </c>
    </row>
    <row r="6030" spans="1:15" ht="12.5" customHeight="1" x14ac:dyDescent="0.35">
      <c r="A6030" s="61">
        <v>121</v>
      </c>
      <c r="B6030" s="61" t="s">
        <v>54</v>
      </c>
      <c r="C6030" s="70">
        <v>252.97659999999999</v>
      </c>
      <c r="D6030" s="59" t="s">
        <v>50</v>
      </c>
      <c r="E6030" s="61" t="s">
        <v>44</v>
      </c>
      <c r="F6030" s="61" t="s">
        <v>55</v>
      </c>
      <c r="G6030" s="61"/>
      <c r="H6030" s="61" t="str">
        <f>IF(OR(G6030="",G6031="",G6032="",G6033=""),"",(SUMIF(A6030:A$7000,A6030,G6030:G$7000)))</f>
        <v/>
      </c>
      <c r="I6030" s="61" t="str">
        <f t="shared" si="564"/>
        <v/>
      </c>
      <c r="J6030" s="61" t="str">
        <f t="shared" si="560"/>
        <v/>
      </c>
      <c r="K6030" s="61">
        <f t="array" ref="K6030">(MAX(IF($A6030=InsertVoiceSwitchActivateLOG!A$1:A$7000,InsertVoiceSwitchActivateLOG!H$1:H$7000,0)))</f>
        <v>0</v>
      </c>
      <c r="L6030" s="61" t="str">
        <f t="shared" si="565"/>
        <v/>
      </c>
      <c r="M6030" s="61">
        <f t="shared" si="563"/>
        <v>22.499999999979536</v>
      </c>
      <c r="N6030" s="59" t="str">
        <f t="shared" si="561"/>
        <v/>
      </c>
      <c r="O6030" s="59" t="str">
        <f t="shared" si="562"/>
        <v/>
      </c>
    </row>
    <row r="6031" spans="1:15" ht="12.5" customHeight="1" x14ac:dyDescent="0.35">
      <c r="A6031" s="2">
        <v>121</v>
      </c>
      <c r="B6031" s="2" t="s">
        <v>54</v>
      </c>
      <c r="C6031" s="69">
        <v>252.9984</v>
      </c>
      <c r="D6031" t="s">
        <v>50</v>
      </c>
      <c r="E6031" s="2" t="s">
        <v>44</v>
      </c>
      <c r="F6031" s="2" t="s">
        <v>55</v>
      </c>
      <c r="G6031" s="2"/>
      <c r="H6031" s="2" t="str">
        <f>IF(OR(G6031="",G6032="",G6033="",G6034=""),"",(SUMIF(A6031:A$7000,A6031,G6031:G$7000)))</f>
        <v/>
      </c>
      <c r="I6031" s="55" t="str">
        <f t="shared" si="564"/>
        <v/>
      </c>
      <c r="J6031" s="61" t="str">
        <f t="shared" si="560"/>
        <v/>
      </c>
      <c r="K6031" s="55">
        <f t="array" ref="K6031">(MAX(IF($A6031=InsertVoiceSwitchActivateLOG!A$1:A$7000,InsertVoiceSwitchActivateLOG!H$1:H$7000,0)))</f>
        <v>0</v>
      </c>
      <c r="L6031" s="55" t="str">
        <f t="shared" si="565"/>
        <v/>
      </c>
      <c r="M6031" s="55">
        <f t="shared" si="563"/>
        <v>21.800000000013142</v>
      </c>
      <c r="N6031" s="59" t="str">
        <f t="shared" si="561"/>
        <v/>
      </c>
      <c r="O6031" s="59" t="str">
        <f t="shared" si="562"/>
        <v/>
      </c>
    </row>
    <row r="6032" spans="1:15" ht="12.5" customHeight="1" x14ac:dyDescent="0.35">
      <c r="A6032" s="61">
        <v>121</v>
      </c>
      <c r="B6032" s="61" t="s">
        <v>54</v>
      </c>
      <c r="C6032" s="70">
        <v>253.02629999999999</v>
      </c>
      <c r="D6032" s="59" t="s">
        <v>50</v>
      </c>
      <c r="E6032" s="61" t="s">
        <v>44</v>
      </c>
      <c r="F6032" s="61" t="s">
        <v>55</v>
      </c>
      <c r="G6032" s="61"/>
      <c r="H6032" s="61" t="str">
        <f>IF(OR(G6032="",G6033="",G6034="",G6035=""),"",(SUMIF(A6032:A$7000,A6032,G6032:G$7000)))</f>
        <v/>
      </c>
      <c r="I6032" s="61" t="str">
        <f t="shared" si="564"/>
        <v/>
      </c>
      <c r="J6032" s="61" t="str">
        <f t="shared" si="560"/>
        <v/>
      </c>
      <c r="K6032" s="61">
        <f t="array" ref="K6032">(MAX(IF($A6032=InsertVoiceSwitchActivateLOG!A$1:A$7000,InsertVoiceSwitchActivateLOG!H$1:H$7000,0)))</f>
        <v>0</v>
      </c>
      <c r="L6032" s="61" t="str">
        <f t="shared" si="565"/>
        <v/>
      </c>
      <c r="M6032" s="61">
        <f t="shared" si="563"/>
        <v>27.899999999988268</v>
      </c>
      <c r="N6032" s="59" t="str">
        <f t="shared" si="561"/>
        <v/>
      </c>
      <c r="O6032" s="59" t="str">
        <f t="shared" si="562"/>
        <v/>
      </c>
    </row>
    <row r="6033" spans="1:15" ht="12.5" customHeight="1" x14ac:dyDescent="0.35">
      <c r="A6033" s="2">
        <v>121</v>
      </c>
      <c r="B6033" s="2" t="s">
        <v>54</v>
      </c>
      <c r="C6033" s="69">
        <v>253.0506</v>
      </c>
      <c r="D6033" t="s">
        <v>50</v>
      </c>
      <c r="E6033" s="2" t="s">
        <v>44</v>
      </c>
      <c r="F6033" s="2" t="s">
        <v>55</v>
      </c>
      <c r="G6033" s="2"/>
      <c r="H6033" s="2" t="str">
        <f>IF(OR(G6033="",G6034="",G6035="",G6036=""),"",(SUMIF(A6033:A$7000,A6033,G6033:G$7000)))</f>
        <v/>
      </c>
      <c r="I6033" s="55" t="str">
        <f t="shared" si="564"/>
        <v/>
      </c>
      <c r="J6033" s="61" t="str">
        <f t="shared" ref="J6033:J6096" si="566">IF(L6033="","",(VLOOKUP(A6033,A6033:E13017,5,FALSE)))</f>
        <v/>
      </c>
      <c r="K6033" s="55">
        <f t="array" ref="K6033">(MAX(IF($A6033=InsertVoiceSwitchActivateLOG!A$1:A$7000,InsertVoiceSwitchActivateLOG!H$1:H$7000,0)))</f>
        <v>0</v>
      </c>
      <c r="L6033" s="55" t="str">
        <f t="shared" si="565"/>
        <v/>
      </c>
      <c r="M6033" s="55">
        <f t="shared" si="563"/>
        <v>24.300000000010868</v>
      </c>
      <c r="N6033" s="59" t="str">
        <f t="shared" ref="N6033:N6096" si="567">IF(AND(G6033&gt;0,G6034&gt;0,G6032&gt;0),A6033,"")</f>
        <v/>
      </c>
      <c r="O6033" s="59" t="str">
        <f t="shared" ref="O6033:O6096" si="568">IF(N6033="","",(IF(G6033&gt;G6034,-1,1)))</f>
        <v/>
      </c>
    </row>
    <row r="6034" spans="1:15" ht="12.5" customHeight="1" x14ac:dyDescent="0.35">
      <c r="A6034" s="61">
        <v>121</v>
      </c>
      <c r="B6034" s="61" t="s">
        <v>54</v>
      </c>
      <c r="C6034" s="70">
        <v>253.07230000000001</v>
      </c>
      <c r="D6034" s="59" t="s">
        <v>50</v>
      </c>
      <c r="E6034" s="61" t="s">
        <v>44</v>
      </c>
      <c r="F6034" s="61" t="s">
        <v>55</v>
      </c>
      <c r="G6034" s="61"/>
      <c r="H6034" s="61" t="str">
        <f>IF(OR(G6034="",G6035="",G6036="",G6037=""),"",(SUMIF(A6034:A$7000,A6034,G6034:G$7000)))</f>
        <v/>
      </c>
      <c r="I6034" s="61" t="str">
        <f t="shared" si="564"/>
        <v/>
      </c>
      <c r="J6034" s="61" t="str">
        <f t="shared" si="566"/>
        <v/>
      </c>
      <c r="K6034" s="61">
        <f t="array" ref="K6034">(MAX(IF($A6034=InsertVoiceSwitchActivateLOG!A$1:A$7000,InsertVoiceSwitchActivateLOG!H$1:H$7000,0)))</f>
        <v>0</v>
      </c>
      <c r="L6034" s="61" t="str">
        <f t="shared" si="565"/>
        <v/>
      </c>
      <c r="M6034" s="61">
        <f t="shared" ref="M6034:M6097" si="569">IF(A6034=A6033,ABS(C6034-C6033),0)*1000</f>
        <v>21.700000000009823</v>
      </c>
      <c r="N6034" s="59" t="str">
        <f t="shared" si="567"/>
        <v/>
      </c>
      <c r="O6034" s="59" t="str">
        <f t="shared" si="568"/>
        <v/>
      </c>
    </row>
    <row r="6035" spans="1:15" ht="12.5" customHeight="1" x14ac:dyDescent="0.35">
      <c r="A6035" s="2">
        <v>121</v>
      </c>
      <c r="B6035" s="2" t="s">
        <v>54</v>
      </c>
      <c r="C6035" s="69">
        <v>253.0909</v>
      </c>
      <c r="D6035" t="s">
        <v>50</v>
      </c>
      <c r="E6035" s="2" t="s">
        <v>44</v>
      </c>
      <c r="F6035" s="2" t="s">
        <v>55</v>
      </c>
      <c r="G6035" s="2"/>
      <c r="H6035" s="2" t="str">
        <f>IF(OR(G6035="",G6036="",G6037="",G6038=""),"",(SUMIF(A6035:A$7000,A6035,G6035:G$7000)))</f>
        <v/>
      </c>
      <c r="I6035" s="55" t="str">
        <f t="shared" si="564"/>
        <v/>
      </c>
      <c r="J6035" s="61" t="str">
        <f t="shared" si="566"/>
        <v/>
      </c>
      <c r="K6035" s="55">
        <f t="array" ref="K6035">(MAX(IF($A6035=InsertVoiceSwitchActivateLOG!A$1:A$7000,InsertVoiceSwitchActivateLOG!H$1:H$7000,0)))</f>
        <v>0</v>
      </c>
      <c r="L6035" s="55" t="str">
        <f t="shared" si="565"/>
        <v/>
      </c>
      <c r="M6035" s="55">
        <f t="shared" si="569"/>
        <v>18.599999999992178</v>
      </c>
      <c r="N6035" s="59" t="str">
        <f t="shared" si="567"/>
        <v/>
      </c>
      <c r="O6035" s="59" t="str">
        <f t="shared" si="568"/>
        <v/>
      </c>
    </row>
    <row r="6036" spans="1:15" ht="12.5" customHeight="1" x14ac:dyDescent="0.35">
      <c r="A6036" s="61">
        <v>121</v>
      </c>
      <c r="B6036" s="61" t="s">
        <v>54</v>
      </c>
      <c r="C6036" s="70">
        <v>253.1095</v>
      </c>
      <c r="D6036" s="59" t="s">
        <v>50</v>
      </c>
      <c r="E6036" s="61" t="s">
        <v>44</v>
      </c>
      <c r="F6036" s="61" t="s">
        <v>55</v>
      </c>
      <c r="G6036" s="61"/>
      <c r="H6036" s="61" t="str">
        <f>IF(OR(G6036="",G6037="",G6038="",G6039=""),"",(SUMIF(A6036:A$7000,A6036,G6036:G$7000)))</f>
        <v/>
      </c>
      <c r="I6036" s="61" t="str">
        <f t="shared" si="564"/>
        <v/>
      </c>
      <c r="J6036" s="61" t="str">
        <f t="shared" si="566"/>
        <v/>
      </c>
      <c r="K6036" s="61">
        <f t="array" ref="K6036">(MAX(IF($A6036=InsertVoiceSwitchActivateLOG!A$1:A$7000,InsertVoiceSwitchActivateLOG!H$1:H$7000,0)))</f>
        <v>0</v>
      </c>
      <c r="L6036" s="61" t="str">
        <f t="shared" si="565"/>
        <v/>
      </c>
      <c r="M6036" s="61">
        <f t="shared" si="569"/>
        <v>18.599999999992178</v>
      </c>
      <c r="N6036" s="59" t="str">
        <f t="shared" si="567"/>
        <v/>
      </c>
      <c r="O6036" s="59" t="str">
        <f t="shared" si="568"/>
        <v/>
      </c>
    </row>
    <row r="6037" spans="1:15" ht="12.5" customHeight="1" x14ac:dyDescent="0.35">
      <c r="A6037" s="2">
        <v>121</v>
      </c>
      <c r="B6037" s="2" t="s">
        <v>54</v>
      </c>
      <c r="C6037" s="69">
        <v>253.12860000000001</v>
      </c>
      <c r="D6037" t="s">
        <v>50</v>
      </c>
      <c r="E6037" s="2" t="s">
        <v>44</v>
      </c>
      <c r="F6037" s="2" t="s">
        <v>55</v>
      </c>
      <c r="G6037" s="2"/>
      <c r="H6037" s="2" t="str">
        <f>IF(OR(G6037="",G6038="",G6039="",G6040=""),"",(SUMIF(A6037:A$7000,A6037,G6037:G$7000)))</f>
        <v/>
      </c>
      <c r="I6037" s="55" t="str">
        <f t="shared" si="564"/>
        <v/>
      </c>
      <c r="J6037" s="61" t="str">
        <f t="shared" si="566"/>
        <v/>
      </c>
      <c r="K6037" s="55">
        <f t="array" ref="K6037">(MAX(IF($A6037=InsertVoiceSwitchActivateLOG!A$1:A$7000,InsertVoiceSwitchActivateLOG!H$1:H$7000,0)))</f>
        <v>0</v>
      </c>
      <c r="L6037" s="55" t="str">
        <f t="shared" si="565"/>
        <v/>
      </c>
      <c r="M6037" s="55">
        <f t="shared" si="569"/>
        <v>19.100000000008777</v>
      </c>
      <c r="N6037" s="59" t="str">
        <f t="shared" si="567"/>
        <v/>
      </c>
      <c r="O6037" s="59" t="str">
        <f t="shared" si="568"/>
        <v/>
      </c>
    </row>
    <row r="6038" spans="1:15" ht="12.5" customHeight="1" x14ac:dyDescent="0.35">
      <c r="A6038" s="61">
        <v>121</v>
      </c>
      <c r="B6038" s="61" t="s">
        <v>54</v>
      </c>
      <c r="C6038" s="70">
        <v>253.15010000000001</v>
      </c>
      <c r="D6038" s="59" t="s">
        <v>50</v>
      </c>
      <c r="E6038" s="61" t="s">
        <v>44</v>
      </c>
      <c r="F6038" s="61" t="s">
        <v>55</v>
      </c>
      <c r="G6038" s="61"/>
      <c r="H6038" s="61" t="str">
        <f>IF(OR(G6038="",G6039="",G6040="",G6041=""),"",(SUMIF(A6038:A$7000,A6038,G6038:G$7000)))</f>
        <v/>
      </c>
      <c r="I6038" s="61" t="str">
        <f t="shared" si="564"/>
        <v/>
      </c>
      <c r="J6038" s="61" t="str">
        <f t="shared" si="566"/>
        <v/>
      </c>
      <c r="K6038" s="61">
        <f t="array" ref="K6038">(MAX(IF($A6038=InsertVoiceSwitchActivateLOG!A$1:A$7000,InsertVoiceSwitchActivateLOG!H$1:H$7000,0)))</f>
        <v>0</v>
      </c>
      <c r="L6038" s="61" t="str">
        <f t="shared" si="565"/>
        <v/>
      </c>
      <c r="M6038" s="61">
        <f t="shared" si="569"/>
        <v>21.500000000003183</v>
      </c>
      <c r="N6038" s="59" t="str">
        <f t="shared" si="567"/>
        <v/>
      </c>
      <c r="O6038" s="59" t="str">
        <f t="shared" si="568"/>
        <v/>
      </c>
    </row>
    <row r="6039" spans="1:15" ht="12.5" customHeight="1" x14ac:dyDescent="0.35">
      <c r="A6039" s="2">
        <v>121</v>
      </c>
      <c r="B6039" s="2" t="s">
        <v>54</v>
      </c>
      <c r="C6039" s="69">
        <v>253.1677</v>
      </c>
      <c r="D6039" t="s">
        <v>50</v>
      </c>
      <c r="E6039" s="2" t="s">
        <v>44</v>
      </c>
      <c r="F6039" s="2" t="s">
        <v>55</v>
      </c>
      <c r="G6039" s="2"/>
      <c r="H6039" s="2" t="str">
        <f>IF(OR(G6039="",G6040="",G6041="",G6042=""),"",(SUMIF(A6039:A$7000,A6039,G6039:G$7000)))</f>
        <v/>
      </c>
      <c r="I6039" s="55" t="str">
        <f t="shared" si="564"/>
        <v/>
      </c>
      <c r="J6039" s="61" t="str">
        <f t="shared" si="566"/>
        <v/>
      </c>
      <c r="K6039" s="55">
        <f t="array" ref="K6039">(MAX(IF($A6039=InsertVoiceSwitchActivateLOG!A$1:A$7000,InsertVoiceSwitchActivateLOG!H$1:H$7000,0)))</f>
        <v>0</v>
      </c>
      <c r="L6039" s="55" t="str">
        <f t="shared" si="565"/>
        <v/>
      </c>
      <c r="M6039" s="55">
        <f t="shared" si="569"/>
        <v>17.599999999987403</v>
      </c>
      <c r="N6039" s="59" t="str">
        <f t="shared" si="567"/>
        <v/>
      </c>
      <c r="O6039" s="59" t="str">
        <f t="shared" si="568"/>
        <v/>
      </c>
    </row>
    <row r="6040" spans="1:15" ht="12.5" customHeight="1" x14ac:dyDescent="0.35">
      <c r="A6040" s="61">
        <v>121</v>
      </c>
      <c r="B6040" s="61" t="s">
        <v>54</v>
      </c>
      <c r="C6040" s="70">
        <v>253.18680000000001</v>
      </c>
      <c r="D6040" s="59" t="s">
        <v>50</v>
      </c>
      <c r="E6040" s="61" t="s">
        <v>44</v>
      </c>
      <c r="F6040" s="61" t="s">
        <v>55</v>
      </c>
      <c r="G6040" s="61"/>
      <c r="H6040" s="61" t="str">
        <f>IF(OR(G6040="",G6041="",G6042="",G6043=""),"",(SUMIF(A6040:A$7000,A6040,G6040:G$7000)))</f>
        <v/>
      </c>
      <c r="I6040" s="61" t="str">
        <f t="shared" si="564"/>
        <v/>
      </c>
      <c r="J6040" s="61" t="str">
        <f t="shared" si="566"/>
        <v/>
      </c>
      <c r="K6040" s="61">
        <f t="array" ref="K6040">(MAX(IF($A6040=InsertVoiceSwitchActivateLOG!A$1:A$7000,InsertVoiceSwitchActivateLOG!H$1:H$7000,0)))</f>
        <v>0</v>
      </c>
      <c r="L6040" s="61" t="str">
        <f t="shared" si="565"/>
        <v/>
      </c>
      <c r="M6040" s="61">
        <f t="shared" si="569"/>
        <v>19.100000000008777</v>
      </c>
      <c r="N6040" s="59" t="str">
        <f t="shared" si="567"/>
        <v/>
      </c>
      <c r="O6040" s="59" t="str">
        <f t="shared" si="568"/>
        <v/>
      </c>
    </row>
    <row r="6041" spans="1:15" ht="12.5" customHeight="1" x14ac:dyDescent="0.35">
      <c r="A6041" s="2">
        <v>121</v>
      </c>
      <c r="B6041" s="2" t="s">
        <v>54</v>
      </c>
      <c r="C6041" s="69">
        <v>253.2054</v>
      </c>
      <c r="D6041" t="s">
        <v>50</v>
      </c>
      <c r="E6041" s="2" t="s">
        <v>44</v>
      </c>
      <c r="F6041" s="2" t="s">
        <v>55</v>
      </c>
      <c r="G6041" s="2"/>
      <c r="H6041" s="2" t="str">
        <f>IF(OR(G6041="",G6042="",G6043="",G6044=""),"",(SUMIF(A6041:A$7000,A6041,G6041:G$7000)))</f>
        <v/>
      </c>
      <c r="I6041" s="55" t="str">
        <f t="shared" si="564"/>
        <v/>
      </c>
      <c r="J6041" s="61" t="str">
        <f t="shared" si="566"/>
        <v/>
      </c>
      <c r="K6041" s="55">
        <f t="array" ref="K6041">(MAX(IF($A6041=InsertVoiceSwitchActivateLOG!A$1:A$7000,InsertVoiceSwitchActivateLOG!H$1:H$7000,0)))</f>
        <v>0</v>
      </c>
      <c r="L6041" s="55" t="str">
        <f t="shared" si="565"/>
        <v/>
      </c>
      <c r="M6041" s="55">
        <f t="shared" si="569"/>
        <v>18.599999999992178</v>
      </c>
      <c r="N6041" s="59" t="str">
        <f t="shared" si="567"/>
        <v/>
      </c>
      <c r="O6041" s="59" t="str">
        <f t="shared" si="568"/>
        <v/>
      </c>
    </row>
    <row r="6042" spans="1:15" ht="12.5" customHeight="1" x14ac:dyDescent="0.35">
      <c r="A6042" s="61">
        <v>121</v>
      </c>
      <c r="B6042" s="61" t="s">
        <v>54</v>
      </c>
      <c r="C6042" s="70">
        <v>253.22499999999999</v>
      </c>
      <c r="D6042" s="59" t="s">
        <v>50</v>
      </c>
      <c r="E6042" s="61" t="s">
        <v>44</v>
      </c>
      <c r="F6042" s="61" t="s">
        <v>55</v>
      </c>
      <c r="G6042" s="61"/>
      <c r="H6042" s="61" t="str">
        <f>IF(OR(G6042="",G6043="",G6044="",G6045=""),"",(SUMIF(A6042:A$7000,A6042,G6042:G$7000)))</f>
        <v/>
      </c>
      <c r="I6042" s="61" t="str">
        <f t="shared" ref="I6042:I6105" si="570">IF(L6042="","",A6042)</f>
        <v/>
      </c>
      <c r="J6042" s="61" t="str">
        <f t="shared" si="566"/>
        <v/>
      </c>
      <c r="K6042" s="61">
        <f t="array" ref="K6042">(MAX(IF($A6042=InsertVoiceSwitchActivateLOG!A$1:A$7000,InsertVoiceSwitchActivateLOG!H$1:H$7000,0)))</f>
        <v>0</v>
      </c>
      <c r="L6042" s="61" t="str">
        <f t="shared" ref="L6042:L6105" si="571">IF(H6042="","",IF(AND(H6041="",H6040="",H6039=""),C6042,""))</f>
        <v/>
      </c>
      <c r="M6042" s="61">
        <f t="shared" si="569"/>
        <v>19.599999999996953</v>
      </c>
      <c r="N6042" s="59" t="str">
        <f t="shared" si="567"/>
        <v/>
      </c>
      <c r="O6042" s="59" t="str">
        <f t="shared" si="568"/>
        <v/>
      </c>
    </row>
    <row r="6043" spans="1:15" ht="12.5" customHeight="1" x14ac:dyDescent="0.35">
      <c r="A6043" s="2">
        <v>121</v>
      </c>
      <c r="B6043" s="2" t="s">
        <v>54</v>
      </c>
      <c r="C6043" s="69">
        <v>253.24359999999999</v>
      </c>
      <c r="D6043" t="s">
        <v>50</v>
      </c>
      <c r="E6043" s="2" t="s">
        <v>44</v>
      </c>
      <c r="F6043" s="2" t="s">
        <v>55</v>
      </c>
      <c r="G6043" s="2"/>
      <c r="H6043" s="2" t="str">
        <f>IF(OR(G6043="",G6044="",G6045="",G6046=""),"",(SUMIF(A6043:A$7000,A6043,G6043:G$7000)))</f>
        <v/>
      </c>
      <c r="I6043" s="55" t="str">
        <f t="shared" si="570"/>
        <v/>
      </c>
      <c r="J6043" s="61" t="str">
        <f t="shared" si="566"/>
        <v/>
      </c>
      <c r="K6043" s="55">
        <f t="array" ref="K6043">(MAX(IF($A6043=InsertVoiceSwitchActivateLOG!A$1:A$7000,InsertVoiceSwitchActivateLOG!H$1:H$7000,0)))</f>
        <v>0</v>
      </c>
      <c r="L6043" s="55" t="str">
        <f t="shared" si="571"/>
        <v/>
      </c>
      <c r="M6043" s="55">
        <f t="shared" si="569"/>
        <v>18.599999999992178</v>
      </c>
      <c r="N6043" s="59" t="str">
        <f t="shared" si="567"/>
        <v/>
      </c>
      <c r="O6043" s="59" t="str">
        <f t="shared" si="568"/>
        <v/>
      </c>
    </row>
    <row r="6044" spans="1:15" ht="12.5" customHeight="1" x14ac:dyDescent="0.35">
      <c r="A6044" s="61">
        <v>121</v>
      </c>
      <c r="B6044" s="61" t="s">
        <v>54</v>
      </c>
      <c r="C6044" s="70">
        <v>253.2621</v>
      </c>
      <c r="D6044" s="59" t="s">
        <v>50</v>
      </c>
      <c r="E6044" s="61" t="s">
        <v>44</v>
      </c>
      <c r="F6044" s="61" t="s">
        <v>55</v>
      </c>
      <c r="G6044" s="61"/>
      <c r="H6044" s="61" t="str">
        <f>IF(OR(G6044="",G6045="",G6046="",G6047=""),"",(SUMIF(A6044:A$7000,A6044,G6044:G$7000)))</f>
        <v/>
      </c>
      <c r="I6044" s="61" t="str">
        <f t="shared" si="570"/>
        <v/>
      </c>
      <c r="J6044" s="61" t="str">
        <f t="shared" si="566"/>
        <v/>
      </c>
      <c r="K6044" s="61">
        <f t="array" ref="K6044">(MAX(IF($A6044=InsertVoiceSwitchActivateLOG!A$1:A$7000,InsertVoiceSwitchActivateLOG!H$1:H$7000,0)))</f>
        <v>0</v>
      </c>
      <c r="L6044" s="61" t="str">
        <f t="shared" si="571"/>
        <v/>
      </c>
      <c r="M6044" s="61">
        <f t="shared" si="569"/>
        <v>18.50000000001728</v>
      </c>
      <c r="N6044" s="59" t="str">
        <f t="shared" si="567"/>
        <v/>
      </c>
      <c r="O6044" s="59" t="str">
        <f t="shared" si="568"/>
        <v/>
      </c>
    </row>
    <row r="6045" spans="1:15" ht="12.5" customHeight="1" x14ac:dyDescent="0.35">
      <c r="A6045" s="2">
        <v>121</v>
      </c>
      <c r="B6045" s="2" t="s">
        <v>54</v>
      </c>
      <c r="C6045" s="69">
        <v>253.28139999999999</v>
      </c>
      <c r="D6045" t="s">
        <v>50</v>
      </c>
      <c r="E6045" s="2" t="s">
        <v>44</v>
      </c>
      <c r="F6045" s="2" t="s">
        <v>55</v>
      </c>
      <c r="G6045" s="2"/>
      <c r="H6045" s="2" t="str">
        <f>IF(OR(G6045="",G6046="",G6047="",G6048=""),"",(SUMIF(A6045:A$7000,A6045,G6045:G$7000)))</f>
        <v/>
      </c>
      <c r="I6045" s="55" t="str">
        <f t="shared" si="570"/>
        <v/>
      </c>
      <c r="J6045" s="61" t="str">
        <f t="shared" si="566"/>
        <v/>
      </c>
      <c r="K6045" s="55">
        <f t="array" ref="K6045">(MAX(IF($A6045=InsertVoiceSwitchActivateLOG!A$1:A$7000,InsertVoiceSwitchActivateLOG!H$1:H$7000,0)))</f>
        <v>0</v>
      </c>
      <c r="L6045" s="55" t="str">
        <f t="shared" si="571"/>
        <v/>
      </c>
      <c r="M6045" s="55">
        <f t="shared" si="569"/>
        <v>19.299999999986994</v>
      </c>
      <c r="N6045" s="59" t="str">
        <f t="shared" si="567"/>
        <v/>
      </c>
      <c r="O6045" s="59" t="str">
        <f t="shared" si="568"/>
        <v/>
      </c>
    </row>
    <row r="6046" spans="1:15" ht="12.5" customHeight="1" x14ac:dyDescent="0.35">
      <c r="A6046" s="61">
        <v>121</v>
      </c>
      <c r="B6046" s="61" t="s">
        <v>54</v>
      </c>
      <c r="C6046" s="70">
        <v>253.3014</v>
      </c>
      <c r="D6046" s="59" t="s">
        <v>50</v>
      </c>
      <c r="E6046" s="61" t="s">
        <v>44</v>
      </c>
      <c r="F6046" s="61" t="s">
        <v>55</v>
      </c>
      <c r="G6046" s="61"/>
      <c r="H6046" s="61" t="str">
        <f>IF(OR(G6046="",G6047="",G6048="",G6049=""),"",(SUMIF(A6046:A$7000,A6046,G6046:G$7000)))</f>
        <v/>
      </c>
      <c r="I6046" s="61" t="str">
        <f t="shared" si="570"/>
        <v/>
      </c>
      <c r="J6046" s="61" t="str">
        <f t="shared" si="566"/>
        <v/>
      </c>
      <c r="K6046" s="61">
        <f t="array" ref="K6046">(MAX(IF($A6046=InsertVoiceSwitchActivateLOG!A$1:A$7000,InsertVoiceSwitchActivateLOG!H$1:H$7000,0)))</f>
        <v>0</v>
      </c>
      <c r="L6046" s="61" t="str">
        <f t="shared" si="571"/>
        <v/>
      </c>
      <c r="M6046" s="61">
        <f t="shared" si="569"/>
        <v>20.000000000010232</v>
      </c>
      <c r="N6046" s="59" t="str">
        <f t="shared" si="567"/>
        <v/>
      </c>
      <c r="O6046" s="59" t="str">
        <f t="shared" si="568"/>
        <v/>
      </c>
    </row>
    <row r="6047" spans="1:15" ht="12.5" customHeight="1" x14ac:dyDescent="0.35">
      <c r="A6047" s="2">
        <v>121</v>
      </c>
      <c r="B6047" s="2" t="s">
        <v>54</v>
      </c>
      <c r="C6047" s="69">
        <v>253.3201</v>
      </c>
      <c r="D6047" t="s">
        <v>50</v>
      </c>
      <c r="E6047" s="2" t="s">
        <v>44</v>
      </c>
      <c r="F6047" s="2" t="s">
        <v>55</v>
      </c>
      <c r="G6047" s="2"/>
      <c r="H6047" s="2" t="str">
        <f>IF(OR(G6047="",G6048="",G6049="",G6050=""),"",(SUMIF(A6047:A$7000,A6047,G6047:G$7000)))</f>
        <v/>
      </c>
      <c r="I6047" s="55" t="str">
        <f t="shared" si="570"/>
        <v/>
      </c>
      <c r="J6047" s="61" t="str">
        <f t="shared" si="566"/>
        <v/>
      </c>
      <c r="K6047" s="55">
        <f t="array" ref="K6047">(MAX(IF($A6047=InsertVoiceSwitchActivateLOG!A$1:A$7000,InsertVoiceSwitchActivateLOG!H$1:H$7000,0)))</f>
        <v>0</v>
      </c>
      <c r="L6047" s="55" t="str">
        <f t="shared" si="571"/>
        <v/>
      </c>
      <c r="M6047" s="55">
        <f t="shared" si="569"/>
        <v>18.699999999995498</v>
      </c>
      <c r="N6047" s="59" t="str">
        <f t="shared" si="567"/>
        <v/>
      </c>
      <c r="O6047" s="59" t="str">
        <f t="shared" si="568"/>
        <v/>
      </c>
    </row>
    <row r="6048" spans="1:15" ht="12.5" customHeight="1" x14ac:dyDescent="0.35">
      <c r="A6048" s="61">
        <v>121</v>
      </c>
      <c r="B6048" s="61" t="s">
        <v>54</v>
      </c>
      <c r="C6048" s="70">
        <v>253.3381</v>
      </c>
      <c r="D6048" s="59" t="s">
        <v>50</v>
      </c>
      <c r="E6048" s="61" t="s">
        <v>44</v>
      </c>
      <c r="F6048" s="61" t="s">
        <v>55</v>
      </c>
      <c r="G6048" s="61"/>
      <c r="H6048" s="61" t="str">
        <f>IF(OR(G6048="",G6049="",G6050="",G6051=""),"",(SUMIF(A6048:A$7000,A6048,G6048:G$7000)))</f>
        <v/>
      </c>
      <c r="I6048" s="61" t="str">
        <f t="shared" si="570"/>
        <v/>
      </c>
      <c r="J6048" s="61" t="str">
        <f t="shared" si="566"/>
        <v/>
      </c>
      <c r="K6048" s="61">
        <f t="array" ref="K6048">(MAX(IF($A6048=InsertVoiceSwitchActivateLOG!A$1:A$7000,InsertVoiceSwitchActivateLOG!H$1:H$7000,0)))</f>
        <v>0</v>
      </c>
      <c r="L6048" s="61" t="str">
        <f t="shared" si="571"/>
        <v/>
      </c>
      <c r="M6048" s="61">
        <f t="shared" si="569"/>
        <v>18.000000000000682</v>
      </c>
      <c r="N6048" s="59" t="str">
        <f t="shared" si="567"/>
        <v/>
      </c>
      <c r="O6048" s="59" t="str">
        <f t="shared" si="568"/>
        <v/>
      </c>
    </row>
    <row r="6049" spans="1:15" ht="12.5" customHeight="1" x14ac:dyDescent="0.35">
      <c r="A6049" s="2">
        <v>121</v>
      </c>
      <c r="B6049" s="2" t="s">
        <v>54</v>
      </c>
      <c r="C6049" s="69">
        <v>253.35900000000001</v>
      </c>
      <c r="D6049" t="s">
        <v>50</v>
      </c>
      <c r="E6049" s="2" t="s">
        <v>44</v>
      </c>
      <c r="F6049" s="2" t="s">
        <v>55</v>
      </c>
      <c r="G6049" s="2"/>
      <c r="H6049" s="2" t="str">
        <f>IF(OR(G6049="",G6050="",G6051="",G6052=""),"",(SUMIF(A6049:A$7000,A6049,G6049:G$7000)))</f>
        <v/>
      </c>
      <c r="I6049" s="55" t="str">
        <f t="shared" si="570"/>
        <v/>
      </c>
      <c r="J6049" s="61" t="str">
        <f t="shared" si="566"/>
        <v/>
      </c>
      <c r="K6049" s="55">
        <f t="array" ref="K6049">(MAX(IF($A6049=InsertVoiceSwitchActivateLOG!A$1:A$7000,InsertVoiceSwitchActivateLOG!H$1:H$7000,0)))</f>
        <v>0</v>
      </c>
      <c r="L6049" s="55" t="str">
        <f t="shared" si="571"/>
        <v/>
      </c>
      <c r="M6049" s="55">
        <f t="shared" si="569"/>
        <v>20.900000000011687</v>
      </c>
      <c r="N6049" s="59" t="str">
        <f t="shared" si="567"/>
        <v/>
      </c>
      <c r="O6049" s="59" t="str">
        <f t="shared" si="568"/>
        <v/>
      </c>
    </row>
    <row r="6050" spans="1:15" ht="12.5" customHeight="1" x14ac:dyDescent="0.35">
      <c r="A6050" s="61">
        <v>121</v>
      </c>
      <c r="B6050" s="61" t="s">
        <v>54</v>
      </c>
      <c r="C6050" s="70">
        <v>253.37569999999999</v>
      </c>
      <c r="D6050" s="59" t="s">
        <v>50</v>
      </c>
      <c r="E6050" s="61" t="s">
        <v>44</v>
      </c>
      <c r="F6050" s="61" t="s">
        <v>55</v>
      </c>
      <c r="G6050" s="61"/>
      <c r="H6050" s="61" t="str">
        <f>IF(OR(G6050="",G6051="",G6052="",G6053=""),"",(SUMIF(A6050:A$7000,A6050,G6050:G$7000)))</f>
        <v/>
      </c>
      <c r="I6050" s="61" t="str">
        <f t="shared" si="570"/>
        <v/>
      </c>
      <c r="J6050" s="61" t="str">
        <f t="shared" si="566"/>
        <v/>
      </c>
      <c r="K6050" s="61">
        <f t="array" ref="K6050">(MAX(IF($A6050=InsertVoiceSwitchActivateLOG!A$1:A$7000,InsertVoiceSwitchActivateLOG!H$1:H$7000,0)))</f>
        <v>0</v>
      </c>
      <c r="L6050" s="61" t="str">
        <f t="shared" si="571"/>
        <v/>
      </c>
      <c r="M6050" s="61">
        <f t="shared" si="569"/>
        <v>16.699999999985948</v>
      </c>
      <c r="N6050" s="59" t="str">
        <f t="shared" si="567"/>
        <v/>
      </c>
      <c r="O6050" s="59" t="str">
        <f t="shared" si="568"/>
        <v/>
      </c>
    </row>
    <row r="6051" spans="1:15" ht="12.5" customHeight="1" x14ac:dyDescent="0.35">
      <c r="A6051" s="2">
        <v>121</v>
      </c>
      <c r="B6051" s="2" t="s">
        <v>54</v>
      </c>
      <c r="C6051" s="69">
        <v>253.3972</v>
      </c>
      <c r="D6051" t="s">
        <v>50</v>
      </c>
      <c r="E6051" s="2" t="s">
        <v>44</v>
      </c>
      <c r="F6051" s="2" t="s">
        <v>55</v>
      </c>
      <c r="G6051" s="2"/>
      <c r="H6051" s="2" t="str">
        <f>IF(OR(G6051="",G6052="",G6053="",G6054=""),"",(SUMIF(A6051:A$7000,A6051,G6051:G$7000)))</f>
        <v/>
      </c>
      <c r="I6051" s="55" t="str">
        <f t="shared" si="570"/>
        <v/>
      </c>
      <c r="J6051" s="61" t="str">
        <f t="shared" si="566"/>
        <v/>
      </c>
      <c r="K6051" s="55">
        <f t="array" ref="K6051">(MAX(IF($A6051=InsertVoiceSwitchActivateLOG!A$1:A$7000,InsertVoiceSwitchActivateLOG!H$1:H$7000,0)))</f>
        <v>0</v>
      </c>
      <c r="L6051" s="55" t="str">
        <f t="shared" si="571"/>
        <v/>
      </c>
      <c r="M6051" s="55">
        <f t="shared" si="569"/>
        <v>21.500000000003183</v>
      </c>
      <c r="N6051" s="59" t="str">
        <f t="shared" si="567"/>
        <v/>
      </c>
      <c r="O6051" s="59" t="str">
        <f t="shared" si="568"/>
        <v/>
      </c>
    </row>
    <row r="6052" spans="1:15" ht="12.5" customHeight="1" x14ac:dyDescent="0.35">
      <c r="A6052" s="61">
        <v>121</v>
      </c>
      <c r="B6052" s="61" t="s">
        <v>54</v>
      </c>
      <c r="C6052" s="70">
        <v>253.41970000000001</v>
      </c>
      <c r="D6052" s="59" t="s">
        <v>50</v>
      </c>
      <c r="E6052" s="61" t="s">
        <v>44</v>
      </c>
      <c r="F6052" s="61" t="s">
        <v>55</v>
      </c>
      <c r="G6052" s="61"/>
      <c r="H6052" s="61" t="str">
        <f>IF(OR(G6052="",G6053="",G6054="",G6055=""),"",(SUMIF(A6052:A$7000,A6052,G6052:G$7000)))</f>
        <v/>
      </c>
      <c r="I6052" s="61" t="str">
        <f t="shared" si="570"/>
        <v/>
      </c>
      <c r="J6052" s="61" t="str">
        <f t="shared" si="566"/>
        <v/>
      </c>
      <c r="K6052" s="61">
        <f t="array" ref="K6052">(MAX(IF($A6052=InsertVoiceSwitchActivateLOG!A$1:A$7000,InsertVoiceSwitchActivateLOG!H$1:H$7000,0)))</f>
        <v>0</v>
      </c>
      <c r="L6052" s="61" t="str">
        <f t="shared" si="571"/>
        <v/>
      </c>
      <c r="M6052" s="61">
        <f t="shared" si="569"/>
        <v>22.500000000007958</v>
      </c>
      <c r="N6052" s="59" t="str">
        <f t="shared" si="567"/>
        <v/>
      </c>
      <c r="O6052" s="59" t="str">
        <f t="shared" si="568"/>
        <v/>
      </c>
    </row>
    <row r="6053" spans="1:15" ht="12.5" customHeight="1" x14ac:dyDescent="0.35">
      <c r="A6053" s="2">
        <v>121</v>
      </c>
      <c r="B6053" s="2" t="s">
        <v>54</v>
      </c>
      <c r="C6053" s="69">
        <v>253.4442</v>
      </c>
      <c r="D6053" t="s">
        <v>50</v>
      </c>
      <c r="E6053" s="2" t="s">
        <v>44</v>
      </c>
      <c r="F6053" s="2" t="s">
        <v>55</v>
      </c>
      <c r="G6053" s="2"/>
      <c r="H6053" s="2" t="str">
        <f>IF(OR(G6053="",G6054="",G6055="",G6056=""),"",(SUMIF(A6053:A$7000,A6053,G6053:G$7000)))</f>
        <v/>
      </c>
      <c r="I6053" s="55" t="str">
        <f t="shared" si="570"/>
        <v/>
      </c>
      <c r="J6053" s="61" t="str">
        <f t="shared" si="566"/>
        <v/>
      </c>
      <c r="K6053" s="55">
        <f t="array" ref="K6053">(MAX(IF($A6053=InsertVoiceSwitchActivateLOG!A$1:A$7000,InsertVoiceSwitchActivateLOG!H$1:H$7000,0)))</f>
        <v>0</v>
      </c>
      <c r="L6053" s="55" t="str">
        <f t="shared" si="571"/>
        <v/>
      </c>
      <c r="M6053" s="55">
        <f t="shared" si="569"/>
        <v>24.499999999989086</v>
      </c>
      <c r="N6053" s="59" t="str">
        <f t="shared" si="567"/>
        <v/>
      </c>
      <c r="O6053" s="59" t="str">
        <f t="shared" si="568"/>
        <v/>
      </c>
    </row>
    <row r="6054" spans="1:15" ht="12.5" customHeight="1" x14ac:dyDescent="0.35">
      <c r="A6054" s="61">
        <v>121</v>
      </c>
      <c r="B6054" s="61" t="s">
        <v>54</v>
      </c>
      <c r="C6054" s="70">
        <v>253.46459999999999</v>
      </c>
      <c r="D6054" s="59" t="s">
        <v>50</v>
      </c>
      <c r="E6054" s="61" t="s">
        <v>44</v>
      </c>
      <c r="F6054" s="61" t="s">
        <v>55</v>
      </c>
      <c r="G6054" s="61"/>
      <c r="H6054" s="61" t="str">
        <f>IF(OR(G6054="",G6055="",G6056="",G6057=""),"",(SUMIF(A6054:A$7000,A6054,G6054:G$7000)))</f>
        <v/>
      </c>
      <c r="I6054" s="61" t="str">
        <f t="shared" si="570"/>
        <v/>
      </c>
      <c r="J6054" s="61" t="str">
        <f t="shared" si="566"/>
        <v/>
      </c>
      <c r="K6054" s="61">
        <f t="array" ref="K6054">(MAX(IF($A6054=InsertVoiceSwitchActivateLOG!A$1:A$7000,InsertVoiceSwitchActivateLOG!H$1:H$7000,0)))</f>
        <v>0</v>
      </c>
      <c r="L6054" s="61" t="str">
        <f t="shared" si="571"/>
        <v/>
      </c>
      <c r="M6054" s="61">
        <f t="shared" si="569"/>
        <v>20.399999999995089</v>
      </c>
      <c r="N6054" s="59" t="str">
        <f t="shared" si="567"/>
        <v/>
      </c>
      <c r="O6054" s="59" t="str">
        <f t="shared" si="568"/>
        <v/>
      </c>
    </row>
    <row r="6055" spans="1:15" ht="12.5" customHeight="1" x14ac:dyDescent="0.35">
      <c r="A6055" s="2">
        <v>121</v>
      </c>
      <c r="B6055" s="2" t="s">
        <v>54</v>
      </c>
      <c r="C6055" s="69">
        <v>253.4871</v>
      </c>
      <c r="D6055" t="s">
        <v>50</v>
      </c>
      <c r="E6055" s="2" t="s">
        <v>44</v>
      </c>
      <c r="F6055" s="2" t="s">
        <v>55</v>
      </c>
      <c r="G6055" s="2"/>
      <c r="H6055" s="2" t="str">
        <f>IF(OR(G6055="",G6056="",G6057="",G6058=""),"",(SUMIF(A6055:A$7000,A6055,G6055:G$7000)))</f>
        <v/>
      </c>
      <c r="I6055" s="55" t="str">
        <f t="shared" si="570"/>
        <v/>
      </c>
      <c r="J6055" s="61" t="str">
        <f t="shared" si="566"/>
        <v/>
      </c>
      <c r="K6055" s="55">
        <f t="array" ref="K6055">(MAX(IF($A6055=InsertVoiceSwitchActivateLOG!A$1:A$7000,InsertVoiceSwitchActivateLOG!H$1:H$7000,0)))</f>
        <v>0</v>
      </c>
      <c r="L6055" s="55" t="str">
        <f t="shared" si="571"/>
        <v/>
      </c>
      <c r="M6055" s="55">
        <f t="shared" si="569"/>
        <v>22.500000000007958</v>
      </c>
      <c r="N6055" s="59" t="str">
        <f t="shared" si="567"/>
        <v/>
      </c>
      <c r="O6055" s="59" t="str">
        <f t="shared" si="568"/>
        <v/>
      </c>
    </row>
    <row r="6056" spans="1:15" ht="12.5" customHeight="1" x14ac:dyDescent="0.35">
      <c r="A6056" s="61">
        <v>121</v>
      </c>
      <c r="B6056" s="61" t="s">
        <v>54</v>
      </c>
      <c r="C6056" s="70">
        <v>253.5085</v>
      </c>
      <c r="D6056" s="59" t="s">
        <v>50</v>
      </c>
      <c r="E6056" s="61" t="s">
        <v>44</v>
      </c>
      <c r="F6056" s="61" t="s">
        <v>55</v>
      </c>
      <c r="G6056" s="61"/>
      <c r="H6056" s="61" t="str">
        <f>IF(OR(G6056="",G6057="",G6058="",G6059=""),"",(SUMIF(A6056:A$7000,A6056,G6056:G$7000)))</f>
        <v/>
      </c>
      <c r="I6056" s="61" t="str">
        <f t="shared" si="570"/>
        <v/>
      </c>
      <c r="J6056" s="61" t="str">
        <f t="shared" si="566"/>
        <v/>
      </c>
      <c r="K6056" s="61">
        <f t="array" ref="K6056">(MAX(IF($A6056=InsertVoiceSwitchActivateLOG!A$1:A$7000,InsertVoiceSwitchActivateLOG!H$1:H$7000,0)))</f>
        <v>0</v>
      </c>
      <c r="L6056" s="61" t="str">
        <f t="shared" si="571"/>
        <v/>
      </c>
      <c r="M6056" s="61">
        <f t="shared" si="569"/>
        <v>21.399999999999864</v>
      </c>
      <c r="N6056" s="59" t="str">
        <f t="shared" si="567"/>
        <v/>
      </c>
      <c r="O6056" s="59" t="str">
        <f t="shared" si="568"/>
        <v/>
      </c>
    </row>
    <row r="6057" spans="1:15" ht="12.5" customHeight="1" x14ac:dyDescent="0.35">
      <c r="A6057" s="2">
        <v>121</v>
      </c>
      <c r="B6057" s="2" t="s">
        <v>54</v>
      </c>
      <c r="C6057" s="69">
        <v>253.52969999999999</v>
      </c>
      <c r="D6057" t="s">
        <v>50</v>
      </c>
      <c r="E6057" s="2" t="s">
        <v>44</v>
      </c>
      <c r="F6057" s="2" t="s">
        <v>55</v>
      </c>
      <c r="G6057" s="2"/>
      <c r="H6057" s="2" t="str">
        <f>IF(OR(G6057="",G6058="",G6059="",G6060=""),"",(SUMIF(A6057:A$7000,A6057,G6057:G$7000)))</f>
        <v/>
      </c>
      <c r="I6057" s="55" t="str">
        <f t="shared" si="570"/>
        <v/>
      </c>
      <c r="J6057" s="61" t="str">
        <f t="shared" si="566"/>
        <v/>
      </c>
      <c r="K6057" s="55">
        <f t="array" ref="K6057">(MAX(IF($A6057=InsertVoiceSwitchActivateLOG!A$1:A$7000,InsertVoiceSwitchActivateLOG!H$1:H$7000,0)))</f>
        <v>0</v>
      </c>
      <c r="L6057" s="55" t="str">
        <f t="shared" si="571"/>
        <v/>
      </c>
      <c r="M6057" s="55">
        <f t="shared" si="569"/>
        <v>21.199999999993224</v>
      </c>
      <c r="N6057" s="59" t="str">
        <f t="shared" si="567"/>
        <v/>
      </c>
      <c r="O6057" s="59" t="str">
        <f t="shared" si="568"/>
        <v/>
      </c>
    </row>
    <row r="6058" spans="1:15" ht="12.5" customHeight="1" x14ac:dyDescent="0.35">
      <c r="A6058" s="61">
        <v>121</v>
      </c>
      <c r="B6058" s="61" t="s">
        <v>54</v>
      </c>
      <c r="C6058" s="70">
        <v>253.5522</v>
      </c>
      <c r="D6058" s="59" t="s">
        <v>50</v>
      </c>
      <c r="E6058" s="61" t="s">
        <v>44</v>
      </c>
      <c r="F6058" s="61" t="s">
        <v>55</v>
      </c>
      <c r="G6058" s="61"/>
      <c r="H6058" s="61" t="str">
        <f>IF(OR(G6058="",G6059="",G6060="",G6061=""),"",(SUMIF(A6058:A$7000,A6058,G6058:G$7000)))</f>
        <v/>
      </c>
      <c r="I6058" s="61" t="str">
        <f t="shared" si="570"/>
        <v/>
      </c>
      <c r="J6058" s="61" t="str">
        <f t="shared" si="566"/>
        <v/>
      </c>
      <c r="K6058" s="61">
        <f t="array" ref="K6058">(MAX(IF($A6058=InsertVoiceSwitchActivateLOG!A$1:A$7000,InsertVoiceSwitchActivateLOG!H$1:H$7000,0)))</f>
        <v>0</v>
      </c>
      <c r="L6058" s="61" t="str">
        <f t="shared" si="571"/>
        <v/>
      </c>
      <c r="M6058" s="61">
        <f t="shared" si="569"/>
        <v>22.500000000007958</v>
      </c>
      <c r="N6058" s="59" t="str">
        <f t="shared" si="567"/>
        <v/>
      </c>
      <c r="O6058" s="59" t="str">
        <f t="shared" si="568"/>
        <v/>
      </c>
    </row>
    <row r="6059" spans="1:15" ht="12.5" customHeight="1" x14ac:dyDescent="0.35">
      <c r="A6059" s="2">
        <v>121</v>
      </c>
      <c r="B6059" s="2" t="s">
        <v>54</v>
      </c>
      <c r="C6059" s="69">
        <v>253.5788</v>
      </c>
      <c r="D6059" t="s">
        <v>50</v>
      </c>
      <c r="E6059" s="2" t="s">
        <v>44</v>
      </c>
      <c r="F6059" s="2" t="s">
        <v>55</v>
      </c>
      <c r="G6059" s="2"/>
      <c r="H6059" s="2" t="str">
        <f>IF(OR(G6059="",G6060="",G6061="",G6062=""),"",(SUMIF(A6059:A$7000,A6059,G6059:G$7000)))</f>
        <v/>
      </c>
      <c r="I6059" s="55" t="str">
        <f t="shared" si="570"/>
        <v/>
      </c>
      <c r="J6059" s="61" t="str">
        <f t="shared" si="566"/>
        <v/>
      </c>
      <c r="K6059" s="55">
        <f t="array" ref="K6059">(MAX(IF($A6059=InsertVoiceSwitchActivateLOG!A$1:A$7000,InsertVoiceSwitchActivateLOG!H$1:H$7000,0)))</f>
        <v>0</v>
      </c>
      <c r="L6059" s="55" t="str">
        <f t="shared" si="571"/>
        <v/>
      </c>
      <c r="M6059" s="55">
        <f t="shared" si="569"/>
        <v>26.600000000001955</v>
      </c>
      <c r="N6059" s="59" t="str">
        <f t="shared" si="567"/>
        <v/>
      </c>
      <c r="O6059" s="59" t="str">
        <f t="shared" si="568"/>
        <v/>
      </c>
    </row>
    <row r="6060" spans="1:15" ht="12.5" customHeight="1" x14ac:dyDescent="0.35">
      <c r="A6060" s="61">
        <v>121</v>
      </c>
      <c r="B6060" s="61" t="s">
        <v>54</v>
      </c>
      <c r="C6060" s="70">
        <v>253.5993</v>
      </c>
      <c r="D6060" s="59" t="s">
        <v>50</v>
      </c>
      <c r="E6060" s="61" t="s">
        <v>44</v>
      </c>
      <c r="F6060" s="61" t="s">
        <v>55</v>
      </c>
      <c r="G6060" s="61"/>
      <c r="H6060" s="61" t="str">
        <f>IF(OR(G6060="",G6061="",G6062="",G6063=""),"",(SUMIF(A6060:A$7000,A6060,G6060:G$7000)))</f>
        <v/>
      </c>
      <c r="I6060" s="61" t="str">
        <f t="shared" si="570"/>
        <v/>
      </c>
      <c r="J6060" s="61" t="str">
        <f t="shared" si="566"/>
        <v/>
      </c>
      <c r="K6060" s="61">
        <f t="array" ref="K6060">(MAX(IF($A6060=InsertVoiceSwitchActivateLOG!A$1:A$7000,InsertVoiceSwitchActivateLOG!H$1:H$7000,0)))</f>
        <v>0</v>
      </c>
      <c r="L6060" s="61" t="str">
        <f t="shared" si="571"/>
        <v/>
      </c>
      <c r="M6060" s="61">
        <f t="shared" si="569"/>
        <v>20.499999999998408</v>
      </c>
      <c r="N6060" s="59" t="str">
        <f t="shared" si="567"/>
        <v/>
      </c>
      <c r="O6060" s="59" t="str">
        <f t="shared" si="568"/>
        <v/>
      </c>
    </row>
    <row r="6061" spans="1:15" ht="12.5" customHeight="1" x14ac:dyDescent="0.35">
      <c r="A6061" s="2">
        <v>121</v>
      </c>
      <c r="B6061" s="2" t="s">
        <v>54</v>
      </c>
      <c r="C6061" s="69">
        <v>253.6258</v>
      </c>
      <c r="D6061" t="s">
        <v>50</v>
      </c>
      <c r="E6061" s="2" t="s">
        <v>44</v>
      </c>
      <c r="F6061" s="2" t="s">
        <v>55</v>
      </c>
      <c r="G6061" s="2"/>
      <c r="H6061" s="2" t="str">
        <f>IF(OR(G6061="",G6062="",G6063="",G6064=""),"",(SUMIF(A6061:A$7000,A6061,G6061:G$7000)))</f>
        <v/>
      </c>
      <c r="I6061" s="55" t="str">
        <f t="shared" si="570"/>
        <v/>
      </c>
      <c r="J6061" s="61" t="str">
        <f t="shared" si="566"/>
        <v/>
      </c>
      <c r="K6061" s="55">
        <f t="array" ref="K6061">(MAX(IF($A6061=InsertVoiceSwitchActivateLOG!A$1:A$7000,InsertVoiceSwitchActivateLOG!H$1:H$7000,0)))</f>
        <v>0</v>
      </c>
      <c r="L6061" s="55" t="str">
        <f t="shared" si="571"/>
        <v/>
      </c>
      <c r="M6061" s="55">
        <f t="shared" si="569"/>
        <v>26.499999999998636</v>
      </c>
      <c r="N6061" s="59" t="str">
        <f t="shared" si="567"/>
        <v/>
      </c>
      <c r="O6061" s="59" t="str">
        <f t="shared" si="568"/>
        <v/>
      </c>
    </row>
    <row r="6062" spans="1:15" ht="12.5" customHeight="1" x14ac:dyDescent="0.35">
      <c r="A6062" s="61">
        <v>121</v>
      </c>
      <c r="B6062" s="61" t="s">
        <v>54</v>
      </c>
      <c r="C6062" s="70">
        <v>253.6782</v>
      </c>
      <c r="D6062" s="59" t="s">
        <v>50</v>
      </c>
      <c r="E6062" s="61" t="s">
        <v>44</v>
      </c>
      <c r="F6062" s="61" t="s">
        <v>55</v>
      </c>
      <c r="G6062" s="61"/>
      <c r="H6062" s="61" t="str">
        <f>IF(OR(G6062="",G6063="",G6064="",G6065=""),"",(SUMIF(A6062:A$7000,A6062,G6062:G$7000)))</f>
        <v/>
      </c>
      <c r="I6062" s="61" t="str">
        <f t="shared" si="570"/>
        <v/>
      </c>
      <c r="J6062" s="61" t="str">
        <f t="shared" si="566"/>
        <v/>
      </c>
      <c r="K6062" s="61">
        <f t="array" ref="K6062">(MAX(IF($A6062=InsertVoiceSwitchActivateLOG!A$1:A$7000,InsertVoiceSwitchActivateLOG!H$1:H$7000,0)))</f>
        <v>0</v>
      </c>
      <c r="L6062" s="61" t="str">
        <f t="shared" si="571"/>
        <v/>
      </c>
      <c r="M6062" s="61">
        <f t="shared" si="569"/>
        <v>52.400000000005775</v>
      </c>
      <c r="N6062" s="59" t="str">
        <f t="shared" si="567"/>
        <v/>
      </c>
      <c r="O6062" s="59" t="str">
        <f t="shared" si="568"/>
        <v/>
      </c>
    </row>
    <row r="6063" spans="1:15" ht="12.5" customHeight="1" x14ac:dyDescent="0.35">
      <c r="A6063" s="2">
        <v>121</v>
      </c>
      <c r="B6063" s="2" t="s">
        <v>54</v>
      </c>
      <c r="C6063" s="69">
        <v>253.69839999999999</v>
      </c>
      <c r="D6063" t="s">
        <v>50</v>
      </c>
      <c r="E6063" s="2" t="s">
        <v>44</v>
      </c>
      <c r="F6063" s="2" t="s">
        <v>55</v>
      </c>
      <c r="G6063" s="2"/>
      <c r="H6063" s="2" t="str">
        <f>IF(OR(G6063="",G6064="",G6065="",G6066=""),"",(SUMIF(A6063:A$7000,A6063,G6063:G$7000)))</f>
        <v/>
      </c>
      <c r="I6063" s="55" t="str">
        <f t="shared" si="570"/>
        <v/>
      </c>
      <c r="J6063" s="61" t="str">
        <f t="shared" si="566"/>
        <v/>
      </c>
      <c r="K6063" s="55">
        <f t="array" ref="K6063">(MAX(IF($A6063=InsertVoiceSwitchActivateLOG!A$1:A$7000,InsertVoiceSwitchActivateLOG!H$1:H$7000,0)))</f>
        <v>0</v>
      </c>
      <c r="L6063" s="55" t="str">
        <f t="shared" si="571"/>
        <v/>
      </c>
      <c r="M6063" s="55">
        <f t="shared" si="569"/>
        <v>20.199999999988449</v>
      </c>
      <c r="N6063" s="59" t="str">
        <f t="shared" si="567"/>
        <v/>
      </c>
      <c r="O6063" s="59" t="str">
        <f t="shared" si="568"/>
        <v/>
      </c>
    </row>
    <row r="6064" spans="1:15" ht="12.5" customHeight="1" x14ac:dyDescent="0.35">
      <c r="A6064" s="61">
        <v>121</v>
      </c>
      <c r="B6064" s="61" t="s">
        <v>54</v>
      </c>
      <c r="C6064" s="70">
        <v>253.71940000000001</v>
      </c>
      <c r="D6064" s="59" t="s">
        <v>50</v>
      </c>
      <c r="E6064" s="61" t="s">
        <v>44</v>
      </c>
      <c r="F6064" s="61" t="s">
        <v>55</v>
      </c>
      <c r="G6064" s="61"/>
      <c r="H6064" s="61" t="str">
        <f>IF(OR(G6064="",G6065="",G6066="",G6067=""),"",(SUMIF(A6064:A$7000,A6064,G6064:G$7000)))</f>
        <v/>
      </c>
      <c r="I6064" s="61" t="str">
        <f t="shared" si="570"/>
        <v/>
      </c>
      <c r="J6064" s="61" t="str">
        <f t="shared" si="566"/>
        <v/>
      </c>
      <c r="K6064" s="61">
        <f t="array" ref="K6064">(MAX(IF($A6064=InsertVoiceSwitchActivateLOG!A$1:A$7000,InsertVoiceSwitchActivateLOG!H$1:H$7000,0)))</f>
        <v>0</v>
      </c>
      <c r="L6064" s="61" t="str">
        <f t="shared" si="571"/>
        <v/>
      </c>
      <c r="M6064" s="61">
        <f t="shared" si="569"/>
        <v>21.000000000015007</v>
      </c>
      <c r="N6064" s="59" t="str">
        <f t="shared" si="567"/>
        <v/>
      </c>
      <c r="O6064" s="59" t="str">
        <f t="shared" si="568"/>
        <v/>
      </c>
    </row>
    <row r="6065" spans="1:15" ht="12.5" customHeight="1" x14ac:dyDescent="0.35">
      <c r="A6065" s="2">
        <v>121</v>
      </c>
      <c r="B6065" s="2" t="s">
        <v>54</v>
      </c>
      <c r="C6065" s="69">
        <v>253.74250000000001</v>
      </c>
      <c r="D6065" t="s">
        <v>50</v>
      </c>
      <c r="E6065" s="2" t="s">
        <v>44</v>
      </c>
      <c r="F6065" s="2" t="s">
        <v>55</v>
      </c>
      <c r="G6065" s="2"/>
      <c r="H6065" s="2" t="str">
        <f>IF(OR(G6065="",G6066="",G6067="",G6068=""),"",(SUMIF(A6065:A$7000,A6065,G6065:G$7000)))</f>
        <v/>
      </c>
      <c r="I6065" s="55" t="str">
        <f t="shared" si="570"/>
        <v/>
      </c>
      <c r="J6065" s="61" t="str">
        <f t="shared" si="566"/>
        <v/>
      </c>
      <c r="K6065" s="55">
        <f t="array" ref="K6065">(MAX(IF($A6065=InsertVoiceSwitchActivateLOG!A$1:A$7000,InsertVoiceSwitchActivateLOG!H$1:H$7000,0)))</f>
        <v>0</v>
      </c>
      <c r="L6065" s="55" t="str">
        <f t="shared" si="571"/>
        <v/>
      </c>
      <c r="M6065" s="55">
        <f t="shared" si="569"/>
        <v>23.099999999999454</v>
      </c>
      <c r="N6065" s="59" t="str">
        <f t="shared" si="567"/>
        <v/>
      </c>
      <c r="O6065" s="59" t="str">
        <f t="shared" si="568"/>
        <v/>
      </c>
    </row>
    <row r="6066" spans="1:15" ht="12.5" customHeight="1" x14ac:dyDescent="0.35">
      <c r="A6066" s="61">
        <v>121</v>
      </c>
      <c r="B6066" s="61" t="s">
        <v>54</v>
      </c>
      <c r="C6066" s="70">
        <v>253.76589999999999</v>
      </c>
      <c r="D6066" s="59" t="s">
        <v>50</v>
      </c>
      <c r="E6066" s="61" t="s">
        <v>44</v>
      </c>
      <c r="F6066" s="61" t="s">
        <v>55</v>
      </c>
      <c r="G6066" s="61"/>
      <c r="H6066" s="61" t="str">
        <f>IF(OR(G6066="",G6067="",G6068="",G6069=""),"",(SUMIF(A6066:A$7000,A6066,G6066:G$7000)))</f>
        <v/>
      </c>
      <c r="I6066" s="61" t="str">
        <f t="shared" si="570"/>
        <v/>
      </c>
      <c r="J6066" s="61" t="str">
        <f t="shared" si="566"/>
        <v/>
      </c>
      <c r="K6066" s="61">
        <f t="array" ref="K6066">(MAX(IF($A6066=InsertVoiceSwitchActivateLOG!A$1:A$7000,InsertVoiceSwitchActivateLOG!H$1:H$7000,0)))</f>
        <v>0</v>
      </c>
      <c r="L6066" s="61" t="str">
        <f t="shared" si="571"/>
        <v/>
      </c>
      <c r="M6066" s="61">
        <f t="shared" si="569"/>
        <v>23.399999999980992</v>
      </c>
      <c r="N6066" s="59" t="str">
        <f t="shared" si="567"/>
        <v/>
      </c>
      <c r="O6066" s="59" t="str">
        <f t="shared" si="568"/>
        <v/>
      </c>
    </row>
    <row r="6067" spans="1:15" ht="12.5" customHeight="1" x14ac:dyDescent="0.35">
      <c r="A6067" s="2">
        <v>121</v>
      </c>
      <c r="B6067" s="2" t="s">
        <v>54</v>
      </c>
      <c r="C6067" s="69">
        <v>253.79230000000001</v>
      </c>
      <c r="D6067" t="s">
        <v>50</v>
      </c>
      <c r="E6067" s="2" t="s">
        <v>44</v>
      </c>
      <c r="F6067" s="2" t="s">
        <v>55</v>
      </c>
      <c r="G6067" s="2"/>
      <c r="H6067" s="2" t="str">
        <f>IF(OR(G6067="",G6068="",G6069="",G6070=""),"",(SUMIF(A6067:A$7000,A6067,G6067:G$7000)))</f>
        <v/>
      </c>
      <c r="I6067" s="55" t="str">
        <f t="shared" si="570"/>
        <v/>
      </c>
      <c r="J6067" s="61" t="str">
        <f t="shared" si="566"/>
        <v/>
      </c>
      <c r="K6067" s="55">
        <f t="array" ref="K6067">(MAX(IF($A6067=InsertVoiceSwitchActivateLOG!A$1:A$7000,InsertVoiceSwitchActivateLOG!H$1:H$7000,0)))</f>
        <v>0</v>
      </c>
      <c r="L6067" s="55" t="str">
        <f t="shared" si="571"/>
        <v/>
      </c>
      <c r="M6067" s="55">
        <f t="shared" si="569"/>
        <v>26.400000000023738</v>
      </c>
      <c r="N6067" s="59" t="str">
        <f t="shared" si="567"/>
        <v/>
      </c>
      <c r="O6067" s="59" t="str">
        <f t="shared" si="568"/>
        <v/>
      </c>
    </row>
    <row r="6068" spans="1:15" ht="12.5" customHeight="1" x14ac:dyDescent="0.35">
      <c r="A6068" s="61">
        <v>121</v>
      </c>
      <c r="B6068" s="61" t="s">
        <v>54</v>
      </c>
      <c r="C6068" s="70">
        <v>253.81209999999999</v>
      </c>
      <c r="D6068" s="59" t="s">
        <v>50</v>
      </c>
      <c r="E6068" s="61" t="s">
        <v>44</v>
      </c>
      <c r="F6068" s="61" t="s">
        <v>55</v>
      </c>
      <c r="G6068" s="61"/>
      <c r="H6068" s="61" t="str">
        <f>IF(OR(G6068="",G6069="",G6070="",G6071=""),"",(SUMIF(A6068:A$7000,A6068,G6068:G$7000)))</f>
        <v/>
      </c>
      <c r="I6068" s="61" t="str">
        <f t="shared" si="570"/>
        <v/>
      </c>
      <c r="J6068" s="61" t="str">
        <f t="shared" si="566"/>
        <v/>
      </c>
      <c r="K6068" s="61">
        <f t="array" ref="K6068">(MAX(IF($A6068=InsertVoiceSwitchActivateLOG!A$1:A$7000,InsertVoiceSwitchActivateLOG!H$1:H$7000,0)))</f>
        <v>0</v>
      </c>
      <c r="L6068" s="61" t="str">
        <f t="shared" si="571"/>
        <v/>
      </c>
      <c r="M6068" s="61">
        <f t="shared" si="569"/>
        <v>19.799999999975171</v>
      </c>
      <c r="N6068" s="59" t="str">
        <f t="shared" si="567"/>
        <v/>
      </c>
      <c r="O6068" s="59" t="str">
        <f t="shared" si="568"/>
        <v/>
      </c>
    </row>
    <row r="6069" spans="1:15" ht="12.5" customHeight="1" x14ac:dyDescent="0.35">
      <c r="A6069" s="2">
        <v>121</v>
      </c>
      <c r="B6069" s="2" t="s">
        <v>54</v>
      </c>
      <c r="C6069" s="69">
        <v>253.82830000000001</v>
      </c>
      <c r="D6069" t="s">
        <v>50</v>
      </c>
      <c r="E6069" s="2" t="s">
        <v>44</v>
      </c>
      <c r="F6069" s="2" t="s">
        <v>55</v>
      </c>
      <c r="G6069" s="2"/>
      <c r="H6069" s="2" t="str">
        <f>IF(OR(G6069="",G6070="",G6071="",G6072=""),"",(SUMIF(A6069:A$7000,A6069,G6069:G$7000)))</f>
        <v/>
      </c>
      <c r="I6069" s="55" t="str">
        <f t="shared" si="570"/>
        <v/>
      </c>
      <c r="J6069" s="61" t="str">
        <f t="shared" si="566"/>
        <v/>
      </c>
      <c r="K6069" s="55">
        <f t="array" ref="K6069">(MAX(IF($A6069=InsertVoiceSwitchActivateLOG!A$1:A$7000,InsertVoiceSwitchActivateLOG!H$1:H$7000,0)))</f>
        <v>0</v>
      </c>
      <c r="L6069" s="55" t="str">
        <f t="shared" si="571"/>
        <v/>
      </c>
      <c r="M6069" s="55">
        <f t="shared" si="569"/>
        <v>16.200000000026193</v>
      </c>
      <c r="N6069" s="59" t="str">
        <f t="shared" si="567"/>
        <v/>
      </c>
      <c r="O6069" s="59" t="str">
        <f t="shared" si="568"/>
        <v/>
      </c>
    </row>
    <row r="6070" spans="1:15" ht="12.5" customHeight="1" x14ac:dyDescent="0.35">
      <c r="A6070" s="61">
        <v>121</v>
      </c>
      <c r="B6070" s="61" t="s">
        <v>54</v>
      </c>
      <c r="C6070" s="70">
        <v>253.84710000000001</v>
      </c>
      <c r="D6070" s="59" t="s">
        <v>50</v>
      </c>
      <c r="E6070" s="61" t="s">
        <v>44</v>
      </c>
      <c r="F6070" s="61" t="s">
        <v>55</v>
      </c>
      <c r="G6070" s="61"/>
      <c r="H6070" s="61" t="str">
        <f>IF(OR(G6070="",G6071="",G6072="",G6073=""),"",(SUMIF(A6070:A$7000,A6070,G6070:G$7000)))</f>
        <v/>
      </c>
      <c r="I6070" s="61" t="str">
        <f t="shared" si="570"/>
        <v/>
      </c>
      <c r="J6070" s="61" t="str">
        <f t="shared" si="566"/>
        <v/>
      </c>
      <c r="K6070" s="61">
        <f t="array" ref="K6070">(MAX(IF($A6070=InsertVoiceSwitchActivateLOG!A$1:A$7000,InsertVoiceSwitchActivateLOG!H$1:H$7000,0)))</f>
        <v>0</v>
      </c>
      <c r="L6070" s="61" t="str">
        <f t="shared" si="571"/>
        <v/>
      </c>
      <c r="M6070" s="61">
        <f t="shared" si="569"/>
        <v>18.799999999998818</v>
      </c>
      <c r="N6070" s="59" t="str">
        <f t="shared" si="567"/>
        <v/>
      </c>
      <c r="O6070" s="59" t="str">
        <f t="shared" si="568"/>
        <v/>
      </c>
    </row>
    <row r="6071" spans="1:15" ht="12.5" customHeight="1" x14ac:dyDescent="0.35">
      <c r="A6071" s="2">
        <v>121</v>
      </c>
      <c r="B6071" s="2" t="s">
        <v>54</v>
      </c>
      <c r="C6071" s="69">
        <v>253.86709999999999</v>
      </c>
      <c r="D6071" t="s">
        <v>50</v>
      </c>
      <c r="E6071" s="2" t="s">
        <v>44</v>
      </c>
      <c r="F6071" s="2" t="s">
        <v>55</v>
      </c>
      <c r="G6071" s="2"/>
      <c r="H6071" s="2" t="str">
        <f>IF(OR(G6071="",G6072="",G6073="",G6074=""),"",(SUMIF(A6071:A$7000,A6071,G6071:G$7000)))</f>
        <v/>
      </c>
      <c r="I6071" s="55" t="str">
        <f t="shared" si="570"/>
        <v/>
      </c>
      <c r="J6071" s="61" t="str">
        <f t="shared" si="566"/>
        <v/>
      </c>
      <c r="K6071" s="55">
        <f t="array" ref="K6071">(MAX(IF($A6071=InsertVoiceSwitchActivateLOG!A$1:A$7000,InsertVoiceSwitchActivateLOG!H$1:H$7000,0)))</f>
        <v>0</v>
      </c>
      <c r="L6071" s="55" t="str">
        <f t="shared" si="571"/>
        <v/>
      </c>
      <c r="M6071" s="55">
        <f t="shared" si="569"/>
        <v>19.99999999998181</v>
      </c>
      <c r="N6071" s="59" t="str">
        <f t="shared" si="567"/>
        <v/>
      </c>
      <c r="O6071" s="59" t="str">
        <f t="shared" si="568"/>
        <v/>
      </c>
    </row>
    <row r="6072" spans="1:15" ht="12.5" customHeight="1" x14ac:dyDescent="0.35">
      <c r="A6072" s="61">
        <v>121</v>
      </c>
      <c r="B6072" s="61" t="s">
        <v>54</v>
      </c>
      <c r="C6072" s="70">
        <v>253.8861</v>
      </c>
      <c r="D6072" s="59" t="s">
        <v>50</v>
      </c>
      <c r="E6072" s="61" t="s">
        <v>44</v>
      </c>
      <c r="F6072" s="61" t="s">
        <v>55</v>
      </c>
      <c r="G6072" s="61"/>
      <c r="H6072" s="61" t="str">
        <f>IF(OR(G6072="",G6073="",G6074="",G6075=""),"",(SUMIF(A6072:A$7000,A6072,G6072:G$7000)))</f>
        <v/>
      </c>
      <c r="I6072" s="61" t="str">
        <f t="shared" si="570"/>
        <v/>
      </c>
      <c r="J6072" s="61" t="str">
        <f t="shared" si="566"/>
        <v/>
      </c>
      <c r="K6072" s="61">
        <f t="array" ref="K6072">(MAX(IF($A6072=InsertVoiceSwitchActivateLOG!A$1:A$7000,InsertVoiceSwitchActivateLOG!H$1:H$7000,0)))</f>
        <v>0</v>
      </c>
      <c r="L6072" s="61" t="str">
        <f t="shared" si="571"/>
        <v/>
      </c>
      <c r="M6072" s="61">
        <f t="shared" si="569"/>
        <v>19.000000000005457</v>
      </c>
      <c r="N6072" s="59" t="str">
        <f t="shared" si="567"/>
        <v/>
      </c>
      <c r="O6072" s="59" t="str">
        <f t="shared" si="568"/>
        <v/>
      </c>
    </row>
    <row r="6073" spans="1:15" ht="12.5" customHeight="1" x14ac:dyDescent="0.35">
      <c r="A6073" s="2">
        <v>121</v>
      </c>
      <c r="B6073" s="2" t="s">
        <v>54</v>
      </c>
      <c r="C6073" s="69">
        <v>253.90450000000001</v>
      </c>
      <c r="D6073" t="s">
        <v>50</v>
      </c>
      <c r="E6073" s="2" t="s">
        <v>44</v>
      </c>
      <c r="F6073" s="2" t="s">
        <v>55</v>
      </c>
      <c r="G6073" s="2"/>
      <c r="H6073" s="2" t="str">
        <f>IF(OR(G6073="",G6074="",G6075="",G6076=""),"",(SUMIF(A6073:A$7000,A6073,G6073:G$7000)))</f>
        <v/>
      </c>
      <c r="I6073" s="55" t="str">
        <f t="shared" si="570"/>
        <v/>
      </c>
      <c r="J6073" s="61" t="str">
        <f t="shared" si="566"/>
        <v/>
      </c>
      <c r="K6073" s="55">
        <f t="array" ref="K6073">(MAX(IF($A6073=InsertVoiceSwitchActivateLOG!A$1:A$7000,InsertVoiceSwitchActivateLOG!H$1:H$7000,0)))</f>
        <v>0</v>
      </c>
      <c r="L6073" s="55" t="str">
        <f t="shared" si="571"/>
        <v/>
      </c>
      <c r="M6073" s="55">
        <f t="shared" si="569"/>
        <v>18.400000000013961</v>
      </c>
      <c r="N6073" s="59" t="str">
        <f t="shared" si="567"/>
        <v/>
      </c>
      <c r="O6073" s="59" t="str">
        <f t="shared" si="568"/>
        <v/>
      </c>
    </row>
    <row r="6074" spans="1:15" ht="12.5" customHeight="1" x14ac:dyDescent="0.35">
      <c r="A6074" s="61">
        <v>121</v>
      </c>
      <c r="B6074" s="61" t="s">
        <v>54</v>
      </c>
      <c r="C6074" s="70">
        <v>253.9254</v>
      </c>
      <c r="D6074" s="59" t="s">
        <v>50</v>
      </c>
      <c r="E6074" s="61" t="s">
        <v>44</v>
      </c>
      <c r="F6074" s="61" t="s">
        <v>55</v>
      </c>
      <c r="G6074" s="61"/>
      <c r="H6074" s="61" t="str">
        <f>IF(OR(G6074="",G6075="",G6076="",G6077=""),"",(SUMIF(A6074:A$7000,A6074,G6074:G$7000)))</f>
        <v/>
      </c>
      <c r="I6074" s="61" t="str">
        <f t="shared" si="570"/>
        <v/>
      </c>
      <c r="J6074" s="61" t="str">
        <f t="shared" si="566"/>
        <v/>
      </c>
      <c r="K6074" s="61">
        <f t="array" ref="K6074">(MAX(IF($A6074=InsertVoiceSwitchActivateLOG!A$1:A$7000,InsertVoiceSwitchActivateLOG!H$1:H$7000,0)))</f>
        <v>0</v>
      </c>
      <c r="L6074" s="61" t="str">
        <f t="shared" si="571"/>
        <v/>
      </c>
      <c r="M6074" s="61">
        <f t="shared" si="569"/>
        <v>20.899999999983265</v>
      </c>
      <c r="N6074" s="59" t="str">
        <f t="shared" si="567"/>
        <v/>
      </c>
      <c r="O6074" s="59" t="str">
        <f t="shared" si="568"/>
        <v/>
      </c>
    </row>
    <row r="6075" spans="1:15" ht="12.5" customHeight="1" x14ac:dyDescent="0.35">
      <c r="A6075" s="2">
        <v>121</v>
      </c>
      <c r="B6075" s="2" t="s">
        <v>54</v>
      </c>
      <c r="C6075" s="69">
        <v>253.94470000000001</v>
      </c>
      <c r="D6075" t="s">
        <v>50</v>
      </c>
      <c r="E6075" s="2" t="s">
        <v>44</v>
      </c>
      <c r="F6075" s="2" t="s">
        <v>55</v>
      </c>
      <c r="G6075" s="2"/>
      <c r="H6075" s="2" t="str">
        <f>IF(OR(G6075="",G6076="",G6077="",G6078=""),"",(SUMIF(A6075:A$7000,A6075,G6075:G$7000)))</f>
        <v/>
      </c>
      <c r="I6075" s="55" t="str">
        <f t="shared" si="570"/>
        <v/>
      </c>
      <c r="J6075" s="61" t="str">
        <f t="shared" si="566"/>
        <v/>
      </c>
      <c r="K6075" s="55">
        <f t="array" ref="K6075">(MAX(IF($A6075=InsertVoiceSwitchActivateLOG!A$1:A$7000,InsertVoiceSwitchActivateLOG!H$1:H$7000,0)))</f>
        <v>0</v>
      </c>
      <c r="L6075" s="55" t="str">
        <f t="shared" si="571"/>
        <v/>
      </c>
      <c r="M6075" s="55">
        <f t="shared" si="569"/>
        <v>19.300000000015416</v>
      </c>
      <c r="N6075" s="59" t="str">
        <f t="shared" si="567"/>
        <v/>
      </c>
      <c r="O6075" s="59" t="str">
        <f t="shared" si="568"/>
        <v/>
      </c>
    </row>
    <row r="6076" spans="1:15" ht="12.5" customHeight="1" x14ac:dyDescent="0.35">
      <c r="A6076" s="61">
        <v>121</v>
      </c>
      <c r="B6076" s="61" t="s">
        <v>54</v>
      </c>
      <c r="C6076" s="70">
        <v>253.9631</v>
      </c>
      <c r="D6076" s="59" t="s">
        <v>50</v>
      </c>
      <c r="E6076" s="61" t="s">
        <v>44</v>
      </c>
      <c r="F6076" s="61" t="s">
        <v>55</v>
      </c>
      <c r="G6076" s="61"/>
      <c r="H6076" s="61" t="str">
        <f>IF(OR(G6076="",G6077="",G6078="",G6079=""),"",(SUMIF(A6076:A$7000,A6076,G6076:G$7000)))</f>
        <v/>
      </c>
      <c r="I6076" s="61" t="str">
        <f t="shared" si="570"/>
        <v/>
      </c>
      <c r="J6076" s="61" t="str">
        <f t="shared" si="566"/>
        <v/>
      </c>
      <c r="K6076" s="61">
        <f t="array" ref="K6076">(MAX(IF($A6076=InsertVoiceSwitchActivateLOG!A$1:A$7000,InsertVoiceSwitchActivateLOG!H$1:H$7000,0)))</f>
        <v>0</v>
      </c>
      <c r="L6076" s="61" t="str">
        <f t="shared" si="571"/>
        <v/>
      </c>
      <c r="M6076" s="61">
        <f t="shared" si="569"/>
        <v>18.399999999985539</v>
      </c>
      <c r="N6076" s="59" t="str">
        <f t="shared" si="567"/>
        <v/>
      </c>
      <c r="O6076" s="59" t="str">
        <f t="shared" si="568"/>
        <v/>
      </c>
    </row>
    <row r="6077" spans="1:15" ht="12.5" customHeight="1" x14ac:dyDescent="0.35">
      <c r="A6077" s="2">
        <v>121</v>
      </c>
      <c r="B6077" s="2" t="s">
        <v>54</v>
      </c>
      <c r="C6077" s="69">
        <v>253.982</v>
      </c>
      <c r="D6077" t="s">
        <v>50</v>
      </c>
      <c r="E6077" s="2" t="s">
        <v>44</v>
      </c>
      <c r="F6077" s="2" t="s">
        <v>55</v>
      </c>
      <c r="G6077" s="2"/>
      <c r="H6077" s="2" t="str">
        <f>IF(OR(G6077="",G6078="",G6079="",G6080=""),"",(SUMIF(A6077:A$7000,A6077,G6077:G$7000)))</f>
        <v/>
      </c>
      <c r="I6077" s="55" t="str">
        <f t="shared" si="570"/>
        <v/>
      </c>
      <c r="J6077" s="61" t="str">
        <f t="shared" si="566"/>
        <v/>
      </c>
      <c r="K6077" s="55">
        <f t="array" ref="K6077">(MAX(IF($A6077=InsertVoiceSwitchActivateLOG!A$1:A$7000,InsertVoiceSwitchActivateLOG!H$1:H$7000,0)))</f>
        <v>0</v>
      </c>
      <c r="L6077" s="55" t="str">
        <f t="shared" si="571"/>
        <v/>
      </c>
      <c r="M6077" s="55">
        <f t="shared" si="569"/>
        <v>18.900000000002137</v>
      </c>
      <c r="N6077" s="59" t="str">
        <f t="shared" si="567"/>
        <v/>
      </c>
      <c r="O6077" s="59" t="str">
        <f t="shared" si="568"/>
        <v/>
      </c>
    </row>
    <row r="6078" spans="1:15" ht="12.5" customHeight="1" x14ac:dyDescent="0.35">
      <c r="A6078" s="61">
        <v>121</v>
      </c>
      <c r="B6078" s="61" t="s">
        <v>54</v>
      </c>
      <c r="C6078" s="70">
        <v>254.00200000000001</v>
      </c>
      <c r="D6078" s="59" t="s">
        <v>50</v>
      </c>
      <c r="E6078" s="61" t="s">
        <v>44</v>
      </c>
      <c r="F6078" s="61" t="s">
        <v>55</v>
      </c>
      <c r="G6078" s="61"/>
      <c r="H6078" s="61" t="str">
        <f>IF(OR(G6078="",G6079="",G6080="",G6081=""),"",(SUMIF(A6078:A$7000,A6078,G6078:G$7000)))</f>
        <v/>
      </c>
      <c r="I6078" s="61" t="str">
        <f t="shared" si="570"/>
        <v/>
      </c>
      <c r="J6078" s="61" t="str">
        <f t="shared" si="566"/>
        <v/>
      </c>
      <c r="K6078" s="61">
        <f t="array" ref="K6078">(MAX(IF($A6078=InsertVoiceSwitchActivateLOG!A$1:A$7000,InsertVoiceSwitchActivateLOG!H$1:H$7000,0)))</f>
        <v>0</v>
      </c>
      <c r="L6078" s="61" t="str">
        <f t="shared" si="571"/>
        <v/>
      </c>
      <c r="M6078" s="61">
        <f t="shared" si="569"/>
        <v>20.000000000010232</v>
      </c>
      <c r="N6078" s="59" t="str">
        <f t="shared" si="567"/>
        <v/>
      </c>
      <c r="O6078" s="59" t="str">
        <f t="shared" si="568"/>
        <v/>
      </c>
    </row>
    <row r="6079" spans="1:15" ht="12.5" customHeight="1" x14ac:dyDescent="0.35">
      <c r="A6079" s="2">
        <v>121</v>
      </c>
      <c r="B6079" s="2" t="s">
        <v>54</v>
      </c>
      <c r="C6079" s="69">
        <v>254.0206</v>
      </c>
      <c r="D6079" t="s">
        <v>50</v>
      </c>
      <c r="E6079" s="2" t="s">
        <v>44</v>
      </c>
      <c r="F6079" s="2" t="s">
        <v>55</v>
      </c>
      <c r="G6079" s="2"/>
      <c r="H6079" s="2" t="str">
        <f>IF(OR(G6079="",G6080="",G6081="",G6082=""),"",(SUMIF(A6079:A$7000,A6079,G6079:G$7000)))</f>
        <v/>
      </c>
      <c r="I6079" s="55" t="str">
        <f t="shared" si="570"/>
        <v/>
      </c>
      <c r="J6079" s="61" t="str">
        <f t="shared" si="566"/>
        <v/>
      </c>
      <c r="K6079" s="55">
        <f t="array" ref="K6079">(MAX(IF($A6079=InsertVoiceSwitchActivateLOG!A$1:A$7000,InsertVoiceSwitchActivateLOG!H$1:H$7000,0)))</f>
        <v>0</v>
      </c>
      <c r="L6079" s="55" t="str">
        <f t="shared" si="571"/>
        <v/>
      </c>
      <c r="M6079" s="55">
        <f t="shared" si="569"/>
        <v>18.599999999992178</v>
      </c>
      <c r="N6079" s="59" t="str">
        <f t="shared" si="567"/>
        <v/>
      </c>
      <c r="O6079" s="59" t="str">
        <f t="shared" si="568"/>
        <v/>
      </c>
    </row>
    <row r="6080" spans="1:15" ht="12.5" customHeight="1" x14ac:dyDescent="0.35">
      <c r="A6080" s="61">
        <v>121</v>
      </c>
      <c r="B6080" s="61" t="s">
        <v>54</v>
      </c>
      <c r="C6080" s="70">
        <v>254.03819999999999</v>
      </c>
      <c r="D6080" s="59" t="s">
        <v>50</v>
      </c>
      <c r="E6080" s="61" t="s">
        <v>44</v>
      </c>
      <c r="F6080" s="61" t="s">
        <v>55</v>
      </c>
      <c r="G6080" s="61"/>
      <c r="H6080" s="61" t="str">
        <f>IF(OR(G6080="",G6081="",G6082="",G6083=""),"",(SUMIF(A6080:A$7000,A6080,G6080:G$7000)))</f>
        <v/>
      </c>
      <c r="I6080" s="61" t="str">
        <f t="shared" si="570"/>
        <v/>
      </c>
      <c r="J6080" s="61" t="str">
        <f t="shared" si="566"/>
        <v/>
      </c>
      <c r="K6080" s="61">
        <f t="array" ref="K6080">(MAX(IF($A6080=InsertVoiceSwitchActivateLOG!A$1:A$7000,InsertVoiceSwitchActivateLOG!H$1:H$7000,0)))</f>
        <v>0</v>
      </c>
      <c r="L6080" s="61" t="str">
        <f t="shared" si="571"/>
        <v/>
      </c>
      <c r="M6080" s="61">
        <f t="shared" si="569"/>
        <v>17.599999999987403</v>
      </c>
      <c r="N6080" s="59" t="str">
        <f t="shared" si="567"/>
        <v/>
      </c>
      <c r="O6080" s="59" t="str">
        <f t="shared" si="568"/>
        <v/>
      </c>
    </row>
    <row r="6081" spans="1:15" ht="12.5" customHeight="1" x14ac:dyDescent="0.35">
      <c r="A6081" s="2">
        <v>121</v>
      </c>
      <c r="B6081" s="2" t="s">
        <v>54</v>
      </c>
      <c r="C6081" s="69">
        <v>254.05520000000001</v>
      </c>
      <c r="D6081" t="s">
        <v>50</v>
      </c>
      <c r="E6081" s="2" t="s">
        <v>44</v>
      </c>
      <c r="F6081" s="2" t="s">
        <v>55</v>
      </c>
      <c r="G6081" s="2"/>
      <c r="H6081" s="2" t="str">
        <f>IF(OR(G6081="",G6082="",G6083="",G6084=""),"",(SUMIF(A6081:A$7000,A6081,G6081:G$7000)))</f>
        <v/>
      </c>
      <c r="I6081" s="55" t="str">
        <f t="shared" si="570"/>
        <v/>
      </c>
      <c r="J6081" s="61" t="str">
        <f t="shared" si="566"/>
        <v/>
      </c>
      <c r="K6081" s="55">
        <f t="array" ref="K6081">(MAX(IF($A6081=InsertVoiceSwitchActivateLOG!A$1:A$7000,InsertVoiceSwitchActivateLOG!H$1:H$7000,0)))</f>
        <v>0</v>
      </c>
      <c r="L6081" s="55" t="str">
        <f t="shared" si="571"/>
        <v/>
      </c>
      <c r="M6081" s="55">
        <f t="shared" si="569"/>
        <v>17.000000000024329</v>
      </c>
      <c r="N6081" s="59" t="str">
        <f t="shared" si="567"/>
        <v/>
      </c>
      <c r="O6081" s="59" t="str">
        <f t="shared" si="568"/>
        <v/>
      </c>
    </row>
    <row r="6082" spans="1:15" ht="12.5" customHeight="1" x14ac:dyDescent="0.35">
      <c r="A6082" s="61">
        <v>121</v>
      </c>
      <c r="B6082" s="61" t="s">
        <v>54</v>
      </c>
      <c r="C6082" s="70">
        <v>254.07409999999999</v>
      </c>
      <c r="D6082" s="59" t="s">
        <v>50</v>
      </c>
      <c r="E6082" s="61" t="s">
        <v>44</v>
      </c>
      <c r="F6082" s="61" t="s">
        <v>55</v>
      </c>
      <c r="G6082" s="61"/>
      <c r="H6082" s="61" t="str">
        <f>IF(OR(G6082="",G6083="",G6084="",G6085=""),"",(SUMIF(A6082:A$7000,A6082,G6082:G$7000)))</f>
        <v/>
      </c>
      <c r="I6082" s="61" t="str">
        <f t="shared" si="570"/>
        <v/>
      </c>
      <c r="J6082" s="61" t="str">
        <f t="shared" si="566"/>
        <v/>
      </c>
      <c r="K6082" s="61">
        <f t="array" ref="K6082">(MAX(IF($A6082=InsertVoiceSwitchActivateLOG!A$1:A$7000,InsertVoiceSwitchActivateLOG!H$1:H$7000,0)))</f>
        <v>0</v>
      </c>
      <c r="L6082" s="61" t="str">
        <f t="shared" si="571"/>
        <v/>
      </c>
      <c r="M6082" s="61">
        <f t="shared" si="569"/>
        <v>18.899999999973716</v>
      </c>
      <c r="N6082" s="59" t="str">
        <f t="shared" si="567"/>
        <v/>
      </c>
      <c r="O6082" s="59" t="str">
        <f t="shared" si="568"/>
        <v/>
      </c>
    </row>
    <row r="6083" spans="1:15" ht="12.5" customHeight="1" x14ac:dyDescent="0.35">
      <c r="A6083" s="2">
        <v>121</v>
      </c>
      <c r="B6083" s="2" t="s">
        <v>54</v>
      </c>
      <c r="C6083" s="69">
        <v>254.0942</v>
      </c>
      <c r="D6083" t="s">
        <v>50</v>
      </c>
      <c r="E6083" s="2" t="s">
        <v>44</v>
      </c>
      <c r="F6083" s="2" t="s">
        <v>55</v>
      </c>
      <c r="G6083" s="2"/>
      <c r="H6083" s="2" t="str">
        <f>IF(OR(G6083="",G6084="",G6085="",G6086=""),"",(SUMIF(A6083:A$7000,A6083,G6083:G$7000)))</f>
        <v/>
      </c>
      <c r="I6083" s="55" t="str">
        <f t="shared" si="570"/>
        <v/>
      </c>
      <c r="J6083" s="61" t="str">
        <f t="shared" si="566"/>
        <v/>
      </c>
      <c r="K6083" s="55">
        <f t="array" ref="K6083">(MAX(IF($A6083=InsertVoiceSwitchActivateLOG!A$1:A$7000,InsertVoiceSwitchActivateLOG!H$1:H$7000,0)))</f>
        <v>0</v>
      </c>
      <c r="L6083" s="55" t="str">
        <f t="shared" si="571"/>
        <v/>
      </c>
      <c r="M6083" s="55">
        <f t="shared" si="569"/>
        <v>20.100000000013551</v>
      </c>
      <c r="N6083" s="59" t="str">
        <f t="shared" si="567"/>
        <v/>
      </c>
      <c r="O6083" s="59" t="str">
        <f t="shared" si="568"/>
        <v/>
      </c>
    </row>
    <row r="6084" spans="1:15" ht="12.5" customHeight="1" x14ac:dyDescent="0.35">
      <c r="A6084" s="61">
        <v>121</v>
      </c>
      <c r="B6084" s="61" t="s">
        <v>54</v>
      </c>
      <c r="C6084" s="70">
        <v>254.11429999999999</v>
      </c>
      <c r="D6084" s="59" t="s">
        <v>50</v>
      </c>
      <c r="E6084" s="61" t="s">
        <v>44</v>
      </c>
      <c r="F6084" s="61" t="s">
        <v>55</v>
      </c>
      <c r="G6084" s="61"/>
      <c r="H6084" s="61" t="str">
        <f>IF(OR(G6084="",G6085="",G6086="",G6087=""),"",(SUMIF(A6084:A$7000,A6084,G6084:G$7000)))</f>
        <v/>
      </c>
      <c r="I6084" s="61" t="str">
        <f t="shared" si="570"/>
        <v/>
      </c>
      <c r="J6084" s="61" t="str">
        <f t="shared" si="566"/>
        <v/>
      </c>
      <c r="K6084" s="61">
        <f t="array" ref="K6084">(MAX(IF($A6084=InsertVoiceSwitchActivateLOG!A$1:A$7000,InsertVoiceSwitchActivateLOG!H$1:H$7000,0)))</f>
        <v>0</v>
      </c>
      <c r="L6084" s="61" t="str">
        <f t="shared" si="571"/>
        <v/>
      </c>
      <c r="M6084" s="61">
        <f t="shared" si="569"/>
        <v>20.09999999998513</v>
      </c>
      <c r="N6084" s="59" t="str">
        <f t="shared" si="567"/>
        <v/>
      </c>
      <c r="O6084" s="59" t="str">
        <f t="shared" si="568"/>
        <v/>
      </c>
    </row>
    <row r="6085" spans="1:15" ht="12.5" customHeight="1" x14ac:dyDescent="0.35">
      <c r="A6085" s="2">
        <v>121</v>
      </c>
      <c r="B6085" s="2" t="s">
        <v>54</v>
      </c>
      <c r="C6085" s="69">
        <v>254.136</v>
      </c>
      <c r="D6085" t="s">
        <v>50</v>
      </c>
      <c r="E6085" s="2" t="s">
        <v>44</v>
      </c>
      <c r="F6085" s="2" t="s">
        <v>55</v>
      </c>
      <c r="G6085" s="2"/>
      <c r="H6085" s="2" t="str">
        <f>IF(OR(G6085="",G6086="",G6087="",G6088=""),"",(SUMIF(A6085:A$7000,A6085,G6085:G$7000)))</f>
        <v/>
      </c>
      <c r="I6085" s="55" t="str">
        <f t="shared" si="570"/>
        <v/>
      </c>
      <c r="J6085" s="61" t="str">
        <f t="shared" si="566"/>
        <v/>
      </c>
      <c r="K6085" s="55">
        <f t="array" ref="K6085">(MAX(IF($A6085=InsertVoiceSwitchActivateLOG!A$1:A$7000,InsertVoiceSwitchActivateLOG!H$1:H$7000,0)))</f>
        <v>0</v>
      </c>
      <c r="L6085" s="55" t="str">
        <f t="shared" si="571"/>
        <v/>
      </c>
      <c r="M6085" s="55">
        <f t="shared" si="569"/>
        <v>21.700000000009823</v>
      </c>
      <c r="N6085" s="59" t="str">
        <f t="shared" si="567"/>
        <v/>
      </c>
      <c r="O6085" s="59" t="str">
        <f t="shared" si="568"/>
        <v/>
      </c>
    </row>
    <row r="6086" spans="1:15" ht="12.5" customHeight="1" x14ac:dyDescent="0.35">
      <c r="A6086" s="61">
        <v>121</v>
      </c>
      <c r="B6086" s="61" t="s">
        <v>54</v>
      </c>
      <c r="C6086" s="70">
        <v>254.15729999999999</v>
      </c>
      <c r="D6086" s="59" t="s">
        <v>50</v>
      </c>
      <c r="E6086" s="61" t="s">
        <v>44</v>
      </c>
      <c r="F6086" s="61" t="s">
        <v>55</v>
      </c>
      <c r="G6086" s="61"/>
      <c r="H6086" s="61" t="str">
        <f>IF(OR(G6086="",G6087="",G6088="",G6089=""),"",(SUMIF(A6086:A$7000,A6086,G6086:G$7000)))</f>
        <v/>
      </c>
      <c r="I6086" s="61" t="str">
        <f t="shared" si="570"/>
        <v/>
      </c>
      <c r="J6086" s="61" t="str">
        <f t="shared" si="566"/>
        <v/>
      </c>
      <c r="K6086" s="61">
        <f t="array" ref="K6086">(MAX(IF($A6086=InsertVoiceSwitchActivateLOG!A$1:A$7000,InsertVoiceSwitchActivateLOG!H$1:H$7000,0)))</f>
        <v>0</v>
      </c>
      <c r="L6086" s="61" t="str">
        <f t="shared" si="571"/>
        <v/>
      </c>
      <c r="M6086" s="61">
        <f t="shared" si="569"/>
        <v>21.299999999996544</v>
      </c>
      <c r="N6086" s="59" t="str">
        <f t="shared" si="567"/>
        <v/>
      </c>
      <c r="O6086" s="59" t="str">
        <f t="shared" si="568"/>
        <v/>
      </c>
    </row>
    <row r="6087" spans="1:15" ht="12.5" customHeight="1" x14ac:dyDescent="0.35">
      <c r="A6087" s="2">
        <v>121</v>
      </c>
      <c r="B6087" s="2" t="s">
        <v>54</v>
      </c>
      <c r="C6087" s="69">
        <v>254.18010000000001</v>
      </c>
      <c r="D6087" t="s">
        <v>50</v>
      </c>
      <c r="E6087" s="2" t="s">
        <v>44</v>
      </c>
      <c r="F6087" s="2" t="s">
        <v>55</v>
      </c>
      <c r="G6087" s="2"/>
      <c r="H6087" s="2" t="str">
        <f>IF(OR(G6087="",G6088="",G6089="",G6090=""),"",(SUMIF(A6087:A$7000,A6087,G6087:G$7000)))</f>
        <v/>
      </c>
      <c r="I6087" s="55" t="str">
        <f t="shared" si="570"/>
        <v/>
      </c>
      <c r="J6087" s="61" t="str">
        <f t="shared" si="566"/>
        <v/>
      </c>
      <c r="K6087" s="55">
        <f t="array" ref="K6087">(MAX(IF($A6087=InsertVoiceSwitchActivateLOG!A$1:A$7000,InsertVoiceSwitchActivateLOG!H$1:H$7000,0)))</f>
        <v>0</v>
      </c>
      <c r="L6087" s="55" t="str">
        <f t="shared" si="571"/>
        <v/>
      </c>
      <c r="M6087" s="55">
        <f t="shared" si="569"/>
        <v>22.800000000017917</v>
      </c>
      <c r="N6087" s="59" t="str">
        <f t="shared" si="567"/>
        <v/>
      </c>
      <c r="O6087" s="59" t="str">
        <f t="shared" si="568"/>
        <v/>
      </c>
    </row>
    <row r="6088" spans="1:15" ht="12.5" customHeight="1" x14ac:dyDescent="0.35">
      <c r="A6088" s="61">
        <v>121</v>
      </c>
      <c r="B6088" s="61" t="s">
        <v>54</v>
      </c>
      <c r="C6088" s="70">
        <v>254.20169999999999</v>
      </c>
      <c r="D6088" s="59" t="s">
        <v>50</v>
      </c>
      <c r="E6088" s="61" t="s">
        <v>44</v>
      </c>
      <c r="F6088" s="61" t="s">
        <v>55</v>
      </c>
      <c r="G6088" s="61"/>
      <c r="H6088" s="61" t="str">
        <f>IF(OR(G6088="",G6089="",G6090="",G6091=""),"",(SUMIF(A6088:A$7000,A6088,G6088:G$7000)))</f>
        <v/>
      </c>
      <c r="I6088" s="61" t="str">
        <f t="shared" si="570"/>
        <v/>
      </c>
      <c r="J6088" s="61" t="str">
        <f t="shared" si="566"/>
        <v/>
      </c>
      <c r="K6088" s="61">
        <f t="array" ref="K6088">(MAX(IF($A6088=InsertVoiceSwitchActivateLOG!A$1:A$7000,InsertVoiceSwitchActivateLOG!H$1:H$7000,0)))</f>
        <v>0</v>
      </c>
      <c r="L6088" s="61" t="str">
        <f t="shared" si="571"/>
        <v/>
      </c>
      <c r="M6088" s="61">
        <f t="shared" si="569"/>
        <v>21.599999999978081</v>
      </c>
      <c r="N6088" s="59" t="str">
        <f t="shared" si="567"/>
        <v/>
      </c>
      <c r="O6088" s="59" t="str">
        <f t="shared" si="568"/>
        <v/>
      </c>
    </row>
    <row r="6089" spans="1:15" ht="12.5" customHeight="1" x14ac:dyDescent="0.35">
      <c r="A6089" s="2">
        <v>121</v>
      </c>
      <c r="B6089" s="2" t="s">
        <v>54</v>
      </c>
      <c r="C6089" s="69">
        <v>254.2295</v>
      </c>
      <c r="D6089" t="s">
        <v>50</v>
      </c>
      <c r="E6089" s="2" t="s">
        <v>44</v>
      </c>
      <c r="F6089" s="2" t="s">
        <v>55</v>
      </c>
      <c r="G6089" s="2"/>
      <c r="H6089" s="2" t="str">
        <f>IF(OR(G6089="",G6090="",G6091="",G6092=""),"",(SUMIF(A6089:A$7000,A6089,G6089:G$7000)))</f>
        <v/>
      </c>
      <c r="I6089" s="55" t="str">
        <f t="shared" si="570"/>
        <v/>
      </c>
      <c r="J6089" s="61" t="str">
        <f t="shared" si="566"/>
        <v/>
      </c>
      <c r="K6089" s="55">
        <f t="array" ref="K6089">(MAX(IF($A6089=InsertVoiceSwitchActivateLOG!A$1:A$7000,InsertVoiceSwitchActivateLOG!H$1:H$7000,0)))</f>
        <v>0</v>
      </c>
      <c r="L6089" s="55" t="str">
        <f t="shared" si="571"/>
        <v/>
      </c>
      <c r="M6089" s="55">
        <f t="shared" si="569"/>
        <v>27.80000000001337</v>
      </c>
      <c r="N6089" s="59" t="str">
        <f t="shared" si="567"/>
        <v/>
      </c>
      <c r="O6089" s="59" t="str">
        <f t="shared" si="568"/>
        <v/>
      </c>
    </row>
    <row r="6090" spans="1:15" ht="12.5" customHeight="1" x14ac:dyDescent="0.35">
      <c r="A6090" s="61">
        <v>121</v>
      </c>
      <c r="B6090" s="61" t="s">
        <v>54</v>
      </c>
      <c r="C6090" s="70">
        <v>254.25360000000001</v>
      </c>
      <c r="D6090" s="59" t="s">
        <v>50</v>
      </c>
      <c r="E6090" s="61" t="s">
        <v>44</v>
      </c>
      <c r="F6090" s="61" t="s">
        <v>55</v>
      </c>
      <c r="G6090" s="61"/>
      <c r="H6090" s="61" t="str">
        <f>IF(OR(G6090="",G6091="",G6092="",G6093=""),"",(SUMIF(A6090:A$7000,A6090,G6090:G$7000)))</f>
        <v/>
      </c>
      <c r="I6090" s="61" t="str">
        <f t="shared" si="570"/>
        <v/>
      </c>
      <c r="J6090" s="61" t="str">
        <f t="shared" si="566"/>
        <v/>
      </c>
      <c r="K6090" s="61">
        <f t="array" ref="K6090">(MAX(IF($A6090=InsertVoiceSwitchActivateLOG!A$1:A$7000,InsertVoiceSwitchActivateLOG!H$1:H$7000,0)))</f>
        <v>0</v>
      </c>
      <c r="L6090" s="61" t="str">
        <f t="shared" si="571"/>
        <v/>
      </c>
      <c r="M6090" s="61">
        <f t="shared" si="569"/>
        <v>24.100000000004229</v>
      </c>
      <c r="N6090" s="59" t="str">
        <f t="shared" si="567"/>
        <v/>
      </c>
      <c r="O6090" s="59" t="str">
        <f t="shared" si="568"/>
        <v/>
      </c>
    </row>
    <row r="6091" spans="1:15" ht="12.5" customHeight="1" x14ac:dyDescent="0.35">
      <c r="A6091" s="2">
        <v>121</v>
      </c>
      <c r="B6091" s="2" t="s">
        <v>54</v>
      </c>
      <c r="C6091" s="69">
        <v>254.2741</v>
      </c>
      <c r="D6091" t="s">
        <v>50</v>
      </c>
      <c r="E6091" s="2" t="s">
        <v>44</v>
      </c>
      <c r="F6091" s="2" t="s">
        <v>55</v>
      </c>
      <c r="G6091" s="2"/>
      <c r="H6091" s="2" t="str">
        <f>IF(OR(G6091="",G6092="",G6093="",G6094=""),"",(SUMIF(A6091:A$7000,A6091,G6091:G$7000)))</f>
        <v/>
      </c>
      <c r="I6091" s="55" t="str">
        <f t="shared" si="570"/>
        <v/>
      </c>
      <c r="J6091" s="61" t="str">
        <f t="shared" si="566"/>
        <v/>
      </c>
      <c r="K6091" s="55">
        <f t="array" ref="K6091">(MAX(IF($A6091=InsertVoiceSwitchActivateLOG!A$1:A$7000,InsertVoiceSwitchActivateLOG!H$1:H$7000,0)))</f>
        <v>0</v>
      </c>
      <c r="L6091" s="55" t="str">
        <f t="shared" si="571"/>
        <v/>
      </c>
      <c r="M6091" s="55">
        <f t="shared" si="569"/>
        <v>20.499999999998408</v>
      </c>
      <c r="N6091" s="59" t="str">
        <f t="shared" si="567"/>
        <v/>
      </c>
      <c r="O6091" s="59" t="str">
        <f t="shared" si="568"/>
        <v/>
      </c>
    </row>
    <row r="6092" spans="1:15" ht="12.5" customHeight="1" x14ac:dyDescent="0.35">
      <c r="A6092" s="61">
        <v>121</v>
      </c>
      <c r="B6092" s="61" t="s">
        <v>54</v>
      </c>
      <c r="C6092" s="70">
        <v>254.29759999999999</v>
      </c>
      <c r="D6092" s="59" t="s">
        <v>50</v>
      </c>
      <c r="E6092" s="61" t="s">
        <v>44</v>
      </c>
      <c r="F6092" s="61" t="s">
        <v>55</v>
      </c>
      <c r="G6092" s="61"/>
      <c r="H6092" s="61" t="str">
        <f>IF(OR(G6092="",G6093="",G6094="",G6095=""),"",(SUMIF(A6092:A$7000,A6092,G6092:G$7000)))</f>
        <v/>
      </c>
      <c r="I6092" s="61" t="str">
        <f t="shared" si="570"/>
        <v/>
      </c>
      <c r="J6092" s="61" t="str">
        <f t="shared" si="566"/>
        <v/>
      </c>
      <c r="K6092" s="61">
        <f t="array" ref="K6092">(MAX(IF($A6092=InsertVoiceSwitchActivateLOG!A$1:A$7000,InsertVoiceSwitchActivateLOG!H$1:H$7000,0)))</f>
        <v>0</v>
      </c>
      <c r="L6092" s="61" t="str">
        <f t="shared" si="571"/>
        <v/>
      </c>
      <c r="M6092" s="61">
        <f t="shared" si="569"/>
        <v>23.499999999984311</v>
      </c>
      <c r="N6092" s="59" t="str">
        <f t="shared" si="567"/>
        <v/>
      </c>
      <c r="O6092" s="59" t="str">
        <f t="shared" si="568"/>
        <v/>
      </c>
    </row>
    <row r="6093" spans="1:15" ht="12.5" customHeight="1" x14ac:dyDescent="0.35">
      <c r="A6093" s="2">
        <v>121</v>
      </c>
      <c r="B6093" s="2" t="s">
        <v>54</v>
      </c>
      <c r="C6093" s="69">
        <v>254.32990000000001</v>
      </c>
      <c r="D6093" t="s">
        <v>50</v>
      </c>
      <c r="E6093" s="2" t="s">
        <v>44</v>
      </c>
      <c r="F6093" s="2" t="s">
        <v>55</v>
      </c>
      <c r="G6093" s="2"/>
      <c r="H6093" s="2" t="str">
        <f>IF(OR(G6093="",G6094="",G6095="",G6096=""),"",(SUMIF(A6093:A$7000,A6093,G6093:G$7000)))</f>
        <v/>
      </c>
      <c r="I6093" s="55" t="str">
        <f t="shared" si="570"/>
        <v/>
      </c>
      <c r="J6093" s="61" t="str">
        <f t="shared" si="566"/>
        <v/>
      </c>
      <c r="K6093" s="55">
        <f t="array" ref="K6093">(MAX(IF($A6093=InsertVoiceSwitchActivateLOG!A$1:A$7000,InsertVoiceSwitchActivateLOG!H$1:H$7000,0)))</f>
        <v>0</v>
      </c>
      <c r="L6093" s="55" t="str">
        <f t="shared" si="571"/>
        <v/>
      </c>
      <c r="M6093" s="55">
        <f t="shared" si="569"/>
        <v>32.300000000020646</v>
      </c>
      <c r="N6093" s="59" t="str">
        <f t="shared" si="567"/>
        <v/>
      </c>
      <c r="O6093" s="59" t="str">
        <f t="shared" si="568"/>
        <v/>
      </c>
    </row>
    <row r="6094" spans="1:15" ht="12.5" customHeight="1" x14ac:dyDescent="0.35">
      <c r="A6094" s="61">
        <v>121</v>
      </c>
      <c r="B6094" s="61" t="s">
        <v>54</v>
      </c>
      <c r="C6094" s="70">
        <v>254.35120000000001</v>
      </c>
      <c r="D6094" s="59" t="s">
        <v>50</v>
      </c>
      <c r="E6094" s="61" t="s">
        <v>44</v>
      </c>
      <c r="F6094" s="61" t="s">
        <v>55</v>
      </c>
      <c r="G6094" s="61"/>
      <c r="H6094" s="61" t="str">
        <f>IF(OR(G6094="",G6095="",G6096="",G6097=""),"",(SUMIF(A6094:A$7000,A6094,G6094:G$7000)))</f>
        <v/>
      </c>
      <c r="I6094" s="61" t="str">
        <f t="shared" si="570"/>
        <v/>
      </c>
      <c r="J6094" s="61" t="str">
        <f t="shared" si="566"/>
        <v/>
      </c>
      <c r="K6094" s="61">
        <f t="array" ref="K6094">(MAX(IF($A6094=InsertVoiceSwitchActivateLOG!A$1:A$7000,InsertVoiceSwitchActivateLOG!H$1:H$7000,0)))</f>
        <v>0</v>
      </c>
      <c r="L6094" s="61" t="str">
        <f t="shared" si="571"/>
        <v/>
      </c>
      <c r="M6094" s="61">
        <f t="shared" si="569"/>
        <v>21.299999999996544</v>
      </c>
      <c r="N6094" s="59" t="str">
        <f t="shared" si="567"/>
        <v/>
      </c>
      <c r="O6094" s="59" t="str">
        <f t="shared" si="568"/>
        <v/>
      </c>
    </row>
    <row r="6095" spans="1:15" ht="12.5" customHeight="1" x14ac:dyDescent="0.35">
      <c r="A6095" s="2">
        <v>121</v>
      </c>
      <c r="B6095" s="2" t="s">
        <v>54</v>
      </c>
      <c r="C6095" s="69">
        <v>254.38509999999999</v>
      </c>
      <c r="D6095" t="s">
        <v>50</v>
      </c>
      <c r="E6095" s="2" t="s">
        <v>44</v>
      </c>
      <c r="F6095" s="2" t="s">
        <v>55</v>
      </c>
      <c r="G6095" s="2"/>
      <c r="H6095" s="2" t="str">
        <f>IF(OR(G6095="",G6096="",G6097="",G6098=""),"",(SUMIF(A6095:A$7000,A6095,G6095:G$7000)))</f>
        <v/>
      </c>
      <c r="I6095" s="55" t="str">
        <f t="shared" si="570"/>
        <v/>
      </c>
      <c r="J6095" s="61" t="str">
        <f t="shared" si="566"/>
        <v/>
      </c>
      <c r="K6095" s="55">
        <f t="array" ref="K6095">(MAX(IF($A6095=InsertVoiceSwitchActivateLOG!A$1:A$7000,InsertVoiceSwitchActivateLOG!H$1:H$7000,0)))</f>
        <v>0</v>
      </c>
      <c r="L6095" s="55" t="str">
        <f t="shared" si="571"/>
        <v/>
      </c>
      <c r="M6095" s="55">
        <f t="shared" si="569"/>
        <v>33.899999999988495</v>
      </c>
      <c r="N6095" s="59" t="str">
        <f t="shared" si="567"/>
        <v/>
      </c>
      <c r="O6095" s="59" t="str">
        <f t="shared" si="568"/>
        <v/>
      </c>
    </row>
    <row r="6096" spans="1:15" ht="12.5" customHeight="1" x14ac:dyDescent="0.35">
      <c r="A6096" s="61">
        <v>121</v>
      </c>
      <c r="B6096" s="61" t="s">
        <v>54</v>
      </c>
      <c r="C6096" s="70">
        <v>254.43170000000001</v>
      </c>
      <c r="D6096" s="59" t="s">
        <v>50</v>
      </c>
      <c r="E6096" s="61" t="s">
        <v>44</v>
      </c>
      <c r="F6096" s="61" t="s">
        <v>55</v>
      </c>
      <c r="G6096" s="61"/>
      <c r="H6096" s="61" t="str">
        <f>IF(OR(G6096="",G6097="",G6098="",G6099=""),"",(SUMIF(A6096:A$7000,A6096,G6096:G$7000)))</f>
        <v/>
      </c>
      <c r="I6096" s="61" t="str">
        <f t="shared" si="570"/>
        <v/>
      </c>
      <c r="J6096" s="61" t="str">
        <f t="shared" si="566"/>
        <v/>
      </c>
      <c r="K6096" s="61">
        <f t="array" ref="K6096">(MAX(IF($A6096=InsertVoiceSwitchActivateLOG!A$1:A$7000,InsertVoiceSwitchActivateLOG!H$1:H$7000,0)))</f>
        <v>0</v>
      </c>
      <c r="L6096" s="61" t="str">
        <f t="shared" si="571"/>
        <v/>
      </c>
      <c r="M6096" s="61">
        <f t="shared" si="569"/>
        <v>46.600000000012187</v>
      </c>
      <c r="N6096" s="59" t="str">
        <f t="shared" si="567"/>
        <v/>
      </c>
      <c r="O6096" s="59" t="str">
        <f t="shared" si="568"/>
        <v/>
      </c>
    </row>
    <row r="6097" spans="1:15" ht="12.5" customHeight="1" x14ac:dyDescent="0.35">
      <c r="A6097" s="2">
        <v>121</v>
      </c>
      <c r="B6097" s="2" t="s">
        <v>54</v>
      </c>
      <c r="C6097" s="69">
        <v>254.45830000000001</v>
      </c>
      <c r="D6097" t="s">
        <v>50</v>
      </c>
      <c r="E6097" s="2" t="s">
        <v>44</v>
      </c>
      <c r="F6097" s="2" t="s">
        <v>55</v>
      </c>
      <c r="G6097" s="2"/>
      <c r="H6097" s="2" t="str">
        <f>IF(OR(G6097="",G6098="",G6099="",G6100=""),"",(SUMIF(A6097:A$7000,A6097,G6097:G$7000)))</f>
        <v/>
      </c>
      <c r="I6097" s="55" t="str">
        <f t="shared" si="570"/>
        <v/>
      </c>
      <c r="J6097" s="61" t="str">
        <f t="shared" ref="J6097:J6160" si="572">IF(L6097="","",(VLOOKUP(A6097,A6097:E13081,5,FALSE)))</f>
        <v/>
      </c>
      <c r="K6097" s="55">
        <f t="array" ref="K6097">(MAX(IF($A6097=InsertVoiceSwitchActivateLOG!A$1:A$7000,InsertVoiceSwitchActivateLOG!H$1:H$7000,0)))</f>
        <v>0</v>
      </c>
      <c r="L6097" s="55" t="str">
        <f t="shared" si="571"/>
        <v/>
      </c>
      <c r="M6097" s="55">
        <f t="shared" si="569"/>
        <v>26.600000000001955</v>
      </c>
      <c r="N6097" s="59" t="str">
        <f t="shared" ref="N6097:N6160" si="573">IF(AND(G6097&gt;0,G6098&gt;0,G6096&gt;0),A6097,"")</f>
        <v/>
      </c>
      <c r="O6097" s="59" t="str">
        <f t="shared" ref="O6097:O6160" si="574">IF(N6097="","",(IF(G6097&gt;G6098,-1,1)))</f>
        <v/>
      </c>
    </row>
    <row r="6098" spans="1:15" ht="12.5" customHeight="1" x14ac:dyDescent="0.35">
      <c r="A6098" s="61">
        <v>121</v>
      </c>
      <c r="B6098" s="61" t="s">
        <v>54</v>
      </c>
      <c r="C6098" s="70">
        <v>254.47829999999999</v>
      </c>
      <c r="D6098" s="59" t="s">
        <v>50</v>
      </c>
      <c r="E6098" s="61" t="s">
        <v>44</v>
      </c>
      <c r="F6098" s="61" t="s">
        <v>55</v>
      </c>
      <c r="G6098" s="61"/>
      <c r="H6098" s="61" t="str">
        <f>IF(OR(G6098="",G6099="",G6100="",G6101=""),"",(SUMIF(A6098:A$7000,A6098,G6098:G$7000)))</f>
        <v/>
      </c>
      <c r="I6098" s="61" t="str">
        <f t="shared" si="570"/>
        <v/>
      </c>
      <c r="J6098" s="61" t="str">
        <f t="shared" si="572"/>
        <v/>
      </c>
      <c r="K6098" s="61">
        <f t="array" ref="K6098">(MAX(IF($A6098=InsertVoiceSwitchActivateLOG!A$1:A$7000,InsertVoiceSwitchActivateLOG!H$1:H$7000,0)))</f>
        <v>0</v>
      </c>
      <c r="L6098" s="61" t="str">
        <f t="shared" si="571"/>
        <v/>
      </c>
      <c r="M6098" s="61">
        <f t="shared" ref="M6098:M6161" si="575">IF(A6098=A6097,ABS(C6098-C6097),0)*1000</f>
        <v>19.99999999998181</v>
      </c>
      <c r="N6098" s="59" t="str">
        <f t="shared" si="573"/>
        <v/>
      </c>
      <c r="O6098" s="59" t="str">
        <f t="shared" si="574"/>
        <v/>
      </c>
    </row>
    <row r="6099" spans="1:15" ht="12.5" customHeight="1" x14ac:dyDescent="0.35">
      <c r="A6099" s="2">
        <v>121</v>
      </c>
      <c r="B6099" s="2" t="s">
        <v>54</v>
      </c>
      <c r="C6099" s="69">
        <v>254.50319999999999</v>
      </c>
      <c r="D6099" t="s">
        <v>50</v>
      </c>
      <c r="E6099" s="2" t="s">
        <v>44</v>
      </c>
      <c r="F6099" s="2" t="s">
        <v>55</v>
      </c>
      <c r="G6099" s="2"/>
      <c r="H6099" s="2" t="str">
        <f>IF(OR(G6099="",G6100="",G6101="",G6102=""),"",(SUMIF(A6099:A$7000,A6099,G6099:G$7000)))</f>
        <v/>
      </c>
      <c r="I6099" s="55" t="str">
        <f t="shared" si="570"/>
        <v/>
      </c>
      <c r="J6099" s="61" t="str">
        <f t="shared" si="572"/>
        <v/>
      </c>
      <c r="K6099" s="55">
        <f t="array" ref="K6099">(MAX(IF($A6099=InsertVoiceSwitchActivateLOG!A$1:A$7000,InsertVoiceSwitchActivateLOG!H$1:H$7000,0)))</f>
        <v>0</v>
      </c>
      <c r="L6099" s="55" t="str">
        <f t="shared" si="571"/>
        <v/>
      </c>
      <c r="M6099" s="55">
        <f t="shared" si="575"/>
        <v>24.900000000002365</v>
      </c>
      <c r="N6099" s="59" t="str">
        <f t="shared" si="573"/>
        <v/>
      </c>
      <c r="O6099" s="59" t="str">
        <f t="shared" si="574"/>
        <v/>
      </c>
    </row>
    <row r="6100" spans="1:15" ht="12.5" customHeight="1" x14ac:dyDescent="0.35">
      <c r="A6100" s="61">
        <v>121</v>
      </c>
      <c r="B6100" s="61" t="s">
        <v>54</v>
      </c>
      <c r="C6100" s="70">
        <v>254.52440000000001</v>
      </c>
      <c r="D6100" s="59" t="s">
        <v>50</v>
      </c>
      <c r="E6100" s="61" t="s">
        <v>44</v>
      </c>
      <c r="F6100" s="61" t="s">
        <v>55</v>
      </c>
      <c r="G6100" s="61"/>
      <c r="H6100" s="61" t="str">
        <f>IF(OR(G6100="",G6101="",G6102="",G6103=""),"",(SUMIF(A6100:A$7000,A6100,G6100:G$7000)))</f>
        <v/>
      </c>
      <c r="I6100" s="61" t="str">
        <f t="shared" si="570"/>
        <v/>
      </c>
      <c r="J6100" s="61" t="str">
        <f t="shared" si="572"/>
        <v/>
      </c>
      <c r="K6100" s="61">
        <f t="array" ref="K6100">(MAX(IF($A6100=InsertVoiceSwitchActivateLOG!A$1:A$7000,InsertVoiceSwitchActivateLOG!H$1:H$7000,0)))</f>
        <v>0</v>
      </c>
      <c r="L6100" s="61" t="str">
        <f t="shared" si="571"/>
        <v/>
      </c>
      <c r="M6100" s="61">
        <f t="shared" si="575"/>
        <v>21.200000000021646</v>
      </c>
      <c r="N6100" s="59" t="str">
        <f t="shared" si="573"/>
        <v/>
      </c>
      <c r="O6100" s="59" t="str">
        <f t="shared" si="574"/>
        <v/>
      </c>
    </row>
    <row r="6101" spans="1:15" ht="12.5" customHeight="1" x14ac:dyDescent="0.35">
      <c r="A6101" s="2">
        <v>121</v>
      </c>
      <c r="B6101" s="2" t="s">
        <v>54</v>
      </c>
      <c r="C6101" s="69">
        <v>254.54130000000001</v>
      </c>
      <c r="D6101" t="s">
        <v>50</v>
      </c>
      <c r="E6101" s="2" t="s">
        <v>44</v>
      </c>
      <c r="F6101" s="2" t="s">
        <v>55</v>
      </c>
      <c r="G6101" s="2"/>
      <c r="H6101" s="2" t="str">
        <f>IF(OR(G6101="",G6102="",G6103="",G6104=""),"",(SUMIF(A6101:A$7000,A6101,G6101:G$7000)))</f>
        <v/>
      </c>
      <c r="I6101" s="55" t="str">
        <f t="shared" si="570"/>
        <v/>
      </c>
      <c r="J6101" s="61" t="str">
        <f t="shared" si="572"/>
        <v/>
      </c>
      <c r="K6101" s="55">
        <f t="array" ref="K6101">(MAX(IF($A6101=InsertVoiceSwitchActivateLOG!A$1:A$7000,InsertVoiceSwitchActivateLOG!H$1:H$7000,0)))</f>
        <v>0</v>
      </c>
      <c r="L6101" s="55" t="str">
        <f t="shared" si="571"/>
        <v/>
      </c>
      <c r="M6101" s="55">
        <f t="shared" si="575"/>
        <v>16.899999999992588</v>
      </c>
      <c r="N6101" s="59" t="str">
        <f t="shared" si="573"/>
        <v/>
      </c>
      <c r="O6101" s="59" t="str">
        <f t="shared" si="574"/>
        <v/>
      </c>
    </row>
    <row r="6102" spans="1:15" ht="12.5" customHeight="1" x14ac:dyDescent="0.35">
      <c r="A6102" s="61">
        <v>121</v>
      </c>
      <c r="B6102" s="61" t="s">
        <v>54</v>
      </c>
      <c r="C6102" s="70">
        <v>254.55879999999999</v>
      </c>
      <c r="D6102" s="59" t="s">
        <v>50</v>
      </c>
      <c r="E6102" s="61" t="s">
        <v>44</v>
      </c>
      <c r="F6102" s="61" t="s">
        <v>55</v>
      </c>
      <c r="G6102" s="61"/>
      <c r="H6102" s="61" t="str">
        <f>IF(OR(G6102="",G6103="",G6104="",G6105=""),"",(SUMIF(A6102:A$7000,A6102,G6102:G$7000)))</f>
        <v/>
      </c>
      <c r="I6102" s="61" t="str">
        <f t="shared" si="570"/>
        <v/>
      </c>
      <c r="J6102" s="61" t="str">
        <f t="shared" si="572"/>
        <v/>
      </c>
      <c r="K6102" s="61">
        <f t="array" ref="K6102">(MAX(IF($A6102=InsertVoiceSwitchActivateLOG!A$1:A$7000,InsertVoiceSwitchActivateLOG!H$1:H$7000,0)))</f>
        <v>0</v>
      </c>
      <c r="L6102" s="61" t="str">
        <f t="shared" si="571"/>
        <v/>
      </c>
      <c r="M6102" s="61">
        <f t="shared" si="575"/>
        <v>17.499999999984084</v>
      </c>
      <c r="N6102" s="59" t="str">
        <f t="shared" si="573"/>
        <v/>
      </c>
      <c r="O6102" s="59" t="str">
        <f t="shared" si="574"/>
        <v/>
      </c>
    </row>
    <row r="6103" spans="1:15" ht="12.5" customHeight="1" x14ac:dyDescent="0.35">
      <c r="A6103" s="2">
        <v>121</v>
      </c>
      <c r="B6103" s="2" t="s">
        <v>54</v>
      </c>
      <c r="C6103" s="69">
        <v>254.57570000000001</v>
      </c>
      <c r="D6103" t="s">
        <v>50</v>
      </c>
      <c r="E6103" s="2" t="s">
        <v>44</v>
      </c>
      <c r="F6103" s="2" t="s">
        <v>55</v>
      </c>
      <c r="G6103" s="2"/>
      <c r="H6103" s="2" t="str">
        <f>IF(OR(G6103="",G6104="",G6105="",G6106=""),"",(SUMIF(A6103:A$7000,A6103,G6103:G$7000)))</f>
        <v/>
      </c>
      <c r="I6103" s="55" t="str">
        <f t="shared" si="570"/>
        <v/>
      </c>
      <c r="J6103" s="61" t="str">
        <f t="shared" si="572"/>
        <v/>
      </c>
      <c r="K6103" s="55">
        <f t="array" ref="K6103">(MAX(IF($A6103=InsertVoiceSwitchActivateLOG!A$1:A$7000,InsertVoiceSwitchActivateLOG!H$1:H$7000,0)))</f>
        <v>0</v>
      </c>
      <c r="L6103" s="55" t="str">
        <f t="shared" si="571"/>
        <v/>
      </c>
      <c r="M6103" s="55">
        <f t="shared" si="575"/>
        <v>16.900000000021009</v>
      </c>
      <c r="N6103" s="59" t="str">
        <f t="shared" si="573"/>
        <v/>
      </c>
      <c r="O6103" s="59" t="str">
        <f t="shared" si="574"/>
        <v/>
      </c>
    </row>
    <row r="6104" spans="1:15" ht="12.5" customHeight="1" x14ac:dyDescent="0.35">
      <c r="A6104" s="61">
        <v>121</v>
      </c>
      <c r="B6104" s="61" t="s">
        <v>54</v>
      </c>
      <c r="C6104" s="70">
        <v>254.5932</v>
      </c>
      <c r="D6104" s="59" t="s">
        <v>50</v>
      </c>
      <c r="E6104" s="61" t="s">
        <v>44</v>
      </c>
      <c r="F6104" s="61" t="s">
        <v>55</v>
      </c>
      <c r="G6104" s="61"/>
      <c r="H6104" s="61" t="str">
        <f>IF(OR(G6104="",G6105="",G6106="",G6107=""),"",(SUMIF(A6104:A$7000,A6104,G6104:G$7000)))</f>
        <v/>
      </c>
      <c r="I6104" s="61" t="str">
        <f t="shared" si="570"/>
        <v/>
      </c>
      <c r="J6104" s="61" t="str">
        <f t="shared" si="572"/>
        <v/>
      </c>
      <c r="K6104" s="61">
        <f t="array" ref="K6104">(MAX(IF($A6104=InsertVoiceSwitchActivateLOG!A$1:A$7000,InsertVoiceSwitchActivateLOG!H$1:H$7000,0)))</f>
        <v>0</v>
      </c>
      <c r="L6104" s="61" t="str">
        <f t="shared" si="571"/>
        <v/>
      </c>
      <c r="M6104" s="61">
        <f t="shared" si="575"/>
        <v>17.499999999984084</v>
      </c>
      <c r="N6104" s="59" t="str">
        <f t="shared" si="573"/>
        <v/>
      </c>
      <c r="O6104" s="59" t="str">
        <f t="shared" si="574"/>
        <v/>
      </c>
    </row>
    <row r="6105" spans="1:15" ht="12.5" customHeight="1" x14ac:dyDescent="0.35">
      <c r="A6105" s="2">
        <v>121</v>
      </c>
      <c r="B6105" s="2" t="s">
        <v>54</v>
      </c>
      <c r="C6105" s="69">
        <v>254.6155</v>
      </c>
      <c r="D6105" t="s">
        <v>50</v>
      </c>
      <c r="E6105" s="2" t="s">
        <v>44</v>
      </c>
      <c r="F6105" s="2" t="s">
        <v>55</v>
      </c>
      <c r="G6105" s="2"/>
      <c r="H6105" s="2" t="str">
        <f>IF(OR(G6105="",G6106="",G6107="",G6108=""),"",(SUMIF(A6105:A$7000,A6105,G6105:G$7000)))</f>
        <v/>
      </c>
      <c r="I6105" s="55" t="str">
        <f t="shared" si="570"/>
        <v/>
      </c>
      <c r="J6105" s="61" t="str">
        <f t="shared" si="572"/>
        <v/>
      </c>
      <c r="K6105" s="55">
        <f t="array" ref="K6105">(MAX(IF($A6105=InsertVoiceSwitchActivateLOG!A$1:A$7000,InsertVoiceSwitchActivateLOG!H$1:H$7000,0)))</f>
        <v>0</v>
      </c>
      <c r="L6105" s="55" t="str">
        <f t="shared" si="571"/>
        <v/>
      </c>
      <c r="M6105" s="55">
        <f t="shared" si="575"/>
        <v>22.300000000001319</v>
      </c>
      <c r="N6105" s="59" t="str">
        <f t="shared" si="573"/>
        <v/>
      </c>
      <c r="O6105" s="59" t="str">
        <f t="shared" si="574"/>
        <v/>
      </c>
    </row>
    <row r="6106" spans="1:15" ht="12.5" customHeight="1" x14ac:dyDescent="0.35">
      <c r="A6106" s="61">
        <v>121</v>
      </c>
      <c r="B6106" s="61" t="s">
        <v>54</v>
      </c>
      <c r="C6106" s="70">
        <v>254.64019999999999</v>
      </c>
      <c r="D6106" s="59" t="s">
        <v>50</v>
      </c>
      <c r="E6106" s="61" t="s">
        <v>44</v>
      </c>
      <c r="F6106" s="61" t="s">
        <v>55</v>
      </c>
      <c r="G6106" s="61"/>
      <c r="H6106" s="61" t="str">
        <f>IF(OR(G6106="",G6107="",G6108="",G6109=""),"",(SUMIF(A6106:A$7000,A6106,G6106:G$7000)))</f>
        <v/>
      </c>
      <c r="I6106" s="61" t="str">
        <f t="shared" ref="I6106:I6169" si="576">IF(L6106="","",A6106)</f>
        <v/>
      </c>
      <c r="J6106" s="61" t="str">
        <f t="shared" si="572"/>
        <v/>
      </c>
      <c r="K6106" s="61">
        <f t="array" ref="K6106">(MAX(IF($A6106=InsertVoiceSwitchActivateLOG!A$1:A$7000,InsertVoiceSwitchActivateLOG!H$1:H$7000,0)))</f>
        <v>0</v>
      </c>
      <c r="L6106" s="61" t="str">
        <f t="shared" ref="L6106:L6169" si="577">IF(H6106="","",IF(AND(H6105="",H6104="",H6103=""),C6106,""))</f>
        <v/>
      </c>
      <c r="M6106" s="61">
        <f t="shared" si="575"/>
        <v>24.699999999995725</v>
      </c>
      <c r="N6106" s="59" t="str">
        <f t="shared" si="573"/>
        <v/>
      </c>
      <c r="O6106" s="59" t="str">
        <f t="shared" si="574"/>
        <v/>
      </c>
    </row>
    <row r="6107" spans="1:15" ht="12.5" customHeight="1" x14ac:dyDescent="0.35">
      <c r="A6107" s="2">
        <v>121</v>
      </c>
      <c r="B6107" s="2" t="s">
        <v>54</v>
      </c>
      <c r="C6107" s="69">
        <v>254.661</v>
      </c>
      <c r="D6107" t="s">
        <v>50</v>
      </c>
      <c r="E6107" s="2" t="s">
        <v>44</v>
      </c>
      <c r="F6107" s="2" t="s">
        <v>55</v>
      </c>
      <c r="G6107" s="2"/>
      <c r="H6107" s="2" t="str">
        <f>IF(OR(G6107="",G6108="",G6109="",G6110=""),"",(SUMIF(A6107:A$7000,A6107,G6107:G$7000)))</f>
        <v/>
      </c>
      <c r="I6107" s="55" t="str">
        <f t="shared" si="576"/>
        <v/>
      </c>
      <c r="J6107" s="61" t="str">
        <f t="shared" si="572"/>
        <v/>
      </c>
      <c r="K6107" s="55">
        <f t="array" ref="K6107">(MAX(IF($A6107=InsertVoiceSwitchActivateLOG!A$1:A$7000,InsertVoiceSwitchActivateLOG!H$1:H$7000,0)))</f>
        <v>0</v>
      </c>
      <c r="L6107" s="55" t="str">
        <f t="shared" si="577"/>
        <v/>
      </c>
      <c r="M6107" s="55">
        <f t="shared" si="575"/>
        <v>20.800000000008367</v>
      </c>
      <c r="N6107" s="59" t="str">
        <f t="shared" si="573"/>
        <v/>
      </c>
      <c r="O6107" s="59" t="str">
        <f t="shared" si="574"/>
        <v/>
      </c>
    </row>
    <row r="6108" spans="1:15" ht="12.5" customHeight="1" x14ac:dyDescent="0.35">
      <c r="A6108" s="61">
        <v>121</v>
      </c>
      <c r="B6108" s="61" t="s">
        <v>54</v>
      </c>
      <c r="C6108" s="70">
        <v>254.67760000000001</v>
      </c>
      <c r="D6108" s="59" t="s">
        <v>50</v>
      </c>
      <c r="E6108" s="61" t="s">
        <v>44</v>
      </c>
      <c r="F6108" s="61" t="s">
        <v>55</v>
      </c>
      <c r="G6108" s="61"/>
      <c r="H6108" s="61" t="str">
        <f>IF(OR(G6108="",G6109="",G6110="",G6111=""),"",(SUMIF(A6108:A$7000,A6108,G6108:G$7000)))</f>
        <v/>
      </c>
      <c r="I6108" s="61" t="str">
        <f t="shared" si="576"/>
        <v/>
      </c>
      <c r="J6108" s="61" t="str">
        <f t="shared" si="572"/>
        <v/>
      </c>
      <c r="K6108" s="61">
        <f t="array" ref="K6108">(MAX(IF($A6108=InsertVoiceSwitchActivateLOG!A$1:A$7000,InsertVoiceSwitchActivateLOG!H$1:H$7000,0)))</f>
        <v>0</v>
      </c>
      <c r="L6108" s="61" t="str">
        <f t="shared" si="577"/>
        <v/>
      </c>
      <c r="M6108" s="61">
        <f t="shared" si="575"/>
        <v>16.60000000001105</v>
      </c>
      <c r="N6108" s="59" t="str">
        <f t="shared" si="573"/>
        <v/>
      </c>
      <c r="O6108" s="59" t="str">
        <f t="shared" si="574"/>
        <v/>
      </c>
    </row>
    <row r="6109" spans="1:15" ht="12.5" customHeight="1" x14ac:dyDescent="0.35">
      <c r="A6109" s="2">
        <v>121</v>
      </c>
      <c r="B6109" s="2" t="s">
        <v>54</v>
      </c>
      <c r="C6109" s="69">
        <v>254.6952</v>
      </c>
      <c r="D6109" t="s">
        <v>50</v>
      </c>
      <c r="E6109" s="2" t="s">
        <v>44</v>
      </c>
      <c r="F6109" s="2" t="s">
        <v>55</v>
      </c>
      <c r="G6109" s="2"/>
      <c r="H6109" s="2" t="str">
        <f>IF(OR(G6109="",G6110="",G6111="",G6112=""),"",(SUMIF(A6109:A$7000,A6109,G6109:G$7000)))</f>
        <v/>
      </c>
      <c r="I6109" s="55" t="str">
        <f t="shared" si="576"/>
        <v/>
      </c>
      <c r="J6109" s="61" t="str">
        <f t="shared" si="572"/>
        <v/>
      </c>
      <c r="K6109" s="55">
        <f t="array" ref="K6109">(MAX(IF($A6109=InsertVoiceSwitchActivateLOG!A$1:A$7000,InsertVoiceSwitchActivateLOG!H$1:H$7000,0)))</f>
        <v>0</v>
      </c>
      <c r="L6109" s="55" t="str">
        <f t="shared" si="577"/>
        <v/>
      </c>
      <c r="M6109" s="55">
        <f t="shared" si="575"/>
        <v>17.599999999987403</v>
      </c>
      <c r="N6109" s="59" t="str">
        <f t="shared" si="573"/>
        <v/>
      </c>
      <c r="O6109" s="59" t="str">
        <f t="shared" si="574"/>
        <v/>
      </c>
    </row>
    <row r="6110" spans="1:15" ht="12.5" customHeight="1" x14ac:dyDescent="0.35">
      <c r="A6110" s="61">
        <v>121</v>
      </c>
      <c r="B6110" s="61" t="s">
        <v>54</v>
      </c>
      <c r="C6110" s="70">
        <v>254.7131</v>
      </c>
      <c r="D6110" s="59" t="s">
        <v>50</v>
      </c>
      <c r="E6110" s="61" t="s">
        <v>44</v>
      </c>
      <c r="F6110" s="61" t="s">
        <v>55</v>
      </c>
      <c r="G6110" s="61"/>
      <c r="H6110" s="61" t="str">
        <f>IF(OR(G6110="",G6111="",G6112="",G6113=""),"",(SUMIF(A6110:A$7000,A6110,G6110:G$7000)))</f>
        <v/>
      </c>
      <c r="I6110" s="61" t="str">
        <f t="shared" si="576"/>
        <v/>
      </c>
      <c r="J6110" s="61" t="str">
        <f t="shared" si="572"/>
        <v/>
      </c>
      <c r="K6110" s="61">
        <f t="array" ref="K6110">(MAX(IF($A6110=InsertVoiceSwitchActivateLOG!A$1:A$7000,InsertVoiceSwitchActivateLOG!H$1:H$7000,0)))</f>
        <v>0</v>
      </c>
      <c r="L6110" s="61" t="str">
        <f t="shared" si="577"/>
        <v/>
      </c>
      <c r="M6110" s="61">
        <f t="shared" si="575"/>
        <v>17.899999999997362</v>
      </c>
      <c r="N6110" s="59" t="str">
        <f t="shared" si="573"/>
        <v/>
      </c>
      <c r="O6110" s="59" t="str">
        <f t="shared" si="574"/>
        <v/>
      </c>
    </row>
    <row r="6111" spans="1:15" ht="12.5" customHeight="1" x14ac:dyDescent="0.35">
      <c r="A6111" s="2">
        <v>121</v>
      </c>
      <c r="B6111" s="2" t="s">
        <v>54</v>
      </c>
      <c r="C6111" s="69">
        <v>254.73060000000001</v>
      </c>
      <c r="D6111" t="s">
        <v>50</v>
      </c>
      <c r="E6111" s="2" t="s">
        <v>44</v>
      </c>
      <c r="F6111" s="2" t="s">
        <v>55</v>
      </c>
      <c r="G6111" s="2"/>
      <c r="H6111" s="2" t="str">
        <f>IF(OR(G6111="",G6112="",G6113="",G6114=""),"",(SUMIF(A6111:A$7000,A6111,G6111:G$7000)))</f>
        <v/>
      </c>
      <c r="I6111" s="55" t="str">
        <f t="shared" si="576"/>
        <v/>
      </c>
      <c r="J6111" s="61" t="str">
        <f t="shared" si="572"/>
        <v/>
      </c>
      <c r="K6111" s="55">
        <f t="array" ref="K6111">(MAX(IF($A6111=InsertVoiceSwitchActivateLOG!A$1:A$7000,InsertVoiceSwitchActivateLOG!H$1:H$7000,0)))</f>
        <v>0</v>
      </c>
      <c r="L6111" s="55" t="str">
        <f t="shared" si="577"/>
        <v/>
      </c>
      <c r="M6111" s="55">
        <f t="shared" si="575"/>
        <v>17.500000000012506</v>
      </c>
      <c r="N6111" s="59" t="str">
        <f t="shared" si="573"/>
        <v/>
      </c>
      <c r="O6111" s="59" t="str">
        <f t="shared" si="574"/>
        <v/>
      </c>
    </row>
    <row r="6112" spans="1:15" ht="12.5" customHeight="1" x14ac:dyDescent="0.35">
      <c r="A6112" s="61">
        <v>121</v>
      </c>
      <c r="B6112" s="61" t="s">
        <v>54</v>
      </c>
      <c r="C6112" s="70">
        <v>254.749</v>
      </c>
      <c r="D6112" s="59" t="s">
        <v>50</v>
      </c>
      <c r="E6112" s="61" t="s">
        <v>44</v>
      </c>
      <c r="F6112" s="61" t="s">
        <v>55</v>
      </c>
      <c r="G6112" s="61"/>
      <c r="H6112" s="61" t="str">
        <f>IF(OR(G6112="",G6113="",G6114="",G6115=""),"",(SUMIF(A6112:A$7000,A6112,G6112:G$7000)))</f>
        <v/>
      </c>
      <c r="I6112" s="61" t="str">
        <f t="shared" si="576"/>
        <v/>
      </c>
      <c r="J6112" s="61" t="str">
        <f t="shared" si="572"/>
        <v/>
      </c>
      <c r="K6112" s="61">
        <f t="array" ref="K6112">(MAX(IF($A6112=InsertVoiceSwitchActivateLOG!A$1:A$7000,InsertVoiceSwitchActivateLOG!H$1:H$7000,0)))</f>
        <v>0</v>
      </c>
      <c r="L6112" s="61" t="str">
        <f t="shared" si="577"/>
        <v/>
      </c>
      <c r="M6112" s="61">
        <f t="shared" si="575"/>
        <v>18.399999999985539</v>
      </c>
      <c r="N6112" s="59" t="str">
        <f t="shared" si="573"/>
        <v/>
      </c>
      <c r="O6112" s="59" t="str">
        <f t="shared" si="574"/>
        <v/>
      </c>
    </row>
    <row r="6113" spans="1:15" ht="12.5" customHeight="1" x14ac:dyDescent="0.35">
      <c r="A6113" s="2">
        <v>121</v>
      </c>
      <c r="B6113" s="2" t="s">
        <v>54</v>
      </c>
      <c r="C6113" s="69">
        <v>254.76650000000001</v>
      </c>
      <c r="D6113" t="s">
        <v>50</v>
      </c>
      <c r="E6113" s="2" t="s">
        <v>44</v>
      </c>
      <c r="F6113" s="2" t="s">
        <v>55</v>
      </c>
      <c r="G6113" s="2"/>
      <c r="H6113" s="2" t="str">
        <f>IF(OR(G6113="",G6114="",G6115="",G6116=""),"",(SUMIF(A6113:A$7000,A6113,G6113:G$7000)))</f>
        <v/>
      </c>
      <c r="I6113" s="55" t="str">
        <f t="shared" si="576"/>
        <v/>
      </c>
      <c r="J6113" s="61" t="str">
        <f t="shared" si="572"/>
        <v/>
      </c>
      <c r="K6113" s="55">
        <f t="array" ref="K6113">(MAX(IF($A6113=InsertVoiceSwitchActivateLOG!A$1:A$7000,InsertVoiceSwitchActivateLOG!H$1:H$7000,0)))</f>
        <v>0</v>
      </c>
      <c r="L6113" s="55" t="str">
        <f t="shared" si="577"/>
        <v/>
      </c>
      <c r="M6113" s="55">
        <f t="shared" si="575"/>
        <v>17.500000000012506</v>
      </c>
      <c r="N6113" s="59" t="str">
        <f t="shared" si="573"/>
        <v/>
      </c>
      <c r="O6113" s="59" t="str">
        <f t="shared" si="574"/>
        <v/>
      </c>
    </row>
    <row r="6114" spans="1:15" ht="12.5" customHeight="1" x14ac:dyDescent="0.35">
      <c r="A6114" s="61">
        <v>121</v>
      </c>
      <c r="B6114" s="61" t="s">
        <v>54</v>
      </c>
      <c r="C6114" s="70">
        <v>254.80959999999999</v>
      </c>
      <c r="D6114" s="59" t="s">
        <v>50</v>
      </c>
      <c r="E6114" s="61" t="s">
        <v>44</v>
      </c>
      <c r="F6114" s="61" t="s">
        <v>55</v>
      </c>
      <c r="G6114" s="61"/>
      <c r="H6114" s="61" t="str">
        <f>IF(OR(G6114="",G6115="",G6116="",G6117=""),"",(SUMIF(A6114:A$7000,A6114,G6114:G$7000)))</f>
        <v/>
      </c>
      <c r="I6114" s="61" t="str">
        <f t="shared" si="576"/>
        <v/>
      </c>
      <c r="J6114" s="61" t="str">
        <f t="shared" si="572"/>
        <v/>
      </c>
      <c r="K6114" s="61">
        <f t="array" ref="K6114">(MAX(IF($A6114=InsertVoiceSwitchActivateLOG!A$1:A$7000,InsertVoiceSwitchActivateLOG!H$1:H$7000,0)))</f>
        <v>0</v>
      </c>
      <c r="L6114" s="61" t="str">
        <f t="shared" si="577"/>
        <v/>
      </c>
      <c r="M6114" s="61">
        <f t="shared" si="575"/>
        <v>43.099999999981264</v>
      </c>
      <c r="N6114" s="59" t="str">
        <f t="shared" si="573"/>
        <v/>
      </c>
      <c r="O6114" s="59" t="str">
        <f t="shared" si="574"/>
        <v/>
      </c>
    </row>
    <row r="6115" spans="1:15" ht="12.5" customHeight="1" x14ac:dyDescent="0.35">
      <c r="A6115" s="2">
        <v>121</v>
      </c>
      <c r="B6115" s="2" t="s">
        <v>54</v>
      </c>
      <c r="C6115" s="69">
        <v>254.82830000000001</v>
      </c>
      <c r="D6115" t="s">
        <v>50</v>
      </c>
      <c r="E6115" s="2" t="s">
        <v>44</v>
      </c>
      <c r="F6115" s="2" t="s">
        <v>55</v>
      </c>
      <c r="G6115" s="2"/>
      <c r="H6115" s="2" t="str">
        <f>IF(OR(G6115="",G6116="",G6117="",G6118=""),"",(SUMIF(A6115:A$7000,A6115,G6115:G$7000)))</f>
        <v/>
      </c>
      <c r="I6115" s="55" t="str">
        <f t="shared" si="576"/>
        <v/>
      </c>
      <c r="J6115" s="61" t="str">
        <f t="shared" si="572"/>
        <v/>
      </c>
      <c r="K6115" s="55">
        <f t="array" ref="K6115">(MAX(IF($A6115=InsertVoiceSwitchActivateLOG!A$1:A$7000,InsertVoiceSwitchActivateLOG!H$1:H$7000,0)))</f>
        <v>0</v>
      </c>
      <c r="L6115" s="55" t="str">
        <f t="shared" si="577"/>
        <v/>
      </c>
      <c r="M6115" s="55">
        <f t="shared" si="575"/>
        <v>18.70000000002392</v>
      </c>
      <c r="N6115" s="59" t="str">
        <f t="shared" si="573"/>
        <v/>
      </c>
      <c r="O6115" s="59" t="str">
        <f t="shared" si="574"/>
        <v/>
      </c>
    </row>
    <row r="6116" spans="1:15" ht="12.5" customHeight="1" x14ac:dyDescent="0.35">
      <c r="A6116" s="61">
        <v>121</v>
      </c>
      <c r="B6116" s="61" t="s">
        <v>54</v>
      </c>
      <c r="C6116" s="70">
        <v>254.8477</v>
      </c>
      <c r="D6116" s="59" t="s">
        <v>50</v>
      </c>
      <c r="E6116" s="61" t="s">
        <v>44</v>
      </c>
      <c r="F6116" s="61" t="s">
        <v>55</v>
      </c>
      <c r="G6116" s="61"/>
      <c r="H6116" s="61" t="str">
        <f>IF(OR(G6116="",G6117="",G6118="",G6119=""),"",(SUMIF(A6116:A$7000,A6116,G6116:G$7000)))</f>
        <v/>
      </c>
      <c r="I6116" s="61" t="str">
        <f t="shared" si="576"/>
        <v/>
      </c>
      <c r="J6116" s="61" t="str">
        <f t="shared" si="572"/>
        <v/>
      </c>
      <c r="K6116" s="61">
        <f t="array" ref="K6116">(MAX(IF($A6116=InsertVoiceSwitchActivateLOG!A$1:A$7000,InsertVoiceSwitchActivateLOG!H$1:H$7000,0)))</f>
        <v>0</v>
      </c>
      <c r="L6116" s="61" t="str">
        <f t="shared" si="577"/>
        <v/>
      </c>
      <c r="M6116" s="61">
        <f t="shared" si="575"/>
        <v>19.399999999990314</v>
      </c>
      <c r="N6116" s="59" t="str">
        <f t="shared" si="573"/>
        <v/>
      </c>
      <c r="O6116" s="59" t="str">
        <f t="shared" si="574"/>
        <v/>
      </c>
    </row>
    <row r="6117" spans="1:15" ht="12.5" customHeight="1" x14ac:dyDescent="0.35">
      <c r="A6117" s="2">
        <v>121</v>
      </c>
      <c r="B6117" s="2" t="s">
        <v>54</v>
      </c>
      <c r="C6117" s="69">
        <v>254.87360000000001</v>
      </c>
      <c r="D6117" t="s">
        <v>50</v>
      </c>
      <c r="E6117" s="2" t="s">
        <v>44</v>
      </c>
      <c r="F6117" s="2" t="s">
        <v>55</v>
      </c>
      <c r="G6117" s="2"/>
      <c r="H6117" s="2" t="str">
        <f>IF(OR(G6117="",G6118="",G6119="",G6120=""),"",(SUMIF(A6117:A$7000,A6117,G6117:G$7000)))</f>
        <v/>
      </c>
      <c r="I6117" s="55" t="str">
        <f t="shared" si="576"/>
        <v/>
      </c>
      <c r="J6117" s="61" t="str">
        <f t="shared" si="572"/>
        <v/>
      </c>
      <c r="K6117" s="55">
        <f t="array" ref="K6117">(MAX(IF($A6117=InsertVoiceSwitchActivateLOG!A$1:A$7000,InsertVoiceSwitchActivateLOG!H$1:H$7000,0)))</f>
        <v>0</v>
      </c>
      <c r="L6117" s="55" t="str">
        <f t="shared" si="577"/>
        <v/>
      </c>
      <c r="M6117" s="55">
        <f t="shared" si="575"/>
        <v>25.90000000000714</v>
      </c>
      <c r="N6117" s="59" t="str">
        <f t="shared" si="573"/>
        <v/>
      </c>
      <c r="O6117" s="59" t="str">
        <f t="shared" si="574"/>
        <v/>
      </c>
    </row>
    <row r="6118" spans="1:15" ht="12.5" customHeight="1" x14ac:dyDescent="0.35">
      <c r="A6118" s="61">
        <v>121</v>
      </c>
      <c r="B6118" s="61" t="s">
        <v>54</v>
      </c>
      <c r="C6118" s="70">
        <v>254.8914</v>
      </c>
      <c r="D6118" s="59" t="s">
        <v>50</v>
      </c>
      <c r="E6118" s="61" t="s">
        <v>44</v>
      </c>
      <c r="F6118" s="61" t="s">
        <v>55</v>
      </c>
      <c r="G6118" s="61"/>
      <c r="H6118" s="61" t="str">
        <f>IF(OR(G6118="",G6119="",G6120="",G6121=""),"",(SUMIF(A6118:A$7000,A6118,G6118:G$7000)))</f>
        <v/>
      </c>
      <c r="I6118" s="61" t="str">
        <f t="shared" si="576"/>
        <v/>
      </c>
      <c r="J6118" s="61" t="str">
        <f t="shared" si="572"/>
        <v/>
      </c>
      <c r="K6118" s="61">
        <f t="array" ref="K6118">(MAX(IF($A6118=InsertVoiceSwitchActivateLOG!A$1:A$7000,InsertVoiceSwitchActivateLOG!H$1:H$7000,0)))</f>
        <v>0</v>
      </c>
      <c r="L6118" s="61" t="str">
        <f t="shared" si="577"/>
        <v/>
      </c>
      <c r="M6118" s="61">
        <f t="shared" si="575"/>
        <v>17.799999999994043</v>
      </c>
      <c r="N6118" s="59" t="str">
        <f t="shared" si="573"/>
        <v/>
      </c>
      <c r="O6118" s="59" t="str">
        <f t="shared" si="574"/>
        <v/>
      </c>
    </row>
    <row r="6119" spans="1:15" ht="12.5" customHeight="1" x14ac:dyDescent="0.35">
      <c r="A6119" s="2">
        <v>121</v>
      </c>
      <c r="B6119" s="2" t="s">
        <v>54</v>
      </c>
      <c r="C6119" s="69">
        <v>254.91200000000001</v>
      </c>
      <c r="D6119" t="s">
        <v>50</v>
      </c>
      <c r="E6119" s="2" t="s">
        <v>44</v>
      </c>
      <c r="F6119" s="2" t="s">
        <v>55</v>
      </c>
      <c r="G6119" s="2"/>
      <c r="H6119" s="2" t="str">
        <f>IF(OR(G6119="",G6120="",G6121="",G6122=""),"",(SUMIF(A6119:A$7000,A6119,G6119:G$7000)))</f>
        <v/>
      </c>
      <c r="I6119" s="55" t="str">
        <f t="shared" si="576"/>
        <v/>
      </c>
      <c r="J6119" s="61" t="str">
        <f t="shared" si="572"/>
        <v/>
      </c>
      <c r="K6119" s="55">
        <f t="array" ref="K6119">(MAX(IF($A6119=InsertVoiceSwitchActivateLOG!A$1:A$7000,InsertVoiceSwitchActivateLOG!H$1:H$7000,0)))</f>
        <v>0</v>
      </c>
      <c r="L6119" s="55" t="str">
        <f t="shared" si="577"/>
        <v/>
      </c>
      <c r="M6119" s="55">
        <f t="shared" si="575"/>
        <v>20.600000000001728</v>
      </c>
      <c r="N6119" s="59" t="str">
        <f t="shared" si="573"/>
        <v/>
      </c>
      <c r="O6119" s="59" t="str">
        <f t="shared" si="574"/>
        <v/>
      </c>
    </row>
    <row r="6120" spans="1:15" ht="12.5" customHeight="1" x14ac:dyDescent="0.35">
      <c r="A6120" s="61">
        <v>121</v>
      </c>
      <c r="B6120" s="61" t="s">
        <v>54</v>
      </c>
      <c r="C6120" s="70">
        <v>254.93299999999999</v>
      </c>
      <c r="D6120" s="59" t="s">
        <v>50</v>
      </c>
      <c r="E6120" s="61" t="s">
        <v>44</v>
      </c>
      <c r="F6120" s="61" t="s">
        <v>55</v>
      </c>
      <c r="G6120" s="61"/>
      <c r="H6120" s="61" t="str">
        <f>IF(OR(G6120="",G6121="",G6122="",G6123=""),"",(SUMIF(A6120:A$7000,A6120,G6120:G$7000)))</f>
        <v/>
      </c>
      <c r="I6120" s="61" t="str">
        <f t="shared" si="576"/>
        <v/>
      </c>
      <c r="J6120" s="61" t="str">
        <f t="shared" si="572"/>
        <v/>
      </c>
      <c r="K6120" s="61">
        <f t="array" ref="K6120">(MAX(IF($A6120=InsertVoiceSwitchActivateLOG!A$1:A$7000,InsertVoiceSwitchActivateLOG!H$1:H$7000,0)))</f>
        <v>0</v>
      </c>
      <c r="L6120" s="61" t="str">
        <f t="shared" si="577"/>
        <v/>
      </c>
      <c r="M6120" s="61">
        <f t="shared" si="575"/>
        <v>20.999999999986585</v>
      </c>
      <c r="N6120" s="59" t="str">
        <f t="shared" si="573"/>
        <v/>
      </c>
      <c r="O6120" s="59" t="str">
        <f t="shared" si="574"/>
        <v/>
      </c>
    </row>
    <row r="6121" spans="1:15" ht="12.5" customHeight="1" x14ac:dyDescent="0.35">
      <c r="A6121" s="2">
        <v>121</v>
      </c>
      <c r="B6121" s="2" t="s">
        <v>54</v>
      </c>
      <c r="C6121" s="69">
        <v>254.98820000000001</v>
      </c>
      <c r="D6121" t="s">
        <v>50</v>
      </c>
      <c r="E6121" s="2" t="s">
        <v>44</v>
      </c>
      <c r="F6121" s="2" t="s">
        <v>55</v>
      </c>
      <c r="G6121" s="2"/>
      <c r="H6121" s="2" t="str">
        <f>IF(OR(G6121="",G6122="",G6123="",G6124=""),"",(SUMIF(A6121:A$7000,A6121,G6121:G$7000)))</f>
        <v/>
      </c>
      <c r="I6121" s="55" t="str">
        <f t="shared" si="576"/>
        <v/>
      </c>
      <c r="J6121" s="61" t="str">
        <f t="shared" si="572"/>
        <v/>
      </c>
      <c r="K6121" s="55">
        <f t="array" ref="K6121">(MAX(IF($A6121=InsertVoiceSwitchActivateLOG!A$1:A$7000,InsertVoiceSwitchActivateLOG!H$1:H$7000,0)))</f>
        <v>0</v>
      </c>
      <c r="L6121" s="55" t="str">
        <f t="shared" si="577"/>
        <v/>
      </c>
      <c r="M6121" s="55">
        <f t="shared" si="575"/>
        <v>55.200000000013461</v>
      </c>
      <c r="N6121" s="59" t="str">
        <f t="shared" si="573"/>
        <v/>
      </c>
      <c r="O6121" s="59" t="str">
        <f t="shared" si="574"/>
        <v/>
      </c>
    </row>
    <row r="6122" spans="1:15" ht="12.5" customHeight="1" x14ac:dyDescent="0.35">
      <c r="A6122" s="61">
        <v>121</v>
      </c>
      <c r="B6122" s="61" t="s">
        <v>54</v>
      </c>
      <c r="C6122" s="70">
        <v>255.00749999999999</v>
      </c>
      <c r="D6122" s="59" t="s">
        <v>50</v>
      </c>
      <c r="E6122" s="61" t="s">
        <v>44</v>
      </c>
      <c r="F6122" s="61" t="s">
        <v>55</v>
      </c>
      <c r="G6122" s="61"/>
      <c r="H6122" s="61" t="str">
        <f>IF(OR(G6122="",G6123="",G6124="",G6125=""),"",(SUMIF(A6122:A$7000,A6122,G6122:G$7000)))</f>
        <v/>
      </c>
      <c r="I6122" s="61" t="str">
        <f t="shared" si="576"/>
        <v/>
      </c>
      <c r="J6122" s="61" t="str">
        <f t="shared" si="572"/>
        <v/>
      </c>
      <c r="K6122" s="61">
        <f t="array" ref="K6122">(MAX(IF($A6122=InsertVoiceSwitchActivateLOG!A$1:A$7000,InsertVoiceSwitchActivateLOG!H$1:H$7000,0)))</f>
        <v>0</v>
      </c>
      <c r="L6122" s="61" t="str">
        <f t="shared" si="577"/>
        <v/>
      </c>
      <c r="M6122" s="61">
        <f t="shared" si="575"/>
        <v>19.299999999986994</v>
      </c>
      <c r="N6122" s="59" t="str">
        <f t="shared" si="573"/>
        <v/>
      </c>
      <c r="O6122" s="59" t="str">
        <f t="shared" si="574"/>
        <v/>
      </c>
    </row>
    <row r="6123" spans="1:15" ht="12.5" customHeight="1" x14ac:dyDescent="0.35">
      <c r="A6123" s="2">
        <v>121</v>
      </c>
      <c r="B6123" s="2" t="s">
        <v>54</v>
      </c>
      <c r="C6123" s="69">
        <v>255.0301</v>
      </c>
      <c r="D6123" t="s">
        <v>50</v>
      </c>
      <c r="E6123" s="2" t="s">
        <v>44</v>
      </c>
      <c r="F6123" s="2" t="s">
        <v>55</v>
      </c>
      <c r="G6123" s="2"/>
      <c r="H6123" s="2" t="str">
        <f>IF(OR(G6123="",G6124="",G6125="",G6126=""),"",(SUMIF(A6123:A$7000,A6123,G6123:G$7000)))</f>
        <v/>
      </c>
      <c r="I6123" s="55" t="str">
        <f t="shared" si="576"/>
        <v/>
      </c>
      <c r="J6123" s="61" t="str">
        <f t="shared" si="572"/>
        <v/>
      </c>
      <c r="K6123" s="55">
        <f t="array" ref="K6123">(MAX(IF($A6123=InsertVoiceSwitchActivateLOG!A$1:A$7000,InsertVoiceSwitchActivateLOG!H$1:H$7000,0)))</f>
        <v>0</v>
      </c>
      <c r="L6123" s="55" t="str">
        <f t="shared" si="577"/>
        <v/>
      </c>
      <c r="M6123" s="55">
        <f t="shared" si="575"/>
        <v>22.600000000011278</v>
      </c>
      <c r="N6123" s="59" t="str">
        <f t="shared" si="573"/>
        <v/>
      </c>
      <c r="O6123" s="59" t="str">
        <f t="shared" si="574"/>
        <v/>
      </c>
    </row>
    <row r="6124" spans="1:15" ht="12.5" customHeight="1" x14ac:dyDescent="0.35">
      <c r="A6124" s="61">
        <v>121</v>
      </c>
      <c r="B6124" s="61" t="s">
        <v>54</v>
      </c>
      <c r="C6124" s="70">
        <v>255.05850000000001</v>
      </c>
      <c r="D6124" s="59" t="s">
        <v>50</v>
      </c>
      <c r="E6124" s="61" t="s">
        <v>44</v>
      </c>
      <c r="F6124" s="61" t="s">
        <v>55</v>
      </c>
      <c r="G6124" s="61"/>
      <c r="H6124" s="61" t="str">
        <f>IF(OR(G6124="",G6125="",G6126="",G6127=""),"",(SUMIF(A6124:A$7000,A6124,G6124:G$7000)))</f>
        <v/>
      </c>
      <c r="I6124" s="61" t="str">
        <f t="shared" si="576"/>
        <v/>
      </c>
      <c r="J6124" s="61" t="str">
        <f t="shared" si="572"/>
        <v/>
      </c>
      <c r="K6124" s="61">
        <f t="array" ref="K6124">(MAX(IF($A6124=InsertVoiceSwitchActivateLOG!A$1:A$7000,InsertVoiceSwitchActivateLOG!H$1:H$7000,0)))</f>
        <v>0</v>
      </c>
      <c r="L6124" s="61" t="str">
        <f t="shared" si="577"/>
        <v/>
      </c>
      <c r="M6124" s="61">
        <f t="shared" si="575"/>
        <v>28.400000000004866</v>
      </c>
      <c r="N6124" s="59" t="str">
        <f t="shared" si="573"/>
        <v/>
      </c>
      <c r="O6124" s="59" t="str">
        <f t="shared" si="574"/>
        <v/>
      </c>
    </row>
    <row r="6125" spans="1:15" ht="12.5" customHeight="1" x14ac:dyDescent="0.35">
      <c r="A6125" s="2">
        <v>121</v>
      </c>
      <c r="B6125" s="2" t="s">
        <v>54</v>
      </c>
      <c r="C6125" s="69">
        <v>255.07929999999999</v>
      </c>
      <c r="D6125" t="s">
        <v>50</v>
      </c>
      <c r="E6125" s="2" t="s">
        <v>44</v>
      </c>
      <c r="F6125" s="2" t="s">
        <v>55</v>
      </c>
      <c r="G6125" s="2"/>
      <c r="H6125" s="2" t="str">
        <f>IF(OR(G6125="",G6126="",G6127="",G6128=""),"",(SUMIF(A6125:A$7000,A6125,G6125:G$7000)))</f>
        <v/>
      </c>
      <c r="I6125" s="55" t="str">
        <f t="shared" si="576"/>
        <v/>
      </c>
      <c r="J6125" s="61" t="str">
        <f t="shared" si="572"/>
        <v/>
      </c>
      <c r="K6125" s="55">
        <f t="array" ref="K6125">(MAX(IF($A6125=InsertVoiceSwitchActivateLOG!A$1:A$7000,InsertVoiceSwitchActivateLOG!H$1:H$7000,0)))</f>
        <v>0</v>
      </c>
      <c r="L6125" s="55" t="str">
        <f t="shared" si="577"/>
        <v/>
      </c>
      <c r="M6125" s="55">
        <f t="shared" si="575"/>
        <v>20.799999999979946</v>
      </c>
      <c r="N6125" s="59" t="str">
        <f t="shared" si="573"/>
        <v/>
      </c>
      <c r="O6125" s="59" t="str">
        <f t="shared" si="574"/>
        <v/>
      </c>
    </row>
    <row r="6126" spans="1:15" ht="12.5" customHeight="1" x14ac:dyDescent="0.35">
      <c r="A6126" s="61">
        <v>121</v>
      </c>
      <c r="B6126" s="61" t="s">
        <v>54</v>
      </c>
      <c r="C6126" s="70">
        <v>255.0994</v>
      </c>
      <c r="D6126" s="59" t="s">
        <v>50</v>
      </c>
      <c r="E6126" s="61" t="s">
        <v>44</v>
      </c>
      <c r="F6126" s="61" t="s">
        <v>55</v>
      </c>
      <c r="G6126" s="61"/>
      <c r="H6126" s="61" t="str">
        <f>IF(OR(G6126="",G6127="",G6128="",G6129=""),"",(SUMIF(A6126:A$7000,A6126,G6126:G$7000)))</f>
        <v/>
      </c>
      <c r="I6126" s="61" t="str">
        <f t="shared" si="576"/>
        <v/>
      </c>
      <c r="J6126" s="61" t="str">
        <f t="shared" si="572"/>
        <v/>
      </c>
      <c r="K6126" s="61">
        <f t="array" ref="K6126">(MAX(IF($A6126=InsertVoiceSwitchActivateLOG!A$1:A$7000,InsertVoiceSwitchActivateLOG!H$1:H$7000,0)))</f>
        <v>0</v>
      </c>
      <c r="L6126" s="61" t="str">
        <f t="shared" si="577"/>
        <v/>
      </c>
      <c r="M6126" s="61">
        <f t="shared" si="575"/>
        <v>20.100000000013551</v>
      </c>
      <c r="N6126" s="59" t="str">
        <f t="shared" si="573"/>
        <v/>
      </c>
      <c r="O6126" s="59" t="str">
        <f t="shared" si="574"/>
        <v/>
      </c>
    </row>
    <row r="6127" spans="1:15" ht="12.5" customHeight="1" x14ac:dyDescent="0.35">
      <c r="A6127" s="2">
        <v>121</v>
      </c>
      <c r="B6127" s="2" t="s">
        <v>54</v>
      </c>
      <c r="C6127" s="69">
        <v>255.12129999999999</v>
      </c>
      <c r="D6127" t="s">
        <v>50</v>
      </c>
      <c r="E6127" s="2" t="s">
        <v>44</v>
      </c>
      <c r="F6127" s="2" t="s">
        <v>55</v>
      </c>
      <c r="G6127" s="2"/>
      <c r="H6127" s="2" t="str">
        <f>IF(OR(G6127="",G6128="",G6129="",G6130=""),"",(SUMIF(A6127:A$7000,A6127,G6127:G$7000)))</f>
        <v/>
      </c>
      <c r="I6127" s="55" t="str">
        <f t="shared" si="576"/>
        <v/>
      </c>
      <c r="J6127" s="61" t="str">
        <f t="shared" si="572"/>
        <v/>
      </c>
      <c r="K6127" s="55">
        <f t="array" ref="K6127">(MAX(IF($A6127=InsertVoiceSwitchActivateLOG!A$1:A$7000,InsertVoiceSwitchActivateLOG!H$1:H$7000,0)))</f>
        <v>0</v>
      </c>
      <c r="L6127" s="55" t="str">
        <f t="shared" si="577"/>
        <v/>
      </c>
      <c r="M6127" s="55">
        <f t="shared" si="575"/>
        <v>21.89999999998804</v>
      </c>
      <c r="N6127" s="59" t="str">
        <f t="shared" si="573"/>
        <v/>
      </c>
      <c r="O6127" s="59" t="str">
        <f t="shared" si="574"/>
        <v/>
      </c>
    </row>
    <row r="6128" spans="1:15" ht="12.5" customHeight="1" x14ac:dyDescent="0.35">
      <c r="A6128" s="61">
        <v>121</v>
      </c>
      <c r="B6128" s="61" t="s">
        <v>54</v>
      </c>
      <c r="C6128" s="70">
        <v>255.1422</v>
      </c>
      <c r="D6128" s="59" t="s">
        <v>50</v>
      </c>
      <c r="E6128" s="61" t="s">
        <v>44</v>
      </c>
      <c r="F6128" s="61" t="s">
        <v>55</v>
      </c>
      <c r="G6128" s="61"/>
      <c r="H6128" s="61" t="str">
        <f>IF(OR(G6128="",G6129="",G6130="",G6131=""),"",(SUMIF(A6128:A$7000,A6128,G6128:G$7000)))</f>
        <v/>
      </c>
      <c r="I6128" s="61" t="str">
        <f t="shared" si="576"/>
        <v/>
      </c>
      <c r="J6128" s="61" t="str">
        <f t="shared" si="572"/>
        <v/>
      </c>
      <c r="K6128" s="61">
        <f t="array" ref="K6128">(MAX(IF($A6128=InsertVoiceSwitchActivateLOG!A$1:A$7000,InsertVoiceSwitchActivateLOG!H$1:H$7000,0)))</f>
        <v>0</v>
      </c>
      <c r="L6128" s="61" t="str">
        <f t="shared" si="577"/>
        <v/>
      </c>
      <c r="M6128" s="61">
        <f t="shared" si="575"/>
        <v>20.900000000011687</v>
      </c>
      <c r="N6128" s="59" t="str">
        <f t="shared" si="573"/>
        <v/>
      </c>
      <c r="O6128" s="59" t="str">
        <f t="shared" si="574"/>
        <v/>
      </c>
    </row>
    <row r="6129" spans="1:15" ht="12.5" customHeight="1" x14ac:dyDescent="0.35">
      <c r="A6129" s="2">
        <v>121</v>
      </c>
      <c r="B6129" s="2" t="s">
        <v>54</v>
      </c>
      <c r="C6129" s="69">
        <v>255.1592</v>
      </c>
      <c r="D6129" t="s">
        <v>50</v>
      </c>
      <c r="E6129" s="2" t="s">
        <v>44</v>
      </c>
      <c r="F6129" s="2" t="s">
        <v>55</v>
      </c>
      <c r="G6129" s="2"/>
      <c r="H6129" s="2" t="str">
        <f>IF(OR(G6129="",G6130="",G6131="",G6132=""),"",(SUMIF(A6129:A$7000,A6129,G6129:G$7000)))</f>
        <v/>
      </c>
      <c r="I6129" s="55" t="str">
        <f t="shared" si="576"/>
        <v/>
      </c>
      <c r="J6129" s="61" t="str">
        <f t="shared" si="572"/>
        <v/>
      </c>
      <c r="K6129" s="55">
        <f t="array" ref="K6129">(MAX(IF($A6129=InsertVoiceSwitchActivateLOG!A$1:A$7000,InsertVoiceSwitchActivateLOG!H$1:H$7000,0)))</f>
        <v>0</v>
      </c>
      <c r="L6129" s="55" t="str">
        <f t="shared" si="577"/>
        <v/>
      </c>
      <c r="M6129" s="55">
        <f t="shared" si="575"/>
        <v>16.999999999995907</v>
      </c>
      <c r="N6129" s="59" t="str">
        <f t="shared" si="573"/>
        <v/>
      </c>
      <c r="O6129" s="59" t="str">
        <f t="shared" si="574"/>
        <v/>
      </c>
    </row>
    <row r="6130" spans="1:15" ht="12.5" customHeight="1" x14ac:dyDescent="0.35">
      <c r="A6130" s="61">
        <v>121</v>
      </c>
      <c r="B6130" s="61" t="s">
        <v>54</v>
      </c>
      <c r="C6130" s="70">
        <v>255.1781</v>
      </c>
      <c r="D6130" s="59" t="s">
        <v>50</v>
      </c>
      <c r="E6130" s="61" t="s">
        <v>44</v>
      </c>
      <c r="F6130" s="61" t="s">
        <v>55</v>
      </c>
      <c r="G6130" s="61"/>
      <c r="H6130" s="61" t="str">
        <f>IF(OR(G6130="",G6131="",G6132="",G6133=""),"",(SUMIF(A6130:A$7000,A6130,G6130:G$7000)))</f>
        <v/>
      </c>
      <c r="I6130" s="61" t="str">
        <f t="shared" si="576"/>
        <v/>
      </c>
      <c r="J6130" s="61" t="str">
        <f t="shared" si="572"/>
        <v/>
      </c>
      <c r="K6130" s="61">
        <f t="array" ref="K6130">(MAX(IF($A6130=InsertVoiceSwitchActivateLOG!A$1:A$7000,InsertVoiceSwitchActivateLOG!H$1:H$7000,0)))</f>
        <v>0</v>
      </c>
      <c r="L6130" s="61" t="str">
        <f t="shared" si="577"/>
        <v/>
      </c>
      <c r="M6130" s="61">
        <f t="shared" si="575"/>
        <v>18.900000000002137</v>
      </c>
      <c r="N6130" s="59" t="str">
        <f t="shared" si="573"/>
        <v/>
      </c>
      <c r="O6130" s="59" t="str">
        <f t="shared" si="574"/>
        <v/>
      </c>
    </row>
    <row r="6131" spans="1:15" ht="12.5" customHeight="1" x14ac:dyDescent="0.35">
      <c r="A6131" s="2">
        <v>121</v>
      </c>
      <c r="B6131" s="2" t="s">
        <v>54</v>
      </c>
      <c r="C6131" s="69">
        <v>255.19820000000001</v>
      </c>
      <c r="D6131" t="s">
        <v>50</v>
      </c>
      <c r="E6131" s="2" t="s">
        <v>44</v>
      </c>
      <c r="F6131" s="2" t="s">
        <v>55</v>
      </c>
      <c r="G6131" s="2"/>
      <c r="H6131" s="2" t="str">
        <f>IF(OR(G6131="",G6132="",G6133="",G6134=""),"",(SUMIF(A6131:A$7000,A6131,G6131:G$7000)))</f>
        <v/>
      </c>
      <c r="I6131" s="55" t="str">
        <f t="shared" si="576"/>
        <v/>
      </c>
      <c r="J6131" s="61" t="str">
        <f t="shared" si="572"/>
        <v/>
      </c>
      <c r="K6131" s="55">
        <f t="array" ref="K6131">(MAX(IF($A6131=InsertVoiceSwitchActivateLOG!A$1:A$7000,InsertVoiceSwitchActivateLOG!H$1:H$7000,0)))</f>
        <v>0</v>
      </c>
      <c r="L6131" s="55" t="str">
        <f t="shared" si="577"/>
        <v/>
      </c>
      <c r="M6131" s="55">
        <f t="shared" si="575"/>
        <v>20.100000000013551</v>
      </c>
      <c r="N6131" s="59" t="str">
        <f t="shared" si="573"/>
        <v/>
      </c>
      <c r="O6131" s="59" t="str">
        <f t="shared" si="574"/>
        <v/>
      </c>
    </row>
    <row r="6132" spans="1:15" ht="12.5" customHeight="1" x14ac:dyDescent="0.35">
      <c r="A6132" s="61">
        <v>121</v>
      </c>
      <c r="B6132" s="61" t="s">
        <v>54</v>
      </c>
      <c r="C6132" s="70">
        <v>255.2175</v>
      </c>
      <c r="D6132" s="59" t="s">
        <v>50</v>
      </c>
      <c r="E6132" s="61" t="s">
        <v>44</v>
      </c>
      <c r="F6132" s="61" t="s">
        <v>55</v>
      </c>
      <c r="G6132" s="61"/>
      <c r="H6132" s="61" t="str">
        <f>IF(OR(G6132="",G6133="",G6134="",G6135=""),"",(SUMIF(A6132:A$7000,A6132,G6132:G$7000)))</f>
        <v/>
      </c>
      <c r="I6132" s="61" t="str">
        <f t="shared" si="576"/>
        <v/>
      </c>
      <c r="J6132" s="61" t="str">
        <f t="shared" si="572"/>
        <v/>
      </c>
      <c r="K6132" s="61">
        <f t="array" ref="K6132">(MAX(IF($A6132=InsertVoiceSwitchActivateLOG!A$1:A$7000,InsertVoiceSwitchActivateLOG!H$1:H$7000,0)))</f>
        <v>0</v>
      </c>
      <c r="L6132" s="61" t="str">
        <f t="shared" si="577"/>
        <v/>
      </c>
      <c r="M6132" s="61">
        <f t="shared" si="575"/>
        <v>19.299999999986994</v>
      </c>
      <c r="N6132" s="59" t="str">
        <f t="shared" si="573"/>
        <v/>
      </c>
      <c r="O6132" s="59" t="str">
        <f t="shared" si="574"/>
        <v/>
      </c>
    </row>
    <row r="6133" spans="1:15" ht="12.5" customHeight="1" x14ac:dyDescent="0.35">
      <c r="A6133" s="2">
        <v>121</v>
      </c>
      <c r="B6133" s="2" t="s">
        <v>54</v>
      </c>
      <c r="C6133" s="69">
        <v>255.2381</v>
      </c>
      <c r="D6133" t="s">
        <v>50</v>
      </c>
      <c r="E6133" s="2" t="s">
        <v>44</v>
      </c>
      <c r="F6133" s="2" t="s">
        <v>55</v>
      </c>
      <c r="G6133" s="2"/>
      <c r="H6133" s="2" t="str">
        <f>IF(OR(G6133="",G6134="",G6135="",G6136=""),"",(SUMIF(A6133:A$7000,A6133,G6133:G$7000)))</f>
        <v/>
      </c>
      <c r="I6133" s="55" t="str">
        <f t="shared" si="576"/>
        <v/>
      </c>
      <c r="J6133" s="61" t="str">
        <f t="shared" si="572"/>
        <v/>
      </c>
      <c r="K6133" s="55">
        <f t="array" ref="K6133">(MAX(IF($A6133=InsertVoiceSwitchActivateLOG!A$1:A$7000,InsertVoiceSwitchActivateLOG!H$1:H$7000,0)))</f>
        <v>0</v>
      </c>
      <c r="L6133" s="55" t="str">
        <f t="shared" si="577"/>
        <v/>
      </c>
      <c r="M6133" s="55">
        <f t="shared" si="575"/>
        <v>20.600000000001728</v>
      </c>
      <c r="N6133" s="59" t="str">
        <f t="shared" si="573"/>
        <v/>
      </c>
      <c r="O6133" s="59" t="str">
        <f t="shared" si="574"/>
        <v/>
      </c>
    </row>
    <row r="6134" spans="1:15" ht="12.5" customHeight="1" x14ac:dyDescent="0.35">
      <c r="A6134" s="61">
        <v>121</v>
      </c>
      <c r="B6134" s="61" t="s">
        <v>54</v>
      </c>
      <c r="C6134" s="70">
        <v>255.25700000000001</v>
      </c>
      <c r="D6134" s="59" t="s">
        <v>50</v>
      </c>
      <c r="E6134" s="61" t="s">
        <v>44</v>
      </c>
      <c r="F6134" s="61" t="s">
        <v>55</v>
      </c>
      <c r="G6134" s="61"/>
      <c r="H6134" s="61" t="str">
        <f>IF(OR(G6134="",G6135="",G6136="",G6137=""),"",(SUMIF(A6134:A$7000,A6134,G6134:G$7000)))</f>
        <v/>
      </c>
      <c r="I6134" s="61" t="str">
        <f t="shared" si="576"/>
        <v/>
      </c>
      <c r="J6134" s="61" t="str">
        <f t="shared" si="572"/>
        <v/>
      </c>
      <c r="K6134" s="61">
        <f t="array" ref="K6134">(MAX(IF($A6134=InsertVoiceSwitchActivateLOG!A$1:A$7000,InsertVoiceSwitchActivateLOG!H$1:H$7000,0)))</f>
        <v>0</v>
      </c>
      <c r="L6134" s="61" t="str">
        <f t="shared" si="577"/>
        <v/>
      </c>
      <c r="M6134" s="61">
        <f t="shared" si="575"/>
        <v>18.900000000002137</v>
      </c>
      <c r="N6134" s="59" t="str">
        <f t="shared" si="573"/>
        <v/>
      </c>
      <c r="O6134" s="59" t="str">
        <f t="shared" si="574"/>
        <v/>
      </c>
    </row>
    <row r="6135" spans="1:15" ht="12.5" customHeight="1" x14ac:dyDescent="0.35">
      <c r="A6135" s="2">
        <v>121</v>
      </c>
      <c r="B6135" s="2" t="s">
        <v>54</v>
      </c>
      <c r="C6135" s="69">
        <v>255.27950000000001</v>
      </c>
      <c r="D6135" t="s">
        <v>50</v>
      </c>
      <c r="E6135" s="2" t="s">
        <v>44</v>
      </c>
      <c r="F6135" s="2" t="s">
        <v>55</v>
      </c>
      <c r="G6135" s="2"/>
      <c r="H6135" s="2" t="str">
        <f>IF(OR(G6135="",G6136="",G6137="",G6138=""),"",(SUMIF(A6135:A$7000,A6135,G6135:G$7000)))</f>
        <v/>
      </c>
      <c r="I6135" s="55" t="str">
        <f t="shared" si="576"/>
        <v/>
      </c>
      <c r="J6135" s="61" t="str">
        <f t="shared" si="572"/>
        <v/>
      </c>
      <c r="K6135" s="55">
        <f t="array" ref="K6135">(MAX(IF($A6135=InsertVoiceSwitchActivateLOG!A$1:A$7000,InsertVoiceSwitchActivateLOG!H$1:H$7000,0)))</f>
        <v>0</v>
      </c>
      <c r="L6135" s="55" t="str">
        <f t="shared" si="577"/>
        <v/>
      </c>
      <c r="M6135" s="55">
        <f t="shared" si="575"/>
        <v>22.500000000007958</v>
      </c>
      <c r="N6135" s="59" t="str">
        <f t="shared" si="573"/>
        <v/>
      </c>
      <c r="O6135" s="59" t="str">
        <f t="shared" si="574"/>
        <v/>
      </c>
    </row>
    <row r="6136" spans="1:15" ht="12.5" customHeight="1" x14ac:dyDescent="0.35">
      <c r="A6136" s="61">
        <v>121</v>
      </c>
      <c r="B6136" s="61" t="s">
        <v>54</v>
      </c>
      <c r="C6136" s="70">
        <v>255.30189999999999</v>
      </c>
      <c r="D6136" s="59" t="s">
        <v>50</v>
      </c>
      <c r="E6136" s="61" t="s">
        <v>44</v>
      </c>
      <c r="F6136" s="61" t="s">
        <v>55</v>
      </c>
      <c r="G6136" s="61"/>
      <c r="H6136" s="61" t="str">
        <f>IF(OR(G6136="",G6137="",G6138="",G6139=""),"",(SUMIF(A6136:A$7000,A6136,G6136:G$7000)))</f>
        <v/>
      </c>
      <c r="I6136" s="61" t="str">
        <f t="shared" si="576"/>
        <v/>
      </c>
      <c r="J6136" s="61" t="str">
        <f t="shared" si="572"/>
        <v/>
      </c>
      <c r="K6136" s="61">
        <f t="array" ref="K6136">(MAX(IF($A6136=InsertVoiceSwitchActivateLOG!A$1:A$7000,InsertVoiceSwitchActivateLOG!H$1:H$7000,0)))</f>
        <v>0</v>
      </c>
      <c r="L6136" s="61" t="str">
        <f t="shared" si="577"/>
        <v/>
      </c>
      <c r="M6136" s="61">
        <f t="shared" si="575"/>
        <v>22.399999999976217</v>
      </c>
      <c r="N6136" s="59" t="str">
        <f t="shared" si="573"/>
        <v/>
      </c>
      <c r="O6136" s="59" t="str">
        <f t="shared" si="574"/>
        <v/>
      </c>
    </row>
    <row r="6137" spans="1:15" ht="12.5" customHeight="1" x14ac:dyDescent="0.35">
      <c r="A6137" s="2">
        <v>121</v>
      </c>
      <c r="B6137" s="2" t="s">
        <v>54</v>
      </c>
      <c r="C6137" s="69">
        <v>255.32409999999999</v>
      </c>
      <c r="D6137" t="s">
        <v>50</v>
      </c>
      <c r="E6137" s="2" t="s">
        <v>44</v>
      </c>
      <c r="F6137" s="2" t="s">
        <v>55</v>
      </c>
      <c r="G6137" s="2"/>
      <c r="H6137" s="2" t="str">
        <f>IF(OR(G6137="",G6138="",G6139="",G6140=""),"",(SUMIF(A6137:A$7000,A6137,G6137:G$7000)))</f>
        <v/>
      </c>
      <c r="I6137" s="55" t="str">
        <f t="shared" si="576"/>
        <v/>
      </c>
      <c r="J6137" s="61" t="str">
        <f t="shared" si="572"/>
        <v/>
      </c>
      <c r="K6137" s="55">
        <f t="array" ref="K6137">(MAX(IF($A6137=InsertVoiceSwitchActivateLOG!A$1:A$7000,InsertVoiceSwitchActivateLOG!H$1:H$7000,0)))</f>
        <v>0</v>
      </c>
      <c r="L6137" s="55" t="str">
        <f t="shared" si="577"/>
        <v/>
      </c>
      <c r="M6137" s="55">
        <f t="shared" si="575"/>
        <v>22.199999999997999</v>
      </c>
      <c r="N6137" s="59" t="str">
        <f t="shared" si="573"/>
        <v/>
      </c>
      <c r="O6137" s="59" t="str">
        <f t="shared" si="574"/>
        <v/>
      </c>
    </row>
    <row r="6138" spans="1:15" ht="12.5" customHeight="1" x14ac:dyDescent="0.35">
      <c r="A6138" s="61">
        <v>121</v>
      </c>
      <c r="B6138" s="61" t="s">
        <v>54</v>
      </c>
      <c r="C6138" s="70">
        <v>255.34469999999999</v>
      </c>
      <c r="D6138" s="59" t="s">
        <v>50</v>
      </c>
      <c r="E6138" s="61" t="s">
        <v>44</v>
      </c>
      <c r="F6138" s="61" t="s">
        <v>55</v>
      </c>
      <c r="G6138" s="61"/>
      <c r="H6138" s="61" t="str">
        <f>IF(OR(G6138="",G6139="",G6140="",G6141=""),"",(SUMIF(A6138:A$7000,A6138,G6138:G$7000)))</f>
        <v/>
      </c>
      <c r="I6138" s="61" t="str">
        <f t="shared" si="576"/>
        <v/>
      </c>
      <c r="J6138" s="61" t="str">
        <f t="shared" si="572"/>
        <v/>
      </c>
      <c r="K6138" s="61">
        <f t="array" ref="K6138">(MAX(IF($A6138=InsertVoiceSwitchActivateLOG!A$1:A$7000,InsertVoiceSwitchActivateLOG!H$1:H$7000,0)))</f>
        <v>0</v>
      </c>
      <c r="L6138" s="61" t="str">
        <f t="shared" si="577"/>
        <v/>
      </c>
      <c r="M6138" s="61">
        <f t="shared" si="575"/>
        <v>20.600000000001728</v>
      </c>
      <c r="N6138" s="59" t="str">
        <f t="shared" si="573"/>
        <v/>
      </c>
      <c r="O6138" s="59" t="str">
        <f t="shared" si="574"/>
        <v/>
      </c>
    </row>
    <row r="6139" spans="1:15" ht="12.5" customHeight="1" x14ac:dyDescent="0.35">
      <c r="A6139" s="2">
        <v>121</v>
      </c>
      <c r="B6139" s="2" t="s">
        <v>54</v>
      </c>
      <c r="C6139" s="69">
        <v>255.36410000000001</v>
      </c>
      <c r="D6139" t="s">
        <v>50</v>
      </c>
      <c r="E6139" s="2" t="s">
        <v>44</v>
      </c>
      <c r="F6139" s="2" t="s">
        <v>55</v>
      </c>
      <c r="G6139" s="2"/>
      <c r="H6139" s="2" t="str">
        <f>IF(OR(G6139="",G6140="",G6141="",G6142=""),"",(SUMIF(A6139:A$7000,A6139,G6139:G$7000)))</f>
        <v/>
      </c>
      <c r="I6139" s="55" t="str">
        <f t="shared" si="576"/>
        <v/>
      </c>
      <c r="J6139" s="61" t="str">
        <f t="shared" si="572"/>
        <v/>
      </c>
      <c r="K6139" s="55">
        <f t="array" ref="K6139">(MAX(IF($A6139=InsertVoiceSwitchActivateLOG!A$1:A$7000,InsertVoiceSwitchActivateLOG!H$1:H$7000,0)))</f>
        <v>0</v>
      </c>
      <c r="L6139" s="55" t="str">
        <f t="shared" si="577"/>
        <v/>
      </c>
      <c r="M6139" s="55">
        <f t="shared" si="575"/>
        <v>19.400000000018736</v>
      </c>
      <c r="N6139" s="59" t="str">
        <f t="shared" si="573"/>
        <v/>
      </c>
      <c r="O6139" s="59" t="str">
        <f t="shared" si="574"/>
        <v/>
      </c>
    </row>
    <row r="6140" spans="1:15" ht="12.5" customHeight="1" x14ac:dyDescent="0.35">
      <c r="A6140" s="61">
        <v>121</v>
      </c>
      <c r="B6140" s="61" t="s">
        <v>54</v>
      </c>
      <c r="C6140" s="70">
        <v>255.386</v>
      </c>
      <c r="D6140" s="59" t="s">
        <v>50</v>
      </c>
      <c r="E6140" s="61" t="s">
        <v>44</v>
      </c>
      <c r="F6140" s="61" t="s">
        <v>55</v>
      </c>
      <c r="G6140" s="61"/>
      <c r="H6140" s="61" t="str">
        <f>IF(OR(G6140="",G6141="",G6142="",G6143=""),"",(SUMIF(A6140:A$7000,A6140,G6140:G$7000)))</f>
        <v/>
      </c>
      <c r="I6140" s="61" t="str">
        <f t="shared" si="576"/>
        <v/>
      </c>
      <c r="J6140" s="61" t="str">
        <f t="shared" si="572"/>
        <v/>
      </c>
      <c r="K6140" s="61">
        <f t="array" ref="K6140">(MAX(IF($A6140=InsertVoiceSwitchActivateLOG!A$1:A$7000,InsertVoiceSwitchActivateLOG!H$1:H$7000,0)))</f>
        <v>0</v>
      </c>
      <c r="L6140" s="61" t="str">
        <f t="shared" si="577"/>
        <v/>
      </c>
      <c r="M6140" s="61">
        <f t="shared" si="575"/>
        <v>21.89999999998804</v>
      </c>
      <c r="N6140" s="59" t="str">
        <f t="shared" si="573"/>
        <v/>
      </c>
      <c r="O6140" s="59" t="str">
        <f t="shared" si="574"/>
        <v/>
      </c>
    </row>
    <row r="6141" spans="1:15" ht="12.5" customHeight="1" x14ac:dyDescent="0.35">
      <c r="A6141" s="2">
        <v>121</v>
      </c>
      <c r="B6141" s="2" t="s">
        <v>54</v>
      </c>
      <c r="C6141" s="69">
        <v>255.40539999999999</v>
      </c>
      <c r="D6141" t="s">
        <v>50</v>
      </c>
      <c r="E6141" s="2" t="s">
        <v>44</v>
      </c>
      <c r="F6141" s="2" t="s">
        <v>55</v>
      </c>
      <c r="G6141" s="2"/>
      <c r="H6141" s="2" t="str">
        <f>IF(OR(G6141="",G6142="",G6143="",G6144=""),"",(SUMIF(A6141:A$7000,A6141,G6141:G$7000)))</f>
        <v/>
      </c>
      <c r="I6141" s="55" t="str">
        <f t="shared" si="576"/>
        <v/>
      </c>
      <c r="J6141" s="61" t="str">
        <f t="shared" si="572"/>
        <v/>
      </c>
      <c r="K6141" s="55">
        <f t="array" ref="K6141">(MAX(IF($A6141=InsertVoiceSwitchActivateLOG!A$1:A$7000,InsertVoiceSwitchActivateLOG!H$1:H$7000,0)))</f>
        <v>0</v>
      </c>
      <c r="L6141" s="55" t="str">
        <f t="shared" si="577"/>
        <v/>
      </c>
      <c r="M6141" s="55">
        <f t="shared" si="575"/>
        <v>19.399999999990314</v>
      </c>
      <c r="N6141" s="59" t="str">
        <f t="shared" si="573"/>
        <v/>
      </c>
      <c r="O6141" s="59" t="str">
        <f t="shared" si="574"/>
        <v/>
      </c>
    </row>
    <row r="6142" spans="1:15" ht="12.5" customHeight="1" x14ac:dyDescent="0.35">
      <c r="A6142" s="61">
        <v>121</v>
      </c>
      <c r="B6142" s="61" t="s">
        <v>54</v>
      </c>
      <c r="C6142" s="70">
        <v>255.42490000000001</v>
      </c>
      <c r="D6142" s="59" t="s">
        <v>50</v>
      </c>
      <c r="E6142" s="61" t="s">
        <v>44</v>
      </c>
      <c r="F6142" s="61" t="s">
        <v>55</v>
      </c>
      <c r="G6142" s="61"/>
      <c r="H6142" s="61" t="str">
        <f>IF(OR(G6142="",G6143="",G6144="",G6145=""),"",(SUMIF(A6142:A$7000,A6142,G6142:G$7000)))</f>
        <v/>
      </c>
      <c r="I6142" s="61" t="str">
        <f t="shared" si="576"/>
        <v/>
      </c>
      <c r="J6142" s="61" t="str">
        <f t="shared" si="572"/>
        <v/>
      </c>
      <c r="K6142" s="61">
        <f t="array" ref="K6142">(MAX(IF($A6142=InsertVoiceSwitchActivateLOG!A$1:A$7000,InsertVoiceSwitchActivateLOG!H$1:H$7000,0)))</f>
        <v>0</v>
      </c>
      <c r="L6142" s="61" t="str">
        <f t="shared" si="577"/>
        <v/>
      </c>
      <c r="M6142" s="61">
        <f t="shared" si="575"/>
        <v>19.500000000022055</v>
      </c>
      <c r="N6142" s="59" t="str">
        <f t="shared" si="573"/>
        <v/>
      </c>
      <c r="O6142" s="59" t="str">
        <f t="shared" si="574"/>
        <v/>
      </c>
    </row>
    <row r="6143" spans="1:15" ht="12.5" customHeight="1" x14ac:dyDescent="0.35">
      <c r="A6143" s="2">
        <v>121</v>
      </c>
      <c r="B6143" s="2" t="s">
        <v>54</v>
      </c>
      <c r="C6143" s="69">
        <v>255.44589999999999</v>
      </c>
      <c r="D6143" t="s">
        <v>50</v>
      </c>
      <c r="E6143" s="2" t="s">
        <v>44</v>
      </c>
      <c r="F6143" s="2" t="s">
        <v>55</v>
      </c>
      <c r="G6143" s="2"/>
      <c r="H6143" s="2" t="str">
        <f>IF(OR(G6143="",G6144="",G6145="",G6146=""),"",(SUMIF(A6143:A$7000,A6143,G6143:G$7000)))</f>
        <v/>
      </c>
      <c r="I6143" s="55" t="str">
        <f t="shared" si="576"/>
        <v/>
      </c>
      <c r="J6143" s="61" t="str">
        <f t="shared" si="572"/>
        <v/>
      </c>
      <c r="K6143" s="55">
        <f t="array" ref="K6143">(MAX(IF($A6143=InsertVoiceSwitchActivateLOG!A$1:A$7000,InsertVoiceSwitchActivateLOG!H$1:H$7000,0)))</f>
        <v>0</v>
      </c>
      <c r="L6143" s="55" t="str">
        <f t="shared" si="577"/>
        <v/>
      </c>
      <c r="M6143" s="55">
        <f t="shared" si="575"/>
        <v>20.999999999986585</v>
      </c>
      <c r="N6143" s="59" t="str">
        <f t="shared" si="573"/>
        <v/>
      </c>
      <c r="O6143" s="59" t="str">
        <f t="shared" si="574"/>
        <v/>
      </c>
    </row>
    <row r="6144" spans="1:15" ht="12.5" customHeight="1" x14ac:dyDescent="0.35">
      <c r="A6144" s="61">
        <v>121</v>
      </c>
      <c r="B6144" s="61" t="s">
        <v>54</v>
      </c>
      <c r="C6144" s="70">
        <v>255.46889999999999</v>
      </c>
      <c r="D6144" s="59" t="s">
        <v>50</v>
      </c>
      <c r="E6144" s="61" t="s">
        <v>44</v>
      </c>
      <c r="F6144" s="61" t="s">
        <v>55</v>
      </c>
      <c r="G6144" s="61"/>
      <c r="H6144" s="61" t="str">
        <f>IF(OR(G6144="",G6145="",G6146="",G6147=""),"",(SUMIF(A6144:A$7000,A6144,G6144:G$7000)))</f>
        <v/>
      </c>
      <c r="I6144" s="61" t="str">
        <f t="shared" si="576"/>
        <v/>
      </c>
      <c r="J6144" s="61" t="str">
        <f t="shared" si="572"/>
        <v/>
      </c>
      <c r="K6144" s="61">
        <f t="array" ref="K6144">(MAX(IF($A6144=InsertVoiceSwitchActivateLOG!A$1:A$7000,InsertVoiceSwitchActivateLOG!H$1:H$7000,0)))</f>
        <v>0</v>
      </c>
      <c r="L6144" s="61" t="str">
        <f t="shared" si="577"/>
        <v/>
      </c>
      <c r="M6144" s="61">
        <f t="shared" si="575"/>
        <v>22.999999999996135</v>
      </c>
      <c r="N6144" s="59" t="str">
        <f t="shared" si="573"/>
        <v/>
      </c>
      <c r="O6144" s="59" t="str">
        <f t="shared" si="574"/>
        <v/>
      </c>
    </row>
    <row r="6145" spans="1:15" ht="12.5" customHeight="1" x14ac:dyDescent="0.35">
      <c r="A6145" s="2">
        <v>121</v>
      </c>
      <c r="B6145" s="2" t="s">
        <v>54</v>
      </c>
      <c r="C6145" s="69">
        <v>255.49639999999999</v>
      </c>
      <c r="D6145" t="s">
        <v>50</v>
      </c>
      <c r="E6145" s="2" t="s">
        <v>44</v>
      </c>
      <c r="F6145" s="2" t="s">
        <v>55</v>
      </c>
      <c r="G6145" s="2"/>
      <c r="H6145" s="2" t="str">
        <f>IF(OR(G6145="",G6146="",G6147="",G6148=""),"",(SUMIF(A6145:A$7000,A6145,G6145:G$7000)))</f>
        <v/>
      </c>
      <c r="I6145" s="55" t="str">
        <f t="shared" si="576"/>
        <v/>
      </c>
      <c r="J6145" s="61" t="str">
        <f t="shared" si="572"/>
        <v/>
      </c>
      <c r="K6145" s="55">
        <f t="array" ref="K6145">(MAX(IF($A6145=InsertVoiceSwitchActivateLOG!A$1:A$7000,InsertVoiceSwitchActivateLOG!H$1:H$7000,0)))</f>
        <v>0</v>
      </c>
      <c r="L6145" s="55" t="str">
        <f t="shared" si="577"/>
        <v/>
      </c>
      <c r="M6145" s="55">
        <f t="shared" si="575"/>
        <v>27.500000000003411</v>
      </c>
      <c r="N6145" s="59" t="str">
        <f t="shared" si="573"/>
        <v/>
      </c>
      <c r="O6145" s="59" t="str">
        <f t="shared" si="574"/>
        <v/>
      </c>
    </row>
    <row r="6146" spans="1:15" ht="12.5" customHeight="1" x14ac:dyDescent="0.35">
      <c r="A6146" s="61">
        <v>121</v>
      </c>
      <c r="B6146" s="61" t="s">
        <v>54</v>
      </c>
      <c r="C6146" s="70">
        <v>255.51939999999999</v>
      </c>
      <c r="D6146" s="59" t="s">
        <v>50</v>
      </c>
      <c r="E6146" s="61" t="s">
        <v>44</v>
      </c>
      <c r="F6146" s="61" t="s">
        <v>55</v>
      </c>
      <c r="G6146" s="61"/>
      <c r="H6146" s="61" t="str">
        <f>IF(OR(G6146="",G6147="",G6148="",G6149=""),"",(SUMIF(A6146:A$7000,A6146,G6146:G$7000)))</f>
        <v/>
      </c>
      <c r="I6146" s="61" t="str">
        <f t="shared" si="576"/>
        <v/>
      </c>
      <c r="J6146" s="61" t="str">
        <f t="shared" si="572"/>
        <v/>
      </c>
      <c r="K6146" s="61">
        <f t="array" ref="K6146">(MAX(IF($A6146=InsertVoiceSwitchActivateLOG!A$1:A$7000,InsertVoiceSwitchActivateLOG!H$1:H$7000,0)))</f>
        <v>0</v>
      </c>
      <c r="L6146" s="61" t="str">
        <f t="shared" si="577"/>
        <v/>
      </c>
      <c r="M6146" s="61">
        <f t="shared" si="575"/>
        <v>22.999999999996135</v>
      </c>
      <c r="N6146" s="59" t="str">
        <f t="shared" si="573"/>
        <v/>
      </c>
      <c r="O6146" s="59" t="str">
        <f t="shared" si="574"/>
        <v/>
      </c>
    </row>
    <row r="6147" spans="1:15" ht="12.5" customHeight="1" x14ac:dyDescent="0.35">
      <c r="A6147" s="2">
        <v>121</v>
      </c>
      <c r="B6147" s="2" t="s">
        <v>54</v>
      </c>
      <c r="C6147" s="69">
        <v>255.54220000000001</v>
      </c>
      <c r="D6147" t="s">
        <v>50</v>
      </c>
      <c r="E6147" s="2" t="s">
        <v>44</v>
      </c>
      <c r="F6147" s="2" t="s">
        <v>55</v>
      </c>
      <c r="G6147" s="2"/>
      <c r="H6147" s="2" t="str">
        <f>IF(OR(G6147="",G6148="",G6149="",G6150=""),"",(SUMIF(A6147:A$7000,A6147,G6147:G$7000)))</f>
        <v/>
      </c>
      <c r="I6147" s="55" t="str">
        <f t="shared" si="576"/>
        <v/>
      </c>
      <c r="J6147" s="61" t="str">
        <f t="shared" si="572"/>
        <v/>
      </c>
      <c r="K6147" s="55">
        <f t="array" ref="K6147">(MAX(IF($A6147=InsertVoiceSwitchActivateLOG!A$1:A$7000,InsertVoiceSwitchActivateLOG!H$1:H$7000,0)))</f>
        <v>0</v>
      </c>
      <c r="L6147" s="55" t="str">
        <f t="shared" si="577"/>
        <v/>
      </c>
      <c r="M6147" s="55">
        <f t="shared" si="575"/>
        <v>22.800000000017917</v>
      </c>
      <c r="N6147" s="59" t="str">
        <f t="shared" si="573"/>
        <v/>
      </c>
      <c r="O6147" s="59" t="str">
        <f t="shared" si="574"/>
        <v/>
      </c>
    </row>
    <row r="6148" spans="1:15" ht="12.5" customHeight="1" x14ac:dyDescent="0.35">
      <c r="A6148" s="61">
        <v>121</v>
      </c>
      <c r="B6148" s="61" t="s">
        <v>54</v>
      </c>
      <c r="C6148" s="70">
        <v>255.5693</v>
      </c>
      <c r="D6148" s="59" t="s">
        <v>50</v>
      </c>
      <c r="E6148" s="61" t="s">
        <v>44</v>
      </c>
      <c r="F6148" s="61" t="s">
        <v>55</v>
      </c>
      <c r="G6148" s="61"/>
      <c r="H6148" s="61" t="str">
        <f>IF(OR(G6148="",G6149="",G6150="",G6151=""),"",(SUMIF(A6148:A$7000,A6148,G6148:G$7000)))</f>
        <v/>
      </c>
      <c r="I6148" s="61" t="str">
        <f t="shared" si="576"/>
        <v/>
      </c>
      <c r="J6148" s="61" t="str">
        <f t="shared" si="572"/>
        <v/>
      </c>
      <c r="K6148" s="61">
        <f t="array" ref="K6148">(MAX(IF($A6148=InsertVoiceSwitchActivateLOG!A$1:A$7000,InsertVoiceSwitchActivateLOG!H$1:H$7000,0)))</f>
        <v>0</v>
      </c>
      <c r="L6148" s="61" t="str">
        <f t="shared" si="577"/>
        <v/>
      </c>
      <c r="M6148" s="61">
        <f t="shared" si="575"/>
        <v>27.099999999990132</v>
      </c>
      <c r="N6148" s="59" t="str">
        <f t="shared" si="573"/>
        <v/>
      </c>
      <c r="O6148" s="59" t="str">
        <f t="shared" si="574"/>
        <v/>
      </c>
    </row>
    <row r="6149" spans="1:15" ht="12.5" customHeight="1" x14ac:dyDescent="0.35">
      <c r="A6149" s="2">
        <v>121</v>
      </c>
      <c r="B6149" s="2" t="s">
        <v>54</v>
      </c>
      <c r="C6149" s="69">
        <v>255.59970000000001</v>
      </c>
      <c r="D6149" t="s">
        <v>50</v>
      </c>
      <c r="E6149" s="2" t="s">
        <v>44</v>
      </c>
      <c r="F6149" s="2" t="s">
        <v>55</v>
      </c>
      <c r="G6149" s="2"/>
      <c r="H6149" s="2" t="str">
        <f>IF(OR(G6149="",G6150="",G6151="",G6152=""),"",(SUMIF(A6149:A$7000,A6149,G6149:G$7000)))</f>
        <v/>
      </c>
      <c r="I6149" s="55" t="str">
        <f t="shared" si="576"/>
        <v/>
      </c>
      <c r="J6149" s="61" t="str">
        <f t="shared" si="572"/>
        <v/>
      </c>
      <c r="K6149" s="55">
        <f t="array" ref="K6149">(MAX(IF($A6149=InsertVoiceSwitchActivateLOG!A$1:A$7000,InsertVoiceSwitchActivateLOG!H$1:H$7000,0)))</f>
        <v>0</v>
      </c>
      <c r="L6149" s="55" t="str">
        <f t="shared" si="577"/>
        <v/>
      </c>
      <c r="M6149" s="55">
        <f t="shared" si="575"/>
        <v>30.400000000014415</v>
      </c>
      <c r="N6149" s="59" t="str">
        <f t="shared" si="573"/>
        <v/>
      </c>
      <c r="O6149" s="59" t="str">
        <f t="shared" si="574"/>
        <v/>
      </c>
    </row>
    <row r="6150" spans="1:15" ht="12.5" customHeight="1" x14ac:dyDescent="0.35">
      <c r="A6150" s="61">
        <v>121</v>
      </c>
      <c r="B6150" s="61" t="s">
        <v>54</v>
      </c>
      <c r="C6150" s="70">
        <v>255.63329999999999</v>
      </c>
      <c r="D6150" s="59" t="s">
        <v>50</v>
      </c>
      <c r="E6150" s="61" t="s">
        <v>44</v>
      </c>
      <c r="F6150" s="61" t="s">
        <v>55</v>
      </c>
      <c r="G6150" s="61"/>
      <c r="H6150" s="61" t="str">
        <f>IF(OR(G6150="",G6151="",G6152="",G6153=""),"",(SUMIF(A6150:A$7000,A6150,G6150:G$7000)))</f>
        <v/>
      </c>
      <c r="I6150" s="61" t="str">
        <f t="shared" si="576"/>
        <v/>
      </c>
      <c r="J6150" s="61" t="str">
        <f t="shared" si="572"/>
        <v/>
      </c>
      <c r="K6150" s="61">
        <f t="array" ref="K6150">(MAX(IF($A6150=InsertVoiceSwitchActivateLOG!A$1:A$7000,InsertVoiceSwitchActivateLOG!H$1:H$7000,0)))</f>
        <v>0</v>
      </c>
      <c r="L6150" s="61" t="str">
        <f t="shared" si="577"/>
        <v/>
      </c>
      <c r="M6150" s="61">
        <f t="shared" si="575"/>
        <v>33.599999999978536</v>
      </c>
      <c r="N6150" s="59" t="str">
        <f t="shared" si="573"/>
        <v/>
      </c>
      <c r="O6150" s="59" t="str">
        <f t="shared" si="574"/>
        <v/>
      </c>
    </row>
    <row r="6151" spans="1:15" ht="12.5" customHeight="1" x14ac:dyDescent="0.35">
      <c r="A6151" s="2">
        <v>121</v>
      </c>
      <c r="B6151" s="2" t="s">
        <v>54</v>
      </c>
      <c r="C6151" s="69">
        <v>255.65600000000001</v>
      </c>
      <c r="D6151" t="s">
        <v>50</v>
      </c>
      <c r="E6151" s="2" t="s">
        <v>44</v>
      </c>
      <c r="F6151" s="2" t="s">
        <v>55</v>
      </c>
      <c r="G6151" s="2"/>
      <c r="H6151" s="2" t="str">
        <f>IF(OR(G6151="",G6152="",G6153="",G6154=""),"",(SUMIF(A6151:A$7000,A6151,G6151:G$7000)))</f>
        <v/>
      </c>
      <c r="I6151" s="55" t="str">
        <f t="shared" si="576"/>
        <v/>
      </c>
      <c r="J6151" s="61" t="str">
        <f t="shared" si="572"/>
        <v/>
      </c>
      <c r="K6151" s="55">
        <f t="array" ref="K6151">(MAX(IF($A6151=InsertVoiceSwitchActivateLOG!A$1:A$7000,InsertVoiceSwitchActivateLOG!H$1:H$7000,0)))</f>
        <v>0</v>
      </c>
      <c r="L6151" s="55" t="str">
        <f t="shared" si="577"/>
        <v/>
      </c>
      <c r="M6151" s="55">
        <f t="shared" si="575"/>
        <v>22.700000000014597</v>
      </c>
      <c r="N6151" s="59" t="str">
        <f t="shared" si="573"/>
        <v/>
      </c>
      <c r="O6151" s="59" t="str">
        <f t="shared" si="574"/>
        <v/>
      </c>
    </row>
    <row r="6152" spans="1:15" ht="12.5" customHeight="1" x14ac:dyDescent="0.35">
      <c r="A6152" s="61">
        <v>121</v>
      </c>
      <c r="B6152" s="61" t="s">
        <v>54</v>
      </c>
      <c r="C6152" s="70">
        <v>255.6797</v>
      </c>
      <c r="D6152" s="59" t="s">
        <v>50</v>
      </c>
      <c r="E6152" s="61" t="s">
        <v>44</v>
      </c>
      <c r="F6152" s="61" t="s">
        <v>55</v>
      </c>
      <c r="G6152" s="61"/>
      <c r="H6152" s="61" t="str">
        <f>IF(OR(G6152="",G6153="",G6154="",G6155=""),"",(SUMIF(A6152:A$7000,A6152,G6152:G$7000)))</f>
        <v/>
      </c>
      <c r="I6152" s="61" t="str">
        <f t="shared" si="576"/>
        <v/>
      </c>
      <c r="J6152" s="61" t="str">
        <f t="shared" si="572"/>
        <v/>
      </c>
      <c r="K6152" s="61">
        <f t="array" ref="K6152">(MAX(IF($A6152=InsertVoiceSwitchActivateLOG!A$1:A$7000,InsertVoiceSwitchActivateLOG!H$1:H$7000,0)))</f>
        <v>0</v>
      </c>
      <c r="L6152" s="61" t="str">
        <f t="shared" si="577"/>
        <v/>
      </c>
      <c r="M6152" s="61">
        <f t="shared" si="575"/>
        <v>23.699999999990951</v>
      </c>
      <c r="N6152" s="59" t="str">
        <f t="shared" si="573"/>
        <v/>
      </c>
      <c r="O6152" s="59" t="str">
        <f t="shared" si="574"/>
        <v/>
      </c>
    </row>
    <row r="6153" spans="1:15" ht="12.5" customHeight="1" x14ac:dyDescent="0.35">
      <c r="A6153" s="2">
        <v>121</v>
      </c>
      <c r="B6153" s="2" t="s">
        <v>54</v>
      </c>
      <c r="C6153" s="69">
        <v>255.70099999999999</v>
      </c>
      <c r="D6153" t="s">
        <v>50</v>
      </c>
      <c r="E6153" s="2" t="s">
        <v>44</v>
      </c>
      <c r="F6153" s="2" t="s">
        <v>55</v>
      </c>
      <c r="G6153" s="2"/>
      <c r="H6153" s="2" t="str">
        <f>IF(OR(G6153="",G6154="",G6155="",G6156=""),"",(SUMIF(A6153:A$7000,A6153,G6153:G$7000)))</f>
        <v/>
      </c>
      <c r="I6153" s="55" t="str">
        <f t="shared" si="576"/>
        <v/>
      </c>
      <c r="J6153" s="61" t="str">
        <f t="shared" si="572"/>
        <v/>
      </c>
      <c r="K6153" s="55">
        <f t="array" ref="K6153">(MAX(IF($A6153=InsertVoiceSwitchActivateLOG!A$1:A$7000,InsertVoiceSwitchActivateLOG!H$1:H$7000,0)))</f>
        <v>0</v>
      </c>
      <c r="L6153" s="55" t="str">
        <f t="shared" si="577"/>
        <v/>
      </c>
      <c r="M6153" s="55">
        <f t="shared" si="575"/>
        <v>21.299999999996544</v>
      </c>
      <c r="N6153" s="59" t="str">
        <f t="shared" si="573"/>
        <v/>
      </c>
      <c r="O6153" s="59" t="str">
        <f t="shared" si="574"/>
        <v/>
      </c>
    </row>
    <row r="6154" spans="1:15" ht="12.5" customHeight="1" x14ac:dyDescent="0.35">
      <c r="A6154" s="61">
        <v>121</v>
      </c>
      <c r="B6154" s="61" t="s">
        <v>54</v>
      </c>
      <c r="C6154" s="70">
        <v>255.72890000000001</v>
      </c>
      <c r="D6154" s="59" t="s">
        <v>50</v>
      </c>
      <c r="E6154" s="61" t="s">
        <v>44</v>
      </c>
      <c r="F6154" s="61" t="s">
        <v>55</v>
      </c>
      <c r="G6154" s="61"/>
      <c r="H6154" s="61" t="str">
        <f>IF(OR(G6154="",G6155="",G6156="",G6157=""),"",(SUMIF(A6154:A$7000,A6154,G6154:G$7000)))</f>
        <v/>
      </c>
      <c r="I6154" s="61" t="str">
        <f t="shared" si="576"/>
        <v/>
      </c>
      <c r="J6154" s="61" t="str">
        <f t="shared" si="572"/>
        <v/>
      </c>
      <c r="K6154" s="61">
        <f t="array" ref="K6154">(MAX(IF($A6154=InsertVoiceSwitchActivateLOG!A$1:A$7000,InsertVoiceSwitchActivateLOG!H$1:H$7000,0)))</f>
        <v>0</v>
      </c>
      <c r="L6154" s="61" t="str">
        <f t="shared" si="577"/>
        <v/>
      </c>
      <c r="M6154" s="61">
        <f t="shared" si="575"/>
        <v>27.900000000016689</v>
      </c>
      <c r="N6154" s="59" t="str">
        <f t="shared" si="573"/>
        <v/>
      </c>
      <c r="O6154" s="59" t="str">
        <f t="shared" si="574"/>
        <v/>
      </c>
    </row>
    <row r="6155" spans="1:15" ht="12.5" customHeight="1" x14ac:dyDescent="0.35">
      <c r="A6155" s="2">
        <v>121</v>
      </c>
      <c r="B6155" s="2" t="s">
        <v>54</v>
      </c>
      <c r="C6155" s="69">
        <v>255.7758</v>
      </c>
      <c r="D6155" t="s">
        <v>50</v>
      </c>
      <c r="E6155" s="2" t="s">
        <v>44</v>
      </c>
      <c r="F6155" s="2" t="s">
        <v>55</v>
      </c>
      <c r="G6155" s="2"/>
      <c r="H6155" s="2" t="str">
        <f>IF(OR(G6155="",G6156="",G6157="",G6158=""),"",(SUMIF(A6155:A$7000,A6155,G6155:G$7000)))</f>
        <v/>
      </c>
      <c r="I6155" s="55" t="str">
        <f t="shared" si="576"/>
        <v/>
      </c>
      <c r="J6155" s="61" t="str">
        <f t="shared" si="572"/>
        <v/>
      </c>
      <c r="K6155" s="55">
        <f t="array" ref="K6155">(MAX(IF($A6155=InsertVoiceSwitchActivateLOG!A$1:A$7000,InsertVoiceSwitchActivateLOG!H$1:H$7000,0)))</f>
        <v>0</v>
      </c>
      <c r="L6155" s="55" t="str">
        <f t="shared" si="577"/>
        <v/>
      </c>
      <c r="M6155" s="55">
        <f t="shared" si="575"/>
        <v>46.899999999993724</v>
      </c>
      <c r="N6155" s="59" t="str">
        <f t="shared" si="573"/>
        <v/>
      </c>
      <c r="O6155" s="59" t="str">
        <f t="shared" si="574"/>
        <v/>
      </c>
    </row>
    <row r="6156" spans="1:15" ht="12.5" customHeight="1" x14ac:dyDescent="0.35">
      <c r="A6156" s="61">
        <v>121</v>
      </c>
      <c r="B6156" s="61" t="s">
        <v>54</v>
      </c>
      <c r="C6156" s="70">
        <v>255.8005</v>
      </c>
      <c r="D6156" s="59" t="s">
        <v>50</v>
      </c>
      <c r="E6156" s="61" t="s">
        <v>44</v>
      </c>
      <c r="F6156" s="61" t="s">
        <v>55</v>
      </c>
      <c r="G6156" s="61"/>
      <c r="H6156" s="61" t="str">
        <f>IF(OR(G6156="",G6157="",G6158="",G6159=""),"",(SUMIF(A6156:A$7000,A6156,G6156:G$7000)))</f>
        <v/>
      </c>
      <c r="I6156" s="61" t="str">
        <f t="shared" si="576"/>
        <v/>
      </c>
      <c r="J6156" s="61" t="str">
        <f t="shared" si="572"/>
        <v/>
      </c>
      <c r="K6156" s="61">
        <f t="array" ref="K6156">(MAX(IF($A6156=InsertVoiceSwitchActivateLOG!A$1:A$7000,InsertVoiceSwitchActivateLOG!H$1:H$7000,0)))</f>
        <v>0</v>
      </c>
      <c r="L6156" s="61" t="str">
        <f t="shared" si="577"/>
        <v/>
      </c>
      <c r="M6156" s="61">
        <f t="shared" si="575"/>
        <v>24.699999999995725</v>
      </c>
      <c r="N6156" s="59" t="str">
        <f t="shared" si="573"/>
        <v/>
      </c>
      <c r="O6156" s="59" t="str">
        <f t="shared" si="574"/>
        <v/>
      </c>
    </row>
    <row r="6157" spans="1:15" ht="12.5" customHeight="1" x14ac:dyDescent="0.35">
      <c r="A6157" s="2">
        <v>121</v>
      </c>
      <c r="B6157" s="2" t="s">
        <v>54</v>
      </c>
      <c r="C6157" s="69">
        <v>255.82339999999999</v>
      </c>
      <c r="D6157" t="s">
        <v>50</v>
      </c>
      <c r="E6157" s="2" t="s">
        <v>44</v>
      </c>
      <c r="F6157" s="2" t="s">
        <v>55</v>
      </c>
      <c r="G6157" s="2"/>
      <c r="H6157" s="2" t="str">
        <f>IF(OR(G6157="",G6158="",G6159="",G6160=""),"",(SUMIF(A6157:A$7000,A6157,G6157:G$7000)))</f>
        <v/>
      </c>
      <c r="I6157" s="55" t="str">
        <f t="shared" si="576"/>
        <v/>
      </c>
      <c r="J6157" s="61" t="str">
        <f t="shared" si="572"/>
        <v/>
      </c>
      <c r="K6157" s="55">
        <f t="array" ref="K6157">(MAX(IF($A6157=InsertVoiceSwitchActivateLOG!A$1:A$7000,InsertVoiceSwitchActivateLOG!H$1:H$7000,0)))</f>
        <v>0</v>
      </c>
      <c r="L6157" s="55" t="str">
        <f t="shared" si="577"/>
        <v/>
      </c>
      <c r="M6157" s="55">
        <f t="shared" si="575"/>
        <v>22.899999999992815</v>
      </c>
      <c r="N6157" s="59" t="str">
        <f t="shared" si="573"/>
        <v/>
      </c>
      <c r="O6157" s="59" t="str">
        <f t="shared" si="574"/>
        <v/>
      </c>
    </row>
    <row r="6158" spans="1:15" ht="12.5" customHeight="1" x14ac:dyDescent="0.35">
      <c r="A6158" s="61">
        <v>121</v>
      </c>
      <c r="B6158" s="61" t="s">
        <v>54</v>
      </c>
      <c r="C6158" s="70">
        <v>255.8459</v>
      </c>
      <c r="D6158" s="59" t="s">
        <v>50</v>
      </c>
      <c r="E6158" s="61" t="s">
        <v>44</v>
      </c>
      <c r="F6158" s="61" t="s">
        <v>55</v>
      </c>
      <c r="G6158" s="61"/>
      <c r="H6158" s="61" t="str">
        <f>IF(OR(G6158="",G6159="",G6160="",G6161=""),"",(SUMIF(A6158:A$7000,A6158,G6158:G$7000)))</f>
        <v/>
      </c>
      <c r="I6158" s="61" t="str">
        <f t="shared" si="576"/>
        <v/>
      </c>
      <c r="J6158" s="61" t="str">
        <f t="shared" si="572"/>
        <v/>
      </c>
      <c r="K6158" s="61">
        <f t="array" ref="K6158">(MAX(IF($A6158=InsertVoiceSwitchActivateLOG!A$1:A$7000,InsertVoiceSwitchActivateLOG!H$1:H$7000,0)))</f>
        <v>0</v>
      </c>
      <c r="L6158" s="61" t="str">
        <f t="shared" si="577"/>
        <v/>
      </c>
      <c r="M6158" s="61">
        <f t="shared" si="575"/>
        <v>22.500000000007958</v>
      </c>
      <c r="N6158" s="59" t="str">
        <f t="shared" si="573"/>
        <v/>
      </c>
      <c r="O6158" s="59" t="str">
        <f t="shared" si="574"/>
        <v/>
      </c>
    </row>
    <row r="6159" spans="1:15" ht="12.5" customHeight="1" x14ac:dyDescent="0.35">
      <c r="A6159" s="2">
        <v>121</v>
      </c>
      <c r="B6159" s="2" t="s">
        <v>54</v>
      </c>
      <c r="C6159" s="69">
        <v>255.86349999999999</v>
      </c>
      <c r="D6159" t="s">
        <v>50</v>
      </c>
      <c r="E6159" s="2" t="s">
        <v>44</v>
      </c>
      <c r="F6159" s="2" t="s">
        <v>55</v>
      </c>
      <c r="G6159" s="2"/>
      <c r="H6159" s="2" t="str">
        <f>IF(OR(G6159="",G6160="",G6161="",G6162=""),"",(SUMIF(A6159:A$7000,A6159,G6159:G$7000)))</f>
        <v/>
      </c>
      <c r="I6159" s="55" t="str">
        <f t="shared" si="576"/>
        <v/>
      </c>
      <c r="J6159" s="61" t="str">
        <f t="shared" si="572"/>
        <v/>
      </c>
      <c r="K6159" s="55">
        <f t="array" ref="K6159">(MAX(IF($A6159=InsertVoiceSwitchActivateLOG!A$1:A$7000,InsertVoiceSwitchActivateLOG!H$1:H$7000,0)))</f>
        <v>0</v>
      </c>
      <c r="L6159" s="55" t="str">
        <f t="shared" si="577"/>
        <v/>
      </c>
      <c r="M6159" s="55">
        <f t="shared" si="575"/>
        <v>17.599999999987403</v>
      </c>
      <c r="N6159" s="59" t="str">
        <f t="shared" si="573"/>
        <v/>
      </c>
      <c r="O6159" s="59" t="str">
        <f t="shared" si="574"/>
        <v/>
      </c>
    </row>
    <row r="6160" spans="1:15" ht="12.5" customHeight="1" x14ac:dyDescent="0.35">
      <c r="A6160" s="61">
        <v>121</v>
      </c>
      <c r="B6160" s="61" t="s">
        <v>54</v>
      </c>
      <c r="C6160" s="70">
        <v>255.88290000000001</v>
      </c>
      <c r="D6160" s="59" t="s">
        <v>50</v>
      </c>
      <c r="E6160" s="61" t="s">
        <v>44</v>
      </c>
      <c r="F6160" s="61" t="s">
        <v>55</v>
      </c>
      <c r="G6160" s="61"/>
      <c r="H6160" s="61" t="str">
        <f>IF(OR(G6160="",G6161="",G6162="",G6163=""),"",(SUMIF(A6160:A$7000,A6160,G6160:G$7000)))</f>
        <v/>
      </c>
      <c r="I6160" s="61" t="str">
        <f t="shared" si="576"/>
        <v/>
      </c>
      <c r="J6160" s="61" t="str">
        <f t="shared" si="572"/>
        <v/>
      </c>
      <c r="K6160" s="61">
        <f t="array" ref="K6160">(MAX(IF($A6160=InsertVoiceSwitchActivateLOG!A$1:A$7000,InsertVoiceSwitchActivateLOG!H$1:H$7000,0)))</f>
        <v>0</v>
      </c>
      <c r="L6160" s="61" t="str">
        <f t="shared" si="577"/>
        <v/>
      </c>
      <c r="M6160" s="61">
        <f t="shared" si="575"/>
        <v>19.400000000018736</v>
      </c>
      <c r="N6160" s="59" t="str">
        <f t="shared" si="573"/>
        <v/>
      </c>
      <c r="O6160" s="59" t="str">
        <f t="shared" si="574"/>
        <v/>
      </c>
    </row>
    <row r="6161" spans="1:15" ht="12.5" customHeight="1" x14ac:dyDescent="0.35">
      <c r="A6161" s="2">
        <v>121</v>
      </c>
      <c r="B6161" s="2" t="s">
        <v>54</v>
      </c>
      <c r="C6161" s="69">
        <v>255.90260000000001</v>
      </c>
      <c r="D6161" t="s">
        <v>50</v>
      </c>
      <c r="E6161" s="2" t="s">
        <v>44</v>
      </c>
      <c r="F6161" s="2" t="s">
        <v>55</v>
      </c>
      <c r="G6161" s="2"/>
      <c r="H6161" s="2" t="str">
        <f>IF(OR(G6161="",G6162="",G6163="",G6164=""),"",(SUMIF(A6161:A$7000,A6161,G6161:G$7000)))</f>
        <v/>
      </c>
      <c r="I6161" s="55" t="str">
        <f t="shared" si="576"/>
        <v/>
      </c>
      <c r="J6161" s="61" t="str">
        <f t="shared" ref="J6161:J6219" si="578">IF(L6161="","",(VLOOKUP(A6161,A6161:E13145,5,FALSE)))</f>
        <v/>
      </c>
      <c r="K6161" s="55">
        <f t="array" ref="K6161">(MAX(IF($A6161=InsertVoiceSwitchActivateLOG!A$1:A$7000,InsertVoiceSwitchActivateLOG!H$1:H$7000,0)))</f>
        <v>0</v>
      </c>
      <c r="L6161" s="55" t="str">
        <f t="shared" si="577"/>
        <v/>
      </c>
      <c r="M6161" s="55">
        <f t="shared" si="575"/>
        <v>19.700000000000273</v>
      </c>
      <c r="N6161" s="59" t="str">
        <f t="shared" ref="N6161:N6219" si="579">IF(AND(G6161&gt;0,G6162&gt;0,G6160&gt;0),A6161,"")</f>
        <v/>
      </c>
      <c r="O6161" s="59" t="str">
        <f t="shared" ref="O6161:O6219" si="580">IF(N6161="","",(IF(G6161&gt;G6162,-1,1)))</f>
        <v/>
      </c>
    </row>
    <row r="6162" spans="1:15" ht="12.5" customHeight="1" x14ac:dyDescent="0.35">
      <c r="A6162" s="61">
        <v>121</v>
      </c>
      <c r="B6162" s="61" t="s">
        <v>54</v>
      </c>
      <c r="C6162" s="70">
        <v>255.92089999999999</v>
      </c>
      <c r="D6162" s="59" t="s">
        <v>50</v>
      </c>
      <c r="E6162" s="61" t="s">
        <v>44</v>
      </c>
      <c r="F6162" s="61" t="s">
        <v>55</v>
      </c>
      <c r="G6162" s="61"/>
      <c r="H6162" s="61" t="str">
        <f>IF(OR(G6162="",G6163="",G6164="",G6165=""),"",(SUMIF(A6162:A$7000,A6162,G6162:G$7000)))</f>
        <v/>
      </c>
      <c r="I6162" s="61" t="str">
        <f t="shared" si="576"/>
        <v/>
      </c>
      <c r="J6162" s="61" t="str">
        <f t="shared" si="578"/>
        <v/>
      </c>
      <c r="K6162" s="61">
        <f t="array" ref="K6162">(MAX(IF($A6162=InsertVoiceSwitchActivateLOG!A$1:A$7000,InsertVoiceSwitchActivateLOG!H$1:H$7000,0)))</f>
        <v>0</v>
      </c>
      <c r="L6162" s="61" t="str">
        <f t="shared" si="577"/>
        <v/>
      </c>
      <c r="M6162" s="61">
        <f t="shared" ref="M6162:M6219" si="581">IF(A6162=A6161,ABS(C6162-C6161),0)*1000</f>
        <v>18.299999999982219</v>
      </c>
      <c r="N6162" s="59" t="str">
        <f t="shared" si="579"/>
        <v/>
      </c>
      <c r="O6162" s="59" t="str">
        <f t="shared" si="580"/>
        <v/>
      </c>
    </row>
    <row r="6163" spans="1:15" ht="12.5" customHeight="1" x14ac:dyDescent="0.35">
      <c r="A6163" s="2">
        <v>121</v>
      </c>
      <c r="B6163" s="2" t="s">
        <v>54</v>
      </c>
      <c r="C6163" s="69">
        <v>255.9391</v>
      </c>
      <c r="D6163" t="s">
        <v>50</v>
      </c>
      <c r="E6163" s="2" t="s">
        <v>44</v>
      </c>
      <c r="F6163" s="2" t="s">
        <v>55</v>
      </c>
      <c r="G6163" s="2"/>
      <c r="H6163" s="2" t="str">
        <f>IF(OR(G6163="",G6164="",G6165="",G6166=""),"",(SUMIF(A6163:A$7000,A6163,G6163:G$7000)))</f>
        <v/>
      </c>
      <c r="I6163" s="55" t="str">
        <f t="shared" si="576"/>
        <v/>
      </c>
      <c r="J6163" s="61" t="str">
        <f t="shared" si="578"/>
        <v/>
      </c>
      <c r="K6163" s="55">
        <f t="array" ref="K6163">(MAX(IF($A6163=InsertVoiceSwitchActivateLOG!A$1:A$7000,InsertVoiceSwitchActivateLOG!H$1:H$7000,0)))</f>
        <v>0</v>
      </c>
      <c r="L6163" s="55" t="str">
        <f t="shared" si="577"/>
        <v/>
      </c>
      <c r="M6163" s="55">
        <f t="shared" si="581"/>
        <v>18.200000000007321</v>
      </c>
      <c r="N6163" s="59" t="str">
        <f t="shared" si="579"/>
        <v/>
      </c>
      <c r="O6163" s="59" t="str">
        <f t="shared" si="580"/>
        <v/>
      </c>
    </row>
    <row r="6164" spans="1:15" ht="12.5" customHeight="1" x14ac:dyDescent="0.35">
      <c r="A6164" s="61">
        <v>121</v>
      </c>
      <c r="B6164" s="61" t="s">
        <v>54</v>
      </c>
      <c r="C6164" s="70">
        <v>255.9599</v>
      </c>
      <c r="D6164" s="59" t="s">
        <v>50</v>
      </c>
      <c r="E6164" s="61" t="s">
        <v>44</v>
      </c>
      <c r="F6164" s="61" t="s">
        <v>55</v>
      </c>
      <c r="G6164" s="61"/>
      <c r="H6164" s="61" t="str">
        <f>IF(OR(G6164="",G6165="",G6166="",G6167=""),"",(SUMIF(A6164:A$7000,A6164,G6164:G$7000)))</f>
        <v/>
      </c>
      <c r="I6164" s="61" t="str">
        <f t="shared" si="576"/>
        <v/>
      </c>
      <c r="J6164" s="61" t="str">
        <f t="shared" si="578"/>
        <v/>
      </c>
      <c r="K6164" s="61">
        <f t="array" ref="K6164">(MAX(IF($A6164=InsertVoiceSwitchActivateLOG!A$1:A$7000,InsertVoiceSwitchActivateLOG!H$1:H$7000,0)))</f>
        <v>0</v>
      </c>
      <c r="L6164" s="61" t="str">
        <f t="shared" si="577"/>
        <v/>
      </c>
      <c r="M6164" s="61">
        <f t="shared" si="581"/>
        <v>20.800000000008367</v>
      </c>
      <c r="N6164" s="59" t="str">
        <f t="shared" si="579"/>
        <v/>
      </c>
      <c r="O6164" s="59" t="str">
        <f t="shared" si="580"/>
        <v/>
      </c>
    </row>
    <row r="6165" spans="1:15" ht="12.5" customHeight="1" x14ac:dyDescent="0.35">
      <c r="A6165" s="2">
        <v>121</v>
      </c>
      <c r="B6165" s="2" t="s">
        <v>54</v>
      </c>
      <c r="C6165" s="69">
        <v>255.9803</v>
      </c>
      <c r="D6165" t="s">
        <v>50</v>
      </c>
      <c r="E6165" s="2" t="s">
        <v>44</v>
      </c>
      <c r="F6165" s="2" t="s">
        <v>55</v>
      </c>
      <c r="G6165" s="2"/>
      <c r="H6165" s="2" t="str">
        <f>IF(OR(G6165="",G6166="",G6167="",G6168=""),"",(SUMIF(A6165:A$7000,A6165,G6165:G$7000)))</f>
        <v/>
      </c>
      <c r="I6165" s="55" t="str">
        <f t="shared" si="576"/>
        <v/>
      </c>
      <c r="J6165" s="61" t="str">
        <f t="shared" si="578"/>
        <v/>
      </c>
      <c r="K6165" s="55">
        <f t="array" ref="K6165">(MAX(IF($A6165=InsertVoiceSwitchActivateLOG!A$1:A$7000,InsertVoiceSwitchActivateLOG!H$1:H$7000,0)))</f>
        <v>0</v>
      </c>
      <c r="L6165" s="55" t="str">
        <f t="shared" si="577"/>
        <v/>
      </c>
      <c r="M6165" s="55">
        <f t="shared" si="581"/>
        <v>20.399999999995089</v>
      </c>
      <c r="N6165" s="59" t="str">
        <f t="shared" si="579"/>
        <v/>
      </c>
      <c r="O6165" s="59" t="str">
        <f t="shared" si="580"/>
        <v/>
      </c>
    </row>
    <row r="6166" spans="1:15" ht="12.5" customHeight="1" x14ac:dyDescent="0.35">
      <c r="A6166" s="61">
        <v>121</v>
      </c>
      <c r="B6166" s="61" t="s">
        <v>54</v>
      </c>
      <c r="C6166" s="70">
        <v>256.00049999999999</v>
      </c>
      <c r="D6166" s="59" t="s">
        <v>50</v>
      </c>
      <c r="E6166" s="61" t="s">
        <v>44</v>
      </c>
      <c r="F6166" s="61" t="s">
        <v>55</v>
      </c>
      <c r="G6166" s="61"/>
      <c r="H6166" s="61" t="str">
        <f>IF(OR(G6166="",G6167="",G6168="",G6169=""),"",(SUMIF(A6166:A$7000,A6166,G6166:G$7000)))</f>
        <v/>
      </c>
      <c r="I6166" s="61" t="str">
        <f t="shared" si="576"/>
        <v/>
      </c>
      <c r="J6166" s="61" t="str">
        <f t="shared" si="578"/>
        <v/>
      </c>
      <c r="K6166" s="61">
        <f t="array" ref="K6166">(MAX(IF($A6166=InsertVoiceSwitchActivateLOG!A$1:A$7000,InsertVoiceSwitchActivateLOG!H$1:H$7000,0)))</f>
        <v>0</v>
      </c>
      <c r="L6166" s="61" t="str">
        <f t="shared" si="577"/>
        <v/>
      </c>
      <c r="M6166" s="61">
        <f t="shared" si="581"/>
        <v>20.199999999988449</v>
      </c>
      <c r="N6166" s="59" t="str">
        <f t="shared" si="579"/>
        <v/>
      </c>
      <c r="O6166" s="59" t="str">
        <f t="shared" si="580"/>
        <v/>
      </c>
    </row>
    <row r="6167" spans="1:15" ht="12.5" customHeight="1" x14ac:dyDescent="0.35">
      <c r="A6167" s="2">
        <v>121</v>
      </c>
      <c r="B6167" s="2" t="s">
        <v>54</v>
      </c>
      <c r="C6167" s="69">
        <v>256.01920000000001</v>
      </c>
      <c r="D6167" t="s">
        <v>50</v>
      </c>
      <c r="E6167" s="2" t="s">
        <v>44</v>
      </c>
      <c r="F6167" s="2" t="s">
        <v>55</v>
      </c>
      <c r="G6167" s="2"/>
      <c r="H6167" s="2" t="str">
        <f>IF(OR(G6167="",G6168="",G6169="",G6170=""),"",(SUMIF(A6167:A$7000,A6167,G6167:G$7000)))</f>
        <v/>
      </c>
      <c r="I6167" s="55" t="str">
        <f t="shared" si="576"/>
        <v/>
      </c>
      <c r="J6167" s="61" t="str">
        <f t="shared" si="578"/>
        <v/>
      </c>
      <c r="K6167" s="55">
        <f t="array" ref="K6167">(MAX(IF($A6167=InsertVoiceSwitchActivateLOG!A$1:A$7000,InsertVoiceSwitchActivateLOG!H$1:H$7000,0)))</f>
        <v>0</v>
      </c>
      <c r="L6167" s="55" t="str">
        <f t="shared" si="577"/>
        <v/>
      </c>
      <c r="M6167" s="55">
        <f t="shared" si="581"/>
        <v>18.70000000002392</v>
      </c>
      <c r="N6167" s="59" t="str">
        <f t="shared" si="579"/>
        <v/>
      </c>
      <c r="O6167" s="59" t="str">
        <f t="shared" si="580"/>
        <v/>
      </c>
    </row>
    <row r="6168" spans="1:15" ht="12.5" customHeight="1" x14ac:dyDescent="0.35">
      <c r="A6168" s="61">
        <v>121</v>
      </c>
      <c r="B6168" s="61" t="s">
        <v>54</v>
      </c>
      <c r="C6168" s="70">
        <v>256.03559999999999</v>
      </c>
      <c r="D6168" s="59" t="s">
        <v>50</v>
      </c>
      <c r="E6168" s="61" t="s">
        <v>44</v>
      </c>
      <c r="F6168" s="61" t="s">
        <v>55</v>
      </c>
      <c r="G6168" s="61"/>
      <c r="H6168" s="61" t="str">
        <f>IF(OR(G6168="",G6169="",G6170="",G6171=""),"",(SUMIF(A6168:A$7000,A6168,G6168:G$7000)))</f>
        <v/>
      </c>
      <c r="I6168" s="61" t="str">
        <f t="shared" si="576"/>
        <v/>
      </c>
      <c r="J6168" s="61" t="str">
        <f t="shared" si="578"/>
        <v/>
      </c>
      <c r="K6168" s="61">
        <f t="array" ref="K6168">(MAX(IF($A6168=InsertVoiceSwitchActivateLOG!A$1:A$7000,InsertVoiceSwitchActivateLOG!H$1:H$7000,0)))</f>
        <v>0</v>
      </c>
      <c r="L6168" s="61" t="str">
        <f t="shared" si="577"/>
        <v/>
      </c>
      <c r="M6168" s="61">
        <f t="shared" si="581"/>
        <v>16.399999999975989</v>
      </c>
      <c r="N6168" s="59" t="str">
        <f t="shared" si="579"/>
        <v/>
      </c>
      <c r="O6168" s="59" t="str">
        <f t="shared" si="580"/>
        <v/>
      </c>
    </row>
    <row r="6169" spans="1:15" ht="12.5" customHeight="1" x14ac:dyDescent="0.35">
      <c r="A6169" s="2">
        <v>121</v>
      </c>
      <c r="B6169" s="2" t="s">
        <v>54</v>
      </c>
      <c r="C6169" s="69">
        <v>256.05360000000002</v>
      </c>
      <c r="D6169" t="s">
        <v>50</v>
      </c>
      <c r="E6169" s="2" t="s">
        <v>44</v>
      </c>
      <c r="F6169" s="2" t="s">
        <v>55</v>
      </c>
      <c r="G6169" s="2"/>
      <c r="H6169" s="2" t="str">
        <f>IF(OR(G6169="",G6170="",G6171="",G6172=""),"",(SUMIF(A6169:A$7000,A6169,G6169:G$7000)))</f>
        <v/>
      </c>
      <c r="I6169" s="55" t="str">
        <f t="shared" si="576"/>
        <v/>
      </c>
      <c r="J6169" s="61" t="str">
        <f t="shared" si="578"/>
        <v/>
      </c>
      <c r="K6169" s="55">
        <f t="array" ref="K6169">(MAX(IF($A6169=InsertVoiceSwitchActivateLOG!A$1:A$7000,InsertVoiceSwitchActivateLOG!H$1:H$7000,0)))</f>
        <v>0</v>
      </c>
      <c r="L6169" s="55" t="str">
        <f t="shared" si="577"/>
        <v/>
      </c>
      <c r="M6169" s="55">
        <f t="shared" si="581"/>
        <v>18.000000000029104</v>
      </c>
      <c r="N6169" s="59" t="str">
        <f t="shared" si="579"/>
        <v/>
      </c>
      <c r="O6169" s="59" t="str">
        <f t="shared" si="580"/>
        <v/>
      </c>
    </row>
    <row r="6170" spans="1:15" ht="12.5" customHeight="1" x14ac:dyDescent="0.35">
      <c r="A6170" s="61">
        <v>121</v>
      </c>
      <c r="B6170" s="61" t="s">
        <v>54</v>
      </c>
      <c r="C6170" s="70">
        <v>256.07049999999998</v>
      </c>
      <c r="D6170" s="59" t="s">
        <v>50</v>
      </c>
      <c r="E6170" s="61" t="s">
        <v>44</v>
      </c>
      <c r="F6170" s="61" t="s">
        <v>55</v>
      </c>
      <c r="G6170" s="61"/>
      <c r="H6170" s="61" t="str">
        <f>IF(OR(G6170="",G6171="",G6172="",G6173=""),"",(SUMIF(A6170:A$7000,A6170,G6170:G$7000)))</f>
        <v/>
      </c>
      <c r="I6170" s="61" t="str">
        <f t="shared" ref="I6170:I6219" si="582">IF(L6170="","",A6170)</f>
        <v/>
      </c>
      <c r="J6170" s="61" t="str">
        <f t="shared" si="578"/>
        <v/>
      </c>
      <c r="K6170" s="61">
        <f t="array" ref="K6170">(MAX(IF($A6170=InsertVoiceSwitchActivateLOG!A$1:A$7000,InsertVoiceSwitchActivateLOG!H$1:H$7000,0)))</f>
        <v>0</v>
      </c>
      <c r="L6170" s="61" t="str">
        <f t="shared" ref="L6170:L6219" si="583">IF(H6170="","",IF(AND(H6169="",H6168="",H6167=""),C6170,""))</f>
        <v/>
      </c>
      <c r="M6170" s="61">
        <f t="shared" si="581"/>
        <v>16.899999999964166</v>
      </c>
      <c r="N6170" s="59" t="str">
        <f t="shared" si="579"/>
        <v/>
      </c>
      <c r="O6170" s="59" t="str">
        <f t="shared" si="580"/>
        <v/>
      </c>
    </row>
    <row r="6171" spans="1:15" ht="12.5" customHeight="1" x14ac:dyDescent="0.35">
      <c r="A6171" s="2">
        <v>121</v>
      </c>
      <c r="B6171" s="2" t="s">
        <v>54</v>
      </c>
      <c r="C6171" s="69">
        <v>256.0881</v>
      </c>
      <c r="D6171" t="s">
        <v>50</v>
      </c>
      <c r="E6171" s="2" t="s">
        <v>44</v>
      </c>
      <c r="F6171" s="2" t="s">
        <v>55</v>
      </c>
      <c r="G6171" s="2"/>
      <c r="H6171" s="2" t="str">
        <f>IF(OR(G6171="",G6172="",G6173="",G6174=""),"",(SUMIF(A6171:A$7000,A6171,G6171:G$7000)))</f>
        <v/>
      </c>
      <c r="I6171" s="55" t="str">
        <f t="shared" si="582"/>
        <v/>
      </c>
      <c r="J6171" s="61" t="str">
        <f t="shared" si="578"/>
        <v/>
      </c>
      <c r="K6171" s="55">
        <f t="array" ref="K6171">(MAX(IF($A6171=InsertVoiceSwitchActivateLOG!A$1:A$7000,InsertVoiceSwitchActivateLOG!H$1:H$7000,0)))</f>
        <v>0</v>
      </c>
      <c r="L6171" s="55" t="str">
        <f t="shared" si="583"/>
        <v/>
      </c>
      <c r="M6171" s="55">
        <f t="shared" si="581"/>
        <v>17.600000000015825</v>
      </c>
      <c r="N6171" s="59" t="str">
        <f t="shared" si="579"/>
        <v/>
      </c>
      <c r="O6171" s="59" t="str">
        <f t="shared" si="580"/>
        <v/>
      </c>
    </row>
    <row r="6172" spans="1:15" ht="12.5" customHeight="1" x14ac:dyDescent="0.35">
      <c r="A6172" s="61">
        <v>121</v>
      </c>
      <c r="B6172" s="61" t="s">
        <v>54</v>
      </c>
      <c r="C6172" s="70">
        <v>256.10430000000002</v>
      </c>
      <c r="D6172" s="59" t="s">
        <v>50</v>
      </c>
      <c r="E6172" s="61" t="s">
        <v>44</v>
      </c>
      <c r="F6172" s="61" t="s">
        <v>55</v>
      </c>
      <c r="G6172" s="61"/>
      <c r="H6172" s="61" t="str">
        <f>IF(OR(G6172="",G6173="",G6174="",G6175=""),"",(SUMIF(A6172:A$7000,A6172,G6172:G$7000)))</f>
        <v/>
      </c>
      <c r="I6172" s="61" t="str">
        <f t="shared" si="582"/>
        <v/>
      </c>
      <c r="J6172" s="61" t="str">
        <f t="shared" si="578"/>
        <v/>
      </c>
      <c r="K6172" s="61">
        <f t="array" ref="K6172">(MAX(IF($A6172=InsertVoiceSwitchActivateLOG!A$1:A$7000,InsertVoiceSwitchActivateLOG!H$1:H$7000,0)))</f>
        <v>0</v>
      </c>
      <c r="L6172" s="61" t="str">
        <f t="shared" si="583"/>
        <v/>
      </c>
      <c r="M6172" s="61">
        <f t="shared" si="581"/>
        <v>16.200000000026193</v>
      </c>
      <c r="N6172" s="59" t="str">
        <f t="shared" si="579"/>
        <v/>
      </c>
      <c r="O6172" s="59" t="str">
        <f t="shared" si="580"/>
        <v/>
      </c>
    </row>
    <row r="6173" spans="1:15" ht="12.5" customHeight="1" x14ac:dyDescent="0.35">
      <c r="A6173" s="2">
        <v>121</v>
      </c>
      <c r="B6173" s="2" t="s">
        <v>54</v>
      </c>
      <c r="C6173" s="69">
        <v>256.12709999999998</v>
      </c>
      <c r="D6173" t="s">
        <v>50</v>
      </c>
      <c r="E6173" s="2" t="s">
        <v>44</v>
      </c>
      <c r="F6173" s="2" t="s">
        <v>55</v>
      </c>
      <c r="G6173" s="2"/>
      <c r="H6173" s="2" t="str">
        <f>IF(OR(G6173="",G6174="",G6175="",G6176=""),"",(SUMIF(A6173:A$7000,A6173,G6173:G$7000)))</f>
        <v/>
      </c>
      <c r="I6173" s="55" t="str">
        <f t="shared" si="582"/>
        <v/>
      </c>
      <c r="J6173" s="61" t="str">
        <f t="shared" si="578"/>
        <v/>
      </c>
      <c r="K6173" s="55">
        <f t="array" ref="K6173">(MAX(IF($A6173=InsertVoiceSwitchActivateLOG!A$1:A$7000,InsertVoiceSwitchActivateLOG!H$1:H$7000,0)))</f>
        <v>0</v>
      </c>
      <c r="L6173" s="55" t="str">
        <f t="shared" si="583"/>
        <v/>
      </c>
      <c r="M6173" s="55">
        <f t="shared" si="581"/>
        <v>22.799999999961074</v>
      </c>
      <c r="N6173" s="59" t="str">
        <f t="shared" si="579"/>
        <v/>
      </c>
      <c r="O6173" s="59" t="str">
        <f t="shared" si="580"/>
        <v/>
      </c>
    </row>
    <row r="6174" spans="1:15" ht="12.5" customHeight="1" x14ac:dyDescent="0.35">
      <c r="A6174" s="61">
        <v>121</v>
      </c>
      <c r="B6174" s="61" t="s">
        <v>54</v>
      </c>
      <c r="C6174" s="70">
        <v>256.14269999999999</v>
      </c>
      <c r="D6174" s="59" t="s">
        <v>50</v>
      </c>
      <c r="E6174" s="61" t="s">
        <v>44</v>
      </c>
      <c r="F6174" s="61" t="s">
        <v>55</v>
      </c>
      <c r="G6174" s="61"/>
      <c r="H6174" s="61" t="str">
        <f>IF(OR(G6174="",G6175="",G6176="",G6177=""),"",(SUMIF(A6174:A$7000,A6174,G6174:G$7000)))</f>
        <v/>
      </c>
      <c r="I6174" s="61" t="str">
        <f t="shared" si="582"/>
        <v/>
      </c>
      <c r="J6174" s="61" t="str">
        <f t="shared" si="578"/>
        <v/>
      </c>
      <c r="K6174" s="61">
        <f t="array" ref="K6174">(MAX(IF($A6174=InsertVoiceSwitchActivateLOG!A$1:A$7000,InsertVoiceSwitchActivateLOG!H$1:H$7000,0)))</f>
        <v>0</v>
      </c>
      <c r="L6174" s="61" t="str">
        <f t="shared" si="583"/>
        <v/>
      </c>
      <c r="M6174" s="61">
        <f t="shared" si="581"/>
        <v>15.600000000006276</v>
      </c>
      <c r="N6174" s="59" t="str">
        <f t="shared" si="579"/>
        <v/>
      </c>
      <c r="O6174" s="59" t="str">
        <f t="shared" si="580"/>
        <v/>
      </c>
    </row>
    <row r="6175" spans="1:15" ht="12.5" customHeight="1" x14ac:dyDescent="0.35">
      <c r="A6175" s="2">
        <v>121</v>
      </c>
      <c r="B6175" s="2" t="s">
        <v>54</v>
      </c>
      <c r="C6175" s="69">
        <v>256.16300000000001</v>
      </c>
      <c r="D6175" t="s">
        <v>50</v>
      </c>
      <c r="E6175" s="2" t="s">
        <v>44</v>
      </c>
      <c r="F6175" s="2" t="s">
        <v>55</v>
      </c>
      <c r="G6175" s="2"/>
      <c r="H6175" s="2" t="str">
        <f>IF(OR(G6175="",G6176="",G6177="",G6178=""),"",(SUMIF(A6175:A$7000,A6175,G6175:G$7000)))</f>
        <v/>
      </c>
      <c r="I6175" s="55" t="str">
        <f t="shared" si="582"/>
        <v/>
      </c>
      <c r="J6175" s="61" t="str">
        <f t="shared" si="578"/>
        <v/>
      </c>
      <c r="K6175" s="55">
        <f t="array" ref="K6175">(MAX(IF($A6175=InsertVoiceSwitchActivateLOG!A$1:A$7000,InsertVoiceSwitchActivateLOG!H$1:H$7000,0)))</f>
        <v>0</v>
      </c>
      <c r="L6175" s="55" t="str">
        <f t="shared" si="583"/>
        <v/>
      </c>
      <c r="M6175" s="55">
        <f t="shared" si="581"/>
        <v>20.300000000020191</v>
      </c>
      <c r="N6175" s="59" t="str">
        <f t="shared" si="579"/>
        <v/>
      </c>
      <c r="O6175" s="59" t="str">
        <f t="shared" si="580"/>
        <v/>
      </c>
    </row>
    <row r="6176" spans="1:15" ht="12.5" customHeight="1" x14ac:dyDescent="0.35">
      <c r="A6176" s="61">
        <v>121</v>
      </c>
      <c r="B6176" s="61" t="s">
        <v>54</v>
      </c>
      <c r="C6176" s="70">
        <v>256.18959999999998</v>
      </c>
      <c r="D6176" s="59" t="s">
        <v>50</v>
      </c>
      <c r="E6176" s="61" t="s">
        <v>44</v>
      </c>
      <c r="F6176" s="61" t="s">
        <v>55</v>
      </c>
      <c r="G6176" s="61"/>
      <c r="H6176" s="61" t="str">
        <f>IF(OR(G6176="",G6177="",G6178="",G6179=""),"",(SUMIF(A6176:A$7000,A6176,G6176:G$7000)))</f>
        <v/>
      </c>
      <c r="I6176" s="61" t="str">
        <f t="shared" si="582"/>
        <v/>
      </c>
      <c r="J6176" s="61" t="str">
        <f t="shared" si="578"/>
        <v/>
      </c>
      <c r="K6176" s="61">
        <f t="array" ref="K6176">(MAX(IF($A6176=InsertVoiceSwitchActivateLOG!A$1:A$7000,InsertVoiceSwitchActivateLOG!H$1:H$7000,0)))</f>
        <v>0</v>
      </c>
      <c r="L6176" s="61" t="str">
        <f t="shared" si="583"/>
        <v/>
      </c>
      <c r="M6176" s="61">
        <f t="shared" si="581"/>
        <v>26.599999999973534</v>
      </c>
      <c r="N6176" s="59" t="str">
        <f t="shared" si="579"/>
        <v/>
      </c>
      <c r="O6176" s="59" t="str">
        <f t="shared" si="580"/>
        <v/>
      </c>
    </row>
    <row r="6177" spans="1:15" ht="12.5" customHeight="1" x14ac:dyDescent="0.35">
      <c r="A6177" s="2">
        <v>121</v>
      </c>
      <c r="B6177" s="2" t="s">
        <v>54</v>
      </c>
      <c r="C6177" s="69">
        <v>256.2072</v>
      </c>
      <c r="D6177" t="s">
        <v>50</v>
      </c>
      <c r="E6177" s="2" t="s">
        <v>44</v>
      </c>
      <c r="F6177" s="2" t="s">
        <v>55</v>
      </c>
      <c r="G6177" s="2"/>
      <c r="H6177" s="2" t="str">
        <f>IF(OR(G6177="",G6178="",G6179="",G6180=""),"",(SUMIF(A6177:A$7000,A6177,G6177:G$7000)))</f>
        <v/>
      </c>
      <c r="I6177" s="55" t="str">
        <f t="shared" si="582"/>
        <v/>
      </c>
      <c r="J6177" s="61" t="str">
        <f t="shared" si="578"/>
        <v/>
      </c>
      <c r="K6177" s="55">
        <f t="array" ref="K6177">(MAX(IF($A6177=InsertVoiceSwitchActivateLOG!A$1:A$7000,InsertVoiceSwitchActivateLOG!H$1:H$7000,0)))</f>
        <v>0</v>
      </c>
      <c r="L6177" s="55" t="str">
        <f t="shared" si="583"/>
        <v/>
      </c>
      <c r="M6177" s="55">
        <f t="shared" si="581"/>
        <v>17.600000000015825</v>
      </c>
      <c r="N6177" s="59" t="str">
        <f t="shared" si="579"/>
        <v/>
      </c>
      <c r="O6177" s="59" t="str">
        <f t="shared" si="580"/>
        <v/>
      </c>
    </row>
    <row r="6178" spans="1:15" ht="12.5" customHeight="1" x14ac:dyDescent="0.35">
      <c r="A6178" s="61">
        <v>121</v>
      </c>
      <c r="B6178" s="61" t="s">
        <v>54</v>
      </c>
      <c r="C6178" s="70">
        <v>256.22820000000002</v>
      </c>
      <c r="D6178" s="59" t="s">
        <v>50</v>
      </c>
      <c r="E6178" s="61" t="s">
        <v>44</v>
      </c>
      <c r="F6178" s="61" t="s">
        <v>55</v>
      </c>
      <c r="G6178" s="61"/>
      <c r="H6178" s="61" t="str">
        <f>IF(OR(G6178="",G6179="",G6180="",G6181=""),"",(SUMIF(A6178:A$7000,A6178,G6178:G$7000)))</f>
        <v/>
      </c>
      <c r="I6178" s="61" t="str">
        <f t="shared" si="582"/>
        <v/>
      </c>
      <c r="J6178" s="61" t="str">
        <f t="shared" si="578"/>
        <v/>
      </c>
      <c r="K6178" s="61">
        <f t="array" ref="K6178">(MAX(IF($A6178=InsertVoiceSwitchActivateLOG!A$1:A$7000,InsertVoiceSwitchActivateLOG!H$1:H$7000,0)))</f>
        <v>0</v>
      </c>
      <c r="L6178" s="61" t="str">
        <f t="shared" si="583"/>
        <v/>
      </c>
      <c r="M6178" s="61">
        <f t="shared" si="581"/>
        <v>21.000000000015007</v>
      </c>
      <c r="N6178" s="59" t="str">
        <f t="shared" si="579"/>
        <v/>
      </c>
      <c r="O6178" s="59" t="str">
        <f t="shared" si="580"/>
        <v/>
      </c>
    </row>
    <row r="6179" spans="1:15" ht="12.5" customHeight="1" x14ac:dyDescent="0.35">
      <c r="A6179" s="2">
        <v>121</v>
      </c>
      <c r="B6179" s="2" t="s">
        <v>54</v>
      </c>
      <c r="C6179" s="69">
        <v>256.2466</v>
      </c>
      <c r="D6179" t="s">
        <v>50</v>
      </c>
      <c r="E6179" s="2" t="s">
        <v>44</v>
      </c>
      <c r="F6179" s="2" t="s">
        <v>55</v>
      </c>
      <c r="G6179" s="2"/>
      <c r="H6179" s="2" t="str">
        <f>IF(OR(G6179="",G6180="",G6181="",G6182=""),"",(SUMIF(A6179:A$7000,A6179,G6179:G$7000)))</f>
        <v/>
      </c>
      <c r="I6179" s="55" t="str">
        <f t="shared" si="582"/>
        <v/>
      </c>
      <c r="J6179" s="61" t="str">
        <f t="shared" si="578"/>
        <v/>
      </c>
      <c r="K6179" s="55">
        <f t="array" ref="K6179">(MAX(IF($A6179=InsertVoiceSwitchActivateLOG!A$1:A$7000,InsertVoiceSwitchActivateLOG!H$1:H$7000,0)))</f>
        <v>0</v>
      </c>
      <c r="L6179" s="55" t="str">
        <f t="shared" si="583"/>
        <v/>
      </c>
      <c r="M6179" s="55">
        <f t="shared" si="581"/>
        <v>18.399999999985539</v>
      </c>
      <c r="N6179" s="59" t="str">
        <f t="shared" si="579"/>
        <v/>
      </c>
      <c r="O6179" s="59" t="str">
        <f t="shared" si="580"/>
        <v/>
      </c>
    </row>
    <row r="6180" spans="1:15" ht="12.5" customHeight="1" x14ac:dyDescent="0.35">
      <c r="A6180" s="61">
        <v>121</v>
      </c>
      <c r="B6180" s="61" t="s">
        <v>54</v>
      </c>
      <c r="C6180" s="70">
        <v>256.2697</v>
      </c>
      <c r="D6180" s="59" t="s">
        <v>50</v>
      </c>
      <c r="E6180" s="61" t="s">
        <v>44</v>
      </c>
      <c r="F6180" s="61" t="s">
        <v>55</v>
      </c>
      <c r="G6180" s="61"/>
      <c r="H6180" s="61" t="str">
        <f>IF(OR(G6180="",G6181="",G6182="",G6183=""),"",(SUMIF(A6180:A$7000,A6180,G6180:G$7000)))</f>
        <v/>
      </c>
      <c r="I6180" s="61" t="str">
        <f t="shared" si="582"/>
        <v/>
      </c>
      <c r="J6180" s="61" t="str">
        <f t="shared" si="578"/>
        <v/>
      </c>
      <c r="K6180" s="61">
        <f t="array" ref="K6180">(MAX(IF($A6180=InsertVoiceSwitchActivateLOG!A$1:A$7000,InsertVoiceSwitchActivateLOG!H$1:H$7000,0)))</f>
        <v>0</v>
      </c>
      <c r="L6180" s="61" t="str">
        <f t="shared" si="583"/>
        <v/>
      </c>
      <c r="M6180" s="61">
        <f t="shared" si="581"/>
        <v>23.099999999999454</v>
      </c>
      <c r="N6180" s="59" t="str">
        <f t="shared" si="579"/>
        <v/>
      </c>
      <c r="O6180" s="59" t="str">
        <f t="shared" si="580"/>
        <v/>
      </c>
    </row>
    <row r="6181" spans="1:15" ht="12.5" customHeight="1" x14ac:dyDescent="0.35">
      <c r="A6181" s="2">
        <v>121</v>
      </c>
      <c r="B6181" s="2" t="s">
        <v>54</v>
      </c>
      <c r="C6181" s="69">
        <v>256.29239999999999</v>
      </c>
      <c r="D6181" t="s">
        <v>50</v>
      </c>
      <c r="E6181" s="2" t="s">
        <v>44</v>
      </c>
      <c r="F6181" s="2" t="s">
        <v>55</v>
      </c>
      <c r="G6181" s="2"/>
      <c r="H6181" s="2" t="str">
        <f>IF(OR(G6181="",G6182="",G6183="",G6184=""),"",(SUMIF(A6181:A$7000,A6181,G6181:G$7000)))</f>
        <v/>
      </c>
      <c r="I6181" s="55" t="str">
        <f t="shared" si="582"/>
        <v/>
      </c>
      <c r="J6181" s="61" t="str">
        <f t="shared" si="578"/>
        <v/>
      </c>
      <c r="K6181" s="55">
        <f t="array" ref="K6181">(MAX(IF($A6181=InsertVoiceSwitchActivateLOG!A$1:A$7000,InsertVoiceSwitchActivateLOG!H$1:H$7000,0)))</f>
        <v>0</v>
      </c>
      <c r="L6181" s="55" t="str">
        <f t="shared" si="583"/>
        <v/>
      </c>
      <c r="M6181" s="55">
        <f t="shared" si="581"/>
        <v>22.699999999986176</v>
      </c>
      <c r="N6181" s="59" t="str">
        <f t="shared" si="579"/>
        <v/>
      </c>
      <c r="O6181" s="59" t="str">
        <f t="shared" si="580"/>
        <v/>
      </c>
    </row>
    <row r="6182" spans="1:15" ht="12.5" customHeight="1" x14ac:dyDescent="0.35">
      <c r="A6182" s="61">
        <v>121</v>
      </c>
      <c r="B6182" s="61" t="s">
        <v>54</v>
      </c>
      <c r="C6182" s="70">
        <v>256.31229999999999</v>
      </c>
      <c r="D6182" s="59" t="s">
        <v>50</v>
      </c>
      <c r="E6182" s="61" t="s">
        <v>44</v>
      </c>
      <c r="F6182" s="61" t="s">
        <v>55</v>
      </c>
      <c r="G6182" s="61"/>
      <c r="H6182" s="61" t="str">
        <f>IF(OR(G6182="",G6183="",G6184="",G6185=""),"",(SUMIF(A6182:A$7000,A6182,G6182:G$7000)))</f>
        <v/>
      </c>
      <c r="I6182" s="61" t="str">
        <f t="shared" si="582"/>
        <v/>
      </c>
      <c r="J6182" s="61" t="str">
        <f t="shared" si="578"/>
        <v/>
      </c>
      <c r="K6182" s="61">
        <f t="array" ref="K6182">(MAX(IF($A6182=InsertVoiceSwitchActivateLOG!A$1:A$7000,InsertVoiceSwitchActivateLOG!H$1:H$7000,0)))</f>
        <v>0</v>
      </c>
      <c r="L6182" s="61" t="str">
        <f t="shared" si="583"/>
        <v/>
      </c>
      <c r="M6182" s="61">
        <f t="shared" si="581"/>
        <v>19.900000000006912</v>
      </c>
      <c r="N6182" s="59" t="str">
        <f t="shared" si="579"/>
        <v/>
      </c>
      <c r="O6182" s="59" t="str">
        <f t="shared" si="580"/>
        <v/>
      </c>
    </row>
    <row r="6183" spans="1:15" ht="12.5" customHeight="1" x14ac:dyDescent="0.35">
      <c r="A6183" s="2">
        <v>121</v>
      </c>
      <c r="B6183" s="2" t="s">
        <v>54</v>
      </c>
      <c r="C6183" s="69">
        <v>256.33909999999997</v>
      </c>
      <c r="D6183" t="s">
        <v>50</v>
      </c>
      <c r="E6183" s="2" t="s">
        <v>44</v>
      </c>
      <c r="F6183" s="2" t="s">
        <v>55</v>
      </c>
      <c r="G6183" s="2"/>
      <c r="H6183" s="2" t="str">
        <f>IF(OR(G6183="",G6184="",G6185="",G6186=""),"",(SUMIF(A6183:A$7000,A6183,G6183:G$7000)))</f>
        <v/>
      </c>
      <c r="I6183" s="55" t="str">
        <f t="shared" si="582"/>
        <v/>
      </c>
      <c r="J6183" s="61" t="str">
        <f t="shared" si="578"/>
        <v/>
      </c>
      <c r="K6183" s="55">
        <f t="array" ref="K6183">(MAX(IF($A6183=InsertVoiceSwitchActivateLOG!A$1:A$7000,InsertVoiceSwitchActivateLOG!H$1:H$7000,0)))</f>
        <v>0</v>
      </c>
      <c r="L6183" s="55" t="str">
        <f t="shared" si="583"/>
        <v/>
      </c>
      <c r="M6183" s="55">
        <f t="shared" si="581"/>
        <v>26.799999999980173</v>
      </c>
      <c r="N6183" s="59" t="str">
        <f t="shared" si="579"/>
        <v/>
      </c>
      <c r="O6183" s="59" t="str">
        <f t="shared" si="580"/>
        <v/>
      </c>
    </row>
    <row r="6184" spans="1:15" ht="12.5" customHeight="1" x14ac:dyDescent="0.35">
      <c r="A6184" s="61">
        <v>121</v>
      </c>
      <c r="B6184" s="61" t="s">
        <v>54</v>
      </c>
      <c r="C6184" s="70">
        <v>256.35849999999999</v>
      </c>
      <c r="D6184" s="59" t="s">
        <v>50</v>
      </c>
      <c r="E6184" s="61" t="s">
        <v>44</v>
      </c>
      <c r="F6184" s="61" t="s">
        <v>55</v>
      </c>
      <c r="G6184" s="61"/>
      <c r="H6184" s="61" t="str">
        <f>IF(OR(G6184="",G6185="",G6186="",G6187=""),"",(SUMIF(A6184:A$7000,A6184,G6184:G$7000)))</f>
        <v/>
      </c>
      <c r="I6184" s="61" t="str">
        <f t="shared" si="582"/>
        <v/>
      </c>
      <c r="J6184" s="61" t="str">
        <f t="shared" si="578"/>
        <v/>
      </c>
      <c r="K6184" s="61">
        <f t="array" ref="K6184">(MAX(IF($A6184=InsertVoiceSwitchActivateLOG!A$1:A$7000,InsertVoiceSwitchActivateLOG!H$1:H$7000,0)))</f>
        <v>0</v>
      </c>
      <c r="L6184" s="61" t="str">
        <f t="shared" si="583"/>
        <v/>
      </c>
      <c r="M6184" s="61">
        <f t="shared" si="581"/>
        <v>19.400000000018736</v>
      </c>
      <c r="N6184" s="59" t="str">
        <f t="shared" si="579"/>
        <v/>
      </c>
      <c r="O6184" s="59" t="str">
        <f t="shared" si="580"/>
        <v/>
      </c>
    </row>
    <row r="6185" spans="1:15" ht="12.5" customHeight="1" x14ac:dyDescent="0.35">
      <c r="A6185" s="2">
        <v>121</v>
      </c>
      <c r="B6185" s="2" t="s">
        <v>54</v>
      </c>
      <c r="C6185" s="69">
        <v>256.37560000000002</v>
      </c>
      <c r="D6185" t="s">
        <v>50</v>
      </c>
      <c r="E6185" s="2" t="s">
        <v>44</v>
      </c>
      <c r="F6185" s="2" t="s">
        <v>55</v>
      </c>
      <c r="G6185" s="2"/>
      <c r="H6185" s="2" t="str">
        <f>IF(OR(G6185="",G6186="",G6187="",G6188=""),"",(SUMIF(A6185:A$7000,A6185,G6185:G$7000)))</f>
        <v/>
      </c>
      <c r="I6185" s="55" t="str">
        <f t="shared" si="582"/>
        <v/>
      </c>
      <c r="J6185" s="61" t="str">
        <f t="shared" si="578"/>
        <v/>
      </c>
      <c r="K6185" s="55">
        <f t="array" ref="K6185">(MAX(IF($A6185=InsertVoiceSwitchActivateLOG!A$1:A$7000,InsertVoiceSwitchActivateLOG!H$1:H$7000,0)))</f>
        <v>0</v>
      </c>
      <c r="L6185" s="55" t="str">
        <f t="shared" si="583"/>
        <v/>
      </c>
      <c r="M6185" s="55">
        <f t="shared" si="581"/>
        <v>17.100000000027649</v>
      </c>
      <c r="N6185" s="59" t="str">
        <f t="shared" si="579"/>
        <v/>
      </c>
      <c r="O6185" s="59" t="str">
        <f t="shared" si="580"/>
        <v/>
      </c>
    </row>
    <row r="6186" spans="1:15" ht="12.5" customHeight="1" x14ac:dyDescent="0.35">
      <c r="A6186" s="61">
        <v>121</v>
      </c>
      <c r="B6186" s="61" t="s">
        <v>54</v>
      </c>
      <c r="C6186" s="70">
        <v>256.40359999999998</v>
      </c>
      <c r="D6186" s="59" t="s">
        <v>50</v>
      </c>
      <c r="E6186" s="61" t="s">
        <v>44</v>
      </c>
      <c r="F6186" s="61" t="s">
        <v>55</v>
      </c>
      <c r="G6186" s="61"/>
      <c r="H6186" s="61" t="str">
        <f>IF(OR(G6186="",G6187="",G6188="",G6189=""),"",(SUMIF(A6186:A$7000,A6186,G6186:G$7000)))</f>
        <v/>
      </c>
      <c r="I6186" s="61" t="str">
        <f t="shared" si="582"/>
        <v/>
      </c>
      <c r="J6186" s="61" t="str">
        <f t="shared" si="578"/>
        <v/>
      </c>
      <c r="K6186" s="61">
        <f t="array" ref="K6186">(MAX(IF($A6186=InsertVoiceSwitchActivateLOG!A$1:A$7000,InsertVoiceSwitchActivateLOG!H$1:H$7000,0)))</f>
        <v>0</v>
      </c>
      <c r="L6186" s="61" t="str">
        <f t="shared" si="583"/>
        <v/>
      </c>
      <c r="M6186" s="61">
        <f t="shared" si="581"/>
        <v>27.999999999963165</v>
      </c>
      <c r="N6186" s="59" t="str">
        <f t="shared" si="579"/>
        <v/>
      </c>
      <c r="O6186" s="59" t="str">
        <f t="shared" si="580"/>
        <v/>
      </c>
    </row>
    <row r="6187" spans="1:15" ht="12.5" customHeight="1" x14ac:dyDescent="0.35">
      <c r="A6187" s="2">
        <v>121</v>
      </c>
      <c r="B6187" s="2" t="s">
        <v>54</v>
      </c>
      <c r="C6187" s="69">
        <v>256.43419999999998</v>
      </c>
      <c r="D6187" t="s">
        <v>50</v>
      </c>
      <c r="E6187" s="2" t="s">
        <v>44</v>
      </c>
      <c r="F6187" s="2" t="s">
        <v>55</v>
      </c>
      <c r="G6187" s="2"/>
      <c r="H6187" s="2" t="str">
        <f>IF(OR(G6187="",G6188="",G6189="",G6190=""),"",(SUMIF(A6187:A$7000,A6187,G6187:G$7000)))</f>
        <v/>
      </c>
      <c r="I6187" s="55" t="str">
        <f t="shared" si="582"/>
        <v/>
      </c>
      <c r="J6187" s="61" t="str">
        <f t="shared" si="578"/>
        <v/>
      </c>
      <c r="K6187" s="55">
        <f t="array" ref="K6187">(MAX(IF($A6187=InsertVoiceSwitchActivateLOG!A$1:A$7000,InsertVoiceSwitchActivateLOG!H$1:H$7000,0)))</f>
        <v>0</v>
      </c>
      <c r="L6187" s="55" t="str">
        <f t="shared" si="583"/>
        <v/>
      </c>
      <c r="M6187" s="55">
        <f t="shared" si="581"/>
        <v>30.599999999992633</v>
      </c>
      <c r="N6187" s="59" t="str">
        <f t="shared" si="579"/>
        <v/>
      </c>
      <c r="O6187" s="59" t="str">
        <f t="shared" si="580"/>
        <v/>
      </c>
    </row>
    <row r="6188" spans="1:15" ht="12.5" customHeight="1" x14ac:dyDescent="0.35">
      <c r="A6188" s="61">
        <v>121</v>
      </c>
      <c r="B6188" s="61" t="s">
        <v>54</v>
      </c>
      <c r="C6188" s="70">
        <v>256.46859999999998</v>
      </c>
      <c r="D6188" s="59" t="s">
        <v>50</v>
      </c>
      <c r="E6188" s="61" t="s">
        <v>44</v>
      </c>
      <c r="F6188" s="61" t="s">
        <v>55</v>
      </c>
      <c r="G6188" s="61"/>
      <c r="H6188" s="61" t="str">
        <f>IF(OR(G6188="",G6189="",G6190="",G6191=""),"",(SUMIF(A6188:A$7000,A6188,G6188:G$7000)))</f>
        <v/>
      </c>
      <c r="I6188" s="61" t="str">
        <f t="shared" si="582"/>
        <v/>
      </c>
      <c r="J6188" s="61" t="str">
        <f t="shared" si="578"/>
        <v/>
      </c>
      <c r="K6188" s="61">
        <f t="array" ref="K6188">(MAX(IF($A6188=InsertVoiceSwitchActivateLOG!A$1:A$7000,InsertVoiceSwitchActivateLOG!H$1:H$7000,0)))</f>
        <v>0</v>
      </c>
      <c r="L6188" s="61" t="str">
        <f t="shared" si="583"/>
        <v/>
      </c>
      <c r="M6188" s="61">
        <f t="shared" si="581"/>
        <v>34.400000000005093</v>
      </c>
      <c r="N6188" s="59" t="str">
        <f t="shared" si="579"/>
        <v/>
      </c>
      <c r="O6188" s="59" t="str">
        <f t="shared" si="580"/>
        <v/>
      </c>
    </row>
    <row r="6189" spans="1:15" ht="12.5" customHeight="1" x14ac:dyDescent="0.35">
      <c r="A6189" s="2">
        <v>121</v>
      </c>
      <c r="B6189" s="2" t="s">
        <v>54</v>
      </c>
      <c r="C6189" s="69">
        <v>256.4907</v>
      </c>
      <c r="D6189" t="s">
        <v>50</v>
      </c>
      <c r="E6189" s="2" t="s">
        <v>44</v>
      </c>
      <c r="F6189" s="2" t="s">
        <v>55</v>
      </c>
      <c r="G6189" s="2"/>
      <c r="H6189" s="2" t="str">
        <f>IF(OR(G6189="",G6190="",G6191="",G6192=""),"",(SUMIF(A6189:A$7000,A6189,G6189:G$7000)))</f>
        <v/>
      </c>
      <c r="I6189" s="55" t="str">
        <f t="shared" si="582"/>
        <v/>
      </c>
      <c r="J6189" s="61" t="str">
        <f t="shared" si="578"/>
        <v/>
      </c>
      <c r="K6189" s="55">
        <f t="array" ref="K6189">(MAX(IF($A6189=InsertVoiceSwitchActivateLOG!A$1:A$7000,InsertVoiceSwitchActivateLOG!H$1:H$7000,0)))</f>
        <v>0</v>
      </c>
      <c r="L6189" s="55" t="str">
        <f t="shared" si="583"/>
        <v/>
      </c>
      <c r="M6189" s="55">
        <f t="shared" si="581"/>
        <v>22.100000000023101</v>
      </c>
      <c r="N6189" s="59" t="str">
        <f t="shared" si="579"/>
        <v/>
      </c>
      <c r="O6189" s="59" t="str">
        <f t="shared" si="580"/>
        <v/>
      </c>
    </row>
    <row r="6190" spans="1:15" ht="12.5" customHeight="1" x14ac:dyDescent="0.35">
      <c r="A6190" s="61">
        <v>121</v>
      </c>
      <c r="B6190" s="61" t="s">
        <v>54</v>
      </c>
      <c r="C6190" s="70">
        <v>256.52300000000002</v>
      </c>
      <c r="D6190" s="59" t="s">
        <v>50</v>
      </c>
      <c r="E6190" s="61" t="s">
        <v>44</v>
      </c>
      <c r="F6190" s="61" t="s">
        <v>55</v>
      </c>
      <c r="G6190" s="61"/>
      <c r="H6190" s="61" t="str">
        <f>IF(OR(G6190="",G6191="",G6192="",G6193=""),"",(SUMIF(A6190:A$7000,A6190,G6190:G$7000)))</f>
        <v/>
      </c>
      <c r="I6190" s="61" t="str">
        <f t="shared" si="582"/>
        <v/>
      </c>
      <c r="J6190" s="61" t="str">
        <f t="shared" si="578"/>
        <v/>
      </c>
      <c r="K6190" s="61">
        <f t="array" ref="K6190">(MAX(IF($A6190=InsertVoiceSwitchActivateLOG!A$1:A$7000,InsertVoiceSwitchActivateLOG!H$1:H$7000,0)))</f>
        <v>0</v>
      </c>
      <c r="L6190" s="61" t="str">
        <f t="shared" si="583"/>
        <v/>
      </c>
      <c r="M6190" s="61">
        <f t="shared" si="581"/>
        <v>32.300000000020646</v>
      </c>
      <c r="N6190" s="59" t="str">
        <f t="shared" si="579"/>
        <v/>
      </c>
      <c r="O6190" s="59" t="str">
        <f t="shared" si="580"/>
        <v/>
      </c>
    </row>
    <row r="6191" spans="1:15" ht="12.5" customHeight="1" x14ac:dyDescent="0.35">
      <c r="A6191" s="2">
        <v>121</v>
      </c>
      <c r="B6191" s="2" t="s">
        <v>54</v>
      </c>
      <c r="C6191" s="69">
        <v>256.56490000000002</v>
      </c>
      <c r="D6191" t="s">
        <v>50</v>
      </c>
      <c r="E6191" s="2" t="s">
        <v>44</v>
      </c>
      <c r="F6191" s="2" t="s">
        <v>55</v>
      </c>
      <c r="G6191" s="2"/>
      <c r="H6191" s="2" t="str">
        <f>IF(OR(G6191="",G6192="",G6193="",G6194=""),"",(SUMIF(A6191:A$7000,A6191,G6191:G$7000)))</f>
        <v/>
      </c>
      <c r="I6191" s="55" t="str">
        <f t="shared" si="582"/>
        <v/>
      </c>
      <c r="J6191" s="61" t="str">
        <f t="shared" si="578"/>
        <v/>
      </c>
      <c r="K6191" s="55">
        <f t="array" ref="K6191">(MAX(IF($A6191=InsertVoiceSwitchActivateLOG!A$1:A$7000,InsertVoiceSwitchActivateLOG!H$1:H$7000,0)))</f>
        <v>0</v>
      </c>
      <c r="L6191" s="55" t="str">
        <f t="shared" si="583"/>
        <v/>
      </c>
      <c r="M6191" s="55">
        <f t="shared" si="581"/>
        <v>41.899999999998272</v>
      </c>
      <c r="N6191" s="59" t="str">
        <f t="shared" si="579"/>
        <v/>
      </c>
      <c r="O6191" s="59" t="str">
        <f t="shared" si="580"/>
        <v/>
      </c>
    </row>
    <row r="6192" spans="1:15" ht="12.5" customHeight="1" x14ac:dyDescent="0.35">
      <c r="A6192" s="61">
        <v>121</v>
      </c>
      <c r="B6192" s="61" t="s">
        <v>54</v>
      </c>
      <c r="C6192" s="70">
        <v>256.58890000000002</v>
      </c>
      <c r="D6192" s="59" t="s">
        <v>50</v>
      </c>
      <c r="E6192" s="61" t="s">
        <v>44</v>
      </c>
      <c r="F6192" s="61" t="s">
        <v>55</v>
      </c>
      <c r="G6192" s="61"/>
      <c r="H6192" s="61" t="str">
        <f>IF(OR(G6192="",G6193="",G6194="",G6195=""),"",(SUMIF(A6192:A$7000,A6192,G6192:G$7000)))</f>
        <v/>
      </c>
      <c r="I6192" s="61" t="str">
        <f t="shared" si="582"/>
        <v/>
      </c>
      <c r="J6192" s="61" t="str">
        <f t="shared" si="578"/>
        <v/>
      </c>
      <c r="K6192" s="61">
        <f t="array" ref="K6192">(MAX(IF($A6192=InsertVoiceSwitchActivateLOG!A$1:A$7000,InsertVoiceSwitchActivateLOG!H$1:H$7000,0)))</f>
        <v>0</v>
      </c>
      <c r="L6192" s="61" t="str">
        <f t="shared" si="583"/>
        <v/>
      </c>
      <c r="M6192" s="61">
        <f t="shared" si="581"/>
        <v>24.000000000000909</v>
      </c>
      <c r="N6192" s="59" t="str">
        <f t="shared" si="579"/>
        <v/>
      </c>
      <c r="O6192" s="59" t="str">
        <f t="shared" si="580"/>
        <v/>
      </c>
    </row>
    <row r="6193" spans="1:15" ht="12.5" customHeight="1" x14ac:dyDescent="0.35">
      <c r="A6193" s="2">
        <v>121</v>
      </c>
      <c r="B6193" s="2" t="s">
        <v>54</v>
      </c>
      <c r="C6193" s="69">
        <v>256.61059999999998</v>
      </c>
      <c r="D6193" t="s">
        <v>50</v>
      </c>
      <c r="E6193" s="2" t="s">
        <v>44</v>
      </c>
      <c r="F6193" s="2" t="s">
        <v>55</v>
      </c>
      <c r="G6193" s="2"/>
      <c r="H6193" s="2" t="str">
        <f>IF(OR(G6193="",G6194="",G6195="",G6196=""),"",(SUMIF(A6193:A$7000,A6193,G6193:G$7000)))</f>
        <v/>
      </c>
      <c r="I6193" s="55" t="str">
        <f t="shared" si="582"/>
        <v/>
      </c>
      <c r="J6193" s="61" t="str">
        <f t="shared" si="578"/>
        <v/>
      </c>
      <c r="K6193" s="55">
        <f t="array" ref="K6193">(MAX(IF($A6193=InsertVoiceSwitchActivateLOG!A$1:A$7000,InsertVoiceSwitchActivateLOG!H$1:H$7000,0)))</f>
        <v>0</v>
      </c>
      <c r="L6193" s="55" t="str">
        <f t="shared" si="583"/>
        <v/>
      </c>
      <c r="M6193" s="55">
        <f t="shared" si="581"/>
        <v>21.699999999952979</v>
      </c>
      <c r="N6193" s="59" t="str">
        <f t="shared" si="579"/>
        <v/>
      </c>
      <c r="O6193" s="59" t="str">
        <f t="shared" si="580"/>
        <v/>
      </c>
    </row>
    <row r="6194" spans="1:15" ht="12.5" customHeight="1" x14ac:dyDescent="0.35">
      <c r="A6194" s="61">
        <v>121</v>
      </c>
      <c r="B6194" s="61" t="s">
        <v>54</v>
      </c>
      <c r="C6194" s="70">
        <v>256.63080000000002</v>
      </c>
      <c r="D6194" s="59" t="s">
        <v>50</v>
      </c>
      <c r="E6194" s="61" t="s">
        <v>44</v>
      </c>
      <c r="F6194" s="61" t="s">
        <v>55</v>
      </c>
      <c r="G6194" s="61"/>
      <c r="H6194" s="61" t="str">
        <f>IF(OR(G6194="",G6195="",G6196="",G6197=""),"",(SUMIF(A6194:A$7000,A6194,G6194:G$7000)))</f>
        <v/>
      </c>
      <c r="I6194" s="61" t="str">
        <f t="shared" si="582"/>
        <v/>
      </c>
      <c r="J6194" s="61" t="str">
        <f t="shared" si="578"/>
        <v/>
      </c>
      <c r="K6194" s="61">
        <f t="array" ref="K6194">(MAX(IF($A6194=InsertVoiceSwitchActivateLOG!A$1:A$7000,InsertVoiceSwitchActivateLOG!H$1:H$7000,0)))</f>
        <v>0</v>
      </c>
      <c r="L6194" s="61" t="str">
        <f t="shared" si="583"/>
        <v/>
      </c>
      <c r="M6194" s="61">
        <f t="shared" si="581"/>
        <v>20.200000000045293</v>
      </c>
      <c r="N6194" s="59" t="str">
        <f t="shared" si="579"/>
        <v/>
      </c>
      <c r="O6194" s="59" t="str">
        <f t="shared" si="580"/>
        <v/>
      </c>
    </row>
    <row r="6195" spans="1:15" ht="12.5" customHeight="1" x14ac:dyDescent="0.35">
      <c r="A6195" s="2">
        <v>121</v>
      </c>
      <c r="B6195" s="2" t="s">
        <v>54</v>
      </c>
      <c r="C6195" s="69">
        <v>256.65339999999998</v>
      </c>
      <c r="D6195" t="s">
        <v>50</v>
      </c>
      <c r="E6195" s="2" t="s">
        <v>44</v>
      </c>
      <c r="F6195" s="2" t="s">
        <v>55</v>
      </c>
      <c r="G6195" s="2"/>
      <c r="H6195" s="2" t="str">
        <f>IF(OR(G6195="",G6196="",G6197="",G6198=""),"",(SUMIF(A6195:A$7000,A6195,G6195:G$7000)))</f>
        <v/>
      </c>
      <c r="I6195" s="55" t="str">
        <f t="shared" si="582"/>
        <v/>
      </c>
      <c r="J6195" s="61" t="str">
        <f t="shared" si="578"/>
        <v/>
      </c>
      <c r="K6195" s="55">
        <f t="array" ref="K6195">(MAX(IF($A6195=InsertVoiceSwitchActivateLOG!A$1:A$7000,InsertVoiceSwitchActivateLOG!H$1:H$7000,0)))</f>
        <v>0</v>
      </c>
      <c r="L6195" s="55" t="str">
        <f t="shared" si="583"/>
        <v/>
      </c>
      <c r="M6195" s="55">
        <f t="shared" si="581"/>
        <v>22.599999999954434</v>
      </c>
      <c r="N6195" s="59" t="str">
        <f t="shared" si="579"/>
        <v/>
      </c>
      <c r="O6195" s="59" t="str">
        <f t="shared" si="580"/>
        <v/>
      </c>
    </row>
    <row r="6196" spans="1:15" ht="12.5" customHeight="1" x14ac:dyDescent="0.35">
      <c r="A6196" s="61">
        <v>121</v>
      </c>
      <c r="B6196" s="61" t="s">
        <v>54</v>
      </c>
      <c r="C6196" s="70">
        <v>256.67959999999999</v>
      </c>
      <c r="D6196" s="59" t="s">
        <v>50</v>
      </c>
      <c r="E6196" s="61" t="s">
        <v>44</v>
      </c>
      <c r="F6196" s="61" t="s">
        <v>55</v>
      </c>
      <c r="G6196" s="61"/>
      <c r="H6196" s="61" t="str">
        <f>IF(OR(G6196="",G6197="",G6198="",G6199=""),"",(SUMIF(A6196:A$7000,A6196,G6196:G$7000)))</f>
        <v/>
      </c>
      <c r="I6196" s="61" t="str">
        <f t="shared" si="582"/>
        <v/>
      </c>
      <c r="J6196" s="61" t="str">
        <f t="shared" si="578"/>
        <v/>
      </c>
      <c r="K6196" s="61">
        <f t="array" ref="K6196">(MAX(IF($A6196=InsertVoiceSwitchActivateLOG!A$1:A$7000,InsertVoiceSwitchActivateLOG!H$1:H$7000,0)))</f>
        <v>0</v>
      </c>
      <c r="L6196" s="61" t="str">
        <f t="shared" si="583"/>
        <v/>
      </c>
      <c r="M6196" s="61">
        <f t="shared" si="581"/>
        <v>26.200000000017099</v>
      </c>
      <c r="N6196" s="59" t="str">
        <f t="shared" si="579"/>
        <v/>
      </c>
      <c r="O6196" s="59" t="str">
        <f t="shared" si="580"/>
        <v/>
      </c>
    </row>
    <row r="6197" spans="1:15" ht="12.5" customHeight="1" x14ac:dyDescent="0.35">
      <c r="A6197" s="2">
        <v>121</v>
      </c>
      <c r="B6197" s="2" t="s">
        <v>54</v>
      </c>
      <c r="C6197" s="69">
        <v>256.71120000000002</v>
      </c>
      <c r="D6197" t="s">
        <v>50</v>
      </c>
      <c r="E6197" s="2" t="s">
        <v>44</v>
      </c>
      <c r="F6197" s="2" t="s">
        <v>55</v>
      </c>
      <c r="G6197" s="2"/>
      <c r="H6197" s="2" t="str">
        <f>IF(OR(G6197="",G6198="",G6199="",G6200=""),"",(SUMIF(A6197:A$7000,A6197,G6197:G$7000)))</f>
        <v/>
      </c>
      <c r="I6197" s="55" t="str">
        <f t="shared" si="582"/>
        <v/>
      </c>
      <c r="J6197" s="61" t="str">
        <f t="shared" si="578"/>
        <v/>
      </c>
      <c r="K6197" s="55">
        <f t="array" ref="K6197">(MAX(IF($A6197=InsertVoiceSwitchActivateLOG!A$1:A$7000,InsertVoiceSwitchActivateLOG!H$1:H$7000,0)))</f>
        <v>0</v>
      </c>
      <c r="L6197" s="55" t="str">
        <f t="shared" si="583"/>
        <v/>
      </c>
      <c r="M6197" s="55">
        <f t="shared" si="581"/>
        <v>31.60000000002583</v>
      </c>
      <c r="N6197" s="59" t="str">
        <f t="shared" si="579"/>
        <v/>
      </c>
      <c r="O6197" s="59" t="str">
        <f t="shared" si="580"/>
        <v/>
      </c>
    </row>
    <row r="6198" spans="1:15" ht="12.5" customHeight="1" x14ac:dyDescent="0.35">
      <c r="A6198" s="61">
        <v>121</v>
      </c>
      <c r="B6198" s="61" t="s">
        <v>54</v>
      </c>
      <c r="C6198" s="70">
        <v>256.73360000000002</v>
      </c>
      <c r="D6198" s="59" t="s">
        <v>50</v>
      </c>
      <c r="E6198" s="61" t="s">
        <v>44</v>
      </c>
      <c r="F6198" s="61" t="s">
        <v>55</v>
      </c>
      <c r="G6198" s="61"/>
      <c r="H6198" s="61" t="str">
        <f>IF(OR(G6198="",G6199="",G6200="",G6201=""),"",(SUMIF(A6198:A$7000,A6198,G6198:G$7000)))</f>
        <v/>
      </c>
      <c r="I6198" s="61" t="str">
        <f t="shared" si="582"/>
        <v/>
      </c>
      <c r="J6198" s="61" t="str">
        <f t="shared" si="578"/>
        <v/>
      </c>
      <c r="K6198" s="61">
        <f t="array" ref="K6198">(MAX(IF($A6198=InsertVoiceSwitchActivateLOG!A$1:A$7000,InsertVoiceSwitchActivateLOG!H$1:H$7000,0)))</f>
        <v>0</v>
      </c>
      <c r="L6198" s="61" t="str">
        <f t="shared" si="583"/>
        <v/>
      </c>
      <c r="M6198" s="61">
        <f t="shared" si="581"/>
        <v>22.400000000004638</v>
      </c>
      <c r="N6198" s="59" t="str">
        <f t="shared" si="579"/>
        <v/>
      </c>
      <c r="O6198" s="59" t="str">
        <f t="shared" si="580"/>
        <v/>
      </c>
    </row>
    <row r="6199" spans="1:15" ht="12.5" customHeight="1" x14ac:dyDescent="0.35">
      <c r="A6199" s="2">
        <v>121</v>
      </c>
      <c r="B6199" s="2" t="s">
        <v>54</v>
      </c>
      <c r="C6199" s="69">
        <v>256.75810000000001</v>
      </c>
      <c r="D6199" t="s">
        <v>50</v>
      </c>
      <c r="E6199" s="2" t="s">
        <v>44</v>
      </c>
      <c r="F6199" s="2" t="s">
        <v>55</v>
      </c>
      <c r="G6199" s="2"/>
      <c r="H6199" s="2" t="str">
        <f>IF(OR(G6199="",G6200="",G6201="",G6202=""),"",(SUMIF(A6199:A$7000,A6199,G6199:G$7000)))</f>
        <v/>
      </c>
      <c r="I6199" s="55" t="str">
        <f t="shared" si="582"/>
        <v/>
      </c>
      <c r="J6199" s="61" t="str">
        <f t="shared" si="578"/>
        <v/>
      </c>
      <c r="K6199" s="55">
        <f t="array" ref="K6199">(MAX(IF($A6199=InsertVoiceSwitchActivateLOG!A$1:A$7000,InsertVoiceSwitchActivateLOG!H$1:H$7000,0)))</f>
        <v>0</v>
      </c>
      <c r="L6199" s="55" t="str">
        <f t="shared" si="583"/>
        <v/>
      </c>
      <c r="M6199" s="55">
        <f t="shared" si="581"/>
        <v>24.499999999989086</v>
      </c>
      <c r="N6199" s="59" t="str">
        <f t="shared" si="579"/>
        <v/>
      </c>
      <c r="O6199" s="59" t="str">
        <f t="shared" si="580"/>
        <v/>
      </c>
    </row>
    <row r="6200" spans="1:15" ht="12.5" customHeight="1" x14ac:dyDescent="0.35">
      <c r="A6200" s="61">
        <v>121</v>
      </c>
      <c r="B6200" s="61" t="s">
        <v>54</v>
      </c>
      <c r="C6200" s="70">
        <v>256.77800000000002</v>
      </c>
      <c r="D6200" s="59" t="s">
        <v>50</v>
      </c>
      <c r="E6200" s="61" t="s">
        <v>44</v>
      </c>
      <c r="F6200" s="61" t="s">
        <v>55</v>
      </c>
      <c r="G6200" s="61"/>
      <c r="H6200" s="61" t="str">
        <f>IF(OR(G6200="",G6201="",G6202="",G6203=""),"",(SUMIF(A6200:A$7000,A6200,G6200:G$7000)))</f>
        <v/>
      </c>
      <c r="I6200" s="61" t="str">
        <f t="shared" si="582"/>
        <v/>
      </c>
      <c r="J6200" s="61" t="str">
        <f t="shared" si="578"/>
        <v/>
      </c>
      <c r="K6200" s="61">
        <f t="array" ref="K6200">(MAX(IF($A6200=InsertVoiceSwitchActivateLOG!A$1:A$7000,InsertVoiceSwitchActivateLOG!H$1:H$7000,0)))</f>
        <v>0</v>
      </c>
      <c r="L6200" s="61" t="str">
        <f t="shared" si="583"/>
        <v/>
      </c>
      <c r="M6200" s="61">
        <f t="shared" si="581"/>
        <v>19.900000000006912</v>
      </c>
      <c r="N6200" s="59" t="str">
        <f t="shared" si="579"/>
        <v/>
      </c>
      <c r="O6200" s="59" t="str">
        <f t="shared" si="580"/>
        <v/>
      </c>
    </row>
    <row r="6201" spans="1:15" ht="12.5" customHeight="1" x14ac:dyDescent="0.35">
      <c r="A6201" s="2">
        <v>121</v>
      </c>
      <c r="B6201" s="2" t="s">
        <v>54</v>
      </c>
      <c r="C6201" s="69">
        <v>256.79899999999998</v>
      </c>
      <c r="D6201" t="s">
        <v>50</v>
      </c>
      <c r="E6201" s="2" t="s">
        <v>44</v>
      </c>
      <c r="F6201" s="2" t="s">
        <v>55</v>
      </c>
      <c r="G6201" s="2"/>
      <c r="H6201" s="2" t="str">
        <f>IF(OR(G6201="",G6202="",G6203="",G6204=""),"",(SUMIF(A6201:A$7000,A6201,G6201:G$7000)))</f>
        <v/>
      </c>
      <c r="I6201" s="55" t="str">
        <f t="shared" si="582"/>
        <v/>
      </c>
      <c r="J6201" s="61" t="str">
        <f t="shared" si="578"/>
        <v/>
      </c>
      <c r="K6201" s="55">
        <f t="array" ref="K6201">(MAX(IF($A6201=InsertVoiceSwitchActivateLOG!A$1:A$7000,InsertVoiceSwitchActivateLOG!H$1:H$7000,0)))</f>
        <v>0</v>
      </c>
      <c r="L6201" s="55" t="str">
        <f t="shared" si="583"/>
        <v/>
      </c>
      <c r="M6201" s="55">
        <f t="shared" si="581"/>
        <v>20.999999999958163</v>
      </c>
      <c r="N6201" s="59" t="str">
        <f t="shared" si="579"/>
        <v/>
      </c>
      <c r="O6201" s="59" t="str">
        <f t="shared" si="580"/>
        <v/>
      </c>
    </row>
    <row r="6202" spans="1:15" ht="12.5" customHeight="1" x14ac:dyDescent="0.35">
      <c r="A6202" s="61">
        <v>121</v>
      </c>
      <c r="B6202" s="61" t="s">
        <v>54</v>
      </c>
      <c r="C6202" s="70">
        <v>256.81970000000001</v>
      </c>
      <c r="D6202" s="59" t="s">
        <v>50</v>
      </c>
      <c r="E6202" s="61" t="s">
        <v>44</v>
      </c>
      <c r="F6202" s="61" t="s">
        <v>55</v>
      </c>
      <c r="G6202" s="61"/>
      <c r="H6202" s="61" t="str">
        <f>IF(OR(G6202="",G6203="",G6204="",G6205=""),"",(SUMIF(A6202:A$7000,A6202,G6202:G$7000)))</f>
        <v/>
      </c>
      <c r="I6202" s="61" t="str">
        <f t="shared" si="582"/>
        <v/>
      </c>
      <c r="J6202" s="61" t="str">
        <f t="shared" si="578"/>
        <v/>
      </c>
      <c r="K6202" s="61">
        <f t="array" ref="K6202">(MAX(IF($A6202=InsertVoiceSwitchActivateLOG!A$1:A$7000,InsertVoiceSwitchActivateLOG!H$1:H$7000,0)))</f>
        <v>0</v>
      </c>
      <c r="L6202" s="61" t="str">
        <f t="shared" si="583"/>
        <v/>
      </c>
      <c r="M6202" s="61">
        <f t="shared" si="581"/>
        <v>20.700000000033469</v>
      </c>
      <c r="N6202" s="59" t="str">
        <f t="shared" si="579"/>
        <v/>
      </c>
      <c r="O6202" s="59" t="str">
        <f t="shared" si="580"/>
        <v/>
      </c>
    </row>
    <row r="6203" spans="1:15" ht="12.5" customHeight="1" x14ac:dyDescent="0.35">
      <c r="A6203" s="2">
        <v>121</v>
      </c>
      <c r="B6203" s="2" t="s">
        <v>54</v>
      </c>
      <c r="C6203" s="69">
        <v>256.83879999999999</v>
      </c>
      <c r="D6203" t="s">
        <v>50</v>
      </c>
      <c r="E6203" s="2" t="s">
        <v>44</v>
      </c>
      <c r="F6203" s="2" t="s">
        <v>55</v>
      </c>
      <c r="G6203" s="2"/>
      <c r="H6203" s="2" t="str">
        <f>IF(OR(G6203="",G6204="",G6205="",G6206=""),"",(SUMIF(A6203:A$7000,A6203,G6203:G$7000)))</f>
        <v/>
      </c>
      <c r="I6203" s="55" t="str">
        <f t="shared" si="582"/>
        <v/>
      </c>
      <c r="J6203" s="61" t="str">
        <f t="shared" si="578"/>
        <v/>
      </c>
      <c r="K6203" s="55">
        <f t="array" ref="K6203">(MAX(IF($A6203=InsertVoiceSwitchActivateLOG!A$1:A$7000,InsertVoiceSwitchActivateLOG!H$1:H$7000,0)))</f>
        <v>0</v>
      </c>
      <c r="L6203" s="55" t="str">
        <f t="shared" si="583"/>
        <v/>
      </c>
      <c r="M6203" s="55">
        <f t="shared" si="581"/>
        <v>19.099999999980355</v>
      </c>
      <c r="N6203" s="59" t="str">
        <f t="shared" si="579"/>
        <v/>
      </c>
      <c r="O6203" s="59" t="str">
        <f t="shared" si="580"/>
        <v/>
      </c>
    </row>
    <row r="6204" spans="1:15" ht="12.5" customHeight="1" x14ac:dyDescent="0.35">
      <c r="A6204" s="61">
        <v>121</v>
      </c>
      <c r="B6204" s="61" t="s">
        <v>54</v>
      </c>
      <c r="C6204" s="70">
        <v>256.86090000000002</v>
      </c>
      <c r="D6204" s="59" t="s">
        <v>50</v>
      </c>
      <c r="E6204" s="61" t="s">
        <v>44</v>
      </c>
      <c r="F6204" s="61" t="s">
        <v>55</v>
      </c>
      <c r="G6204" s="61"/>
      <c r="H6204" s="61" t="str">
        <f>IF(OR(G6204="",G6205="",G6206="",G6207=""),"",(SUMIF(A6204:A$7000,A6204,G6204:G$7000)))</f>
        <v/>
      </c>
      <c r="I6204" s="61" t="str">
        <f t="shared" si="582"/>
        <v/>
      </c>
      <c r="J6204" s="61" t="str">
        <f t="shared" si="578"/>
        <v/>
      </c>
      <c r="K6204" s="61">
        <f t="array" ref="K6204">(MAX(IF($A6204=InsertVoiceSwitchActivateLOG!A$1:A$7000,InsertVoiceSwitchActivateLOG!H$1:H$7000,0)))</f>
        <v>0</v>
      </c>
      <c r="L6204" s="61" t="str">
        <f t="shared" si="583"/>
        <v/>
      </c>
      <c r="M6204" s="61">
        <f t="shared" si="581"/>
        <v>22.100000000023101</v>
      </c>
      <c r="N6204" s="59" t="str">
        <f t="shared" si="579"/>
        <v/>
      </c>
      <c r="O6204" s="59" t="str">
        <f t="shared" si="580"/>
        <v/>
      </c>
    </row>
    <row r="6205" spans="1:15" ht="12.5" customHeight="1" x14ac:dyDescent="0.35">
      <c r="A6205" s="2">
        <v>121</v>
      </c>
      <c r="B6205" s="2" t="s">
        <v>54</v>
      </c>
      <c r="C6205" s="69">
        <v>256.88279999999997</v>
      </c>
      <c r="D6205" t="s">
        <v>50</v>
      </c>
      <c r="E6205" s="2" t="s">
        <v>44</v>
      </c>
      <c r="F6205" s="2" t="s">
        <v>55</v>
      </c>
      <c r="G6205" s="2"/>
      <c r="H6205" s="2" t="str">
        <f>IF(OR(G6205="",G6206="",G6207="",G6208=""),"",(SUMIF(A6205:A$7000,A6205,G6205:G$7000)))</f>
        <v/>
      </c>
      <c r="I6205" s="55" t="str">
        <f t="shared" si="582"/>
        <v/>
      </c>
      <c r="J6205" s="61" t="str">
        <f t="shared" si="578"/>
        <v/>
      </c>
      <c r="K6205" s="55">
        <f t="array" ref="K6205">(MAX(IF($A6205=InsertVoiceSwitchActivateLOG!A$1:A$7000,InsertVoiceSwitchActivateLOG!H$1:H$7000,0)))</f>
        <v>0</v>
      </c>
      <c r="L6205" s="55" t="str">
        <f t="shared" si="583"/>
        <v/>
      </c>
      <c r="M6205" s="55">
        <f t="shared" si="581"/>
        <v>21.899999999959618</v>
      </c>
      <c r="N6205" s="59" t="str">
        <f t="shared" si="579"/>
        <v/>
      </c>
      <c r="O6205" s="59" t="str">
        <f t="shared" si="580"/>
        <v/>
      </c>
    </row>
    <row r="6206" spans="1:15" ht="12.5" customHeight="1" x14ac:dyDescent="0.35">
      <c r="A6206" s="61">
        <v>121</v>
      </c>
      <c r="B6206" s="61" t="s">
        <v>54</v>
      </c>
      <c r="C6206" s="70">
        <v>256.90350000000001</v>
      </c>
      <c r="D6206" s="59" t="s">
        <v>50</v>
      </c>
      <c r="E6206" s="61" t="s">
        <v>44</v>
      </c>
      <c r="F6206" s="61" t="s">
        <v>55</v>
      </c>
      <c r="G6206" s="61"/>
      <c r="H6206" s="61" t="str">
        <f>IF(OR(G6206="",G6207="",G6208="",G6209=""),"",(SUMIF(A6206:A$7000,A6206,G6206:G$7000)))</f>
        <v/>
      </c>
      <c r="I6206" s="61" t="str">
        <f t="shared" si="582"/>
        <v/>
      </c>
      <c r="J6206" s="61" t="str">
        <f t="shared" si="578"/>
        <v/>
      </c>
      <c r="K6206" s="61">
        <f t="array" ref="K6206">(MAX(IF($A6206=InsertVoiceSwitchActivateLOG!A$1:A$7000,InsertVoiceSwitchActivateLOG!H$1:H$7000,0)))</f>
        <v>0</v>
      </c>
      <c r="L6206" s="61" t="str">
        <f t="shared" si="583"/>
        <v/>
      </c>
      <c r="M6206" s="61">
        <f t="shared" si="581"/>
        <v>20.700000000033469</v>
      </c>
      <c r="N6206" s="59" t="str">
        <f t="shared" si="579"/>
        <v/>
      </c>
      <c r="O6206" s="59" t="str">
        <f t="shared" si="580"/>
        <v/>
      </c>
    </row>
    <row r="6207" spans="1:15" ht="12.5" customHeight="1" x14ac:dyDescent="0.35">
      <c r="A6207" s="2">
        <v>121</v>
      </c>
      <c r="B6207" s="2" t="s">
        <v>54</v>
      </c>
      <c r="C6207" s="69">
        <v>256.92399999999998</v>
      </c>
      <c r="D6207" t="s">
        <v>50</v>
      </c>
      <c r="E6207" s="2" t="s">
        <v>44</v>
      </c>
      <c r="F6207" s="2" t="s">
        <v>55</v>
      </c>
      <c r="G6207" s="2"/>
      <c r="H6207" s="2" t="str">
        <f>IF(OR(G6207="",G6208="",G6209="",G6210=""),"",(SUMIF(A6207:A$7000,A6207,G6207:G$7000)))</f>
        <v/>
      </c>
      <c r="I6207" s="55" t="str">
        <f t="shared" si="582"/>
        <v/>
      </c>
      <c r="J6207" s="61" t="str">
        <f t="shared" si="578"/>
        <v/>
      </c>
      <c r="K6207" s="55">
        <f t="array" ref="K6207">(MAX(IF($A6207=InsertVoiceSwitchActivateLOG!A$1:A$7000,InsertVoiceSwitchActivateLOG!H$1:H$7000,0)))</f>
        <v>0</v>
      </c>
      <c r="L6207" s="55" t="str">
        <f t="shared" si="583"/>
        <v/>
      </c>
      <c r="M6207" s="55">
        <f t="shared" si="581"/>
        <v>20.499999999969987</v>
      </c>
      <c r="N6207" s="59" t="str">
        <f t="shared" si="579"/>
        <v/>
      </c>
      <c r="O6207" s="59" t="str">
        <f t="shared" si="580"/>
        <v/>
      </c>
    </row>
    <row r="6208" spans="1:15" ht="12.5" customHeight="1" x14ac:dyDescent="0.35">
      <c r="A6208" s="61">
        <v>121</v>
      </c>
      <c r="B6208" s="61" t="s">
        <v>54</v>
      </c>
      <c r="C6208" s="70">
        <v>256.94569999999999</v>
      </c>
      <c r="D6208" s="59" t="s">
        <v>50</v>
      </c>
      <c r="E6208" s="61" t="s">
        <v>44</v>
      </c>
      <c r="F6208" s="61" t="s">
        <v>55</v>
      </c>
      <c r="G6208" s="61"/>
      <c r="H6208" s="61" t="str">
        <f>IF(OR(G6208="",G6209="",G6210="",G6211=""),"",(SUMIF(A6208:A$7000,A6208,G6208:G$7000)))</f>
        <v/>
      </c>
      <c r="I6208" s="61" t="str">
        <f t="shared" si="582"/>
        <v/>
      </c>
      <c r="J6208" s="61" t="str">
        <f t="shared" si="578"/>
        <v/>
      </c>
      <c r="K6208" s="61">
        <f t="array" ref="K6208">(MAX(IF($A6208=InsertVoiceSwitchActivateLOG!A$1:A$7000,InsertVoiceSwitchActivateLOG!H$1:H$7000,0)))</f>
        <v>0</v>
      </c>
      <c r="L6208" s="61" t="str">
        <f t="shared" si="583"/>
        <v/>
      </c>
      <c r="M6208" s="61">
        <f t="shared" si="581"/>
        <v>21.700000000009823</v>
      </c>
      <c r="N6208" s="59" t="str">
        <f t="shared" si="579"/>
        <v/>
      </c>
      <c r="O6208" s="59" t="str">
        <f t="shared" si="580"/>
        <v/>
      </c>
    </row>
    <row r="6209" spans="1:15" ht="12.5" customHeight="1" x14ac:dyDescent="0.35">
      <c r="A6209" s="2">
        <v>121</v>
      </c>
      <c r="B6209" s="2" t="s">
        <v>54</v>
      </c>
      <c r="C6209" s="69">
        <v>256.97059999999999</v>
      </c>
      <c r="D6209" t="s">
        <v>50</v>
      </c>
      <c r="E6209" s="2" t="s">
        <v>44</v>
      </c>
      <c r="F6209" s="2" t="s">
        <v>55</v>
      </c>
      <c r="G6209" s="2"/>
      <c r="H6209" s="2" t="str">
        <f>IF(OR(G6209="",G6210="",G6211="",G6212=""),"",(SUMIF(A6209:A$7000,A6209,G6209:G$7000)))</f>
        <v/>
      </c>
      <c r="I6209" s="55" t="str">
        <f t="shared" si="582"/>
        <v/>
      </c>
      <c r="J6209" s="61" t="str">
        <f t="shared" si="578"/>
        <v/>
      </c>
      <c r="K6209" s="55">
        <f t="array" ref="K6209">(MAX(IF($A6209=InsertVoiceSwitchActivateLOG!A$1:A$7000,InsertVoiceSwitchActivateLOG!H$1:H$7000,0)))</f>
        <v>0</v>
      </c>
      <c r="L6209" s="55" t="str">
        <f t="shared" si="583"/>
        <v/>
      </c>
      <c r="M6209" s="55">
        <f t="shared" si="581"/>
        <v>24.900000000002365</v>
      </c>
      <c r="N6209" s="59" t="str">
        <f t="shared" si="579"/>
        <v/>
      </c>
      <c r="O6209" s="59" t="str">
        <f t="shared" si="580"/>
        <v/>
      </c>
    </row>
    <row r="6210" spans="1:15" ht="12.5" customHeight="1" x14ac:dyDescent="0.35">
      <c r="A6210" s="61">
        <v>121</v>
      </c>
      <c r="B6210" s="61" t="s">
        <v>54</v>
      </c>
      <c r="C6210" s="70">
        <v>256.9889</v>
      </c>
      <c r="D6210" s="59" t="s">
        <v>50</v>
      </c>
      <c r="E6210" s="61" t="s">
        <v>44</v>
      </c>
      <c r="F6210" s="61" t="s">
        <v>55</v>
      </c>
      <c r="G6210" s="61"/>
      <c r="H6210" s="61" t="str">
        <f>IF(OR(G6210="",G6211="",G6212="",G6213=""),"",(SUMIF(A6210:A$7000,A6210,G6210:G$7000)))</f>
        <v/>
      </c>
      <c r="I6210" s="61" t="str">
        <f t="shared" si="582"/>
        <v/>
      </c>
      <c r="J6210" s="61" t="str">
        <f t="shared" si="578"/>
        <v/>
      </c>
      <c r="K6210" s="61">
        <f t="array" ref="K6210">(MAX(IF($A6210=InsertVoiceSwitchActivateLOG!A$1:A$7000,InsertVoiceSwitchActivateLOG!H$1:H$7000,0)))</f>
        <v>0</v>
      </c>
      <c r="L6210" s="61" t="str">
        <f t="shared" si="583"/>
        <v/>
      </c>
      <c r="M6210" s="61">
        <f t="shared" si="581"/>
        <v>18.300000000010641</v>
      </c>
      <c r="N6210" s="59" t="str">
        <f t="shared" si="579"/>
        <v/>
      </c>
      <c r="O6210" s="59" t="str">
        <f t="shared" si="580"/>
        <v/>
      </c>
    </row>
    <row r="6211" spans="1:15" ht="12.5" customHeight="1" x14ac:dyDescent="0.35">
      <c r="A6211" s="2">
        <v>121</v>
      </c>
      <c r="B6211" s="2" t="s">
        <v>54</v>
      </c>
      <c r="C6211" s="69">
        <v>257.0095</v>
      </c>
      <c r="D6211" t="s">
        <v>50</v>
      </c>
      <c r="E6211" s="2" t="s">
        <v>44</v>
      </c>
      <c r="F6211" s="2" t="s">
        <v>55</v>
      </c>
      <c r="G6211" s="2"/>
      <c r="H6211" s="2" t="str">
        <f>IF(OR(G6211="",G6212="",G6213="",G6214=""),"",(SUMIF(A6211:A$7000,A6211,G6211:G$7000)))</f>
        <v/>
      </c>
      <c r="I6211" s="55" t="str">
        <f t="shared" si="582"/>
        <v/>
      </c>
      <c r="J6211" s="61" t="str">
        <f t="shared" si="578"/>
        <v/>
      </c>
      <c r="K6211" s="55">
        <f t="array" ref="K6211">(MAX(IF($A6211=InsertVoiceSwitchActivateLOG!A$1:A$7000,InsertVoiceSwitchActivateLOG!H$1:H$7000,0)))</f>
        <v>0</v>
      </c>
      <c r="L6211" s="55" t="str">
        <f t="shared" si="583"/>
        <v/>
      </c>
      <c r="M6211" s="55">
        <f t="shared" si="581"/>
        <v>20.600000000001728</v>
      </c>
      <c r="N6211" s="59" t="str">
        <f t="shared" si="579"/>
        <v/>
      </c>
      <c r="O6211" s="59" t="str">
        <f t="shared" si="580"/>
        <v/>
      </c>
    </row>
    <row r="6212" spans="1:15" ht="12.5" customHeight="1" x14ac:dyDescent="0.35">
      <c r="A6212" s="61">
        <v>121</v>
      </c>
      <c r="B6212" s="61" t="s">
        <v>54</v>
      </c>
      <c r="C6212" s="70">
        <v>257.03059999999999</v>
      </c>
      <c r="D6212" s="59" t="s">
        <v>50</v>
      </c>
      <c r="E6212" s="61" t="s">
        <v>44</v>
      </c>
      <c r="F6212" s="61" t="s">
        <v>55</v>
      </c>
      <c r="G6212" s="61"/>
      <c r="H6212" s="61" t="str">
        <f>IF(OR(G6212="",G6213="",G6214="",G6215=""),"",(SUMIF(A6212:A$7000,A6212,G6212:G$7000)))</f>
        <v/>
      </c>
      <c r="I6212" s="61" t="str">
        <f t="shared" si="582"/>
        <v/>
      </c>
      <c r="J6212" s="61" t="str">
        <f t="shared" si="578"/>
        <v/>
      </c>
      <c r="K6212" s="61">
        <f t="array" ref="K6212">(MAX(IF($A6212=InsertVoiceSwitchActivateLOG!A$1:A$7000,InsertVoiceSwitchActivateLOG!H$1:H$7000,0)))</f>
        <v>0</v>
      </c>
      <c r="L6212" s="61" t="str">
        <f t="shared" si="583"/>
        <v/>
      </c>
      <c r="M6212" s="61">
        <f t="shared" si="581"/>
        <v>21.099999999989905</v>
      </c>
      <c r="N6212" s="59" t="str">
        <f t="shared" si="579"/>
        <v/>
      </c>
      <c r="O6212" s="59" t="str">
        <f t="shared" si="580"/>
        <v/>
      </c>
    </row>
    <row r="6213" spans="1:15" ht="12.5" customHeight="1" x14ac:dyDescent="0.35">
      <c r="A6213" s="2">
        <v>121</v>
      </c>
      <c r="B6213" s="2" t="s">
        <v>54</v>
      </c>
      <c r="C6213" s="69">
        <v>257.05340000000001</v>
      </c>
      <c r="D6213" t="s">
        <v>50</v>
      </c>
      <c r="E6213" s="2" t="s">
        <v>44</v>
      </c>
      <c r="F6213" s="2" t="s">
        <v>55</v>
      </c>
      <c r="G6213" s="2"/>
      <c r="H6213" s="2" t="str">
        <f>IF(OR(G6213="",G6214="",G6215="",G6216=""),"",(SUMIF(A6213:A$7000,A6213,G6213:G$7000)))</f>
        <v/>
      </c>
      <c r="I6213" s="55" t="str">
        <f t="shared" si="582"/>
        <v/>
      </c>
      <c r="J6213" s="61" t="str">
        <f t="shared" si="578"/>
        <v/>
      </c>
      <c r="K6213" s="55">
        <f t="array" ref="K6213">(MAX(IF($A6213=InsertVoiceSwitchActivateLOG!A$1:A$7000,InsertVoiceSwitchActivateLOG!H$1:H$7000,0)))</f>
        <v>0</v>
      </c>
      <c r="L6213" s="55" t="str">
        <f t="shared" si="583"/>
        <v/>
      </c>
      <c r="M6213" s="55">
        <f t="shared" si="581"/>
        <v>22.800000000017917</v>
      </c>
      <c r="N6213" s="59" t="str">
        <f t="shared" si="579"/>
        <v/>
      </c>
      <c r="O6213" s="59" t="str">
        <f t="shared" si="580"/>
        <v/>
      </c>
    </row>
    <row r="6214" spans="1:15" ht="12.5" customHeight="1" x14ac:dyDescent="0.35">
      <c r="A6214" s="61">
        <v>121</v>
      </c>
      <c r="B6214" s="61" t="s">
        <v>54</v>
      </c>
      <c r="C6214" s="70">
        <v>257.07190000000003</v>
      </c>
      <c r="D6214" s="59" t="s">
        <v>50</v>
      </c>
      <c r="E6214" s="61" t="s">
        <v>44</v>
      </c>
      <c r="F6214" s="61" t="s">
        <v>55</v>
      </c>
      <c r="G6214" s="61"/>
      <c r="H6214" s="61" t="str">
        <f>IF(OR(G6214="",G6215="",G6216="",G6217=""),"",(SUMIF(A6214:A$7000,A6214,G6214:G$7000)))</f>
        <v/>
      </c>
      <c r="I6214" s="61" t="str">
        <f t="shared" si="582"/>
        <v/>
      </c>
      <c r="J6214" s="61" t="str">
        <f t="shared" si="578"/>
        <v/>
      </c>
      <c r="K6214" s="61">
        <f t="array" ref="K6214">(MAX(IF($A6214=InsertVoiceSwitchActivateLOG!A$1:A$7000,InsertVoiceSwitchActivateLOG!H$1:H$7000,0)))</f>
        <v>0</v>
      </c>
      <c r="L6214" s="61" t="str">
        <f t="shared" si="583"/>
        <v/>
      </c>
      <c r="M6214" s="61">
        <f t="shared" si="581"/>
        <v>18.50000000001728</v>
      </c>
      <c r="N6214" s="59" t="str">
        <f t="shared" si="579"/>
        <v/>
      </c>
      <c r="O6214" s="59" t="str">
        <f t="shared" si="580"/>
        <v/>
      </c>
    </row>
    <row r="6215" spans="1:15" ht="12.5" customHeight="1" x14ac:dyDescent="0.35">
      <c r="A6215" s="2">
        <v>121</v>
      </c>
      <c r="B6215" s="2" t="s">
        <v>54</v>
      </c>
      <c r="C6215" s="69">
        <v>257.09010000000001</v>
      </c>
      <c r="D6215" t="s">
        <v>50</v>
      </c>
      <c r="E6215" s="2" t="s">
        <v>44</v>
      </c>
      <c r="F6215" s="2" t="s">
        <v>55</v>
      </c>
      <c r="G6215" s="2"/>
      <c r="H6215" s="2" t="str">
        <f>IF(OR(G6215="",G6216="",G6217="",G6218=""),"",(SUMIF(A6215:A$7000,A6215,G6215:G$7000)))</f>
        <v/>
      </c>
      <c r="I6215" s="55" t="str">
        <f t="shared" si="582"/>
        <v/>
      </c>
      <c r="J6215" s="61" t="str">
        <f t="shared" si="578"/>
        <v/>
      </c>
      <c r="K6215" s="55">
        <f t="array" ref="K6215">(MAX(IF($A6215=InsertVoiceSwitchActivateLOG!A$1:A$7000,InsertVoiceSwitchActivateLOG!H$1:H$7000,0)))</f>
        <v>0</v>
      </c>
      <c r="L6215" s="55" t="str">
        <f t="shared" si="583"/>
        <v/>
      </c>
      <c r="M6215" s="55">
        <f t="shared" si="581"/>
        <v>18.1999999999789</v>
      </c>
      <c r="N6215" s="59" t="str">
        <f t="shared" si="579"/>
        <v/>
      </c>
      <c r="O6215" s="59" t="str">
        <f t="shared" si="580"/>
        <v/>
      </c>
    </row>
    <row r="6216" spans="1:15" ht="12.5" customHeight="1" x14ac:dyDescent="0.35">
      <c r="A6216" s="61">
        <v>121</v>
      </c>
      <c r="B6216" s="61" t="s">
        <v>54</v>
      </c>
      <c r="C6216" s="70">
        <v>257.12369999999999</v>
      </c>
      <c r="D6216" s="59" t="s">
        <v>50</v>
      </c>
      <c r="E6216" s="61" t="s">
        <v>44</v>
      </c>
      <c r="F6216" s="61" t="s">
        <v>55</v>
      </c>
      <c r="G6216" s="61"/>
      <c r="H6216" s="61" t="str">
        <f>IF(OR(G6216="",G6217="",G6218="",G6219=""),"",(SUMIF(A6216:A$7000,A6216,G6216:G$7000)))</f>
        <v/>
      </c>
      <c r="I6216" s="61" t="str">
        <f t="shared" si="582"/>
        <v/>
      </c>
      <c r="J6216" s="61" t="str">
        <f t="shared" si="578"/>
        <v/>
      </c>
      <c r="K6216" s="61">
        <f t="array" ref="K6216">(MAX(IF($A6216=InsertVoiceSwitchActivateLOG!A$1:A$7000,InsertVoiceSwitchActivateLOG!H$1:H$7000,0)))</f>
        <v>0</v>
      </c>
      <c r="L6216" s="61" t="str">
        <f t="shared" si="583"/>
        <v/>
      </c>
      <c r="M6216" s="61">
        <f t="shared" si="581"/>
        <v>33.599999999978536</v>
      </c>
      <c r="N6216" s="59" t="str">
        <f t="shared" si="579"/>
        <v/>
      </c>
      <c r="O6216" s="59" t="str">
        <f t="shared" si="580"/>
        <v/>
      </c>
    </row>
    <row r="6217" spans="1:15" ht="12.5" customHeight="1" x14ac:dyDescent="0.35">
      <c r="A6217" s="2">
        <v>121</v>
      </c>
      <c r="B6217" s="2" t="s">
        <v>54</v>
      </c>
      <c r="C6217" s="69">
        <v>257.20310000000001</v>
      </c>
      <c r="D6217" t="s">
        <v>50</v>
      </c>
      <c r="E6217" s="2" t="s">
        <v>44</v>
      </c>
      <c r="F6217" s="2" t="s">
        <v>55</v>
      </c>
      <c r="G6217" s="2"/>
      <c r="H6217" s="2" t="str">
        <f>IF(OR(G6217="",G6218="",G6219="",G6220=""),"",(SUMIF(A6217:A$7000,A6217,G6217:G$7000)))</f>
        <v/>
      </c>
      <c r="I6217" s="55" t="str">
        <f t="shared" si="582"/>
        <v/>
      </c>
      <c r="J6217" s="61" t="str">
        <f t="shared" si="578"/>
        <v/>
      </c>
      <c r="K6217" s="55">
        <f t="array" ref="K6217">(MAX(IF($A6217=InsertVoiceSwitchActivateLOG!A$1:A$7000,InsertVoiceSwitchActivateLOG!H$1:H$7000,0)))</f>
        <v>0</v>
      </c>
      <c r="L6217" s="55" t="str">
        <f t="shared" si="583"/>
        <v/>
      </c>
      <c r="M6217" s="55">
        <f t="shared" si="581"/>
        <v>79.400000000021009</v>
      </c>
      <c r="N6217" s="59" t="str">
        <f t="shared" si="579"/>
        <v/>
      </c>
      <c r="O6217" s="59" t="str">
        <f t="shared" si="580"/>
        <v/>
      </c>
    </row>
    <row r="6218" spans="1:15" ht="12.5" customHeight="1" x14ac:dyDescent="0.35">
      <c r="A6218" s="61">
        <v>121</v>
      </c>
      <c r="B6218" s="61" t="s">
        <v>54</v>
      </c>
      <c r="C6218" s="70">
        <v>257.2321</v>
      </c>
      <c r="D6218" s="59" t="s">
        <v>50</v>
      </c>
      <c r="E6218" s="61" t="s">
        <v>44</v>
      </c>
      <c r="F6218" s="61" t="s">
        <v>55</v>
      </c>
      <c r="G6218" s="61"/>
      <c r="H6218" s="61" t="str">
        <f>IF(OR(G6218="",G6219="",G6220="",G6221=""),"",(SUMIF(A6218:A$7000,A6218,G6218:G$7000)))</f>
        <v/>
      </c>
      <c r="I6218" s="61" t="str">
        <f t="shared" si="582"/>
        <v/>
      </c>
      <c r="J6218" s="61" t="str">
        <f t="shared" si="578"/>
        <v/>
      </c>
      <c r="K6218" s="61">
        <f t="array" ref="K6218">(MAX(IF($A6218=InsertVoiceSwitchActivateLOG!A$1:A$7000,InsertVoiceSwitchActivateLOG!H$1:H$7000,0)))</f>
        <v>0</v>
      </c>
      <c r="L6218" s="61" t="str">
        <f t="shared" si="583"/>
        <v/>
      </c>
      <c r="M6218" s="61">
        <f t="shared" si="581"/>
        <v>28.999999999996362</v>
      </c>
      <c r="N6218" s="59" t="str">
        <f t="shared" si="579"/>
        <v/>
      </c>
      <c r="O6218" s="59" t="str">
        <f t="shared" si="580"/>
        <v/>
      </c>
    </row>
    <row r="6219" spans="1:15" ht="12.5" customHeight="1" x14ac:dyDescent="0.35">
      <c r="A6219" s="2">
        <v>121</v>
      </c>
      <c r="B6219" s="2" t="s">
        <v>54</v>
      </c>
      <c r="C6219" s="69">
        <v>257.26089999999999</v>
      </c>
      <c r="D6219" t="s">
        <v>50</v>
      </c>
      <c r="E6219" s="2" t="s">
        <v>44</v>
      </c>
      <c r="F6219" s="2" t="s">
        <v>55</v>
      </c>
      <c r="G6219" s="2" t="s">
        <v>71</v>
      </c>
      <c r="H6219" s="2" t="str">
        <f>IF(OR(G6219="",G6220="",G6221="",G6222=""),"",(SUMIF(A6219:A$7000,A6219,G6219:G$7000)))</f>
        <v/>
      </c>
      <c r="I6219" s="55" t="str">
        <f t="shared" si="582"/>
        <v/>
      </c>
      <c r="J6219" s="61" t="str">
        <f t="shared" si="578"/>
        <v/>
      </c>
      <c r="K6219" s="55">
        <f t="array" ref="K6219">(MAX(IF($A6219=InsertVoiceSwitchActivateLOG!A$1:A$7000,InsertVoiceSwitchActivateLOG!H$1:H$7000,0)))</f>
        <v>0</v>
      </c>
      <c r="L6219" s="55" t="str">
        <f t="shared" si="583"/>
        <v/>
      </c>
      <c r="M6219" s="55">
        <f t="shared" si="581"/>
        <v>28.799999999989723</v>
      </c>
      <c r="N6219" s="59" t="str">
        <f t="shared" si="579"/>
        <v/>
      </c>
      <c r="O6219" s="59" t="str">
        <f t="shared" si="580"/>
        <v/>
      </c>
    </row>
  </sheetData>
  <conditionalFormatting sqref="G1:G7000">
    <cfRule type="dataBar" priority="1">
      <dataBar>
        <cfvo type="min"/>
        <cfvo type="max"/>
        <color rgb="FFFF555A"/>
      </dataBar>
      <extLst>
        <ext xmlns:x14="http://schemas.microsoft.com/office/spreadsheetml/2009/9/main" uri="{B025F937-C7B1-47D3-B67F-A62EFF666E3E}">
          <x14:id>{E3EA1F86-B40D-4951-8DE6-065D1C4EE6F4}</x14:id>
        </ext>
      </extLst>
    </cfRule>
  </conditionalFormatting>
  <pageMargins left="0.7" right="0.7" top="0.78740157499999996" bottom="0.78740157499999996"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dataBar" id="{E3EA1F86-B40D-4951-8DE6-065D1C4EE6F4}">
            <x14:dataBar minLength="0" maxLength="100" border="1" negativeBarBorderColorSameAsPositive="0">
              <x14:cfvo type="autoMin"/>
              <x14:cfvo type="autoMax"/>
              <x14:borderColor rgb="FFFF555A"/>
              <x14:negativeFillColor rgb="FFFF0000"/>
              <x14:negativeBorderColor rgb="FFFF0000"/>
              <x14:axisColor rgb="FF000000"/>
            </x14:dataBar>
          </x14:cfRule>
          <xm:sqref>G1:G7000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F130"/>
  <sheetViews>
    <sheetView topLeftCell="A103" workbookViewId="0">
      <selection activeCell="A16" sqref="A16"/>
    </sheetView>
  </sheetViews>
  <sheetFormatPr baseColWidth="10" defaultRowHeight="14.5" x14ac:dyDescent="0.35"/>
  <sheetData>
    <row r="1" spans="1:6" x14ac:dyDescent="0.35">
      <c r="A1" s="57"/>
      <c r="B1" s="57"/>
      <c r="C1" s="57"/>
    </row>
    <row r="2" spans="1:6" x14ac:dyDescent="0.35">
      <c r="A2" s="57"/>
      <c r="B2" s="57"/>
      <c r="C2" s="57"/>
    </row>
    <row r="3" spans="1:6" x14ac:dyDescent="0.35">
      <c r="A3" s="57"/>
      <c r="B3" s="57"/>
      <c r="C3" s="57"/>
    </row>
    <row r="4" spans="1:6" x14ac:dyDescent="0.35">
      <c r="A4" s="57"/>
      <c r="B4" s="57"/>
      <c r="C4" s="57"/>
    </row>
    <row r="5" spans="1:6" x14ac:dyDescent="0.35">
      <c r="A5" s="57"/>
      <c r="B5" s="57"/>
      <c r="C5" s="57"/>
    </row>
    <row r="6" spans="1:6" x14ac:dyDescent="0.35">
      <c r="A6" s="57"/>
      <c r="B6" s="57"/>
      <c r="C6" s="57"/>
    </row>
    <row r="7" spans="1:6" x14ac:dyDescent="0.35">
      <c r="A7" s="57"/>
      <c r="B7" s="57"/>
      <c r="C7" s="57"/>
    </row>
    <row r="8" spans="1:6" x14ac:dyDescent="0.35">
      <c r="A8" s="57"/>
      <c r="B8" s="57"/>
      <c r="C8" s="57"/>
    </row>
    <row r="9" spans="1:6" x14ac:dyDescent="0.35">
      <c r="A9" s="57"/>
      <c r="B9" s="57"/>
      <c r="C9" s="57"/>
    </row>
    <row r="10" spans="1:6" x14ac:dyDescent="0.35">
      <c r="A10" s="57"/>
      <c r="B10" s="57"/>
      <c r="C10" s="57"/>
    </row>
    <row r="11" spans="1:6" x14ac:dyDescent="0.35">
      <c r="A11" s="57"/>
      <c r="B11" s="57"/>
      <c r="C11" s="57"/>
    </row>
    <row r="12" spans="1:6" x14ac:dyDescent="0.35">
      <c r="A12" s="57"/>
      <c r="B12" s="57"/>
      <c r="C12" s="57"/>
    </row>
    <row r="13" spans="1:6" x14ac:dyDescent="0.35">
      <c r="A13" s="57"/>
      <c r="B13" s="57"/>
      <c r="C13" s="57"/>
    </row>
    <row r="14" spans="1:6" x14ac:dyDescent="0.35">
      <c r="A14" s="57"/>
      <c r="B14" s="57"/>
      <c r="C14" s="57"/>
    </row>
    <row r="15" spans="1:6" x14ac:dyDescent="0.35">
      <c r="A15" s="57"/>
      <c r="B15" s="57"/>
      <c r="C15" s="57"/>
    </row>
    <row r="16" spans="1:6" x14ac:dyDescent="0.35">
      <c r="A16" s="58">
        <v>5</v>
      </c>
      <c r="B16" s="57" t="s">
        <v>5</v>
      </c>
      <c r="C16" s="57">
        <v>17.88832</v>
      </c>
      <c r="D16" t="s">
        <v>55</v>
      </c>
      <c r="F16" t="s">
        <v>38</v>
      </c>
    </row>
    <row r="17" spans="1:6" x14ac:dyDescent="0.35">
      <c r="A17" s="57">
        <v>6</v>
      </c>
      <c r="B17" s="57" t="s">
        <v>6</v>
      </c>
      <c r="C17" s="57">
        <v>19.9009</v>
      </c>
      <c r="D17" t="s">
        <v>55</v>
      </c>
      <c r="F17" t="s">
        <v>38</v>
      </c>
    </row>
    <row r="18" spans="1:6" x14ac:dyDescent="0.35">
      <c r="A18" s="57">
        <v>7</v>
      </c>
      <c r="B18" s="57" t="s">
        <v>5</v>
      </c>
      <c r="C18" s="57">
        <v>22.149039999999999</v>
      </c>
      <c r="D18" t="s">
        <v>55</v>
      </c>
      <c r="F18" t="s">
        <v>40</v>
      </c>
    </row>
    <row r="19" spans="1:6" x14ac:dyDescent="0.35">
      <c r="A19" s="57">
        <v>9</v>
      </c>
      <c r="B19" s="57" t="s">
        <v>5</v>
      </c>
      <c r="C19" s="57">
        <v>26.185099999999998</v>
      </c>
      <c r="D19" t="s">
        <v>55</v>
      </c>
      <c r="F19" t="s">
        <v>39</v>
      </c>
    </row>
    <row r="20" spans="1:6" x14ac:dyDescent="0.35">
      <c r="A20" s="57">
        <v>10</v>
      </c>
      <c r="B20" s="57" t="s">
        <v>6</v>
      </c>
      <c r="C20" s="57">
        <v>28.019839999999999</v>
      </c>
      <c r="D20" t="s">
        <v>55</v>
      </c>
      <c r="F20" t="s">
        <v>38</v>
      </c>
    </row>
    <row r="21" spans="1:6" x14ac:dyDescent="0.35">
      <c r="A21" s="57">
        <v>11</v>
      </c>
      <c r="B21" s="57" t="s">
        <v>5</v>
      </c>
      <c r="C21" s="57">
        <v>30.113520000000001</v>
      </c>
      <c r="D21" t="s">
        <v>55</v>
      </c>
      <c r="F21" t="s">
        <v>38</v>
      </c>
    </row>
    <row r="22" spans="1:6" x14ac:dyDescent="0.35">
      <c r="A22" s="57">
        <v>12</v>
      </c>
      <c r="B22" s="57" t="s">
        <v>6</v>
      </c>
      <c r="C22" s="57">
        <v>31.920919999999999</v>
      </c>
      <c r="D22" t="s">
        <v>55</v>
      </c>
      <c r="F22" t="s">
        <v>38</v>
      </c>
    </row>
    <row r="23" spans="1:6" x14ac:dyDescent="0.35">
      <c r="A23" s="57">
        <v>13</v>
      </c>
      <c r="B23" t="s">
        <v>5</v>
      </c>
      <c r="C23">
        <v>34.062429999999999</v>
      </c>
      <c r="D23" t="s">
        <v>55</v>
      </c>
      <c r="F23" t="s">
        <v>38</v>
      </c>
    </row>
    <row r="24" spans="1:6" x14ac:dyDescent="0.35">
      <c r="A24">
        <v>14</v>
      </c>
      <c r="B24" t="s">
        <v>6</v>
      </c>
      <c r="C24">
        <v>35.881709999999998</v>
      </c>
      <c r="D24" t="s">
        <v>55</v>
      </c>
      <c r="F24" t="s">
        <v>38</v>
      </c>
    </row>
    <row r="25" spans="1:6" x14ac:dyDescent="0.35">
      <c r="A25">
        <v>15</v>
      </c>
      <c r="B25" t="s">
        <v>5</v>
      </c>
      <c r="C25">
        <v>38.09064</v>
      </c>
      <c r="D25" t="s">
        <v>55</v>
      </c>
      <c r="F25" t="s">
        <v>38</v>
      </c>
    </row>
    <row r="26" spans="1:6" x14ac:dyDescent="0.35">
      <c r="A26">
        <v>16</v>
      </c>
      <c r="B26" t="s">
        <v>6</v>
      </c>
      <c r="C26">
        <v>39.679070000000003</v>
      </c>
      <c r="D26" t="s">
        <v>55</v>
      </c>
      <c r="F26" t="s">
        <v>38</v>
      </c>
    </row>
    <row r="27" spans="1:6" x14ac:dyDescent="0.35">
      <c r="A27">
        <v>17</v>
      </c>
      <c r="B27" t="s">
        <v>5</v>
      </c>
      <c r="C27">
        <v>41.835000000000001</v>
      </c>
      <c r="D27" t="s">
        <v>55</v>
      </c>
      <c r="F27" t="s">
        <v>38</v>
      </c>
    </row>
    <row r="28" spans="1:6" x14ac:dyDescent="0.35">
      <c r="A28">
        <v>18</v>
      </c>
      <c r="B28" t="s">
        <v>6</v>
      </c>
      <c r="C28">
        <v>43.948090000000001</v>
      </c>
      <c r="D28" t="s">
        <v>55</v>
      </c>
      <c r="F28" t="s">
        <v>38</v>
      </c>
    </row>
    <row r="29" spans="1:6" x14ac:dyDescent="0.35">
      <c r="A29">
        <v>19</v>
      </c>
      <c r="B29" t="s">
        <v>5</v>
      </c>
      <c r="C29">
        <v>46.104680000000002</v>
      </c>
      <c r="D29" t="s">
        <v>55</v>
      </c>
      <c r="F29" t="s">
        <v>38</v>
      </c>
    </row>
    <row r="30" spans="1:6" x14ac:dyDescent="0.35">
      <c r="A30">
        <v>20</v>
      </c>
      <c r="B30" t="s">
        <v>6</v>
      </c>
      <c r="C30">
        <v>47.897970000000001</v>
      </c>
      <c r="D30" t="s">
        <v>55</v>
      </c>
      <c r="F30" t="s">
        <v>38</v>
      </c>
    </row>
    <row r="31" spans="1:6" x14ac:dyDescent="0.35">
      <c r="A31">
        <v>21</v>
      </c>
      <c r="B31" t="s">
        <v>5</v>
      </c>
      <c r="C31">
        <v>49.997019999999999</v>
      </c>
      <c r="D31" t="s">
        <v>55</v>
      </c>
      <c r="F31" t="s">
        <v>38</v>
      </c>
    </row>
    <row r="32" spans="1:6" x14ac:dyDescent="0.35">
      <c r="A32">
        <v>22</v>
      </c>
      <c r="B32" t="s">
        <v>6</v>
      </c>
      <c r="C32">
        <v>51.727960000000003</v>
      </c>
      <c r="D32" t="s">
        <v>55</v>
      </c>
      <c r="F32" t="s">
        <v>38</v>
      </c>
    </row>
    <row r="33" spans="1:6" x14ac:dyDescent="0.35">
      <c r="A33">
        <v>23</v>
      </c>
      <c r="B33" t="s">
        <v>5</v>
      </c>
      <c r="C33">
        <v>53.982410000000002</v>
      </c>
      <c r="D33" t="s">
        <v>55</v>
      </c>
      <c r="F33" t="s">
        <v>38</v>
      </c>
    </row>
    <row r="34" spans="1:6" x14ac:dyDescent="0.35">
      <c r="A34">
        <v>24</v>
      </c>
      <c r="B34" t="s">
        <v>6</v>
      </c>
      <c r="C34">
        <v>55.84937</v>
      </c>
      <c r="D34" t="s">
        <v>55</v>
      </c>
      <c r="F34" t="s">
        <v>38</v>
      </c>
    </row>
    <row r="35" spans="1:6" x14ac:dyDescent="0.35">
      <c r="A35">
        <v>25</v>
      </c>
      <c r="B35" t="s">
        <v>5</v>
      </c>
      <c r="C35">
        <v>58.023710000000001</v>
      </c>
      <c r="D35" t="s">
        <v>55</v>
      </c>
      <c r="F35" t="s">
        <v>38</v>
      </c>
    </row>
    <row r="36" spans="1:6" x14ac:dyDescent="0.35">
      <c r="A36">
        <v>26</v>
      </c>
      <c r="B36" t="s">
        <v>6</v>
      </c>
      <c r="C36">
        <v>59.83446</v>
      </c>
      <c r="D36" t="s">
        <v>55</v>
      </c>
      <c r="F36" t="s">
        <v>38</v>
      </c>
    </row>
    <row r="37" spans="1:6" x14ac:dyDescent="0.35">
      <c r="A37">
        <v>27</v>
      </c>
      <c r="B37" t="s">
        <v>5</v>
      </c>
      <c r="C37">
        <v>61.992269999999998</v>
      </c>
      <c r="D37" t="s">
        <v>55</v>
      </c>
      <c r="F37" t="s">
        <v>38</v>
      </c>
    </row>
    <row r="38" spans="1:6" x14ac:dyDescent="0.35">
      <c r="A38">
        <v>28</v>
      </c>
      <c r="B38" t="s">
        <v>6</v>
      </c>
      <c r="C38">
        <v>63.962940000000003</v>
      </c>
      <c r="D38" t="s">
        <v>55</v>
      </c>
      <c r="F38" t="s">
        <v>38</v>
      </c>
    </row>
    <row r="39" spans="1:6" x14ac:dyDescent="0.35">
      <c r="A39">
        <v>29</v>
      </c>
      <c r="B39" t="s">
        <v>5</v>
      </c>
      <c r="C39">
        <v>66.124489999999994</v>
      </c>
      <c r="D39" t="s">
        <v>55</v>
      </c>
      <c r="F39" t="s">
        <v>38</v>
      </c>
    </row>
    <row r="40" spans="1:6" x14ac:dyDescent="0.35">
      <c r="A40">
        <v>30</v>
      </c>
      <c r="B40" t="s">
        <v>6</v>
      </c>
      <c r="C40">
        <v>67.850369999999998</v>
      </c>
      <c r="D40" t="s">
        <v>55</v>
      </c>
      <c r="F40" t="s">
        <v>38</v>
      </c>
    </row>
    <row r="41" spans="1:6" x14ac:dyDescent="0.35">
      <c r="A41">
        <v>31</v>
      </c>
      <c r="B41" t="s">
        <v>5</v>
      </c>
      <c r="C41">
        <v>70.024969999999996</v>
      </c>
      <c r="D41" t="s">
        <v>55</v>
      </c>
      <c r="F41" t="s">
        <v>38</v>
      </c>
    </row>
    <row r="42" spans="1:6" x14ac:dyDescent="0.35">
      <c r="A42">
        <v>32</v>
      </c>
      <c r="B42" t="s">
        <v>6</v>
      </c>
      <c r="C42">
        <v>71.974369999999993</v>
      </c>
      <c r="D42" t="s">
        <v>55</v>
      </c>
      <c r="F42" t="s">
        <v>38</v>
      </c>
    </row>
    <row r="43" spans="1:6" x14ac:dyDescent="0.35">
      <c r="A43">
        <v>33</v>
      </c>
      <c r="B43" t="s">
        <v>5</v>
      </c>
      <c r="C43">
        <v>74.094110000000001</v>
      </c>
      <c r="D43" t="s">
        <v>55</v>
      </c>
      <c r="F43" t="s">
        <v>38</v>
      </c>
    </row>
    <row r="44" spans="1:6" x14ac:dyDescent="0.35">
      <c r="A44">
        <v>34</v>
      </c>
      <c r="B44" t="s">
        <v>6</v>
      </c>
      <c r="C44">
        <v>76.024749999999997</v>
      </c>
      <c r="D44" t="s">
        <v>55</v>
      </c>
      <c r="F44" t="s">
        <v>38</v>
      </c>
    </row>
    <row r="45" spans="1:6" x14ac:dyDescent="0.35">
      <c r="A45">
        <v>35</v>
      </c>
      <c r="B45" t="s">
        <v>5</v>
      </c>
      <c r="C45">
        <v>78.158439999999999</v>
      </c>
      <c r="D45" t="s">
        <v>55</v>
      </c>
      <c r="F45" t="s">
        <v>38</v>
      </c>
    </row>
    <row r="46" spans="1:6" x14ac:dyDescent="0.35">
      <c r="A46">
        <v>36</v>
      </c>
      <c r="B46" t="s">
        <v>6</v>
      </c>
      <c r="C46">
        <v>80.185500000000005</v>
      </c>
      <c r="D46" t="s">
        <v>55</v>
      </c>
      <c r="F46" t="s">
        <v>38</v>
      </c>
    </row>
    <row r="47" spans="1:6" x14ac:dyDescent="0.35">
      <c r="A47">
        <v>37</v>
      </c>
      <c r="B47" t="s">
        <v>5</v>
      </c>
      <c r="C47">
        <v>82.474609999999998</v>
      </c>
      <c r="D47" t="s">
        <v>55</v>
      </c>
      <c r="F47" t="s">
        <v>38</v>
      </c>
    </row>
    <row r="48" spans="1:6" x14ac:dyDescent="0.35">
      <c r="A48">
        <v>38</v>
      </c>
      <c r="B48" t="s">
        <v>6</v>
      </c>
      <c r="C48">
        <v>84.263800000000003</v>
      </c>
      <c r="D48" t="s">
        <v>55</v>
      </c>
      <c r="F48" t="s">
        <v>38</v>
      </c>
    </row>
    <row r="49" spans="1:6" x14ac:dyDescent="0.35">
      <c r="A49">
        <v>39</v>
      </c>
      <c r="B49" t="s">
        <v>5</v>
      </c>
      <c r="C49">
        <v>86.372020000000006</v>
      </c>
      <c r="D49" t="s">
        <v>55</v>
      </c>
      <c r="F49" t="s">
        <v>38</v>
      </c>
    </row>
    <row r="50" spans="1:6" x14ac:dyDescent="0.35">
      <c r="A50">
        <v>40</v>
      </c>
      <c r="B50" t="s">
        <v>6</v>
      </c>
      <c r="C50">
        <v>87.922560000000004</v>
      </c>
      <c r="D50" t="s">
        <v>55</v>
      </c>
      <c r="F50" t="s">
        <v>38</v>
      </c>
    </row>
    <row r="51" spans="1:6" x14ac:dyDescent="0.35">
      <c r="A51">
        <v>41</v>
      </c>
      <c r="B51" t="s">
        <v>5</v>
      </c>
      <c r="C51">
        <v>90.119759999999999</v>
      </c>
      <c r="D51" t="s">
        <v>55</v>
      </c>
      <c r="F51" t="s">
        <v>38</v>
      </c>
    </row>
    <row r="52" spans="1:6" x14ac:dyDescent="0.35">
      <c r="A52">
        <v>42</v>
      </c>
      <c r="B52" t="s">
        <v>6</v>
      </c>
      <c r="C52">
        <v>91.900700000000001</v>
      </c>
      <c r="D52" t="s">
        <v>55</v>
      </c>
      <c r="F52" t="s">
        <v>38</v>
      </c>
    </row>
    <row r="53" spans="1:6" x14ac:dyDescent="0.35">
      <c r="A53">
        <v>43</v>
      </c>
      <c r="B53" t="s">
        <v>5</v>
      </c>
      <c r="C53">
        <v>94.151859999999999</v>
      </c>
      <c r="D53" t="s">
        <v>55</v>
      </c>
      <c r="F53" t="s">
        <v>38</v>
      </c>
    </row>
    <row r="54" spans="1:6" x14ac:dyDescent="0.35">
      <c r="A54">
        <v>44</v>
      </c>
      <c r="B54" t="s">
        <v>6</v>
      </c>
      <c r="C54">
        <v>95.92989</v>
      </c>
      <c r="D54" t="s">
        <v>55</v>
      </c>
      <c r="F54" t="s">
        <v>38</v>
      </c>
    </row>
    <row r="55" spans="1:6" x14ac:dyDescent="0.35">
      <c r="A55">
        <v>45</v>
      </c>
      <c r="B55" t="s">
        <v>5</v>
      </c>
      <c r="C55">
        <v>98.187560000000005</v>
      </c>
      <c r="D55" t="s">
        <v>55</v>
      </c>
      <c r="F55" t="s">
        <v>38</v>
      </c>
    </row>
    <row r="56" spans="1:6" x14ac:dyDescent="0.35">
      <c r="A56">
        <v>46</v>
      </c>
      <c r="B56" t="s">
        <v>6</v>
      </c>
      <c r="C56">
        <v>99.908529999999999</v>
      </c>
      <c r="D56" t="s">
        <v>55</v>
      </c>
      <c r="E56">
        <v>1E-4</v>
      </c>
      <c r="F56" t="s">
        <v>38</v>
      </c>
    </row>
    <row r="57" spans="1:6" x14ac:dyDescent="0.35">
      <c r="A57">
        <v>47</v>
      </c>
      <c r="B57" t="s">
        <v>5</v>
      </c>
      <c r="C57">
        <v>102.21120000000001</v>
      </c>
      <c r="D57" t="s">
        <v>55</v>
      </c>
      <c r="F57" t="s">
        <v>38</v>
      </c>
    </row>
    <row r="58" spans="1:6" x14ac:dyDescent="0.35">
      <c r="A58">
        <v>48</v>
      </c>
      <c r="B58" t="s">
        <v>6</v>
      </c>
      <c r="C58">
        <v>104.0091</v>
      </c>
      <c r="D58" t="s">
        <v>55</v>
      </c>
      <c r="F58" t="s">
        <v>38</v>
      </c>
    </row>
    <row r="59" spans="1:6" x14ac:dyDescent="0.35">
      <c r="A59">
        <v>50</v>
      </c>
      <c r="B59" t="s">
        <v>6</v>
      </c>
      <c r="C59">
        <v>108.03279999999999</v>
      </c>
      <c r="D59" t="s">
        <v>55</v>
      </c>
      <c r="F59" t="s">
        <v>38</v>
      </c>
    </row>
    <row r="60" spans="1:6" x14ac:dyDescent="0.35">
      <c r="A60">
        <v>51</v>
      </c>
      <c r="B60" t="s">
        <v>5</v>
      </c>
      <c r="C60">
        <v>110.374</v>
      </c>
      <c r="D60" t="s">
        <v>55</v>
      </c>
      <c r="F60" t="s">
        <v>38</v>
      </c>
    </row>
    <row r="61" spans="1:6" x14ac:dyDescent="0.35">
      <c r="A61">
        <v>52</v>
      </c>
      <c r="B61" t="s">
        <v>6</v>
      </c>
      <c r="C61">
        <v>112.0633</v>
      </c>
      <c r="D61" t="s">
        <v>55</v>
      </c>
      <c r="F61" t="s">
        <v>38</v>
      </c>
    </row>
    <row r="62" spans="1:6" x14ac:dyDescent="0.35">
      <c r="A62">
        <v>53</v>
      </c>
      <c r="B62" t="s">
        <v>5</v>
      </c>
      <c r="C62">
        <v>114.31</v>
      </c>
      <c r="D62" t="s">
        <v>55</v>
      </c>
      <c r="F62" t="s">
        <v>38</v>
      </c>
    </row>
    <row r="63" spans="1:6" x14ac:dyDescent="0.35">
      <c r="A63">
        <v>54</v>
      </c>
      <c r="B63" t="s">
        <v>6</v>
      </c>
      <c r="C63">
        <v>116.1071</v>
      </c>
      <c r="D63" t="s">
        <v>55</v>
      </c>
      <c r="F63" t="s">
        <v>38</v>
      </c>
    </row>
    <row r="64" spans="1:6" x14ac:dyDescent="0.35">
      <c r="A64">
        <v>55</v>
      </c>
      <c r="B64" t="s">
        <v>5</v>
      </c>
      <c r="C64">
        <v>118.43049999999999</v>
      </c>
      <c r="D64" t="s">
        <v>55</v>
      </c>
      <c r="F64" t="s">
        <v>38</v>
      </c>
    </row>
    <row r="65" spans="1:6" x14ac:dyDescent="0.35">
      <c r="A65">
        <v>56</v>
      </c>
      <c r="B65" t="s">
        <v>6</v>
      </c>
      <c r="C65">
        <v>120.2032</v>
      </c>
      <c r="D65" t="s">
        <v>55</v>
      </c>
      <c r="F65" t="s">
        <v>38</v>
      </c>
    </row>
    <row r="66" spans="1:6" x14ac:dyDescent="0.35">
      <c r="A66">
        <v>57</v>
      </c>
      <c r="B66" t="s">
        <v>5</v>
      </c>
      <c r="C66">
        <v>122.5099</v>
      </c>
      <c r="D66" t="s">
        <v>55</v>
      </c>
      <c r="F66" t="s">
        <v>38</v>
      </c>
    </row>
    <row r="67" spans="1:6" x14ac:dyDescent="0.35">
      <c r="A67">
        <v>58</v>
      </c>
      <c r="B67" t="s">
        <v>6</v>
      </c>
      <c r="C67">
        <v>124.1927</v>
      </c>
      <c r="D67" t="s">
        <v>55</v>
      </c>
      <c r="F67" t="s">
        <v>38</v>
      </c>
    </row>
    <row r="68" spans="1:6" x14ac:dyDescent="0.35">
      <c r="A68">
        <v>59</v>
      </c>
      <c r="B68" t="s">
        <v>5</v>
      </c>
      <c r="C68">
        <v>126.40560000000001</v>
      </c>
      <c r="D68" t="s">
        <v>55</v>
      </c>
      <c r="F68" t="s">
        <v>38</v>
      </c>
    </row>
    <row r="69" spans="1:6" x14ac:dyDescent="0.35">
      <c r="A69">
        <v>60</v>
      </c>
      <c r="B69" t="s">
        <v>6</v>
      </c>
      <c r="C69">
        <v>128.22499999999999</v>
      </c>
      <c r="D69" t="s">
        <v>55</v>
      </c>
      <c r="F69" t="s">
        <v>38</v>
      </c>
    </row>
    <row r="70" spans="1:6" x14ac:dyDescent="0.35">
      <c r="A70">
        <v>61</v>
      </c>
      <c r="B70" t="s">
        <v>5</v>
      </c>
      <c r="C70">
        <v>130.59100000000001</v>
      </c>
      <c r="D70" t="s">
        <v>55</v>
      </c>
      <c r="F70" t="s">
        <v>38</v>
      </c>
    </row>
    <row r="71" spans="1:6" x14ac:dyDescent="0.35">
      <c r="A71">
        <v>62</v>
      </c>
      <c r="B71" t="s">
        <v>6</v>
      </c>
      <c r="C71">
        <v>132.3586</v>
      </c>
      <c r="D71" t="s">
        <v>55</v>
      </c>
      <c r="F71" t="s">
        <v>38</v>
      </c>
    </row>
    <row r="72" spans="1:6" x14ac:dyDescent="0.35">
      <c r="A72">
        <v>63</v>
      </c>
      <c r="B72" t="s">
        <v>5</v>
      </c>
      <c r="C72">
        <v>134.6121</v>
      </c>
      <c r="D72" t="s">
        <v>55</v>
      </c>
      <c r="F72" t="s">
        <v>38</v>
      </c>
    </row>
    <row r="73" spans="1:6" x14ac:dyDescent="0.35">
      <c r="A73">
        <v>64</v>
      </c>
      <c r="B73" t="s">
        <v>6</v>
      </c>
      <c r="C73">
        <v>136.3331</v>
      </c>
      <c r="D73" t="s">
        <v>55</v>
      </c>
      <c r="F73" t="s">
        <v>38</v>
      </c>
    </row>
    <row r="74" spans="1:6" x14ac:dyDescent="0.35">
      <c r="A74">
        <v>65</v>
      </c>
      <c r="B74" t="s">
        <v>5</v>
      </c>
      <c r="C74">
        <v>138.631</v>
      </c>
      <c r="D74" t="s">
        <v>55</v>
      </c>
      <c r="F74" t="s">
        <v>38</v>
      </c>
    </row>
    <row r="75" spans="1:6" x14ac:dyDescent="0.35">
      <c r="A75">
        <v>66</v>
      </c>
      <c r="B75" t="s">
        <v>6</v>
      </c>
      <c r="C75">
        <v>140.41720000000001</v>
      </c>
      <c r="D75" t="s">
        <v>55</v>
      </c>
      <c r="F75" t="s">
        <v>38</v>
      </c>
    </row>
    <row r="76" spans="1:6" x14ac:dyDescent="0.35">
      <c r="A76">
        <v>67</v>
      </c>
      <c r="B76" t="s">
        <v>5</v>
      </c>
      <c r="C76">
        <v>142.71719999999999</v>
      </c>
      <c r="D76" t="s">
        <v>55</v>
      </c>
      <c r="F76" t="s">
        <v>38</v>
      </c>
    </row>
    <row r="77" spans="1:6" x14ac:dyDescent="0.35">
      <c r="A77">
        <v>68</v>
      </c>
      <c r="B77" t="s">
        <v>6</v>
      </c>
      <c r="C77">
        <v>144.45429999999999</v>
      </c>
      <c r="D77" t="s">
        <v>55</v>
      </c>
      <c r="F77" t="s">
        <v>38</v>
      </c>
    </row>
    <row r="78" spans="1:6" x14ac:dyDescent="0.35">
      <c r="A78">
        <v>69</v>
      </c>
      <c r="B78" t="s">
        <v>5</v>
      </c>
      <c r="C78">
        <v>146.7439</v>
      </c>
      <c r="D78" t="s">
        <v>55</v>
      </c>
      <c r="F78" t="s">
        <v>38</v>
      </c>
    </row>
    <row r="79" spans="1:6" x14ac:dyDescent="0.35">
      <c r="A79">
        <v>70</v>
      </c>
      <c r="B79" t="s">
        <v>6</v>
      </c>
      <c r="C79">
        <v>148.40430000000001</v>
      </c>
      <c r="D79" t="s">
        <v>55</v>
      </c>
      <c r="F79" t="s">
        <v>38</v>
      </c>
    </row>
    <row r="80" spans="1:6" x14ac:dyDescent="0.35">
      <c r="A80">
        <v>71</v>
      </c>
      <c r="B80" t="s">
        <v>5</v>
      </c>
      <c r="C80">
        <v>150.68430000000001</v>
      </c>
      <c r="D80" t="s">
        <v>55</v>
      </c>
      <c r="F80" t="s">
        <v>38</v>
      </c>
    </row>
    <row r="81" spans="1:6" x14ac:dyDescent="0.35">
      <c r="A81">
        <v>72</v>
      </c>
      <c r="B81" t="s">
        <v>6</v>
      </c>
      <c r="C81">
        <v>152.56630000000001</v>
      </c>
      <c r="D81" t="s">
        <v>55</v>
      </c>
      <c r="F81" t="s">
        <v>38</v>
      </c>
    </row>
    <row r="82" spans="1:6" x14ac:dyDescent="0.35">
      <c r="A82">
        <v>73</v>
      </c>
      <c r="B82" t="s">
        <v>5</v>
      </c>
      <c r="C82">
        <v>154.80959999999999</v>
      </c>
      <c r="D82" t="s">
        <v>55</v>
      </c>
      <c r="E82">
        <v>1E-4</v>
      </c>
      <c r="F82" t="s">
        <v>38</v>
      </c>
    </row>
    <row r="83" spans="1:6" x14ac:dyDescent="0.35">
      <c r="A83">
        <v>74</v>
      </c>
      <c r="B83" t="s">
        <v>6</v>
      </c>
      <c r="C83">
        <v>156.49629999999999</v>
      </c>
      <c r="D83" t="s">
        <v>55</v>
      </c>
      <c r="F83" t="s">
        <v>38</v>
      </c>
    </row>
    <row r="84" spans="1:6" x14ac:dyDescent="0.35">
      <c r="A84">
        <v>75</v>
      </c>
      <c r="B84" t="s">
        <v>5</v>
      </c>
      <c r="C84">
        <v>158.70419999999999</v>
      </c>
      <c r="D84" t="s">
        <v>55</v>
      </c>
      <c r="F84" t="s">
        <v>38</v>
      </c>
    </row>
    <row r="85" spans="1:6" x14ac:dyDescent="0.35">
      <c r="A85">
        <v>76</v>
      </c>
      <c r="B85" t="s">
        <v>6</v>
      </c>
      <c r="C85">
        <v>160.53360000000001</v>
      </c>
      <c r="D85" t="s">
        <v>55</v>
      </c>
      <c r="F85" t="s">
        <v>38</v>
      </c>
    </row>
    <row r="86" spans="1:6" x14ac:dyDescent="0.35">
      <c r="A86">
        <v>77</v>
      </c>
      <c r="B86" t="s">
        <v>5</v>
      </c>
      <c r="C86">
        <v>162.83789999999999</v>
      </c>
      <c r="D86" t="s">
        <v>55</v>
      </c>
      <c r="F86" t="s">
        <v>38</v>
      </c>
    </row>
    <row r="87" spans="1:6" x14ac:dyDescent="0.35">
      <c r="A87">
        <v>78</v>
      </c>
      <c r="B87" t="s">
        <v>6</v>
      </c>
      <c r="C87">
        <v>164.64830000000001</v>
      </c>
      <c r="D87" t="s">
        <v>55</v>
      </c>
      <c r="F87" t="s">
        <v>38</v>
      </c>
    </row>
    <row r="88" spans="1:6" x14ac:dyDescent="0.35">
      <c r="A88">
        <v>79</v>
      </c>
      <c r="B88" t="s">
        <v>5</v>
      </c>
      <c r="C88">
        <v>166.9468</v>
      </c>
      <c r="D88" t="s">
        <v>55</v>
      </c>
      <c r="F88" t="s">
        <v>38</v>
      </c>
    </row>
    <row r="89" spans="1:6" x14ac:dyDescent="0.35">
      <c r="A89">
        <v>80</v>
      </c>
      <c r="B89" t="s">
        <v>6</v>
      </c>
      <c r="C89">
        <v>168.67840000000001</v>
      </c>
      <c r="D89" t="s">
        <v>55</v>
      </c>
      <c r="F89" t="s">
        <v>38</v>
      </c>
    </row>
    <row r="90" spans="1:6" x14ac:dyDescent="0.35">
      <c r="A90">
        <v>81</v>
      </c>
      <c r="B90" t="s">
        <v>5</v>
      </c>
      <c r="C90">
        <v>170.89449999999999</v>
      </c>
      <c r="D90" t="s">
        <v>55</v>
      </c>
      <c r="F90" t="s">
        <v>38</v>
      </c>
    </row>
    <row r="91" spans="1:6" x14ac:dyDescent="0.35">
      <c r="A91">
        <v>82</v>
      </c>
      <c r="B91" t="s">
        <v>6</v>
      </c>
      <c r="C91">
        <v>172.70939999999999</v>
      </c>
      <c r="D91" t="s">
        <v>55</v>
      </c>
      <c r="F91" t="s">
        <v>38</v>
      </c>
    </row>
    <row r="92" spans="1:6" x14ac:dyDescent="0.35">
      <c r="A92">
        <v>83</v>
      </c>
      <c r="B92" t="s">
        <v>5</v>
      </c>
      <c r="C92">
        <v>174.9693</v>
      </c>
      <c r="D92" t="s">
        <v>55</v>
      </c>
      <c r="F92" t="s">
        <v>38</v>
      </c>
    </row>
    <row r="93" spans="1:6" x14ac:dyDescent="0.35">
      <c r="A93">
        <v>84</v>
      </c>
      <c r="B93" t="s">
        <v>6</v>
      </c>
      <c r="C93">
        <v>176.6893</v>
      </c>
      <c r="D93" t="s">
        <v>55</v>
      </c>
      <c r="F93" t="s">
        <v>38</v>
      </c>
    </row>
    <row r="94" spans="1:6" x14ac:dyDescent="0.35">
      <c r="A94">
        <v>85</v>
      </c>
      <c r="B94" t="s">
        <v>5</v>
      </c>
      <c r="C94">
        <v>179.04570000000001</v>
      </c>
      <c r="D94" t="s">
        <v>55</v>
      </c>
      <c r="F94" t="s">
        <v>38</v>
      </c>
    </row>
    <row r="95" spans="1:6" x14ac:dyDescent="0.35">
      <c r="A95">
        <v>86</v>
      </c>
      <c r="B95" t="s">
        <v>6</v>
      </c>
      <c r="C95">
        <v>180.8323</v>
      </c>
      <c r="D95" t="s">
        <v>55</v>
      </c>
      <c r="F95" t="s">
        <v>38</v>
      </c>
    </row>
    <row r="96" spans="1:6" x14ac:dyDescent="0.35">
      <c r="A96">
        <v>87</v>
      </c>
      <c r="B96" t="s">
        <v>5</v>
      </c>
      <c r="C96">
        <v>183.06790000000001</v>
      </c>
      <c r="D96" t="s">
        <v>55</v>
      </c>
      <c r="F96" t="s">
        <v>38</v>
      </c>
    </row>
    <row r="97" spans="1:6" x14ac:dyDescent="0.35">
      <c r="A97">
        <v>88</v>
      </c>
      <c r="B97" t="s">
        <v>6</v>
      </c>
      <c r="C97">
        <v>184.9436</v>
      </c>
      <c r="D97" t="s">
        <v>55</v>
      </c>
      <c r="F97" t="s">
        <v>38</v>
      </c>
    </row>
    <row r="98" spans="1:6" x14ac:dyDescent="0.35">
      <c r="A98">
        <v>89</v>
      </c>
      <c r="B98" t="s">
        <v>5</v>
      </c>
      <c r="C98">
        <v>187.0993</v>
      </c>
      <c r="D98" t="s">
        <v>55</v>
      </c>
      <c r="F98" t="s">
        <v>38</v>
      </c>
    </row>
    <row r="99" spans="1:6" x14ac:dyDescent="0.35">
      <c r="A99">
        <v>90</v>
      </c>
      <c r="B99" t="s">
        <v>6</v>
      </c>
      <c r="C99">
        <v>188.92959999999999</v>
      </c>
      <c r="D99" t="s">
        <v>55</v>
      </c>
      <c r="F99" t="s">
        <v>38</v>
      </c>
    </row>
    <row r="100" spans="1:6" x14ac:dyDescent="0.35">
      <c r="A100">
        <v>91</v>
      </c>
      <c r="B100" t="s">
        <v>5</v>
      </c>
      <c r="C100">
        <v>191.18559999999999</v>
      </c>
      <c r="D100" t="s">
        <v>55</v>
      </c>
      <c r="F100" t="s">
        <v>38</v>
      </c>
    </row>
    <row r="101" spans="1:6" x14ac:dyDescent="0.35">
      <c r="A101">
        <v>92</v>
      </c>
      <c r="B101" t="s">
        <v>6</v>
      </c>
      <c r="C101">
        <v>192.971</v>
      </c>
      <c r="D101" t="s">
        <v>55</v>
      </c>
      <c r="F101" t="s">
        <v>38</v>
      </c>
    </row>
    <row r="102" spans="1:6" x14ac:dyDescent="0.35">
      <c r="A102">
        <v>93</v>
      </c>
      <c r="B102" t="s">
        <v>5</v>
      </c>
      <c r="C102">
        <v>195.2236</v>
      </c>
      <c r="D102" t="s">
        <v>55</v>
      </c>
      <c r="F102" t="s">
        <v>38</v>
      </c>
    </row>
    <row r="103" spans="1:6" x14ac:dyDescent="0.35">
      <c r="A103">
        <v>94</v>
      </c>
      <c r="B103" t="s">
        <v>6</v>
      </c>
      <c r="C103">
        <v>197.0463</v>
      </c>
      <c r="D103" t="s">
        <v>55</v>
      </c>
      <c r="F103" t="s">
        <v>38</v>
      </c>
    </row>
    <row r="104" spans="1:6" x14ac:dyDescent="0.35">
      <c r="A104">
        <v>95</v>
      </c>
      <c r="B104" t="s">
        <v>5</v>
      </c>
      <c r="C104">
        <v>199.24440000000001</v>
      </c>
      <c r="D104" t="s">
        <v>55</v>
      </c>
      <c r="F104" t="s">
        <v>38</v>
      </c>
    </row>
    <row r="105" spans="1:6" x14ac:dyDescent="0.35">
      <c r="A105">
        <v>96</v>
      </c>
      <c r="B105" t="s">
        <v>6</v>
      </c>
      <c r="C105">
        <v>201.06829999999999</v>
      </c>
      <c r="D105" t="s">
        <v>55</v>
      </c>
      <c r="F105" t="s">
        <v>38</v>
      </c>
    </row>
    <row r="106" spans="1:6" x14ac:dyDescent="0.35">
      <c r="A106">
        <v>97</v>
      </c>
      <c r="B106" t="s">
        <v>5</v>
      </c>
      <c r="C106">
        <v>203.32550000000001</v>
      </c>
      <c r="D106" t="s">
        <v>55</v>
      </c>
      <c r="F106" t="s">
        <v>38</v>
      </c>
    </row>
    <row r="107" spans="1:6" x14ac:dyDescent="0.35">
      <c r="A107">
        <v>98</v>
      </c>
      <c r="B107" t="s">
        <v>6</v>
      </c>
      <c r="C107">
        <v>205.0558</v>
      </c>
      <c r="D107" t="s">
        <v>55</v>
      </c>
      <c r="F107" t="s">
        <v>38</v>
      </c>
    </row>
    <row r="108" spans="1:6" x14ac:dyDescent="0.35">
      <c r="A108">
        <v>99</v>
      </c>
      <c r="B108" t="s">
        <v>5</v>
      </c>
      <c r="C108">
        <v>207.30119999999999</v>
      </c>
      <c r="D108" t="s">
        <v>55</v>
      </c>
      <c r="F108" t="s">
        <v>38</v>
      </c>
    </row>
    <row r="109" spans="1:6" x14ac:dyDescent="0.35">
      <c r="A109">
        <v>100</v>
      </c>
      <c r="B109" t="s">
        <v>6</v>
      </c>
      <c r="C109">
        <v>209.0865</v>
      </c>
      <c r="D109" t="s">
        <v>55</v>
      </c>
      <c r="F109" t="s">
        <v>38</v>
      </c>
    </row>
    <row r="110" spans="1:6" x14ac:dyDescent="0.35">
      <c r="A110">
        <v>101</v>
      </c>
      <c r="B110" t="s">
        <v>5</v>
      </c>
      <c r="C110">
        <v>211.33840000000001</v>
      </c>
      <c r="D110" t="s">
        <v>55</v>
      </c>
      <c r="F110" t="s">
        <v>38</v>
      </c>
    </row>
    <row r="111" spans="1:6" x14ac:dyDescent="0.35">
      <c r="A111">
        <v>102</v>
      </c>
      <c r="B111" t="s">
        <v>6</v>
      </c>
      <c r="C111">
        <v>213.1711</v>
      </c>
      <c r="D111" t="s">
        <v>55</v>
      </c>
      <c r="F111" t="s">
        <v>38</v>
      </c>
    </row>
    <row r="112" spans="1:6" x14ac:dyDescent="0.35">
      <c r="A112">
        <v>103</v>
      </c>
      <c r="B112" t="s">
        <v>5</v>
      </c>
      <c r="C112">
        <v>215.4597</v>
      </c>
      <c r="D112" t="s">
        <v>55</v>
      </c>
      <c r="F112" t="s">
        <v>38</v>
      </c>
    </row>
    <row r="113" spans="1:6" x14ac:dyDescent="0.35">
      <c r="A113">
        <v>104</v>
      </c>
      <c r="B113" t="s">
        <v>6</v>
      </c>
      <c r="C113">
        <v>217.2422</v>
      </c>
      <c r="D113" t="s">
        <v>55</v>
      </c>
      <c r="F113" t="s">
        <v>38</v>
      </c>
    </row>
    <row r="114" spans="1:6" x14ac:dyDescent="0.35">
      <c r="A114">
        <v>105</v>
      </c>
      <c r="B114" t="s">
        <v>5</v>
      </c>
      <c r="C114">
        <v>219.4579</v>
      </c>
      <c r="D114" t="s">
        <v>55</v>
      </c>
      <c r="F114" t="s">
        <v>38</v>
      </c>
    </row>
    <row r="115" spans="1:6" x14ac:dyDescent="0.35">
      <c r="A115">
        <v>106</v>
      </c>
      <c r="B115" t="s">
        <v>6</v>
      </c>
      <c r="C115">
        <v>221.37039999999999</v>
      </c>
      <c r="D115" t="s">
        <v>55</v>
      </c>
      <c r="F115" t="s">
        <v>38</v>
      </c>
    </row>
    <row r="116" spans="1:6" x14ac:dyDescent="0.35">
      <c r="A116">
        <v>107</v>
      </c>
      <c r="B116" t="s">
        <v>5</v>
      </c>
      <c r="C116">
        <v>223.52090000000001</v>
      </c>
      <c r="D116" t="s">
        <v>55</v>
      </c>
      <c r="F116" t="s">
        <v>38</v>
      </c>
    </row>
    <row r="117" spans="1:6" x14ac:dyDescent="0.35">
      <c r="A117">
        <v>108</v>
      </c>
      <c r="B117" t="s">
        <v>6</v>
      </c>
      <c r="C117">
        <v>225.29830000000001</v>
      </c>
      <c r="D117" t="s">
        <v>55</v>
      </c>
      <c r="F117" t="s">
        <v>38</v>
      </c>
    </row>
    <row r="118" spans="1:6" x14ac:dyDescent="0.35">
      <c r="A118">
        <v>109</v>
      </c>
      <c r="B118" t="s">
        <v>5</v>
      </c>
      <c r="C118">
        <v>227.55090000000001</v>
      </c>
      <c r="D118" t="s">
        <v>55</v>
      </c>
      <c r="F118" t="s">
        <v>38</v>
      </c>
    </row>
    <row r="119" spans="1:6" x14ac:dyDescent="0.35">
      <c r="A119">
        <v>110</v>
      </c>
      <c r="B119" t="s">
        <v>6</v>
      </c>
      <c r="C119">
        <v>229.24080000000001</v>
      </c>
      <c r="D119" t="s">
        <v>55</v>
      </c>
      <c r="F119" t="s">
        <v>38</v>
      </c>
    </row>
    <row r="120" spans="1:6" x14ac:dyDescent="0.35">
      <c r="A120">
        <v>111</v>
      </c>
      <c r="B120" t="s">
        <v>5</v>
      </c>
      <c r="C120">
        <v>231.4888</v>
      </c>
      <c r="D120" t="s">
        <v>55</v>
      </c>
      <c r="F120" t="s">
        <v>38</v>
      </c>
    </row>
    <row r="121" spans="1:6" x14ac:dyDescent="0.35">
      <c r="A121">
        <v>112</v>
      </c>
      <c r="B121" t="s">
        <v>6</v>
      </c>
      <c r="C121">
        <v>233.31909999999999</v>
      </c>
      <c r="D121" t="s">
        <v>55</v>
      </c>
      <c r="F121" t="s">
        <v>38</v>
      </c>
    </row>
    <row r="122" spans="1:6" x14ac:dyDescent="0.35">
      <c r="A122">
        <v>113</v>
      </c>
      <c r="B122" t="s">
        <v>5</v>
      </c>
      <c r="C122">
        <v>235.5821</v>
      </c>
      <c r="D122" t="s">
        <v>55</v>
      </c>
      <c r="F122" t="s">
        <v>38</v>
      </c>
    </row>
    <row r="123" spans="1:6" x14ac:dyDescent="0.35">
      <c r="A123">
        <v>114</v>
      </c>
      <c r="B123" t="s">
        <v>6</v>
      </c>
      <c r="C123">
        <v>237.5051</v>
      </c>
      <c r="D123" t="s">
        <v>55</v>
      </c>
      <c r="F123" t="s">
        <v>38</v>
      </c>
    </row>
    <row r="124" spans="1:6" x14ac:dyDescent="0.35">
      <c r="A124">
        <v>115</v>
      </c>
      <c r="B124" t="s">
        <v>5</v>
      </c>
      <c r="C124">
        <v>239.7482</v>
      </c>
      <c r="D124" t="s">
        <v>55</v>
      </c>
      <c r="F124" t="s">
        <v>38</v>
      </c>
    </row>
    <row r="125" spans="1:6" x14ac:dyDescent="0.35">
      <c r="A125">
        <v>116</v>
      </c>
      <c r="B125" t="s">
        <v>6</v>
      </c>
      <c r="C125">
        <v>241.52590000000001</v>
      </c>
      <c r="D125" t="s">
        <v>55</v>
      </c>
      <c r="F125" t="s">
        <v>38</v>
      </c>
    </row>
    <row r="126" spans="1:6" x14ac:dyDescent="0.35">
      <c r="A126">
        <v>117</v>
      </c>
      <c r="B126" t="s">
        <v>5</v>
      </c>
      <c r="C126">
        <v>243.7792</v>
      </c>
      <c r="D126" t="s">
        <v>55</v>
      </c>
      <c r="F126" t="s">
        <v>38</v>
      </c>
    </row>
    <row r="127" spans="1:6" x14ac:dyDescent="0.35">
      <c r="A127">
        <v>118</v>
      </c>
      <c r="B127" t="s">
        <v>6</v>
      </c>
      <c r="C127">
        <v>245.38059999999999</v>
      </c>
      <c r="D127" t="s">
        <v>55</v>
      </c>
      <c r="F127" t="s">
        <v>38</v>
      </c>
    </row>
    <row r="128" spans="1:6" x14ac:dyDescent="0.35">
      <c r="A128">
        <v>119</v>
      </c>
      <c r="B128" t="s">
        <v>5</v>
      </c>
      <c r="C128">
        <v>247.60159999999999</v>
      </c>
      <c r="D128" t="s">
        <v>55</v>
      </c>
      <c r="F128" t="s">
        <v>38</v>
      </c>
    </row>
    <row r="129" spans="1:6" x14ac:dyDescent="0.35">
      <c r="A129">
        <v>120</v>
      </c>
      <c r="B129" t="s">
        <v>6</v>
      </c>
      <c r="C129">
        <v>249.45650000000001</v>
      </c>
      <c r="D129" t="s">
        <v>55</v>
      </c>
      <c r="F129" t="s">
        <v>38</v>
      </c>
    </row>
    <row r="130" spans="1:6" x14ac:dyDescent="0.35">
      <c r="A130">
        <v>120</v>
      </c>
      <c r="B130" t="s">
        <v>5</v>
      </c>
      <c r="C130">
        <v>251.67500000000001</v>
      </c>
      <c r="D130" t="s">
        <v>55</v>
      </c>
      <c r="F130" t="s">
        <v>40</v>
      </c>
    </row>
  </sheetData>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2:T135"/>
  <sheetViews>
    <sheetView topLeftCell="C1" workbookViewId="0">
      <selection activeCell="H17" sqref="H17"/>
    </sheetView>
  </sheetViews>
  <sheetFormatPr baseColWidth="10" defaultRowHeight="14.5" x14ac:dyDescent="0.35"/>
  <cols>
    <col min="1" max="1" width="9" customWidth="1"/>
    <col min="2" max="2" width="15.08984375" customWidth="1"/>
    <col min="3" max="3" width="27.08984375" style="1" customWidth="1"/>
    <col min="4" max="4" width="16.90625" style="1" customWidth="1"/>
    <col min="5" max="5" width="2.36328125" style="1" customWidth="1"/>
    <col min="6" max="8" width="20.36328125" style="1" customWidth="1"/>
    <col min="9" max="9" width="19.453125" style="1" customWidth="1"/>
    <col min="10" max="11" width="18.453125" style="2" customWidth="1"/>
    <col min="12" max="12" width="33.453125" style="1" customWidth="1"/>
    <col min="14" max="14" width="7.7265625" customWidth="1"/>
    <col min="15" max="15" width="18.6328125" style="2" customWidth="1"/>
    <col min="20" max="20" width="58.08984375" customWidth="1"/>
  </cols>
  <sheetData>
    <row r="12" spans="1:20" ht="15" thickBot="1" x14ac:dyDescent="0.4"/>
    <row r="13" spans="1:20" ht="15.5" x14ac:dyDescent="0.35">
      <c r="A13" s="59"/>
      <c r="B13" s="59"/>
      <c r="C13" s="60"/>
      <c r="D13" s="79"/>
      <c r="E13" s="82"/>
      <c r="F13" s="82" t="s">
        <v>79</v>
      </c>
      <c r="G13" s="82"/>
      <c r="H13" s="82"/>
      <c r="I13" s="77"/>
      <c r="J13" s="61"/>
      <c r="K13" s="61"/>
      <c r="L13" s="62"/>
      <c r="M13" s="9"/>
    </row>
    <row r="14" spans="1:20" x14ac:dyDescent="0.35">
      <c r="A14" s="59"/>
      <c r="B14" s="59"/>
      <c r="C14" s="67" t="s">
        <v>68</v>
      </c>
      <c r="D14" s="80"/>
      <c r="E14" s="81"/>
      <c r="F14" s="81"/>
      <c r="G14" s="81"/>
      <c r="H14" s="81"/>
      <c r="I14" s="78"/>
      <c r="J14" s="61"/>
      <c r="K14" s="61"/>
      <c r="L14" s="62" t="s">
        <v>67</v>
      </c>
      <c r="M14" s="9"/>
      <c r="N14" s="67"/>
      <c r="O14" s="61" t="s">
        <v>70</v>
      </c>
    </row>
    <row r="15" spans="1:20" ht="48.5" customHeight="1" thickBot="1" x14ac:dyDescent="0.4">
      <c r="A15" s="7" t="s">
        <v>47</v>
      </c>
      <c r="B15" s="7" t="s">
        <v>78</v>
      </c>
      <c r="C15" s="7" t="s">
        <v>80</v>
      </c>
      <c r="D15" s="93">
        <f>SUM(E16:E135)</f>
        <v>-55</v>
      </c>
      <c r="E15" s="94"/>
      <c r="F15" s="94" t="s">
        <v>86</v>
      </c>
      <c r="G15" s="94" t="s">
        <v>83</v>
      </c>
      <c r="H15" s="94" t="s">
        <v>85</v>
      </c>
      <c r="I15" s="95" t="s">
        <v>77</v>
      </c>
      <c r="J15" s="7" t="s">
        <v>48</v>
      </c>
      <c r="K15" s="7" t="s">
        <v>81</v>
      </c>
      <c r="L15" s="7" t="s">
        <v>64</v>
      </c>
      <c r="M15" s="7" t="s">
        <v>66</v>
      </c>
    </row>
    <row r="16" spans="1:20" x14ac:dyDescent="0.35">
      <c r="A16" s="64">
        <v>1</v>
      </c>
      <c r="B16" s="64"/>
      <c r="C16" s="66" t="str">
        <f>IF(ISERROR(VLOOKUP(A16,InsertVoiceSwitchActivateLOG!I16:L7000,3,FALSE)),"No answer",(VLOOKUP(A16,InsertVoiceSwitchActivateLOG!I16:L7000,3,FALSE)))</f>
        <v>No answer</v>
      </c>
      <c r="D16" s="98">
        <f>SUMIF(InsertVoiceSwitchActivateLOG!A16:A$7000,A16,InsertVoiceSwitchActivateLOG!I16:I$7000)</f>
        <v>0</v>
      </c>
      <c r="E16" s="99"/>
      <c r="F16" s="100"/>
      <c r="G16" s="101">
        <f>SUMIFS(InsertVoiceSwitchActivateLOG!M$16:M$6219,InsertVoiceSwitchActivateLOG!A16:A6219,A16)</f>
        <v>987.72199999999987</v>
      </c>
      <c r="H16" s="101">
        <f>COUNTIFS(InsertVoiceSwitchActivateLOG!A$16:A$6219,A16)</f>
        <v>46</v>
      </c>
      <c r="I16" s="102" t="str">
        <f>IFERROR(VLOOKUP($A16,InsertVoiceSwitchActivateLOG!$A2:$E7000,5,FALSE),"")</f>
        <v>TaskD</v>
      </c>
      <c r="J16" s="64" t="str">
        <f>IFERROR(VLOOKUP($A15,InsertVoiceSwitchActivateLOG!$A1:$E6999,3,FALSE),"No answer")</f>
        <v>No answer</v>
      </c>
      <c r="K16" s="64"/>
      <c r="L16" s="64"/>
      <c r="M16" s="65"/>
      <c r="N16" s="65"/>
      <c r="O16" s="63"/>
      <c r="P16" s="65"/>
      <c r="Q16" s="65"/>
      <c r="R16" s="65"/>
      <c r="S16" s="65"/>
      <c r="T16" s="65" t="s">
        <v>69</v>
      </c>
    </row>
    <row r="17" spans="1:20" x14ac:dyDescent="0.35">
      <c r="A17" s="1">
        <v>2</v>
      </c>
      <c r="B17" s="1"/>
      <c r="C17" s="2">
        <f>IF(ISERROR(VLOOKUP(A17,InsertVoiceSwitchActivateLOG!I17:L7001,3,FALSE)),"No answer",(VLOOKUP(A17,InsertVoiceSwitchActivateLOG!I17:L7001,3,FALSE)))</f>
        <v>0.13600000000000001</v>
      </c>
      <c r="D17" s="83">
        <f>SUMIF(InsertVoiceSwitchActivateLOG!A17:A$7000,A17,InsertVoiceSwitchActivateLOG!I17:I$7000)</f>
        <v>2</v>
      </c>
      <c r="E17" s="84">
        <f>D17-A17</f>
        <v>0</v>
      </c>
      <c r="F17" s="84" t="str">
        <f>IF(D17&lt;A17,-1,IF(D17&gt;A17,1,""))</f>
        <v/>
      </c>
      <c r="G17" s="96">
        <f>SUMIFS(InsertVoiceSwitchActivateLOG!M$16:M$6219,InsertVoiceSwitchActivateLOG!A17:A6220,A17)</f>
        <v>980.99000000000024</v>
      </c>
      <c r="H17" s="96">
        <f>COUNTIFS(InsertVoiceSwitchActivateLOG!I$16:I$6219,A17)</f>
        <v>1</v>
      </c>
      <c r="I17" s="85" t="str">
        <f>IFERROR(VLOOKUP($A17,InsertVoiceSwitchActivateLOG!$A3:$E7001,5,FALSE),"")</f>
        <v>TaskD</v>
      </c>
      <c r="J17" s="1">
        <f>IFERROR(VLOOKUP($A17,InsertVoiceSwitchActivateLOG!$I17:$L7000,4,FALSE),"")</f>
        <v>12.58788</v>
      </c>
      <c r="K17" s="1"/>
      <c r="L17" s="56">
        <f>LARGE(InsertTaskDisplayData!$G$17:$G$255,COUNTIF(InsertTaskDisplayData!$G$17:$G$255,"&gt;"&amp;J17)+1)</f>
        <v>11.99286</v>
      </c>
      <c r="M17" t="str">
        <f>INDEX(InsertTaskDisplayData!$A$16:$G$255,MATCH(L17,InsertTaskDisplayData!$G$16:$G$255,0),5)</f>
        <v>TaskD</v>
      </c>
      <c r="N17" t="str">
        <f>InsertVoiceResponsesAndProcTime!B16</f>
        <v>Yes</v>
      </c>
      <c r="O17" s="2">
        <f>InsertVoiceResponsesAndProcTime!C16</f>
        <v>17.88832</v>
      </c>
    </row>
    <row r="18" spans="1:20" x14ac:dyDescent="0.35">
      <c r="A18" s="73">
        <v>3</v>
      </c>
      <c r="B18" s="73"/>
      <c r="C18" s="73">
        <f>IF(ISERROR(VLOOKUP(A18,InsertVoiceSwitchActivateLOG!I18:L7002,3,FALSE)),"No answer",(VLOOKUP(A18,InsertVoiceSwitchActivateLOG!I18:L7002,3,FALSE)))</f>
        <v>2.4899999999999999E-2</v>
      </c>
      <c r="D18" s="86">
        <f>SUMIF(InsertVoiceSwitchActivateLOG!A18:A$7000,A18,InsertVoiceSwitchActivateLOG!I18:I$7000)</f>
        <v>3</v>
      </c>
      <c r="E18" s="87">
        <f>D18-A18</f>
        <v>0</v>
      </c>
      <c r="F18" s="88" t="str">
        <f t="shared" ref="F18:F81" si="0">IF(D18&lt;A18,-1,IF(D18&gt;A18,1,""))</f>
        <v/>
      </c>
      <c r="G18" s="97">
        <f>SUMIFS(InsertVoiceSwitchActivateLOG!M$16:M$6219,InsertVoiceSwitchActivateLOG!A18:A6221,A18)</f>
        <v>990.8300000000005</v>
      </c>
      <c r="H18" s="97">
        <f>COUNTIFS(InsertVoiceSwitchActivateLOG!A$16:A$6219,A18)</f>
        <v>57</v>
      </c>
      <c r="I18" s="89" t="str">
        <f>IFERROR(VLOOKUP($A18,InsertVoiceSwitchActivateLOG!$A4:$E7002,5,FALSE),"")</f>
        <v>TaskA</v>
      </c>
      <c r="J18" s="74">
        <f>IFERROR(VLOOKUP($A18,InsertVoiceSwitchActivateLOG!$I18:$L7001,4,FALSE),"")</f>
        <v>14.75074</v>
      </c>
      <c r="K18" s="74"/>
      <c r="L18" s="74">
        <f>LARGE(InsertTaskDisplayData!$G$17:$G$255,COUNTIF(InsertTaskDisplayData!$G$17:$G$255,"&gt;"&amp;J18)+1)</f>
        <v>13.995520000000001</v>
      </c>
      <c r="M18" s="48" t="str">
        <f>INDEX(InsertTaskDisplayData!$A$16:$G$255,MATCH(L18,InsertTaskDisplayData!$G$16:$G$255,0),5)</f>
        <v>TaskA</v>
      </c>
      <c r="N18" s="48" t="str">
        <f>InsertVoiceResponsesAndProcTime!B17</f>
        <v>No</v>
      </c>
      <c r="O18" s="75">
        <f>InsertVoiceResponsesAndProcTime!C17</f>
        <v>19.9009</v>
      </c>
      <c r="P18" s="48"/>
      <c r="Q18" s="48"/>
      <c r="R18" s="48"/>
      <c r="S18" s="48"/>
      <c r="T18" s="48"/>
    </row>
    <row r="19" spans="1:20" x14ac:dyDescent="0.35">
      <c r="A19" s="1">
        <v>4</v>
      </c>
      <c r="B19" s="1"/>
      <c r="C19" s="2">
        <f>IF(ISERROR(VLOOKUP(A19,InsertVoiceSwitchActivateLOG!I19:L7003,3,FALSE)),"No answer",(VLOOKUP(A19,InsertVoiceSwitchActivateLOG!I19:L7003,3,FALSE)))</f>
        <v>2.9699999999999997E-2</v>
      </c>
      <c r="D19" s="83">
        <f>SUMIF(InsertVoiceSwitchActivateLOG!A19:A$7000,A19,InsertVoiceSwitchActivateLOG!I19:I$7000)</f>
        <v>4</v>
      </c>
      <c r="E19" s="84">
        <f t="shared" ref="E19:E82" si="1">D19-A19</f>
        <v>0</v>
      </c>
      <c r="F19" s="84" t="str">
        <f t="shared" si="0"/>
        <v/>
      </c>
      <c r="G19" s="96">
        <f>SUMIFS(InsertVoiceSwitchActivateLOG!M$16:M$6219,InsertVoiceSwitchActivateLOG!A19:A6222,A19)</f>
        <v>987.8099999999996</v>
      </c>
      <c r="H19" s="96">
        <f>COUNTIFS(InsertVoiceSwitchActivateLOG!A$16:A$6219,A19)</f>
        <v>57</v>
      </c>
      <c r="I19" s="85" t="str">
        <f>IFERROR(VLOOKUP($A19,InsertVoiceSwitchActivateLOG!$A5:$E7003,5,FALSE),"")</f>
        <v>TaskB</v>
      </c>
      <c r="J19" s="1">
        <f>IFERROR(VLOOKUP($A19,InsertVoiceSwitchActivateLOG!$I19:$L7002,4,FALSE),"")</f>
        <v>16.819320000000001</v>
      </c>
      <c r="K19" s="1"/>
      <c r="L19" s="56">
        <f>LARGE(InsertTaskDisplayData!$G$17:$G$255,COUNTIF(InsertTaskDisplayData!$G$17:$G$255,"&gt;"&amp;J19)+1)</f>
        <v>16.016999999999999</v>
      </c>
      <c r="M19" t="str">
        <f>INDEX(InsertTaskDisplayData!$A$16:$G$255,MATCH(L19,InsertTaskDisplayData!$G$16:$G$255,0),5)</f>
        <v>TaskB</v>
      </c>
      <c r="N19" t="str">
        <f>InsertVoiceResponsesAndProcTime!B18</f>
        <v>Yes</v>
      </c>
      <c r="O19" s="2">
        <f>InsertVoiceResponsesAndProcTime!C18</f>
        <v>22.149039999999999</v>
      </c>
    </row>
    <row r="20" spans="1:20" x14ac:dyDescent="0.35">
      <c r="A20" s="73">
        <v>5</v>
      </c>
      <c r="B20" s="73"/>
      <c r="C20" s="73">
        <f>IF(ISERROR(VLOOKUP(A20,InsertVoiceSwitchActivateLOG!I20:L7004,3,FALSE)),"No answer",(VLOOKUP(A20,InsertVoiceSwitchActivateLOG!I20:L7004,3,FALSE)))</f>
        <v>8.0999999999999996E-3</v>
      </c>
      <c r="D20" s="86">
        <f>SUMIF(InsertVoiceSwitchActivateLOG!A20:A$7000,A20,InsertVoiceSwitchActivateLOG!I20:I$7000)</f>
        <v>5</v>
      </c>
      <c r="E20" s="87">
        <f t="shared" si="1"/>
        <v>0</v>
      </c>
      <c r="F20" s="88" t="str">
        <f t="shared" si="0"/>
        <v/>
      </c>
      <c r="G20" s="97">
        <f>SUMIFS(InsertVoiceSwitchActivateLOG!M$16:M$6219,InsertVoiceSwitchActivateLOG!A20:A6223,A20)</f>
        <v>990.3599999999991</v>
      </c>
      <c r="H20" s="97">
        <f>COUNTIFS(InsertVoiceSwitchActivateLOG!A$16:A$6219,A20)</f>
        <v>57</v>
      </c>
      <c r="I20" s="89" t="str">
        <f>IFERROR(VLOOKUP($A20,InsertVoiceSwitchActivateLOG!$A6:$E7004,5,FALSE),"")</f>
        <v>TaskB</v>
      </c>
      <c r="J20" s="74">
        <f>IFERROR(VLOOKUP($A20,InsertVoiceSwitchActivateLOG!$I20:$L7003,4,FALSE),"")</f>
        <v>18.912990000000001</v>
      </c>
      <c r="K20" s="74"/>
      <c r="L20" s="74">
        <f>LARGE(InsertTaskDisplayData!$G$17:$G$255,COUNTIF(InsertTaskDisplayData!$G$17:$G$255,"&gt;"&amp;J20)+1)</f>
        <v>18.021229999999999</v>
      </c>
      <c r="M20" s="48" t="str">
        <f>INDEX(InsertTaskDisplayData!$A$16:$G$255,MATCH(L20,InsertTaskDisplayData!$G$16:$G$255,0),5)</f>
        <v>TaskB</v>
      </c>
      <c r="N20" s="48" t="str">
        <f>InsertVoiceResponsesAndProcTime!B19</f>
        <v>Yes</v>
      </c>
      <c r="O20" s="75">
        <f>InsertVoiceResponsesAndProcTime!C19</f>
        <v>26.185099999999998</v>
      </c>
      <c r="P20" s="48"/>
      <c r="Q20" s="48"/>
      <c r="R20" s="48"/>
      <c r="S20" s="48"/>
      <c r="T20" s="48"/>
    </row>
    <row r="21" spans="1:20" x14ac:dyDescent="0.35">
      <c r="A21" s="1">
        <v>6</v>
      </c>
      <c r="B21" s="1"/>
      <c r="C21" s="2">
        <f>IF(ISERROR(VLOOKUP(A21,InsertVoiceSwitchActivateLOG!I21:L7005,3,FALSE)),"No answer",(VLOOKUP(A21,InsertVoiceSwitchActivateLOG!I21:L7005,3,FALSE)))</f>
        <v>2.4000000000000002E-3</v>
      </c>
      <c r="D21" s="83">
        <f>SUMIF(InsertVoiceSwitchActivateLOG!A21:A$7000,A21,InsertVoiceSwitchActivateLOG!I21:I$7000)</f>
        <v>6</v>
      </c>
      <c r="E21" s="84">
        <f t="shared" si="1"/>
        <v>0</v>
      </c>
      <c r="F21" s="84" t="str">
        <f t="shared" si="0"/>
        <v/>
      </c>
      <c r="G21" s="96">
        <f>SUMIFS(InsertVoiceSwitchActivateLOG!M$16:M$6219,InsertVoiceSwitchActivateLOG!A21:A6224,A21)</f>
        <v>1008.9800000000008</v>
      </c>
      <c r="H21" s="96">
        <f>COUNTIFS(InsertVoiceSwitchActivateLOG!A$16:A$6219,A21)</f>
        <v>40</v>
      </c>
      <c r="I21" s="85" t="str">
        <f>IFERROR(VLOOKUP($A21,InsertVoiceSwitchActivateLOG!$A7:$E7005,5,FALSE),"")</f>
        <v>TaskC</v>
      </c>
      <c r="J21" s="1">
        <f>IFERROR(VLOOKUP($A21,InsertVoiceSwitchActivateLOG!$I21:$L7004,4,FALSE),"No answer")</f>
        <v>21.025960000000001</v>
      </c>
      <c r="K21" s="1"/>
      <c r="L21" s="56">
        <f>LARGE(InsertTaskDisplayData!$G$17:$G$255,COUNTIF(InsertTaskDisplayData!$G$17:$G$255,"&gt;"&amp;J21)+1)</f>
        <v>20.059100000000001</v>
      </c>
      <c r="M21" t="str">
        <f>INDEX(InsertTaskDisplayData!$A$16:$G$255,MATCH(L21,InsertTaskDisplayData!$G$16:$G$255,0),5)</f>
        <v>TaskC</v>
      </c>
      <c r="N21" t="str">
        <f>InsertVoiceResponsesAndProcTime!B20</f>
        <v>No</v>
      </c>
      <c r="O21" s="2">
        <f>InsertVoiceResponsesAndProcTime!C20</f>
        <v>28.019839999999999</v>
      </c>
    </row>
    <row r="22" spans="1:20" x14ac:dyDescent="0.35">
      <c r="A22" s="73">
        <v>7</v>
      </c>
      <c r="B22" s="73"/>
      <c r="C22" s="73">
        <f>IF(ISERROR(VLOOKUP(A22,InsertVoiceSwitchActivateLOG!I22:L7006,3,FALSE)),"No answer",(VLOOKUP(A22,InsertVoiceSwitchActivateLOG!I22:L7006,3,FALSE)))</f>
        <v>7.7999999999999996E-3</v>
      </c>
      <c r="D22" s="86">
        <f>SUMIF(InsertVoiceSwitchActivateLOG!A22:A$7000,A22,InsertVoiceSwitchActivateLOG!I22:I$7000)</f>
        <v>7</v>
      </c>
      <c r="E22" s="87">
        <f t="shared" si="1"/>
        <v>0</v>
      </c>
      <c r="F22" s="88" t="str">
        <f t="shared" si="0"/>
        <v/>
      </c>
      <c r="G22" s="97">
        <f>SUMIFS(InsertVoiceSwitchActivateLOG!M$16:M$6219,InsertVoiceSwitchActivateLOG!A22:A6225,A22)</f>
        <v>982.8899999999976</v>
      </c>
      <c r="H22" s="97">
        <f>COUNTIFS(InsertVoiceSwitchActivateLOG!A$16:A$6219,A22)</f>
        <v>57</v>
      </c>
      <c r="I22" s="89" t="str">
        <f>IFERROR(VLOOKUP($A22,InsertVoiceSwitchActivateLOG!$A8:$E7006,5,FALSE),"")</f>
        <v>TaskC</v>
      </c>
      <c r="J22" s="74">
        <f>IFERROR(VLOOKUP($A22,InsertVoiceSwitchActivateLOG!$I22:$L7005,4,FALSE),"")</f>
        <v>22.956949999999999</v>
      </c>
      <c r="K22" s="74"/>
      <c r="L22" s="74">
        <f>LARGE(InsertTaskDisplayData!$G$17:$G$255,COUNTIF(InsertTaskDisplayData!$G$17:$G$255,"&gt;"&amp;J22)+1)</f>
        <v>22.07864</v>
      </c>
      <c r="M22" s="48" t="str">
        <f>INDEX(InsertTaskDisplayData!$A$16:$G$255,MATCH(L22,InsertTaskDisplayData!$G$16:$G$255,0),5)</f>
        <v>TaskC</v>
      </c>
      <c r="N22" s="48" t="str">
        <f>InsertVoiceResponsesAndProcTime!B21</f>
        <v>Yes</v>
      </c>
      <c r="O22" s="75">
        <f>InsertVoiceResponsesAndProcTime!C21</f>
        <v>30.113520000000001</v>
      </c>
      <c r="P22" s="48"/>
      <c r="Q22" s="48"/>
      <c r="R22" s="48"/>
      <c r="S22" s="48"/>
      <c r="T22" s="48"/>
    </row>
    <row r="23" spans="1:20" x14ac:dyDescent="0.35">
      <c r="A23" s="1">
        <v>8</v>
      </c>
      <c r="B23" s="1"/>
      <c r="C23" s="2">
        <f>IF(ISERROR(VLOOKUP(A23,InsertVoiceSwitchActivateLOG!I23:L7007,3,FALSE)),"No answer",(VLOOKUP(A23,InsertVoiceSwitchActivateLOG!I23:L7007,3,FALSE)))</f>
        <v>9.4000000000000004E-3</v>
      </c>
      <c r="D23" s="83">
        <f>SUMIF(InsertVoiceSwitchActivateLOG!A23:A$7000,A23,InsertVoiceSwitchActivateLOG!I23:I$7000)</f>
        <v>8</v>
      </c>
      <c r="E23" s="84">
        <f t="shared" si="1"/>
        <v>0</v>
      </c>
      <c r="F23" s="84" t="str">
        <f t="shared" si="0"/>
        <v/>
      </c>
      <c r="G23" s="96">
        <f>SUMIFS(InsertVoiceSwitchActivateLOG!M$16:M$6219,InsertVoiceSwitchActivateLOG!A23:A6226,A23)</f>
        <v>974.5600000000037</v>
      </c>
      <c r="H23" s="96">
        <f>COUNTIFS(InsertVoiceSwitchActivateLOG!A$16:A$6219,A23)</f>
        <v>57</v>
      </c>
      <c r="I23" s="85" t="str">
        <f>IFERROR(VLOOKUP($A23,InsertVoiceSwitchActivateLOG!$A9:$E7007,5,FALSE),"")</f>
        <v>TaskD</v>
      </c>
      <c r="J23" s="1">
        <f>IFERROR(VLOOKUP($A23,InsertVoiceSwitchActivateLOG!$I23:$L7006,4,FALSE),"")</f>
        <v>25.025310000000001</v>
      </c>
      <c r="K23" s="1"/>
      <c r="L23" s="56">
        <f>LARGE(InsertTaskDisplayData!$G$17:$G$255,COUNTIF(InsertTaskDisplayData!$G$17:$G$255,"&gt;"&amp;J23)+1)</f>
        <v>24.09196</v>
      </c>
      <c r="M23" t="str">
        <f>INDEX(InsertTaskDisplayData!$A$16:$G$255,MATCH(L23,InsertTaskDisplayData!$G$16:$G$255,0),5)</f>
        <v>TaskD</v>
      </c>
      <c r="N23" t="str">
        <f>InsertVoiceResponsesAndProcTime!B22</f>
        <v>No</v>
      </c>
      <c r="O23" s="2">
        <f>InsertVoiceResponsesAndProcTime!C22</f>
        <v>31.920919999999999</v>
      </c>
    </row>
    <row r="24" spans="1:20" x14ac:dyDescent="0.35">
      <c r="A24" s="73">
        <v>9</v>
      </c>
      <c r="B24" s="73"/>
      <c r="C24" s="73">
        <f>IF(ISERROR(VLOOKUP(A24,InsertVoiceSwitchActivateLOG!I24:L7008,3,FALSE)),"No answer",(VLOOKUP(A24,InsertVoiceSwitchActivateLOG!I24:L7008,3,FALSE)))</f>
        <v>8.6E-3</v>
      </c>
      <c r="D24" s="86">
        <f>SUMIF(InsertVoiceSwitchActivateLOG!A24:A$7000,A24,InsertVoiceSwitchActivateLOG!I24:I$7000)</f>
        <v>9</v>
      </c>
      <c r="E24" s="87">
        <f t="shared" si="1"/>
        <v>0</v>
      </c>
      <c r="F24" s="88" t="str">
        <f t="shared" si="0"/>
        <v/>
      </c>
      <c r="G24" s="97">
        <f>SUMIFS(InsertVoiceSwitchActivateLOG!M$16:M$6219,InsertVoiceSwitchActivateLOG!A24:A6227,A24)</f>
        <v>995.01000000000033</v>
      </c>
      <c r="H24" s="97">
        <f>COUNTIFS(InsertVoiceSwitchActivateLOG!A$16:A$6219,A24)</f>
        <v>56</v>
      </c>
      <c r="I24" s="89" t="str">
        <f>IFERROR(VLOOKUP($A24,InsertVoiceSwitchActivateLOG!$A10:$E7008,5,FALSE),"")</f>
        <v>TaskA</v>
      </c>
      <c r="J24" s="74">
        <f>IFERROR(VLOOKUP($A24,InsertVoiceSwitchActivateLOG!$I24:$L7007,4,FALSE),"")</f>
        <v>27.016369999999998</v>
      </c>
      <c r="K24" s="74"/>
      <c r="L24" s="74">
        <f>LARGE(InsertTaskDisplayData!$G$17:$G$255,COUNTIF(InsertTaskDisplayData!$G$17:$G$255,"&gt;"&amp;J24)+1)</f>
        <v>26.119589999999999</v>
      </c>
      <c r="M24" s="48" t="str">
        <f>INDEX(InsertTaskDisplayData!$A$16:$G$255,MATCH(L24,InsertTaskDisplayData!$G$16:$G$255,0),5)</f>
        <v>TaskA</v>
      </c>
      <c r="N24" s="48" t="str">
        <f>InsertVoiceResponsesAndProcTime!B23</f>
        <v>Yes</v>
      </c>
      <c r="O24" s="75">
        <f>InsertVoiceResponsesAndProcTime!C23</f>
        <v>34.062429999999999</v>
      </c>
      <c r="P24" s="48"/>
      <c r="Q24" s="48"/>
      <c r="R24" s="48"/>
      <c r="S24" s="48"/>
      <c r="T24" s="48"/>
    </row>
    <row r="25" spans="1:20" x14ac:dyDescent="0.35">
      <c r="A25" s="1">
        <v>10</v>
      </c>
      <c r="B25" s="1"/>
      <c r="C25" s="2">
        <f>IF(ISERROR(VLOOKUP(A25,InsertVoiceSwitchActivateLOG!I25:L7009,3,FALSE)),"No answer",(VLOOKUP(A25,InsertVoiceSwitchActivateLOG!I25:L7009,3,FALSE)))</f>
        <v>1.1300000000000001E-2</v>
      </c>
      <c r="D25" s="83">
        <f>SUMIF(InsertVoiceSwitchActivateLOG!A25:A$7000,A25,InsertVoiceSwitchActivateLOG!I25:I$7000)</f>
        <v>10</v>
      </c>
      <c r="E25" s="84">
        <f t="shared" si="1"/>
        <v>0</v>
      </c>
      <c r="F25" s="84" t="str">
        <f t="shared" si="0"/>
        <v/>
      </c>
      <c r="G25" s="96">
        <f>SUMIFS(InsertVoiceSwitchActivateLOG!M$16:M$6219,InsertVoiceSwitchActivateLOG!A25:A6228,A25)</f>
        <v>978.70999999999947</v>
      </c>
      <c r="H25" s="96">
        <f>COUNTIFS(InsertVoiceSwitchActivateLOG!A$16:A$6219,A25)</f>
        <v>56</v>
      </c>
      <c r="I25" s="85" t="str">
        <f>IFERROR(VLOOKUP($A25,InsertVoiceSwitchActivateLOG!$A11:$E7009,5,FALSE),"")</f>
        <v>TaskB</v>
      </c>
      <c r="J25" s="1">
        <f>IFERROR(VLOOKUP($A25,InsertVoiceSwitchActivateLOG!$I25:$L7008,4,FALSE),"")</f>
        <v>29.030010000000001</v>
      </c>
      <c r="K25" s="1"/>
      <c r="L25" s="56">
        <f>LARGE(InsertTaskDisplayData!$G$17:$G$255,COUNTIF(InsertTaskDisplayData!$G$17:$G$255,"&gt;"&amp;J25)+1)</f>
        <v>28.138480000000001</v>
      </c>
      <c r="M25" t="str">
        <f>INDEX(InsertTaskDisplayData!$A$16:$G$255,MATCH(L25,InsertTaskDisplayData!$G$16:$G$255,0),5)</f>
        <v>TaskB</v>
      </c>
      <c r="N25" t="str">
        <f>InsertVoiceResponsesAndProcTime!B24</f>
        <v>No</v>
      </c>
      <c r="O25" s="2">
        <f>InsertVoiceResponsesAndProcTime!C24</f>
        <v>35.881709999999998</v>
      </c>
    </row>
    <row r="26" spans="1:20" x14ac:dyDescent="0.35">
      <c r="A26" s="73">
        <v>11</v>
      </c>
      <c r="B26" s="73"/>
      <c r="C26" s="73">
        <f>IF(ISERROR(VLOOKUP(A26,InsertVoiceSwitchActivateLOG!I26:L7010,3,FALSE)),"No answer",(VLOOKUP(A26,InsertVoiceSwitchActivateLOG!I26:L7010,3,FALSE)))</f>
        <v>1.35E-2</v>
      </c>
      <c r="D26" s="86">
        <f>SUMIF(InsertVoiceSwitchActivateLOG!A26:A$7000,A26,InsertVoiceSwitchActivateLOG!I26:I$7000)</f>
        <v>11</v>
      </c>
      <c r="E26" s="87">
        <f t="shared" si="1"/>
        <v>0</v>
      </c>
      <c r="F26" s="88" t="str">
        <f t="shared" si="0"/>
        <v/>
      </c>
      <c r="G26" s="97">
        <f>SUMIFS(InsertVoiceSwitchActivateLOG!M$16:M$6219,InsertVoiceSwitchActivateLOG!A26:A6229,A26)</f>
        <v>952.50000000000045</v>
      </c>
      <c r="H26" s="97">
        <f>COUNTIFS(InsertVoiceSwitchActivateLOG!A$16:A$6219,A26)</f>
        <v>37</v>
      </c>
      <c r="I26" s="89" t="str">
        <f>IFERROR(VLOOKUP($A26,InsertVoiceSwitchActivateLOG!$A12:$E7010,5,FALSE),"")</f>
        <v>TaskC</v>
      </c>
      <c r="J26" s="74">
        <f>IFERROR(VLOOKUP($A26,InsertVoiceSwitchActivateLOG!$I26:$L7009,4,FALSE),"")</f>
        <v>30.966740000000001</v>
      </c>
      <c r="K26" s="74"/>
      <c r="L26" s="74">
        <f>LARGE(InsertTaskDisplayData!$G$17:$G$255,COUNTIF(InsertTaskDisplayData!$G$17:$G$255,"&gt;"&amp;J26)+1)</f>
        <v>30.158639999999998</v>
      </c>
      <c r="M26" s="48" t="str">
        <f>INDEX(InsertTaskDisplayData!$A$16:$G$255,MATCH(L26,InsertTaskDisplayData!$G$16:$G$255,0),5)</f>
        <v>TaskC</v>
      </c>
      <c r="N26" s="48" t="str">
        <f>InsertVoiceResponsesAndProcTime!B25</f>
        <v>Yes</v>
      </c>
      <c r="O26" s="75">
        <f>InsertVoiceResponsesAndProcTime!C25</f>
        <v>38.09064</v>
      </c>
      <c r="P26" s="48"/>
      <c r="Q26" s="48"/>
      <c r="R26" s="48"/>
      <c r="S26" s="48"/>
      <c r="T26" s="48"/>
    </row>
    <row r="27" spans="1:20" x14ac:dyDescent="0.35">
      <c r="A27" s="1">
        <v>12</v>
      </c>
      <c r="B27" s="1"/>
      <c r="C27" s="2">
        <f>IF(ISERROR(VLOOKUP(A27,InsertVoiceSwitchActivateLOG!I27:L7011,3,FALSE)),"No answer",(VLOOKUP(A27,InsertVoiceSwitchActivateLOG!I27:L7011,3,FALSE)))</f>
        <v>2.8899999999999999E-2</v>
      </c>
      <c r="D27" s="83">
        <f>SUMIF(InsertVoiceSwitchActivateLOG!A27:A$7000,A27,InsertVoiceSwitchActivateLOG!I27:I$7000)</f>
        <v>12</v>
      </c>
      <c r="E27" s="84">
        <f t="shared" si="1"/>
        <v>0</v>
      </c>
      <c r="F27" s="84" t="str">
        <f t="shared" si="0"/>
        <v/>
      </c>
      <c r="G27" s="96">
        <f>SUMIFS(InsertVoiceSwitchActivateLOG!M$16:M$6219,InsertVoiceSwitchActivateLOG!A27:A6230,A27)</f>
        <v>1051.8200000000029</v>
      </c>
      <c r="H27" s="96">
        <f>COUNTIFS(InsertVoiceSwitchActivateLOG!A$16:A$6219,A27)</f>
        <v>54</v>
      </c>
      <c r="I27" s="85" t="str">
        <f>IFERROR(VLOOKUP($A27,InsertVoiceSwitchActivateLOG!$A13:$E7011,5,FALSE),"")</f>
        <v>TaskC</v>
      </c>
      <c r="J27" s="1">
        <f>IFERROR(VLOOKUP($A27,InsertVoiceSwitchActivateLOG!$I27:$L7010,4,FALSE),"")</f>
        <v>32.959290000000003</v>
      </c>
      <c r="K27" s="1"/>
      <c r="L27" s="56">
        <f>LARGE(InsertTaskDisplayData!$G$17:$G$255,COUNTIF(InsertTaskDisplayData!$G$17:$G$255,"&gt;"&amp;J27)+1)</f>
        <v>32.17653</v>
      </c>
      <c r="M27" t="str">
        <f>INDEX(InsertTaskDisplayData!$A$16:$G$255,MATCH(L27,InsertTaskDisplayData!$G$16:$G$255,0),5)</f>
        <v>TaskC</v>
      </c>
      <c r="N27" t="str">
        <f>InsertVoiceResponsesAndProcTime!B26</f>
        <v>No</v>
      </c>
      <c r="O27" s="2">
        <f>InsertVoiceResponsesAndProcTime!C26</f>
        <v>39.679070000000003</v>
      </c>
    </row>
    <row r="28" spans="1:20" x14ac:dyDescent="0.35">
      <c r="A28" s="73">
        <v>13</v>
      </c>
      <c r="B28" s="73"/>
      <c r="C28" s="73">
        <f>IF(ISERROR(VLOOKUP(A28,InsertVoiceSwitchActivateLOG!I28:L7012,3,FALSE)),"No answer",(VLOOKUP(A28,InsertVoiceSwitchActivateLOG!I28:L7012,3,FALSE)))</f>
        <v>3.0299999999999997E-2</v>
      </c>
      <c r="D28" s="86">
        <f>SUMIF(InsertVoiceSwitchActivateLOG!A28:A$7000,A28,InsertVoiceSwitchActivateLOG!I28:I$7000)</f>
        <v>13</v>
      </c>
      <c r="E28" s="87">
        <f t="shared" si="1"/>
        <v>0</v>
      </c>
      <c r="F28" s="88" t="str">
        <f t="shared" si="0"/>
        <v/>
      </c>
      <c r="G28" s="97">
        <f>SUMIFS(InsertVoiceSwitchActivateLOG!M$16:M$6219,InsertVoiceSwitchActivateLOG!A28:A6231,A28)</f>
        <v>977.72000000000514</v>
      </c>
      <c r="H28" s="97">
        <f>COUNTIFS(InsertVoiceSwitchActivateLOG!A$16:A$6219,A28)</f>
        <v>55</v>
      </c>
      <c r="I28" s="89" t="str">
        <f>IFERROR(VLOOKUP($A28,InsertVoiceSwitchActivateLOG!$A14:$E7012,5,FALSE),"")</f>
        <v>TaskD</v>
      </c>
      <c r="J28" s="74">
        <f>IFERROR(VLOOKUP($A28,InsertVoiceSwitchActivateLOG!$I28:$L7011,4,FALSE),"")</f>
        <v>34.943719999999999</v>
      </c>
      <c r="K28" s="74"/>
      <c r="L28" s="74">
        <f>LARGE(InsertTaskDisplayData!$G$17:$G$255,COUNTIF(InsertTaskDisplayData!$G$17:$G$255,"&gt;"&amp;J28)+1)</f>
        <v>34.19661</v>
      </c>
      <c r="M28" s="48" t="str">
        <f>INDEX(InsertTaskDisplayData!$A$16:$G$255,MATCH(L28,InsertTaskDisplayData!$G$16:$G$255,0),5)</f>
        <v>TaskD</v>
      </c>
      <c r="N28" s="48" t="str">
        <f>InsertVoiceResponsesAndProcTime!B27</f>
        <v>Yes</v>
      </c>
      <c r="O28" s="75">
        <f>InsertVoiceResponsesAndProcTime!C27</f>
        <v>41.835000000000001</v>
      </c>
      <c r="P28" s="48"/>
      <c r="Q28" s="48"/>
      <c r="R28" s="48"/>
      <c r="S28" s="48"/>
      <c r="T28" s="48"/>
    </row>
    <row r="29" spans="1:20" x14ac:dyDescent="0.35">
      <c r="A29" s="1">
        <v>14</v>
      </c>
      <c r="B29" s="1"/>
      <c r="C29" s="2">
        <f>IF(ISERROR(VLOOKUP(A29,InsertVoiceSwitchActivateLOG!I29:L7013,3,FALSE)),"No answer",(VLOOKUP(A29,InsertVoiceSwitchActivateLOG!I29:L7013,3,FALSE)))</f>
        <v>3.5900000000000001E-2</v>
      </c>
      <c r="D29" s="83">
        <f>SUMIF(InsertVoiceSwitchActivateLOG!A29:A$7000,A29,InsertVoiceSwitchActivateLOG!I29:I$7000)</f>
        <v>14</v>
      </c>
      <c r="E29" s="84">
        <f t="shared" si="1"/>
        <v>0</v>
      </c>
      <c r="F29" s="84" t="str">
        <f t="shared" si="0"/>
        <v/>
      </c>
      <c r="G29" s="96">
        <f>SUMIFS(InsertVoiceSwitchActivateLOG!M$16:M$6219,InsertVoiceSwitchActivateLOG!A29:A6232,A29)</f>
        <v>989.79999999999529</v>
      </c>
      <c r="H29" s="96">
        <f>COUNTIFS(InsertVoiceSwitchActivateLOG!A$16:A$6219,A29)</f>
        <v>53</v>
      </c>
      <c r="I29" s="85" t="str">
        <f>IFERROR(VLOOKUP($A29,InsertVoiceSwitchActivateLOG!$A15:$E7013,5,FALSE),"")</f>
        <v>TaskC</v>
      </c>
      <c r="J29" s="1">
        <f>IFERROR(VLOOKUP($A29,InsertVoiceSwitchActivateLOG!$I29:$L7012,4,FALSE),"")</f>
        <v>36.924010000000003</v>
      </c>
      <c r="K29" s="1"/>
      <c r="L29" s="56">
        <f>LARGE(InsertTaskDisplayData!$G$17:$G$255,COUNTIF(InsertTaskDisplayData!$G$17:$G$255,"&gt;"&amp;J29)+1)</f>
        <v>36.201779999999999</v>
      </c>
      <c r="M29" t="str">
        <f>INDEX(InsertTaskDisplayData!$A$16:$G$255,MATCH(L29,InsertTaskDisplayData!$G$16:$G$255,0),5)</f>
        <v>TaskC</v>
      </c>
      <c r="N29" t="str">
        <f>InsertVoiceResponsesAndProcTime!B28</f>
        <v>No</v>
      </c>
      <c r="O29" s="2">
        <f>InsertVoiceResponsesAndProcTime!C28</f>
        <v>43.948090000000001</v>
      </c>
    </row>
    <row r="30" spans="1:20" x14ac:dyDescent="0.35">
      <c r="A30" s="73">
        <v>15</v>
      </c>
      <c r="B30" s="73"/>
      <c r="C30" s="73">
        <f>IF(ISERROR(VLOOKUP(A30,InsertVoiceSwitchActivateLOG!I30:L7014,3,FALSE)),"No answer",(VLOOKUP(A30,InsertVoiceSwitchActivateLOG!I30:L7014,3,FALSE)))</f>
        <v>2.7399999999999994E-2</v>
      </c>
      <c r="D30" s="86">
        <f>SUMIF(InsertVoiceSwitchActivateLOG!A30:A$7000,A30,InsertVoiceSwitchActivateLOG!I30:I$7000)</f>
        <v>15</v>
      </c>
      <c r="E30" s="87">
        <f t="shared" si="1"/>
        <v>0</v>
      </c>
      <c r="F30" s="88" t="str">
        <f t="shared" si="0"/>
        <v/>
      </c>
      <c r="G30" s="97">
        <f>SUMIFS(InsertVoiceSwitchActivateLOG!M$16:M$6219,InsertVoiceSwitchActivateLOG!A30:A6233,A30)</f>
        <v>992.35999999999069</v>
      </c>
      <c r="H30" s="97">
        <f>COUNTIFS(InsertVoiceSwitchActivateLOG!A$16:A$6219,A30)</f>
        <v>54</v>
      </c>
      <c r="I30" s="89" t="str">
        <f>IFERROR(VLOOKUP($A30,InsertVoiceSwitchActivateLOG!$A16:$E7014,5,FALSE),"")</f>
        <v>TaskA</v>
      </c>
      <c r="J30" s="74">
        <f>IFERROR(VLOOKUP($A30,InsertVoiceSwitchActivateLOG!$I30:$L7013,4,FALSE),"")</f>
        <v>38.752189999999999</v>
      </c>
      <c r="K30" s="74"/>
      <c r="L30" s="74">
        <f>LARGE(InsertTaskDisplayData!$G$17:$G$255,COUNTIF(InsertTaskDisplayData!$G$17:$G$255,"&gt;"&amp;J30)+1)</f>
        <v>38.221060000000001</v>
      </c>
      <c r="M30" s="48" t="str">
        <f>INDEX(InsertTaskDisplayData!$A$16:$G$255,MATCH(L30,InsertTaskDisplayData!$G$16:$G$255,0),5)</f>
        <v>TaskA</v>
      </c>
      <c r="N30" s="48" t="str">
        <f>InsertVoiceResponsesAndProcTime!B29</f>
        <v>Yes</v>
      </c>
      <c r="O30" s="75">
        <f>InsertVoiceResponsesAndProcTime!C29</f>
        <v>46.104680000000002</v>
      </c>
      <c r="P30" s="48"/>
      <c r="Q30" s="48"/>
      <c r="R30" s="48"/>
      <c r="S30" s="48"/>
      <c r="T30" s="48"/>
    </row>
    <row r="31" spans="1:20" x14ac:dyDescent="0.35">
      <c r="A31" s="1">
        <v>16</v>
      </c>
      <c r="B31" s="1"/>
      <c r="C31" s="2">
        <f>IF(ISERROR(VLOOKUP(A31,InsertVoiceSwitchActivateLOG!I31:L7015,3,FALSE)),"No answer",(VLOOKUP(A31,InsertVoiceSwitchActivateLOG!I31:L7015,3,FALSE)))</f>
        <v>8.5900000000000032E-2</v>
      </c>
      <c r="D31" s="83">
        <f>SUMIF(InsertVoiceSwitchActivateLOG!A31:A$7000,A31,InsertVoiceSwitchActivateLOG!I31:I$7000)</f>
        <v>16</v>
      </c>
      <c r="E31" s="84">
        <f t="shared" si="1"/>
        <v>0</v>
      </c>
      <c r="F31" s="84" t="str">
        <f t="shared" si="0"/>
        <v/>
      </c>
      <c r="G31" s="96">
        <f>SUMIFS(InsertVoiceSwitchActivateLOG!M$16:M$6219,InsertVoiceSwitchActivateLOG!A31:A6234,A31)</f>
        <v>973.35000000000355</v>
      </c>
      <c r="H31" s="96">
        <f>COUNTIFS(InsertVoiceSwitchActivateLOG!A$16:A$6219,A31)</f>
        <v>53</v>
      </c>
      <c r="I31" s="85" t="str">
        <f>IFERROR(VLOOKUP($A31,InsertVoiceSwitchActivateLOG!$A17:$E7015,5,FALSE),"")</f>
        <v>TaskC</v>
      </c>
      <c r="J31" s="1">
        <f>IFERROR(VLOOKUP($A31,InsertVoiceSwitchActivateLOG!$I31:$L7014,4,FALSE),"")</f>
        <v>40.750259999999997</v>
      </c>
      <c r="K31" s="1"/>
      <c r="L31" s="56">
        <f>LARGE(InsertTaskDisplayData!$G$17:$G$255,COUNTIF(InsertTaskDisplayData!$G$17:$G$255,"&gt;"&amp;J31)+1)</f>
        <v>40.245559999999998</v>
      </c>
      <c r="M31" t="str">
        <f>INDEX(InsertTaskDisplayData!$A$16:$G$255,MATCH(L31,InsertTaskDisplayData!$G$16:$G$255,0),5)</f>
        <v>TaskC</v>
      </c>
      <c r="N31" t="str">
        <f>InsertVoiceResponsesAndProcTime!B30</f>
        <v>No</v>
      </c>
      <c r="O31" s="2">
        <f>InsertVoiceResponsesAndProcTime!C30</f>
        <v>47.897970000000001</v>
      </c>
    </row>
    <row r="32" spans="1:20" x14ac:dyDescent="0.35">
      <c r="A32" s="73">
        <v>17</v>
      </c>
      <c r="B32" s="73"/>
      <c r="C32" s="73">
        <f>IF(ISERROR(VLOOKUP(A32,InsertVoiceSwitchActivateLOG!I32:L7016,3,FALSE)),"No answer",(VLOOKUP(A32,InsertVoiceSwitchActivateLOG!I32:L7016,3,FALSE)))</f>
        <v>3.1200000000000002E-2</v>
      </c>
      <c r="D32" s="86">
        <f>SUMIF(InsertVoiceSwitchActivateLOG!A32:A$7000,A32,InsertVoiceSwitchActivateLOG!I32:I$7000)</f>
        <v>17</v>
      </c>
      <c r="E32" s="87">
        <f t="shared" si="1"/>
        <v>0</v>
      </c>
      <c r="F32" s="88" t="str">
        <f t="shared" si="0"/>
        <v/>
      </c>
      <c r="G32" s="97">
        <f>SUMIFS(InsertVoiceSwitchActivateLOG!M$16:M$6219,InsertVoiceSwitchActivateLOG!A32:A6235,A32)</f>
        <v>985.15999999999326</v>
      </c>
      <c r="H32" s="97">
        <f>COUNTIFS(InsertVoiceSwitchActivateLOG!A$16:A$6219,A32)</f>
        <v>51</v>
      </c>
      <c r="I32" s="89" t="str">
        <f>IFERROR(VLOOKUP($A32,InsertVoiceSwitchActivateLOG!$A18:$E7016,5,FALSE),"")</f>
        <v>TaskA</v>
      </c>
      <c r="J32" s="74">
        <f>IFERROR(VLOOKUP($A32,InsertVoiceSwitchActivateLOG!$I32:$L7015,4,FALSE),"")</f>
        <v>42.971629999999998</v>
      </c>
      <c r="K32" s="74"/>
      <c r="L32" s="74">
        <f>LARGE(InsertTaskDisplayData!$G$17:$G$255,COUNTIF(InsertTaskDisplayData!$G$17:$G$255,"&gt;"&amp;J32)+1)</f>
        <v>42.253729999999997</v>
      </c>
      <c r="M32" s="48" t="str">
        <f>INDEX(InsertTaskDisplayData!$A$16:$G$255,MATCH(L32,InsertTaskDisplayData!$G$16:$G$255,0),5)</f>
        <v>TaskA</v>
      </c>
      <c r="N32" s="48" t="str">
        <f>InsertVoiceResponsesAndProcTime!B31</f>
        <v>Yes</v>
      </c>
      <c r="O32" s="75">
        <f>InsertVoiceResponsesAndProcTime!C31</f>
        <v>49.997019999999999</v>
      </c>
      <c r="P32" s="48"/>
      <c r="Q32" s="48"/>
      <c r="R32" s="48"/>
      <c r="S32" s="48"/>
      <c r="T32" s="48"/>
    </row>
    <row r="33" spans="1:20" x14ac:dyDescent="0.35">
      <c r="A33" s="1">
        <v>18</v>
      </c>
      <c r="B33" s="1"/>
      <c r="C33" s="2">
        <f>IF(ISERROR(VLOOKUP(A33,InsertVoiceSwitchActivateLOG!I33:L7017,3,FALSE)),"No answer",(VLOOKUP(A33,InsertVoiceSwitchActivateLOG!I33:L7017,3,FALSE)))</f>
        <v>5.3699999999999998E-2</v>
      </c>
      <c r="D33" s="83">
        <f>SUMIF(InsertVoiceSwitchActivateLOG!A33:A$7000,A33,InsertVoiceSwitchActivateLOG!I33:I$7000)</f>
        <v>18</v>
      </c>
      <c r="E33" s="84">
        <f t="shared" si="1"/>
        <v>0</v>
      </c>
      <c r="F33" s="84" t="str">
        <f t="shared" si="0"/>
        <v/>
      </c>
      <c r="G33" s="96">
        <f>SUMIFS(InsertVoiceSwitchActivateLOG!M$16:M$6219,InsertVoiceSwitchActivateLOG!A33:A6236,A33)</f>
        <v>971.51999999999839</v>
      </c>
      <c r="H33" s="96">
        <f>COUNTIFS(InsertVoiceSwitchActivateLOG!A$16:A$6219,A33)</f>
        <v>50</v>
      </c>
      <c r="I33" s="85" t="str">
        <f>IFERROR(VLOOKUP($A33,InsertVoiceSwitchActivateLOG!$A19:$E7017,5,FALSE),"")</f>
        <v>TaskC</v>
      </c>
      <c r="J33" s="1">
        <f>IFERROR(VLOOKUP($A33,InsertVoiceSwitchActivateLOG!$I33:$L7016,4,FALSE),"")</f>
        <v>44.952159999999999</v>
      </c>
      <c r="K33" s="1"/>
      <c r="L33" s="56">
        <f>LARGE(InsertTaskDisplayData!$G$17:$G$255,COUNTIF(InsertTaskDisplayData!$G$17:$G$255,"&gt;"&amp;J33)+1)</f>
        <v>44.271560000000001</v>
      </c>
      <c r="M33" t="str">
        <f>INDEX(InsertTaskDisplayData!$A$16:$G$255,MATCH(L33,InsertTaskDisplayData!$G$16:$G$255,0),5)</f>
        <v>TaskC</v>
      </c>
      <c r="N33" t="str">
        <f>InsertVoiceResponsesAndProcTime!B32</f>
        <v>No</v>
      </c>
      <c r="O33" s="2">
        <f>InsertVoiceResponsesAndProcTime!C32</f>
        <v>51.727960000000003</v>
      </c>
    </row>
    <row r="34" spans="1:20" x14ac:dyDescent="0.35">
      <c r="A34" s="73">
        <v>19</v>
      </c>
      <c r="B34" s="73"/>
      <c r="C34" s="73">
        <f>IF(ISERROR(VLOOKUP(A34,InsertVoiceSwitchActivateLOG!I34:L7018,3,FALSE)),"No answer",(VLOOKUP(A34,InsertVoiceSwitchActivateLOG!I34:L7018,3,FALSE)))</f>
        <v>3.3799999999999997E-2</v>
      </c>
      <c r="D34" s="86">
        <f>SUMIF(InsertVoiceSwitchActivateLOG!A34:A$7000,A34,InsertVoiceSwitchActivateLOG!I34:I$7000)</f>
        <v>19</v>
      </c>
      <c r="E34" s="87">
        <f t="shared" si="1"/>
        <v>0</v>
      </c>
      <c r="F34" s="88" t="str">
        <f t="shared" si="0"/>
        <v/>
      </c>
      <c r="G34" s="97">
        <f>SUMIFS(InsertVoiceSwitchActivateLOG!M$16:M$6219,InsertVoiceSwitchActivateLOG!A34:A6237,A34)</f>
        <v>997.56000000000722</v>
      </c>
      <c r="H34" s="97">
        <f>COUNTIFS(InsertVoiceSwitchActivateLOG!A$16:A$6219,A34)</f>
        <v>51</v>
      </c>
      <c r="I34" s="89" t="str">
        <f>IFERROR(VLOOKUP($A34,InsertVoiceSwitchActivateLOG!$A20:$E7018,5,FALSE),"")</f>
        <v>TaskC</v>
      </c>
      <c r="J34" s="74">
        <f>IFERROR(VLOOKUP($A34,InsertVoiceSwitchActivateLOG!$I34:$L7017,4,FALSE),"")</f>
        <v>46.969839999999998</v>
      </c>
      <c r="K34" s="74"/>
      <c r="L34" s="74">
        <f>LARGE(InsertTaskDisplayData!$G$17:$G$255,COUNTIF(InsertTaskDisplayData!$G$17:$G$255,"&gt;"&amp;J34)+1)</f>
        <v>46.296410000000002</v>
      </c>
      <c r="M34" s="48" t="str">
        <f>INDEX(InsertTaskDisplayData!$A$16:$G$255,MATCH(L34,InsertTaskDisplayData!$G$16:$G$255,0),5)</f>
        <v>TaskC</v>
      </c>
      <c r="N34" s="48" t="str">
        <f>InsertVoiceResponsesAndProcTime!B33</f>
        <v>Yes</v>
      </c>
      <c r="O34" s="75">
        <f>InsertVoiceResponsesAndProcTime!C33</f>
        <v>53.982410000000002</v>
      </c>
      <c r="P34" s="48"/>
      <c r="Q34" s="48"/>
      <c r="R34" s="48"/>
      <c r="S34" s="48"/>
      <c r="T34" s="48"/>
    </row>
    <row r="35" spans="1:20" x14ac:dyDescent="0.35">
      <c r="A35" s="1">
        <v>20</v>
      </c>
      <c r="B35" s="1"/>
      <c r="C35" s="2">
        <f>IF(ISERROR(VLOOKUP(A35,InsertVoiceSwitchActivateLOG!I35:L7019,3,FALSE)),"No answer",(VLOOKUP(A35,InsertVoiceSwitchActivateLOG!I35:L7019,3,FALSE)))</f>
        <v>0.11170000000000002</v>
      </c>
      <c r="D35" s="83">
        <f>SUMIF(InsertVoiceSwitchActivateLOG!A35:A$7000,A35,InsertVoiceSwitchActivateLOG!I35:I$7000)</f>
        <v>20</v>
      </c>
      <c r="E35" s="84">
        <f t="shared" si="1"/>
        <v>0</v>
      </c>
      <c r="F35" s="84" t="str">
        <f t="shared" si="0"/>
        <v/>
      </c>
      <c r="G35" s="96">
        <f>SUMIFS(InsertVoiceSwitchActivateLOG!M$16:M$6219,InsertVoiceSwitchActivateLOG!A35:A6238,A35)</f>
        <v>1018.2099999999962</v>
      </c>
      <c r="H35" s="96">
        <f>COUNTIFS(InsertVoiceSwitchActivateLOG!A$16:A$6219,A35)</f>
        <v>52</v>
      </c>
      <c r="I35" s="85" t="str">
        <f>IFERROR(VLOOKUP($A35,InsertVoiceSwitchActivateLOG!$A21:$E7019,5,FALSE),"")</f>
        <v>TaskA</v>
      </c>
      <c r="J35" s="1">
        <f>IFERROR(VLOOKUP($A35,InsertVoiceSwitchActivateLOG!$I35:$L7018,4,FALSE),"")</f>
        <v>48.882629999999999</v>
      </c>
      <c r="K35" s="1"/>
      <c r="L35" s="56">
        <f>LARGE(InsertTaskDisplayData!$G$17:$G$255,COUNTIF(InsertTaskDisplayData!$G$17:$G$255,"&gt;"&amp;J35)+1)</f>
        <v>48.300310000000003</v>
      </c>
      <c r="M35" t="str">
        <f>INDEX(InsertTaskDisplayData!$A$16:$G$255,MATCH(L35,InsertTaskDisplayData!$G$16:$G$255,0),5)</f>
        <v>TaskA</v>
      </c>
      <c r="N35" t="str">
        <f>InsertVoiceResponsesAndProcTime!B34</f>
        <v>No</v>
      </c>
      <c r="O35" s="2">
        <f>InsertVoiceResponsesAndProcTime!C34</f>
        <v>55.84937</v>
      </c>
    </row>
    <row r="36" spans="1:20" x14ac:dyDescent="0.35">
      <c r="A36" s="73">
        <v>21</v>
      </c>
      <c r="B36" s="73"/>
      <c r="C36" s="73">
        <f>IF(ISERROR(VLOOKUP(A36,InsertVoiceSwitchActivateLOG!I36:L7020,3,FALSE)),"No answer",(VLOOKUP(A36,InsertVoiceSwitchActivateLOG!I36:L7020,3,FALSE)))</f>
        <v>2.3700000000000002E-2</v>
      </c>
      <c r="D36" s="86">
        <f>SUMIF(InsertVoiceSwitchActivateLOG!A36:A$7000,A36,InsertVoiceSwitchActivateLOG!I36:I$7000)</f>
        <v>21</v>
      </c>
      <c r="E36" s="87">
        <f t="shared" si="1"/>
        <v>0</v>
      </c>
      <c r="F36" s="88" t="str">
        <f t="shared" si="0"/>
        <v/>
      </c>
      <c r="G36" s="97">
        <f>SUMIFS(InsertVoiceSwitchActivateLOG!M$16:M$6219,InsertVoiceSwitchActivateLOG!A36:A6239,A36)</f>
        <v>926.14999999999975</v>
      </c>
      <c r="H36" s="97">
        <f>COUNTIFS(InsertVoiceSwitchActivateLOG!A$16:A$6219,A36)</f>
        <v>48</v>
      </c>
      <c r="I36" s="89" t="str">
        <f>IFERROR(VLOOKUP($A36,InsertVoiceSwitchActivateLOG!$A22:$E7020,5,FALSE),"")</f>
        <v>TaskA</v>
      </c>
      <c r="J36" s="74">
        <f>IFERROR(VLOOKUP($A36,InsertVoiceSwitchActivateLOG!$I36:$L7019,4,FALSE),"")</f>
        <v>50.831040000000002</v>
      </c>
      <c r="K36" s="74"/>
      <c r="L36" s="74">
        <f>LARGE(InsertTaskDisplayData!$G$17:$G$255,COUNTIF(InsertTaskDisplayData!$G$17:$G$255,"&gt;"&amp;J36)+1)</f>
        <v>50.303559999999997</v>
      </c>
      <c r="M36" s="48" t="str">
        <f>INDEX(InsertTaskDisplayData!$A$16:$G$255,MATCH(L36,InsertTaskDisplayData!$G$16:$G$255,0),5)</f>
        <v>TaskA</v>
      </c>
      <c r="N36" s="48" t="str">
        <f>InsertVoiceResponsesAndProcTime!B35</f>
        <v>Yes</v>
      </c>
      <c r="O36" s="75">
        <f>InsertVoiceResponsesAndProcTime!C35</f>
        <v>58.023710000000001</v>
      </c>
      <c r="P36" s="48"/>
      <c r="Q36" s="48"/>
      <c r="R36" s="48"/>
      <c r="S36" s="48"/>
      <c r="T36" s="48"/>
    </row>
    <row r="37" spans="1:20" x14ac:dyDescent="0.35">
      <c r="A37" s="1">
        <v>22</v>
      </c>
      <c r="B37" s="1"/>
      <c r="C37" s="2">
        <f>IF(ISERROR(VLOOKUP(A37,InsertVoiceSwitchActivateLOG!I37:L7021,3,FALSE)),"No answer",(VLOOKUP(A37,InsertVoiceSwitchActivateLOG!I37:L7021,3,FALSE)))</f>
        <v>0.13419999999999999</v>
      </c>
      <c r="D37" s="83">
        <f>SUMIF(InsertVoiceSwitchActivateLOG!A37:A$7000,A37,InsertVoiceSwitchActivateLOG!I37:I$7000)</f>
        <v>22</v>
      </c>
      <c r="E37" s="84">
        <f t="shared" si="1"/>
        <v>0</v>
      </c>
      <c r="F37" s="84" t="str">
        <f t="shared" si="0"/>
        <v/>
      </c>
      <c r="G37" s="96">
        <f>SUMIFS(InsertVoiceSwitchActivateLOG!M$16:M$6219,InsertVoiceSwitchActivateLOG!A37:A6240,A37)</f>
        <v>1047.9199999999978</v>
      </c>
      <c r="H37" s="96">
        <f>COUNTIFS(InsertVoiceSwitchActivateLOG!A$16:A$6219,A37)</f>
        <v>52</v>
      </c>
      <c r="I37" s="85" t="str">
        <f>IFERROR(VLOOKUP($A37,InsertVoiceSwitchActivateLOG!$A23:$E7021,5,FALSE),"")</f>
        <v>TaskC</v>
      </c>
      <c r="J37" s="1">
        <f>IFERROR(VLOOKUP($A37,InsertVoiceSwitchActivateLOG!$I37:$L7020,4,FALSE),"")</f>
        <v>52.80791</v>
      </c>
      <c r="K37" s="1"/>
      <c r="L37" s="56">
        <f>LARGE(InsertTaskDisplayData!$G$17:$G$255,COUNTIF(InsertTaskDisplayData!$G$17:$G$255,"&gt;"&amp;J37)+1)</f>
        <v>52.318159999999999</v>
      </c>
      <c r="M37" t="str">
        <f>INDEX(InsertTaskDisplayData!$A$16:$G$255,MATCH(L37,InsertTaskDisplayData!$G$16:$G$255,0),5)</f>
        <v>TaskC</v>
      </c>
      <c r="N37" t="str">
        <f>InsertVoiceResponsesAndProcTime!B36</f>
        <v>No</v>
      </c>
      <c r="O37" s="2">
        <f>InsertVoiceResponsesAndProcTime!C36</f>
        <v>59.83446</v>
      </c>
    </row>
    <row r="38" spans="1:20" x14ac:dyDescent="0.35">
      <c r="A38" s="73">
        <v>23</v>
      </c>
      <c r="B38" s="73"/>
      <c r="C38" s="73">
        <f>IF(ISERROR(VLOOKUP(A38,InsertVoiceSwitchActivateLOG!I38:L7022,3,FALSE)),"No answer",(VLOOKUP(A38,InsertVoiceSwitchActivateLOG!I38:L7022,3,FALSE)))</f>
        <v>2.8100000000000003E-2</v>
      </c>
      <c r="D38" s="86">
        <f>SUMIF(InsertVoiceSwitchActivateLOG!A38:A$7000,A38,InsertVoiceSwitchActivateLOG!I38:I$7000)</f>
        <v>23</v>
      </c>
      <c r="E38" s="87">
        <f t="shared" si="1"/>
        <v>0</v>
      </c>
      <c r="F38" s="88" t="str">
        <f t="shared" si="0"/>
        <v/>
      </c>
      <c r="G38" s="97">
        <f>SUMIFS(InsertVoiceSwitchActivateLOG!M$16:M$6219,InsertVoiceSwitchActivateLOG!A38:A6241,A38)</f>
        <v>1028.7800000000045</v>
      </c>
      <c r="H38" s="97">
        <f>COUNTIFS(InsertVoiceSwitchActivateLOG!A$16:A$6219,A38)</f>
        <v>53</v>
      </c>
      <c r="I38" s="89" t="str">
        <f>IFERROR(VLOOKUP($A38,InsertVoiceSwitchActivateLOG!$A24:$E7022,5,FALSE),"")</f>
        <v>TaskA</v>
      </c>
      <c r="J38" s="74">
        <f>IFERROR(VLOOKUP($A38,InsertVoiceSwitchActivateLOG!$I38:$L7021,4,FALSE),"")</f>
        <v>54.950740000000003</v>
      </c>
      <c r="K38" s="74"/>
      <c r="L38" s="74">
        <f>LARGE(InsertTaskDisplayData!$G$17:$G$255,COUNTIF(InsertTaskDisplayData!$G$17:$G$255,"&gt;"&amp;J38)+1)</f>
        <v>54.339280000000002</v>
      </c>
      <c r="M38" s="48" t="str">
        <f>INDEX(InsertTaskDisplayData!$A$16:$G$255,MATCH(L38,InsertTaskDisplayData!$G$16:$G$255,0),5)</f>
        <v>TaskA</v>
      </c>
      <c r="N38" s="48" t="str">
        <f>InsertVoiceResponsesAndProcTime!B37</f>
        <v>Yes</v>
      </c>
      <c r="O38" s="75">
        <f>InsertVoiceResponsesAndProcTime!C37</f>
        <v>61.992269999999998</v>
      </c>
      <c r="P38" s="48"/>
      <c r="Q38" s="48"/>
      <c r="R38" s="48"/>
      <c r="S38" s="48"/>
      <c r="T38" s="48"/>
    </row>
    <row r="39" spans="1:20" x14ac:dyDescent="0.35">
      <c r="A39" s="1">
        <v>24</v>
      </c>
      <c r="B39" s="1"/>
      <c r="C39" s="2">
        <f>IF(ISERROR(VLOOKUP(A39,InsertVoiceSwitchActivateLOG!I39:L7023,3,FALSE)),"No answer",(VLOOKUP(A39,InsertVoiceSwitchActivateLOG!I39:L7023,3,FALSE)))</f>
        <v>0.14230000000000004</v>
      </c>
      <c r="D39" s="83">
        <f>SUMIF(InsertVoiceSwitchActivateLOG!A39:A$7000,A39,InsertVoiceSwitchActivateLOG!I39:I$7000)</f>
        <v>24</v>
      </c>
      <c r="E39" s="84">
        <f t="shared" si="1"/>
        <v>0</v>
      </c>
      <c r="F39" s="84" t="str">
        <f t="shared" si="0"/>
        <v/>
      </c>
      <c r="G39" s="96">
        <f>SUMIFS(InsertVoiceSwitchActivateLOG!M$16:M$6219,InsertVoiceSwitchActivateLOG!A39:A6242,A39)</f>
        <v>955.15999999999929</v>
      </c>
      <c r="H39" s="96">
        <f>COUNTIFS(InsertVoiceSwitchActivateLOG!A$16:A$6219,A39)</f>
        <v>53</v>
      </c>
      <c r="I39" s="85" t="str">
        <f>IFERROR(VLOOKUP($A39,InsertVoiceSwitchActivateLOG!$A25:$E7023,5,FALSE),"")</f>
        <v>TaskA</v>
      </c>
      <c r="J39" s="1">
        <f>IFERROR(VLOOKUP($A39,InsertVoiceSwitchActivateLOG!$I39:$L7022,4,FALSE),"")</f>
        <v>56.860720000000001</v>
      </c>
      <c r="K39" s="1"/>
      <c r="L39" s="56">
        <f>LARGE(InsertTaskDisplayData!$G$17:$G$255,COUNTIF(InsertTaskDisplayData!$G$17:$G$255,"&gt;"&amp;J39)+1)</f>
        <v>56.34948</v>
      </c>
      <c r="M39" t="str">
        <f>INDEX(InsertTaskDisplayData!$A$16:$G$255,MATCH(L39,InsertTaskDisplayData!$G$16:$G$255,0),5)</f>
        <v>TaskA</v>
      </c>
      <c r="N39" t="str">
        <f>InsertVoiceResponsesAndProcTime!B38</f>
        <v>No</v>
      </c>
      <c r="O39" s="2">
        <f>InsertVoiceResponsesAndProcTime!C38</f>
        <v>63.962940000000003</v>
      </c>
    </row>
    <row r="40" spans="1:20" x14ac:dyDescent="0.35">
      <c r="A40" s="73">
        <v>25</v>
      </c>
      <c r="B40" s="73"/>
      <c r="C40" s="73">
        <f>IF(ISERROR(VLOOKUP(A40,InsertVoiceSwitchActivateLOG!I40:L7024,3,FALSE)),"No answer",(VLOOKUP(A40,InsertVoiceSwitchActivateLOG!I40:L7024,3,FALSE)))</f>
        <v>3.0000000000000002E-2</v>
      </c>
      <c r="D40" s="86">
        <f>SUMIF(InsertVoiceSwitchActivateLOG!A40:A$7000,A40,InsertVoiceSwitchActivateLOG!I40:I$7000)</f>
        <v>25</v>
      </c>
      <c r="E40" s="87">
        <f t="shared" si="1"/>
        <v>0</v>
      </c>
      <c r="F40" s="88" t="str">
        <f t="shared" si="0"/>
        <v/>
      </c>
      <c r="G40" s="97">
        <f>SUMIFS(InsertVoiceSwitchActivateLOG!M$16:M$6219,InsertVoiceSwitchActivateLOG!A40:A6243,A40)</f>
        <v>1002.9399999999951</v>
      </c>
      <c r="H40" s="97">
        <f>COUNTIFS(InsertVoiceSwitchActivateLOG!A$16:A$6219,A40)</f>
        <v>53</v>
      </c>
      <c r="I40" s="89" t="str">
        <f>IFERROR(VLOOKUP($A40,InsertVoiceSwitchActivateLOG!$A26:$E7024,5,FALSE),"")</f>
        <v>TaskC</v>
      </c>
      <c r="J40" s="74">
        <f>IFERROR(VLOOKUP($A40,InsertVoiceSwitchActivateLOG!$I40:$L7023,4,FALSE),"")</f>
        <v>58.902610000000003</v>
      </c>
      <c r="K40" s="74"/>
      <c r="L40" s="74">
        <f>LARGE(InsertTaskDisplayData!$G$17:$G$255,COUNTIF(InsertTaskDisplayData!$G$17:$G$255,"&gt;"&amp;J40)+1)</f>
        <v>58.35895</v>
      </c>
      <c r="M40" s="48" t="str">
        <f>INDEX(InsertTaskDisplayData!$A$16:$G$255,MATCH(L40,InsertTaskDisplayData!$G$16:$G$255,0),5)</f>
        <v>TaskC</v>
      </c>
      <c r="N40" s="48" t="str">
        <f>InsertVoiceResponsesAndProcTime!B39</f>
        <v>Yes</v>
      </c>
      <c r="O40" s="75">
        <f>InsertVoiceResponsesAndProcTime!C39</f>
        <v>66.124489999999994</v>
      </c>
      <c r="P40" s="48"/>
      <c r="Q40" s="48"/>
      <c r="R40" s="48"/>
      <c r="S40" s="48"/>
      <c r="T40" s="48"/>
    </row>
    <row r="41" spans="1:20" x14ac:dyDescent="0.35">
      <c r="A41" s="1">
        <v>26</v>
      </c>
      <c r="B41" s="1"/>
      <c r="C41" s="2">
        <f>IF(ISERROR(VLOOKUP(A41,InsertVoiceSwitchActivateLOG!I41:L7025,3,FALSE)),"No answer",(VLOOKUP(A41,InsertVoiceSwitchActivateLOG!I41:L7025,3,FALSE)))</f>
        <v>0.1192</v>
      </c>
      <c r="D41" s="83">
        <f>SUMIF(InsertVoiceSwitchActivateLOG!A41:A$7000,A41,InsertVoiceSwitchActivateLOG!I41:I$7000)</f>
        <v>26</v>
      </c>
      <c r="E41" s="84">
        <f t="shared" si="1"/>
        <v>0</v>
      </c>
      <c r="F41" s="84" t="str">
        <f t="shared" si="0"/>
        <v/>
      </c>
      <c r="G41" s="96">
        <f>SUMIFS(InsertVoiceSwitchActivateLOG!M$16:M$6219,InsertVoiceSwitchActivateLOG!A41:A6244,A41)</f>
        <v>993.69999999999709</v>
      </c>
      <c r="H41" s="96">
        <f>COUNTIFS(InsertVoiceSwitchActivateLOG!A$16:A$6219,A41)</f>
        <v>53</v>
      </c>
      <c r="I41" s="85" t="str">
        <f>IFERROR(VLOOKUP($A41,InsertVoiceSwitchActivateLOG!$A27:$E7025,5,FALSE),"")</f>
        <v>TaskA</v>
      </c>
      <c r="J41" s="1">
        <f>IFERROR(VLOOKUP($A41,InsertVoiceSwitchActivateLOG!$I41:$L7024,4,FALSE),"")</f>
        <v>60.88805</v>
      </c>
      <c r="K41" s="1"/>
      <c r="L41" s="56">
        <f>LARGE(InsertTaskDisplayData!$G$17:$G$255,COUNTIF(InsertTaskDisplayData!$G$17:$G$255,"&gt;"&amp;J41)+1)</f>
        <v>60.38494</v>
      </c>
      <c r="M41" t="str">
        <f>INDEX(InsertTaskDisplayData!$A$16:$G$255,MATCH(L41,InsertTaskDisplayData!$G$16:$G$255,0),5)</f>
        <v>TaskA</v>
      </c>
      <c r="N41" t="str">
        <f>InsertVoiceResponsesAndProcTime!B40</f>
        <v>No</v>
      </c>
      <c r="O41" s="2">
        <f>InsertVoiceResponsesAndProcTime!C40</f>
        <v>67.850369999999998</v>
      </c>
    </row>
    <row r="42" spans="1:20" x14ac:dyDescent="0.35">
      <c r="A42" s="73">
        <v>27</v>
      </c>
      <c r="B42" s="73"/>
      <c r="C42" s="73">
        <f>IF(ISERROR(VLOOKUP(A42,InsertVoiceSwitchActivateLOG!I42:L7026,3,FALSE)),"No answer",(VLOOKUP(A42,InsertVoiceSwitchActivateLOG!I42:L7026,3,FALSE)))</f>
        <v>2.6299999999999997E-2</v>
      </c>
      <c r="D42" s="86">
        <f>SUMIF(InsertVoiceSwitchActivateLOG!A42:A$7000,A42,InsertVoiceSwitchActivateLOG!I42:I$7000)</f>
        <v>27</v>
      </c>
      <c r="E42" s="87">
        <f t="shared" si="1"/>
        <v>0</v>
      </c>
      <c r="F42" s="88" t="str">
        <f t="shared" si="0"/>
        <v/>
      </c>
      <c r="G42" s="97">
        <f>SUMIFS(InsertVoiceSwitchActivateLOG!M$16:M$6219,InsertVoiceSwitchActivateLOG!A42:A6245,A42)</f>
        <v>975.88999999999987</v>
      </c>
      <c r="H42" s="97">
        <f>COUNTIFS(InsertVoiceSwitchActivateLOG!A$16:A$6219,A42)</f>
        <v>52</v>
      </c>
      <c r="I42" s="89" t="str">
        <f>IFERROR(VLOOKUP($A42,InsertVoiceSwitchActivateLOG!$A28:$E7026,5,FALSE),"")</f>
        <v>TaskC</v>
      </c>
      <c r="J42" s="74">
        <f>IFERROR(VLOOKUP($A42,InsertVoiceSwitchActivateLOG!$I42:$L7025,4,FALSE),"")</f>
        <v>63.006790000000002</v>
      </c>
      <c r="K42" s="74"/>
      <c r="L42" s="74">
        <f>LARGE(InsertTaskDisplayData!$G$17:$G$255,COUNTIF(InsertTaskDisplayData!$G$17:$G$255,"&gt;"&amp;J42)+1)</f>
        <v>62.394410000000001</v>
      </c>
      <c r="M42" s="48" t="str">
        <f>INDEX(InsertTaskDisplayData!$A$16:$G$255,MATCH(L42,InsertTaskDisplayData!$G$16:$G$255,0),5)</f>
        <v>TaskC</v>
      </c>
      <c r="N42" s="48" t="str">
        <f>InsertVoiceResponsesAndProcTime!B41</f>
        <v>Yes</v>
      </c>
      <c r="O42" s="75">
        <f>InsertVoiceResponsesAndProcTime!C41</f>
        <v>70.024969999999996</v>
      </c>
      <c r="P42" s="48"/>
      <c r="Q42" s="48"/>
      <c r="R42" s="48"/>
      <c r="S42" s="48"/>
      <c r="T42" s="48"/>
    </row>
    <row r="43" spans="1:20" x14ac:dyDescent="0.35">
      <c r="A43" s="1">
        <v>28</v>
      </c>
      <c r="B43" s="1"/>
      <c r="C43" s="2">
        <f>IF(ISERROR(VLOOKUP(A43,InsertVoiceSwitchActivateLOG!I43:L7027,3,FALSE)),"No answer",(VLOOKUP(A43,InsertVoiceSwitchActivateLOG!I43:L7027,3,FALSE)))</f>
        <v>0.08</v>
      </c>
      <c r="D43" s="83">
        <f>SUMIF(InsertVoiceSwitchActivateLOG!A43:A$7000,A43,InsertVoiceSwitchActivateLOG!I43:I$7000)</f>
        <v>28</v>
      </c>
      <c r="E43" s="84">
        <f t="shared" si="1"/>
        <v>0</v>
      </c>
      <c r="F43" s="84" t="str">
        <f t="shared" si="0"/>
        <v/>
      </c>
      <c r="G43" s="96">
        <f>SUMIFS(InsertVoiceSwitchActivateLOG!M$16:M$6219,InsertVoiceSwitchActivateLOG!A43:A6246,A43)</f>
        <v>1001.5600000000049</v>
      </c>
      <c r="H43" s="96">
        <f>COUNTIFS(InsertVoiceSwitchActivateLOG!A$16:A$6219,A43)</f>
        <v>52</v>
      </c>
      <c r="I43" s="85" t="str">
        <f>IFERROR(VLOOKUP($A43,InsertVoiceSwitchActivateLOG!$A29:$E7027,5,FALSE),"")</f>
        <v>TaskC</v>
      </c>
      <c r="J43" s="1">
        <f>IFERROR(VLOOKUP($A43,InsertVoiceSwitchActivateLOG!$I43:$L7026,4,FALSE),"")</f>
        <v>64.96454</v>
      </c>
      <c r="K43" s="1"/>
      <c r="L43" s="56">
        <f>LARGE(InsertTaskDisplayData!$G$17:$G$255,COUNTIF(InsertTaskDisplayData!$G$17:$G$255,"&gt;"&amp;J43)+1)</f>
        <v>64.4084</v>
      </c>
      <c r="M43" t="str">
        <f>INDEX(InsertTaskDisplayData!$A$16:$G$255,MATCH(L43,InsertTaskDisplayData!$G$16:$G$255,0),5)</f>
        <v>TaskC</v>
      </c>
      <c r="N43" t="str">
        <f>InsertVoiceResponsesAndProcTime!B42</f>
        <v>No</v>
      </c>
      <c r="O43" s="2">
        <f>InsertVoiceResponsesAndProcTime!C42</f>
        <v>71.974369999999993</v>
      </c>
    </row>
    <row r="44" spans="1:20" x14ac:dyDescent="0.35">
      <c r="A44" s="73">
        <v>29</v>
      </c>
      <c r="B44" s="73"/>
      <c r="C44" s="73">
        <f>IF(ISERROR(VLOOKUP(A44,InsertVoiceSwitchActivateLOG!I44:L7028,3,FALSE)),"No answer",(VLOOKUP(A44,InsertVoiceSwitchActivateLOG!I44:L7028,3,FALSE)))</f>
        <v>2.5500000000000002E-2</v>
      </c>
      <c r="D44" s="86">
        <f>SUMIF(InsertVoiceSwitchActivateLOG!A44:A$7000,A44,InsertVoiceSwitchActivateLOG!I44:I$7000)</f>
        <v>29</v>
      </c>
      <c r="E44" s="87">
        <f t="shared" si="1"/>
        <v>0</v>
      </c>
      <c r="F44" s="88" t="str">
        <f t="shared" si="0"/>
        <v/>
      </c>
      <c r="G44" s="97">
        <f>SUMIFS(InsertVoiceSwitchActivateLOG!M$16:M$6219,InsertVoiceSwitchActivateLOG!A44:A6247,A44)</f>
        <v>841.4900000000074</v>
      </c>
      <c r="H44" s="97">
        <f>COUNTIFS(InsertVoiceSwitchActivateLOG!A$16:A$6219,A44)</f>
        <v>44</v>
      </c>
      <c r="I44" s="89" t="str">
        <f>IFERROR(VLOOKUP($A44,InsertVoiceSwitchActivateLOG!$A30:$E7028,5,FALSE),"")</f>
        <v>TaskC</v>
      </c>
      <c r="J44" s="74">
        <f>IFERROR(VLOOKUP($A44,InsertVoiceSwitchActivateLOG!$I44:$L7027,4,FALSE),"")</f>
        <v>66.868700000000004</v>
      </c>
      <c r="K44" s="74"/>
      <c r="L44" s="74">
        <f>LARGE(InsertTaskDisplayData!$G$17:$G$255,COUNTIF(InsertTaskDisplayData!$G$17:$G$255,"&gt;"&amp;J44)+1)</f>
        <v>66.425420000000003</v>
      </c>
      <c r="M44" s="48" t="str">
        <f>INDEX(InsertTaskDisplayData!$A$16:$G$255,MATCH(L44,InsertTaskDisplayData!$G$16:$G$255,0),5)</f>
        <v>TaskC</v>
      </c>
      <c r="N44" s="48" t="str">
        <f>InsertVoiceResponsesAndProcTime!B43</f>
        <v>Yes</v>
      </c>
      <c r="O44" s="75">
        <f>InsertVoiceResponsesAndProcTime!C43</f>
        <v>74.094110000000001</v>
      </c>
      <c r="P44" s="48"/>
      <c r="Q44" s="48"/>
      <c r="R44" s="48"/>
      <c r="S44" s="48"/>
      <c r="T44" s="48"/>
    </row>
    <row r="45" spans="1:20" x14ac:dyDescent="0.35">
      <c r="A45" s="1">
        <v>30</v>
      </c>
      <c r="B45" s="1"/>
      <c r="C45" s="2">
        <f>IF(ISERROR(VLOOKUP(A45,InsertVoiceSwitchActivateLOG!I45:L7029,3,FALSE)),"No answer",(VLOOKUP(A45,InsertVoiceSwitchActivateLOG!I45:L7029,3,FALSE)))</f>
        <v>0.11890000000000001</v>
      </c>
      <c r="D45" s="83">
        <f>SUMIF(InsertVoiceSwitchActivateLOG!A45:A$7000,A45,InsertVoiceSwitchActivateLOG!I45:I$7000)</f>
        <v>30</v>
      </c>
      <c r="E45" s="84">
        <f t="shared" si="1"/>
        <v>0</v>
      </c>
      <c r="F45" s="84" t="str">
        <f t="shared" si="0"/>
        <v/>
      </c>
      <c r="G45" s="96">
        <f>SUMIFS(InsertVoiceSwitchActivateLOG!M$16:M$6219,InsertVoiceSwitchActivateLOG!A45:A6248,A45)</f>
        <v>1155.79000000001</v>
      </c>
      <c r="H45" s="96">
        <f>COUNTIFS(InsertVoiceSwitchActivateLOG!A$16:A$6219,A45)</f>
        <v>51</v>
      </c>
      <c r="I45" s="85" t="str">
        <f>IFERROR(VLOOKUP($A45,InsertVoiceSwitchActivateLOG!$A31:$E7029,5,FALSE),"")</f>
        <v>TaskA</v>
      </c>
      <c r="J45" s="1">
        <f>IFERROR(VLOOKUP($A45,InsertVoiceSwitchActivateLOG!$I45:$L7028,4,FALSE),"")</f>
        <v>68.857140000000001</v>
      </c>
      <c r="K45" s="1"/>
      <c r="L45" s="56">
        <f>LARGE(InsertTaskDisplayData!$G$17:$G$255,COUNTIF(InsertTaskDisplayData!$G$17:$G$255,"&gt;"&amp;J45)+1)</f>
        <v>68.444590000000005</v>
      </c>
      <c r="M45" t="str">
        <f>INDEX(InsertTaskDisplayData!$A$16:$G$255,MATCH(L45,InsertTaskDisplayData!$G$16:$G$255,0),5)</f>
        <v>TaskA</v>
      </c>
      <c r="N45" t="str">
        <f>InsertVoiceResponsesAndProcTime!B44</f>
        <v>No</v>
      </c>
      <c r="O45" s="2">
        <f>InsertVoiceResponsesAndProcTime!C44</f>
        <v>76.024749999999997</v>
      </c>
    </row>
    <row r="46" spans="1:20" x14ac:dyDescent="0.35">
      <c r="A46" s="73">
        <v>31</v>
      </c>
      <c r="B46" s="73"/>
      <c r="C46" s="73">
        <f>IF(ISERROR(VLOOKUP(A46,InsertVoiceSwitchActivateLOG!I46:L7030,3,FALSE)),"No answer",(VLOOKUP(A46,InsertVoiceSwitchActivateLOG!I46:L7030,3,FALSE)))</f>
        <v>2.7300000000000001E-2</v>
      </c>
      <c r="D46" s="86">
        <f>SUMIF(InsertVoiceSwitchActivateLOG!A46:A$7000,A46,InsertVoiceSwitchActivateLOG!I46:I$7000)</f>
        <v>31</v>
      </c>
      <c r="E46" s="87">
        <f t="shared" si="1"/>
        <v>0</v>
      </c>
      <c r="F46" s="88" t="str">
        <f t="shared" si="0"/>
        <v/>
      </c>
      <c r="G46" s="97">
        <f>SUMIFS(InsertVoiceSwitchActivateLOG!M$16:M$6219,InsertVoiceSwitchActivateLOG!A46:A6249,A46)</f>
        <v>964.47999999999467</v>
      </c>
      <c r="H46" s="97">
        <f>COUNTIFS(InsertVoiceSwitchActivateLOG!A$16:A$6219,A46)</f>
        <v>52</v>
      </c>
      <c r="I46" s="89" t="str">
        <f>IFERROR(VLOOKUP($A46,InsertVoiceSwitchActivateLOG!$A32:$E7030,5,FALSE),"")</f>
        <v>TaskB</v>
      </c>
      <c r="J46" s="74">
        <f>IFERROR(VLOOKUP($A46,InsertVoiceSwitchActivateLOG!$I46:$L7029,4,FALSE),"")</f>
        <v>71.111350000000002</v>
      </c>
      <c r="K46" s="74"/>
      <c r="L46" s="74">
        <f>LARGE(InsertTaskDisplayData!$G$17:$G$255,COUNTIF(InsertTaskDisplayData!$G$17:$G$255,"&gt;"&amp;J46)+1)</f>
        <v>70.467870000000005</v>
      </c>
      <c r="M46" s="48" t="str">
        <f>INDEX(InsertTaskDisplayData!$A$16:$G$255,MATCH(L46,InsertTaskDisplayData!$G$16:$G$255,0),5)</f>
        <v>TaskB</v>
      </c>
      <c r="N46" s="48" t="str">
        <f>InsertVoiceResponsesAndProcTime!B45</f>
        <v>Yes</v>
      </c>
      <c r="O46" s="75">
        <f>InsertVoiceResponsesAndProcTime!C45</f>
        <v>78.158439999999999</v>
      </c>
      <c r="P46" s="48"/>
      <c r="Q46" s="48"/>
      <c r="R46" s="48"/>
      <c r="S46" s="48"/>
      <c r="T46" s="48"/>
    </row>
    <row r="47" spans="1:20" x14ac:dyDescent="0.35">
      <c r="A47" s="1">
        <v>32</v>
      </c>
      <c r="B47" s="1"/>
      <c r="C47" s="2">
        <f>IF(ISERROR(VLOOKUP(A47,InsertVoiceSwitchActivateLOG!I47:L7031,3,FALSE)),"No answer",(VLOOKUP(A47,InsertVoiceSwitchActivateLOG!I47:L7031,3,FALSE)))</f>
        <v>0.1158</v>
      </c>
      <c r="D47" s="83">
        <f>SUMIF(InsertVoiceSwitchActivateLOG!A47:A$7000,A47,InsertVoiceSwitchActivateLOG!I47:I$7000)</f>
        <v>32</v>
      </c>
      <c r="E47" s="84">
        <f t="shared" si="1"/>
        <v>0</v>
      </c>
      <c r="F47" s="84" t="str">
        <f t="shared" si="0"/>
        <v/>
      </c>
      <c r="G47" s="96">
        <f>SUMIFS(InsertVoiceSwitchActivateLOG!M$16:M$6219,InsertVoiceSwitchActivateLOG!A47:A6250,A47)</f>
        <v>931.6700000000111</v>
      </c>
      <c r="H47" s="96">
        <f>COUNTIFS(InsertVoiceSwitchActivateLOG!A$16:A$6219,A47)</f>
        <v>49</v>
      </c>
      <c r="I47" s="85" t="str">
        <f>IFERROR(VLOOKUP($A47,InsertVoiceSwitchActivateLOG!$A33:$E7031,5,FALSE),"")</f>
        <v>TaskA</v>
      </c>
      <c r="J47" s="1">
        <f>IFERROR(VLOOKUP($A47,InsertVoiceSwitchActivateLOG!$I47:$L7030,4,FALSE),"")</f>
        <v>72.997900000000001</v>
      </c>
      <c r="K47" s="1"/>
      <c r="L47" s="56">
        <f>LARGE(InsertTaskDisplayData!$G$17:$G$255,COUNTIF(InsertTaskDisplayData!$G$17:$G$255,"&gt;"&amp;J47)+1)</f>
        <v>72.47775</v>
      </c>
      <c r="M47" t="str">
        <f>INDEX(InsertTaskDisplayData!$A$16:$G$255,MATCH(L47,InsertTaskDisplayData!$G$16:$G$255,0),5)</f>
        <v>TaskA</v>
      </c>
      <c r="N47" t="str">
        <f>InsertVoiceResponsesAndProcTime!B46</f>
        <v>No</v>
      </c>
      <c r="O47" s="2">
        <f>InsertVoiceResponsesAndProcTime!C46</f>
        <v>80.185500000000005</v>
      </c>
    </row>
    <row r="48" spans="1:20" x14ac:dyDescent="0.35">
      <c r="A48" s="73">
        <v>33</v>
      </c>
      <c r="B48" s="73"/>
      <c r="C48" s="73">
        <f>IF(ISERROR(VLOOKUP(A48,InsertVoiceSwitchActivateLOG!I48:L7032,3,FALSE)),"No answer",(VLOOKUP(A48,InsertVoiceSwitchActivateLOG!I48:L7032,3,FALSE)))</f>
        <v>3.1300000000000001E-2</v>
      </c>
      <c r="D48" s="86">
        <f>SUMIF(InsertVoiceSwitchActivateLOG!A48:A$7000,A48,InsertVoiceSwitchActivateLOG!I48:I$7000)</f>
        <v>33</v>
      </c>
      <c r="E48" s="87">
        <f t="shared" si="1"/>
        <v>0</v>
      </c>
      <c r="F48" s="88" t="str">
        <f t="shared" si="0"/>
        <v/>
      </c>
      <c r="G48" s="97">
        <f>SUMIFS(InsertVoiceSwitchActivateLOG!M$16:M$6219,InsertVoiceSwitchActivateLOG!A48:A6251,A48)</f>
        <v>1064.7600000000068</v>
      </c>
      <c r="H48" s="97">
        <f>COUNTIFS(InsertVoiceSwitchActivateLOG!A$16:A$6219,A48)</f>
        <v>52</v>
      </c>
      <c r="I48" s="89" t="str">
        <f>IFERROR(VLOOKUP($A48,InsertVoiceSwitchActivateLOG!$A34:$E7032,5,FALSE),"")</f>
        <v>TaskB</v>
      </c>
      <c r="J48" s="74">
        <f>IFERROR(VLOOKUP($A48,InsertVoiceSwitchActivateLOG!$I48:$L7031,4,FALSE),"")</f>
        <v>75.153639999999996</v>
      </c>
      <c r="K48" s="74"/>
      <c r="L48" s="74">
        <f>LARGE(InsertTaskDisplayData!$G$17:$G$255,COUNTIF(InsertTaskDisplayData!$G$17:$G$255,"&gt;"&amp;J48)+1)</f>
        <v>74.498360000000005</v>
      </c>
      <c r="M48" s="48" t="str">
        <f>INDEX(InsertTaskDisplayData!$A$16:$G$255,MATCH(L48,InsertTaskDisplayData!$G$16:$G$255,0),5)</f>
        <v>TaskB</v>
      </c>
      <c r="N48" s="48" t="str">
        <f>InsertVoiceResponsesAndProcTime!B47</f>
        <v>Yes</v>
      </c>
      <c r="O48" s="75">
        <f>InsertVoiceResponsesAndProcTime!C47</f>
        <v>82.474609999999998</v>
      </c>
      <c r="P48" s="48"/>
      <c r="Q48" s="48"/>
      <c r="R48" s="48"/>
      <c r="S48" s="48"/>
      <c r="T48" s="48"/>
    </row>
    <row r="49" spans="1:20" x14ac:dyDescent="0.35">
      <c r="A49" s="1">
        <v>34</v>
      </c>
      <c r="B49" s="1"/>
      <c r="C49" s="2">
        <f>IF(ISERROR(VLOOKUP(A49,InsertVoiceSwitchActivateLOG!I49:L7033,3,FALSE)),"No answer",(VLOOKUP(A49,InsertVoiceSwitchActivateLOG!I49:L7033,3,FALSE)))</f>
        <v>8.5800000000000001E-2</v>
      </c>
      <c r="D49" s="83">
        <f>SUMIF(InsertVoiceSwitchActivateLOG!A49:A$7000,A49,InsertVoiceSwitchActivateLOG!I49:I$7000)</f>
        <v>34</v>
      </c>
      <c r="E49" s="84">
        <f t="shared" si="1"/>
        <v>0</v>
      </c>
      <c r="F49" s="84" t="str">
        <f t="shared" si="0"/>
        <v/>
      </c>
      <c r="G49" s="96">
        <f>SUMIFS(InsertVoiceSwitchActivateLOG!M$16:M$6219,InsertVoiceSwitchActivateLOG!A49:A6252,A49)</f>
        <v>968.63000000000454</v>
      </c>
      <c r="H49" s="96">
        <f>COUNTIFS(InsertVoiceSwitchActivateLOG!A$16:A$6219,A49)</f>
        <v>51</v>
      </c>
      <c r="I49" s="85" t="str">
        <f>IFERROR(VLOOKUP($A49,InsertVoiceSwitchActivateLOG!$A35:$E7033,5,FALSE),"")</f>
        <v>TaskC</v>
      </c>
      <c r="J49" s="1">
        <f>IFERROR(VLOOKUP($A49,InsertVoiceSwitchActivateLOG!$I49:$L7032,4,FALSE),"")</f>
        <v>77.080439999999996</v>
      </c>
      <c r="K49" s="1"/>
      <c r="L49" s="56">
        <f>LARGE(InsertTaskDisplayData!$G$17:$G$255,COUNTIF(InsertTaskDisplayData!$G$17:$G$255,"&gt;"&amp;J49)+1)</f>
        <v>76.520120000000006</v>
      </c>
      <c r="M49" t="str">
        <f>INDEX(InsertTaskDisplayData!$A$16:$G$255,MATCH(L49,InsertTaskDisplayData!$G$16:$G$255,0),5)</f>
        <v>TaskC</v>
      </c>
      <c r="N49" t="str">
        <f>InsertVoiceResponsesAndProcTime!B48</f>
        <v>No</v>
      </c>
      <c r="O49" s="2">
        <f>InsertVoiceResponsesAndProcTime!C48</f>
        <v>84.263800000000003</v>
      </c>
    </row>
    <row r="50" spans="1:20" x14ac:dyDescent="0.35">
      <c r="A50" s="73">
        <v>35</v>
      </c>
      <c r="B50" s="73"/>
      <c r="C50" s="73">
        <f>IF(ISERROR(VLOOKUP(A50,InsertVoiceSwitchActivateLOG!I50:L7034,3,FALSE)),"No answer",(VLOOKUP(A50,InsertVoiceSwitchActivateLOG!I50:L7034,3,FALSE)))</f>
        <v>2.1199999999999997E-2</v>
      </c>
      <c r="D50" s="86">
        <f>SUMIF(InsertVoiceSwitchActivateLOG!A50:A$7000,A50,InsertVoiceSwitchActivateLOG!I50:I$7000)</f>
        <v>35</v>
      </c>
      <c r="E50" s="87">
        <f t="shared" si="1"/>
        <v>0</v>
      </c>
      <c r="F50" s="88" t="str">
        <f t="shared" si="0"/>
        <v/>
      </c>
      <c r="G50" s="97">
        <f>SUMIFS(InsertVoiceSwitchActivateLOG!M$16:M$6219,InsertVoiceSwitchActivateLOG!A50:A6253,A50)</f>
        <v>969.95000000001141</v>
      </c>
      <c r="H50" s="97">
        <f>COUNTIFS(InsertVoiceSwitchActivateLOG!A$16:A$6219,A50)</f>
        <v>51</v>
      </c>
      <c r="I50" s="89" t="str">
        <f>IFERROR(VLOOKUP($A50,InsertVoiceSwitchActivateLOG!$A36:$E7034,5,FALSE),"")</f>
        <v>TaskA</v>
      </c>
      <c r="J50" s="74">
        <f>IFERROR(VLOOKUP($A50,InsertVoiceSwitchActivateLOG!$I50:$L7033,4,FALSE),"")</f>
        <v>79.303280000000001</v>
      </c>
      <c r="K50" s="74"/>
      <c r="L50" s="74">
        <f>LARGE(InsertTaskDisplayData!$G$17:$G$255,COUNTIF(InsertTaskDisplayData!$G$17:$G$255,"&gt;"&amp;J50)+1)</f>
        <v>78.539959999999994</v>
      </c>
      <c r="M50" s="48" t="str">
        <f>INDEX(InsertTaskDisplayData!$A$16:$G$255,MATCH(L50,InsertTaskDisplayData!$G$16:$G$255,0),5)</f>
        <v>TaskA</v>
      </c>
      <c r="N50" s="48" t="str">
        <f>InsertVoiceResponsesAndProcTime!B49</f>
        <v>Yes</v>
      </c>
      <c r="O50" s="75">
        <f>InsertVoiceResponsesAndProcTime!C49</f>
        <v>86.372020000000006</v>
      </c>
      <c r="P50" s="48"/>
      <c r="Q50" s="48"/>
      <c r="R50" s="48"/>
      <c r="S50" s="48"/>
      <c r="T50" s="48"/>
    </row>
    <row r="51" spans="1:20" x14ac:dyDescent="0.35">
      <c r="A51" s="1">
        <v>36</v>
      </c>
      <c r="B51" s="1"/>
      <c r="C51" s="2">
        <f>IF(ISERROR(VLOOKUP(A51,InsertVoiceSwitchActivateLOG!I51:L7035,3,FALSE)),"No answer",(VLOOKUP(A51,InsertVoiceSwitchActivateLOG!I51:L7035,3,FALSE)))</f>
        <v>1.7499999999999998E-2</v>
      </c>
      <c r="D51" s="83">
        <f>SUMIF(InsertVoiceSwitchActivateLOG!A51:A$7000,A51,InsertVoiceSwitchActivateLOG!I51:I$7000)</f>
        <v>36</v>
      </c>
      <c r="E51" s="84">
        <f t="shared" si="1"/>
        <v>0</v>
      </c>
      <c r="F51" s="84" t="str">
        <f t="shared" si="0"/>
        <v/>
      </c>
      <c r="G51" s="96">
        <f>SUMIFS(InsertVoiceSwitchActivateLOG!M$16:M$6219,InsertVoiceSwitchActivateLOG!A51:A6254,A51)</f>
        <v>919.28000000000054</v>
      </c>
      <c r="H51" s="96">
        <f>COUNTIFS(InsertVoiceSwitchActivateLOG!A$16:A$6219,A51)</f>
        <v>47</v>
      </c>
      <c r="I51" s="85" t="str">
        <f>IFERROR(VLOOKUP($A51,InsertVoiceSwitchActivateLOG!$A37:$E7035,5,FALSE),"")</f>
        <v>TaskA</v>
      </c>
      <c r="J51" s="1">
        <f>IFERROR(VLOOKUP($A51,InsertVoiceSwitchActivateLOG!$I51:$L7034,4,FALSE),"")</f>
        <v>81.34666</v>
      </c>
      <c r="K51" s="1"/>
      <c r="L51" s="56">
        <f>LARGE(InsertTaskDisplayData!$G$17:$G$255,COUNTIF(InsertTaskDisplayData!$G$17:$G$255,"&gt;"&amp;J51)+1)</f>
        <v>80.555340000000001</v>
      </c>
      <c r="M51" t="str">
        <f>INDEX(InsertTaskDisplayData!$A$16:$G$255,MATCH(L51,InsertTaskDisplayData!$G$16:$G$255,0),5)</f>
        <v>TaskA</v>
      </c>
      <c r="N51" t="str">
        <f>InsertVoiceResponsesAndProcTime!B50</f>
        <v>No</v>
      </c>
      <c r="O51" s="2">
        <f>InsertVoiceResponsesAndProcTime!C50</f>
        <v>87.922560000000004</v>
      </c>
    </row>
    <row r="52" spans="1:20" x14ac:dyDescent="0.35">
      <c r="A52" s="73">
        <v>37</v>
      </c>
      <c r="B52" s="73"/>
      <c r="C52" s="73">
        <f>IF(ISERROR(VLOOKUP(A52,InsertVoiceSwitchActivateLOG!I52:L7036,3,FALSE)),"No answer",(VLOOKUP(A52,InsertVoiceSwitchActivateLOG!I52:L7036,3,FALSE)))</f>
        <v>1.8400000000000003E-2</v>
      </c>
      <c r="D52" s="86">
        <f>SUMIF(InsertVoiceSwitchActivateLOG!A52:A$7000,A52,InsertVoiceSwitchActivateLOG!I52:I$7000)</f>
        <v>37</v>
      </c>
      <c r="E52" s="87">
        <f t="shared" si="1"/>
        <v>0</v>
      </c>
      <c r="F52" s="88" t="str">
        <f t="shared" si="0"/>
        <v/>
      </c>
      <c r="G52" s="97">
        <f>SUMIFS(InsertVoiceSwitchActivateLOG!M$16:M$6219,InsertVoiceSwitchActivateLOG!A52:A6255,A52)</f>
        <v>1049.4099999999946</v>
      </c>
      <c r="H52" s="97">
        <f>COUNTIFS(InsertVoiceSwitchActivateLOG!A$16:A$6219,A52)</f>
        <v>51</v>
      </c>
      <c r="I52" s="89" t="str">
        <f>IFERROR(VLOOKUP($A52,InsertVoiceSwitchActivateLOG!$A38:$E7036,5,FALSE),"")</f>
        <v>TaskD</v>
      </c>
      <c r="J52" s="74">
        <f>IFERROR(VLOOKUP($A52,InsertVoiceSwitchActivateLOG!$I52:$L7035,4,FALSE),"")</f>
        <v>83.370450000000005</v>
      </c>
      <c r="K52" s="74"/>
      <c r="L52" s="74">
        <f>LARGE(InsertTaskDisplayData!$G$17:$G$255,COUNTIF(InsertTaskDisplayData!$G$17:$G$255,"&gt;"&amp;J52)+1)</f>
        <v>82.566000000000003</v>
      </c>
      <c r="M52" s="48" t="str">
        <f>INDEX(InsertTaskDisplayData!$A$16:$G$255,MATCH(L52,InsertTaskDisplayData!$G$16:$G$255,0),5)</f>
        <v>TaskD</v>
      </c>
      <c r="N52" s="48" t="str">
        <f>InsertVoiceResponsesAndProcTime!B51</f>
        <v>Yes</v>
      </c>
      <c r="O52" s="75">
        <f>InsertVoiceResponsesAndProcTime!C51</f>
        <v>90.119759999999999</v>
      </c>
      <c r="P52" s="48"/>
      <c r="Q52" s="48"/>
      <c r="R52" s="48"/>
      <c r="S52" s="48"/>
      <c r="T52" s="48"/>
    </row>
    <row r="53" spans="1:20" x14ac:dyDescent="0.35">
      <c r="A53" s="1">
        <v>38</v>
      </c>
      <c r="B53" s="1"/>
      <c r="C53" s="2">
        <f>IF(ISERROR(VLOOKUP(A53,InsertVoiceSwitchActivateLOG!I53:L7037,3,FALSE)),"No answer",(VLOOKUP(A53,InsertVoiceSwitchActivateLOG!I53:L7037,3,FALSE)))</f>
        <v>6.2300000000000001E-2</v>
      </c>
      <c r="D53" s="83">
        <f>SUMIF(InsertVoiceSwitchActivateLOG!A53:A$7000,A53,InsertVoiceSwitchActivateLOG!I53:I$7000)</f>
        <v>38</v>
      </c>
      <c r="E53" s="84">
        <f t="shared" si="1"/>
        <v>0</v>
      </c>
      <c r="F53" s="84" t="str">
        <f t="shared" si="0"/>
        <v/>
      </c>
      <c r="G53" s="96">
        <f>SUMIFS(InsertVoiceSwitchActivateLOG!M$16:M$6219,InsertVoiceSwitchActivateLOG!A53:A6256,A53)</f>
        <v>984.53000000000657</v>
      </c>
      <c r="H53" s="96">
        <f>COUNTIFS(InsertVoiceSwitchActivateLOG!A$16:A$6219,A53)</f>
        <v>51</v>
      </c>
      <c r="I53" s="85" t="str">
        <f>IFERROR(VLOOKUP($A53,InsertVoiceSwitchActivateLOG!$A39:$E7037,5,FALSE),"")</f>
        <v>TaskD</v>
      </c>
      <c r="J53" s="1">
        <f>IFERROR(VLOOKUP($A53,InsertVoiceSwitchActivateLOG!$I53:$L7036,4,FALSE),"")</f>
        <v>85.253910000000005</v>
      </c>
      <c r="K53" s="1"/>
      <c r="L53" s="56">
        <f>LARGE(InsertTaskDisplayData!$G$17:$G$255,COUNTIF(InsertTaskDisplayData!$G$17:$G$255,"&gt;"&amp;J53)+1)</f>
        <v>84.58775</v>
      </c>
      <c r="M53" t="str">
        <f>INDEX(InsertTaskDisplayData!$A$16:$G$255,MATCH(L53,InsertTaskDisplayData!$G$16:$G$255,0),5)</f>
        <v>TaskD</v>
      </c>
      <c r="N53" t="str">
        <f>InsertVoiceResponsesAndProcTime!B52</f>
        <v>No</v>
      </c>
      <c r="O53" s="2">
        <f>InsertVoiceResponsesAndProcTime!C52</f>
        <v>91.900700000000001</v>
      </c>
    </row>
    <row r="54" spans="1:20" x14ac:dyDescent="0.35">
      <c r="A54" s="73">
        <v>39</v>
      </c>
      <c r="B54" s="73"/>
      <c r="C54" s="73">
        <f>IF(ISERROR(VLOOKUP(A54,InsertVoiceSwitchActivateLOG!I54:L7038,3,FALSE)),"No answer",(VLOOKUP(A54,InsertVoiceSwitchActivateLOG!I54:L7038,3,FALSE)))</f>
        <v>2.1000000000000001E-2</v>
      </c>
      <c r="D54" s="86">
        <f>SUMIF(InsertVoiceSwitchActivateLOG!A54:A$7000,A54,InsertVoiceSwitchActivateLOG!I54:I$7000)</f>
        <v>39</v>
      </c>
      <c r="E54" s="87">
        <f t="shared" si="1"/>
        <v>0</v>
      </c>
      <c r="F54" s="88" t="str">
        <f t="shared" si="0"/>
        <v/>
      </c>
      <c r="G54" s="97">
        <f>SUMIFS(InsertVoiceSwitchActivateLOG!M$16:M$6219,InsertVoiceSwitchActivateLOG!A54:A6257,A54)</f>
        <v>887.52999999999815</v>
      </c>
      <c r="H54" s="97">
        <f>COUNTIFS(InsertVoiceSwitchActivateLOG!A$16:A$6219,A54)</f>
        <v>45</v>
      </c>
      <c r="I54" s="89" t="str">
        <f>IFERROR(VLOOKUP($A54,InsertVoiceSwitchActivateLOG!$A40:$E7038,5,FALSE),"")</f>
        <v>TaskC</v>
      </c>
      <c r="J54" s="74">
        <f>IFERROR(VLOOKUP($A54,InsertVoiceSwitchActivateLOG!$I54:$L7037,4,FALSE),"")</f>
        <v>87.015429999999995</v>
      </c>
      <c r="K54" s="74"/>
      <c r="L54" s="74">
        <f>LARGE(InsertTaskDisplayData!$G$17:$G$255,COUNTIF(InsertTaskDisplayData!$G$17:$G$255,"&gt;"&amp;J54)+1)</f>
        <v>86.61009</v>
      </c>
      <c r="M54" s="48" t="str">
        <f>INDEX(InsertTaskDisplayData!$A$16:$G$255,MATCH(L54,InsertTaskDisplayData!$G$16:$G$255,0),5)</f>
        <v>TaskC</v>
      </c>
      <c r="N54" s="48" t="str">
        <f>InsertVoiceResponsesAndProcTime!B53</f>
        <v>Yes</v>
      </c>
      <c r="O54" s="75">
        <f>InsertVoiceResponsesAndProcTime!C53</f>
        <v>94.151859999999999</v>
      </c>
      <c r="P54" s="48"/>
      <c r="Q54" s="48"/>
      <c r="R54" s="48"/>
      <c r="S54" s="48"/>
      <c r="T54" s="48"/>
    </row>
    <row r="55" spans="1:20" x14ac:dyDescent="0.35">
      <c r="A55" s="1">
        <v>40</v>
      </c>
      <c r="B55" s="1"/>
      <c r="C55" s="2">
        <f>IF(ISERROR(VLOOKUP(A55,InsertVoiceSwitchActivateLOG!I55:L7039,3,FALSE)),"No answer",(VLOOKUP(A55,InsertVoiceSwitchActivateLOG!I55:L7039,3,FALSE)))</f>
        <v>0.1384</v>
      </c>
      <c r="D55" s="83">
        <f>SUMIF(InsertVoiceSwitchActivateLOG!A55:A$7000,A55,InsertVoiceSwitchActivateLOG!I55:I$7000)</f>
        <v>40</v>
      </c>
      <c r="E55" s="84">
        <f t="shared" si="1"/>
        <v>0</v>
      </c>
      <c r="F55" s="84" t="str">
        <f t="shared" si="0"/>
        <v/>
      </c>
      <c r="G55" s="96">
        <f>SUMIFS(InsertVoiceSwitchActivateLOG!M$16:M$6219,InsertVoiceSwitchActivateLOG!A55:A6258,A55)</f>
        <v>1058.909999999983</v>
      </c>
      <c r="H55" s="96">
        <f>COUNTIFS(InsertVoiceSwitchActivateLOG!A$16:A$6219,A55)</f>
        <v>51</v>
      </c>
      <c r="I55" s="85" t="str">
        <f>IFERROR(VLOOKUP($A55,InsertVoiceSwitchActivateLOG!$A41:$E7039,5,FALSE),"")</f>
        <v>TaskC</v>
      </c>
      <c r="J55" s="1">
        <f>IFERROR(VLOOKUP($A55,InsertVoiceSwitchActivateLOG!$I55:$L7038,4,FALSE),"")</f>
        <v>89.035560000000004</v>
      </c>
      <c r="K55" s="1"/>
      <c r="L55" s="56">
        <f>LARGE(InsertTaskDisplayData!$G$17:$G$255,COUNTIF(InsertTaskDisplayData!$G$17:$G$255,"&gt;"&amp;J55)+1)</f>
        <v>88.624949999999998</v>
      </c>
      <c r="M55" t="str">
        <f>INDEX(InsertTaskDisplayData!$A$16:$G$255,MATCH(L55,InsertTaskDisplayData!$G$16:$G$255,0),5)</f>
        <v>TaskC</v>
      </c>
      <c r="N55" t="str">
        <f>InsertVoiceResponsesAndProcTime!B54</f>
        <v>No</v>
      </c>
      <c r="O55" s="2">
        <f>InsertVoiceResponsesAndProcTime!C54</f>
        <v>95.92989</v>
      </c>
    </row>
    <row r="56" spans="1:20" x14ac:dyDescent="0.35">
      <c r="A56" s="73">
        <v>41</v>
      </c>
      <c r="B56" s="73"/>
      <c r="C56" s="73">
        <f>IF(ISERROR(VLOOKUP(A56,InsertVoiceSwitchActivateLOG!I56:L7040,3,FALSE)),"No answer",(VLOOKUP(A56,InsertVoiceSwitchActivateLOG!I56:L7040,3,FALSE)))</f>
        <v>1.9300000000000001E-2</v>
      </c>
      <c r="D56" s="86">
        <f>SUMIF(InsertVoiceSwitchActivateLOG!A56:A$7000,A56,InsertVoiceSwitchActivateLOG!I56:I$7000)</f>
        <v>41</v>
      </c>
      <c r="E56" s="87">
        <f t="shared" si="1"/>
        <v>0</v>
      </c>
      <c r="F56" s="88" t="str">
        <f t="shared" si="0"/>
        <v/>
      </c>
      <c r="G56" s="97">
        <f>SUMIFS(InsertVoiceSwitchActivateLOG!M$16:M$6219,InsertVoiceSwitchActivateLOG!A56:A6259,A56)</f>
        <v>1010.2200000000039</v>
      </c>
      <c r="H56" s="97">
        <f>COUNTIFS(InsertVoiceSwitchActivateLOG!A$16:A$6219,A56)</f>
        <v>52</v>
      </c>
      <c r="I56" s="89" t="str">
        <f>IFERROR(VLOOKUP($A56,InsertVoiceSwitchActivateLOG!$A42:$E7040,5,FALSE),"")</f>
        <v>TaskA</v>
      </c>
      <c r="J56" s="74">
        <f>IFERROR(VLOOKUP($A56,InsertVoiceSwitchActivateLOG!$I56:$L7039,4,FALSE),"")</f>
        <v>90.995769999999993</v>
      </c>
      <c r="K56" s="74"/>
      <c r="L56" s="74">
        <f>LARGE(InsertTaskDisplayData!$G$17:$G$255,COUNTIF(InsertTaskDisplayData!$G$17:$G$255,"&gt;"&amp;J56)+1)</f>
        <v>90.626869999999997</v>
      </c>
      <c r="M56" s="48" t="str">
        <f>INDEX(InsertTaskDisplayData!$A$16:$G$255,MATCH(L56,InsertTaskDisplayData!$G$16:$G$255,0),5)</f>
        <v>TaskA</v>
      </c>
      <c r="N56" s="48" t="str">
        <f>InsertVoiceResponsesAndProcTime!B55</f>
        <v>Yes</v>
      </c>
      <c r="O56" s="75">
        <f>InsertVoiceResponsesAndProcTime!C55</f>
        <v>98.187560000000005</v>
      </c>
      <c r="P56" s="48"/>
      <c r="Q56" s="48"/>
      <c r="R56" s="48"/>
      <c r="S56" s="48"/>
      <c r="T56" s="48"/>
    </row>
    <row r="57" spans="1:20" x14ac:dyDescent="0.35">
      <c r="A57" s="1">
        <v>42</v>
      </c>
      <c r="B57" s="1"/>
      <c r="C57" s="2">
        <f>IF(ISERROR(VLOOKUP(A57,InsertVoiceSwitchActivateLOG!I57:L7041,3,FALSE)),"No answer",(VLOOKUP(A57,InsertVoiceSwitchActivateLOG!I57:L7041,3,FALSE)))</f>
        <v>0.12719999999999998</v>
      </c>
      <c r="D57" s="83">
        <f>SUMIF(InsertVoiceSwitchActivateLOG!A57:A$7000,A57,InsertVoiceSwitchActivateLOG!I57:I$7000)</f>
        <v>42</v>
      </c>
      <c r="E57" s="84">
        <f t="shared" si="1"/>
        <v>0</v>
      </c>
      <c r="F57" s="84" t="str">
        <f t="shared" si="0"/>
        <v/>
      </c>
      <c r="G57" s="96">
        <f>SUMIFS(InsertVoiceSwitchActivateLOG!M$16:M$6219,InsertVoiceSwitchActivateLOG!A57:A6260,A57)</f>
        <v>969.32999999999936</v>
      </c>
      <c r="H57" s="96">
        <f>COUNTIFS(InsertVoiceSwitchActivateLOG!A$16:A$6219,A57)</f>
        <v>51</v>
      </c>
      <c r="I57" s="85" t="str">
        <f>IFERROR(VLOOKUP($A57,InsertVoiceSwitchActivateLOG!$A43:$E7041,5,FALSE),"")</f>
        <v>TaskA</v>
      </c>
      <c r="J57" s="1">
        <f>IFERROR(VLOOKUP($A57,InsertVoiceSwitchActivateLOG!$I57:$L7040,4,FALSE),"")</f>
        <v>93.038319999999999</v>
      </c>
      <c r="K57" s="1"/>
      <c r="L57" s="56">
        <f>LARGE(InsertTaskDisplayData!$G$17:$G$255,COUNTIF(InsertTaskDisplayData!$G$17:$G$255,"&gt;"&amp;J57)+1)</f>
        <v>92.630939999999995</v>
      </c>
      <c r="M57" t="str">
        <f>INDEX(InsertTaskDisplayData!$A$16:$G$255,MATCH(L57,InsertTaskDisplayData!$G$16:$G$255,0),5)</f>
        <v>TaskA</v>
      </c>
      <c r="N57" t="str">
        <f>InsertVoiceResponsesAndProcTime!B56</f>
        <v>No</v>
      </c>
      <c r="O57" s="2">
        <f>InsertVoiceResponsesAndProcTime!C56</f>
        <v>99.908529999999999</v>
      </c>
    </row>
    <row r="58" spans="1:20" x14ac:dyDescent="0.35">
      <c r="A58" s="73">
        <v>43</v>
      </c>
      <c r="B58" s="73"/>
      <c r="C58" s="73">
        <f>IF(ISERROR(VLOOKUP(A58,InsertVoiceSwitchActivateLOG!I58:L7042,3,FALSE)),"No answer",(VLOOKUP(A58,InsertVoiceSwitchActivateLOG!I58:L7042,3,FALSE)))</f>
        <v>1.7299999999999999E-2</v>
      </c>
      <c r="D58" s="86">
        <f>SUMIF(InsertVoiceSwitchActivateLOG!A58:A$7000,A58,InsertVoiceSwitchActivateLOG!I58:I$7000)</f>
        <v>43</v>
      </c>
      <c r="E58" s="87">
        <f t="shared" si="1"/>
        <v>0</v>
      </c>
      <c r="F58" s="88" t="str">
        <f t="shared" si="0"/>
        <v/>
      </c>
      <c r="G58" s="97">
        <f>SUMIFS(InsertVoiceSwitchActivateLOG!M$16:M$6219,InsertVoiceSwitchActivateLOG!A58:A6261,A58)</f>
        <v>990.52999999999258</v>
      </c>
      <c r="H58" s="97">
        <f>COUNTIFS(InsertVoiceSwitchActivateLOG!A$16:A$6219,A58)</f>
        <v>52</v>
      </c>
      <c r="I58" s="89" t="str">
        <f>IFERROR(VLOOKUP($A58,InsertVoiceSwitchActivateLOG!$A44:$E7042,5,FALSE),"")</f>
        <v>TaskA</v>
      </c>
      <c r="J58" s="74">
        <f>IFERROR(VLOOKUP($A58,InsertVoiceSwitchActivateLOG!$I58:$L7041,4,FALSE),"")</f>
        <v>95.072950000000006</v>
      </c>
      <c r="K58" s="74"/>
      <c r="L58" s="74">
        <f>LARGE(InsertTaskDisplayData!$G$17:$G$255,COUNTIF(InsertTaskDisplayData!$G$17:$G$255,"&gt;"&amp;J58)+1)</f>
        <v>94.651740000000004</v>
      </c>
      <c r="M58" s="48" t="str">
        <f>INDEX(InsertTaskDisplayData!$A$16:$G$255,MATCH(L58,InsertTaskDisplayData!$G$16:$G$255,0),5)</f>
        <v>TaskA</v>
      </c>
      <c r="N58" s="48" t="str">
        <f>InsertVoiceResponsesAndProcTime!B57</f>
        <v>Yes</v>
      </c>
      <c r="O58" s="75">
        <f>InsertVoiceResponsesAndProcTime!C57</f>
        <v>102.21120000000001</v>
      </c>
      <c r="P58" s="48"/>
      <c r="Q58" s="48"/>
      <c r="R58" s="48"/>
      <c r="S58" s="48"/>
      <c r="T58" s="48"/>
    </row>
    <row r="59" spans="1:20" x14ac:dyDescent="0.35">
      <c r="A59" s="1">
        <v>44</v>
      </c>
      <c r="B59" s="1"/>
      <c r="C59" s="2">
        <f>IF(ISERROR(VLOOKUP(A59,InsertVoiceSwitchActivateLOG!I59:L7043,3,FALSE)),"No answer",(VLOOKUP(A59,InsertVoiceSwitchActivateLOG!I59:L7043,3,FALSE)))</f>
        <v>0.12499999999999999</v>
      </c>
      <c r="D59" s="83">
        <f>SUMIF(InsertVoiceSwitchActivateLOG!A59:A$7000,A59,InsertVoiceSwitchActivateLOG!I59:I$7000)</f>
        <v>44</v>
      </c>
      <c r="E59" s="84">
        <f t="shared" si="1"/>
        <v>0</v>
      </c>
      <c r="F59" s="84" t="str">
        <f t="shared" si="0"/>
        <v/>
      </c>
      <c r="G59" s="96">
        <f>SUMIFS(InsertVoiceSwitchActivateLOG!M$16:M$6219,InsertVoiceSwitchActivateLOG!A59:A6262,A59)</f>
        <v>1009.6499999999935</v>
      </c>
      <c r="H59" s="96">
        <f>COUNTIFS(InsertVoiceSwitchActivateLOG!A$16:A$6219,A59)</f>
        <v>53</v>
      </c>
      <c r="I59" s="85" t="str">
        <f>IFERROR(VLOOKUP($A59,InsertVoiceSwitchActivateLOG!$A45:$E7043,5,FALSE),"")</f>
        <v>TaskB</v>
      </c>
      <c r="J59" s="1">
        <f>IFERROR(VLOOKUP($A59,InsertVoiceSwitchActivateLOG!$I59:$L7042,4,FALSE),"")</f>
        <v>97.151539999999997</v>
      </c>
      <c r="K59" s="1"/>
      <c r="L59" s="56">
        <f>LARGE(InsertTaskDisplayData!$G$17:$G$255,COUNTIF(InsertTaskDisplayData!$G$17:$G$255,"&gt;"&amp;J59)+1)</f>
        <v>96.670969999999997</v>
      </c>
      <c r="M59" t="str">
        <f>INDEX(InsertTaskDisplayData!$A$16:$G$255,MATCH(L59,InsertTaskDisplayData!$G$16:$G$255,0),5)</f>
        <v>TaskB</v>
      </c>
      <c r="N59" t="str">
        <f>InsertVoiceResponsesAndProcTime!B58</f>
        <v>No</v>
      </c>
      <c r="O59" s="2">
        <f>InsertVoiceResponsesAndProcTime!C58</f>
        <v>104.0091</v>
      </c>
    </row>
    <row r="60" spans="1:20" x14ac:dyDescent="0.35">
      <c r="A60" s="73">
        <v>45</v>
      </c>
      <c r="B60" s="73"/>
      <c r="C60" s="73">
        <f>IF(ISERROR(VLOOKUP(A60,InsertVoiceSwitchActivateLOG!I60:L7044,3,FALSE)),"No answer",(VLOOKUP(A60,InsertVoiceSwitchActivateLOG!I60:L7044,3,FALSE)))</f>
        <v>2.2400000000000003E-2</v>
      </c>
      <c r="D60" s="86">
        <f>SUMIF(InsertVoiceSwitchActivateLOG!A60:A$7000,A60,InsertVoiceSwitchActivateLOG!I60:I$7000)</f>
        <v>45</v>
      </c>
      <c r="E60" s="87">
        <f t="shared" si="1"/>
        <v>0</v>
      </c>
      <c r="F60" s="88" t="str">
        <f t="shared" si="0"/>
        <v/>
      </c>
      <c r="G60" s="97">
        <f>SUMIFS(InsertVoiceSwitchActivateLOG!M$16:M$6219,InsertVoiceSwitchActivateLOG!A60:A6263,A60)</f>
        <v>954.30999999999244</v>
      </c>
      <c r="H60" s="97">
        <f>COUNTIFS(InsertVoiceSwitchActivateLOG!A$16:A$6219,A60)</f>
        <v>51</v>
      </c>
      <c r="I60" s="89" t="str">
        <f>IFERROR(VLOOKUP($A60,InsertVoiceSwitchActivateLOG!$A46:$E7044,5,FALSE),"")</f>
        <v>TaskC</v>
      </c>
      <c r="J60" s="74">
        <f>IFERROR(VLOOKUP($A60,InsertVoiceSwitchActivateLOG!$I60:$L7043,4,FALSE),"")</f>
        <v>99.081440000000001</v>
      </c>
      <c r="K60" s="74"/>
      <c r="L60" s="74">
        <f>LARGE(InsertTaskDisplayData!$G$17:$G$255,COUNTIF(InsertTaskDisplayData!$G$17:$G$255,"&gt;"&amp;J60)+1)</f>
        <v>98.686459999999997</v>
      </c>
      <c r="M60" s="48" t="str">
        <f>INDEX(InsertTaskDisplayData!$A$16:$G$255,MATCH(L60,InsertTaskDisplayData!$G$16:$G$255,0),5)</f>
        <v>TaskC</v>
      </c>
      <c r="N60" s="48" t="str">
        <f>InsertVoiceResponsesAndProcTime!B59</f>
        <v>No</v>
      </c>
      <c r="O60" s="75">
        <f>InsertVoiceResponsesAndProcTime!C59</f>
        <v>108.03279999999999</v>
      </c>
      <c r="P60" s="48"/>
      <c r="Q60" s="48"/>
      <c r="R60" s="48"/>
      <c r="S60" s="48"/>
      <c r="T60" s="48"/>
    </row>
    <row r="61" spans="1:20" x14ac:dyDescent="0.35">
      <c r="A61" s="1">
        <v>46</v>
      </c>
      <c r="B61" s="1"/>
      <c r="C61" s="2">
        <f>IF(ISERROR(VLOOKUP(A61,InsertVoiceSwitchActivateLOG!I61:L7045,3,FALSE)),"No answer",(VLOOKUP(A61,InsertVoiceSwitchActivateLOG!I61:L7045,3,FALSE)))</f>
        <v>5.729999999999999E-2</v>
      </c>
      <c r="D61" s="83">
        <f>SUMIF(InsertVoiceSwitchActivateLOG!A61:A$7000,A61,InsertVoiceSwitchActivateLOG!I61:I$7000)</f>
        <v>46</v>
      </c>
      <c r="E61" s="84">
        <f t="shared" si="1"/>
        <v>0</v>
      </c>
      <c r="F61" s="84" t="str">
        <f t="shared" si="0"/>
        <v/>
      </c>
      <c r="G61" s="96">
        <f>SUMIFS(InsertVoiceSwitchActivateLOG!M$16:M$6219,InsertVoiceSwitchActivateLOG!A61:A6264,A61)</f>
        <v>934.40999999999974</v>
      </c>
      <c r="H61" s="96">
        <f>COUNTIFS(InsertVoiceSwitchActivateLOG!A$16:A$6219,A61)</f>
        <v>48</v>
      </c>
      <c r="I61" s="85" t="str">
        <f>IFERROR(VLOOKUP($A61,InsertVoiceSwitchActivateLOG!$A47:$E7045,5,FALSE),"")</f>
        <v>TaskC</v>
      </c>
      <c r="J61" s="1">
        <f>IFERROR(VLOOKUP($A61,InsertVoiceSwitchActivateLOG!$I61:$L7044,4,FALSE),"")</f>
        <v>101.0245</v>
      </c>
      <c r="K61" s="1"/>
      <c r="L61" s="56">
        <f>LARGE(InsertTaskDisplayData!$G$17:$G$255,COUNTIF(InsertTaskDisplayData!$G$17:$G$255,"&gt;"&amp;J61)+1)</f>
        <v>100.6961</v>
      </c>
      <c r="M61" t="str">
        <f>INDEX(InsertTaskDisplayData!$A$16:$G$255,MATCH(L61,InsertTaskDisplayData!$G$16:$G$255,0),5)</f>
        <v>TaskC</v>
      </c>
      <c r="N61" t="str">
        <f>InsertVoiceResponsesAndProcTime!B60</f>
        <v>Yes</v>
      </c>
      <c r="O61" s="2">
        <f>InsertVoiceResponsesAndProcTime!C60</f>
        <v>110.374</v>
      </c>
    </row>
    <row r="62" spans="1:20" x14ac:dyDescent="0.35">
      <c r="A62" s="73">
        <v>47</v>
      </c>
      <c r="B62" s="73"/>
      <c r="C62" s="73">
        <f>IF(ISERROR(VLOOKUP(A62,InsertVoiceSwitchActivateLOG!I62:L7046,3,FALSE)),"No answer",(VLOOKUP(A62,InsertVoiceSwitchActivateLOG!I62:L7046,3,FALSE)))</f>
        <v>2.3099999999999999E-2</v>
      </c>
      <c r="D62" s="86">
        <f>SUMIF(InsertVoiceSwitchActivateLOG!A62:A$7000,A62,InsertVoiceSwitchActivateLOG!I62:I$7000)</f>
        <v>47</v>
      </c>
      <c r="E62" s="87">
        <f t="shared" si="1"/>
        <v>0</v>
      </c>
      <c r="F62" s="88" t="str">
        <f t="shared" si="0"/>
        <v/>
      </c>
      <c r="G62" s="97">
        <f>SUMIFS(InsertVoiceSwitchActivateLOG!M$16:M$6219,InsertVoiceSwitchActivateLOG!A62:A6265,A62)</f>
        <v>1025.8000000000038</v>
      </c>
      <c r="H62" s="97">
        <f>COUNTIFS(InsertVoiceSwitchActivateLOG!A$16:A$6219,A62)</f>
        <v>49</v>
      </c>
      <c r="I62" s="89" t="str">
        <f>IFERROR(VLOOKUP($A62,InsertVoiceSwitchActivateLOG!$A48:$E7046,5,FALSE),"")</f>
        <v>TaskB</v>
      </c>
      <c r="J62" s="74">
        <f>IFERROR(VLOOKUP($A62,InsertVoiceSwitchActivateLOG!$I62:$L7045,4,FALSE),"")</f>
        <v>103.1078</v>
      </c>
      <c r="K62" s="74"/>
      <c r="L62" s="74">
        <f>LARGE(InsertTaskDisplayData!$G$17:$G$255,COUNTIF(InsertTaskDisplayData!$G$17:$G$255,"&gt;"&amp;J62)+1)</f>
        <v>102.7163</v>
      </c>
      <c r="M62" s="48" t="str">
        <f>INDEX(InsertTaskDisplayData!$A$16:$G$255,MATCH(L62,InsertTaskDisplayData!$G$16:$G$255,0),5)</f>
        <v>TaskB</v>
      </c>
      <c r="N62" s="48" t="str">
        <f>InsertVoiceResponsesAndProcTime!B61</f>
        <v>No</v>
      </c>
      <c r="O62" s="75">
        <f>InsertVoiceResponsesAndProcTime!C61</f>
        <v>112.0633</v>
      </c>
      <c r="P62" s="48"/>
      <c r="Q62" s="48"/>
      <c r="R62" s="48"/>
      <c r="S62" s="48"/>
      <c r="T62" s="48"/>
    </row>
    <row r="63" spans="1:20" x14ac:dyDescent="0.35">
      <c r="A63" s="1">
        <v>48</v>
      </c>
      <c r="B63" s="1"/>
      <c r="C63" s="2">
        <f>IF(ISERROR(VLOOKUP(A63,InsertVoiceSwitchActivateLOG!I63:L7047,3,FALSE)),"No answer",(VLOOKUP(A63,InsertVoiceSwitchActivateLOG!I63:L7047,3,FALSE)))</f>
        <v>8.5000000000000034E-2</v>
      </c>
      <c r="D63" s="83">
        <f>SUMIF(InsertVoiceSwitchActivateLOG!A63:A$7000,A63,InsertVoiceSwitchActivateLOG!I63:I$7000)</f>
        <v>48</v>
      </c>
      <c r="E63" s="84">
        <f t="shared" si="1"/>
        <v>0</v>
      </c>
      <c r="F63" s="84" t="str">
        <f t="shared" si="0"/>
        <v/>
      </c>
      <c r="G63" s="96">
        <f>SUMIFS(InsertVoiceSwitchActivateLOG!M$16:M$6219,InsertVoiceSwitchActivateLOG!A63:A6266,A63)</f>
        <v>1052.7000000000157</v>
      </c>
      <c r="H63" s="96">
        <f>COUNTIFS(InsertVoiceSwitchActivateLOG!A$16:A$6219,A63)</f>
        <v>51</v>
      </c>
      <c r="I63" s="85" t="str">
        <f>IFERROR(VLOOKUP($A63,InsertVoiceSwitchActivateLOG!$A49:$E7047,5,FALSE),"")</f>
        <v>TaskC</v>
      </c>
      <c r="J63" s="1">
        <f>IFERROR(VLOOKUP($A63,InsertVoiceSwitchActivateLOG!$I63:$L7046,4,FALSE),"")</f>
        <v>105.1801</v>
      </c>
      <c r="K63" s="1"/>
      <c r="L63" s="56">
        <f>LARGE(InsertTaskDisplayData!$G$17:$G$255,COUNTIF(InsertTaskDisplayData!$G$17:$G$255,"&gt;"&amp;J63)+1)</f>
        <v>104.74890000000001</v>
      </c>
      <c r="M63" t="str">
        <f>INDEX(InsertTaskDisplayData!$A$16:$G$255,MATCH(L63,InsertTaskDisplayData!$G$16:$G$255,0),5)</f>
        <v>TaskC</v>
      </c>
      <c r="N63" t="str">
        <f>InsertVoiceResponsesAndProcTime!B62</f>
        <v>Yes</v>
      </c>
      <c r="O63" s="2">
        <f>InsertVoiceResponsesAndProcTime!C62</f>
        <v>114.31</v>
      </c>
    </row>
    <row r="64" spans="1:20" x14ac:dyDescent="0.35">
      <c r="A64" s="73">
        <v>49</v>
      </c>
      <c r="B64" s="73"/>
      <c r="C64" s="73">
        <f>IF(ISERROR(VLOOKUP(A64,InsertVoiceSwitchActivateLOG!I64:L7048,3,FALSE)),"No answer",(VLOOKUP(A64,InsertVoiceSwitchActivateLOG!I64:L7048,3,FALSE)))</f>
        <v>3.0999999999999996E-2</v>
      </c>
      <c r="D64" s="86">
        <f>SUMIF(InsertVoiceSwitchActivateLOG!A64:A$7000,A64,InsertVoiceSwitchActivateLOG!I64:I$7000)</f>
        <v>49</v>
      </c>
      <c r="E64" s="87">
        <f t="shared" si="1"/>
        <v>0</v>
      </c>
      <c r="F64" s="88" t="str">
        <f t="shared" si="0"/>
        <v/>
      </c>
      <c r="G64" s="97">
        <f>SUMIFS(InsertVoiceSwitchActivateLOG!M$16:M$6219,InsertVoiceSwitchActivateLOG!A64:A6267,A64)</f>
        <v>980.20000000001062</v>
      </c>
      <c r="H64" s="97">
        <f>COUNTIFS(InsertVoiceSwitchActivateLOG!A$16:A$6219,A64)</f>
        <v>51</v>
      </c>
      <c r="I64" s="89" t="str">
        <f>IFERROR(VLOOKUP($A64,InsertVoiceSwitchActivateLOG!$A50:$E7048,5,FALSE),"")</f>
        <v>TaskB</v>
      </c>
      <c r="J64" s="74">
        <f>IFERROR(VLOOKUP($A64,InsertVoiceSwitchActivateLOG!$I64:$L7047,4,FALSE),"")</f>
        <v>107.1572</v>
      </c>
      <c r="K64" s="74"/>
      <c r="L64" s="74">
        <f>LARGE(InsertTaskDisplayData!$G$17:$G$255,COUNTIF(InsertTaskDisplayData!$G$17:$G$255,"&gt;"&amp;J64)+1)</f>
        <v>106.77</v>
      </c>
      <c r="M64" s="48" t="str">
        <f>INDEX(InsertTaskDisplayData!$A$16:$G$255,MATCH(L64,InsertTaskDisplayData!$G$16:$G$255,0),5)</f>
        <v>TaskB</v>
      </c>
      <c r="N64" s="48" t="str">
        <f>InsertVoiceResponsesAndProcTime!B63</f>
        <v>No</v>
      </c>
      <c r="O64" s="75">
        <f>InsertVoiceResponsesAndProcTime!C63</f>
        <v>116.1071</v>
      </c>
      <c r="P64" s="48"/>
      <c r="Q64" s="48"/>
      <c r="R64" s="48"/>
      <c r="S64" s="48"/>
      <c r="T64" s="48"/>
    </row>
    <row r="65" spans="1:20" x14ac:dyDescent="0.35">
      <c r="A65" s="1">
        <v>50</v>
      </c>
      <c r="B65" s="1"/>
      <c r="C65" s="2">
        <f>IF(ISERROR(VLOOKUP(A65,InsertVoiceSwitchActivateLOG!I65:L7049,3,FALSE)),"No answer",(VLOOKUP(A65,InsertVoiceSwitchActivateLOG!I65:L7049,3,FALSE)))</f>
        <v>0.1676</v>
      </c>
      <c r="D65" s="83">
        <f>SUMIF(InsertVoiceSwitchActivateLOG!A65:A$7000,A65,InsertVoiceSwitchActivateLOG!I65:I$7000)</f>
        <v>50</v>
      </c>
      <c r="E65" s="84">
        <f t="shared" si="1"/>
        <v>0</v>
      </c>
      <c r="F65" s="84" t="str">
        <f t="shared" si="0"/>
        <v/>
      </c>
      <c r="G65" s="96">
        <f>SUMIFS(InsertVoiceSwitchActivateLOG!M$16:M$6219,InsertVoiceSwitchActivateLOG!A65:A6268,A65)</f>
        <v>897.199999999998</v>
      </c>
      <c r="H65" s="96">
        <f>COUNTIFS(InsertVoiceSwitchActivateLOG!A$16:A$6219,A65)</f>
        <v>45</v>
      </c>
      <c r="I65" s="85" t="str">
        <f>IFERROR(VLOOKUP($A65,InsertVoiceSwitchActivateLOG!$A51:$E7049,5,FALSE),"")</f>
        <v>TaskB</v>
      </c>
      <c r="J65" s="1">
        <f>IFERROR(VLOOKUP($A65,InsertVoiceSwitchActivateLOG!$I65:$L7048,4,FALSE),"")</f>
        <v>109.17959999999999</v>
      </c>
      <c r="K65" s="1"/>
      <c r="L65" s="56">
        <f>LARGE(InsertTaskDisplayData!$G$17:$G$255,COUNTIF(InsertTaskDisplayData!$G$17:$G$255,"&gt;"&amp;J65)+1)</f>
        <v>108.79640000000001</v>
      </c>
      <c r="M65" t="str">
        <f>INDEX(InsertTaskDisplayData!$A$16:$G$255,MATCH(L65,InsertTaskDisplayData!$G$16:$G$255,0),5)</f>
        <v>TaskB</v>
      </c>
      <c r="N65" t="str">
        <f>InsertVoiceResponsesAndProcTime!B64</f>
        <v>Yes</v>
      </c>
      <c r="O65" s="2">
        <f>InsertVoiceResponsesAndProcTime!C64</f>
        <v>118.43049999999999</v>
      </c>
    </row>
    <row r="66" spans="1:20" x14ac:dyDescent="0.35">
      <c r="A66" s="73">
        <v>51</v>
      </c>
      <c r="B66" s="73"/>
      <c r="C66" s="73">
        <f>IF(ISERROR(VLOOKUP(A66,InsertVoiceSwitchActivateLOG!I66:L7050,3,FALSE)),"No answer",(VLOOKUP(A66,InsertVoiceSwitchActivateLOG!I66:L7050,3,FALSE)))</f>
        <v>2.1899999999999999E-2</v>
      </c>
      <c r="D66" s="86">
        <f>SUMIF(InsertVoiceSwitchActivateLOG!A66:A$7000,A66,InsertVoiceSwitchActivateLOG!I66:I$7000)</f>
        <v>51</v>
      </c>
      <c r="E66" s="87">
        <f t="shared" si="1"/>
        <v>0</v>
      </c>
      <c r="F66" s="88" t="str">
        <f t="shared" si="0"/>
        <v/>
      </c>
      <c r="G66" s="97">
        <f>SUMIFS(InsertVoiceSwitchActivateLOG!M$16:M$6219,InsertVoiceSwitchActivateLOG!A66:A6269,A66)</f>
        <v>1035.2000000000032</v>
      </c>
      <c r="H66" s="97">
        <f>COUNTIFS(InsertVoiceSwitchActivateLOG!A$16:A$6219,A66)</f>
        <v>48</v>
      </c>
      <c r="I66" s="89" t="str">
        <f>IFERROR(VLOOKUP($A66,InsertVoiceSwitchActivateLOG!$A52:$E7050,5,FALSE),"")</f>
        <v>TaskC</v>
      </c>
      <c r="J66" s="74">
        <f>IFERROR(VLOOKUP($A66,InsertVoiceSwitchActivateLOG!$I66:$L7049,4,FALSE),"")</f>
        <v>111.17870000000001</v>
      </c>
      <c r="K66" s="74"/>
      <c r="L66" s="74">
        <f>LARGE(InsertTaskDisplayData!$G$17:$G$255,COUNTIF(InsertTaskDisplayData!$G$17:$G$255,"&gt;"&amp;J66)+1)</f>
        <v>110.819</v>
      </c>
      <c r="M66" s="48" t="str">
        <f>INDEX(InsertTaskDisplayData!$A$16:$G$255,MATCH(L66,InsertTaskDisplayData!$G$16:$G$255,0),5)</f>
        <v>TaskC</v>
      </c>
      <c r="N66" s="48" t="str">
        <f>InsertVoiceResponsesAndProcTime!B65</f>
        <v>No</v>
      </c>
      <c r="O66" s="75">
        <f>InsertVoiceResponsesAndProcTime!C65</f>
        <v>120.2032</v>
      </c>
      <c r="P66" s="48"/>
      <c r="Q66" s="48"/>
      <c r="R66" s="48"/>
      <c r="S66" s="48"/>
      <c r="T66" s="48"/>
    </row>
    <row r="67" spans="1:20" x14ac:dyDescent="0.35">
      <c r="A67" s="1">
        <v>52</v>
      </c>
      <c r="B67" s="1"/>
      <c r="C67" s="2">
        <f>IF(ISERROR(VLOOKUP(A67,InsertVoiceSwitchActivateLOG!I67:L7051,3,FALSE)),"No answer",(VLOOKUP(A67,InsertVoiceSwitchActivateLOG!I67:L7051,3,FALSE)))</f>
        <v>8.9800000000000005E-2</v>
      </c>
      <c r="D67" s="83">
        <f>SUMIF(InsertVoiceSwitchActivateLOG!A67:A$7000,A67,InsertVoiceSwitchActivateLOG!I67:I$7000)</f>
        <v>52</v>
      </c>
      <c r="E67" s="84">
        <f t="shared" si="1"/>
        <v>0</v>
      </c>
      <c r="F67" s="84" t="str">
        <f t="shared" si="0"/>
        <v/>
      </c>
      <c r="G67" s="96">
        <f>SUMIFS(InsertVoiceSwitchActivateLOG!M$16:M$6219,InsertVoiceSwitchActivateLOG!A67:A6270,A67)</f>
        <v>1036.6000000000072</v>
      </c>
      <c r="H67" s="96">
        <f>COUNTIFS(InsertVoiceSwitchActivateLOG!A$16:A$6219,A67)</f>
        <v>51</v>
      </c>
      <c r="I67" s="85" t="str">
        <f>IFERROR(VLOOKUP($A67,InsertVoiceSwitchActivateLOG!$A53:$E7051,5,FALSE),"")</f>
        <v>TaskB</v>
      </c>
      <c r="J67" s="1">
        <f>IFERROR(VLOOKUP($A67,InsertVoiceSwitchActivateLOG!$I67:$L7050,4,FALSE),"")</f>
        <v>113.1529</v>
      </c>
      <c r="K67" s="1"/>
      <c r="L67" s="56">
        <f>LARGE(InsertTaskDisplayData!$G$17:$G$255,COUNTIF(InsertTaskDisplayData!$G$17:$G$255,"&gt;"&amp;J67)+1)</f>
        <v>112.83669999999999</v>
      </c>
      <c r="M67" t="str">
        <f>INDEX(InsertTaskDisplayData!$A$16:$G$255,MATCH(L67,InsertTaskDisplayData!$G$16:$G$255,0),5)</f>
        <v>TaskB</v>
      </c>
      <c r="N67" t="str">
        <f>InsertVoiceResponsesAndProcTime!B66</f>
        <v>Yes</v>
      </c>
      <c r="O67" s="2">
        <f>InsertVoiceResponsesAndProcTime!C66</f>
        <v>122.5099</v>
      </c>
    </row>
    <row r="68" spans="1:20" x14ac:dyDescent="0.35">
      <c r="A68" s="73">
        <v>53</v>
      </c>
      <c r="B68" s="73"/>
      <c r="C68" s="73">
        <f>IF(ISERROR(VLOOKUP(A68,InsertVoiceSwitchActivateLOG!I68:L7052,3,FALSE)),"No answer",(VLOOKUP(A68,InsertVoiceSwitchActivateLOG!I68:L7052,3,FALSE)))</f>
        <v>2.4799999999999996E-2</v>
      </c>
      <c r="D68" s="86">
        <f>SUMIF(InsertVoiceSwitchActivateLOG!A68:A$7000,A68,InsertVoiceSwitchActivateLOG!I68:I$7000)</f>
        <v>53</v>
      </c>
      <c r="E68" s="87">
        <f t="shared" si="1"/>
        <v>0</v>
      </c>
      <c r="F68" s="88" t="str">
        <f t="shared" si="0"/>
        <v/>
      </c>
      <c r="G68" s="97">
        <f>SUMIFS(InsertVoiceSwitchActivateLOG!M$16:M$6219,InsertVoiceSwitchActivateLOG!A68:A6271,A68)</f>
        <v>1000.2999999999957</v>
      </c>
      <c r="H68" s="97">
        <f>COUNTIFS(InsertVoiceSwitchActivateLOG!A$16:A$6219,A68)</f>
        <v>53</v>
      </c>
      <c r="I68" s="89" t="str">
        <f>IFERROR(VLOOKUP($A68,InsertVoiceSwitchActivateLOG!$A54:$E7052,5,FALSE),"")</f>
        <v>TaskC</v>
      </c>
      <c r="J68" s="74">
        <f>IFERROR(VLOOKUP($A68,InsertVoiceSwitchActivateLOG!$I68:$L7051,4,FALSE),"")</f>
        <v>115.2337</v>
      </c>
      <c r="K68" s="74"/>
      <c r="L68" s="74">
        <f>LARGE(InsertTaskDisplayData!$G$17:$G$255,COUNTIF(InsertTaskDisplayData!$G$17:$G$255,"&gt;"&amp;J68)+1)</f>
        <v>114.86369999999999</v>
      </c>
      <c r="M68" s="48" t="str">
        <f>INDEX(InsertTaskDisplayData!$A$16:$G$255,MATCH(L68,InsertTaskDisplayData!$G$16:$G$255,0),5)</f>
        <v>TaskC</v>
      </c>
      <c r="N68" s="48" t="str">
        <f>InsertVoiceResponsesAndProcTime!B67</f>
        <v>No</v>
      </c>
      <c r="O68" s="75">
        <f>InsertVoiceResponsesAndProcTime!C67</f>
        <v>124.1927</v>
      </c>
      <c r="P68" s="48"/>
      <c r="Q68" s="48"/>
      <c r="R68" s="48"/>
      <c r="S68" s="48"/>
      <c r="T68" s="48"/>
    </row>
    <row r="69" spans="1:20" x14ac:dyDescent="0.35">
      <c r="A69" s="1">
        <v>54</v>
      </c>
      <c r="B69" s="1"/>
      <c r="C69" s="2">
        <f>IF(ISERROR(VLOOKUP(A69,InsertVoiceSwitchActivateLOG!I69:L7053,3,FALSE)),"No answer",(VLOOKUP(A69,InsertVoiceSwitchActivateLOG!I69:L7053,3,FALSE)))</f>
        <v>6.2099999999999989E-2</v>
      </c>
      <c r="D69" s="83">
        <f>SUMIF(InsertVoiceSwitchActivateLOG!A69:A$7000,A69,InsertVoiceSwitchActivateLOG!I69:I$7000)</f>
        <v>54</v>
      </c>
      <c r="E69" s="84">
        <f t="shared" si="1"/>
        <v>0</v>
      </c>
      <c r="F69" s="84" t="str">
        <f t="shared" si="0"/>
        <v/>
      </c>
      <c r="G69" s="96">
        <f>SUMIFS(InsertVoiceSwitchActivateLOG!M$16:M$6219,InsertVoiceSwitchActivateLOG!A69:A6272,A69)</f>
        <v>927.49999999999488</v>
      </c>
      <c r="H69" s="96">
        <f>COUNTIFS(InsertVoiceSwitchActivateLOG!A$16:A$6219,A69)</f>
        <v>50</v>
      </c>
      <c r="I69" s="85" t="str">
        <f>IFERROR(VLOOKUP($A69,InsertVoiceSwitchActivateLOG!$A55:$E7053,5,FALSE),"")</f>
        <v>TaskC</v>
      </c>
      <c r="J69" s="1">
        <f>IFERROR(VLOOKUP($A69,InsertVoiceSwitchActivateLOG!$I69:$L7052,4,FALSE),"")</f>
        <v>117.2402</v>
      </c>
      <c r="K69" s="1"/>
      <c r="L69" s="56">
        <f>LARGE(InsertTaskDisplayData!$G$17:$G$255,COUNTIF(InsertTaskDisplayData!$G$17:$G$255,"&gt;"&amp;J69)+1)</f>
        <v>116.88549999999999</v>
      </c>
      <c r="M69" t="str">
        <f>INDEX(InsertTaskDisplayData!$A$16:$G$255,MATCH(L69,InsertTaskDisplayData!$G$16:$G$255,0),5)</f>
        <v>TaskC</v>
      </c>
      <c r="N69" t="str">
        <f>InsertVoiceResponsesAndProcTime!B68</f>
        <v>Yes</v>
      </c>
      <c r="O69" s="2">
        <f>InsertVoiceResponsesAndProcTime!C68</f>
        <v>126.40560000000001</v>
      </c>
    </row>
    <row r="70" spans="1:20" x14ac:dyDescent="0.35">
      <c r="A70" s="73">
        <v>55</v>
      </c>
      <c r="B70" s="73"/>
      <c r="C70" s="73" t="str">
        <f>IF(ISERROR(VLOOKUP(A70,InsertVoiceSwitchActivateLOG!I70:L7054,3,FALSE)),"No answer",(VLOOKUP(A70,InsertVoiceSwitchActivateLOG!I70:L7054,3,FALSE)))</f>
        <v>No answer</v>
      </c>
      <c r="D70" s="86">
        <f>SUMIF(InsertVoiceSwitchActivateLOG!A70:A$7000,A70,InsertVoiceSwitchActivateLOG!I70:I$7000)</f>
        <v>0</v>
      </c>
      <c r="E70" s="87">
        <f t="shared" si="1"/>
        <v>-55</v>
      </c>
      <c r="F70" s="88">
        <f t="shared" si="0"/>
        <v>-1</v>
      </c>
      <c r="G70" s="97">
        <f>SUMIFS(InsertVoiceSwitchActivateLOG!M$16:M$6219,InsertVoiceSwitchActivateLOG!A70:A6273,A70)</f>
        <v>619.39999999999884</v>
      </c>
      <c r="H70" s="97">
        <f>COUNTIFS(InsertVoiceSwitchActivateLOG!A$16:A$6219,A70)</f>
        <v>32</v>
      </c>
      <c r="I70" s="89" t="str">
        <f>IFERROR(VLOOKUP($A70,InsertVoiceSwitchActivateLOG!$A56:$E7054,5,FALSE),"")</f>
        <v>TaskC</v>
      </c>
      <c r="J70" s="74" t="str">
        <f>IFERROR(VLOOKUP($A70,InsertVoiceSwitchActivateLOG!$I70:$L7053,4,FALSE),"")</f>
        <v/>
      </c>
      <c r="K70" s="74"/>
      <c r="L70" s="74">
        <f>LARGE(InsertTaskDisplayData!$G$17:$G$255,COUNTIF(InsertTaskDisplayData!$G$17:$G$255,"&gt;"&amp;J70)+1)</f>
        <v>248.0942</v>
      </c>
      <c r="M70" s="48" t="str">
        <f>INDEX(InsertTaskDisplayData!$A$16:$G$255,MATCH(L70,InsertTaskDisplayData!$G$16:$G$255,0),5)</f>
        <v>TaskC</v>
      </c>
      <c r="N70" s="48" t="str">
        <f>InsertVoiceResponsesAndProcTime!B69</f>
        <v>No</v>
      </c>
      <c r="O70" s="75">
        <f>InsertVoiceResponsesAndProcTime!C69</f>
        <v>128.22499999999999</v>
      </c>
      <c r="P70" s="48"/>
      <c r="Q70" s="48"/>
      <c r="R70" s="48"/>
      <c r="S70" s="48"/>
      <c r="T70" s="48"/>
    </row>
    <row r="71" spans="1:20" x14ac:dyDescent="0.35">
      <c r="A71" s="1">
        <v>56</v>
      </c>
      <c r="B71" s="1"/>
      <c r="C71" s="2">
        <f>IF(ISERROR(VLOOKUP(A71,InsertVoiceSwitchActivateLOG!I71:L7055,3,FALSE)),"No answer",(VLOOKUP(A71,InsertVoiceSwitchActivateLOG!I71:L7055,3,FALSE)))</f>
        <v>0.15080000000000002</v>
      </c>
      <c r="D71" s="83">
        <f>SUMIF(InsertVoiceSwitchActivateLOG!A71:A$7000,A71,InsertVoiceSwitchActivateLOG!I71:I$7000)</f>
        <v>56</v>
      </c>
      <c r="E71" s="84">
        <f t="shared" si="1"/>
        <v>0</v>
      </c>
      <c r="F71" s="84" t="str">
        <f t="shared" si="0"/>
        <v/>
      </c>
      <c r="G71" s="96">
        <f>SUMIFS(InsertVoiceSwitchActivateLOG!M$16:M$6219,InsertVoiceSwitchActivateLOG!A71:A6274,A71)</f>
        <v>1343.100000000007</v>
      </c>
      <c r="H71" s="96">
        <f>COUNTIFS(InsertVoiceSwitchActivateLOG!A$16:A$6219,A71)</f>
        <v>52</v>
      </c>
      <c r="I71" s="85" t="str">
        <f>IFERROR(VLOOKUP($A71,InsertVoiceSwitchActivateLOG!$A57:$E7055,5,FALSE),"")</f>
        <v>TaskB</v>
      </c>
      <c r="J71" s="1">
        <f>IFERROR(VLOOKUP($A71,InsertVoiceSwitchActivateLOG!$I71:$L7054,4,FALSE),"")</f>
        <v>121.3793</v>
      </c>
      <c r="K71" s="1"/>
      <c r="L71" s="56">
        <f>LARGE(InsertTaskDisplayData!$G$17:$G$255,COUNTIF(InsertTaskDisplayData!$G$17:$G$255,"&gt;"&amp;J71)+1)</f>
        <v>120.9226</v>
      </c>
      <c r="M71" t="str">
        <f>INDEX(InsertTaskDisplayData!$A$16:$G$255,MATCH(L71,InsertTaskDisplayData!$G$16:$G$255,0),5)</f>
        <v>TaskB</v>
      </c>
      <c r="N71" t="str">
        <f>InsertVoiceResponsesAndProcTime!B70</f>
        <v>Yes</v>
      </c>
      <c r="O71" s="2">
        <f>InsertVoiceResponsesAndProcTime!C70</f>
        <v>130.59100000000001</v>
      </c>
    </row>
    <row r="72" spans="1:20" x14ac:dyDescent="0.35">
      <c r="A72" s="73">
        <v>57</v>
      </c>
      <c r="B72" s="73"/>
      <c r="C72" s="73">
        <f>IF(ISERROR(VLOOKUP(A72,InsertVoiceSwitchActivateLOG!I72:L7056,3,FALSE)),"No answer",(VLOOKUP(A72,InsertVoiceSwitchActivateLOG!I72:L7056,3,FALSE)))</f>
        <v>2.3E-2</v>
      </c>
      <c r="D72" s="86">
        <f>SUMIF(InsertVoiceSwitchActivateLOG!A72:A$7000,A72,InsertVoiceSwitchActivateLOG!I72:I$7000)</f>
        <v>57</v>
      </c>
      <c r="E72" s="87">
        <f t="shared" si="1"/>
        <v>0</v>
      </c>
      <c r="F72" s="88" t="str">
        <f t="shared" si="0"/>
        <v/>
      </c>
      <c r="G72" s="97">
        <f>SUMIFS(InsertVoiceSwitchActivateLOG!M$16:M$6219,InsertVoiceSwitchActivateLOG!A72:A6275,A72)</f>
        <v>1041.2000000000035</v>
      </c>
      <c r="H72" s="97">
        <f>COUNTIFS(InsertVoiceSwitchActivateLOG!A$16:A$6219,A72)</f>
        <v>51</v>
      </c>
      <c r="I72" s="89" t="str">
        <f>IFERROR(VLOOKUP($A72,InsertVoiceSwitchActivateLOG!$A58:$E7056,5,FALSE),"")</f>
        <v>TaskC</v>
      </c>
      <c r="J72" s="74">
        <f>IFERROR(VLOOKUP($A72,InsertVoiceSwitchActivateLOG!$I72:$L7055,4,FALSE),"")</f>
        <v>123.3021</v>
      </c>
      <c r="K72" s="74"/>
      <c r="L72" s="74">
        <f>LARGE(InsertTaskDisplayData!$G$17:$G$255,COUNTIF(InsertTaskDisplayData!$G$17:$G$255,"&gt;"&amp;J72)+1)</f>
        <v>122.94889999999999</v>
      </c>
      <c r="M72" s="48" t="str">
        <f>INDEX(InsertTaskDisplayData!$A$16:$G$255,MATCH(L72,InsertTaskDisplayData!$G$16:$G$255,0),5)</f>
        <v>TaskC</v>
      </c>
      <c r="N72" s="48" t="str">
        <f>InsertVoiceResponsesAndProcTime!B71</f>
        <v>No</v>
      </c>
      <c r="O72" s="75">
        <f>InsertVoiceResponsesAndProcTime!C71</f>
        <v>132.3586</v>
      </c>
      <c r="P72" s="48"/>
      <c r="Q72" s="48"/>
      <c r="R72" s="48"/>
      <c r="S72" s="48"/>
      <c r="T72" s="48"/>
    </row>
    <row r="73" spans="1:20" x14ac:dyDescent="0.35">
      <c r="A73" s="1">
        <v>58</v>
      </c>
      <c r="B73" s="1"/>
      <c r="C73" s="2">
        <f>IF(ISERROR(VLOOKUP(A73,InsertVoiceSwitchActivateLOG!I73:L7057,3,FALSE)),"No answer",(VLOOKUP(A73,InsertVoiceSwitchActivateLOG!I73:L7057,3,FALSE)))</f>
        <v>0.12440000000000001</v>
      </c>
      <c r="D73" s="83">
        <f>SUMIF(InsertVoiceSwitchActivateLOG!A73:A$7000,A73,InsertVoiceSwitchActivateLOG!I73:I$7000)</f>
        <v>58</v>
      </c>
      <c r="E73" s="84">
        <f t="shared" si="1"/>
        <v>0</v>
      </c>
      <c r="F73" s="84" t="str">
        <f t="shared" si="0"/>
        <v/>
      </c>
      <c r="G73" s="96">
        <f>SUMIFS(InsertVoiceSwitchActivateLOG!M$16:M$6219,InsertVoiceSwitchActivateLOG!A73:A6276,A73)</f>
        <v>995.19999999999698</v>
      </c>
      <c r="H73" s="96">
        <f>COUNTIFS(InsertVoiceSwitchActivateLOG!A$16:A$6219,A73)</f>
        <v>51</v>
      </c>
      <c r="I73" s="85" t="str">
        <f>IFERROR(VLOOKUP($A73,InsertVoiceSwitchActivateLOG!$A59:$E7057,5,FALSE),"")</f>
        <v>TaskC</v>
      </c>
      <c r="J73" s="1">
        <f>IFERROR(VLOOKUP($A73,InsertVoiceSwitchActivateLOG!$I73:$L7056,4,FALSE),"")</f>
        <v>125.30419999999999</v>
      </c>
      <c r="K73" s="1"/>
      <c r="L73" s="56">
        <f>LARGE(InsertTaskDisplayData!$G$17:$G$255,COUNTIF(InsertTaskDisplayData!$G$17:$G$255,"&gt;"&amp;J73)+1)</f>
        <v>124.97</v>
      </c>
      <c r="M73" t="str">
        <f>INDEX(InsertTaskDisplayData!$A$16:$G$255,MATCH(L73,InsertTaskDisplayData!$G$16:$G$255,0),5)</f>
        <v>TaskC</v>
      </c>
      <c r="N73" t="str">
        <f>InsertVoiceResponsesAndProcTime!B72</f>
        <v>Yes</v>
      </c>
      <c r="O73" s="2">
        <f>InsertVoiceResponsesAndProcTime!C72</f>
        <v>134.6121</v>
      </c>
    </row>
    <row r="74" spans="1:20" x14ac:dyDescent="0.35">
      <c r="A74" s="73">
        <v>59</v>
      </c>
      <c r="B74" s="73"/>
      <c r="C74" s="73">
        <f>IF(ISERROR(VLOOKUP(A74,InsertVoiceSwitchActivateLOG!I74:L7058,3,FALSE)),"No answer",(VLOOKUP(A74,InsertVoiceSwitchActivateLOG!I74:L7058,3,FALSE)))</f>
        <v>1.7499999999999998E-2</v>
      </c>
      <c r="D74" s="86">
        <f>SUMIF(InsertVoiceSwitchActivateLOG!A74:A$7000,A74,InsertVoiceSwitchActivateLOG!I74:I$7000)</f>
        <v>59</v>
      </c>
      <c r="E74" s="87">
        <f t="shared" si="1"/>
        <v>0</v>
      </c>
      <c r="F74" s="88" t="str">
        <f t="shared" si="0"/>
        <v/>
      </c>
      <c r="G74" s="97">
        <f>SUMIFS(InsertVoiceSwitchActivateLOG!M$16:M$6219,InsertVoiceSwitchActivateLOG!A74:A6277,A74)</f>
        <v>881.99999999999079</v>
      </c>
      <c r="H74" s="97">
        <f>COUNTIFS(InsertVoiceSwitchActivateLOG!A$16:A$6219,A74)</f>
        <v>46</v>
      </c>
      <c r="I74" s="89" t="str">
        <f>IFERROR(VLOOKUP($A74,InsertVoiceSwitchActivateLOG!$A60:$E7058,5,FALSE),"")</f>
        <v>TaskC</v>
      </c>
      <c r="J74" s="74">
        <f>IFERROR(VLOOKUP($A74,InsertVoiceSwitchActivateLOG!$I74:$L7057,4,FALSE),"")</f>
        <v>127.3438</v>
      </c>
      <c r="K74" s="74"/>
      <c r="L74" s="74">
        <f>LARGE(InsertTaskDisplayData!$G$17:$G$255,COUNTIF(InsertTaskDisplayData!$G$17:$G$255,"&gt;"&amp;J74)+1)</f>
        <v>126.9863</v>
      </c>
      <c r="M74" s="48" t="str">
        <f>INDEX(InsertTaskDisplayData!$A$16:$G$255,MATCH(L74,InsertTaskDisplayData!$G$16:$G$255,0),5)</f>
        <v>TaskC</v>
      </c>
      <c r="N74" s="48" t="str">
        <f>InsertVoiceResponsesAndProcTime!B73</f>
        <v>No</v>
      </c>
      <c r="O74" s="75">
        <f>InsertVoiceResponsesAndProcTime!C73</f>
        <v>136.3331</v>
      </c>
      <c r="P74" s="48"/>
      <c r="Q74" s="48"/>
      <c r="R74" s="48"/>
      <c r="S74" s="48"/>
      <c r="T74" s="48"/>
    </row>
    <row r="75" spans="1:20" x14ac:dyDescent="0.35">
      <c r="A75" s="1">
        <v>60</v>
      </c>
      <c r="B75" s="1"/>
      <c r="C75" s="2">
        <f>IF(ISERROR(VLOOKUP(A75,InsertVoiceSwitchActivateLOG!I75:L7059,3,FALSE)),"No answer",(VLOOKUP(A75,InsertVoiceSwitchActivateLOG!I75:L7059,3,FALSE)))</f>
        <v>8.4999999999999992E-2</v>
      </c>
      <c r="D75" s="83">
        <f>SUMIF(InsertVoiceSwitchActivateLOG!A75:A$7000,A75,InsertVoiceSwitchActivateLOG!I75:I$7000)</f>
        <v>60</v>
      </c>
      <c r="E75" s="84">
        <f t="shared" si="1"/>
        <v>0</v>
      </c>
      <c r="F75" s="84" t="str">
        <f t="shared" si="0"/>
        <v/>
      </c>
      <c r="G75" s="96">
        <f>SUMIFS(InsertVoiceSwitchActivateLOG!M$16:M$6219,InsertVoiceSwitchActivateLOG!A75:A6278,A75)</f>
        <v>891.40000000000441</v>
      </c>
      <c r="H75" s="96">
        <f>COUNTIFS(InsertVoiceSwitchActivateLOG!A$16:A$6219,A75)</f>
        <v>42</v>
      </c>
      <c r="I75" s="85" t="str">
        <f>IFERROR(VLOOKUP($A75,InsertVoiceSwitchActivateLOG!$A61:$E7059,5,FALSE),"")</f>
        <v>TaskB</v>
      </c>
      <c r="J75" s="1">
        <f>IFERROR(VLOOKUP($A75,InsertVoiceSwitchActivateLOG!$I75:$L7058,4,FALSE),"")</f>
        <v>129.4281</v>
      </c>
      <c r="K75" s="1"/>
      <c r="L75" s="56">
        <f>LARGE(InsertTaskDisplayData!$G$17:$G$255,COUNTIF(InsertTaskDisplayData!$G$17:$G$255,"&gt;"&amp;J75)+1)</f>
        <v>129.01820000000001</v>
      </c>
      <c r="M75" t="str">
        <f>INDEX(InsertTaskDisplayData!$A$16:$G$255,MATCH(L75,InsertTaskDisplayData!$G$16:$G$255,0),5)</f>
        <v>TaskB</v>
      </c>
      <c r="N75" t="str">
        <f>InsertVoiceResponsesAndProcTime!B74</f>
        <v>Yes</v>
      </c>
      <c r="O75" s="2">
        <f>InsertVoiceResponsesAndProcTime!C74</f>
        <v>138.631</v>
      </c>
    </row>
    <row r="76" spans="1:20" x14ac:dyDescent="0.35">
      <c r="A76" s="73">
        <v>61</v>
      </c>
      <c r="B76" s="73"/>
      <c r="C76" s="73">
        <f>IF(ISERROR(VLOOKUP(A76,InsertVoiceSwitchActivateLOG!I76:L7060,3,FALSE)),"No answer",(VLOOKUP(A76,InsertVoiceSwitchActivateLOG!I76:L7060,3,FALSE)))</f>
        <v>2.9399999999999996E-2</v>
      </c>
      <c r="D76" s="86">
        <f>SUMIF(InsertVoiceSwitchActivateLOG!A76:A$7000,A76,InsertVoiceSwitchActivateLOG!I76:I$7000)</f>
        <v>61</v>
      </c>
      <c r="E76" s="87">
        <f t="shared" si="1"/>
        <v>0</v>
      </c>
      <c r="F76" s="88" t="str">
        <f t="shared" si="0"/>
        <v/>
      </c>
      <c r="G76" s="97">
        <f>SUMIFS(InsertVoiceSwitchActivateLOG!M$16:M$6219,InsertVoiceSwitchActivateLOG!A76:A6279,A76)</f>
        <v>877.59999999998684</v>
      </c>
      <c r="H76" s="97">
        <f>COUNTIFS(InsertVoiceSwitchActivateLOG!A$16:A$6219,A76)</f>
        <v>37</v>
      </c>
      <c r="I76" s="89" t="str">
        <f>IFERROR(VLOOKUP($A76,InsertVoiceSwitchActivateLOG!$A62:$E7060,5,FALSE),"")</f>
        <v>TaskA</v>
      </c>
      <c r="J76" s="74">
        <f>IFERROR(VLOOKUP($A76,InsertVoiceSwitchActivateLOG!$I76:$L7059,4,FALSE),"")</f>
        <v>131.46129999999999</v>
      </c>
      <c r="K76" s="74"/>
      <c r="L76" s="74">
        <f>LARGE(InsertTaskDisplayData!$G$17:$G$255,COUNTIF(InsertTaskDisplayData!$G$17:$G$255,"&gt;"&amp;J76)+1)</f>
        <v>131.04349999999999</v>
      </c>
      <c r="M76" s="48" t="str">
        <f>INDEX(InsertTaskDisplayData!$A$16:$G$255,MATCH(L76,InsertTaskDisplayData!$G$16:$G$255,0),5)</f>
        <v>TaskA</v>
      </c>
      <c r="N76" s="48" t="str">
        <f>InsertVoiceResponsesAndProcTime!B75</f>
        <v>No</v>
      </c>
      <c r="O76" s="75">
        <f>InsertVoiceResponsesAndProcTime!C75</f>
        <v>140.41720000000001</v>
      </c>
      <c r="P76" s="48"/>
      <c r="Q76" s="48"/>
      <c r="R76" s="48"/>
      <c r="S76" s="48"/>
      <c r="T76" s="48"/>
    </row>
    <row r="77" spans="1:20" x14ac:dyDescent="0.35">
      <c r="A77" s="1">
        <v>62</v>
      </c>
      <c r="B77" s="1"/>
      <c r="C77" s="2">
        <f>IF(ISERROR(VLOOKUP(A77,InsertVoiceSwitchActivateLOG!I77:L7061,3,FALSE)),"No answer",(VLOOKUP(A77,InsertVoiceSwitchActivateLOG!I77:L7061,3,FALSE)))</f>
        <v>0.12380000000000002</v>
      </c>
      <c r="D77" s="83">
        <f>SUMIF(InsertVoiceSwitchActivateLOG!A77:A$7000,A77,InsertVoiceSwitchActivateLOG!I77:I$7000)</f>
        <v>62</v>
      </c>
      <c r="E77" s="84">
        <f t="shared" si="1"/>
        <v>0</v>
      </c>
      <c r="F77" s="84" t="str">
        <f t="shared" si="0"/>
        <v/>
      </c>
      <c r="G77" s="96">
        <f>SUMIFS(InsertVoiceSwitchActivateLOG!M$16:M$6219,InsertVoiceSwitchActivateLOG!A77:A6280,A77)</f>
        <v>1282.6999999999771</v>
      </c>
      <c r="H77" s="96">
        <f>COUNTIFS(InsertVoiceSwitchActivateLOG!A$16:A$6219,A77)</f>
        <v>52</v>
      </c>
      <c r="I77" s="85" t="str">
        <f>IFERROR(VLOOKUP($A77,InsertVoiceSwitchActivateLOG!$A63:$E7061,5,FALSE),"")</f>
        <v>TaskD</v>
      </c>
      <c r="J77" s="1">
        <f>IFERROR(VLOOKUP($A77,InsertVoiceSwitchActivateLOG!$I77:$L7060,4,FALSE),"")</f>
        <v>133.43039999999999</v>
      </c>
      <c r="K77" s="1"/>
      <c r="L77" s="56">
        <f>LARGE(InsertTaskDisplayData!$G$17:$G$255,COUNTIF(InsertTaskDisplayData!$G$17:$G$255,"&gt;"&amp;J77)+1)</f>
        <v>133.05340000000001</v>
      </c>
      <c r="M77" t="str">
        <f>INDEX(InsertTaskDisplayData!$A$16:$G$255,MATCH(L77,InsertTaskDisplayData!$G$16:$G$255,0),5)</f>
        <v>TaskD</v>
      </c>
      <c r="N77" t="str">
        <f>InsertVoiceResponsesAndProcTime!B76</f>
        <v>Yes</v>
      </c>
      <c r="O77" s="2">
        <f>InsertVoiceResponsesAndProcTime!C76</f>
        <v>142.71719999999999</v>
      </c>
    </row>
    <row r="78" spans="1:20" x14ac:dyDescent="0.35">
      <c r="A78" s="73">
        <v>63</v>
      </c>
      <c r="B78" s="73"/>
      <c r="C78" s="73">
        <f>IF(ISERROR(VLOOKUP(A78,InsertVoiceSwitchActivateLOG!I78:L7062,3,FALSE)),"No answer",(VLOOKUP(A78,InsertVoiceSwitchActivateLOG!I78:L7062,3,FALSE)))</f>
        <v>3.5700000000000003E-2</v>
      </c>
      <c r="D78" s="86">
        <f>SUMIF(InsertVoiceSwitchActivateLOG!A78:A$7000,A78,InsertVoiceSwitchActivateLOG!I78:I$7000)</f>
        <v>63</v>
      </c>
      <c r="E78" s="87">
        <f t="shared" si="1"/>
        <v>0</v>
      </c>
      <c r="F78" s="88" t="str">
        <f t="shared" si="0"/>
        <v/>
      </c>
      <c r="G78" s="97">
        <f>SUMIFS(InsertVoiceSwitchActivateLOG!M$16:M$6219,InsertVoiceSwitchActivateLOG!A78:A6281,A78)</f>
        <v>1022.2999999999729</v>
      </c>
      <c r="H78" s="97">
        <f>COUNTIFS(InsertVoiceSwitchActivateLOG!A$16:A$6219,A78)</f>
        <v>51</v>
      </c>
      <c r="I78" s="89" t="str">
        <f>IFERROR(VLOOKUP($A78,InsertVoiceSwitchActivateLOG!$A64:$E7062,5,FALSE),"")</f>
        <v>TaskD</v>
      </c>
      <c r="J78" s="74">
        <f>IFERROR(VLOOKUP($A78,InsertVoiceSwitchActivateLOG!$I78:$L7061,4,FALSE),"")</f>
        <v>135.41820000000001</v>
      </c>
      <c r="K78" s="74"/>
      <c r="L78" s="74">
        <f>LARGE(InsertTaskDisplayData!$G$17:$G$255,COUNTIF(InsertTaskDisplayData!$G$17:$G$255,"&gt;"&amp;J78)+1)</f>
        <v>135.06139999999999</v>
      </c>
      <c r="M78" s="48" t="str">
        <f>INDEX(InsertTaskDisplayData!$A$16:$G$255,MATCH(L78,InsertTaskDisplayData!$G$16:$G$255,0),5)</f>
        <v>TaskD</v>
      </c>
      <c r="N78" s="48" t="str">
        <f>InsertVoiceResponsesAndProcTime!B77</f>
        <v>No</v>
      </c>
      <c r="O78" s="75">
        <f>InsertVoiceResponsesAndProcTime!C77</f>
        <v>144.45429999999999</v>
      </c>
      <c r="P78" s="48"/>
      <c r="Q78" s="48"/>
      <c r="R78" s="48"/>
      <c r="S78" s="48"/>
      <c r="T78" s="48"/>
    </row>
    <row r="79" spans="1:20" x14ac:dyDescent="0.35">
      <c r="A79" s="1">
        <v>64</v>
      </c>
      <c r="B79" s="1"/>
      <c r="C79" s="2">
        <f>IF(ISERROR(VLOOKUP(A79,InsertVoiceSwitchActivateLOG!I79:L7063,3,FALSE)),"No answer",(VLOOKUP(A79,InsertVoiceSwitchActivateLOG!I79:L7063,3,FALSE)))</f>
        <v>7.4699999999999989E-2</v>
      </c>
      <c r="D79" s="83">
        <f>SUMIF(InsertVoiceSwitchActivateLOG!A79:A$7000,A79,InsertVoiceSwitchActivateLOG!I79:I$7000)</f>
        <v>64</v>
      </c>
      <c r="E79" s="84">
        <f t="shared" si="1"/>
        <v>0</v>
      </c>
      <c r="F79" s="84" t="str">
        <f t="shared" si="0"/>
        <v/>
      </c>
      <c r="G79" s="96">
        <f>SUMIFS(InsertVoiceSwitchActivateLOG!M$16:M$6219,InsertVoiceSwitchActivateLOG!A79:A6282,A79)</f>
        <v>953.90000000000441</v>
      </c>
      <c r="H79" s="96">
        <f>COUNTIFS(InsertVoiceSwitchActivateLOG!A$16:A$6219,A79)</f>
        <v>50</v>
      </c>
      <c r="I79" s="85" t="str">
        <f>IFERROR(VLOOKUP($A79,InsertVoiceSwitchActivateLOG!$A65:$E7063,5,FALSE),"")</f>
        <v>TaskB</v>
      </c>
      <c r="J79" s="1">
        <f>IFERROR(VLOOKUP($A79,InsertVoiceSwitchActivateLOG!$I79:$L7062,4,FALSE),"")</f>
        <v>137.45230000000001</v>
      </c>
      <c r="K79" s="1"/>
      <c r="L79" s="56">
        <f>LARGE(InsertTaskDisplayData!$G$17:$G$255,COUNTIF(InsertTaskDisplayData!$G$17:$G$255,"&gt;"&amp;J79)+1)</f>
        <v>137.09049999999999</v>
      </c>
      <c r="M79" t="str">
        <f>INDEX(InsertTaskDisplayData!$A$16:$G$255,MATCH(L79,InsertTaskDisplayData!$G$16:$G$255,0),5)</f>
        <v>TaskB</v>
      </c>
      <c r="N79" t="str">
        <f>InsertVoiceResponsesAndProcTime!B78</f>
        <v>Yes</v>
      </c>
      <c r="O79" s="2">
        <f>InsertVoiceResponsesAndProcTime!C78</f>
        <v>146.7439</v>
      </c>
    </row>
    <row r="80" spans="1:20" x14ac:dyDescent="0.35">
      <c r="A80" s="73">
        <v>65</v>
      </c>
      <c r="B80" s="73"/>
      <c r="C80" s="73">
        <f>IF(ISERROR(VLOOKUP(A80,InsertVoiceSwitchActivateLOG!I80:L7064,3,FALSE)),"No answer",(VLOOKUP(A80,InsertVoiceSwitchActivateLOG!I80:L7064,3,FALSE)))</f>
        <v>2.69E-2</v>
      </c>
      <c r="D80" s="86">
        <f>SUMIF(InsertVoiceSwitchActivateLOG!A80:A$7000,A80,InsertVoiceSwitchActivateLOG!I80:I$7000)</f>
        <v>65</v>
      </c>
      <c r="E80" s="87">
        <f t="shared" si="1"/>
        <v>0</v>
      </c>
      <c r="F80" s="88" t="str">
        <f t="shared" si="0"/>
        <v/>
      </c>
      <c r="G80" s="97">
        <f>SUMIFS(InsertVoiceSwitchActivateLOG!M$16:M$6219,InsertVoiceSwitchActivateLOG!A80:A6283,A80)</f>
        <v>1004.5000000000073</v>
      </c>
      <c r="H80" s="97">
        <f>COUNTIFS(InsertVoiceSwitchActivateLOG!A$16:A$6219,A80)</f>
        <v>50</v>
      </c>
      <c r="I80" s="89" t="str">
        <f>IFERROR(VLOOKUP($A80,InsertVoiceSwitchActivateLOG!$A66:$E7064,5,FALSE),"")</f>
        <v>TaskB</v>
      </c>
      <c r="J80" s="74">
        <f>IFERROR(VLOOKUP($A80,InsertVoiceSwitchActivateLOG!$I80:$L7063,4,FALSE),"")</f>
        <v>139.47980000000001</v>
      </c>
      <c r="K80" s="74"/>
      <c r="L80" s="74">
        <f>LARGE(InsertTaskDisplayData!$G$17:$G$255,COUNTIF(InsertTaskDisplayData!$G$17:$G$255,"&gt;"&amp;J80)+1)</f>
        <v>139.11320000000001</v>
      </c>
      <c r="M80" s="48" t="str">
        <f>INDEX(InsertTaskDisplayData!$A$16:$G$255,MATCH(L80,InsertTaskDisplayData!$G$16:$G$255,0),5)</f>
        <v>TaskB</v>
      </c>
      <c r="N80" s="48" t="str">
        <f>InsertVoiceResponsesAndProcTime!B79</f>
        <v>No</v>
      </c>
      <c r="O80" s="75">
        <f>InsertVoiceResponsesAndProcTime!C79</f>
        <v>148.40430000000001</v>
      </c>
      <c r="P80" s="48"/>
      <c r="Q80" s="48"/>
      <c r="R80" s="48"/>
      <c r="S80" s="48"/>
      <c r="T80" s="48"/>
    </row>
    <row r="81" spans="1:20" x14ac:dyDescent="0.35">
      <c r="A81" s="1">
        <v>66</v>
      </c>
      <c r="B81" s="1"/>
      <c r="C81" s="2">
        <f>IF(ISERROR(VLOOKUP(A81,InsertVoiceSwitchActivateLOG!I81:L7065,3,FALSE)),"No answer",(VLOOKUP(A81,InsertVoiceSwitchActivateLOG!I81:L7065,3,FALSE)))</f>
        <v>0.10070000000000001</v>
      </c>
      <c r="D81" s="83">
        <f>SUMIF(InsertVoiceSwitchActivateLOG!A81:A$7000,A81,InsertVoiceSwitchActivateLOG!I81:I$7000)</f>
        <v>66</v>
      </c>
      <c r="E81" s="84">
        <f t="shared" si="1"/>
        <v>0</v>
      </c>
      <c r="F81" s="84" t="str">
        <f t="shared" si="0"/>
        <v/>
      </c>
      <c r="G81" s="96">
        <f>SUMIFS(InsertVoiceSwitchActivateLOG!M$16:M$6219,InsertVoiceSwitchActivateLOG!A81:A6284,A81)</f>
        <v>999.69999999999004</v>
      </c>
      <c r="H81" s="96">
        <f>COUNTIFS(InsertVoiceSwitchActivateLOG!A$16:A$6219,A81)</f>
        <v>50</v>
      </c>
      <c r="I81" s="85" t="str">
        <f>IFERROR(VLOOKUP($A81,InsertVoiceSwitchActivateLOG!$A67:$E7065,5,FALSE),"")</f>
        <v>TaskA</v>
      </c>
      <c r="J81" s="1">
        <f>IFERROR(VLOOKUP($A81,InsertVoiceSwitchActivateLOG!$I81:$L7064,4,FALSE),"")</f>
        <v>141.56569999999999</v>
      </c>
      <c r="K81" s="1"/>
      <c r="L81" s="56">
        <f>LARGE(InsertTaskDisplayData!$G$17:$G$255,COUNTIF(InsertTaskDisplayData!$G$17:$G$255,"&gt;"&amp;J81)+1)</f>
        <v>141.13650000000001</v>
      </c>
      <c r="M81" t="str">
        <f>INDEX(InsertTaskDisplayData!$A$16:$G$255,MATCH(L81,InsertTaskDisplayData!$G$16:$G$255,0),5)</f>
        <v>TaskA</v>
      </c>
      <c r="N81" t="str">
        <f>InsertVoiceResponsesAndProcTime!B80</f>
        <v>Yes</v>
      </c>
      <c r="O81" s="2">
        <f>InsertVoiceResponsesAndProcTime!C80</f>
        <v>150.68430000000001</v>
      </c>
    </row>
    <row r="82" spans="1:20" x14ac:dyDescent="0.35">
      <c r="A82" s="73">
        <v>67</v>
      </c>
      <c r="B82" s="73"/>
      <c r="C82" s="73">
        <f>IF(ISERROR(VLOOKUP(A82,InsertVoiceSwitchActivateLOG!I82:L7066,3,FALSE)),"No answer",(VLOOKUP(A82,InsertVoiceSwitchActivateLOG!I82:L7066,3,FALSE)))</f>
        <v>2.2800000000000001E-2</v>
      </c>
      <c r="D82" s="86">
        <f>SUMIF(InsertVoiceSwitchActivateLOG!A82:A$7000,A82,InsertVoiceSwitchActivateLOG!I82:I$7000)</f>
        <v>67</v>
      </c>
      <c r="E82" s="87">
        <f t="shared" si="1"/>
        <v>0</v>
      </c>
      <c r="F82" s="88" t="str">
        <f t="shared" ref="F82:F135" si="2">IF(D82&lt;A82,-1,IF(D82&gt;A82,1,""))</f>
        <v/>
      </c>
      <c r="G82" s="97">
        <f>SUMIFS(InsertVoiceSwitchActivateLOG!M$16:M$6219,InsertVoiceSwitchActivateLOG!A82:A6285,A82)</f>
        <v>971.69999999999845</v>
      </c>
      <c r="H82" s="97">
        <f>COUNTIFS(InsertVoiceSwitchActivateLOG!A$16:A$6219,A82)</f>
        <v>50</v>
      </c>
      <c r="I82" s="89" t="str">
        <f>IFERROR(VLOOKUP($A82,InsertVoiceSwitchActivateLOG!$A68:$E7066,5,FALSE),"")</f>
        <v>TaskA</v>
      </c>
      <c r="J82" s="74">
        <f>IFERROR(VLOOKUP($A82,InsertVoiceSwitchActivateLOG!$I82:$L7065,4,FALSE),"")</f>
        <v>143.5385</v>
      </c>
      <c r="K82" s="74"/>
      <c r="L82" s="74">
        <f>LARGE(InsertTaskDisplayData!$G$17:$G$255,COUNTIF(InsertTaskDisplayData!$G$17:$G$255,"&gt;"&amp;J82)+1)</f>
        <v>143.1602</v>
      </c>
      <c r="M82" s="48" t="str">
        <f>INDEX(InsertTaskDisplayData!$A$16:$G$255,MATCH(L82,InsertTaskDisplayData!$G$16:$G$255,0),5)</f>
        <v>TaskA</v>
      </c>
      <c r="N82" s="48" t="str">
        <f>InsertVoiceResponsesAndProcTime!B81</f>
        <v>No</v>
      </c>
      <c r="O82" s="75">
        <f>InsertVoiceResponsesAndProcTime!C81</f>
        <v>152.56630000000001</v>
      </c>
      <c r="P82" s="48"/>
      <c r="Q82" s="48"/>
      <c r="R82" s="48"/>
      <c r="S82" s="48"/>
      <c r="T82" s="48"/>
    </row>
    <row r="83" spans="1:20" x14ac:dyDescent="0.35">
      <c r="A83" s="1">
        <v>68</v>
      </c>
      <c r="B83" s="1"/>
      <c r="C83" s="2">
        <f>IF(ISERROR(VLOOKUP(A83,InsertVoiceSwitchActivateLOG!I83:L7067,3,FALSE)),"No answer",(VLOOKUP(A83,InsertVoiceSwitchActivateLOG!I83:L7067,3,FALSE)))</f>
        <v>8.7800000000000003E-2</v>
      </c>
      <c r="D83" s="83">
        <f>SUMIF(InsertVoiceSwitchActivateLOG!A83:A$7000,A83,InsertVoiceSwitchActivateLOG!I83:I$7000)</f>
        <v>68</v>
      </c>
      <c r="E83" s="84">
        <f t="shared" ref="E83:E135" si="3">D83-A83</f>
        <v>0</v>
      </c>
      <c r="F83" s="84" t="str">
        <f t="shared" si="2"/>
        <v/>
      </c>
      <c r="G83" s="96">
        <f>SUMIFS(InsertVoiceSwitchActivateLOG!M$16:M$6219,InsertVoiceSwitchActivateLOG!A83:A6286,A83)</f>
        <v>1027.6000000000067</v>
      </c>
      <c r="H83" s="96">
        <f>COUNTIFS(InsertVoiceSwitchActivateLOG!A$16:A$6219,A83)</f>
        <v>51</v>
      </c>
      <c r="I83" s="85" t="str">
        <f>IFERROR(VLOOKUP($A83,InsertVoiceSwitchActivateLOG!$A69:$E7067,5,FALSE),"")</f>
        <v>TaskB</v>
      </c>
      <c r="J83" s="1">
        <f>IFERROR(VLOOKUP($A83,InsertVoiceSwitchActivateLOG!$I83:$L7066,4,FALSE),"")</f>
        <v>145.58449999999999</v>
      </c>
      <c r="K83" s="1"/>
      <c r="L83" s="56">
        <f>LARGE(InsertTaskDisplayData!$G$17:$G$255,COUNTIF(InsertTaskDisplayData!$G$17:$G$255,"&gt;"&amp;J83)+1)</f>
        <v>145.1764</v>
      </c>
      <c r="M83" t="str">
        <f>INDEX(InsertTaskDisplayData!$A$16:$G$255,MATCH(L83,InsertTaskDisplayData!$G$16:$G$255,0),5)</f>
        <v>TaskB</v>
      </c>
      <c r="N83" t="str">
        <f>InsertVoiceResponsesAndProcTime!B82</f>
        <v>Yes</v>
      </c>
      <c r="O83" s="2">
        <f>InsertVoiceResponsesAndProcTime!C82</f>
        <v>154.80959999999999</v>
      </c>
    </row>
    <row r="84" spans="1:20" x14ac:dyDescent="0.35">
      <c r="A84" s="73">
        <v>69</v>
      </c>
      <c r="B84" s="73"/>
      <c r="C84" s="73">
        <f>IF(ISERROR(VLOOKUP(A84,InsertVoiceSwitchActivateLOG!I84:L7068,3,FALSE)),"No answer",(VLOOKUP(A84,InsertVoiceSwitchActivateLOG!I84:L7068,3,FALSE)))</f>
        <v>1.4399999999999998E-2</v>
      </c>
      <c r="D84" s="86">
        <f>SUMIF(InsertVoiceSwitchActivateLOG!A84:A$7000,A84,InsertVoiceSwitchActivateLOG!I84:I$7000)</f>
        <v>69</v>
      </c>
      <c r="E84" s="87">
        <f t="shared" si="3"/>
        <v>0</v>
      </c>
      <c r="F84" s="88" t="str">
        <f t="shared" si="2"/>
        <v/>
      </c>
      <c r="G84" s="97">
        <f>SUMIFS(InsertVoiceSwitchActivateLOG!M$16:M$6219,InsertVoiceSwitchActivateLOG!A84:A6287,A84)</f>
        <v>997.50000000000227</v>
      </c>
      <c r="H84" s="97">
        <f>COUNTIFS(InsertVoiceSwitchActivateLOG!A$16:A$6219,A84)</f>
        <v>51</v>
      </c>
      <c r="I84" s="89" t="str">
        <f>IFERROR(VLOOKUP($A84,InsertVoiceSwitchActivateLOG!$A70:$E7068,5,FALSE),"")</f>
        <v>TaskA</v>
      </c>
      <c r="J84" s="74">
        <f>IFERROR(VLOOKUP($A84,InsertVoiceSwitchActivateLOG!$I84:$L7067,4,FALSE),"")</f>
        <v>147.51589999999999</v>
      </c>
      <c r="K84" s="74"/>
      <c r="L84" s="74">
        <f>LARGE(InsertTaskDisplayData!$G$17:$G$255,COUNTIF(InsertTaskDisplayData!$G$17:$G$255,"&gt;"&amp;J84)+1)</f>
        <v>147.19130000000001</v>
      </c>
      <c r="M84" s="48" t="str">
        <f>INDEX(InsertTaskDisplayData!$A$16:$G$255,MATCH(L84,InsertTaskDisplayData!$G$16:$G$255,0),5)</f>
        <v>TaskA</v>
      </c>
      <c r="N84" s="48" t="str">
        <f>InsertVoiceResponsesAndProcTime!B83</f>
        <v>No</v>
      </c>
      <c r="O84" s="75">
        <f>InsertVoiceResponsesAndProcTime!C83</f>
        <v>156.49629999999999</v>
      </c>
      <c r="P84" s="48"/>
      <c r="Q84" s="48"/>
      <c r="R84" s="48"/>
      <c r="S84" s="48"/>
      <c r="T84" s="48"/>
    </row>
    <row r="85" spans="1:20" x14ac:dyDescent="0.35">
      <c r="A85" s="1">
        <v>70</v>
      </c>
      <c r="B85" s="1"/>
      <c r="C85" s="2">
        <f>IF(ISERROR(VLOOKUP(A85,InsertVoiceSwitchActivateLOG!I85:L7069,3,FALSE)),"No answer",(VLOOKUP(A85,InsertVoiceSwitchActivateLOG!I85:L7069,3,FALSE)))</f>
        <v>5.6399999999999999E-2</v>
      </c>
      <c r="D85" s="83">
        <f>SUMIF(InsertVoiceSwitchActivateLOG!A85:A$7000,A85,InsertVoiceSwitchActivateLOG!I85:I$7000)</f>
        <v>70</v>
      </c>
      <c r="E85" s="84">
        <f t="shared" si="3"/>
        <v>0</v>
      </c>
      <c r="F85" s="84" t="str">
        <f t="shared" si="2"/>
        <v/>
      </c>
      <c r="G85" s="96">
        <f>SUMIFS(InsertVoiceSwitchActivateLOG!M$16:M$6219,InsertVoiceSwitchActivateLOG!A85:A6288,A85)</f>
        <v>790.90000000002192</v>
      </c>
      <c r="H85" s="96">
        <f>COUNTIFS(InsertVoiceSwitchActivateLOG!A$16:A$6219,A85)</f>
        <v>42</v>
      </c>
      <c r="I85" s="85" t="str">
        <f>IFERROR(VLOOKUP($A85,InsertVoiceSwitchActivateLOG!$A71:$E7069,5,FALSE),"")</f>
        <v>TaskC</v>
      </c>
      <c r="J85" s="1">
        <f>IFERROR(VLOOKUP($A85,InsertVoiceSwitchActivateLOG!$I85:$L7068,4,FALSE),"")</f>
        <v>149.5496</v>
      </c>
      <c r="K85" s="1"/>
      <c r="L85" s="56">
        <f>LARGE(InsertTaskDisplayData!$G$17:$G$255,COUNTIF(InsertTaskDisplayData!$G$17:$G$255,"&gt;"&amp;J85)+1)</f>
        <v>149.2054</v>
      </c>
      <c r="M85" t="str">
        <f>INDEX(InsertTaskDisplayData!$A$16:$G$255,MATCH(L85,InsertTaskDisplayData!$G$16:$G$255,0),5)</f>
        <v>TaskC</v>
      </c>
      <c r="N85" t="str">
        <f>InsertVoiceResponsesAndProcTime!B84</f>
        <v>Yes</v>
      </c>
      <c r="O85" s="2">
        <f>InsertVoiceResponsesAndProcTime!C84</f>
        <v>158.70419999999999</v>
      </c>
    </row>
    <row r="86" spans="1:20" x14ac:dyDescent="0.35">
      <c r="A86" s="73">
        <v>71</v>
      </c>
      <c r="B86" s="73"/>
      <c r="C86" s="73">
        <f>IF(ISERROR(VLOOKUP(A86,InsertVoiceSwitchActivateLOG!I86:L7070,3,FALSE)),"No answer",(VLOOKUP(A86,InsertVoiceSwitchActivateLOG!I86:L7070,3,FALSE)))</f>
        <v>1.9500000000000003E-2</v>
      </c>
      <c r="D86" s="86">
        <f>SUMIF(InsertVoiceSwitchActivateLOG!A86:A$7000,A86,InsertVoiceSwitchActivateLOG!I86:I$7000)</f>
        <v>71</v>
      </c>
      <c r="E86" s="87">
        <f t="shared" si="3"/>
        <v>0</v>
      </c>
      <c r="F86" s="88" t="str">
        <f t="shared" si="2"/>
        <v/>
      </c>
      <c r="G86" s="97">
        <f>SUMIFS(InsertVoiceSwitchActivateLOG!M$16:M$6219,InsertVoiceSwitchActivateLOG!A86:A6289,A86)</f>
        <v>1071.3999999999828</v>
      </c>
      <c r="H86" s="97">
        <f>COUNTIFS(InsertVoiceSwitchActivateLOG!A$16:A$6219,A86)</f>
        <v>50</v>
      </c>
      <c r="I86" s="89" t="str">
        <f>IFERROR(VLOOKUP($A86,InsertVoiceSwitchActivateLOG!$A72:$E7070,5,FALSE),"")</f>
        <v>TaskA</v>
      </c>
      <c r="J86" s="74">
        <f>IFERROR(VLOOKUP($A86,InsertVoiceSwitchActivateLOG!$I86:$L7069,4,FALSE),"")</f>
        <v>151.64349999999999</v>
      </c>
      <c r="K86" s="74"/>
      <c r="L86" s="74">
        <f>LARGE(InsertTaskDisplayData!$G$17:$G$255,COUNTIF(InsertTaskDisplayData!$G$17:$G$255,"&gt;"&amp;J86)+1)</f>
        <v>151.22829999999999</v>
      </c>
      <c r="M86" s="48" t="str">
        <f>INDEX(InsertTaskDisplayData!$A$16:$G$255,MATCH(L86,InsertTaskDisplayData!$G$16:$G$255,0),5)</f>
        <v>TaskA</v>
      </c>
      <c r="N86" s="48" t="str">
        <f>InsertVoiceResponsesAndProcTime!B85</f>
        <v>No</v>
      </c>
      <c r="O86" s="75">
        <f>InsertVoiceResponsesAndProcTime!C85</f>
        <v>160.53360000000001</v>
      </c>
      <c r="P86" s="48"/>
      <c r="Q86" s="48"/>
      <c r="R86" s="48"/>
      <c r="S86" s="48"/>
      <c r="T86" s="48"/>
    </row>
    <row r="87" spans="1:20" x14ac:dyDescent="0.35">
      <c r="A87" s="1">
        <v>72</v>
      </c>
      <c r="B87" s="1"/>
      <c r="C87" s="2">
        <f>IF(ISERROR(VLOOKUP(A87,InsertVoiceSwitchActivateLOG!I87:L7071,3,FALSE)),"No answer",(VLOOKUP(A87,InsertVoiceSwitchActivateLOG!I87:L7071,3,FALSE)))</f>
        <v>8.8499999999999995E-2</v>
      </c>
      <c r="D87" s="83">
        <f>SUMIF(InsertVoiceSwitchActivateLOG!A87:A$7000,A87,InsertVoiceSwitchActivateLOG!I87:I$7000)</f>
        <v>72</v>
      </c>
      <c r="E87" s="84">
        <f t="shared" si="3"/>
        <v>0</v>
      </c>
      <c r="F87" s="84" t="str">
        <f t="shared" si="2"/>
        <v/>
      </c>
      <c r="G87" s="96">
        <f>SUMIFS(InsertVoiceSwitchActivateLOG!M$16:M$6219,InsertVoiceSwitchActivateLOG!A87:A6290,A87)</f>
        <v>1057.1000000000197</v>
      </c>
      <c r="H87" s="96">
        <f>COUNTIFS(InsertVoiceSwitchActivateLOG!A$16:A$6219,A87)</f>
        <v>50</v>
      </c>
      <c r="I87" s="85" t="str">
        <f>IFERROR(VLOOKUP($A87,InsertVoiceSwitchActivateLOG!$A73:$E7071,5,FALSE),"")</f>
        <v>TaskD</v>
      </c>
      <c r="J87" s="1">
        <f>IFERROR(VLOOKUP($A87,InsertVoiceSwitchActivateLOG!$I87:$L7070,4,FALSE),"")</f>
        <v>153.61529999999999</v>
      </c>
      <c r="K87" s="1"/>
      <c r="L87" s="56">
        <f>LARGE(InsertTaskDisplayData!$G$17:$G$255,COUNTIF(InsertTaskDisplayData!$G$17:$G$255,"&gt;"&amp;J87)+1)</f>
        <v>153.23240000000001</v>
      </c>
      <c r="M87" t="str">
        <f>INDEX(InsertTaskDisplayData!$A$16:$G$255,MATCH(L87,InsertTaskDisplayData!$G$16:$G$255,0),5)</f>
        <v>TaskD</v>
      </c>
      <c r="N87" t="str">
        <f>InsertVoiceResponsesAndProcTime!B86</f>
        <v>Yes</v>
      </c>
      <c r="O87" s="2">
        <f>InsertVoiceResponsesAndProcTime!C86</f>
        <v>162.83789999999999</v>
      </c>
    </row>
    <row r="88" spans="1:20" x14ac:dyDescent="0.35">
      <c r="A88" s="73">
        <v>73</v>
      </c>
      <c r="B88" s="73"/>
      <c r="C88" s="73">
        <f>IF(ISERROR(VLOOKUP(A88,InsertVoiceSwitchActivateLOG!I88:L7072,3,FALSE)),"No answer",(VLOOKUP(A88,InsertVoiceSwitchActivateLOG!I88:L7072,3,FALSE)))</f>
        <v>1.3099999999999997E-2</v>
      </c>
      <c r="D88" s="86">
        <f>SUMIF(InsertVoiceSwitchActivateLOG!A88:A$7000,A88,InsertVoiceSwitchActivateLOG!I88:I$7000)</f>
        <v>73</v>
      </c>
      <c r="E88" s="87">
        <f t="shared" si="3"/>
        <v>0</v>
      </c>
      <c r="F88" s="88" t="str">
        <f t="shared" si="2"/>
        <v/>
      </c>
      <c r="G88" s="97">
        <f>SUMIFS(InsertVoiceSwitchActivateLOG!M$16:M$6219,InsertVoiceSwitchActivateLOG!A88:A6291,A88)</f>
        <v>925.19999999998959</v>
      </c>
      <c r="H88" s="97">
        <f>COUNTIFS(InsertVoiceSwitchActivateLOG!A$16:A$6219,A88)</f>
        <v>48</v>
      </c>
      <c r="I88" s="89" t="str">
        <f>IFERROR(VLOOKUP($A88,InsertVoiceSwitchActivateLOG!$A74:$E7072,5,FALSE),"")</f>
        <v>TaskC</v>
      </c>
      <c r="J88" s="74">
        <f>IFERROR(VLOOKUP($A88,InsertVoiceSwitchActivateLOG!$I88:$L7071,4,FALSE),"")</f>
        <v>155.63900000000001</v>
      </c>
      <c r="K88" s="74"/>
      <c r="L88" s="74">
        <f>LARGE(InsertTaskDisplayData!$G$17:$G$255,COUNTIF(InsertTaskDisplayData!$G$17:$G$255,"&gt;"&amp;J88)+1)</f>
        <v>155.24160000000001</v>
      </c>
      <c r="M88" s="48" t="str">
        <f>INDEX(InsertTaskDisplayData!$A$16:$G$255,MATCH(L88,InsertTaskDisplayData!$G$16:$G$255,0),5)</f>
        <v>TaskC</v>
      </c>
      <c r="N88" s="48" t="str">
        <f>InsertVoiceResponsesAndProcTime!B87</f>
        <v>No</v>
      </c>
      <c r="O88" s="75">
        <f>InsertVoiceResponsesAndProcTime!C87</f>
        <v>164.64830000000001</v>
      </c>
      <c r="P88" s="48"/>
      <c r="Q88" s="48"/>
      <c r="R88" s="48"/>
      <c r="S88" s="48"/>
      <c r="T88" s="48"/>
    </row>
    <row r="89" spans="1:20" x14ac:dyDescent="0.35">
      <c r="A89" s="1">
        <v>74</v>
      </c>
      <c r="B89" s="1"/>
      <c r="C89" s="2">
        <f>IF(ISERROR(VLOOKUP(A89,InsertVoiceSwitchActivateLOG!I89:L7073,3,FALSE)),"No answer",(VLOOKUP(A89,InsertVoiceSwitchActivateLOG!I89:L7073,3,FALSE)))</f>
        <v>0.12829999999999997</v>
      </c>
      <c r="D89" s="83">
        <f>SUMIF(InsertVoiceSwitchActivateLOG!A89:A$7000,A89,InsertVoiceSwitchActivateLOG!I89:I$7000)</f>
        <v>74</v>
      </c>
      <c r="E89" s="84">
        <f t="shared" si="3"/>
        <v>0</v>
      </c>
      <c r="F89" s="84" t="str">
        <f t="shared" si="2"/>
        <v/>
      </c>
      <c r="G89" s="96">
        <f>SUMIFS(InsertVoiceSwitchActivateLOG!M$16:M$6219,InsertVoiceSwitchActivateLOG!A89:A6292,A89)</f>
        <v>1056.0000000000116</v>
      </c>
      <c r="H89" s="96">
        <f>COUNTIFS(InsertVoiceSwitchActivateLOG!A$16:A$6219,A89)</f>
        <v>52</v>
      </c>
      <c r="I89" s="85" t="str">
        <f>IFERROR(VLOOKUP($A89,InsertVoiceSwitchActivateLOG!$A75:$E7073,5,FALSE),"")</f>
        <v>TaskC</v>
      </c>
      <c r="J89" s="1">
        <f>IFERROR(VLOOKUP($A89,InsertVoiceSwitchActivateLOG!$I89:$L7072,4,FALSE),"")</f>
        <v>157.5461</v>
      </c>
      <c r="K89" s="1"/>
      <c r="L89" s="56">
        <f>LARGE(InsertTaskDisplayData!$G$17:$G$255,COUNTIF(InsertTaskDisplayData!$G$17:$G$255,"&gt;"&amp;J89)+1)</f>
        <v>157.25749999999999</v>
      </c>
      <c r="M89" t="str">
        <f>INDEX(InsertTaskDisplayData!$A$16:$G$255,MATCH(L89,InsertTaskDisplayData!$G$16:$G$255,0),5)</f>
        <v>TaskC</v>
      </c>
      <c r="N89" t="str">
        <f>InsertVoiceResponsesAndProcTime!B88</f>
        <v>Yes</v>
      </c>
      <c r="O89" s="2">
        <f>InsertVoiceResponsesAndProcTime!C88</f>
        <v>166.9468</v>
      </c>
    </row>
    <row r="90" spans="1:20" x14ac:dyDescent="0.35">
      <c r="A90" s="73">
        <v>75</v>
      </c>
      <c r="B90" s="73"/>
      <c r="C90" s="73">
        <f>IF(ISERROR(VLOOKUP(A90,InsertVoiceSwitchActivateLOG!I90:L7074,3,FALSE)),"No answer",(VLOOKUP(A90,InsertVoiceSwitchActivateLOG!I90:L7074,3,FALSE)))</f>
        <v>0.02</v>
      </c>
      <c r="D90" s="86">
        <f>SUMIF(InsertVoiceSwitchActivateLOG!A90:A$7000,A90,InsertVoiceSwitchActivateLOG!I90:I$7000)</f>
        <v>75</v>
      </c>
      <c r="E90" s="87">
        <f t="shared" si="3"/>
        <v>0</v>
      </c>
      <c r="F90" s="88" t="str">
        <f t="shared" si="2"/>
        <v/>
      </c>
      <c r="G90" s="97">
        <f>SUMIFS(InsertVoiceSwitchActivateLOG!M$16:M$6219,InsertVoiceSwitchActivateLOG!A90:A6293,A90)</f>
        <v>1032.3000000000206</v>
      </c>
      <c r="H90" s="97">
        <f>COUNTIFS(InsertVoiceSwitchActivateLOG!A$16:A$6219,A90)</f>
        <v>51</v>
      </c>
      <c r="I90" s="89" t="str">
        <f>IFERROR(VLOOKUP($A90,InsertVoiceSwitchActivateLOG!$A76:$E7074,5,FALSE),"")</f>
        <v>TaskD</v>
      </c>
      <c r="J90" s="74">
        <f>IFERROR(VLOOKUP($A90,InsertVoiceSwitchActivateLOG!$I90:$L7073,4,FALSE),"")</f>
        <v>159.70590000000001</v>
      </c>
      <c r="K90" s="74"/>
      <c r="L90" s="74">
        <f>LARGE(InsertTaskDisplayData!$G$17:$G$255,COUNTIF(InsertTaskDisplayData!$G$17:$G$255,"&gt;"&amp;J90)+1)</f>
        <v>159.2791</v>
      </c>
      <c r="M90" s="48" t="str">
        <f>INDEX(InsertTaskDisplayData!$A$16:$G$255,MATCH(L90,InsertTaskDisplayData!$G$16:$G$255,0),5)</f>
        <v>TaskD</v>
      </c>
      <c r="N90" s="48" t="str">
        <f>InsertVoiceResponsesAndProcTime!B89</f>
        <v>No</v>
      </c>
      <c r="O90" s="75">
        <f>InsertVoiceResponsesAndProcTime!C89</f>
        <v>168.67840000000001</v>
      </c>
      <c r="P90" s="48"/>
      <c r="Q90" s="48"/>
      <c r="R90" s="48"/>
      <c r="S90" s="48"/>
      <c r="T90" s="48"/>
    </row>
    <row r="91" spans="1:20" x14ac:dyDescent="0.35">
      <c r="A91" s="1">
        <v>76</v>
      </c>
      <c r="B91" s="1"/>
      <c r="C91" s="2">
        <f>IF(ISERROR(VLOOKUP(A91,InsertVoiceSwitchActivateLOG!I91:L7075,3,FALSE)),"No answer",(VLOOKUP(A91,InsertVoiceSwitchActivateLOG!I91:L7075,3,FALSE)))</f>
        <v>0.12220000000000002</v>
      </c>
      <c r="D91" s="83">
        <f>SUMIF(InsertVoiceSwitchActivateLOG!A91:A$7000,A91,InsertVoiceSwitchActivateLOG!I91:I$7000)</f>
        <v>76</v>
      </c>
      <c r="E91" s="84">
        <f t="shared" si="3"/>
        <v>0</v>
      </c>
      <c r="F91" s="84" t="str">
        <f t="shared" si="2"/>
        <v/>
      </c>
      <c r="G91" s="96">
        <f>SUMIFS(InsertVoiceSwitchActivateLOG!M$16:M$6219,InsertVoiceSwitchActivateLOG!A91:A6294,A91)</f>
        <v>1020.9000000000117</v>
      </c>
      <c r="H91" s="96">
        <f>COUNTIFS(InsertVoiceSwitchActivateLOG!A$16:A$6219,A91)</f>
        <v>53</v>
      </c>
      <c r="I91" s="85" t="str">
        <f>IFERROR(VLOOKUP($A91,InsertVoiceSwitchActivateLOG!$A77:$E7075,5,FALSE),"")</f>
        <v>TaskD</v>
      </c>
      <c r="J91" s="1">
        <f>IFERROR(VLOOKUP($A91,InsertVoiceSwitchActivateLOG!$I91:$L7074,4,FALSE),"")</f>
        <v>161.7312</v>
      </c>
      <c r="K91" s="1"/>
      <c r="L91" s="56">
        <f>LARGE(InsertTaskDisplayData!$G$17:$G$255,COUNTIF(InsertTaskDisplayData!$G$17:$G$255,"&gt;"&amp;J91)+1)</f>
        <v>161.30369999999999</v>
      </c>
      <c r="M91" t="str">
        <f>INDEX(InsertTaskDisplayData!$A$16:$G$255,MATCH(L91,InsertTaskDisplayData!$G$16:$G$255,0),5)</f>
        <v>TaskD</v>
      </c>
      <c r="N91" t="str">
        <f>InsertVoiceResponsesAndProcTime!B90</f>
        <v>Yes</v>
      </c>
      <c r="O91" s="2">
        <f>InsertVoiceResponsesAndProcTime!C90</f>
        <v>170.89449999999999</v>
      </c>
    </row>
    <row r="92" spans="1:20" x14ac:dyDescent="0.35">
      <c r="A92" s="73">
        <v>77</v>
      </c>
      <c r="B92" s="73"/>
      <c r="C92" s="73">
        <f>IF(ISERROR(VLOOKUP(A92,InsertVoiceSwitchActivateLOG!I92:L7076,3,FALSE)),"No answer",(VLOOKUP(A92,InsertVoiceSwitchActivateLOG!I92:L7076,3,FALSE)))</f>
        <v>2.5599999999999998E-2</v>
      </c>
      <c r="D92" s="86">
        <f>SUMIF(InsertVoiceSwitchActivateLOG!A92:A$7000,A92,InsertVoiceSwitchActivateLOG!I92:I$7000)</f>
        <v>77</v>
      </c>
      <c r="E92" s="87">
        <f t="shared" si="3"/>
        <v>0</v>
      </c>
      <c r="F92" s="88" t="str">
        <f t="shared" si="2"/>
        <v/>
      </c>
      <c r="G92" s="97">
        <f>SUMIFS(InsertVoiceSwitchActivateLOG!M$16:M$6219,InsertVoiceSwitchActivateLOG!A92:A6295,A92)</f>
        <v>1011.4999999999839</v>
      </c>
      <c r="H92" s="97">
        <f>COUNTIFS(InsertVoiceSwitchActivateLOG!A$16:A$6219,A92)</f>
        <v>53</v>
      </c>
      <c r="I92" s="89" t="str">
        <f>IFERROR(VLOOKUP($A92,InsertVoiceSwitchActivateLOG!$A78:$E7076,5,FALSE),"")</f>
        <v>TaskC</v>
      </c>
      <c r="J92" s="74">
        <f>IFERROR(VLOOKUP($A92,InsertVoiceSwitchActivateLOG!$I92:$L7075,4,FALSE),"")</f>
        <v>163.77109999999999</v>
      </c>
      <c r="K92" s="74"/>
      <c r="L92" s="74">
        <f>LARGE(InsertTaskDisplayData!$G$17:$G$255,COUNTIF(InsertTaskDisplayData!$G$17:$G$255,"&gt;"&amp;J92)+1)</f>
        <v>163.3329</v>
      </c>
      <c r="M92" s="48" t="str">
        <f>INDEX(InsertTaskDisplayData!$A$16:$G$255,MATCH(L92,InsertTaskDisplayData!$G$16:$G$255,0),5)</f>
        <v>TaskC</v>
      </c>
      <c r="N92" s="48" t="str">
        <f>InsertVoiceResponsesAndProcTime!B91</f>
        <v>No</v>
      </c>
      <c r="O92" s="75">
        <f>InsertVoiceResponsesAndProcTime!C91</f>
        <v>172.70939999999999</v>
      </c>
      <c r="P92" s="48"/>
      <c r="Q92" s="48"/>
      <c r="R92" s="48"/>
      <c r="S92" s="48"/>
      <c r="T92" s="48"/>
    </row>
    <row r="93" spans="1:20" x14ac:dyDescent="0.35">
      <c r="A93" s="1">
        <v>78</v>
      </c>
      <c r="B93" s="1"/>
      <c r="C93" s="2">
        <f>IF(ISERROR(VLOOKUP(A93,InsertVoiceSwitchActivateLOG!I93:L7077,3,FALSE)),"No answer",(VLOOKUP(A93,InsertVoiceSwitchActivateLOG!I93:L7077,3,FALSE)))</f>
        <v>0.10770000000000003</v>
      </c>
      <c r="D93" s="83">
        <f>SUMIF(InsertVoiceSwitchActivateLOG!A93:A$7000,A93,InsertVoiceSwitchActivateLOG!I93:I$7000)</f>
        <v>78</v>
      </c>
      <c r="E93" s="84">
        <f t="shared" si="3"/>
        <v>0</v>
      </c>
      <c r="F93" s="84" t="str">
        <f t="shared" si="2"/>
        <v/>
      </c>
      <c r="G93" s="96">
        <f>SUMIFS(InsertVoiceSwitchActivateLOG!M$16:M$6219,InsertVoiceSwitchActivateLOG!A93:A6296,A93)</f>
        <v>983.29999999998563</v>
      </c>
      <c r="H93" s="96">
        <f>COUNTIFS(InsertVoiceSwitchActivateLOG!A$16:A$6219,A93)</f>
        <v>51</v>
      </c>
      <c r="I93" s="85" t="str">
        <f>IFERROR(VLOOKUP($A93,InsertVoiceSwitchActivateLOG!$A79:$E7077,5,FALSE),"")</f>
        <v>TaskC</v>
      </c>
      <c r="J93" s="1">
        <f>IFERROR(VLOOKUP($A93,InsertVoiceSwitchActivateLOG!$I93:$L7076,4,FALSE),"")</f>
        <v>165.83879999999999</v>
      </c>
      <c r="K93" s="1"/>
      <c r="L93" s="56">
        <f>LARGE(InsertTaskDisplayData!$G$17:$G$255,COUNTIF(InsertTaskDisplayData!$G$17:$G$255,"&gt;"&amp;J93)+1)</f>
        <v>165.35550000000001</v>
      </c>
      <c r="M93" t="str">
        <f>INDEX(InsertTaskDisplayData!$A$16:$G$255,MATCH(L93,InsertTaskDisplayData!$G$16:$G$255,0),5)</f>
        <v>TaskC</v>
      </c>
      <c r="N93" t="str">
        <f>InsertVoiceResponsesAndProcTime!B92</f>
        <v>Yes</v>
      </c>
      <c r="O93" s="2">
        <f>InsertVoiceResponsesAndProcTime!C92</f>
        <v>174.9693</v>
      </c>
    </row>
    <row r="94" spans="1:20" x14ac:dyDescent="0.35">
      <c r="A94" s="73">
        <v>79</v>
      </c>
      <c r="B94" s="73"/>
      <c r="C94" s="73">
        <f>IF(ISERROR(VLOOKUP(A94,InsertVoiceSwitchActivateLOG!I94:L7078,3,FALSE)),"No answer",(VLOOKUP(A94,InsertVoiceSwitchActivateLOG!I94:L7078,3,FALSE)))</f>
        <v>1.7199999999999997E-2</v>
      </c>
      <c r="D94" s="86">
        <f>SUMIF(InsertVoiceSwitchActivateLOG!A94:A$7000,A94,InsertVoiceSwitchActivateLOG!I94:I$7000)</f>
        <v>79</v>
      </c>
      <c r="E94" s="87">
        <f t="shared" si="3"/>
        <v>0</v>
      </c>
      <c r="F94" s="88" t="str">
        <f t="shared" si="2"/>
        <v/>
      </c>
      <c r="G94" s="97">
        <f>SUMIFS(InsertVoiceSwitchActivateLOG!M$16:M$6219,InsertVoiceSwitchActivateLOG!A94:A6297,A94)</f>
        <v>968.29999999997085</v>
      </c>
      <c r="H94" s="97">
        <f>COUNTIFS(InsertVoiceSwitchActivateLOG!A$16:A$6219,A94)</f>
        <v>52</v>
      </c>
      <c r="I94" s="89" t="str">
        <f>IFERROR(VLOOKUP($A94,InsertVoiceSwitchActivateLOG!$A80:$E7078,5,FALSE),"")</f>
        <v>TaskC</v>
      </c>
      <c r="J94" s="74">
        <f>IFERROR(VLOOKUP($A94,InsertVoiceSwitchActivateLOG!$I94:$L7077,4,FALSE),"")</f>
        <v>167.80940000000001</v>
      </c>
      <c r="K94" s="74"/>
      <c r="L94" s="74">
        <f>LARGE(InsertTaskDisplayData!$G$17:$G$255,COUNTIF(InsertTaskDisplayData!$G$17:$G$255,"&gt;"&amp;J94)+1)</f>
        <v>167.36259999999999</v>
      </c>
      <c r="M94" s="48" t="str">
        <f>INDEX(InsertTaskDisplayData!$A$16:$G$255,MATCH(L94,InsertTaskDisplayData!$G$16:$G$255,0),5)</f>
        <v>TaskC</v>
      </c>
      <c r="N94" s="48" t="str">
        <f>InsertVoiceResponsesAndProcTime!B93</f>
        <v>No</v>
      </c>
      <c r="O94" s="75">
        <f>InsertVoiceResponsesAndProcTime!C93</f>
        <v>176.6893</v>
      </c>
      <c r="P94" s="48"/>
      <c r="Q94" s="48"/>
      <c r="R94" s="48"/>
      <c r="S94" s="48"/>
      <c r="T94" s="48"/>
    </row>
    <row r="95" spans="1:20" x14ac:dyDescent="0.35">
      <c r="A95" s="1">
        <v>80</v>
      </c>
      <c r="B95" s="1"/>
      <c r="C95" s="2">
        <f>IF(ISERROR(VLOOKUP(A95,InsertVoiceSwitchActivateLOG!I95:L7079,3,FALSE)),"No answer",(VLOOKUP(A95,InsertVoiceSwitchActivateLOG!I95:L7079,3,FALSE)))</f>
        <v>0.12189999999999998</v>
      </c>
      <c r="D95" s="83">
        <f>SUMIF(InsertVoiceSwitchActivateLOG!A95:A$7000,A95,InsertVoiceSwitchActivateLOG!I95:I$7000)</f>
        <v>80</v>
      </c>
      <c r="E95" s="84">
        <f t="shared" si="3"/>
        <v>0</v>
      </c>
      <c r="F95" s="84" t="str">
        <f t="shared" si="2"/>
        <v/>
      </c>
      <c r="G95" s="96">
        <f>SUMIFS(InsertVoiceSwitchActivateLOG!M$16:M$6219,InsertVoiceSwitchActivateLOG!A95:A6298,A95)</f>
        <v>1012.4000000000422</v>
      </c>
      <c r="H95" s="96">
        <f>COUNTIFS(InsertVoiceSwitchActivateLOG!A$16:A$6219,A95)</f>
        <v>51</v>
      </c>
      <c r="I95" s="85" t="str">
        <f>IFERROR(VLOOKUP($A95,InsertVoiceSwitchActivateLOG!$A81:$E7079,5,FALSE),"")</f>
        <v>TaskD</v>
      </c>
      <c r="J95" s="1">
        <f>IFERROR(VLOOKUP($A95,InsertVoiceSwitchActivateLOG!$I95:$L7078,4,FALSE),"")</f>
        <v>169.7895</v>
      </c>
      <c r="K95" s="1"/>
      <c r="L95" s="56">
        <f>LARGE(InsertTaskDisplayData!$G$17:$G$255,COUNTIF(InsertTaskDisplayData!$G$17:$G$255,"&gt;"&amp;J95)+1)</f>
        <v>169.3777</v>
      </c>
      <c r="M95" t="str">
        <f>INDEX(InsertTaskDisplayData!$A$16:$G$255,MATCH(L95,InsertTaskDisplayData!$G$16:$G$255,0),5)</f>
        <v>TaskD</v>
      </c>
      <c r="N95" t="str">
        <f>InsertVoiceResponsesAndProcTime!B94</f>
        <v>Yes</v>
      </c>
      <c r="O95" s="2">
        <f>InsertVoiceResponsesAndProcTime!C94</f>
        <v>179.04570000000001</v>
      </c>
    </row>
    <row r="96" spans="1:20" x14ac:dyDescent="0.35">
      <c r="A96" s="73">
        <v>81</v>
      </c>
      <c r="B96" s="73"/>
      <c r="C96" s="73">
        <f>IF(ISERROR(VLOOKUP(A96,InsertVoiceSwitchActivateLOG!I96:L7080,3,FALSE)),"No answer",(VLOOKUP(A96,InsertVoiceSwitchActivateLOG!I96:L7080,3,FALSE)))</f>
        <v>2.2500000000000003E-2</v>
      </c>
      <c r="D96" s="86">
        <f>SUMIF(InsertVoiceSwitchActivateLOG!A96:A$7000,A96,InsertVoiceSwitchActivateLOG!I96:I$7000)</f>
        <v>81</v>
      </c>
      <c r="E96" s="87">
        <f t="shared" si="3"/>
        <v>0</v>
      </c>
      <c r="F96" s="88" t="str">
        <f t="shared" si="2"/>
        <v/>
      </c>
      <c r="G96" s="97">
        <f>SUMIFS(InsertVoiceSwitchActivateLOG!M$16:M$6219,InsertVoiceSwitchActivateLOG!A96:A6299,A96)</f>
        <v>991.79999999998358</v>
      </c>
      <c r="H96" s="97">
        <f>COUNTIFS(InsertVoiceSwitchActivateLOG!A$16:A$6219,A96)</f>
        <v>51</v>
      </c>
      <c r="I96" s="89" t="str">
        <f>IFERROR(VLOOKUP($A96,InsertVoiceSwitchActivateLOG!$A82:$E7080,5,FALSE),"")</f>
        <v>TaskD</v>
      </c>
      <c r="J96" s="74">
        <f>IFERROR(VLOOKUP($A96,InsertVoiceSwitchActivateLOG!$I96:$L7079,4,FALSE),"")</f>
        <v>171.81710000000001</v>
      </c>
      <c r="K96" s="74"/>
      <c r="L96" s="74">
        <f>LARGE(InsertTaskDisplayData!$G$17:$G$255,COUNTIF(InsertTaskDisplayData!$G$17:$G$255,"&gt;"&amp;J96)+1)</f>
        <v>171.39859999999999</v>
      </c>
      <c r="M96" s="48" t="str">
        <f>INDEX(InsertTaskDisplayData!$A$16:$G$255,MATCH(L96,InsertTaskDisplayData!$G$16:$G$255,0),5)</f>
        <v>TaskD</v>
      </c>
      <c r="N96" s="48" t="str">
        <f>InsertVoiceResponsesAndProcTime!B95</f>
        <v>No</v>
      </c>
      <c r="O96" s="75">
        <f>InsertVoiceResponsesAndProcTime!C95</f>
        <v>180.8323</v>
      </c>
      <c r="P96" s="48"/>
      <c r="Q96" s="48"/>
      <c r="R96" s="48"/>
      <c r="S96" s="48"/>
      <c r="T96" s="48"/>
    </row>
    <row r="97" spans="1:20" x14ac:dyDescent="0.35">
      <c r="A97" s="1">
        <v>82</v>
      </c>
      <c r="B97" s="1"/>
      <c r="C97" s="2">
        <f>IF(ISERROR(VLOOKUP(A97,InsertVoiceSwitchActivateLOG!I97:L7081,3,FALSE)),"No answer",(VLOOKUP(A97,InsertVoiceSwitchActivateLOG!I97:L7081,3,FALSE)))</f>
        <v>0.10790000000000002</v>
      </c>
      <c r="D97" s="83">
        <f>SUMIF(InsertVoiceSwitchActivateLOG!A97:A$7000,A97,InsertVoiceSwitchActivateLOG!I97:I$7000)</f>
        <v>82</v>
      </c>
      <c r="E97" s="84">
        <f t="shared" si="3"/>
        <v>0</v>
      </c>
      <c r="F97" s="84" t="str">
        <f t="shared" si="2"/>
        <v/>
      </c>
      <c r="G97" s="96">
        <f>SUMIFS(InsertVoiceSwitchActivateLOG!M$16:M$6219,InsertVoiceSwitchActivateLOG!A97:A6300,A97)</f>
        <v>959.80000000000132</v>
      </c>
      <c r="H97" s="96">
        <f>COUNTIFS(InsertVoiceSwitchActivateLOG!A$16:A$6219,A97)</f>
        <v>51</v>
      </c>
      <c r="I97" s="85" t="str">
        <f>IFERROR(VLOOKUP($A97,InsertVoiceSwitchActivateLOG!$A83:$E7081,5,FALSE),"")</f>
        <v>TaskC</v>
      </c>
      <c r="J97" s="1">
        <f>IFERROR(VLOOKUP($A97,InsertVoiceSwitchActivateLOG!$I97:$L7080,4,FALSE),"")</f>
        <v>173.82839999999999</v>
      </c>
      <c r="K97" s="1"/>
      <c r="L97" s="56">
        <f>LARGE(InsertTaskDisplayData!$G$17:$G$255,COUNTIF(InsertTaskDisplayData!$G$17:$G$255,"&gt;"&amp;J97)+1)</f>
        <v>173.4186</v>
      </c>
      <c r="M97" t="str">
        <f>INDEX(InsertTaskDisplayData!$A$16:$G$255,MATCH(L97,InsertTaskDisplayData!$G$16:$G$255,0),5)</f>
        <v>TaskC</v>
      </c>
      <c r="N97" t="str">
        <f>InsertVoiceResponsesAndProcTime!B96</f>
        <v>Yes</v>
      </c>
      <c r="O97" s="2">
        <f>InsertVoiceResponsesAndProcTime!C96</f>
        <v>183.06790000000001</v>
      </c>
    </row>
    <row r="98" spans="1:20" x14ac:dyDescent="0.35">
      <c r="A98" s="73">
        <v>83</v>
      </c>
      <c r="B98" s="73"/>
      <c r="C98" s="73">
        <f>IF(ISERROR(VLOOKUP(A98,InsertVoiceSwitchActivateLOG!I98:L7082,3,FALSE)),"No answer",(VLOOKUP(A98,InsertVoiceSwitchActivateLOG!I98:L7082,3,FALSE)))</f>
        <v>2.1899999999999999E-2</v>
      </c>
      <c r="D98" s="86">
        <f>SUMIF(InsertVoiceSwitchActivateLOG!A98:A$7000,A98,InsertVoiceSwitchActivateLOG!I98:I$7000)</f>
        <v>83</v>
      </c>
      <c r="E98" s="87">
        <f t="shared" si="3"/>
        <v>0</v>
      </c>
      <c r="F98" s="88" t="str">
        <f t="shared" si="2"/>
        <v/>
      </c>
      <c r="G98" s="97">
        <f>SUMIFS(InsertVoiceSwitchActivateLOG!M$16:M$6219,InsertVoiceSwitchActivateLOG!A98:A6301,A98)</f>
        <v>968.40000000000259</v>
      </c>
      <c r="H98" s="97">
        <f>COUNTIFS(InsertVoiceSwitchActivateLOG!A$16:A$6219,A98)</f>
        <v>49</v>
      </c>
      <c r="I98" s="89" t="str">
        <f>IFERROR(VLOOKUP($A98,InsertVoiceSwitchActivateLOG!$A84:$E7082,5,FALSE),"")</f>
        <v>TaskD</v>
      </c>
      <c r="J98" s="74">
        <f>IFERROR(VLOOKUP($A98,InsertVoiceSwitchActivateLOG!$I98:$L7081,4,FALSE),"")</f>
        <v>175.83510000000001</v>
      </c>
      <c r="K98" s="74"/>
      <c r="L98" s="74">
        <f>LARGE(InsertTaskDisplayData!$G$17:$G$255,COUNTIF(InsertTaskDisplayData!$G$17:$G$255,"&gt;"&amp;J98)+1)</f>
        <v>175.4581</v>
      </c>
      <c r="M98" s="48" t="str">
        <f>INDEX(InsertTaskDisplayData!$A$16:$G$255,MATCH(L98,InsertTaskDisplayData!$G$16:$G$255,0),5)</f>
        <v>TaskD</v>
      </c>
      <c r="N98" s="48" t="str">
        <f>InsertVoiceResponsesAndProcTime!B97</f>
        <v>No</v>
      </c>
      <c r="O98" s="75">
        <f>InsertVoiceResponsesAndProcTime!C97</f>
        <v>184.9436</v>
      </c>
      <c r="P98" s="48"/>
      <c r="Q98" s="48"/>
      <c r="R98" s="48"/>
      <c r="S98" s="48"/>
      <c r="T98" s="48"/>
    </row>
    <row r="99" spans="1:20" x14ac:dyDescent="0.35">
      <c r="A99" s="1">
        <v>84</v>
      </c>
      <c r="B99" s="1"/>
      <c r="C99" s="2">
        <f>IF(ISERROR(VLOOKUP(A99,InsertVoiceSwitchActivateLOG!I99:L7083,3,FALSE)),"No answer",(VLOOKUP(A99,InsertVoiceSwitchActivateLOG!I99:L7083,3,FALSE)))</f>
        <v>4.6600000000000003E-2</v>
      </c>
      <c r="D99" s="83">
        <f>SUMIF(InsertVoiceSwitchActivateLOG!A99:A$7000,A99,InsertVoiceSwitchActivateLOG!I99:I$7000)</f>
        <v>84</v>
      </c>
      <c r="E99" s="84">
        <f t="shared" si="3"/>
        <v>0</v>
      </c>
      <c r="F99" s="84" t="str">
        <f t="shared" si="2"/>
        <v/>
      </c>
      <c r="G99" s="96">
        <f>SUMIFS(InsertVoiceSwitchActivateLOG!M$16:M$6219,InsertVoiceSwitchActivateLOG!A99:A6302,A99)</f>
        <v>889.00000000001</v>
      </c>
      <c r="H99" s="96">
        <f>COUNTIFS(InsertVoiceSwitchActivateLOG!A$16:A$6219,A99)</f>
        <v>45</v>
      </c>
      <c r="I99" s="85" t="str">
        <f>IFERROR(VLOOKUP($A99,InsertVoiceSwitchActivateLOG!$A85:$E7083,5,FALSE),"")</f>
        <v>TaskD</v>
      </c>
      <c r="J99" s="1">
        <f>IFERROR(VLOOKUP($A99,InsertVoiceSwitchActivateLOG!$I99:$L7082,4,FALSE),"")</f>
        <v>177.9119</v>
      </c>
      <c r="K99" s="1"/>
      <c r="L99" s="56">
        <f>LARGE(InsertTaskDisplayData!$G$17:$G$255,COUNTIF(InsertTaskDisplayData!$G$17:$G$255,"&gt;"&amp;J99)+1)</f>
        <v>177.47630000000001</v>
      </c>
      <c r="M99" t="str">
        <f>INDEX(InsertTaskDisplayData!$A$16:$G$255,MATCH(L99,InsertTaskDisplayData!$G$16:$G$255,0),5)</f>
        <v>TaskD</v>
      </c>
      <c r="N99" t="str">
        <f>InsertVoiceResponsesAndProcTime!B98</f>
        <v>Yes</v>
      </c>
      <c r="O99" s="2">
        <f>InsertVoiceResponsesAndProcTime!C98</f>
        <v>187.0993</v>
      </c>
    </row>
    <row r="100" spans="1:20" x14ac:dyDescent="0.35">
      <c r="A100" s="73">
        <v>85</v>
      </c>
      <c r="B100" s="73"/>
      <c r="C100" s="73">
        <f>IF(ISERROR(VLOOKUP(A100,InsertVoiceSwitchActivateLOG!I100:L7084,3,FALSE)),"No answer",(VLOOKUP(A100,InsertVoiceSwitchActivateLOG!I100:L7084,3,FALSE)))</f>
        <v>1.5699999999999999E-2</v>
      </c>
      <c r="D100" s="86">
        <f>SUMIF(InsertVoiceSwitchActivateLOG!A100:A$7000,A100,InsertVoiceSwitchActivateLOG!I100:I$7000)</f>
        <v>85</v>
      </c>
      <c r="E100" s="87">
        <f t="shared" si="3"/>
        <v>0</v>
      </c>
      <c r="F100" s="88" t="str">
        <f t="shared" si="2"/>
        <v/>
      </c>
      <c r="G100" s="97">
        <f>SUMIFS(InsertVoiceSwitchActivateLOG!M$16:M$6219,InsertVoiceSwitchActivateLOG!A100:A6303,A100)</f>
        <v>1006.6000000000201</v>
      </c>
      <c r="H100" s="97">
        <f>COUNTIFS(InsertVoiceSwitchActivateLOG!A$16:A$6219,A100)</f>
        <v>50</v>
      </c>
      <c r="I100" s="89" t="str">
        <f>IFERROR(VLOOKUP($A100,InsertVoiceSwitchActivateLOG!$A86:$E7084,5,FALSE),"")</f>
        <v>TaskC</v>
      </c>
      <c r="J100" s="74">
        <f>IFERROR(VLOOKUP($A100,InsertVoiceSwitchActivateLOG!$I100:$L7083,4,FALSE),"")</f>
        <v>179.93680000000001</v>
      </c>
      <c r="K100" s="74"/>
      <c r="L100" s="74">
        <f>LARGE(InsertTaskDisplayData!$G$17:$G$255,COUNTIF(InsertTaskDisplayData!$G$17:$G$255,"&gt;"&amp;J100)+1)</f>
        <v>179.48269999999999</v>
      </c>
      <c r="M100" s="48" t="str">
        <f>INDEX(InsertTaskDisplayData!$A$16:$G$255,MATCH(L100,InsertTaskDisplayData!$G$16:$G$255,0),5)</f>
        <v>TaskC</v>
      </c>
      <c r="N100" s="48" t="str">
        <f>InsertVoiceResponsesAndProcTime!B99</f>
        <v>No</v>
      </c>
      <c r="O100" s="75">
        <f>InsertVoiceResponsesAndProcTime!C99</f>
        <v>188.92959999999999</v>
      </c>
      <c r="P100" s="48"/>
      <c r="Q100" s="48"/>
      <c r="R100" s="48"/>
      <c r="S100" s="48"/>
      <c r="T100" s="48"/>
    </row>
    <row r="101" spans="1:20" x14ac:dyDescent="0.35">
      <c r="A101" s="1">
        <v>86</v>
      </c>
      <c r="B101" s="1"/>
      <c r="C101" s="2">
        <f>IF(ISERROR(VLOOKUP(A101,InsertVoiceSwitchActivateLOG!I101:L7085,3,FALSE)),"No answer",(VLOOKUP(A101,InsertVoiceSwitchActivateLOG!I101:L7085,3,FALSE)))</f>
        <v>0.11330000000000003</v>
      </c>
      <c r="D101" s="83">
        <f>SUMIF(InsertVoiceSwitchActivateLOG!A101:A$7000,A101,InsertVoiceSwitchActivateLOG!I101:I$7000)</f>
        <v>86</v>
      </c>
      <c r="E101" s="84">
        <f t="shared" si="3"/>
        <v>0</v>
      </c>
      <c r="F101" s="84" t="str">
        <f t="shared" si="2"/>
        <v/>
      </c>
      <c r="G101" s="96">
        <f>SUMIFS(InsertVoiceSwitchActivateLOG!M$16:M$6219,InsertVoiceSwitchActivateLOG!A101:A6304,A101)</f>
        <v>1060.1000000000056</v>
      </c>
      <c r="H101" s="96">
        <f>COUNTIFS(InsertVoiceSwitchActivateLOG!A$16:A$6219,A101)</f>
        <v>51</v>
      </c>
      <c r="I101" s="85" t="str">
        <f>IFERROR(VLOOKUP($A101,InsertVoiceSwitchActivateLOG!$A87:$E7085,5,FALSE),"")</f>
        <v>TaskC</v>
      </c>
      <c r="J101" s="1">
        <f>IFERROR(VLOOKUP($A101,InsertVoiceSwitchActivateLOG!$I101:$L7084,4,FALSE),"")</f>
        <v>181.96709999999999</v>
      </c>
      <c r="K101" s="1"/>
      <c r="L101" s="56">
        <f>LARGE(InsertTaskDisplayData!$G$17:$G$255,COUNTIF(InsertTaskDisplayData!$G$17:$G$255,"&gt;"&amp;J101)+1)</f>
        <v>181.5077</v>
      </c>
      <c r="M101" t="str">
        <f>INDEX(InsertTaskDisplayData!$A$16:$G$255,MATCH(L101,InsertTaskDisplayData!$G$16:$G$255,0),5)</f>
        <v>TaskC</v>
      </c>
      <c r="N101" t="str">
        <f>InsertVoiceResponsesAndProcTime!B100</f>
        <v>Yes</v>
      </c>
      <c r="O101" s="2">
        <f>InsertVoiceResponsesAndProcTime!C100</f>
        <v>191.18559999999999</v>
      </c>
    </row>
    <row r="102" spans="1:20" x14ac:dyDescent="0.35">
      <c r="A102" s="73">
        <v>87</v>
      </c>
      <c r="B102" s="73"/>
      <c r="C102" s="73">
        <f>IF(ISERROR(VLOOKUP(A102,InsertVoiceSwitchActivateLOG!I102:L7086,3,FALSE)),"No answer",(VLOOKUP(A102,InsertVoiceSwitchActivateLOG!I102:L7086,3,FALSE)))</f>
        <v>2.0999999999999998E-2</v>
      </c>
      <c r="D102" s="86">
        <f>SUMIF(InsertVoiceSwitchActivateLOG!A102:A$7000,A102,InsertVoiceSwitchActivateLOG!I102:I$7000)</f>
        <v>87</v>
      </c>
      <c r="E102" s="87">
        <f t="shared" si="3"/>
        <v>0</v>
      </c>
      <c r="F102" s="88" t="str">
        <f t="shared" si="2"/>
        <v/>
      </c>
      <c r="G102" s="97">
        <f>SUMIFS(InsertVoiceSwitchActivateLOG!M$16:M$6219,InsertVoiceSwitchActivateLOG!A102:A6305,A102)</f>
        <v>1010.8000000000175</v>
      </c>
      <c r="H102" s="97">
        <f>COUNTIFS(InsertVoiceSwitchActivateLOG!A$16:A$6219,A102)</f>
        <v>53</v>
      </c>
      <c r="I102" s="89" t="str">
        <f>IFERROR(VLOOKUP($A102,InsertVoiceSwitchActivateLOG!$A88:$E7086,5,FALSE),"")</f>
        <v>TaskD</v>
      </c>
      <c r="J102" s="74">
        <f>IFERROR(VLOOKUP($A102,InsertVoiceSwitchActivateLOG!$I102:$L7085,4,FALSE),"")</f>
        <v>184.01179999999999</v>
      </c>
      <c r="K102" s="74"/>
      <c r="L102" s="74">
        <f>LARGE(InsertTaskDisplayData!$G$17:$G$255,COUNTIF(InsertTaskDisplayData!$G$17:$G$255,"&gt;"&amp;J102)+1)</f>
        <v>183.5266</v>
      </c>
      <c r="M102" s="48" t="str">
        <f>INDEX(InsertTaskDisplayData!$A$16:$G$255,MATCH(L102,InsertTaskDisplayData!$G$16:$G$255,0),5)</f>
        <v>TaskD</v>
      </c>
      <c r="N102" s="48" t="str">
        <f>InsertVoiceResponsesAndProcTime!B101</f>
        <v>No</v>
      </c>
      <c r="O102" s="75">
        <f>InsertVoiceResponsesAndProcTime!C101</f>
        <v>192.971</v>
      </c>
      <c r="P102" s="48"/>
      <c r="Q102" s="48"/>
      <c r="R102" s="48"/>
      <c r="S102" s="48"/>
      <c r="T102" s="48"/>
    </row>
    <row r="103" spans="1:20" x14ac:dyDescent="0.35">
      <c r="A103" s="1">
        <v>88</v>
      </c>
      <c r="B103" s="1"/>
      <c r="C103" s="2">
        <f>IF(ISERROR(VLOOKUP(A103,InsertVoiceSwitchActivateLOG!I103:L7087,3,FALSE)),"No answer",(VLOOKUP(A103,InsertVoiceSwitchActivateLOG!I103:L7087,3,FALSE)))</f>
        <v>0.1273</v>
      </c>
      <c r="D103" s="83">
        <f>SUMIF(InsertVoiceSwitchActivateLOG!A103:A$7000,A103,InsertVoiceSwitchActivateLOG!I103:I$7000)</f>
        <v>88</v>
      </c>
      <c r="E103" s="84">
        <f t="shared" si="3"/>
        <v>0</v>
      </c>
      <c r="F103" s="84" t="str">
        <f t="shared" si="2"/>
        <v/>
      </c>
      <c r="G103" s="96">
        <f>SUMIFS(InsertVoiceSwitchActivateLOG!M$16:M$6219,InsertVoiceSwitchActivateLOG!A103:A6306,A103)</f>
        <v>1021.1000000000183</v>
      </c>
      <c r="H103" s="96">
        <f>COUNTIFS(InsertVoiceSwitchActivateLOG!A$16:A$6219,A103)</f>
        <v>53</v>
      </c>
      <c r="I103" s="85" t="str">
        <f>IFERROR(VLOOKUP($A103,InsertVoiceSwitchActivateLOG!$A89:$E7087,5,FALSE),"")</f>
        <v>TaskD</v>
      </c>
      <c r="J103" s="1">
        <f>IFERROR(VLOOKUP($A103,InsertVoiceSwitchActivateLOG!$I103:$L7086,4,FALSE),"")</f>
        <v>185.97460000000001</v>
      </c>
      <c r="K103" s="1"/>
      <c r="L103" s="56">
        <f>LARGE(InsertTaskDisplayData!$G$17:$G$255,COUNTIF(InsertTaskDisplayData!$G$17:$G$255,"&gt;"&amp;J103)+1)</f>
        <v>185.5333</v>
      </c>
      <c r="M103" t="str">
        <f>INDEX(InsertTaskDisplayData!$A$16:$G$255,MATCH(L103,InsertTaskDisplayData!$G$16:$G$255,0),5)</f>
        <v>TaskD</v>
      </c>
      <c r="N103" t="str">
        <f>InsertVoiceResponsesAndProcTime!B102</f>
        <v>Yes</v>
      </c>
      <c r="O103" s="2">
        <f>InsertVoiceResponsesAndProcTime!C102</f>
        <v>195.2236</v>
      </c>
    </row>
    <row r="104" spans="1:20" x14ac:dyDescent="0.35">
      <c r="A104" s="73">
        <v>89</v>
      </c>
      <c r="B104" s="73"/>
      <c r="C104" s="73">
        <f>IF(ISERROR(VLOOKUP(A104,InsertVoiceSwitchActivateLOG!I104:L7088,3,FALSE)),"No answer",(VLOOKUP(A104,InsertVoiceSwitchActivateLOG!I104:L7088,3,FALSE)))</f>
        <v>1.6699999999999996E-2</v>
      </c>
      <c r="D104" s="86">
        <f>SUMIF(InsertVoiceSwitchActivateLOG!A104:A$7000,A104,InsertVoiceSwitchActivateLOG!I104:I$7000)</f>
        <v>89</v>
      </c>
      <c r="E104" s="87">
        <f t="shared" si="3"/>
        <v>0</v>
      </c>
      <c r="F104" s="88" t="str">
        <f t="shared" si="2"/>
        <v/>
      </c>
      <c r="G104" s="97">
        <f>SUMIFS(InsertVoiceSwitchActivateLOG!M$16:M$6219,InsertVoiceSwitchActivateLOG!A104:A6307,A104)</f>
        <v>829.79999999997744</v>
      </c>
      <c r="H104" s="97">
        <f>COUNTIFS(InsertVoiceSwitchActivateLOG!A$16:A$6219,A104)</f>
        <v>44</v>
      </c>
      <c r="I104" s="89" t="str">
        <f>IFERROR(VLOOKUP($A104,InsertVoiceSwitchActivateLOG!$A90:$E7088,5,FALSE),"")</f>
        <v>TaskC</v>
      </c>
      <c r="J104" s="74">
        <f>IFERROR(VLOOKUP($A104,InsertVoiceSwitchActivateLOG!$I104:$L7087,4,FALSE),"")</f>
        <v>188.0264</v>
      </c>
      <c r="K104" s="74"/>
      <c r="L104" s="74">
        <f>LARGE(InsertTaskDisplayData!$G$17:$G$255,COUNTIF(InsertTaskDisplayData!$G$17:$G$255,"&gt;"&amp;J104)+1)</f>
        <v>187.56</v>
      </c>
      <c r="M104" s="48" t="str">
        <f>INDEX(InsertTaskDisplayData!$A$16:$G$255,MATCH(L104,InsertTaskDisplayData!$G$16:$G$255,0),5)</f>
        <v>TaskC</v>
      </c>
      <c r="N104" s="48" t="str">
        <f>InsertVoiceResponsesAndProcTime!B103</f>
        <v>No</v>
      </c>
      <c r="O104" s="75">
        <f>InsertVoiceResponsesAndProcTime!C103</f>
        <v>197.0463</v>
      </c>
      <c r="P104" s="48"/>
      <c r="Q104" s="48"/>
      <c r="R104" s="48"/>
      <c r="S104" s="48"/>
      <c r="T104" s="48"/>
    </row>
    <row r="105" spans="1:20" x14ac:dyDescent="0.35">
      <c r="A105" s="1">
        <v>90</v>
      </c>
      <c r="B105" s="1"/>
      <c r="C105" s="2">
        <f>IF(ISERROR(VLOOKUP(A105,InsertVoiceSwitchActivateLOG!I105:L7089,3,FALSE)),"No answer",(VLOOKUP(A105,InsertVoiceSwitchActivateLOG!I105:L7089,3,FALSE)))</f>
        <v>0.10520000000000002</v>
      </c>
      <c r="D105" s="83">
        <f>SUMIF(InsertVoiceSwitchActivateLOG!A105:A$7000,A105,InsertVoiceSwitchActivateLOG!I105:I$7000)</f>
        <v>90</v>
      </c>
      <c r="E105" s="84">
        <f t="shared" si="3"/>
        <v>0</v>
      </c>
      <c r="F105" s="84" t="str">
        <f t="shared" si="2"/>
        <v/>
      </c>
      <c r="G105" s="96">
        <f>SUMIFS(InsertVoiceSwitchActivateLOG!M$16:M$6219,InsertVoiceSwitchActivateLOG!A105:A6308,A105)</f>
        <v>976.90000000000055</v>
      </c>
      <c r="H105" s="96">
        <f>COUNTIFS(InsertVoiceSwitchActivateLOG!A$16:A$6219,A105)</f>
        <v>51</v>
      </c>
      <c r="I105" s="85" t="str">
        <f>IFERROR(VLOOKUP($A105,InsertVoiceSwitchActivateLOG!$A91:$E7089,5,FALSE),"")</f>
        <v>TaskC</v>
      </c>
      <c r="J105" s="1">
        <f>IFERROR(VLOOKUP($A105,InsertVoiceSwitchActivateLOG!$I105:$L7088,4,FALSE),"")</f>
        <v>190.0035</v>
      </c>
      <c r="K105" s="1"/>
      <c r="L105" s="56">
        <f>LARGE(InsertTaskDisplayData!$G$17:$G$255,COUNTIF(InsertTaskDisplayData!$G$17:$G$255,"&gt;"&amp;J105)+1)</f>
        <v>189.5909</v>
      </c>
      <c r="M105" t="str">
        <f>INDEX(InsertTaskDisplayData!$A$16:$G$255,MATCH(L105,InsertTaskDisplayData!$G$16:$G$255,0),5)</f>
        <v>TaskC</v>
      </c>
      <c r="N105" t="str">
        <f>InsertVoiceResponsesAndProcTime!B104</f>
        <v>Yes</v>
      </c>
      <c r="O105" s="2">
        <f>InsertVoiceResponsesAndProcTime!C104</f>
        <v>199.24440000000001</v>
      </c>
    </row>
    <row r="106" spans="1:20" x14ac:dyDescent="0.35">
      <c r="A106" s="73">
        <v>91</v>
      </c>
      <c r="B106" s="73"/>
      <c r="C106" s="73">
        <f>IF(ISERROR(VLOOKUP(A106,InsertVoiceSwitchActivateLOG!I106:L7090,3,FALSE)),"No answer",(VLOOKUP(A106,InsertVoiceSwitchActivateLOG!I106:L7090,3,FALSE)))</f>
        <v>2.1099999999999997E-2</v>
      </c>
      <c r="D106" s="86">
        <f>SUMIF(InsertVoiceSwitchActivateLOG!A106:A$7000,A106,InsertVoiceSwitchActivateLOG!I106:I$7000)</f>
        <v>91</v>
      </c>
      <c r="E106" s="87">
        <f t="shared" si="3"/>
        <v>0</v>
      </c>
      <c r="F106" s="88" t="str">
        <f t="shared" si="2"/>
        <v/>
      </c>
      <c r="G106" s="97">
        <f>SUMIFS(InsertVoiceSwitchActivateLOG!M$16:M$6219,InsertVoiceSwitchActivateLOG!A106:A6309,A106)</f>
        <v>1142.6000000000158</v>
      </c>
      <c r="H106" s="97">
        <f>COUNTIFS(InsertVoiceSwitchActivateLOG!A$16:A$6219,A106)</f>
        <v>53</v>
      </c>
      <c r="I106" s="89" t="str">
        <f>IFERROR(VLOOKUP($A106,InsertVoiceSwitchActivateLOG!$A92:$E7090,5,FALSE),"")</f>
        <v>TaskC</v>
      </c>
      <c r="J106" s="74">
        <f>IFERROR(VLOOKUP($A106,InsertVoiceSwitchActivateLOG!$I106:$L7089,4,FALSE),"")</f>
        <v>192.05369999999999</v>
      </c>
      <c r="K106" s="74"/>
      <c r="L106" s="74">
        <f>LARGE(InsertTaskDisplayData!$G$17:$G$255,COUNTIF(InsertTaskDisplayData!$G$17:$G$255,"&gt;"&amp;J106)+1)</f>
        <v>191.61009999999999</v>
      </c>
      <c r="M106" s="48" t="str">
        <f>INDEX(InsertTaskDisplayData!$A$16:$G$255,MATCH(L106,InsertTaskDisplayData!$G$16:$G$255,0),5)</f>
        <v>TaskC</v>
      </c>
      <c r="N106" s="48" t="str">
        <f>InsertVoiceResponsesAndProcTime!B105</f>
        <v>No</v>
      </c>
      <c r="O106" s="75">
        <f>InsertVoiceResponsesAndProcTime!C105</f>
        <v>201.06829999999999</v>
      </c>
      <c r="P106" s="48"/>
      <c r="Q106" s="48"/>
      <c r="R106" s="48"/>
      <c r="S106" s="48"/>
      <c r="T106" s="48"/>
    </row>
    <row r="107" spans="1:20" x14ac:dyDescent="0.35">
      <c r="A107" s="1">
        <v>92</v>
      </c>
      <c r="B107" s="1"/>
      <c r="C107" s="2">
        <f>IF(ISERROR(VLOOKUP(A107,InsertVoiceSwitchActivateLOG!I107:L7091,3,FALSE)),"No answer",(VLOOKUP(A107,InsertVoiceSwitchActivateLOG!I107:L7091,3,FALSE)))</f>
        <v>9.3400000000000011E-2</v>
      </c>
      <c r="D107" s="83">
        <f>SUMIF(InsertVoiceSwitchActivateLOG!A107:A$7000,A107,InsertVoiceSwitchActivateLOG!I107:I$7000)</f>
        <v>92</v>
      </c>
      <c r="E107" s="84">
        <f t="shared" si="3"/>
        <v>0</v>
      </c>
      <c r="F107" s="84" t="str">
        <f t="shared" si="2"/>
        <v/>
      </c>
      <c r="G107" s="96">
        <f>SUMIFS(InsertVoiceSwitchActivateLOG!M$16:M$6219,InsertVoiceSwitchActivateLOG!A107:A6310,A107)</f>
        <v>985.50000000000182</v>
      </c>
      <c r="H107" s="96">
        <f>COUNTIFS(InsertVoiceSwitchActivateLOG!A$16:A$6219,A107)</f>
        <v>51</v>
      </c>
      <c r="I107" s="85" t="str">
        <f>IFERROR(VLOOKUP($A107,InsertVoiceSwitchActivateLOG!$A93:$E7091,5,FALSE),"")</f>
        <v>TaskA</v>
      </c>
      <c r="J107" s="1">
        <f>IFERROR(VLOOKUP($A107,InsertVoiceSwitchActivateLOG!$I107:$L7090,4,FALSE),"")</f>
        <v>194.1123</v>
      </c>
      <c r="K107" s="1"/>
      <c r="L107" s="56">
        <f>LARGE(InsertTaskDisplayData!$G$17:$G$255,COUNTIF(InsertTaskDisplayData!$G$17:$G$255,"&gt;"&amp;J107)+1)</f>
        <v>193.6301</v>
      </c>
      <c r="M107" t="str">
        <f>INDEX(InsertTaskDisplayData!$A$16:$G$255,MATCH(L107,InsertTaskDisplayData!$G$16:$G$255,0),5)</f>
        <v>TaskA</v>
      </c>
      <c r="N107" t="str">
        <f>InsertVoiceResponsesAndProcTime!B106</f>
        <v>Yes</v>
      </c>
      <c r="O107" s="2">
        <f>InsertVoiceResponsesAndProcTime!C106</f>
        <v>203.32550000000001</v>
      </c>
    </row>
    <row r="108" spans="1:20" x14ac:dyDescent="0.35">
      <c r="A108" s="73">
        <v>93</v>
      </c>
      <c r="B108" s="73"/>
      <c r="C108" s="73">
        <f>IF(ISERROR(VLOOKUP(A108,InsertVoiceSwitchActivateLOG!I108:L7092,3,FALSE)),"No answer",(VLOOKUP(A108,InsertVoiceSwitchActivateLOG!I108:L7092,3,FALSE)))</f>
        <v>2.8500000000000001E-2</v>
      </c>
      <c r="D108" s="86">
        <f>SUMIF(InsertVoiceSwitchActivateLOG!A108:A$7000,A108,InsertVoiceSwitchActivateLOG!I108:I$7000)</f>
        <v>93</v>
      </c>
      <c r="E108" s="87">
        <f t="shared" si="3"/>
        <v>0</v>
      </c>
      <c r="F108" s="88" t="str">
        <f t="shared" si="2"/>
        <v/>
      </c>
      <c r="G108" s="97">
        <f>SUMIFS(InsertVoiceSwitchActivateLOG!M$16:M$6219,InsertVoiceSwitchActivateLOG!A108:A6311,A108)</f>
        <v>979.50000000000159</v>
      </c>
      <c r="H108" s="97">
        <f>COUNTIFS(InsertVoiceSwitchActivateLOG!A$16:A$6219,A108)</f>
        <v>52</v>
      </c>
      <c r="I108" s="89" t="str">
        <f>IFERROR(VLOOKUP($A108,InsertVoiceSwitchActivateLOG!$A94:$E7092,5,FALSE),"")</f>
        <v>TaskD</v>
      </c>
      <c r="J108" s="74">
        <f>IFERROR(VLOOKUP($A108,InsertVoiceSwitchActivateLOG!$I108:$L7091,4,FALSE),"")</f>
        <v>196.12200000000001</v>
      </c>
      <c r="K108" s="74"/>
      <c r="L108" s="74">
        <f>LARGE(InsertTaskDisplayData!$G$17:$G$255,COUNTIF(InsertTaskDisplayData!$G$17:$G$255,"&gt;"&amp;J108)+1)</f>
        <v>195.6379</v>
      </c>
      <c r="M108" s="48" t="str">
        <f>INDEX(InsertTaskDisplayData!$A$16:$G$255,MATCH(L108,InsertTaskDisplayData!$G$16:$G$255,0),5)</f>
        <v>TaskD</v>
      </c>
      <c r="N108" s="48" t="str">
        <f>InsertVoiceResponsesAndProcTime!B107</f>
        <v>No</v>
      </c>
      <c r="O108" s="75">
        <f>InsertVoiceResponsesAndProcTime!C107</f>
        <v>205.0558</v>
      </c>
      <c r="P108" s="48"/>
      <c r="Q108" s="48"/>
      <c r="R108" s="48"/>
      <c r="S108" s="48"/>
      <c r="T108" s="48"/>
    </row>
    <row r="109" spans="1:20" x14ac:dyDescent="0.35">
      <c r="A109" s="1">
        <v>94</v>
      </c>
      <c r="B109" s="1"/>
      <c r="C109" s="2">
        <f>IF(ISERROR(VLOOKUP(A109,InsertVoiceSwitchActivateLOG!I109:L7093,3,FALSE)),"No answer",(VLOOKUP(A109,InsertVoiceSwitchActivateLOG!I109:L7093,3,FALSE)))</f>
        <v>0.10119999999999998</v>
      </c>
      <c r="D109" s="83">
        <f>SUMIF(InsertVoiceSwitchActivateLOG!A109:A$7000,A109,InsertVoiceSwitchActivateLOG!I109:I$7000)</f>
        <v>94</v>
      </c>
      <c r="E109" s="84">
        <f t="shared" si="3"/>
        <v>0</v>
      </c>
      <c r="F109" s="84" t="str">
        <f t="shared" si="2"/>
        <v/>
      </c>
      <c r="G109" s="96">
        <f>SUMIFS(InsertVoiceSwitchActivateLOG!M$16:M$6219,InsertVoiceSwitchActivateLOG!A109:A6312,A109)</f>
        <v>1006.9000000000017</v>
      </c>
      <c r="H109" s="96">
        <f>COUNTIFS(InsertVoiceSwitchActivateLOG!A$16:A$6219,A109)</f>
        <v>52</v>
      </c>
      <c r="I109" s="85" t="str">
        <f>IFERROR(VLOOKUP($A109,InsertVoiceSwitchActivateLOG!$A95:$E7093,5,FALSE),"")</f>
        <v>TaskC</v>
      </c>
      <c r="J109" s="1">
        <f>IFERROR(VLOOKUP($A109,InsertVoiceSwitchActivateLOG!$I109:$L7092,4,FALSE),"")</f>
        <v>198.11009999999999</v>
      </c>
      <c r="K109" s="1"/>
      <c r="L109" s="56">
        <f>LARGE(InsertTaskDisplayData!$G$17:$G$255,COUNTIF(InsertTaskDisplayData!$G$17:$G$255,"&gt;"&amp;J109)+1)</f>
        <v>197.65010000000001</v>
      </c>
      <c r="M109" t="str">
        <f>INDEX(InsertTaskDisplayData!$A$16:$G$255,MATCH(L109,InsertTaskDisplayData!$G$16:$G$255,0),5)</f>
        <v>TaskC</v>
      </c>
      <c r="N109" t="str">
        <f>InsertVoiceResponsesAndProcTime!B108</f>
        <v>Yes</v>
      </c>
      <c r="O109" s="2">
        <f>InsertVoiceResponsesAndProcTime!C108</f>
        <v>207.30119999999999</v>
      </c>
    </row>
    <row r="110" spans="1:20" x14ac:dyDescent="0.35">
      <c r="A110" s="73">
        <v>95</v>
      </c>
      <c r="B110" s="73"/>
      <c r="C110" s="73">
        <f>IF(ISERROR(VLOOKUP(A110,InsertVoiceSwitchActivateLOG!I110:L7094,3,FALSE)),"No answer",(VLOOKUP(A110,InsertVoiceSwitchActivateLOG!I110:L7094,3,FALSE)))</f>
        <v>2.7900000000000005E-2</v>
      </c>
      <c r="D110" s="86">
        <f>SUMIF(InsertVoiceSwitchActivateLOG!A110:A$7000,A110,InsertVoiceSwitchActivateLOG!I110:I$7000)</f>
        <v>95</v>
      </c>
      <c r="E110" s="87">
        <f t="shared" si="3"/>
        <v>0</v>
      </c>
      <c r="F110" s="88" t="str">
        <f t="shared" si="2"/>
        <v/>
      </c>
      <c r="G110" s="97">
        <f>SUMIFS(InsertVoiceSwitchActivateLOG!M$16:M$6219,InsertVoiceSwitchActivateLOG!A110:A6313,A110)</f>
        <v>973.19999999999141</v>
      </c>
      <c r="H110" s="97">
        <f>COUNTIFS(InsertVoiceSwitchActivateLOG!A$16:A$6219,A110)</f>
        <v>51</v>
      </c>
      <c r="I110" s="89" t="str">
        <f>IFERROR(VLOOKUP($A110,InsertVoiceSwitchActivateLOG!$A96:$E7094,5,FALSE),"")</f>
        <v>TaskC</v>
      </c>
      <c r="J110" s="74">
        <f>IFERROR(VLOOKUP($A110,InsertVoiceSwitchActivateLOG!$I110:$L7093,4,FALSE),"")</f>
        <v>200.1816</v>
      </c>
      <c r="K110" s="74"/>
      <c r="L110" s="74">
        <f>LARGE(InsertTaskDisplayData!$G$17:$G$255,COUNTIF(InsertTaskDisplayData!$G$17:$G$255,"&gt;"&amp;J110)+1)</f>
        <v>199.6583</v>
      </c>
      <c r="M110" s="48" t="str">
        <f>INDEX(InsertTaskDisplayData!$A$16:$G$255,MATCH(L110,InsertTaskDisplayData!$G$16:$G$255,0),5)</f>
        <v>TaskC</v>
      </c>
      <c r="N110" s="48" t="str">
        <f>InsertVoiceResponsesAndProcTime!B109</f>
        <v>No</v>
      </c>
      <c r="O110" s="75">
        <f>InsertVoiceResponsesAndProcTime!C109</f>
        <v>209.0865</v>
      </c>
      <c r="P110" s="48"/>
      <c r="Q110" s="48"/>
      <c r="R110" s="48"/>
      <c r="S110" s="48"/>
      <c r="T110" s="48"/>
    </row>
    <row r="111" spans="1:20" x14ac:dyDescent="0.35">
      <c r="A111" s="1">
        <v>96</v>
      </c>
      <c r="B111" s="1"/>
      <c r="C111" s="2">
        <f>IF(ISERROR(VLOOKUP(A111,InsertVoiceSwitchActivateLOG!I111:L7095,3,FALSE)),"No answer",(VLOOKUP(A111,InsertVoiceSwitchActivateLOG!I111:L7095,3,FALSE)))</f>
        <v>9.6099999999999991E-2</v>
      </c>
      <c r="D111" s="83">
        <f>SUMIF(InsertVoiceSwitchActivateLOG!A111:A$7000,A111,InsertVoiceSwitchActivateLOG!I111:I$7000)</f>
        <v>96</v>
      </c>
      <c r="E111" s="84">
        <f t="shared" si="3"/>
        <v>0</v>
      </c>
      <c r="F111" s="84" t="str">
        <f t="shared" si="2"/>
        <v/>
      </c>
      <c r="G111" s="96">
        <f>SUMIFS(InsertVoiceSwitchActivateLOG!M$16:M$6219,InsertVoiceSwitchActivateLOG!A111:A6314,A111)</f>
        <v>944.90000000001828</v>
      </c>
      <c r="H111" s="96">
        <f>COUNTIFS(InsertVoiceSwitchActivateLOG!A$16:A$6219,A111)</f>
        <v>50</v>
      </c>
      <c r="I111" s="85" t="str">
        <f>IFERROR(VLOOKUP($A111,InsertVoiceSwitchActivateLOG!$A97:$E7095,5,FALSE),"")</f>
        <v>TaskA</v>
      </c>
      <c r="J111" s="1">
        <f>IFERROR(VLOOKUP($A111,InsertVoiceSwitchActivateLOG!$I111:$L7094,4,FALSE),"")</f>
        <v>202.10499999999999</v>
      </c>
      <c r="K111" s="1"/>
      <c r="L111" s="56">
        <f>LARGE(InsertTaskDisplayData!$G$17:$G$255,COUNTIF(InsertTaskDisplayData!$G$17:$G$255,"&gt;"&amp;J111)+1)</f>
        <v>201.70949999999999</v>
      </c>
      <c r="M111" t="str">
        <f>INDEX(InsertTaskDisplayData!$A$16:$G$255,MATCH(L111,InsertTaskDisplayData!$G$16:$G$255,0),5)</f>
        <v>TaskA</v>
      </c>
      <c r="N111" t="str">
        <f>InsertVoiceResponsesAndProcTime!B110</f>
        <v>Yes</v>
      </c>
      <c r="O111" s="2">
        <f>InsertVoiceResponsesAndProcTime!C110</f>
        <v>211.33840000000001</v>
      </c>
    </row>
    <row r="112" spans="1:20" x14ac:dyDescent="0.35">
      <c r="A112" s="73">
        <v>97</v>
      </c>
      <c r="B112" s="73"/>
      <c r="C112" s="73">
        <f>IF(ISERROR(VLOOKUP(A112,InsertVoiceSwitchActivateLOG!I112:L7096,3,FALSE)),"No answer",(VLOOKUP(A112,InsertVoiceSwitchActivateLOG!I112:L7096,3,FALSE)))</f>
        <v>2.1700000000000001E-2</v>
      </c>
      <c r="D112" s="86">
        <f>SUMIF(InsertVoiceSwitchActivateLOG!A112:A$7000,A112,InsertVoiceSwitchActivateLOG!I112:I$7000)</f>
        <v>97</v>
      </c>
      <c r="E112" s="87">
        <f t="shared" si="3"/>
        <v>0</v>
      </c>
      <c r="F112" s="88" t="str">
        <f t="shared" si="2"/>
        <v/>
      </c>
      <c r="G112" s="97">
        <f>SUMIFS(InsertVoiceSwitchActivateLOG!M$16:M$6219,InsertVoiceSwitchActivateLOG!A112:A6315,A112)</f>
        <v>1000.6000000000199</v>
      </c>
      <c r="H112" s="97">
        <f>COUNTIFS(InsertVoiceSwitchActivateLOG!A$16:A$6219,A112)</f>
        <v>50</v>
      </c>
      <c r="I112" s="89" t="str">
        <f>IFERROR(VLOOKUP($A112,InsertVoiceSwitchActivateLOG!$A98:$E7096,5,FALSE),"")</f>
        <v>TaskB</v>
      </c>
      <c r="J112" s="74">
        <f>IFERROR(VLOOKUP($A112,InsertVoiceSwitchActivateLOG!$I112:$L7095,4,FALSE),"")</f>
        <v>204.15559999999999</v>
      </c>
      <c r="K112" s="74"/>
      <c r="L112" s="74">
        <f>LARGE(InsertTaskDisplayData!$G$17:$G$255,COUNTIF(InsertTaskDisplayData!$G$17:$G$255,"&gt;"&amp;J112)+1)</f>
        <v>203.73050000000001</v>
      </c>
      <c r="M112" s="48" t="str">
        <f>INDEX(InsertTaskDisplayData!$A$16:$G$255,MATCH(L112,InsertTaskDisplayData!$G$16:$G$255,0),5)</f>
        <v>TaskB</v>
      </c>
      <c r="N112" s="48" t="str">
        <f>InsertVoiceResponsesAndProcTime!B111</f>
        <v>No</v>
      </c>
      <c r="O112" s="75">
        <f>InsertVoiceResponsesAndProcTime!C111</f>
        <v>213.1711</v>
      </c>
      <c r="P112" s="48"/>
      <c r="Q112" s="48"/>
      <c r="R112" s="48"/>
      <c r="S112" s="48"/>
      <c r="T112" s="48"/>
    </row>
    <row r="113" spans="1:20" x14ac:dyDescent="0.35">
      <c r="A113" s="1">
        <v>98</v>
      </c>
      <c r="B113" s="1"/>
      <c r="C113" s="2">
        <f>IF(ISERROR(VLOOKUP(A113,InsertVoiceSwitchActivateLOG!I113:L7097,3,FALSE)),"No answer",(VLOOKUP(A113,InsertVoiceSwitchActivateLOG!I113:L7097,3,FALSE)))</f>
        <v>0.10539999999999998</v>
      </c>
      <c r="D113" s="83">
        <f>SUMIF(InsertVoiceSwitchActivateLOG!A113:A$7000,A113,InsertVoiceSwitchActivateLOG!I113:I$7000)</f>
        <v>98</v>
      </c>
      <c r="E113" s="84">
        <f t="shared" si="3"/>
        <v>0</v>
      </c>
      <c r="F113" s="84" t="str">
        <f t="shared" si="2"/>
        <v/>
      </c>
      <c r="G113" s="96">
        <f>SUMIFS(InsertVoiceSwitchActivateLOG!M$16:M$6219,InsertVoiceSwitchActivateLOG!A113:A6316,A113)</f>
        <v>1002.4999999999977</v>
      </c>
      <c r="H113" s="96">
        <f>COUNTIFS(InsertVoiceSwitchActivateLOG!A$16:A$6219,A113)</f>
        <v>50</v>
      </c>
      <c r="I113" s="85" t="str">
        <f>IFERROR(VLOOKUP($A113,InsertVoiceSwitchActivateLOG!$A99:$E7097,5,FALSE),"")</f>
        <v>TaskB</v>
      </c>
      <c r="J113" s="1">
        <f>IFERROR(VLOOKUP($A113,InsertVoiceSwitchActivateLOG!$I113:$L7096,4,FALSE),"")</f>
        <v>206.20820000000001</v>
      </c>
      <c r="K113" s="1"/>
      <c r="L113" s="56">
        <f>LARGE(InsertTaskDisplayData!$G$17:$G$255,COUNTIF(InsertTaskDisplayData!$G$17:$G$255,"&gt;"&amp;J113)+1)</f>
        <v>205.74950000000001</v>
      </c>
      <c r="M113" t="str">
        <f>INDEX(InsertTaskDisplayData!$A$16:$G$255,MATCH(L113,InsertTaskDisplayData!$G$16:$G$255,0),5)</f>
        <v>TaskB</v>
      </c>
      <c r="N113" t="str">
        <f>InsertVoiceResponsesAndProcTime!B112</f>
        <v>Yes</v>
      </c>
      <c r="O113" s="2">
        <f>InsertVoiceResponsesAndProcTime!C112</f>
        <v>215.4597</v>
      </c>
    </row>
    <row r="114" spans="1:20" x14ac:dyDescent="0.35">
      <c r="A114" s="73">
        <v>99</v>
      </c>
      <c r="B114" s="73"/>
      <c r="C114" s="73">
        <f>IF(ISERROR(VLOOKUP(A114,InsertVoiceSwitchActivateLOG!I114:L7098,3,FALSE)),"No answer",(VLOOKUP(A114,InsertVoiceSwitchActivateLOG!I114:L7098,3,FALSE)))</f>
        <v>2.07E-2</v>
      </c>
      <c r="D114" s="86">
        <f>SUMIF(InsertVoiceSwitchActivateLOG!A114:A$7000,A114,InsertVoiceSwitchActivateLOG!I114:I$7000)</f>
        <v>99</v>
      </c>
      <c r="E114" s="87">
        <f t="shared" si="3"/>
        <v>0</v>
      </c>
      <c r="F114" s="88" t="str">
        <f t="shared" si="2"/>
        <v/>
      </c>
      <c r="G114" s="97">
        <f>SUMIFS(InsertVoiceSwitchActivateLOG!M$16:M$6219,InsertVoiceSwitchActivateLOG!A114:A6317,A114)</f>
        <v>1014.2999999999915</v>
      </c>
      <c r="H114" s="97">
        <f>COUNTIFS(InsertVoiceSwitchActivateLOG!A$16:A$6219,A114)</f>
        <v>51</v>
      </c>
      <c r="I114" s="89" t="str">
        <f>IFERROR(VLOOKUP($A114,InsertVoiceSwitchActivateLOG!$A100:$E7098,5,FALSE),"")</f>
        <v>TaskC</v>
      </c>
      <c r="J114" s="74">
        <f>IFERROR(VLOOKUP($A114,InsertVoiceSwitchActivateLOG!$I114:$L7097,4,FALSE),"")</f>
        <v>208.24</v>
      </c>
      <c r="K114" s="74"/>
      <c r="L114" s="74">
        <f>LARGE(InsertTaskDisplayData!$G$17:$G$255,COUNTIF(InsertTaskDisplayData!$G$17:$G$255,"&gt;"&amp;J114)+1)</f>
        <v>207.78210000000001</v>
      </c>
      <c r="M114" s="48" t="str">
        <f>INDEX(InsertTaskDisplayData!$A$16:$G$255,MATCH(L114,InsertTaskDisplayData!$G$16:$G$255,0),5)</f>
        <v>TaskC</v>
      </c>
      <c r="N114" s="48" t="str">
        <f>InsertVoiceResponsesAndProcTime!B113</f>
        <v>No</v>
      </c>
      <c r="O114" s="75">
        <f>InsertVoiceResponsesAndProcTime!C113</f>
        <v>217.2422</v>
      </c>
      <c r="P114" s="48"/>
      <c r="Q114" s="48"/>
      <c r="R114" s="48"/>
      <c r="S114" s="48"/>
      <c r="T114" s="48"/>
    </row>
    <row r="115" spans="1:20" x14ac:dyDescent="0.35">
      <c r="A115" s="1">
        <v>100</v>
      </c>
      <c r="B115" s="1"/>
      <c r="C115" s="2">
        <f>IF(ISERROR(VLOOKUP(A115,InsertVoiceSwitchActivateLOG!I115:L7099,3,FALSE)),"No answer",(VLOOKUP(A115,InsertVoiceSwitchActivateLOG!I115:L7099,3,FALSE)))</f>
        <v>0.10970000000000001</v>
      </c>
      <c r="D115" s="83">
        <f>SUMIF(InsertVoiceSwitchActivateLOG!A115:A$7000,A115,InsertVoiceSwitchActivateLOG!I115:I$7000)</f>
        <v>100</v>
      </c>
      <c r="E115" s="84">
        <f t="shared" si="3"/>
        <v>0</v>
      </c>
      <c r="F115" s="84" t="str">
        <f t="shared" si="2"/>
        <v/>
      </c>
      <c r="G115" s="96">
        <f>SUMIFS(InsertVoiceSwitchActivateLOG!M$16:M$6219,InsertVoiceSwitchActivateLOG!A115:A6318,A115)</f>
        <v>997.0000000000141</v>
      </c>
      <c r="H115" s="96">
        <f>COUNTIFS(InsertVoiceSwitchActivateLOG!A$16:A$6219,A115)</f>
        <v>50</v>
      </c>
      <c r="I115" s="85" t="str">
        <f>IFERROR(VLOOKUP($A115,InsertVoiceSwitchActivateLOG!$A101:$E7099,5,FALSE),"")</f>
        <v>TaskD</v>
      </c>
      <c r="J115" s="1">
        <f>IFERROR(VLOOKUP($A115,InsertVoiceSwitchActivateLOG!$I115:$L7098,4,FALSE),"")</f>
        <v>210.23480000000001</v>
      </c>
      <c r="K115" s="1"/>
      <c r="L115" s="56">
        <f>LARGE(InsertTaskDisplayData!$G$17:$G$255,COUNTIF(InsertTaskDisplayData!$G$17:$G$255,"&gt;"&amp;J115)+1)</f>
        <v>209.78700000000001</v>
      </c>
      <c r="M115" t="str">
        <f>INDEX(InsertTaskDisplayData!$A$16:$G$255,MATCH(L115,InsertTaskDisplayData!$G$16:$G$255,0),5)</f>
        <v>TaskD</v>
      </c>
      <c r="N115" t="str">
        <f>InsertVoiceResponsesAndProcTime!B114</f>
        <v>Yes</v>
      </c>
      <c r="O115" s="2">
        <f>InsertVoiceResponsesAndProcTime!C114</f>
        <v>219.4579</v>
      </c>
    </row>
    <row r="116" spans="1:20" x14ac:dyDescent="0.35">
      <c r="A116" s="73">
        <v>101</v>
      </c>
      <c r="B116" s="73"/>
      <c r="C116" s="73">
        <f>IF(ISERROR(VLOOKUP(A116,InsertVoiceSwitchActivateLOG!I116:L7100,3,FALSE)),"No answer",(VLOOKUP(A116,InsertVoiceSwitchActivateLOG!I116:L7100,3,FALSE)))</f>
        <v>2.0800000000000003E-2</v>
      </c>
      <c r="D116" s="86">
        <f>SUMIF(InsertVoiceSwitchActivateLOG!A116:A$7000,A116,InsertVoiceSwitchActivateLOG!I116:I$7000)</f>
        <v>101</v>
      </c>
      <c r="E116" s="87">
        <f t="shared" si="3"/>
        <v>0</v>
      </c>
      <c r="F116" s="88" t="str">
        <f t="shared" si="2"/>
        <v/>
      </c>
      <c r="G116" s="97">
        <f>SUMIFS(InsertVoiceSwitchActivateLOG!M$16:M$6219,InsertVoiceSwitchActivateLOG!A116:A6319,A116)</f>
        <v>977.40000000001714</v>
      </c>
      <c r="H116" s="97">
        <f>COUNTIFS(InsertVoiceSwitchActivateLOG!A$16:A$6219,A116)</f>
        <v>50</v>
      </c>
      <c r="I116" s="89" t="str">
        <f>IFERROR(VLOOKUP($A116,InsertVoiceSwitchActivateLOG!$A102:$E7100,5,FALSE),"")</f>
        <v>TaskD</v>
      </c>
      <c r="J116" s="74">
        <f>IFERROR(VLOOKUP($A116,InsertVoiceSwitchActivateLOG!$I116:$L7099,4,FALSE),"")</f>
        <v>212.3073</v>
      </c>
      <c r="K116" s="74"/>
      <c r="L116" s="74">
        <f>LARGE(InsertTaskDisplayData!$G$17:$G$255,COUNTIF(InsertTaskDisplayData!$G$17:$G$255,"&gt;"&amp;J116)+1)</f>
        <v>211.7919</v>
      </c>
      <c r="M116" s="48" t="str">
        <f>INDEX(InsertTaskDisplayData!$A$16:$G$255,MATCH(L116,InsertTaskDisplayData!$G$16:$G$255,0),5)</f>
        <v>TaskD</v>
      </c>
      <c r="N116" s="48" t="str">
        <f>InsertVoiceResponsesAndProcTime!B115</f>
        <v>No</v>
      </c>
      <c r="O116" s="75">
        <f>InsertVoiceResponsesAndProcTime!C115</f>
        <v>221.37039999999999</v>
      </c>
      <c r="P116" s="48"/>
      <c r="Q116" s="48"/>
      <c r="R116" s="48"/>
      <c r="S116" s="48"/>
      <c r="T116" s="48"/>
    </row>
    <row r="117" spans="1:20" x14ac:dyDescent="0.35">
      <c r="A117" s="1">
        <v>102</v>
      </c>
      <c r="B117" s="1"/>
      <c r="C117" s="2">
        <f>IF(ISERROR(VLOOKUP(A117,InsertVoiceSwitchActivateLOG!I117:L7101,3,FALSE)),"No answer",(VLOOKUP(A117,InsertVoiceSwitchActivateLOG!I117:L7101,3,FALSE)))</f>
        <v>8.8899999999999979E-2</v>
      </c>
      <c r="D117" s="83">
        <f>SUMIF(InsertVoiceSwitchActivateLOG!A117:A$7000,A117,InsertVoiceSwitchActivateLOG!I117:I$7000)</f>
        <v>102</v>
      </c>
      <c r="E117" s="84">
        <f t="shared" si="3"/>
        <v>0</v>
      </c>
      <c r="F117" s="84" t="str">
        <f t="shared" si="2"/>
        <v/>
      </c>
      <c r="G117" s="96">
        <f>SUMIFS(InsertVoiceSwitchActivateLOG!M$16:M$6219,InsertVoiceSwitchActivateLOG!A117:A6320,A117)</f>
        <v>1002.8000000000361</v>
      </c>
      <c r="H117" s="96">
        <f>COUNTIFS(InsertVoiceSwitchActivateLOG!A$16:A$6219,A117)</f>
        <v>52</v>
      </c>
      <c r="I117" s="85" t="str">
        <f>IFERROR(VLOOKUP($A117,InsertVoiceSwitchActivateLOG!$A103:$E7101,5,FALSE),"")</f>
        <v>TaskC</v>
      </c>
      <c r="J117" s="1">
        <f>IFERROR(VLOOKUP($A117,InsertVoiceSwitchActivateLOG!$I117:$L7100,4,FALSE),"")</f>
        <v>214.33199999999999</v>
      </c>
      <c r="K117" s="1"/>
      <c r="L117" s="56">
        <f>LARGE(InsertTaskDisplayData!$G$17:$G$255,COUNTIF(InsertTaskDisplayData!$G$17:$G$255,"&gt;"&amp;J117)+1)</f>
        <v>213.7997</v>
      </c>
      <c r="M117" t="str">
        <f>INDEX(InsertTaskDisplayData!$A$16:$G$255,MATCH(L117,InsertTaskDisplayData!$G$16:$G$255,0),5)</f>
        <v>TaskC</v>
      </c>
      <c r="N117" t="str">
        <f>InsertVoiceResponsesAndProcTime!B116</f>
        <v>Yes</v>
      </c>
      <c r="O117" s="2">
        <f>InsertVoiceResponsesAndProcTime!C116</f>
        <v>223.52090000000001</v>
      </c>
    </row>
    <row r="118" spans="1:20" x14ac:dyDescent="0.35">
      <c r="A118" s="73">
        <v>103</v>
      </c>
      <c r="B118" s="73"/>
      <c r="C118" s="73">
        <f>IF(ISERROR(VLOOKUP(A118,InsertVoiceSwitchActivateLOG!I118:L7102,3,FALSE)),"No answer",(VLOOKUP(A118,InsertVoiceSwitchActivateLOG!I118:L7102,3,FALSE)))</f>
        <v>1.9800000000000005E-2</v>
      </c>
      <c r="D118" s="86">
        <f>SUMIF(InsertVoiceSwitchActivateLOG!A118:A$7000,A118,InsertVoiceSwitchActivateLOG!I118:I$7000)</f>
        <v>103</v>
      </c>
      <c r="E118" s="87">
        <f t="shared" si="3"/>
        <v>0</v>
      </c>
      <c r="F118" s="88" t="str">
        <f t="shared" si="2"/>
        <v/>
      </c>
      <c r="G118" s="97">
        <f>SUMIFS(InsertVoiceSwitchActivateLOG!M$16:M$6219,InsertVoiceSwitchActivateLOG!A118:A6321,A118)</f>
        <v>1012.4000000000137</v>
      </c>
      <c r="H118" s="97">
        <f>COUNTIFS(InsertVoiceSwitchActivateLOG!A$16:A$6219,A118)</f>
        <v>52</v>
      </c>
      <c r="I118" s="89" t="str">
        <f>IFERROR(VLOOKUP($A118,InsertVoiceSwitchActivateLOG!$A104:$E7102,5,FALSE),"")</f>
        <v>TaskB</v>
      </c>
      <c r="J118" s="74">
        <f>IFERROR(VLOOKUP($A118,InsertVoiceSwitchActivateLOG!$I118:$L7101,4,FALSE),"")</f>
        <v>216.33199999999999</v>
      </c>
      <c r="K118" s="74"/>
      <c r="L118" s="74">
        <f>LARGE(InsertTaskDisplayData!$G$17:$G$255,COUNTIF(InsertTaskDisplayData!$G$17:$G$255,"&gt;"&amp;J118)+1)</f>
        <v>215.8075</v>
      </c>
      <c r="M118" s="48" t="str">
        <f>INDEX(InsertTaskDisplayData!$A$16:$G$255,MATCH(L118,InsertTaskDisplayData!$G$16:$G$255,0),5)</f>
        <v>TaskB</v>
      </c>
      <c r="N118" s="48" t="str">
        <f>InsertVoiceResponsesAndProcTime!B117</f>
        <v>No</v>
      </c>
      <c r="O118" s="75">
        <f>InsertVoiceResponsesAndProcTime!C117</f>
        <v>225.29830000000001</v>
      </c>
      <c r="P118" s="48"/>
      <c r="Q118" s="48"/>
      <c r="R118" s="48"/>
      <c r="S118" s="48"/>
      <c r="T118" s="48"/>
    </row>
    <row r="119" spans="1:20" x14ac:dyDescent="0.35">
      <c r="A119" s="1">
        <v>104</v>
      </c>
      <c r="B119" s="1"/>
      <c r="C119" s="2">
        <f>IF(ISERROR(VLOOKUP(A119,InsertVoiceSwitchActivateLOG!I119:L7103,3,FALSE)),"No answer",(VLOOKUP(A119,InsertVoiceSwitchActivateLOG!I119:L7103,3,FALSE)))</f>
        <v>0.1125</v>
      </c>
      <c r="D119" s="83">
        <f>SUMIF(InsertVoiceSwitchActivateLOG!A119:A$7000,A119,InsertVoiceSwitchActivateLOG!I119:I$7000)</f>
        <v>104</v>
      </c>
      <c r="E119" s="84">
        <f t="shared" si="3"/>
        <v>0</v>
      </c>
      <c r="F119" s="84" t="str">
        <f t="shared" si="2"/>
        <v/>
      </c>
      <c r="G119" s="96">
        <f>SUMIFS(InsertVoiceSwitchActivateLOG!M$16:M$6219,InsertVoiceSwitchActivateLOG!A119:A6322,A119)</f>
        <v>982.20000000000596</v>
      </c>
      <c r="H119" s="96">
        <f>COUNTIFS(InsertVoiceSwitchActivateLOG!A$16:A$6219,A119)</f>
        <v>52</v>
      </c>
      <c r="I119" s="85" t="str">
        <f>IFERROR(VLOOKUP($A119,InsertVoiceSwitchActivateLOG!$A105:$E7103,5,FALSE),"")</f>
        <v>TaskB</v>
      </c>
      <c r="J119" s="1">
        <f>IFERROR(VLOOKUP($A119,InsertVoiceSwitchActivateLOG!$I119:$L7102,4,FALSE),"")</f>
        <v>218.34180000000001</v>
      </c>
      <c r="K119" s="1"/>
      <c r="L119" s="56">
        <f>LARGE(InsertTaskDisplayData!$G$17:$G$255,COUNTIF(InsertTaskDisplayData!$G$17:$G$255,"&gt;"&amp;J119)+1)</f>
        <v>217.81829999999999</v>
      </c>
      <c r="M119" t="str">
        <f>INDEX(InsertTaskDisplayData!$A$16:$G$255,MATCH(L119,InsertTaskDisplayData!$G$16:$G$255,0),5)</f>
        <v>TaskB</v>
      </c>
      <c r="N119" t="str">
        <f>InsertVoiceResponsesAndProcTime!B118</f>
        <v>Yes</v>
      </c>
      <c r="O119" s="2">
        <f>InsertVoiceResponsesAndProcTime!C118</f>
        <v>227.55090000000001</v>
      </c>
    </row>
    <row r="120" spans="1:20" x14ac:dyDescent="0.35">
      <c r="A120" s="73">
        <v>105</v>
      </c>
      <c r="B120" s="73"/>
      <c r="C120" s="73">
        <f>IF(ISERROR(VLOOKUP(A120,InsertVoiceSwitchActivateLOG!I120:L7104,3,FALSE)),"No answer",(VLOOKUP(A120,InsertVoiceSwitchActivateLOG!I120:L7104,3,FALSE)))</f>
        <v>2.01E-2</v>
      </c>
      <c r="D120" s="86">
        <f>SUMIF(InsertVoiceSwitchActivateLOG!A120:A$7000,A120,InsertVoiceSwitchActivateLOG!I120:I$7000)</f>
        <v>105</v>
      </c>
      <c r="E120" s="87">
        <f t="shared" si="3"/>
        <v>0</v>
      </c>
      <c r="F120" s="88" t="str">
        <f t="shared" si="2"/>
        <v/>
      </c>
      <c r="G120" s="97">
        <f>SUMIFS(InsertVoiceSwitchActivateLOG!M$16:M$6219,InsertVoiceSwitchActivateLOG!A120:A6323,A120)</f>
        <v>750.90000000000146</v>
      </c>
      <c r="H120" s="97">
        <f>COUNTIFS(InsertVoiceSwitchActivateLOG!A$16:A$6219,A120)</f>
        <v>38</v>
      </c>
      <c r="I120" s="89" t="str">
        <f>IFERROR(VLOOKUP($A120,InsertVoiceSwitchActivateLOG!$A106:$E7104,5,FALSE),"")</f>
        <v>TaskC</v>
      </c>
      <c r="J120" s="74">
        <f>IFERROR(VLOOKUP($A120,InsertVoiceSwitchActivateLOG!$I120:$L7103,4,FALSE),"")</f>
        <v>220.47669999999999</v>
      </c>
      <c r="K120" s="74"/>
      <c r="L120" s="74">
        <f>LARGE(InsertTaskDisplayData!$G$17:$G$255,COUNTIF(InsertTaskDisplayData!$G$17:$G$255,"&gt;"&amp;J120)+1)</f>
        <v>219.84950000000001</v>
      </c>
      <c r="M120" s="48" t="str">
        <f>INDEX(InsertTaskDisplayData!$A$16:$G$255,MATCH(L120,InsertTaskDisplayData!$G$16:$G$255,0),5)</f>
        <v>TaskC</v>
      </c>
      <c r="N120" s="48" t="str">
        <f>InsertVoiceResponsesAndProcTime!B119</f>
        <v>No</v>
      </c>
      <c r="O120" s="75">
        <f>InsertVoiceResponsesAndProcTime!C119</f>
        <v>229.24080000000001</v>
      </c>
      <c r="P120" s="48"/>
      <c r="Q120" s="48"/>
      <c r="R120" s="48"/>
      <c r="S120" s="48"/>
      <c r="T120" s="48"/>
    </row>
    <row r="121" spans="1:20" x14ac:dyDescent="0.35">
      <c r="A121" s="1">
        <v>106</v>
      </c>
      <c r="B121" s="1"/>
      <c r="C121" s="2">
        <f>IF(ISERROR(VLOOKUP(A121,InsertVoiceSwitchActivateLOG!I121:L7105,3,FALSE)),"No answer",(VLOOKUP(A121,InsertVoiceSwitchActivateLOG!I121:L7105,3,FALSE)))</f>
        <v>9.8799999999999999E-2</v>
      </c>
      <c r="D121" s="83">
        <f>SUMIF(InsertVoiceSwitchActivateLOG!A121:A$7000,A121,InsertVoiceSwitchActivateLOG!I121:I$7000)</f>
        <v>106</v>
      </c>
      <c r="E121" s="84">
        <f t="shared" si="3"/>
        <v>0</v>
      </c>
      <c r="F121" s="84" t="str">
        <f t="shared" si="2"/>
        <v/>
      </c>
      <c r="G121" s="96">
        <f>SUMIFS(InsertVoiceSwitchActivateLOG!M$16:M$6219,InsertVoiceSwitchActivateLOG!A121:A6324,A121)</f>
        <v>953.10000000000628</v>
      </c>
      <c r="H121" s="96">
        <f>COUNTIFS(InsertVoiceSwitchActivateLOG!A$16:A$6219,A121)</f>
        <v>52</v>
      </c>
      <c r="I121" s="85" t="str">
        <f>IFERROR(VLOOKUP($A121,InsertVoiceSwitchActivateLOG!$A107:$E7105,5,FALSE),"")</f>
        <v>TaskC</v>
      </c>
      <c r="J121" s="1">
        <f>IFERROR(VLOOKUP($A121,InsertVoiceSwitchActivateLOG!$I121:$L7104,4,FALSE),"")</f>
        <v>222.40010000000001</v>
      </c>
      <c r="K121" s="1"/>
      <c r="L121" s="56">
        <f>LARGE(InsertTaskDisplayData!$G$17:$G$255,COUNTIF(InsertTaskDisplayData!$G$17:$G$255,"&gt;"&amp;J121)+1)</f>
        <v>221.86099999999999</v>
      </c>
      <c r="M121" t="str">
        <f>INDEX(InsertTaskDisplayData!$A$16:$G$255,MATCH(L121,InsertTaskDisplayData!$G$16:$G$255,0),5)</f>
        <v>TaskC</v>
      </c>
      <c r="N121" t="str">
        <f>InsertVoiceResponsesAndProcTime!B120</f>
        <v>Yes</v>
      </c>
      <c r="O121" s="2">
        <f>InsertVoiceResponsesAndProcTime!C120</f>
        <v>231.4888</v>
      </c>
    </row>
    <row r="122" spans="1:20" x14ac:dyDescent="0.35">
      <c r="A122" s="73">
        <v>107</v>
      </c>
      <c r="B122" s="73"/>
      <c r="C122" s="73">
        <f>IF(ISERROR(VLOOKUP(A122,InsertVoiceSwitchActivateLOG!I122:L7106,3,FALSE)),"No answer",(VLOOKUP(A122,InsertVoiceSwitchActivateLOG!I122:L7106,3,FALSE)))</f>
        <v>2.2000000000000002E-2</v>
      </c>
      <c r="D122" s="86">
        <f>SUMIF(InsertVoiceSwitchActivateLOG!A122:A$7000,A122,InsertVoiceSwitchActivateLOG!I122:I$7000)</f>
        <v>107</v>
      </c>
      <c r="E122" s="87">
        <f t="shared" si="3"/>
        <v>0</v>
      </c>
      <c r="F122" s="88" t="str">
        <f t="shared" si="2"/>
        <v/>
      </c>
      <c r="G122" s="97">
        <f>SUMIFS(InsertVoiceSwitchActivateLOG!M$16:M$6219,InsertVoiceSwitchActivateLOG!A122:A6325,A122)</f>
        <v>1182.5999999999794</v>
      </c>
      <c r="H122" s="97">
        <f>COUNTIFS(InsertVoiceSwitchActivateLOG!A$16:A$6219,A122)</f>
        <v>51</v>
      </c>
      <c r="I122" s="89" t="str">
        <f>IFERROR(VLOOKUP($A122,InsertVoiceSwitchActivateLOG!$A108:$E7106,5,FALSE),"")</f>
        <v>TaskB</v>
      </c>
      <c r="J122" s="74">
        <f>IFERROR(VLOOKUP($A122,InsertVoiceSwitchActivateLOG!$I122:$L7105,4,FALSE),"")</f>
        <v>224.41470000000001</v>
      </c>
      <c r="K122" s="74"/>
      <c r="L122" s="74">
        <f>LARGE(InsertTaskDisplayData!$G$17:$G$255,COUNTIF(InsertTaskDisplayData!$G$17:$G$255,"&gt;"&amp;J122)+1)</f>
        <v>223.86519999999999</v>
      </c>
      <c r="M122" s="48" t="str">
        <f>INDEX(InsertTaskDisplayData!$A$16:$G$255,MATCH(L122,InsertTaskDisplayData!$G$16:$G$255,0),5)</f>
        <v>TaskB</v>
      </c>
      <c r="N122" s="48" t="str">
        <f>InsertVoiceResponsesAndProcTime!B121</f>
        <v>No</v>
      </c>
      <c r="O122" s="75">
        <f>InsertVoiceResponsesAndProcTime!C121</f>
        <v>233.31909999999999</v>
      </c>
      <c r="P122" s="48"/>
      <c r="Q122" s="48"/>
      <c r="R122" s="48"/>
      <c r="S122" s="48"/>
      <c r="T122" s="48"/>
    </row>
    <row r="123" spans="1:20" x14ac:dyDescent="0.35">
      <c r="A123" s="1">
        <v>108</v>
      </c>
      <c r="B123" s="1"/>
      <c r="C123" s="2">
        <f>IF(ISERROR(VLOOKUP(A123,InsertVoiceSwitchActivateLOG!I123:L7107,3,FALSE)),"No answer",(VLOOKUP(A123,InsertVoiceSwitchActivateLOG!I123:L7107,3,FALSE)))</f>
        <v>0.11280000000000001</v>
      </c>
      <c r="D123" s="83">
        <f>SUMIF(InsertVoiceSwitchActivateLOG!A123:A$7000,A123,InsertVoiceSwitchActivateLOG!I123:I$7000)</f>
        <v>108</v>
      </c>
      <c r="E123" s="84">
        <f t="shared" si="3"/>
        <v>0</v>
      </c>
      <c r="F123" s="84" t="str">
        <f t="shared" si="2"/>
        <v/>
      </c>
      <c r="G123" s="96">
        <f>SUMIFS(InsertVoiceSwitchActivateLOG!M$16:M$6219,InsertVoiceSwitchActivateLOG!A123:A6326,A123)</f>
        <v>968.09999999999263</v>
      </c>
      <c r="H123" s="96">
        <f>COUNTIFS(InsertVoiceSwitchActivateLOG!A$16:A$6219,A123)</f>
        <v>51</v>
      </c>
      <c r="I123" s="85" t="str">
        <f>IFERROR(VLOOKUP($A123,InsertVoiceSwitchActivateLOG!$A109:$E7107,5,FALSE),"")</f>
        <v>TaskB</v>
      </c>
      <c r="J123" s="1">
        <f>IFERROR(VLOOKUP($A123,InsertVoiceSwitchActivateLOG!$I123:$L7106,4,FALSE),"")</f>
        <v>226.3991</v>
      </c>
      <c r="K123" s="1"/>
      <c r="L123" s="56">
        <f>LARGE(InsertTaskDisplayData!$G$17:$G$255,COUNTIF(InsertTaskDisplayData!$G$17:$G$255,"&gt;"&amp;J123)+1)</f>
        <v>225.87880000000001</v>
      </c>
      <c r="M123" t="str">
        <f>INDEX(InsertTaskDisplayData!$A$16:$G$255,MATCH(L123,InsertTaskDisplayData!$G$16:$G$255,0),5)</f>
        <v>TaskB</v>
      </c>
      <c r="N123" t="str">
        <f>InsertVoiceResponsesAndProcTime!B122</f>
        <v>Yes</v>
      </c>
      <c r="O123" s="2">
        <f>InsertVoiceResponsesAndProcTime!C122</f>
        <v>235.5821</v>
      </c>
    </row>
    <row r="124" spans="1:20" x14ac:dyDescent="0.35">
      <c r="A124" s="73">
        <v>109</v>
      </c>
      <c r="B124" s="73"/>
      <c r="C124" s="73">
        <f>IF(ISERROR(VLOOKUP(A124,InsertVoiceSwitchActivateLOG!I124:L7108,3,FALSE)),"No answer",(VLOOKUP(A124,InsertVoiceSwitchActivateLOG!I124:L7108,3,FALSE)))</f>
        <v>1.6199999999999996E-2</v>
      </c>
      <c r="D124" s="86">
        <f>SUMIF(InsertVoiceSwitchActivateLOG!A124:A$7000,A124,InsertVoiceSwitchActivateLOG!I124:I$7000)</f>
        <v>109</v>
      </c>
      <c r="E124" s="87">
        <f t="shared" si="3"/>
        <v>0</v>
      </c>
      <c r="F124" s="88" t="str">
        <f t="shared" si="2"/>
        <v/>
      </c>
      <c r="G124" s="97">
        <f>SUMIFS(InsertVoiceSwitchActivateLOG!M$16:M$6219,InsertVoiceSwitchActivateLOG!A124:A6327,A124)</f>
        <v>975.79999999999245</v>
      </c>
      <c r="H124" s="97">
        <f>COUNTIFS(InsertVoiceSwitchActivateLOG!A$16:A$6219,A124)</f>
        <v>51</v>
      </c>
      <c r="I124" s="89" t="str">
        <f>IFERROR(VLOOKUP($A124,InsertVoiceSwitchActivateLOG!$A110:$E7108,5,FALSE),"")</f>
        <v>TaskB</v>
      </c>
      <c r="J124" s="74">
        <f>IFERROR(VLOOKUP($A124,InsertVoiceSwitchActivateLOG!$I124:$L7107,4,FALSE),"")</f>
        <v>228.3905</v>
      </c>
      <c r="K124" s="74"/>
      <c r="L124" s="74">
        <f>LARGE(InsertTaskDisplayData!$G$17:$G$255,COUNTIF(InsertTaskDisplayData!$G$17:$G$255,"&gt;"&amp;J124)+1)</f>
        <v>227.8921</v>
      </c>
      <c r="M124" s="48" t="str">
        <f>INDEX(InsertTaskDisplayData!$A$16:$G$255,MATCH(L124,InsertTaskDisplayData!$G$16:$G$255,0),5)</f>
        <v>TaskB</v>
      </c>
      <c r="N124" s="48" t="str">
        <f>InsertVoiceResponsesAndProcTime!B123</f>
        <v>No</v>
      </c>
      <c r="O124" s="75">
        <f>InsertVoiceResponsesAndProcTime!C123</f>
        <v>237.5051</v>
      </c>
      <c r="P124" s="48"/>
      <c r="Q124" s="48"/>
      <c r="R124" s="48"/>
      <c r="S124" s="48"/>
      <c r="T124" s="48"/>
    </row>
    <row r="125" spans="1:20" x14ac:dyDescent="0.35">
      <c r="A125" s="1">
        <v>110</v>
      </c>
      <c r="B125" s="1"/>
      <c r="C125" s="2">
        <f>IF(ISERROR(VLOOKUP(A125,InsertVoiceSwitchActivateLOG!I125:L7109,3,FALSE)),"No answer",(VLOOKUP(A125,InsertVoiceSwitchActivateLOG!I125:L7109,3,FALSE)))</f>
        <v>6.8500000000000005E-2</v>
      </c>
      <c r="D125" s="83">
        <f>SUMIF(InsertVoiceSwitchActivateLOG!A125:A$7000,A125,InsertVoiceSwitchActivateLOG!I125:I$7000)</f>
        <v>110</v>
      </c>
      <c r="E125" s="84">
        <f t="shared" si="3"/>
        <v>0</v>
      </c>
      <c r="F125" s="84" t="str">
        <f t="shared" si="2"/>
        <v/>
      </c>
      <c r="G125" s="96">
        <f>SUMIFS(InsertVoiceSwitchActivateLOG!M$16:M$6219,InsertVoiceSwitchActivateLOG!A125:A6328,A125)</f>
        <v>824.1999999999905</v>
      </c>
      <c r="H125" s="96">
        <f>COUNTIFS(InsertVoiceSwitchActivateLOG!A$16:A$6219,A125)</f>
        <v>42</v>
      </c>
      <c r="I125" s="85" t="str">
        <f>IFERROR(VLOOKUP($A125,InsertVoiceSwitchActivateLOG!$A111:$E7109,5,FALSE),"")</f>
        <v>TaskC</v>
      </c>
      <c r="J125" s="1">
        <f>IFERROR(VLOOKUP($A125,InsertVoiceSwitchActivateLOG!$I125:$L7108,4,FALSE),"")</f>
        <v>230.40520000000001</v>
      </c>
      <c r="K125" s="1"/>
      <c r="L125" s="56">
        <f>LARGE(InsertTaskDisplayData!$G$17:$G$255,COUNTIF(InsertTaskDisplayData!$G$17:$G$255,"&gt;"&amp;J125)+1)</f>
        <v>229.90520000000001</v>
      </c>
      <c r="M125" t="str">
        <f>INDEX(InsertTaskDisplayData!$A$16:$G$255,MATCH(L125,InsertTaskDisplayData!$G$16:$G$255,0),5)</f>
        <v>TaskC</v>
      </c>
      <c r="N125" t="str">
        <f>InsertVoiceResponsesAndProcTime!B124</f>
        <v>Yes</v>
      </c>
      <c r="O125" s="2">
        <f>InsertVoiceResponsesAndProcTime!C124</f>
        <v>239.7482</v>
      </c>
    </row>
    <row r="126" spans="1:20" x14ac:dyDescent="0.35">
      <c r="A126" s="73">
        <v>111</v>
      </c>
      <c r="B126" s="73"/>
      <c r="C126" s="73">
        <f>IF(ISERROR(VLOOKUP(A126,InsertVoiceSwitchActivateLOG!I126:L7110,3,FALSE)),"No answer",(VLOOKUP(A126,InsertVoiceSwitchActivateLOG!I126:L7110,3,FALSE)))</f>
        <v>1.8299999999999997E-2</v>
      </c>
      <c r="D126" s="86">
        <f>SUMIF(InsertVoiceSwitchActivateLOG!A126:A$7000,A126,InsertVoiceSwitchActivateLOG!I126:I$7000)</f>
        <v>111</v>
      </c>
      <c r="E126" s="87">
        <f t="shared" si="3"/>
        <v>0</v>
      </c>
      <c r="F126" s="88" t="str">
        <f t="shared" si="2"/>
        <v/>
      </c>
      <c r="G126" s="97">
        <f>SUMIFS(InsertVoiceSwitchActivateLOG!M$16:M$6219,InsertVoiceSwitchActivateLOG!A126:A6329,A126)</f>
        <v>977.09999999997876</v>
      </c>
      <c r="H126" s="97">
        <f>COUNTIFS(InsertVoiceSwitchActivateLOG!A$16:A$6219,A126)</f>
        <v>50</v>
      </c>
      <c r="I126" s="89" t="str">
        <f>IFERROR(VLOOKUP($A126,InsertVoiceSwitchActivateLOG!$A112:$E7110,5,FALSE),"")</f>
        <v>TaskC</v>
      </c>
      <c r="J126" s="74">
        <f>IFERROR(VLOOKUP($A126,InsertVoiceSwitchActivateLOG!$I126:$L7109,4,FALSE),"")</f>
        <v>232.42779999999999</v>
      </c>
      <c r="K126" s="74"/>
      <c r="L126" s="74">
        <f>LARGE(InsertTaskDisplayData!$G$17:$G$255,COUNTIF(InsertTaskDisplayData!$G$17:$G$255,"&gt;"&amp;J126)+1)</f>
        <v>231.9469</v>
      </c>
      <c r="M126" s="48" t="str">
        <f>INDEX(InsertTaskDisplayData!$A$16:$G$255,MATCH(L126,InsertTaskDisplayData!$G$16:$G$255,0),5)</f>
        <v>TaskC</v>
      </c>
      <c r="N126" s="48" t="str">
        <f>InsertVoiceResponsesAndProcTime!B125</f>
        <v>No</v>
      </c>
      <c r="O126" s="75">
        <f>InsertVoiceResponsesAndProcTime!C125</f>
        <v>241.52590000000001</v>
      </c>
      <c r="P126" s="48"/>
      <c r="Q126" s="48"/>
      <c r="R126" s="48"/>
      <c r="S126" s="48"/>
      <c r="T126" s="48"/>
    </row>
    <row r="127" spans="1:20" x14ac:dyDescent="0.35">
      <c r="A127" s="1">
        <v>112</v>
      </c>
      <c r="B127" s="1"/>
      <c r="C127" s="2">
        <f>IF(ISERROR(VLOOKUP(A127,InsertVoiceSwitchActivateLOG!I127:L7111,3,FALSE)),"No answer",(VLOOKUP(A127,InsertVoiceSwitchActivateLOG!I127:L7111,3,FALSE)))</f>
        <v>8.5700000000000012E-2</v>
      </c>
      <c r="D127" s="83">
        <f>SUMIF(InsertVoiceSwitchActivateLOG!A127:A$7000,A127,InsertVoiceSwitchActivateLOG!I127:I$7000)</f>
        <v>112</v>
      </c>
      <c r="E127" s="84">
        <f t="shared" si="3"/>
        <v>0</v>
      </c>
      <c r="F127" s="84" t="str">
        <f t="shared" si="2"/>
        <v/>
      </c>
      <c r="G127" s="96">
        <f>SUMIFS(InsertVoiceSwitchActivateLOG!M$16:M$6219,InsertVoiceSwitchActivateLOG!A127:A6330,A127)</f>
        <v>1097.8999999999814</v>
      </c>
      <c r="H127" s="96">
        <f>COUNTIFS(InsertVoiceSwitchActivateLOG!A$16:A$6219,A127)</f>
        <v>50</v>
      </c>
      <c r="I127" s="85" t="str">
        <f>IFERROR(VLOOKUP($A127,InsertVoiceSwitchActivateLOG!$A113:$E7111,5,FALSE),"")</f>
        <v>TaskB</v>
      </c>
      <c r="J127" s="1">
        <f>IFERROR(VLOOKUP($A127,InsertVoiceSwitchActivateLOG!$I127:$L7110,4,FALSE),"")</f>
        <v>234.41810000000001</v>
      </c>
      <c r="K127" s="1"/>
      <c r="L127" s="56">
        <f>LARGE(InsertTaskDisplayData!$G$17:$G$255,COUNTIF(InsertTaskDisplayData!$G$17:$G$255,"&gt;"&amp;J127)+1)</f>
        <v>233.9554</v>
      </c>
      <c r="M127" t="str">
        <f>INDEX(InsertTaskDisplayData!$A$16:$G$255,MATCH(L127,InsertTaskDisplayData!$G$16:$G$255,0),5)</f>
        <v>TaskB</v>
      </c>
      <c r="N127" t="str">
        <f>InsertVoiceResponsesAndProcTime!B126</f>
        <v>Yes</v>
      </c>
      <c r="O127" s="2">
        <f>InsertVoiceResponsesAndProcTime!C126</f>
        <v>243.7792</v>
      </c>
    </row>
    <row r="128" spans="1:20" x14ac:dyDescent="0.35">
      <c r="A128" s="73">
        <v>113</v>
      </c>
      <c r="B128" s="73"/>
      <c r="C128" s="73">
        <f>IF(ISERROR(VLOOKUP(A128,InsertVoiceSwitchActivateLOG!I128:L7112,3,FALSE)),"No answer",(VLOOKUP(A128,InsertVoiceSwitchActivateLOG!I128:L7112,3,FALSE)))</f>
        <v>1.1999999999999999E-2</v>
      </c>
      <c r="D128" s="86">
        <f>SUMIF(InsertVoiceSwitchActivateLOG!A128:A$7000,A128,InsertVoiceSwitchActivateLOG!I128:I$7000)</f>
        <v>113</v>
      </c>
      <c r="E128" s="87">
        <f t="shared" si="3"/>
        <v>0</v>
      </c>
      <c r="F128" s="88" t="str">
        <f t="shared" si="2"/>
        <v/>
      </c>
      <c r="G128" s="97">
        <f>SUMIFS(InsertVoiceSwitchActivateLOG!M$16:M$6219,InsertVoiceSwitchActivateLOG!A128:A6331,A128)</f>
        <v>837.09999999999241</v>
      </c>
      <c r="H128" s="97">
        <f>COUNTIFS(InsertVoiceSwitchActivateLOG!A$16:A$6219,A128)</f>
        <v>41</v>
      </c>
      <c r="I128" s="89" t="str">
        <f>IFERROR(VLOOKUP($A128,InsertVoiceSwitchActivateLOG!$A114:$E7112,5,FALSE),"")</f>
        <v>TaskB</v>
      </c>
      <c r="J128" s="74">
        <f>IFERROR(VLOOKUP($A128,InsertVoiceSwitchActivateLOG!$I128:$L7111,4,FALSE),"")</f>
        <v>236.6234</v>
      </c>
      <c r="K128" s="74"/>
      <c r="L128" s="74">
        <f>LARGE(InsertTaskDisplayData!$G$17:$G$255,COUNTIF(InsertTaskDisplayData!$G$17:$G$255,"&gt;"&amp;J128)+1)</f>
        <v>235.95740000000001</v>
      </c>
      <c r="M128" s="48" t="str">
        <f>INDEX(InsertTaskDisplayData!$A$16:$G$255,MATCH(L128,InsertTaskDisplayData!$G$16:$G$255,0),5)</f>
        <v>TaskB</v>
      </c>
      <c r="N128" s="48" t="str">
        <f>InsertVoiceResponsesAndProcTime!B127</f>
        <v>No</v>
      </c>
      <c r="O128" s="75">
        <f>InsertVoiceResponsesAndProcTime!C127</f>
        <v>245.38059999999999</v>
      </c>
      <c r="P128" s="48"/>
      <c r="Q128" s="48"/>
      <c r="R128" s="48"/>
      <c r="S128" s="48"/>
      <c r="T128" s="48"/>
    </row>
    <row r="129" spans="1:20" x14ac:dyDescent="0.35">
      <c r="A129" s="1">
        <v>114</v>
      </c>
      <c r="B129" s="1"/>
      <c r="C129" s="2">
        <f>IF(ISERROR(VLOOKUP(A129,InsertVoiceSwitchActivateLOG!I129:L7113,3,FALSE)),"No answer",(VLOOKUP(A129,InsertVoiceSwitchActivateLOG!I129:L7113,3,FALSE)))</f>
        <v>3.7899999999999996E-2</v>
      </c>
      <c r="D129" s="83">
        <f>SUMIF(InsertVoiceSwitchActivateLOG!A129:A$7000,A129,InsertVoiceSwitchActivateLOG!I129:I$7000)</f>
        <v>114</v>
      </c>
      <c r="E129" s="84">
        <f t="shared" si="3"/>
        <v>0</v>
      </c>
      <c r="F129" s="84" t="str">
        <f t="shared" si="2"/>
        <v/>
      </c>
      <c r="G129" s="96">
        <f>SUMIFS(InsertVoiceSwitchActivateLOG!M$16:M$6219,InsertVoiceSwitchActivateLOG!A129:A6332,A129)</f>
        <v>856.899999999996</v>
      </c>
      <c r="H129" s="96">
        <f>COUNTIFS(InsertVoiceSwitchActivateLOG!A$16:A$6219,A129)</f>
        <v>43</v>
      </c>
      <c r="I129" s="85" t="str">
        <f>IFERROR(VLOOKUP($A129,InsertVoiceSwitchActivateLOG!$A115:$E7113,5,FALSE),"")</f>
        <v>TaskC</v>
      </c>
      <c r="J129" s="1">
        <f>IFERROR(VLOOKUP($A129,InsertVoiceSwitchActivateLOG!$I129:$L7112,4,FALSE),"")</f>
        <v>238.5899</v>
      </c>
      <c r="K129" s="1"/>
      <c r="L129" s="56">
        <f>LARGE(InsertTaskDisplayData!$G$17:$G$255,COUNTIF(InsertTaskDisplayData!$G$17:$G$255,"&gt;"&amp;J129)+1)</f>
        <v>237.9871</v>
      </c>
      <c r="M129" t="str">
        <f>INDEX(InsertTaskDisplayData!$A$16:$G$255,MATCH(L129,InsertTaskDisplayData!$G$16:$G$255,0),5)</f>
        <v>TaskC</v>
      </c>
      <c r="N129" t="str">
        <f>InsertVoiceResponsesAndProcTime!B128</f>
        <v>Yes</v>
      </c>
      <c r="O129" s="2">
        <f>InsertVoiceResponsesAndProcTime!C128</f>
        <v>247.60159999999999</v>
      </c>
    </row>
    <row r="130" spans="1:20" x14ac:dyDescent="0.35">
      <c r="A130" s="73">
        <v>115</v>
      </c>
      <c r="B130" s="73"/>
      <c r="C130" s="73">
        <f>IF(ISERROR(VLOOKUP(A130,InsertVoiceSwitchActivateLOG!I130:L7114,3,FALSE)),"No answer",(VLOOKUP(A130,InsertVoiceSwitchActivateLOG!I130:L7114,3,FALSE)))</f>
        <v>2.0499999999999997E-2</v>
      </c>
      <c r="D130" s="86">
        <f>SUMIF(InsertVoiceSwitchActivateLOG!A130:A$7000,A130,InsertVoiceSwitchActivateLOG!I130:I$7000)</f>
        <v>115</v>
      </c>
      <c r="E130" s="87">
        <f t="shared" si="3"/>
        <v>0</v>
      </c>
      <c r="F130" s="88" t="str">
        <f t="shared" si="2"/>
        <v/>
      </c>
      <c r="G130" s="97">
        <f>SUMIFS(InsertVoiceSwitchActivateLOG!M$16:M$6219,InsertVoiceSwitchActivateLOG!A130:A6333,A130)</f>
        <v>944.5999999999799</v>
      </c>
      <c r="H130" s="97">
        <f>COUNTIFS(InsertVoiceSwitchActivateLOG!A$16:A$6219,A130)</f>
        <v>42</v>
      </c>
      <c r="I130" s="89" t="str">
        <f>IFERROR(VLOOKUP($A130,InsertVoiceSwitchActivateLOG!$A116:$E7114,5,FALSE),"")</f>
        <v>TaskB</v>
      </c>
      <c r="J130" s="74">
        <f>IFERROR(VLOOKUP($A130,InsertVoiceSwitchActivateLOG!$I130:$L7113,4,FALSE),"")</f>
        <v>240.66980000000001</v>
      </c>
      <c r="K130" s="74"/>
      <c r="L130" s="74">
        <f>LARGE(InsertTaskDisplayData!$G$17:$G$255,COUNTIF(InsertTaskDisplayData!$G$17:$G$255,"&gt;"&amp;J130)+1)</f>
        <v>239.98869999999999</v>
      </c>
      <c r="M130" s="48" t="str">
        <f>INDEX(InsertTaskDisplayData!$A$16:$G$255,MATCH(L130,InsertTaskDisplayData!$G$16:$G$255,0),5)</f>
        <v>TaskB</v>
      </c>
      <c r="N130" s="48" t="str">
        <f>InsertVoiceResponsesAndProcTime!B129</f>
        <v>No</v>
      </c>
      <c r="O130" s="75">
        <f>InsertVoiceResponsesAndProcTime!C129</f>
        <v>249.45650000000001</v>
      </c>
      <c r="P130" s="48"/>
      <c r="Q130" s="48"/>
      <c r="R130" s="48"/>
      <c r="S130" s="48"/>
      <c r="T130" s="48"/>
    </row>
    <row r="131" spans="1:20" x14ac:dyDescent="0.35">
      <c r="A131" s="1">
        <v>116</v>
      </c>
      <c r="B131" s="1"/>
      <c r="C131" s="2">
        <f>IF(ISERROR(VLOOKUP(A131,InsertVoiceSwitchActivateLOG!I131:L7115,3,FALSE)),"No answer",(VLOOKUP(A131,InsertVoiceSwitchActivateLOG!I131:L7115,3,FALSE)))</f>
        <v>6.6400000000000001E-2</v>
      </c>
      <c r="D131" s="83">
        <f>SUMIF(InsertVoiceSwitchActivateLOG!A131:A$7000,A131,InsertVoiceSwitchActivateLOG!I131:I$7000)</f>
        <v>116</v>
      </c>
      <c r="E131" s="84">
        <f t="shared" si="3"/>
        <v>0</v>
      </c>
      <c r="F131" s="84" t="str">
        <f t="shared" si="2"/>
        <v/>
      </c>
      <c r="G131" s="96">
        <f>SUMIFS(InsertVoiceSwitchActivateLOG!M$16:M$6219,InsertVoiceSwitchActivateLOG!A131:A6334,A131)</f>
        <v>925.00000000001137</v>
      </c>
      <c r="H131" s="96">
        <f>COUNTIFS(InsertVoiceSwitchActivateLOG!A$16:A$6219,A131)</f>
        <v>41</v>
      </c>
      <c r="I131" s="85" t="str">
        <f>IFERROR(VLOOKUP($A131,InsertVoiceSwitchActivateLOG!$A117:$E7115,5,FALSE),"")</f>
        <v>TaskC</v>
      </c>
      <c r="J131" s="1">
        <f>IFERROR(VLOOKUP($A131,InsertVoiceSwitchActivateLOG!$I131:$L7114,4,FALSE),"")</f>
        <v>242.6234</v>
      </c>
      <c r="K131" s="1"/>
      <c r="L131" s="56">
        <f>LARGE(InsertTaskDisplayData!$G$17:$G$255,COUNTIF(InsertTaskDisplayData!$G$17:$G$255,"&gt;"&amp;J131)+1)</f>
        <v>242.0136</v>
      </c>
      <c r="M131" t="str">
        <f>INDEX(InsertTaskDisplayData!$A$16:$G$255,MATCH(L131,InsertTaskDisplayData!$G$16:$G$255,0),5)</f>
        <v>TaskC</v>
      </c>
      <c r="N131" t="str">
        <f>InsertVoiceResponsesAndProcTime!B130</f>
        <v>Yes</v>
      </c>
      <c r="O131" s="2">
        <f>InsertVoiceResponsesAndProcTime!C130</f>
        <v>251.67500000000001</v>
      </c>
    </row>
    <row r="132" spans="1:20" x14ac:dyDescent="0.35">
      <c r="A132" s="73">
        <v>117</v>
      </c>
      <c r="B132" s="73"/>
      <c r="C132" s="73">
        <f>IF(ISERROR(VLOOKUP(A132,InsertVoiceSwitchActivateLOG!I132:L7116,3,FALSE)),"No answer",(VLOOKUP(A132,InsertVoiceSwitchActivateLOG!I132:L7116,3,FALSE)))</f>
        <v>1.2799999999999999E-2</v>
      </c>
      <c r="D132" s="86">
        <f>SUMIF(InsertVoiceSwitchActivateLOG!A132:A$7000,A132,InsertVoiceSwitchActivateLOG!I132:I$7000)</f>
        <v>117</v>
      </c>
      <c r="E132" s="87">
        <f t="shared" si="3"/>
        <v>0</v>
      </c>
      <c r="F132" s="88" t="str">
        <f t="shared" si="2"/>
        <v/>
      </c>
      <c r="G132" s="97">
        <f>SUMIFS(InsertVoiceSwitchActivateLOG!M$16:M$6219,InsertVoiceSwitchActivateLOG!A132:A6335,A132)</f>
        <v>911.50000000001796</v>
      </c>
      <c r="H132" s="97">
        <f>COUNTIFS(InsertVoiceSwitchActivateLOG!A$16:A$6219,A132)</f>
        <v>41</v>
      </c>
      <c r="I132" s="89" t="str">
        <f>IFERROR(VLOOKUP($A132,InsertVoiceSwitchActivateLOG!$A118:$E7116,5,FALSE),"")</f>
        <v>TaskC</v>
      </c>
      <c r="J132" s="74">
        <f>IFERROR(VLOOKUP($A132,InsertVoiceSwitchActivateLOG!$I132:$L7115,4,FALSE),"")</f>
        <v>244.52529999999999</v>
      </c>
      <c r="K132" s="74"/>
      <c r="L132" s="74">
        <f>LARGE(InsertTaskDisplayData!$G$17:$G$255,COUNTIF(InsertTaskDisplayData!$G$17:$G$255,"&gt;"&amp;J132)+1)</f>
        <v>244.03290000000001</v>
      </c>
      <c r="M132" s="48" t="str">
        <f>INDEX(InsertTaskDisplayData!$A$16:$G$255,MATCH(L132,InsertTaskDisplayData!$G$16:$G$255,0),5)</f>
        <v>TaskC</v>
      </c>
      <c r="N132" s="48">
        <f>InsertVoiceResponsesAndProcTime!B131</f>
        <v>0</v>
      </c>
      <c r="O132" s="75">
        <f>InsertVoiceResponsesAndProcTime!C131</f>
        <v>0</v>
      </c>
      <c r="P132" s="48"/>
      <c r="Q132" s="48"/>
      <c r="R132" s="48"/>
      <c r="S132" s="48"/>
      <c r="T132" s="48"/>
    </row>
    <row r="133" spans="1:20" x14ac:dyDescent="0.35">
      <c r="A133" s="1">
        <v>118</v>
      </c>
      <c r="B133" s="1"/>
      <c r="C133" s="2">
        <f>IF(ISERROR(VLOOKUP(A133,InsertVoiceSwitchActivateLOG!I133:L7117,3,FALSE)),"No answer",(VLOOKUP(A133,InsertVoiceSwitchActivateLOG!I133:L7117,3,FALSE)))</f>
        <v>8.4400000000000017E-2</v>
      </c>
      <c r="D133" s="83">
        <f>SUMIF(InsertVoiceSwitchActivateLOG!A133:A$7000,A133,InsertVoiceSwitchActivateLOG!I133:I$7000)</f>
        <v>118</v>
      </c>
      <c r="E133" s="84">
        <f t="shared" si="3"/>
        <v>0</v>
      </c>
      <c r="F133" s="84" t="str">
        <f t="shared" si="2"/>
        <v/>
      </c>
      <c r="G133" s="96">
        <f>SUMIFS(InsertVoiceSwitchActivateLOG!M$16:M$6219,InsertVoiceSwitchActivateLOG!A133:A6336,A133)</f>
        <v>994.79999999999791</v>
      </c>
      <c r="H133" s="96">
        <f>COUNTIFS(InsertVoiceSwitchActivateLOG!A$16:A$6219,A133)</f>
        <v>41</v>
      </c>
      <c r="I133" s="85" t="str">
        <f>IFERROR(VLOOKUP($A133,InsertVoiceSwitchActivateLOG!$A119:$E7117,5,FALSE),"")</f>
        <v>TaskB</v>
      </c>
      <c r="J133" s="1">
        <f>IFERROR(VLOOKUP($A133,InsertVoiceSwitchActivateLOG!$I133:$L7116,4,FALSE),"")</f>
        <v>246.47909999999999</v>
      </c>
      <c r="K133" s="1"/>
      <c r="L133" s="56">
        <f>LARGE(InsertTaskDisplayData!$G$17:$G$255,COUNTIF(InsertTaskDisplayData!$G$17:$G$255,"&gt;"&amp;J133)+1)</f>
        <v>246.0514</v>
      </c>
      <c r="M133" t="str">
        <f>INDEX(InsertTaskDisplayData!$A$16:$G$255,MATCH(L133,InsertTaskDisplayData!$G$16:$G$255,0),5)</f>
        <v>TaskB</v>
      </c>
      <c r="N133">
        <f>InsertVoiceResponsesAndProcTime!B132</f>
        <v>0</v>
      </c>
      <c r="O133" s="2">
        <f>InsertVoiceResponsesAndProcTime!C132</f>
        <v>0</v>
      </c>
    </row>
    <row r="134" spans="1:20" x14ac:dyDescent="0.35">
      <c r="A134" s="73">
        <v>119</v>
      </c>
      <c r="B134" s="73"/>
      <c r="C134" s="73">
        <f>IF(ISERROR(VLOOKUP(A134,InsertVoiceSwitchActivateLOG!I134:L7118,3,FALSE)),"No answer",(VLOOKUP(A134,InsertVoiceSwitchActivateLOG!I134:L7118,3,FALSE)))</f>
        <v>1.0200000000000001E-2</v>
      </c>
      <c r="D134" s="86">
        <f>SUMIF(InsertVoiceSwitchActivateLOG!A134:A$7000,A134,InsertVoiceSwitchActivateLOG!I134:I$7000)</f>
        <v>119</v>
      </c>
      <c r="E134" s="87">
        <f t="shared" si="3"/>
        <v>0</v>
      </c>
      <c r="F134" s="88" t="str">
        <f t="shared" si="2"/>
        <v/>
      </c>
      <c r="G134" s="97">
        <f>SUMIFS(InsertVoiceSwitchActivateLOG!M$16:M$6219,InsertVoiceSwitchActivateLOG!A134:A6337,A134)</f>
        <v>817.79999999997699</v>
      </c>
      <c r="H134" s="97">
        <f>COUNTIFS(InsertVoiceSwitchActivateLOG!A$16:A$6219,A134)</f>
        <v>33</v>
      </c>
      <c r="I134" s="89" t="str">
        <f>IFERROR(VLOOKUP($A134,InsertVoiceSwitchActivateLOG!$A120:$E7118,5,FALSE),"")</f>
        <v>TaskC</v>
      </c>
      <c r="J134" s="74">
        <f>IFERROR(VLOOKUP($A134,InsertVoiceSwitchActivateLOG!$I134:$L7117,4,FALSE),"")</f>
        <v>248.56960000000001</v>
      </c>
      <c r="K134" s="74"/>
      <c r="L134" s="74">
        <f>LARGE(InsertTaskDisplayData!$G$17:$G$255,COUNTIF(InsertTaskDisplayData!$G$17:$G$255,"&gt;"&amp;J134)+1)</f>
        <v>248.0942</v>
      </c>
      <c r="M134" s="48" t="str">
        <f>INDEX(InsertTaskDisplayData!$A$16:$G$255,MATCH(L134,InsertTaskDisplayData!$G$16:$G$255,0),5)</f>
        <v>TaskC</v>
      </c>
      <c r="N134" s="48">
        <f>InsertVoiceResponsesAndProcTime!B133</f>
        <v>0</v>
      </c>
      <c r="O134" s="75">
        <f>InsertVoiceResponsesAndProcTime!C133</f>
        <v>0</v>
      </c>
      <c r="P134" s="48"/>
      <c r="Q134" s="48"/>
      <c r="R134" s="48"/>
      <c r="S134" s="48"/>
      <c r="T134" s="48"/>
    </row>
    <row r="135" spans="1:20" ht="15" thickBot="1" x14ac:dyDescent="0.4">
      <c r="A135" s="1">
        <v>120</v>
      </c>
      <c r="B135" s="1"/>
      <c r="C135" s="2">
        <f>IF(ISERROR(VLOOKUP(A135,InsertVoiceSwitchActivateLOG!I135:L7119,3,FALSE)),"No answer",(VLOOKUP(A135,InsertVoiceSwitchActivateLOG!I135:L7119,3,FALSE)))</f>
        <v>6.2799999999999995E-2</v>
      </c>
      <c r="D135" s="90">
        <f>SUMIF(InsertVoiceSwitchActivateLOG!A135:A$7000,A135,InsertVoiceSwitchActivateLOG!I135:I$7000)</f>
        <v>120</v>
      </c>
      <c r="E135" s="91">
        <f t="shared" si="3"/>
        <v>0</v>
      </c>
      <c r="F135" s="91" t="str">
        <f t="shared" si="2"/>
        <v/>
      </c>
      <c r="G135" s="103">
        <f>SUMIFS(InsertVoiceSwitchActivateLOG!M$16:M$6219,InsertVoiceSwitchActivateLOG!A135:A6338,A135)</f>
        <v>851.40000000001237</v>
      </c>
      <c r="H135" s="103">
        <f>COUNTIFS(InsertVoiceSwitchActivateLOG!A$16:A$6219,A135)</f>
        <v>36</v>
      </c>
      <c r="I135" s="92" t="str">
        <f>IFERROR(VLOOKUP($A135,InsertVoiceSwitchActivateLOG!$A121:$E7119,5,FALSE),"")</f>
        <v>TaskC</v>
      </c>
      <c r="J135" s="1">
        <f>IFERROR(VLOOKUP($A135,InsertVoiceSwitchActivateLOG!$I135:$L7118,4,FALSE),"")</f>
        <v>250.54679999999999</v>
      </c>
      <c r="K135" s="1"/>
      <c r="L135" s="56">
        <f>LARGE(InsertTaskDisplayData!$G$17:$G$255,COUNTIF(InsertTaskDisplayData!$G$17:$G$255,"&gt;"&amp;J135)+1)</f>
        <v>248.0942</v>
      </c>
      <c r="M135" t="str">
        <f>INDEX(InsertTaskDisplayData!$A$16:$G$255,MATCH(L135,InsertTaskDisplayData!$G$16:$G$255,0),5)</f>
        <v>TaskC</v>
      </c>
      <c r="N135">
        <f>InsertVoiceResponsesAndProcTime!B134</f>
        <v>0</v>
      </c>
      <c r="O135" s="2">
        <f>InsertVoiceResponsesAndProcTime!C134</f>
        <v>0</v>
      </c>
    </row>
  </sheetData>
  <conditionalFormatting sqref="D16:E135">
    <cfRule type="uniqueValues" priority="10"/>
  </conditionalFormatting>
  <conditionalFormatting sqref="E16:E135">
    <cfRule type="colorScale" priority="2">
      <colorScale>
        <cfvo type="num" val="-1"/>
        <cfvo type="num" val="0"/>
        <cfvo type="num" val="1"/>
        <color rgb="FF00B050"/>
        <color theme="0"/>
        <color rgb="FFFF0000"/>
      </colorScale>
    </cfRule>
    <cfRule type="colorScale" priority="6">
      <colorScale>
        <cfvo type="num" val="-1"/>
        <cfvo type="num" val="0"/>
        <cfvo type="num" val="1"/>
        <color rgb="FFFF0000"/>
        <color theme="0"/>
        <color rgb="FFFF0000"/>
      </colorScale>
    </cfRule>
    <cfRule type="colorScale" priority="7">
      <colorScale>
        <cfvo type="num" val="0"/>
        <cfvo type="num" val="1"/>
        <color theme="0"/>
        <color rgb="FFFF0000"/>
      </colorScale>
    </cfRule>
    <cfRule type="colorScale" priority="8">
      <colorScale>
        <cfvo type="min"/>
        <cfvo type="percentile" val="50"/>
        <cfvo type="max"/>
        <color rgb="FF63BE7B"/>
        <color rgb="FFFCFCFF"/>
        <color rgb="FFF8696B"/>
      </colorScale>
    </cfRule>
  </conditionalFormatting>
  <conditionalFormatting sqref="D15">
    <cfRule type="colorScale" priority="3">
      <colorScale>
        <cfvo type="num" val="-1"/>
        <cfvo type="num" val="0"/>
        <cfvo type="num" val="1"/>
        <color rgb="FF00B050"/>
        <color theme="0"/>
        <color rgb="FFFF0000"/>
      </colorScale>
    </cfRule>
    <cfRule type="colorScale" priority="5">
      <colorScale>
        <cfvo type="num" val="-1"/>
        <cfvo type="num" val="0"/>
        <cfvo type="num" val="1"/>
        <color rgb="FFFF0000"/>
        <color theme="0"/>
        <color rgb="FFFF0000"/>
      </colorScale>
    </cfRule>
  </conditionalFormatting>
  <conditionalFormatting sqref="F16:F135">
    <cfRule type="colorScale" priority="4">
      <colorScale>
        <cfvo type="num" val="-1"/>
        <cfvo type="num" val="0"/>
        <cfvo type="num" val="1"/>
        <color rgb="FFFF0000"/>
        <color theme="0"/>
        <color rgb="FFFF0000"/>
      </colorScale>
    </cfRule>
  </conditionalFormatting>
  <conditionalFormatting sqref="F17:F135">
    <cfRule type="colorScale" priority="1">
      <colorScale>
        <cfvo type="num" val="-1"/>
        <cfvo type="num" val="0"/>
        <cfvo type="num" val="1"/>
        <color rgb="FF00B050"/>
        <color theme="0"/>
        <color rgb="FFFF0000"/>
      </colorScale>
    </cfRule>
  </conditionalFormatting>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134"/>
  <sheetViews>
    <sheetView topLeftCell="E1" zoomScale="70" zoomScaleNormal="70" workbookViewId="0">
      <selection activeCell="S16" sqref="S16"/>
    </sheetView>
  </sheetViews>
  <sheetFormatPr baseColWidth="10" defaultRowHeight="14.5" x14ac:dyDescent="0.35"/>
  <cols>
    <col min="1" max="2" width="23.6328125" customWidth="1"/>
    <col min="3" max="3" width="13" customWidth="1"/>
    <col min="4" max="5" width="23.6328125" customWidth="1"/>
    <col min="7" max="7" width="29.1796875" customWidth="1"/>
  </cols>
  <sheetData>
    <row r="2" spans="1:22" x14ac:dyDescent="0.35">
      <c r="A2" t="s">
        <v>7</v>
      </c>
      <c r="B2" s="9"/>
      <c r="F2" s="9"/>
    </row>
    <row r="3" spans="1:22" x14ac:dyDescent="0.35">
      <c r="A3" t="s">
        <v>2</v>
      </c>
      <c r="B3" t="s">
        <v>24</v>
      </c>
    </row>
    <row r="5" spans="1:22" x14ac:dyDescent="0.35">
      <c r="A5" t="s">
        <v>0</v>
      </c>
      <c r="B5" t="s">
        <v>89</v>
      </c>
      <c r="C5">
        <v>4.750807</v>
      </c>
      <c r="D5" t="s">
        <v>90</v>
      </c>
    </row>
    <row r="6" spans="1:22" x14ac:dyDescent="0.35">
      <c r="A6" t="s">
        <v>0</v>
      </c>
      <c r="B6" t="s">
        <v>91</v>
      </c>
      <c r="C6">
        <v>4.750807</v>
      </c>
      <c r="D6" t="s">
        <v>92</v>
      </c>
    </row>
    <row r="7" spans="1:22" x14ac:dyDescent="0.35">
      <c r="A7" t="s">
        <v>0</v>
      </c>
      <c r="B7" t="s">
        <v>93</v>
      </c>
      <c r="C7">
        <v>4.750807</v>
      </c>
      <c r="D7" t="s">
        <v>92</v>
      </c>
    </row>
    <row r="8" spans="1:22" x14ac:dyDescent="0.35">
      <c r="A8" t="s">
        <v>0</v>
      </c>
      <c r="B8" t="s">
        <v>94</v>
      </c>
      <c r="C8">
        <v>4.750807</v>
      </c>
      <c r="D8" t="s">
        <v>92</v>
      </c>
    </row>
    <row r="9" spans="1:22" x14ac:dyDescent="0.35">
      <c r="A9" t="s">
        <v>0</v>
      </c>
      <c r="B9" t="s">
        <v>95</v>
      </c>
      <c r="C9">
        <v>6.7606400000000004</v>
      </c>
      <c r="D9" t="s">
        <v>92</v>
      </c>
    </row>
    <row r="10" spans="1:22" x14ac:dyDescent="0.35">
      <c r="A10" t="s">
        <v>0</v>
      </c>
      <c r="B10" t="s">
        <v>96</v>
      </c>
      <c r="C10">
        <v>6.7606400000000004</v>
      </c>
      <c r="D10" t="s">
        <v>97</v>
      </c>
    </row>
    <row r="11" spans="1:22" x14ac:dyDescent="0.35">
      <c r="A11" t="s">
        <v>0</v>
      </c>
      <c r="B11" t="s">
        <v>98</v>
      </c>
      <c r="C11">
        <v>6.7606400000000004</v>
      </c>
      <c r="D11" t="s">
        <v>97</v>
      </c>
    </row>
    <row r="12" spans="1:22" x14ac:dyDescent="0.35">
      <c r="A12" t="s">
        <v>0</v>
      </c>
      <c r="B12" t="s">
        <v>99</v>
      </c>
      <c r="C12">
        <v>6.7606400000000004</v>
      </c>
      <c r="D12" t="s">
        <v>97</v>
      </c>
    </row>
    <row r="13" spans="1:22" x14ac:dyDescent="0.35">
      <c r="A13" t="s">
        <v>0</v>
      </c>
      <c r="B13" t="s">
        <v>100</v>
      </c>
      <c r="C13">
        <v>6.7606400000000004</v>
      </c>
      <c r="D13" t="s">
        <v>97</v>
      </c>
    </row>
    <row r="14" spans="1:22" x14ac:dyDescent="0.35">
      <c r="A14" t="s">
        <v>0</v>
      </c>
      <c r="B14" t="s">
        <v>101</v>
      </c>
      <c r="C14">
        <v>6.7606400000000004</v>
      </c>
      <c r="D14" t="s">
        <v>97</v>
      </c>
    </row>
    <row r="15" spans="1:22" x14ac:dyDescent="0.35">
      <c r="A15">
        <v>0</v>
      </c>
      <c r="B15" t="s">
        <v>49</v>
      </c>
      <c r="C15">
        <v>9.7731999999999992</v>
      </c>
      <c r="D15" t="s">
        <v>50</v>
      </c>
      <c r="E15" t="s">
        <v>92</v>
      </c>
    </row>
    <row r="16" spans="1:22" x14ac:dyDescent="0.35">
      <c r="A16">
        <v>0</v>
      </c>
      <c r="B16" s="10" t="s">
        <v>102</v>
      </c>
      <c r="C16" s="10">
        <v>9.7731999999999992</v>
      </c>
      <c r="D16" s="10" t="s">
        <v>50</v>
      </c>
      <c r="E16" s="10" t="s">
        <v>92</v>
      </c>
      <c r="F16" s="10"/>
      <c r="G16" s="10"/>
      <c r="H16" s="10"/>
      <c r="I16" s="10"/>
      <c r="J16" s="10"/>
      <c r="K16" s="10"/>
      <c r="L16" s="10"/>
      <c r="M16" s="10"/>
      <c r="N16" s="10"/>
      <c r="O16" s="10"/>
      <c r="P16" s="10"/>
      <c r="Q16" s="10"/>
      <c r="R16" s="10"/>
      <c r="S16" s="10"/>
      <c r="T16" s="10"/>
      <c r="U16" s="10"/>
      <c r="V16" s="10"/>
    </row>
    <row r="17" spans="1:22" x14ac:dyDescent="0.35">
      <c r="A17">
        <v>0</v>
      </c>
      <c r="B17" t="s">
        <v>102</v>
      </c>
      <c r="C17">
        <v>9.7731999999999992</v>
      </c>
      <c r="D17" t="s">
        <v>50</v>
      </c>
      <c r="E17" t="s">
        <v>92</v>
      </c>
    </row>
    <row r="18" spans="1:22" x14ac:dyDescent="0.35">
      <c r="A18">
        <v>0</v>
      </c>
      <c r="B18" s="10" t="s">
        <v>51</v>
      </c>
      <c r="C18" s="10">
        <v>10.78698</v>
      </c>
      <c r="D18" s="10" t="s">
        <v>50</v>
      </c>
      <c r="E18" s="10" t="s">
        <v>103</v>
      </c>
      <c r="F18" s="10" t="s">
        <v>104</v>
      </c>
      <c r="G18" s="10">
        <v>10.78698</v>
      </c>
      <c r="H18" s="10"/>
      <c r="I18" s="10"/>
      <c r="J18" s="10"/>
      <c r="K18" s="10"/>
      <c r="L18" s="10"/>
      <c r="M18" s="10"/>
      <c r="N18" s="10"/>
      <c r="O18" s="10"/>
      <c r="P18" s="10"/>
      <c r="Q18" s="10"/>
      <c r="R18" s="10"/>
      <c r="S18" s="10"/>
      <c r="T18" s="10"/>
      <c r="U18" s="10"/>
      <c r="V18" s="10"/>
    </row>
    <row r="19" spans="1:22" x14ac:dyDescent="0.35">
      <c r="A19">
        <v>0</v>
      </c>
      <c r="B19" t="s">
        <v>105</v>
      </c>
      <c r="C19">
        <v>10.78698</v>
      </c>
      <c r="D19" t="s">
        <v>50</v>
      </c>
      <c r="E19" t="s">
        <v>103</v>
      </c>
    </row>
    <row r="20" spans="1:22" x14ac:dyDescent="0.35">
      <c r="A20">
        <v>0</v>
      </c>
      <c r="B20" s="10" t="s">
        <v>105</v>
      </c>
      <c r="C20" s="10">
        <v>10.78698</v>
      </c>
      <c r="D20" s="10" t="s">
        <v>50</v>
      </c>
      <c r="E20" s="10" t="s">
        <v>103</v>
      </c>
      <c r="F20" s="10"/>
      <c r="G20" s="10"/>
      <c r="H20" s="10"/>
      <c r="I20" s="10"/>
      <c r="J20" s="10"/>
      <c r="K20" s="10"/>
      <c r="L20" s="10"/>
      <c r="M20" s="10"/>
      <c r="N20" s="10"/>
      <c r="O20" s="10"/>
      <c r="P20" s="10"/>
      <c r="Q20" s="10"/>
      <c r="R20" s="10"/>
      <c r="S20" s="10"/>
      <c r="T20" s="10"/>
      <c r="U20" s="10"/>
      <c r="V20" s="10"/>
    </row>
    <row r="21" spans="1:22" x14ac:dyDescent="0.35">
      <c r="A21">
        <v>1</v>
      </c>
      <c r="B21" t="s">
        <v>49</v>
      </c>
      <c r="C21">
        <v>11.789160000000001</v>
      </c>
      <c r="D21" t="s">
        <v>50</v>
      </c>
      <c r="E21" t="s">
        <v>92</v>
      </c>
    </row>
    <row r="22" spans="1:22" x14ac:dyDescent="0.35">
      <c r="A22">
        <v>1</v>
      </c>
      <c r="B22" s="10" t="s">
        <v>102</v>
      </c>
      <c r="C22" s="10">
        <v>11.789160000000001</v>
      </c>
      <c r="D22" s="10" t="s">
        <v>50</v>
      </c>
      <c r="E22" s="10" t="s">
        <v>92</v>
      </c>
      <c r="F22" s="10"/>
      <c r="G22" s="10"/>
      <c r="H22" s="10"/>
      <c r="I22" s="10"/>
      <c r="J22" s="10"/>
      <c r="K22" s="10"/>
      <c r="L22" s="10"/>
      <c r="M22" s="10"/>
      <c r="N22" s="10"/>
      <c r="O22" s="10"/>
      <c r="P22" s="10"/>
      <c r="Q22" s="10"/>
      <c r="R22" s="10"/>
      <c r="S22" s="10"/>
      <c r="T22" s="10"/>
      <c r="U22" s="10"/>
      <c r="V22" s="10"/>
    </row>
    <row r="23" spans="1:22" x14ac:dyDescent="0.35">
      <c r="A23">
        <v>1</v>
      </c>
      <c r="B23" t="s">
        <v>102</v>
      </c>
      <c r="C23">
        <v>11.789160000000001</v>
      </c>
      <c r="D23" t="s">
        <v>50</v>
      </c>
      <c r="E23" t="s">
        <v>92</v>
      </c>
    </row>
    <row r="24" spans="1:22" x14ac:dyDescent="0.35">
      <c r="A24">
        <v>1</v>
      </c>
      <c r="B24" s="10" t="s">
        <v>51</v>
      </c>
      <c r="C24" s="10">
        <v>12.799099999999999</v>
      </c>
      <c r="D24" s="10" t="s">
        <v>50</v>
      </c>
      <c r="E24" s="10" t="s">
        <v>103</v>
      </c>
      <c r="F24" s="10" t="s">
        <v>104</v>
      </c>
      <c r="G24" s="10">
        <v>12.799099999999999</v>
      </c>
      <c r="H24" s="10"/>
      <c r="I24" s="10"/>
      <c r="J24" s="10"/>
      <c r="K24" s="10"/>
      <c r="L24" s="10"/>
      <c r="M24" s="10"/>
      <c r="N24" s="10"/>
      <c r="O24" s="10"/>
      <c r="P24" s="10"/>
      <c r="Q24" s="10"/>
      <c r="R24" s="10"/>
      <c r="S24" s="10"/>
      <c r="T24" s="10"/>
      <c r="U24" s="10"/>
      <c r="V24" s="10"/>
    </row>
    <row r="25" spans="1:22" x14ac:dyDescent="0.35">
      <c r="A25">
        <v>1</v>
      </c>
      <c r="B25" t="s">
        <v>105</v>
      </c>
      <c r="C25">
        <v>12.799099999999999</v>
      </c>
      <c r="D25" t="s">
        <v>50</v>
      </c>
      <c r="E25" t="s">
        <v>103</v>
      </c>
    </row>
    <row r="26" spans="1:22" x14ac:dyDescent="0.35">
      <c r="A26">
        <v>1</v>
      </c>
      <c r="B26" s="10" t="s">
        <v>105</v>
      </c>
      <c r="C26" s="10">
        <v>12.799099999999999</v>
      </c>
      <c r="D26" s="10" t="s">
        <v>50</v>
      </c>
      <c r="E26" s="10" t="s">
        <v>103</v>
      </c>
      <c r="F26" s="10"/>
      <c r="G26" s="10"/>
      <c r="H26" s="10"/>
      <c r="I26" s="10"/>
      <c r="J26" s="10"/>
      <c r="K26" s="10"/>
      <c r="L26" s="10"/>
      <c r="M26" s="10"/>
      <c r="N26" s="10"/>
      <c r="O26" s="10"/>
      <c r="P26" s="10"/>
      <c r="Q26" s="10"/>
      <c r="R26" s="10"/>
      <c r="S26" s="10"/>
      <c r="T26" s="10"/>
      <c r="U26" s="10"/>
      <c r="V26" s="10"/>
    </row>
    <row r="27" spans="1:22" x14ac:dyDescent="0.35">
      <c r="A27">
        <v>2</v>
      </c>
      <c r="B27" t="s">
        <v>49</v>
      </c>
      <c r="C27">
        <v>13.814159999999999</v>
      </c>
      <c r="D27" t="s">
        <v>50</v>
      </c>
      <c r="E27" t="s">
        <v>92</v>
      </c>
    </row>
    <row r="28" spans="1:22" x14ac:dyDescent="0.35">
      <c r="A28">
        <v>2</v>
      </c>
      <c r="B28" s="10" t="s">
        <v>102</v>
      </c>
      <c r="C28" s="10">
        <v>13.814159999999999</v>
      </c>
      <c r="D28" s="10" t="s">
        <v>50</v>
      </c>
      <c r="E28" s="10" t="s">
        <v>92</v>
      </c>
      <c r="F28" s="10"/>
      <c r="G28" s="10"/>
      <c r="H28" s="10"/>
      <c r="I28" s="10"/>
      <c r="J28" s="10"/>
      <c r="K28" s="10"/>
      <c r="L28" s="10"/>
      <c r="M28" s="10"/>
      <c r="N28" s="10"/>
      <c r="O28" s="10"/>
      <c r="P28" s="10"/>
      <c r="Q28" s="10"/>
      <c r="R28" s="10"/>
      <c r="S28" s="10"/>
      <c r="T28" s="10"/>
      <c r="U28" s="10"/>
      <c r="V28" s="10"/>
    </row>
    <row r="29" spans="1:22" x14ac:dyDescent="0.35">
      <c r="A29">
        <v>2</v>
      </c>
      <c r="B29" t="s">
        <v>102</v>
      </c>
      <c r="C29">
        <v>13.814159999999999</v>
      </c>
      <c r="D29" t="s">
        <v>50</v>
      </c>
      <c r="E29" t="s">
        <v>92</v>
      </c>
    </row>
    <row r="30" spans="1:22" x14ac:dyDescent="0.35">
      <c r="A30">
        <v>2</v>
      </c>
      <c r="B30" s="10" t="s">
        <v>51</v>
      </c>
      <c r="C30" s="10">
        <v>14.81573</v>
      </c>
      <c r="D30" s="10" t="s">
        <v>50</v>
      </c>
      <c r="E30" s="10" t="s">
        <v>106</v>
      </c>
      <c r="F30" s="10" t="s">
        <v>104</v>
      </c>
      <c r="G30" s="10">
        <v>14.81573</v>
      </c>
      <c r="H30" s="10"/>
      <c r="I30" s="10"/>
      <c r="J30" s="10"/>
      <c r="K30" s="10"/>
      <c r="L30" s="10"/>
      <c r="M30" s="10"/>
      <c r="N30" s="10"/>
      <c r="O30" s="10"/>
      <c r="P30" s="10"/>
      <c r="Q30" s="10"/>
      <c r="R30" s="10"/>
      <c r="S30" s="10"/>
      <c r="T30" s="10"/>
      <c r="U30" s="10"/>
      <c r="V30" s="10"/>
    </row>
    <row r="31" spans="1:22" x14ac:dyDescent="0.35">
      <c r="A31">
        <v>2</v>
      </c>
      <c r="B31" t="s">
        <v>105</v>
      </c>
      <c r="C31">
        <v>14.81573</v>
      </c>
      <c r="D31" t="s">
        <v>50</v>
      </c>
      <c r="E31" t="s">
        <v>106</v>
      </c>
    </row>
    <row r="32" spans="1:22" x14ac:dyDescent="0.35">
      <c r="A32">
        <v>2</v>
      </c>
      <c r="B32" s="10" t="s">
        <v>105</v>
      </c>
      <c r="C32" s="10">
        <v>14.81573</v>
      </c>
      <c r="D32" s="10" t="s">
        <v>50</v>
      </c>
      <c r="E32" s="10" t="s">
        <v>106</v>
      </c>
      <c r="F32" s="10"/>
      <c r="G32" s="10"/>
      <c r="H32" s="10"/>
      <c r="I32" s="10"/>
      <c r="J32" s="10"/>
      <c r="K32" s="10"/>
      <c r="L32" s="10" t="s">
        <v>27</v>
      </c>
      <c r="M32" s="10"/>
      <c r="N32" s="10"/>
      <c r="O32" s="10"/>
      <c r="P32" s="10"/>
      <c r="Q32" s="10"/>
      <c r="R32" s="10" t="s">
        <v>2</v>
      </c>
      <c r="S32" s="10" t="s">
        <v>13</v>
      </c>
      <c r="T32" s="10">
        <v>15.10328</v>
      </c>
      <c r="U32" s="10" t="s">
        <v>107</v>
      </c>
      <c r="V32" s="10"/>
    </row>
    <row r="33" spans="1:22" x14ac:dyDescent="0.35">
      <c r="A33">
        <v>3</v>
      </c>
      <c r="B33" t="s">
        <v>49</v>
      </c>
      <c r="C33">
        <v>15.835140000000001</v>
      </c>
      <c r="D33" t="s">
        <v>50</v>
      </c>
      <c r="E33" t="s">
        <v>92</v>
      </c>
    </row>
    <row r="34" spans="1:22" x14ac:dyDescent="0.35">
      <c r="A34">
        <v>3</v>
      </c>
      <c r="B34" s="10" t="s">
        <v>102</v>
      </c>
      <c r="C34" s="10">
        <v>15.835140000000001</v>
      </c>
      <c r="D34" s="10" t="s">
        <v>50</v>
      </c>
      <c r="E34" s="10" t="s">
        <v>92</v>
      </c>
      <c r="F34" s="10"/>
      <c r="G34" s="10"/>
      <c r="H34" s="10"/>
      <c r="I34" s="10"/>
      <c r="J34" s="10"/>
      <c r="K34" s="10"/>
      <c r="L34" s="10"/>
      <c r="M34" s="10"/>
      <c r="N34" s="10"/>
      <c r="O34" s="10"/>
      <c r="P34" s="10"/>
      <c r="Q34" s="10"/>
      <c r="R34" s="10"/>
      <c r="S34" s="10"/>
      <c r="T34" s="10"/>
      <c r="U34" s="10"/>
      <c r="V34" s="10"/>
    </row>
    <row r="35" spans="1:22" x14ac:dyDescent="0.35">
      <c r="A35">
        <v>3</v>
      </c>
      <c r="B35" t="s">
        <v>102</v>
      </c>
      <c r="C35">
        <v>15.835140000000001</v>
      </c>
      <c r="D35" t="s">
        <v>50</v>
      </c>
      <c r="E35" t="s">
        <v>92</v>
      </c>
    </row>
    <row r="36" spans="1:22" x14ac:dyDescent="0.35">
      <c r="A36">
        <v>3</v>
      </c>
      <c r="B36" s="10" t="s">
        <v>51</v>
      </c>
      <c r="C36" s="10">
        <v>16.851179999999999</v>
      </c>
      <c r="D36" s="10" t="s">
        <v>50</v>
      </c>
      <c r="E36" s="10" t="s">
        <v>108</v>
      </c>
      <c r="F36" s="10" t="s">
        <v>104</v>
      </c>
      <c r="G36" s="10">
        <v>16.851179999999999</v>
      </c>
      <c r="H36" s="10"/>
      <c r="I36" s="10"/>
      <c r="J36" s="10"/>
      <c r="K36" s="10"/>
      <c r="L36" s="10"/>
      <c r="M36" s="10"/>
      <c r="N36" s="10"/>
      <c r="O36" s="10"/>
      <c r="P36" s="10"/>
      <c r="Q36" s="10"/>
      <c r="R36" s="10"/>
      <c r="S36" s="10"/>
      <c r="T36" s="10"/>
      <c r="U36" s="10"/>
      <c r="V36" s="10"/>
    </row>
    <row r="37" spans="1:22" x14ac:dyDescent="0.35">
      <c r="A37">
        <v>3</v>
      </c>
      <c r="B37" t="s">
        <v>105</v>
      </c>
      <c r="C37">
        <v>16.851179999999999</v>
      </c>
      <c r="D37" t="s">
        <v>50</v>
      </c>
      <c r="E37" t="s">
        <v>108</v>
      </c>
    </row>
    <row r="38" spans="1:22" x14ac:dyDescent="0.35">
      <c r="A38">
        <v>3</v>
      </c>
      <c r="B38" s="10" t="s">
        <v>105</v>
      </c>
      <c r="C38" s="10">
        <v>16.851179999999999</v>
      </c>
      <c r="D38" s="10" t="s">
        <v>50</v>
      </c>
      <c r="E38" s="10" t="s">
        <v>108</v>
      </c>
      <c r="F38" s="10"/>
      <c r="G38" s="10"/>
      <c r="H38" s="10"/>
      <c r="I38" s="10"/>
      <c r="J38" s="10"/>
      <c r="K38" s="10"/>
      <c r="L38" s="10"/>
      <c r="M38" s="10"/>
      <c r="N38" s="10"/>
      <c r="O38" s="10"/>
      <c r="P38" s="10"/>
      <c r="Q38" s="10"/>
      <c r="R38" s="10"/>
      <c r="S38" s="10"/>
      <c r="T38" s="10"/>
      <c r="U38" s="10"/>
      <c r="V38" s="10"/>
    </row>
    <row r="39" spans="1:22" x14ac:dyDescent="0.35">
      <c r="A39">
        <v>4</v>
      </c>
      <c r="B39" t="s">
        <v>49</v>
      </c>
      <c r="C39">
        <v>17.85333</v>
      </c>
      <c r="D39" t="s">
        <v>50</v>
      </c>
      <c r="E39" t="s">
        <v>92</v>
      </c>
    </row>
    <row r="40" spans="1:22" x14ac:dyDescent="0.35">
      <c r="A40">
        <v>4</v>
      </c>
      <c r="B40" s="10" t="s">
        <v>102</v>
      </c>
      <c r="C40" s="10">
        <v>17.85333</v>
      </c>
      <c r="D40" s="10" t="s">
        <v>50</v>
      </c>
      <c r="E40" s="10" t="s">
        <v>92</v>
      </c>
      <c r="F40" s="10"/>
      <c r="G40" s="10"/>
      <c r="H40" s="10"/>
      <c r="I40" s="10"/>
      <c r="J40" s="10"/>
      <c r="K40" s="10"/>
      <c r="L40" s="10"/>
      <c r="M40" s="10"/>
      <c r="N40" s="10"/>
      <c r="O40" s="10"/>
      <c r="P40" s="10"/>
      <c r="Q40" s="10"/>
      <c r="R40" s="10"/>
      <c r="S40" s="10"/>
      <c r="T40" s="10"/>
      <c r="U40" s="10"/>
      <c r="V40" s="10"/>
    </row>
    <row r="41" spans="1:22" x14ac:dyDescent="0.35">
      <c r="A41">
        <v>4</v>
      </c>
      <c r="B41" t="s">
        <v>102</v>
      </c>
      <c r="C41">
        <v>17.85333</v>
      </c>
      <c r="D41" t="s">
        <v>50</v>
      </c>
      <c r="E41" t="s">
        <v>92</v>
      </c>
    </row>
    <row r="42" spans="1:22" x14ac:dyDescent="0.35">
      <c r="A42">
        <v>4</v>
      </c>
      <c r="B42" s="10" t="s">
        <v>51</v>
      </c>
      <c r="C42" s="10">
        <v>18.854610000000001</v>
      </c>
      <c r="D42" s="10" t="s">
        <v>50</v>
      </c>
      <c r="E42" s="10" t="s">
        <v>108</v>
      </c>
      <c r="F42" s="10" t="s">
        <v>104</v>
      </c>
      <c r="G42" s="10">
        <v>18.854610000000001</v>
      </c>
      <c r="H42" s="10"/>
      <c r="I42" s="10"/>
      <c r="J42" s="10"/>
      <c r="K42" s="10"/>
      <c r="L42" s="10"/>
      <c r="M42" s="10"/>
      <c r="N42" s="10"/>
      <c r="O42" s="10"/>
      <c r="P42" s="10"/>
      <c r="Q42" s="10"/>
      <c r="R42" s="10"/>
      <c r="S42" s="10"/>
      <c r="T42" s="10"/>
      <c r="U42" s="10"/>
      <c r="V42" s="10"/>
    </row>
    <row r="43" spans="1:22" x14ac:dyDescent="0.35">
      <c r="A43">
        <v>4</v>
      </c>
      <c r="B43" t="s">
        <v>105</v>
      </c>
      <c r="C43">
        <v>18.854610000000001</v>
      </c>
      <c r="D43" t="s">
        <v>50</v>
      </c>
      <c r="E43" t="s">
        <v>108</v>
      </c>
    </row>
    <row r="44" spans="1:22" x14ac:dyDescent="0.35">
      <c r="A44">
        <v>4</v>
      </c>
      <c r="B44" s="10" t="s">
        <v>105</v>
      </c>
      <c r="C44" s="10">
        <v>18.854610000000001</v>
      </c>
      <c r="D44" s="10" t="s">
        <v>50</v>
      </c>
      <c r="E44" s="10" t="s">
        <v>108</v>
      </c>
      <c r="F44" s="10"/>
      <c r="G44" s="10"/>
      <c r="H44" s="10"/>
      <c r="I44" s="10"/>
      <c r="J44" s="10"/>
      <c r="K44" s="10"/>
      <c r="L44" s="10"/>
      <c r="M44" s="10"/>
      <c r="N44" s="10"/>
      <c r="O44" s="10"/>
      <c r="P44" s="10"/>
      <c r="Q44" s="10"/>
      <c r="R44" s="10"/>
      <c r="S44" s="10"/>
      <c r="T44" s="10"/>
      <c r="U44" s="10"/>
      <c r="V44" s="10"/>
    </row>
    <row r="45" spans="1:22" x14ac:dyDescent="0.35">
      <c r="A45">
        <v>5</v>
      </c>
      <c r="B45" t="s">
        <v>49</v>
      </c>
      <c r="C45">
        <v>19.858000000000001</v>
      </c>
      <c r="D45" t="s">
        <v>50</v>
      </c>
      <c r="E45" t="s">
        <v>92</v>
      </c>
    </row>
    <row r="46" spans="1:22" x14ac:dyDescent="0.35">
      <c r="A46">
        <v>5</v>
      </c>
      <c r="B46" s="10" t="s">
        <v>102</v>
      </c>
      <c r="C46" s="10">
        <v>19.858000000000001</v>
      </c>
      <c r="D46" s="10" t="s">
        <v>50</v>
      </c>
      <c r="E46" s="10" t="s">
        <v>92</v>
      </c>
      <c r="F46" s="10"/>
      <c r="G46" s="10"/>
      <c r="H46" s="10"/>
      <c r="I46" s="10"/>
      <c r="J46" s="10"/>
      <c r="K46" s="10"/>
      <c r="L46" s="10"/>
      <c r="M46" s="10"/>
      <c r="N46" s="10"/>
      <c r="O46" s="10"/>
      <c r="P46" s="10"/>
      <c r="Q46" s="10"/>
      <c r="R46" s="10"/>
      <c r="S46" s="10"/>
      <c r="T46" s="10"/>
      <c r="U46" s="10"/>
      <c r="V46" s="10"/>
    </row>
    <row r="47" spans="1:22" x14ac:dyDescent="0.35">
      <c r="A47">
        <v>5</v>
      </c>
      <c r="B47" t="s">
        <v>102</v>
      </c>
      <c r="C47">
        <v>19.858000000000001</v>
      </c>
      <c r="D47" t="s">
        <v>50</v>
      </c>
      <c r="E47" t="s">
        <v>92</v>
      </c>
    </row>
    <row r="48" spans="1:22" x14ac:dyDescent="0.35">
      <c r="A48">
        <v>5</v>
      </c>
      <c r="B48" s="10" t="s">
        <v>51</v>
      </c>
      <c r="C48" s="10">
        <v>20.861429999999999</v>
      </c>
      <c r="D48" s="10" t="s">
        <v>50</v>
      </c>
      <c r="E48" s="10" t="s">
        <v>109</v>
      </c>
      <c r="F48" s="10" t="s">
        <v>104</v>
      </c>
      <c r="G48" s="10">
        <v>20.861429999999999</v>
      </c>
      <c r="H48" s="10"/>
      <c r="I48" s="10"/>
      <c r="J48" s="10"/>
      <c r="K48" s="10"/>
      <c r="L48" s="10"/>
      <c r="M48" s="10"/>
      <c r="N48" s="10"/>
      <c r="O48" s="10"/>
      <c r="P48" s="10"/>
      <c r="Q48" s="10"/>
      <c r="R48" s="10"/>
      <c r="S48" s="10"/>
      <c r="T48" s="10"/>
      <c r="U48" s="10"/>
      <c r="V48" s="10"/>
    </row>
    <row r="49" spans="1:22" x14ac:dyDescent="0.35">
      <c r="A49">
        <v>5</v>
      </c>
      <c r="B49" t="s">
        <v>105</v>
      </c>
      <c r="C49">
        <v>20.861429999999999</v>
      </c>
      <c r="D49" t="s">
        <v>50</v>
      </c>
      <c r="E49" t="s">
        <v>109</v>
      </c>
    </row>
    <row r="50" spans="1:22" x14ac:dyDescent="0.35">
      <c r="A50">
        <v>5</v>
      </c>
      <c r="B50" s="10" t="s">
        <v>105</v>
      </c>
      <c r="C50" s="10">
        <v>20.861429999999999</v>
      </c>
      <c r="D50" s="10" t="s">
        <v>50</v>
      </c>
      <c r="E50" s="10" t="s">
        <v>109</v>
      </c>
      <c r="F50" s="10"/>
      <c r="G50" s="10"/>
      <c r="H50" s="10"/>
      <c r="I50" s="10"/>
      <c r="J50" s="10"/>
      <c r="K50" s="10"/>
      <c r="L50" s="10" t="s">
        <v>27</v>
      </c>
      <c r="M50" s="10"/>
      <c r="N50" s="10"/>
      <c r="O50" s="10"/>
      <c r="P50" s="10"/>
      <c r="Q50" s="10"/>
      <c r="R50" s="10" t="s">
        <v>2</v>
      </c>
      <c r="S50" s="10" t="s">
        <v>13</v>
      </c>
      <c r="T50" s="10">
        <v>21.40108</v>
      </c>
      <c r="U50" s="10" t="s">
        <v>112</v>
      </c>
      <c r="V50" s="10"/>
    </row>
    <row r="51" spans="1:22" x14ac:dyDescent="0.35">
      <c r="A51">
        <v>6</v>
      </c>
      <c r="B51" t="s">
        <v>49</v>
      </c>
      <c r="C51">
        <v>21.870930000000001</v>
      </c>
      <c r="D51" t="s">
        <v>50</v>
      </c>
      <c r="E51" t="s">
        <v>92</v>
      </c>
    </row>
    <row r="52" spans="1:22" x14ac:dyDescent="0.35">
      <c r="A52">
        <v>6</v>
      </c>
      <c r="B52" s="10" t="s">
        <v>102</v>
      </c>
      <c r="C52" s="10">
        <v>21.870930000000001</v>
      </c>
      <c r="D52" s="10" t="s">
        <v>50</v>
      </c>
      <c r="E52" s="10" t="s">
        <v>92</v>
      </c>
      <c r="F52" s="10"/>
      <c r="G52" s="10"/>
      <c r="H52" s="10"/>
      <c r="I52" s="10"/>
      <c r="J52" s="10"/>
      <c r="K52" s="10"/>
      <c r="L52" s="10"/>
      <c r="M52" s="10"/>
      <c r="N52" s="10"/>
      <c r="O52" s="10"/>
      <c r="P52" s="10"/>
      <c r="Q52" s="10"/>
      <c r="R52" s="10"/>
      <c r="S52" s="10"/>
      <c r="T52" s="10"/>
      <c r="U52" s="10"/>
      <c r="V52" s="10"/>
    </row>
    <row r="53" spans="1:22" x14ac:dyDescent="0.35">
      <c r="A53">
        <v>6</v>
      </c>
      <c r="B53" t="s">
        <v>102</v>
      </c>
      <c r="C53">
        <v>21.870930000000001</v>
      </c>
      <c r="D53" t="s">
        <v>50</v>
      </c>
      <c r="E53" t="s">
        <v>92</v>
      </c>
    </row>
    <row r="54" spans="1:22" x14ac:dyDescent="0.35">
      <c r="A54">
        <v>6</v>
      </c>
      <c r="B54" s="10" t="s">
        <v>51</v>
      </c>
      <c r="C54" s="10">
        <v>22.87125</v>
      </c>
      <c r="D54" s="10" t="s">
        <v>50</v>
      </c>
      <c r="E54" s="10" t="s">
        <v>109</v>
      </c>
      <c r="F54" s="10" t="s">
        <v>104</v>
      </c>
      <c r="G54" s="10">
        <v>22.87125</v>
      </c>
      <c r="H54" s="10"/>
      <c r="I54" s="10"/>
      <c r="J54" s="10"/>
      <c r="K54" s="10"/>
      <c r="L54" s="10"/>
      <c r="M54" s="10"/>
      <c r="N54" s="10"/>
      <c r="O54" s="10"/>
      <c r="P54" s="10"/>
      <c r="Q54" s="10"/>
      <c r="R54" s="10"/>
      <c r="S54" s="10"/>
      <c r="T54" s="10"/>
      <c r="U54" s="10"/>
      <c r="V54" s="10"/>
    </row>
    <row r="55" spans="1:22" x14ac:dyDescent="0.35">
      <c r="A55">
        <v>6</v>
      </c>
      <c r="B55" t="s">
        <v>105</v>
      </c>
      <c r="C55">
        <v>22.87125</v>
      </c>
      <c r="D55" t="s">
        <v>50</v>
      </c>
      <c r="E55" t="s">
        <v>109</v>
      </c>
    </row>
    <row r="56" spans="1:22" x14ac:dyDescent="0.35">
      <c r="A56">
        <v>6</v>
      </c>
      <c r="B56" s="10" t="s">
        <v>105</v>
      </c>
      <c r="C56" s="10">
        <v>22.87125</v>
      </c>
      <c r="D56" s="10" t="s">
        <v>50</v>
      </c>
      <c r="E56" s="10" t="s">
        <v>109</v>
      </c>
      <c r="F56" s="10"/>
      <c r="G56" s="10"/>
      <c r="H56" s="10"/>
      <c r="I56" s="10"/>
      <c r="J56" s="10"/>
      <c r="K56" s="10"/>
      <c r="L56" s="10"/>
      <c r="M56" s="10"/>
      <c r="N56" s="10"/>
      <c r="O56" s="10"/>
      <c r="P56" s="10"/>
      <c r="Q56" s="10"/>
      <c r="R56" s="10"/>
      <c r="S56" s="10"/>
      <c r="T56" s="10"/>
      <c r="U56" s="10"/>
      <c r="V56" s="10"/>
    </row>
    <row r="57" spans="1:22" x14ac:dyDescent="0.35">
      <c r="A57">
        <v>7</v>
      </c>
      <c r="B57" t="s">
        <v>49</v>
      </c>
      <c r="C57">
        <v>23.881309999999999</v>
      </c>
      <c r="D57" t="s">
        <v>50</v>
      </c>
      <c r="E57" t="s">
        <v>92</v>
      </c>
    </row>
    <row r="58" spans="1:22" x14ac:dyDescent="0.35">
      <c r="A58">
        <v>7</v>
      </c>
      <c r="B58" s="10" t="s">
        <v>102</v>
      </c>
      <c r="C58" s="10">
        <v>23.881309999999999</v>
      </c>
      <c r="D58" s="10" t="s">
        <v>50</v>
      </c>
      <c r="E58" s="10" t="s">
        <v>92</v>
      </c>
      <c r="F58" s="10"/>
      <c r="G58" s="10"/>
      <c r="H58" s="10"/>
      <c r="I58" s="10"/>
      <c r="J58" s="10"/>
      <c r="K58" s="10"/>
      <c r="L58" s="10"/>
      <c r="M58" s="10"/>
      <c r="N58" s="10"/>
      <c r="O58" s="10"/>
      <c r="P58" s="10"/>
      <c r="Q58" s="10"/>
      <c r="R58" s="10"/>
      <c r="S58" s="10"/>
      <c r="T58" s="10"/>
      <c r="U58" s="10"/>
      <c r="V58" s="10"/>
    </row>
    <row r="59" spans="1:22" x14ac:dyDescent="0.35">
      <c r="A59">
        <v>7</v>
      </c>
      <c r="B59" t="s">
        <v>102</v>
      </c>
      <c r="C59">
        <v>23.881309999999999</v>
      </c>
      <c r="D59" t="s">
        <v>50</v>
      </c>
      <c r="E59" t="s">
        <v>92</v>
      </c>
    </row>
    <row r="60" spans="1:22" x14ac:dyDescent="0.35">
      <c r="A60">
        <v>7</v>
      </c>
      <c r="B60" s="10" t="s">
        <v>51</v>
      </c>
      <c r="C60" s="10">
        <v>24.882290000000001</v>
      </c>
      <c r="D60" s="10" t="s">
        <v>50</v>
      </c>
      <c r="E60" s="10" t="s">
        <v>103</v>
      </c>
      <c r="F60" s="10" t="s">
        <v>104</v>
      </c>
      <c r="G60" s="10">
        <v>24.882290000000001</v>
      </c>
      <c r="H60" s="10"/>
      <c r="I60" s="10"/>
      <c r="J60" s="10"/>
      <c r="K60" s="10"/>
      <c r="L60" s="10"/>
      <c r="M60" s="10"/>
      <c r="N60" s="10"/>
      <c r="O60" s="10"/>
      <c r="P60" s="10"/>
      <c r="Q60" s="10"/>
      <c r="R60" s="10"/>
      <c r="S60" s="10"/>
      <c r="T60" s="10"/>
      <c r="U60" s="10"/>
      <c r="V60" s="10"/>
    </row>
    <row r="61" spans="1:22" x14ac:dyDescent="0.35">
      <c r="A61">
        <v>7</v>
      </c>
      <c r="B61" t="s">
        <v>105</v>
      </c>
      <c r="C61">
        <v>24.882290000000001</v>
      </c>
      <c r="D61" t="s">
        <v>50</v>
      </c>
      <c r="E61" t="s">
        <v>103</v>
      </c>
    </row>
    <row r="62" spans="1:22" x14ac:dyDescent="0.35">
      <c r="A62">
        <v>7</v>
      </c>
      <c r="B62" s="10" t="s">
        <v>105</v>
      </c>
      <c r="C62" s="10">
        <v>24.882290000000001</v>
      </c>
      <c r="D62" s="10" t="s">
        <v>50</v>
      </c>
      <c r="E62" s="10" t="s">
        <v>103</v>
      </c>
      <c r="F62" s="10"/>
      <c r="G62" s="10"/>
      <c r="H62" s="10"/>
      <c r="I62" s="10"/>
      <c r="J62" s="10"/>
      <c r="K62" s="10"/>
      <c r="L62" s="10"/>
      <c r="M62" s="10"/>
      <c r="N62" s="10"/>
      <c r="O62" s="10"/>
      <c r="P62" s="10"/>
      <c r="Q62" s="10"/>
      <c r="R62" s="10"/>
      <c r="S62" s="10"/>
      <c r="T62" s="10"/>
      <c r="U62" s="10"/>
      <c r="V62" s="10"/>
    </row>
    <row r="63" spans="1:22" x14ac:dyDescent="0.35">
      <c r="A63">
        <v>8</v>
      </c>
      <c r="B63" t="s">
        <v>49</v>
      </c>
      <c r="C63">
        <v>25.894880000000001</v>
      </c>
      <c r="D63" t="s">
        <v>50</v>
      </c>
      <c r="E63" t="s">
        <v>92</v>
      </c>
    </row>
    <row r="64" spans="1:22" x14ac:dyDescent="0.35">
      <c r="A64">
        <v>8</v>
      </c>
      <c r="B64" s="10" t="s">
        <v>102</v>
      </c>
      <c r="C64" s="10">
        <v>25.894880000000001</v>
      </c>
      <c r="D64" s="10" t="s">
        <v>50</v>
      </c>
      <c r="E64" s="10" t="s">
        <v>92</v>
      </c>
      <c r="F64" s="10"/>
      <c r="G64" s="10"/>
      <c r="H64" s="10"/>
      <c r="I64" s="10"/>
      <c r="J64" s="10"/>
      <c r="K64" s="10"/>
      <c r="L64" s="10"/>
      <c r="M64" s="10"/>
      <c r="N64" s="10"/>
      <c r="O64" s="10"/>
      <c r="P64" s="10"/>
      <c r="Q64" s="10"/>
      <c r="R64" s="10"/>
      <c r="S64" s="10"/>
      <c r="T64" s="10"/>
      <c r="U64" s="10"/>
      <c r="V64" s="10"/>
    </row>
    <row r="65" spans="1:22" x14ac:dyDescent="0.35">
      <c r="A65">
        <v>8</v>
      </c>
      <c r="B65" t="s">
        <v>102</v>
      </c>
      <c r="C65">
        <v>25.894880000000001</v>
      </c>
      <c r="D65" t="s">
        <v>50</v>
      </c>
      <c r="E65" t="s">
        <v>92</v>
      </c>
    </row>
    <row r="66" spans="1:22" x14ac:dyDescent="0.35">
      <c r="A66">
        <v>8</v>
      </c>
      <c r="B66" s="10" t="s">
        <v>51</v>
      </c>
      <c r="C66" s="10">
        <v>26.902280000000001</v>
      </c>
      <c r="D66" s="10" t="s">
        <v>50</v>
      </c>
      <c r="E66" s="10" t="s">
        <v>106</v>
      </c>
      <c r="F66" s="10" t="s">
        <v>104</v>
      </c>
      <c r="G66" s="10">
        <v>26.902280000000001</v>
      </c>
      <c r="H66" s="10"/>
      <c r="I66" s="10"/>
      <c r="J66" s="10"/>
      <c r="K66" s="10"/>
      <c r="L66" s="10"/>
      <c r="M66" s="10"/>
      <c r="N66" s="10"/>
      <c r="O66" s="10"/>
      <c r="P66" s="10"/>
      <c r="Q66" s="10"/>
      <c r="R66" s="10"/>
      <c r="S66" s="10"/>
      <c r="T66" s="10"/>
      <c r="U66" s="10"/>
      <c r="V66" s="10"/>
    </row>
    <row r="67" spans="1:22" x14ac:dyDescent="0.35">
      <c r="A67">
        <v>8</v>
      </c>
      <c r="B67" t="s">
        <v>105</v>
      </c>
      <c r="C67">
        <v>26.902280000000001</v>
      </c>
      <c r="D67" t="s">
        <v>50</v>
      </c>
      <c r="E67" t="s">
        <v>106</v>
      </c>
    </row>
    <row r="68" spans="1:22" x14ac:dyDescent="0.35">
      <c r="A68">
        <v>8</v>
      </c>
      <c r="B68" s="10" t="s">
        <v>105</v>
      </c>
      <c r="C68" s="10">
        <v>26.902280000000001</v>
      </c>
      <c r="D68" s="10" t="s">
        <v>50</v>
      </c>
      <c r="E68" s="10" t="s">
        <v>106</v>
      </c>
      <c r="F68" s="10"/>
      <c r="G68" s="10"/>
      <c r="H68" s="10"/>
      <c r="I68" s="10"/>
      <c r="J68" s="10"/>
      <c r="K68" s="10"/>
      <c r="L68" s="10" t="s">
        <v>27</v>
      </c>
      <c r="M68" s="10"/>
      <c r="N68" s="10"/>
      <c r="O68" s="10"/>
      <c r="P68" s="10"/>
      <c r="Q68" s="10"/>
      <c r="R68" s="10" t="s">
        <v>2</v>
      </c>
      <c r="S68" s="10" t="s">
        <v>13</v>
      </c>
      <c r="T68" s="10">
        <v>27.723569999999999</v>
      </c>
      <c r="U68" s="10" t="s">
        <v>110</v>
      </c>
      <c r="V68" s="10"/>
    </row>
    <row r="69" spans="1:22" x14ac:dyDescent="0.35">
      <c r="A69">
        <v>9</v>
      </c>
      <c r="B69" t="s">
        <v>49</v>
      </c>
      <c r="C69">
        <v>27.91676</v>
      </c>
      <c r="D69" t="s">
        <v>50</v>
      </c>
      <c r="E69" t="s">
        <v>92</v>
      </c>
    </row>
    <row r="70" spans="1:22" x14ac:dyDescent="0.35">
      <c r="A70">
        <v>9</v>
      </c>
      <c r="B70" s="10" t="s">
        <v>102</v>
      </c>
      <c r="C70" s="10">
        <v>27.91676</v>
      </c>
      <c r="D70" s="10" t="s">
        <v>50</v>
      </c>
      <c r="E70" s="10" t="s">
        <v>92</v>
      </c>
      <c r="F70" s="10"/>
      <c r="G70" s="10"/>
      <c r="H70" s="10"/>
      <c r="I70" s="10"/>
      <c r="J70" s="10"/>
      <c r="K70" s="10"/>
      <c r="L70" s="10"/>
      <c r="M70" s="10"/>
      <c r="N70" s="10"/>
      <c r="O70" s="10"/>
      <c r="P70" s="10"/>
      <c r="Q70" s="10"/>
      <c r="R70" s="10"/>
      <c r="S70" s="10"/>
      <c r="T70" s="10"/>
      <c r="U70" s="10"/>
      <c r="V70" s="10"/>
    </row>
    <row r="71" spans="1:22" x14ac:dyDescent="0.35">
      <c r="A71">
        <v>9</v>
      </c>
      <c r="B71" t="s">
        <v>102</v>
      </c>
      <c r="C71">
        <v>27.91676</v>
      </c>
      <c r="D71" t="s">
        <v>50</v>
      </c>
      <c r="E71" t="s">
        <v>92</v>
      </c>
    </row>
    <row r="72" spans="1:22" x14ac:dyDescent="0.35">
      <c r="A72">
        <v>9</v>
      </c>
      <c r="B72" s="10" t="s">
        <v>51</v>
      </c>
      <c r="C72" s="10">
        <v>28.921849999999999</v>
      </c>
      <c r="D72" s="10" t="s">
        <v>50</v>
      </c>
      <c r="E72" s="10" t="s">
        <v>108</v>
      </c>
      <c r="F72" s="10" t="s">
        <v>104</v>
      </c>
      <c r="G72" s="10">
        <v>28.921849999999999</v>
      </c>
      <c r="H72" s="10"/>
      <c r="I72" s="10"/>
      <c r="J72" s="10"/>
      <c r="K72" s="10"/>
      <c r="L72" s="10"/>
      <c r="M72" s="10"/>
      <c r="N72" s="10"/>
      <c r="O72" s="10"/>
      <c r="P72" s="10"/>
      <c r="Q72" s="10"/>
      <c r="R72" s="10"/>
      <c r="S72" s="10"/>
      <c r="T72" s="10"/>
      <c r="U72" s="10"/>
      <c r="V72" s="10"/>
    </row>
    <row r="73" spans="1:22" x14ac:dyDescent="0.35">
      <c r="A73">
        <v>9</v>
      </c>
      <c r="B73" t="s">
        <v>105</v>
      </c>
      <c r="C73">
        <v>28.921849999999999</v>
      </c>
      <c r="D73" t="s">
        <v>50</v>
      </c>
      <c r="E73" t="s">
        <v>108</v>
      </c>
    </row>
    <row r="74" spans="1:22" x14ac:dyDescent="0.35">
      <c r="A74">
        <v>9</v>
      </c>
      <c r="B74" t="s">
        <v>105</v>
      </c>
      <c r="C74">
        <v>28.921849999999999</v>
      </c>
      <c r="D74" t="s">
        <v>50</v>
      </c>
      <c r="E74" t="s">
        <v>108</v>
      </c>
    </row>
    <row r="75" spans="1:22" x14ac:dyDescent="0.35">
      <c r="A75">
        <v>10</v>
      </c>
      <c r="B75" t="s">
        <v>49</v>
      </c>
      <c r="C75">
        <v>29.94594</v>
      </c>
      <c r="D75" t="s">
        <v>50</v>
      </c>
      <c r="E75" t="s">
        <v>92</v>
      </c>
    </row>
    <row r="76" spans="1:22" x14ac:dyDescent="0.35">
      <c r="A76">
        <v>10</v>
      </c>
      <c r="B76" t="s">
        <v>102</v>
      </c>
      <c r="C76">
        <v>29.94594</v>
      </c>
      <c r="D76" t="s">
        <v>50</v>
      </c>
      <c r="E76" t="s">
        <v>92</v>
      </c>
    </row>
    <row r="77" spans="1:22" x14ac:dyDescent="0.35">
      <c r="A77">
        <v>10</v>
      </c>
      <c r="B77" t="s">
        <v>102</v>
      </c>
      <c r="C77">
        <v>29.94594</v>
      </c>
      <c r="D77" t="s">
        <v>50</v>
      </c>
      <c r="E77" t="s">
        <v>92</v>
      </c>
    </row>
    <row r="78" spans="1:22" x14ac:dyDescent="0.35">
      <c r="A78">
        <v>10</v>
      </c>
      <c r="B78" t="s">
        <v>51</v>
      </c>
      <c r="C78">
        <v>30.961259999999999</v>
      </c>
      <c r="D78" t="s">
        <v>50</v>
      </c>
      <c r="E78" t="s">
        <v>109</v>
      </c>
      <c r="F78" t="s">
        <v>104</v>
      </c>
      <c r="G78">
        <v>30.961259999999999</v>
      </c>
    </row>
    <row r="79" spans="1:22" x14ac:dyDescent="0.35">
      <c r="A79">
        <v>10</v>
      </c>
      <c r="B79" t="s">
        <v>105</v>
      </c>
      <c r="C79">
        <v>30.961259999999999</v>
      </c>
      <c r="D79" t="s">
        <v>50</v>
      </c>
      <c r="E79" t="s">
        <v>109</v>
      </c>
    </row>
    <row r="80" spans="1:22" x14ac:dyDescent="0.35">
      <c r="A80">
        <v>10</v>
      </c>
      <c r="B80" t="s">
        <v>105</v>
      </c>
      <c r="C80">
        <v>30.961259999999999</v>
      </c>
      <c r="D80" t="s">
        <v>50</v>
      </c>
      <c r="E80" t="s">
        <v>109</v>
      </c>
    </row>
    <row r="81" spans="1:21" x14ac:dyDescent="0.35">
      <c r="A81">
        <v>11</v>
      </c>
      <c r="B81" t="s">
        <v>49</v>
      </c>
      <c r="C81">
        <v>31.975470000000001</v>
      </c>
      <c r="D81" t="s">
        <v>50</v>
      </c>
      <c r="E81" t="s">
        <v>92</v>
      </c>
    </row>
    <row r="82" spans="1:21" x14ac:dyDescent="0.35">
      <c r="A82">
        <v>11</v>
      </c>
      <c r="B82" t="s">
        <v>102</v>
      </c>
      <c r="C82">
        <v>31.975470000000001</v>
      </c>
      <c r="D82" t="s">
        <v>50</v>
      </c>
      <c r="E82" t="s">
        <v>92</v>
      </c>
    </row>
    <row r="83" spans="1:21" x14ac:dyDescent="0.35">
      <c r="A83">
        <v>11</v>
      </c>
      <c r="B83" t="s">
        <v>102</v>
      </c>
      <c r="C83">
        <v>31.975470000000001</v>
      </c>
      <c r="D83" t="s">
        <v>50</v>
      </c>
      <c r="E83" t="s">
        <v>92</v>
      </c>
    </row>
    <row r="84" spans="1:21" x14ac:dyDescent="0.35">
      <c r="A84">
        <v>11</v>
      </c>
      <c r="B84" t="s">
        <v>51</v>
      </c>
      <c r="C84">
        <v>32.981270000000002</v>
      </c>
      <c r="D84" t="s">
        <v>50</v>
      </c>
      <c r="E84" t="s">
        <v>109</v>
      </c>
      <c r="F84" t="s">
        <v>104</v>
      </c>
      <c r="G84">
        <v>32.981270000000002</v>
      </c>
    </row>
    <row r="85" spans="1:21" x14ac:dyDescent="0.35">
      <c r="A85">
        <v>11</v>
      </c>
      <c r="B85" t="s">
        <v>105</v>
      </c>
      <c r="C85">
        <v>32.981270000000002</v>
      </c>
      <c r="D85" t="s">
        <v>50</v>
      </c>
      <c r="E85" t="s">
        <v>109</v>
      </c>
    </row>
    <row r="86" spans="1:21" x14ac:dyDescent="0.35">
      <c r="A86">
        <v>11</v>
      </c>
      <c r="B86" t="s">
        <v>105</v>
      </c>
      <c r="C86">
        <v>32.981270000000002</v>
      </c>
      <c r="D86" t="s">
        <v>50</v>
      </c>
      <c r="E86" t="s">
        <v>109</v>
      </c>
    </row>
    <row r="87" spans="1:21" x14ac:dyDescent="0.35">
      <c r="A87">
        <v>12</v>
      </c>
      <c r="B87" t="s">
        <v>49</v>
      </c>
      <c r="C87">
        <v>33.986220000000003</v>
      </c>
      <c r="D87" t="s">
        <v>50</v>
      </c>
      <c r="E87" t="s">
        <v>92</v>
      </c>
    </row>
    <row r="88" spans="1:21" x14ac:dyDescent="0.35">
      <c r="A88">
        <v>12</v>
      </c>
      <c r="B88" t="s">
        <v>102</v>
      </c>
      <c r="C88">
        <v>33.986220000000003</v>
      </c>
      <c r="D88" t="s">
        <v>50</v>
      </c>
      <c r="E88" t="s">
        <v>92</v>
      </c>
    </row>
    <row r="89" spans="1:21" x14ac:dyDescent="0.35">
      <c r="A89">
        <v>12</v>
      </c>
      <c r="B89" t="s">
        <v>102</v>
      </c>
      <c r="C89">
        <v>33.986220000000003</v>
      </c>
      <c r="D89" t="s">
        <v>50</v>
      </c>
      <c r="E89" t="s">
        <v>92</v>
      </c>
      <c r="L89" t="s">
        <v>27</v>
      </c>
      <c r="R89" t="s">
        <v>2</v>
      </c>
      <c r="S89" t="s">
        <v>13</v>
      </c>
      <c r="T89">
        <v>34.050989999999999</v>
      </c>
      <c r="U89" t="s">
        <v>111</v>
      </c>
    </row>
    <row r="90" spans="1:21" x14ac:dyDescent="0.35">
      <c r="A90">
        <v>12</v>
      </c>
      <c r="B90" t="s">
        <v>51</v>
      </c>
      <c r="C90">
        <v>34.988460000000003</v>
      </c>
      <c r="D90" t="s">
        <v>50</v>
      </c>
      <c r="E90" t="s">
        <v>103</v>
      </c>
      <c r="F90" t="s">
        <v>104</v>
      </c>
      <c r="G90">
        <v>34.988460000000003</v>
      </c>
    </row>
    <row r="91" spans="1:21" x14ac:dyDescent="0.35">
      <c r="A91">
        <v>12</v>
      </c>
      <c r="B91" t="s">
        <v>105</v>
      </c>
      <c r="C91">
        <v>34.988460000000003</v>
      </c>
      <c r="D91" t="s">
        <v>50</v>
      </c>
      <c r="E91" t="s">
        <v>103</v>
      </c>
    </row>
    <row r="92" spans="1:21" x14ac:dyDescent="0.35">
      <c r="A92">
        <v>12</v>
      </c>
      <c r="B92" t="s">
        <v>105</v>
      </c>
      <c r="C92">
        <v>34.988460000000003</v>
      </c>
      <c r="D92" t="s">
        <v>50</v>
      </c>
      <c r="E92" t="s">
        <v>103</v>
      </c>
    </row>
    <row r="93" spans="1:21" x14ac:dyDescent="0.35">
      <c r="A93">
        <v>13</v>
      </c>
      <c r="B93" t="s">
        <v>49</v>
      </c>
      <c r="C93">
        <v>35.990499999999997</v>
      </c>
      <c r="D93" t="s">
        <v>50</v>
      </c>
      <c r="E93" t="s">
        <v>92</v>
      </c>
    </row>
    <row r="94" spans="1:21" x14ac:dyDescent="0.35">
      <c r="A94">
        <v>13</v>
      </c>
      <c r="B94" t="s">
        <v>102</v>
      </c>
      <c r="C94">
        <v>35.990499999999997</v>
      </c>
      <c r="D94" t="s">
        <v>50</v>
      </c>
      <c r="E94" t="s">
        <v>92</v>
      </c>
    </row>
    <row r="95" spans="1:21" x14ac:dyDescent="0.35">
      <c r="A95">
        <v>13</v>
      </c>
      <c r="B95" t="s">
        <v>102</v>
      </c>
      <c r="C95">
        <v>35.990499999999997</v>
      </c>
      <c r="D95" t="s">
        <v>50</v>
      </c>
      <c r="E95" t="s">
        <v>92</v>
      </c>
    </row>
    <row r="96" spans="1:21" x14ac:dyDescent="0.35">
      <c r="A96">
        <v>13</v>
      </c>
      <c r="B96" t="s">
        <v>51</v>
      </c>
      <c r="C96">
        <v>37.014139999999998</v>
      </c>
      <c r="D96" t="s">
        <v>50</v>
      </c>
      <c r="E96" t="s">
        <v>109</v>
      </c>
      <c r="F96" t="s">
        <v>104</v>
      </c>
      <c r="G96">
        <v>37.014139999999998</v>
      </c>
    </row>
    <row r="97" spans="1:21" x14ac:dyDescent="0.35">
      <c r="A97">
        <v>13</v>
      </c>
      <c r="B97" t="s">
        <v>105</v>
      </c>
      <c r="C97">
        <v>37.014139999999998</v>
      </c>
      <c r="D97" t="s">
        <v>50</v>
      </c>
      <c r="E97" t="s">
        <v>109</v>
      </c>
    </row>
    <row r="98" spans="1:21" x14ac:dyDescent="0.35">
      <c r="A98">
        <v>13</v>
      </c>
      <c r="B98" t="s">
        <v>105</v>
      </c>
      <c r="C98">
        <v>37.014139999999998</v>
      </c>
      <c r="D98" t="s">
        <v>50</v>
      </c>
      <c r="E98" t="s">
        <v>109</v>
      </c>
    </row>
    <row r="99" spans="1:21" x14ac:dyDescent="0.35">
      <c r="A99">
        <v>14</v>
      </c>
      <c r="B99" t="s">
        <v>49</v>
      </c>
      <c r="C99">
        <v>38.022620000000003</v>
      </c>
      <c r="D99" t="s">
        <v>50</v>
      </c>
      <c r="E99" t="s">
        <v>92</v>
      </c>
    </row>
    <row r="100" spans="1:21" x14ac:dyDescent="0.35">
      <c r="A100">
        <v>14</v>
      </c>
      <c r="B100" t="s">
        <v>102</v>
      </c>
      <c r="C100">
        <v>38.022620000000003</v>
      </c>
      <c r="D100" t="s">
        <v>50</v>
      </c>
      <c r="E100" t="s">
        <v>92</v>
      </c>
    </row>
    <row r="101" spans="1:21" x14ac:dyDescent="0.35">
      <c r="A101">
        <v>14</v>
      </c>
      <c r="B101" t="s">
        <v>102</v>
      </c>
      <c r="C101">
        <v>38.022620000000003</v>
      </c>
      <c r="D101" t="s">
        <v>50</v>
      </c>
      <c r="E101" t="s">
        <v>92</v>
      </c>
    </row>
    <row r="102" spans="1:21" x14ac:dyDescent="0.35">
      <c r="A102">
        <v>14</v>
      </c>
      <c r="B102" t="s">
        <v>51</v>
      </c>
      <c r="C102">
        <v>39.031480000000002</v>
      </c>
      <c r="D102" t="s">
        <v>50</v>
      </c>
      <c r="E102" t="s">
        <v>106</v>
      </c>
      <c r="F102" t="s">
        <v>104</v>
      </c>
      <c r="G102">
        <v>39.031480000000002</v>
      </c>
    </row>
    <row r="103" spans="1:21" x14ac:dyDescent="0.35">
      <c r="A103">
        <v>14</v>
      </c>
      <c r="B103" t="s">
        <v>105</v>
      </c>
      <c r="C103">
        <v>39.031480000000002</v>
      </c>
      <c r="D103" t="s">
        <v>50</v>
      </c>
      <c r="E103" t="s">
        <v>106</v>
      </c>
    </row>
    <row r="104" spans="1:21" x14ac:dyDescent="0.35">
      <c r="A104">
        <v>14</v>
      </c>
      <c r="B104" t="s">
        <v>105</v>
      </c>
      <c r="C104">
        <v>39.031480000000002</v>
      </c>
      <c r="D104" t="s">
        <v>50</v>
      </c>
      <c r="E104" t="s">
        <v>106</v>
      </c>
    </row>
    <row r="105" spans="1:21" x14ac:dyDescent="0.35">
      <c r="A105">
        <v>15</v>
      </c>
      <c r="B105" t="s">
        <v>49</v>
      </c>
      <c r="C105">
        <v>40.052160000000001</v>
      </c>
      <c r="D105" t="s">
        <v>50</v>
      </c>
      <c r="E105" t="s">
        <v>92</v>
      </c>
    </row>
    <row r="106" spans="1:21" x14ac:dyDescent="0.35">
      <c r="A106">
        <v>15</v>
      </c>
      <c r="B106" t="s">
        <v>102</v>
      </c>
      <c r="C106">
        <v>40.052160000000001</v>
      </c>
      <c r="D106" t="s">
        <v>50</v>
      </c>
      <c r="E106" t="s">
        <v>92</v>
      </c>
    </row>
    <row r="107" spans="1:21" x14ac:dyDescent="0.35">
      <c r="A107">
        <v>15</v>
      </c>
      <c r="B107" t="s">
        <v>102</v>
      </c>
      <c r="C107">
        <v>40.052160000000001</v>
      </c>
      <c r="D107" t="s">
        <v>50</v>
      </c>
      <c r="E107" t="s">
        <v>92</v>
      </c>
      <c r="L107" t="s">
        <v>27</v>
      </c>
      <c r="R107" t="s">
        <v>2</v>
      </c>
      <c r="S107" t="s">
        <v>13</v>
      </c>
      <c r="T107">
        <v>40.3658</v>
      </c>
      <c r="U107" t="s">
        <v>107</v>
      </c>
    </row>
    <row r="108" spans="1:21" x14ac:dyDescent="0.35">
      <c r="A108">
        <v>15</v>
      </c>
      <c r="B108" t="s">
        <v>52</v>
      </c>
      <c r="C108">
        <v>41.066659999999999</v>
      </c>
      <c r="D108" t="s">
        <v>50</v>
      </c>
      <c r="E108" t="s">
        <v>109</v>
      </c>
      <c r="F108" t="s">
        <v>104</v>
      </c>
      <c r="G108">
        <v>41.066659999999999</v>
      </c>
    </row>
    <row r="109" spans="1:21" x14ac:dyDescent="0.35">
      <c r="A109">
        <v>15</v>
      </c>
      <c r="B109" t="s">
        <v>105</v>
      </c>
      <c r="C109">
        <v>41.066659999999999</v>
      </c>
      <c r="D109" t="s">
        <v>50</v>
      </c>
      <c r="E109" t="s">
        <v>109</v>
      </c>
    </row>
    <row r="110" spans="1:21" x14ac:dyDescent="0.35">
      <c r="A110">
        <v>15</v>
      </c>
      <c r="B110" t="s">
        <v>105</v>
      </c>
      <c r="C110">
        <v>41.066659999999999</v>
      </c>
      <c r="D110" t="s">
        <v>50</v>
      </c>
      <c r="E110" t="s">
        <v>109</v>
      </c>
    </row>
    <row r="111" spans="1:21" x14ac:dyDescent="0.35">
      <c r="A111">
        <v>16</v>
      </c>
      <c r="B111" t="s">
        <v>49</v>
      </c>
      <c r="C111">
        <v>42.069479999999999</v>
      </c>
      <c r="D111" t="s">
        <v>50</v>
      </c>
      <c r="E111" t="s">
        <v>92</v>
      </c>
    </row>
    <row r="112" spans="1:21" x14ac:dyDescent="0.35">
      <c r="A112">
        <v>16</v>
      </c>
      <c r="B112" t="s">
        <v>102</v>
      </c>
      <c r="C112">
        <v>42.069479999999999</v>
      </c>
      <c r="D112" t="s">
        <v>50</v>
      </c>
      <c r="E112" t="s">
        <v>92</v>
      </c>
    </row>
    <row r="113" spans="1:21" x14ac:dyDescent="0.35">
      <c r="A113">
        <v>16</v>
      </c>
      <c r="B113" t="s">
        <v>102</v>
      </c>
      <c r="C113">
        <v>42.069479999999999</v>
      </c>
      <c r="D113" t="s">
        <v>50</v>
      </c>
      <c r="E113" t="s">
        <v>92</v>
      </c>
    </row>
    <row r="114" spans="1:21" x14ac:dyDescent="0.35">
      <c r="A114">
        <v>16</v>
      </c>
      <c r="B114" t="s">
        <v>52</v>
      </c>
      <c r="C114">
        <v>43.075969999999998</v>
      </c>
      <c r="D114" t="s">
        <v>50</v>
      </c>
      <c r="E114" t="s">
        <v>106</v>
      </c>
      <c r="F114" t="s">
        <v>104</v>
      </c>
      <c r="G114">
        <v>43.075969999999998</v>
      </c>
    </row>
    <row r="115" spans="1:21" x14ac:dyDescent="0.35">
      <c r="A115">
        <v>16</v>
      </c>
      <c r="B115" t="s">
        <v>105</v>
      </c>
      <c r="C115">
        <v>43.075969999999998</v>
      </c>
      <c r="D115" t="s">
        <v>50</v>
      </c>
      <c r="E115" t="s">
        <v>106</v>
      </c>
    </row>
    <row r="116" spans="1:21" x14ac:dyDescent="0.35">
      <c r="A116">
        <v>16</v>
      </c>
      <c r="B116" t="s">
        <v>105</v>
      </c>
      <c r="C116">
        <v>43.075969999999998</v>
      </c>
      <c r="D116" t="s">
        <v>50</v>
      </c>
      <c r="E116" t="s">
        <v>106</v>
      </c>
    </row>
    <row r="117" spans="1:21" x14ac:dyDescent="0.35">
      <c r="A117">
        <v>17</v>
      </c>
      <c r="B117" t="s">
        <v>49</v>
      </c>
      <c r="C117">
        <v>44.08314</v>
      </c>
      <c r="D117" t="s">
        <v>50</v>
      </c>
      <c r="E117" t="s">
        <v>92</v>
      </c>
    </row>
    <row r="118" spans="1:21" x14ac:dyDescent="0.35">
      <c r="A118">
        <v>17</v>
      </c>
      <c r="B118" t="s">
        <v>102</v>
      </c>
      <c r="C118">
        <v>44.08314</v>
      </c>
      <c r="D118" t="s">
        <v>50</v>
      </c>
      <c r="E118" t="s">
        <v>92</v>
      </c>
    </row>
    <row r="119" spans="1:21" x14ac:dyDescent="0.35">
      <c r="A119">
        <v>17</v>
      </c>
      <c r="B119" t="s">
        <v>102</v>
      </c>
      <c r="C119">
        <v>44.08314</v>
      </c>
      <c r="D119" t="s">
        <v>50</v>
      </c>
      <c r="E119" t="s">
        <v>92</v>
      </c>
    </row>
    <row r="120" spans="1:21" x14ac:dyDescent="0.35">
      <c r="A120">
        <v>17</v>
      </c>
      <c r="B120" t="s">
        <v>52</v>
      </c>
      <c r="C120">
        <v>45.086179999999999</v>
      </c>
      <c r="D120" t="s">
        <v>50</v>
      </c>
      <c r="E120" t="s">
        <v>109</v>
      </c>
      <c r="F120" t="s">
        <v>104</v>
      </c>
      <c r="G120">
        <v>45.086179999999999</v>
      </c>
    </row>
    <row r="121" spans="1:21" x14ac:dyDescent="0.35">
      <c r="A121">
        <v>17</v>
      </c>
      <c r="B121" t="s">
        <v>105</v>
      </c>
      <c r="C121">
        <v>45.086179999999999</v>
      </c>
      <c r="D121" t="s">
        <v>50</v>
      </c>
      <c r="E121" t="s">
        <v>109</v>
      </c>
    </row>
    <row r="122" spans="1:21" x14ac:dyDescent="0.35">
      <c r="A122">
        <v>17</v>
      </c>
      <c r="B122" t="s">
        <v>105</v>
      </c>
      <c r="C122">
        <v>45.086179999999999</v>
      </c>
      <c r="D122" t="s">
        <v>50</v>
      </c>
      <c r="E122" t="s">
        <v>109</v>
      </c>
    </row>
    <row r="123" spans="1:21" x14ac:dyDescent="0.35">
      <c r="A123">
        <v>18</v>
      </c>
      <c r="B123" t="s">
        <v>49</v>
      </c>
      <c r="C123">
        <v>46.088120000000004</v>
      </c>
      <c r="D123" t="s">
        <v>50</v>
      </c>
      <c r="E123" t="s">
        <v>92</v>
      </c>
    </row>
    <row r="124" spans="1:21" x14ac:dyDescent="0.35">
      <c r="A124">
        <v>18</v>
      </c>
      <c r="B124" t="s">
        <v>102</v>
      </c>
      <c r="C124">
        <v>46.088120000000004</v>
      </c>
      <c r="D124" t="s">
        <v>50</v>
      </c>
      <c r="E124" t="s">
        <v>92</v>
      </c>
    </row>
    <row r="125" spans="1:21" x14ac:dyDescent="0.35">
      <c r="A125">
        <v>18</v>
      </c>
      <c r="B125" t="s">
        <v>102</v>
      </c>
      <c r="C125">
        <v>46.088120000000004</v>
      </c>
      <c r="D125" t="s">
        <v>50</v>
      </c>
      <c r="E125" t="s">
        <v>92</v>
      </c>
      <c r="L125" t="s">
        <v>27</v>
      </c>
      <c r="R125" t="s">
        <v>2</v>
      </c>
      <c r="S125" t="s">
        <v>13</v>
      </c>
      <c r="T125">
        <v>46.661929999999998</v>
      </c>
      <c r="U125" t="s">
        <v>113</v>
      </c>
    </row>
    <row r="126" spans="1:21" x14ac:dyDescent="0.35">
      <c r="A126">
        <v>18</v>
      </c>
      <c r="B126" t="s">
        <v>52</v>
      </c>
      <c r="C126">
        <v>47.099170000000001</v>
      </c>
      <c r="D126" t="s">
        <v>50</v>
      </c>
      <c r="E126" t="s">
        <v>109</v>
      </c>
      <c r="F126" t="s">
        <v>104</v>
      </c>
      <c r="G126">
        <v>47.099170000000001</v>
      </c>
    </row>
    <row r="127" spans="1:21" x14ac:dyDescent="0.35">
      <c r="A127">
        <v>18</v>
      </c>
      <c r="B127" t="s">
        <v>105</v>
      </c>
      <c r="C127">
        <v>47.099170000000001</v>
      </c>
      <c r="D127" t="s">
        <v>50</v>
      </c>
      <c r="E127" t="s">
        <v>109</v>
      </c>
    </row>
    <row r="128" spans="1:21" x14ac:dyDescent="0.35">
      <c r="A128">
        <v>18</v>
      </c>
      <c r="B128" t="s">
        <v>105</v>
      </c>
      <c r="C128">
        <v>47.099170000000001</v>
      </c>
      <c r="D128" t="s">
        <v>50</v>
      </c>
      <c r="E128" t="s">
        <v>109</v>
      </c>
    </row>
    <row r="129" spans="1:7" x14ac:dyDescent="0.35">
      <c r="A129">
        <v>19</v>
      </c>
      <c r="B129" t="s">
        <v>49</v>
      </c>
      <c r="C129">
        <v>48.115589999999997</v>
      </c>
      <c r="D129" t="s">
        <v>50</v>
      </c>
      <c r="E129" t="s">
        <v>92</v>
      </c>
    </row>
    <row r="130" spans="1:7" x14ac:dyDescent="0.35">
      <c r="A130">
        <v>19</v>
      </c>
      <c r="B130" t="s">
        <v>102</v>
      </c>
      <c r="C130">
        <v>48.115589999999997</v>
      </c>
      <c r="D130" t="s">
        <v>50</v>
      </c>
      <c r="E130" t="s">
        <v>92</v>
      </c>
    </row>
    <row r="131" spans="1:7" x14ac:dyDescent="0.35">
      <c r="A131">
        <v>19</v>
      </c>
      <c r="B131" t="s">
        <v>102</v>
      </c>
      <c r="C131">
        <v>48.115589999999997</v>
      </c>
      <c r="D131" t="s">
        <v>50</v>
      </c>
      <c r="E131" t="s">
        <v>92</v>
      </c>
    </row>
    <row r="132" spans="1:7" x14ac:dyDescent="0.35">
      <c r="A132">
        <v>19</v>
      </c>
      <c r="B132" t="s">
        <v>52</v>
      </c>
      <c r="C132">
        <v>49.120600000000003</v>
      </c>
      <c r="D132" t="s">
        <v>50</v>
      </c>
      <c r="E132" t="s">
        <v>106</v>
      </c>
      <c r="F132" t="s">
        <v>104</v>
      </c>
      <c r="G132">
        <v>49.120600000000003</v>
      </c>
    </row>
    <row r="133" spans="1:7" x14ac:dyDescent="0.35">
      <c r="A133">
        <v>19</v>
      </c>
      <c r="B133" t="s">
        <v>105</v>
      </c>
      <c r="C133">
        <v>49.120600000000003</v>
      </c>
      <c r="D133" t="s">
        <v>50</v>
      </c>
      <c r="E133" t="s">
        <v>106</v>
      </c>
    </row>
    <row r="134" spans="1:7" x14ac:dyDescent="0.35">
      <c r="A134">
        <v>19</v>
      </c>
      <c r="B134" t="s">
        <v>105</v>
      </c>
      <c r="C134">
        <v>49.120600000000003</v>
      </c>
      <c r="D134" t="s">
        <v>50</v>
      </c>
      <c r="E134" t="s">
        <v>106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300"/>
  <sheetViews>
    <sheetView topLeftCell="J1" zoomScale="85" zoomScaleNormal="85" workbookViewId="0">
      <selection activeCell="W18" sqref="W18"/>
    </sheetView>
  </sheetViews>
  <sheetFormatPr baseColWidth="10" defaultRowHeight="14.5" x14ac:dyDescent="0.35"/>
  <cols>
    <col min="1" max="2" width="23.6328125" customWidth="1"/>
    <col min="3" max="3" width="13" customWidth="1"/>
    <col min="4" max="5" width="23.6328125" customWidth="1"/>
    <col min="7" max="7" width="29.1796875" customWidth="1"/>
  </cols>
  <sheetData>
    <row r="2" spans="1:32" x14ac:dyDescent="0.35">
      <c r="A2" s="9"/>
      <c r="E2" s="9"/>
    </row>
    <row r="3" spans="1:32" x14ac:dyDescent="0.35">
      <c r="A3" t="s">
        <v>7</v>
      </c>
    </row>
    <row r="4" spans="1:32" x14ac:dyDescent="0.35">
      <c r="A4" t="s">
        <v>7</v>
      </c>
    </row>
    <row r="5" spans="1:32" x14ac:dyDescent="0.35">
      <c r="A5" t="s">
        <v>7</v>
      </c>
    </row>
    <row r="6" spans="1:32" x14ac:dyDescent="0.35">
      <c r="A6" t="s">
        <v>7</v>
      </c>
    </row>
    <row r="7" spans="1:32" x14ac:dyDescent="0.35">
      <c r="A7" t="s">
        <v>0</v>
      </c>
      <c r="B7" t="s">
        <v>1</v>
      </c>
    </row>
    <row r="9" spans="1:32" x14ac:dyDescent="0.35">
      <c r="A9" t="s">
        <v>7</v>
      </c>
    </row>
    <row r="10" spans="1:32" x14ac:dyDescent="0.35">
      <c r="A10" t="s">
        <v>7</v>
      </c>
    </row>
    <row r="11" spans="1:32" x14ac:dyDescent="0.35">
      <c r="A11" t="s">
        <v>7</v>
      </c>
    </row>
    <row r="12" spans="1:32" x14ac:dyDescent="0.35">
      <c r="A12" t="s">
        <v>7</v>
      </c>
    </row>
    <row r="13" spans="1:32" x14ac:dyDescent="0.35">
      <c r="A13" t="s">
        <v>2</v>
      </c>
      <c r="B13" t="s">
        <v>3</v>
      </c>
    </row>
    <row r="15" spans="1:32" x14ac:dyDescent="0.35">
      <c r="A15" s="10">
        <f>IF(InsertDataAtCellA2!A15="","",InsertDataAtCellA2!A15)</f>
        <v>0</v>
      </c>
      <c r="B15" s="10" t="str">
        <f>IF(InsertDataAtCellA2!B15="","",InsertDataAtCellA2!B15)</f>
        <v xml:space="preserve">Got Task 0 at </v>
      </c>
      <c r="C15" s="10">
        <f>IF(InsertDataAtCellA2!C15="","",InsertDataAtCellA2!C15)</f>
        <v>9.7731999999999992</v>
      </c>
      <c r="D15" s="10" t="str">
        <f>IF(InsertDataAtCellA2!D15="","",InsertDataAtCellA2!D15)</f>
        <v>showing</v>
      </c>
      <c r="E15" s="10" t="str">
        <f>IF(InsertDataAtCellA2!E15="","",InsertDataAtCellA2!E15)</f>
        <v>Task0 (UnityEngine.Material)</v>
      </c>
      <c r="F15" s="10" t="str">
        <f>IF(InsertDataAtCellA2!$W15="REAC",InsertDataAtCellA2!W15,(IF(InsertDataAtCellA2!$F15="REAC",InsertDataAtCellA2!F15,"")))</f>
        <v/>
      </c>
      <c r="G15" s="10" t="str">
        <f>IF(InsertDataAtCellA2!$W15="REAC",InsertDataAtCellA2!X15,(IF(InsertDataAtCellA2!$F15="REAC",InsertDataAtCellA2!G15,"")))</f>
        <v/>
      </c>
      <c r="H15" s="10" t="str">
        <f>IF(InsertDataAtCellA2!$W15="REAC",InsertDataAtCellA2!Y15,(IF(InsertDataAtCellA2!$F15="REAC",InsertDataAtCellA2!H15,"")))</f>
        <v/>
      </c>
      <c r="I15" s="10" t="str">
        <f>IF(InsertDataAtCellA2!$W15="REAC",InsertDataAtCellA2!Z15,(IF(InsertDataAtCellA2!$F15="REAC",InsertDataAtCellA2!I15,"")))</f>
        <v/>
      </c>
      <c r="J15" s="10" t="str">
        <f>IF(InsertDataAtCellA2!K15="","",InsertDataAtCellA2!K15)</f>
        <v/>
      </c>
      <c r="K15" s="10" t="str">
        <f>IF(InsertDataAtCellA2!L15="","",InsertDataAtCellA2!L15)</f>
        <v/>
      </c>
      <c r="L15" s="10" t="str">
        <f>IF(InsertDataAtCellA2!M15="","",InsertDataAtCellA2!M15)</f>
        <v/>
      </c>
      <c r="M15" s="10" t="str">
        <f>IF(InsertDataAtCellA2!N15="","",InsertDataAtCellA2!N15)</f>
        <v/>
      </c>
      <c r="N15" s="10" t="str">
        <f>IF(InsertDataAtCellA2!O15="","",InsertDataAtCellA2!O15)</f>
        <v/>
      </c>
      <c r="O15" s="10" t="str">
        <f>IF(InsertDataAtCellA2!P15="","",InsertDataAtCellA2!P15)</f>
        <v/>
      </c>
      <c r="P15" s="10" t="str">
        <f>IF(InsertDataAtCellA2!Q15="","",InsertDataAtCellA2!Q15)</f>
        <v/>
      </c>
      <c r="Q15" s="10" t="str">
        <f>IF(InsertDataAtCellA2!R15="","",InsertDataAtCellA2!R15)</f>
        <v/>
      </c>
      <c r="R15" s="10" t="str">
        <f>IF(InsertDataAtCellA2!S15="","",InsertDataAtCellA2!S15)</f>
        <v/>
      </c>
      <c r="S15" s="10" t="str">
        <f>IF(InsertDataAtCellA2!T15="","",InsertDataAtCellA2!T15)</f>
        <v/>
      </c>
      <c r="T15" s="10" t="str">
        <f>IF(InsertDataAtCellA2!U15="","",InsertDataAtCellA2!U15)</f>
        <v/>
      </c>
      <c r="U15" s="10" t="str">
        <f>IF(InsertDataAtCellA2!V15="","",InsertDataAtCellA2!V15)</f>
        <v/>
      </c>
      <c r="V15" s="10" t="str">
        <f>IF(InsertDataAtCellA2!W15="","",InsertDataAtCellA2!W15)</f>
        <v/>
      </c>
      <c r="W15" s="10" t="str">
        <f>IF(InsertDataAtCellA2!X15="","",InsertDataAtCellA2!X15)</f>
        <v/>
      </c>
      <c r="X15" s="10" t="str">
        <f>IF(InsertDataAtCellA2!Y15="","",InsertDataAtCellA2!Y15)</f>
        <v/>
      </c>
      <c r="Y15" s="10" t="str">
        <f>IF(InsertDataAtCellA2!Z15="","",InsertDataAtCellA2!Z15)</f>
        <v/>
      </c>
      <c r="Z15" s="10" t="str">
        <f>IF(InsertDataAtCellA2!AA15="","",InsertDataAtCellA2!AA15)</f>
        <v/>
      </c>
      <c r="AA15" s="10" t="str">
        <f>IF(InsertDataAtCellA2!AB15="","",InsertDataAtCellA2!AB15)</f>
        <v/>
      </c>
      <c r="AB15" s="10" t="str">
        <f>IF(InsertDataAtCellA2!AC15="","",InsertDataAtCellA2!AC15)</f>
        <v/>
      </c>
      <c r="AC15" s="10" t="str">
        <f>IF(InsertDataAtCellA2!AD15="","",InsertDataAtCellA2!AD15)</f>
        <v/>
      </c>
      <c r="AD15" s="10" t="str">
        <f>IF(InsertDataAtCellA2!AE15="","",InsertDataAtCellA2!AE15)</f>
        <v/>
      </c>
      <c r="AE15" s="10" t="str">
        <f>IF(InsertDataAtCellA2!AF15="","",InsertDataAtCellA2!AF15)</f>
        <v/>
      </c>
      <c r="AF15" s="10" t="str">
        <f>IF(InsertDataAtCellA2!AG15="","",InsertDataAtCellA2!AG15)</f>
        <v/>
      </c>
    </row>
    <row r="16" spans="1:32" x14ac:dyDescent="0.35">
      <c r="A16" s="33">
        <f>IF(InsertDataAtCellA2!A16="","",InsertDataAtCellA2!A16)</f>
        <v>0</v>
      </c>
      <c r="B16" s="33" t="str">
        <f>IF(InsertDataAtCellA2!B16="","",InsertDataAtCellA2!B16)</f>
        <v>TaskstimOnset</v>
      </c>
      <c r="C16" s="33">
        <f>IF(InsertDataAtCellA2!C16="","",InsertDataAtCellA2!C16)</f>
        <v>9.7731999999999992</v>
      </c>
      <c r="D16" s="33" t="str">
        <f>IF(InsertDataAtCellA2!D16="","",InsertDataAtCellA2!D16)</f>
        <v>showing</v>
      </c>
      <c r="E16" s="33" t="str">
        <f>IF(InsertDataAtCellA2!E16="","",InsertDataAtCellA2!E16)</f>
        <v>Task0 (UnityEngine.Material)</v>
      </c>
      <c r="F16" s="33" t="str">
        <f>IF(InsertDataAtCellA2!$W16="REAC",InsertDataAtCellA2!W16,(IF(InsertDataAtCellA2!$F16="REAC",InsertDataAtCellA2!F16,"")))</f>
        <v/>
      </c>
      <c r="G16" s="33" t="str">
        <f>IF(InsertDataAtCellA2!$W16="REAC",InsertDataAtCellA2!X16,(IF(InsertDataAtCellA2!$F16="REAC",InsertDataAtCellA2!G16,"")))</f>
        <v/>
      </c>
      <c r="H16" s="33" t="str">
        <f>IF(InsertDataAtCellA2!$W16="REAC",InsertDataAtCellA2!Y16,(IF(InsertDataAtCellA2!$F16="REAC",InsertDataAtCellA2!H16,"")))</f>
        <v/>
      </c>
      <c r="I16" s="33" t="str">
        <f>IF(InsertDataAtCellA2!$W16="REAC",InsertDataAtCellA2!Z16,(IF(InsertDataAtCellA2!$F16="REAC",InsertDataAtCellA2!I16,"")))</f>
        <v/>
      </c>
      <c r="J16" s="33" t="str">
        <f>IF(InsertDataAtCellA2!K16="","",InsertDataAtCellA2!K16)</f>
        <v/>
      </c>
      <c r="K16" s="33" t="str">
        <f>IF(InsertDataAtCellA2!L16="","",InsertDataAtCellA2!L16)</f>
        <v/>
      </c>
      <c r="L16" s="33" t="str">
        <f>IF(InsertDataAtCellA2!M16="","",InsertDataAtCellA2!M16)</f>
        <v/>
      </c>
      <c r="M16" s="33" t="str">
        <f>IF(InsertDataAtCellA2!N16="","",InsertDataAtCellA2!N16)</f>
        <v/>
      </c>
      <c r="N16" s="33" t="str">
        <f>IF(InsertDataAtCellA2!O16="","",InsertDataAtCellA2!O16)</f>
        <v/>
      </c>
      <c r="O16" s="33" t="str">
        <f>IF(InsertDataAtCellA2!P16="","",InsertDataAtCellA2!P16)</f>
        <v/>
      </c>
      <c r="P16" s="33" t="str">
        <f>IF(InsertDataAtCellA2!Q16="","",InsertDataAtCellA2!Q16)</f>
        <v/>
      </c>
      <c r="Q16" s="33" t="str">
        <f>IF(InsertDataAtCellA2!R16="","",InsertDataAtCellA2!R16)</f>
        <v/>
      </c>
      <c r="R16" s="33" t="str">
        <f>IF(InsertDataAtCellA2!S16="","",InsertDataAtCellA2!S16)</f>
        <v/>
      </c>
      <c r="S16" s="33" t="str">
        <f>IF(InsertDataAtCellA2!T16="","",InsertDataAtCellA2!T16)</f>
        <v/>
      </c>
      <c r="T16" s="33" t="str">
        <f>IF(InsertDataAtCellA2!U16="","",InsertDataAtCellA2!U16)</f>
        <v/>
      </c>
      <c r="U16" s="33" t="str">
        <f>IF(InsertDataAtCellA2!V16="","",InsertDataAtCellA2!V16)</f>
        <v/>
      </c>
      <c r="V16" s="33" t="str">
        <f>IF(InsertDataAtCellA2!W16="","",InsertDataAtCellA2!W16)</f>
        <v/>
      </c>
      <c r="W16" s="33" t="str">
        <f>IF(InsertDataAtCellA2!X16="","",InsertDataAtCellA2!X16)</f>
        <v/>
      </c>
      <c r="X16" s="33" t="str">
        <f>IF(InsertDataAtCellA2!Y16="","",InsertDataAtCellA2!Y16)</f>
        <v/>
      </c>
      <c r="Y16" s="33" t="str">
        <f>IF(InsertDataAtCellA2!Z16="","",InsertDataAtCellA2!Z16)</f>
        <v/>
      </c>
      <c r="Z16" s="33" t="str">
        <f>IF(InsertDataAtCellA2!AA16="","",InsertDataAtCellA2!AA16)</f>
        <v/>
      </c>
      <c r="AA16" s="33" t="str">
        <f>IF(InsertDataAtCellA2!AB16="","",InsertDataAtCellA2!AB16)</f>
        <v/>
      </c>
      <c r="AB16" s="33" t="str">
        <f>IF(InsertDataAtCellA2!AC16="","",InsertDataAtCellA2!AC16)</f>
        <v/>
      </c>
      <c r="AC16" s="33" t="str">
        <f>IF(InsertDataAtCellA2!AD16="","",InsertDataAtCellA2!AD16)</f>
        <v/>
      </c>
      <c r="AD16" s="33" t="str">
        <f>IF(InsertDataAtCellA2!AE16="","",InsertDataAtCellA2!AE16)</f>
        <v/>
      </c>
      <c r="AE16" s="33" t="str">
        <f>IF(InsertDataAtCellA2!AF16="","",InsertDataAtCellA2!AF16)</f>
        <v/>
      </c>
      <c r="AF16" s="33" t="str">
        <f>IF(InsertDataAtCellA2!AG16="","",InsertDataAtCellA2!AG16)</f>
        <v/>
      </c>
    </row>
    <row r="17" spans="1:32" x14ac:dyDescent="0.35">
      <c r="A17" s="10">
        <f>IF(InsertDataAtCellA2!A17="","",InsertDataAtCellA2!A17)</f>
        <v>0</v>
      </c>
      <c r="B17" s="10" t="str">
        <f>IF(InsertDataAtCellA2!B17="","",InsertDataAtCellA2!B17)</f>
        <v>TaskstimOnset</v>
      </c>
      <c r="C17" s="10">
        <f>IF(InsertDataAtCellA2!C17="","",InsertDataAtCellA2!C17)</f>
        <v>9.7731999999999992</v>
      </c>
      <c r="D17" s="10" t="str">
        <f>IF(InsertDataAtCellA2!D17="","",InsertDataAtCellA2!D17)</f>
        <v>showing</v>
      </c>
      <c r="E17" s="10" t="str">
        <f>IF(InsertDataAtCellA2!E17="","",InsertDataAtCellA2!E17)</f>
        <v>Task0 (UnityEngine.Material)</v>
      </c>
      <c r="F17" s="10" t="str">
        <f>IF(InsertDataAtCellA2!$W17="REAC",InsertDataAtCellA2!W17,(IF(InsertDataAtCellA2!$F17="REAC",InsertDataAtCellA2!F17,"")))</f>
        <v/>
      </c>
      <c r="G17" s="10" t="str">
        <f>IF(InsertDataAtCellA2!$W17="REAC",InsertDataAtCellA2!X17,(IF(InsertDataAtCellA2!$F17="REAC",InsertDataAtCellA2!G17,"")))</f>
        <v/>
      </c>
      <c r="H17" s="10" t="str">
        <f>IF(InsertDataAtCellA2!$W17="REAC",InsertDataAtCellA2!Y17,(IF(InsertDataAtCellA2!$F17="REAC",InsertDataAtCellA2!H17,"")))</f>
        <v/>
      </c>
      <c r="I17" s="10" t="str">
        <f>IF(InsertDataAtCellA2!$W17="REAC",InsertDataAtCellA2!Z17,(IF(InsertDataAtCellA2!$F17="REAC",InsertDataAtCellA2!I17,"")))</f>
        <v/>
      </c>
      <c r="J17" s="10" t="str">
        <f>IF(InsertDataAtCellA2!K17="","",InsertDataAtCellA2!K17)</f>
        <v/>
      </c>
      <c r="K17" s="10" t="str">
        <f>IF(InsertDataAtCellA2!L17="","",InsertDataAtCellA2!L17)</f>
        <v/>
      </c>
      <c r="L17" s="10" t="str">
        <f>IF(InsertDataAtCellA2!M17="","",InsertDataAtCellA2!M17)</f>
        <v/>
      </c>
      <c r="M17" s="10" t="str">
        <f>IF(InsertDataAtCellA2!N17="","",InsertDataAtCellA2!N17)</f>
        <v/>
      </c>
      <c r="N17" s="10" t="str">
        <f>IF(InsertDataAtCellA2!O17="","",InsertDataAtCellA2!O17)</f>
        <v/>
      </c>
      <c r="O17" s="10" t="str">
        <f>IF(InsertDataAtCellA2!P17="","",InsertDataAtCellA2!P17)</f>
        <v/>
      </c>
      <c r="P17" s="10" t="str">
        <f>IF(InsertDataAtCellA2!Q17="","",InsertDataAtCellA2!Q17)</f>
        <v/>
      </c>
      <c r="Q17" s="10" t="str">
        <f>IF(InsertDataAtCellA2!R17="","",InsertDataAtCellA2!R17)</f>
        <v/>
      </c>
      <c r="R17" s="10" t="str">
        <f>IF(InsertDataAtCellA2!S17="","",InsertDataAtCellA2!S17)</f>
        <v/>
      </c>
      <c r="S17" s="10" t="str">
        <f>IF(InsertDataAtCellA2!T17="","",InsertDataAtCellA2!T17)</f>
        <v/>
      </c>
      <c r="T17" s="10" t="str">
        <f>IF(InsertDataAtCellA2!U17="","",InsertDataAtCellA2!U17)</f>
        <v/>
      </c>
      <c r="U17" s="10" t="str">
        <f>IF(InsertDataAtCellA2!V17="","",InsertDataAtCellA2!V17)</f>
        <v/>
      </c>
      <c r="V17" s="10" t="str">
        <f>IF(InsertDataAtCellA2!W17="","",InsertDataAtCellA2!W17)</f>
        <v/>
      </c>
      <c r="W17" s="10" t="str">
        <f>IF(InsertDataAtCellA2!X17="","",InsertDataAtCellA2!X17)</f>
        <v/>
      </c>
      <c r="X17" s="10" t="str">
        <f>IF(InsertDataAtCellA2!Y17="","",InsertDataAtCellA2!Y17)</f>
        <v/>
      </c>
      <c r="Y17" s="10" t="str">
        <f>IF(InsertDataAtCellA2!Z17="","",InsertDataAtCellA2!Z17)</f>
        <v/>
      </c>
      <c r="Z17" s="10" t="str">
        <f>IF(InsertDataAtCellA2!AA17="","",InsertDataAtCellA2!AA17)</f>
        <v/>
      </c>
      <c r="AA17" s="10" t="str">
        <f>IF(InsertDataAtCellA2!AB17="","",InsertDataAtCellA2!AB17)</f>
        <v/>
      </c>
      <c r="AB17" s="10" t="str">
        <f>IF(InsertDataAtCellA2!AC17="","",InsertDataAtCellA2!AC17)</f>
        <v/>
      </c>
      <c r="AC17" s="10" t="str">
        <f>IF(InsertDataAtCellA2!AD17="","",InsertDataAtCellA2!AD17)</f>
        <v/>
      </c>
      <c r="AD17" s="10" t="str">
        <f>IF(InsertDataAtCellA2!AE17="","",InsertDataAtCellA2!AE17)</f>
        <v/>
      </c>
      <c r="AE17" s="10" t="str">
        <f>IF(InsertDataAtCellA2!AF17="","",InsertDataAtCellA2!AF17)</f>
        <v/>
      </c>
      <c r="AF17" s="10" t="str">
        <f>IF(InsertDataAtCellA2!AG17="","",InsertDataAtCellA2!AG17)</f>
        <v/>
      </c>
    </row>
    <row r="18" spans="1:32" x14ac:dyDescent="0.35">
      <c r="A18" s="33">
        <f>IF(InsertDataAtCellA2!A18="","",InsertDataAtCellA2!A18)</f>
        <v>0</v>
      </c>
      <c r="B18" s="33" t="str">
        <f>IF(InsertDataAtCellA2!B18="","",InsertDataAtCellA2!B18)</f>
        <v>Got Task A1 at</v>
      </c>
      <c r="C18" s="33">
        <f>IF(InsertDataAtCellA2!C18="","",InsertDataAtCellA2!C18)</f>
        <v>10.78698</v>
      </c>
      <c r="D18" s="33" t="str">
        <f>IF(InsertDataAtCellA2!D18="","",InsertDataAtCellA2!D18)</f>
        <v>showing</v>
      </c>
      <c r="E18" s="33" t="str">
        <f>IF(InsertDataAtCellA2!E18="","",InsertDataAtCellA2!E18)</f>
        <v>TaskD (UnityEngine.Material)</v>
      </c>
      <c r="F18" s="33" t="str">
        <f>IF(InsertDataAtCellA2!$W18="REAC",InsertDataAtCellA2!W18,(IF(InsertDataAtCellA2!$F18="REAC",InsertDataAtCellA2!F18,"")))</f>
        <v/>
      </c>
      <c r="G18" s="33" t="str">
        <f>IF(InsertDataAtCellA2!$W18="REAC",InsertDataAtCellA2!X18,(IF(InsertDataAtCellA2!$F18="REAC",InsertDataAtCellA2!G18,"")))</f>
        <v/>
      </c>
      <c r="H18" s="33" t="str">
        <f>IF(InsertDataAtCellA2!$W18="REAC",InsertDataAtCellA2!Y18,(IF(InsertDataAtCellA2!$F18="REAC",InsertDataAtCellA2!H18,"")))</f>
        <v/>
      </c>
      <c r="I18" s="33" t="str">
        <f>IF(InsertDataAtCellA2!$W18="REAC",InsertDataAtCellA2!Z18,(IF(InsertDataAtCellA2!$F18="REAC",InsertDataAtCellA2!I18,"")))</f>
        <v/>
      </c>
      <c r="J18" s="33" t="str">
        <f>IF(InsertDataAtCellA2!K18="","",InsertDataAtCellA2!K18)</f>
        <v/>
      </c>
      <c r="K18" s="33" t="str">
        <f>IF(InsertDataAtCellA2!L18="","",InsertDataAtCellA2!L18)</f>
        <v/>
      </c>
      <c r="L18" s="33" t="str">
        <f>IF(InsertDataAtCellA2!M18="","",InsertDataAtCellA2!M18)</f>
        <v/>
      </c>
      <c r="M18" s="33" t="str">
        <f>IF(InsertDataAtCellA2!N18="","",InsertDataAtCellA2!N18)</f>
        <v/>
      </c>
      <c r="N18" s="33" t="str">
        <f>IF(InsertDataAtCellA2!O18="","",InsertDataAtCellA2!O18)</f>
        <v/>
      </c>
      <c r="O18" s="33" t="str">
        <f>IF(InsertDataAtCellA2!P18="","",InsertDataAtCellA2!P18)</f>
        <v/>
      </c>
      <c r="P18" s="33" t="str">
        <f>IF(InsertDataAtCellA2!Q18="","",InsertDataAtCellA2!Q18)</f>
        <v/>
      </c>
      <c r="Q18" s="33" t="str">
        <f>IF(InsertDataAtCellA2!R18="","",InsertDataAtCellA2!R18)</f>
        <v/>
      </c>
      <c r="R18" s="33" t="str">
        <f>IF(InsertDataAtCellA2!S18="","",InsertDataAtCellA2!S18)</f>
        <v/>
      </c>
      <c r="S18" s="33" t="str">
        <f>IF(InsertDataAtCellA2!T18="","",InsertDataAtCellA2!T18)</f>
        <v/>
      </c>
      <c r="T18" s="33" t="str">
        <f>IF(InsertDataAtCellA2!U18="","",InsertDataAtCellA2!U18)</f>
        <v/>
      </c>
      <c r="U18" s="33" t="str">
        <f>IF(InsertDataAtCellA2!V18="","",InsertDataAtCellA2!V18)</f>
        <v/>
      </c>
      <c r="V18" s="33" t="str">
        <f>IF(InsertDataAtCellA2!W18="","",InsertDataAtCellA2!W18)</f>
        <v/>
      </c>
      <c r="W18" s="33" t="str">
        <f>IF(InsertDataAtCellA2!X18="","",InsertDataAtCellA2!X18)</f>
        <v/>
      </c>
      <c r="X18" s="33" t="str">
        <f>IF(InsertDataAtCellA2!Y18="","",InsertDataAtCellA2!Y18)</f>
        <v/>
      </c>
      <c r="Y18" s="33" t="str">
        <f>IF(InsertDataAtCellA2!Z18="","",InsertDataAtCellA2!Z18)</f>
        <v/>
      </c>
      <c r="Z18" s="33" t="str">
        <f>IF(InsertDataAtCellA2!AA18="","",InsertDataAtCellA2!AA18)</f>
        <v/>
      </c>
      <c r="AA18" s="33" t="str">
        <f>IF(InsertDataAtCellA2!AB18="","",InsertDataAtCellA2!AB18)</f>
        <v/>
      </c>
      <c r="AB18" s="33" t="str">
        <f>IF(InsertDataAtCellA2!AC18="","",InsertDataAtCellA2!AC18)</f>
        <v/>
      </c>
      <c r="AC18" s="33" t="str">
        <f>IF(InsertDataAtCellA2!AD18="","",InsertDataAtCellA2!AD18)</f>
        <v/>
      </c>
      <c r="AD18" s="33" t="str">
        <f>IF(InsertDataAtCellA2!AE18="","",InsertDataAtCellA2!AE18)</f>
        <v/>
      </c>
      <c r="AE18" s="33" t="str">
        <f>IF(InsertDataAtCellA2!AF18="","",InsertDataAtCellA2!AF18)</f>
        <v/>
      </c>
      <c r="AF18" s="33" t="str">
        <f>IF(InsertDataAtCellA2!AG18="","",InsertDataAtCellA2!AG18)</f>
        <v/>
      </c>
    </row>
    <row r="19" spans="1:32" x14ac:dyDescent="0.35">
      <c r="A19" s="10">
        <f>IF(InsertDataAtCellA2!A19="","",InsertDataAtCellA2!A19)</f>
        <v>0</v>
      </c>
      <c r="B19" s="10" t="str">
        <f>IF(InsertDataAtCellA2!B19="","",InsertDataAtCellA2!B19)</f>
        <v>TaskstimOffset</v>
      </c>
      <c r="C19" s="10">
        <f>IF(InsertDataAtCellA2!C19="","",InsertDataAtCellA2!C19)</f>
        <v>10.78698</v>
      </c>
      <c r="D19" s="10" t="str">
        <f>IF(InsertDataAtCellA2!D19="","",InsertDataAtCellA2!D19)</f>
        <v>showing</v>
      </c>
      <c r="E19" s="10" t="str">
        <f>IF(InsertDataAtCellA2!E19="","",InsertDataAtCellA2!E19)</f>
        <v>TaskD (UnityEngine.Material)</v>
      </c>
      <c r="F19" s="10" t="str">
        <f>IF(InsertDataAtCellA2!$W19="REAC",InsertDataAtCellA2!W19,(IF(InsertDataAtCellA2!$F19="REAC",InsertDataAtCellA2!F19,"")))</f>
        <v/>
      </c>
      <c r="G19" s="10" t="str">
        <f>IF(InsertDataAtCellA2!$W19="REAC",InsertDataAtCellA2!X19,(IF(InsertDataAtCellA2!$F19="REAC",InsertDataAtCellA2!G19,"")))</f>
        <v/>
      </c>
      <c r="H19" s="10" t="str">
        <f>IF(InsertDataAtCellA2!$W19="REAC",InsertDataAtCellA2!Y19,(IF(InsertDataAtCellA2!$F19="REAC",InsertDataAtCellA2!H19,"")))</f>
        <v/>
      </c>
      <c r="I19" s="10" t="str">
        <f>IF(InsertDataAtCellA2!$W19="REAC",InsertDataAtCellA2!Z19,(IF(InsertDataAtCellA2!$F19="REAC",InsertDataAtCellA2!I19,"")))</f>
        <v/>
      </c>
      <c r="J19" s="10" t="str">
        <f>IF(InsertDataAtCellA2!K19="","",InsertDataAtCellA2!K19)</f>
        <v/>
      </c>
      <c r="K19" s="10" t="str">
        <f>IF(InsertDataAtCellA2!L19="","",InsertDataAtCellA2!L19)</f>
        <v/>
      </c>
      <c r="L19" s="10" t="str">
        <f>IF(InsertDataAtCellA2!M19="","",InsertDataAtCellA2!M19)</f>
        <v/>
      </c>
      <c r="M19" s="10" t="str">
        <f>IF(InsertDataAtCellA2!N19="","",InsertDataAtCellA2!N19)</f>
        <v/>
      </c>
      <c r="N19" s="10" t="str">
        <f>IF(InsertDataAtCellA2!O19="","",InsertDataAtCellA2!O19)</f>
        <v/>
      </c>
      <c r="O19" s="10" t="str">
        <f>IF(InsertDataAtCellA2!P19="","",InsertDataAtCellA2!P19)</f>
        <v/>
      </c>
      <c r="P19" s="10" t="str">
        <f>IF(InsertDataAtCellA2!Q19="","",InsertDataAtCellA2!Q19)</f>
        <v/>
      </c>
      <c r="Q19" s="10" t="str">
        <f>IF(InsertDataAtCellA2!R19="","",InsertDataAtCellA2!R19)</f>
        <v/>
      </c>
      <c r="R19" s="10" t="str">
        <f>IF(InsertDataAtCellA2!S19="","",InsertDataAtCellA2!S19)</f>
        <v/>
      </c>
      <c r="S19" s="10" t="str">
        <f>IF(InsertDataAtCellA2!T19="","",InsertDataAtCellA2!T19)</f>
        <v/>
      </c>
      <c r="T19" s="10" t="str">
        <f>IF(InsertDataAtCellA2!U19="","",InsertDataAtCellA2!U19)</f>
        <v/>
      </c>
      <c r="U19" s="10" t="str">
        <f>IF(InsertDataAtCellA2!V19="","",InsertDataAtCellA2!V19)</f>
        <v/>
      </c>
      <c r="V19" s="10" t="str">
        <f>IF(InsertDataAtCellA2!W19="","",InsertDataAtCellA2!W19)</f>
        <v/>
      </c>
      <c r="W19" s="10" t="str">
        <f>IF(InsertDataAtCellA2!X19="","",InsertDataAtCellA2!X19)</f>
        <v/>
      </c>
      <c r="X19" s="10" t="str">
        <f>IF(InsertDataAtCellA2!Y19="","",InsertDataAtCellA2!Y19)</f>
        <v/>
      </c>
      <c r="Y19" s="10" t="str">
        <f>IF(InsertDataAtCellA2!Z19="","",InsertDataAtCellA2!Z19)</f>
        <v/>
      </c>
      <c r="Z19" s="10" t="str">
        <f>IF(InsertDataAtCellA2!AA19="","",InsertDataAtCellA2!AA19)</f>
        <v/>
      </c>
      <c r="AA19" s="10" t="str">
        <f>IF(InsertDataAtCellA2!AB19="","",InsertDataAtCellA2!AB19)</f>
        <v/>
      </c>
      <c r="AB19" s="10" t="str">
        <f>IF(InsertDataAtCellA2!AC19="","",InsertDataAtCellA2!AC19)</f>
        <v/>
      </c>
      <c r="AC19" s="10" t="str">
        <f>IF(InsertDataAtCellA2!AD19="","",InsertDataAtCellA2!AD19)</f>
        <v/>
      </c>
      <c r="AD19" s="10" t="str">
        <f>IF(InsertDataAtCellA2!AE19="","",InsertDataAtCellA2!AE19)</f>
        <v/>
      </c>
      <c r="AE19" s="10" t="str">
        <f>IF(InsertDataAtCellA2!AF19="","",InsertDataAtCellA2!AF19)</f>
        <v/>
      </c>
      <c r="AF19" s="10" t="str">
        <f>IF(InsertDataAtCellA2!AG19="","",InsertDataAtCellA2!AG19)</f>
        <v/>
      </c>
    </row>
    <row r="20" spans="1:32" x14ac:dyDescent="0.35">
      <c r="A20" s="33">
        <f>IF(InsertDataAtCellA2!A20="","",InsertDataAtCellA2!A20)</f>
        <v>0</v>
      </c>
      <c r="B20" s="33" t="str">
        <f>IF(InsertDataAtCellA2!B20="","",InsertDataAtCellA2!B20)</f>
        <v>TaskstimOffset</v>
      </c>
      <c r="C20" s="33">
        <f>IF(InsertDataAtCellA2!C20="","",InsertDataAtCellA2!C20)</f>
        <v>10.78698</v>
      </c>
      <c r="D20" s="33" t="str">
        <f>IF(InsertDataAtCellA2!D20="","",InsertDataAtCellA2!D20)</f>
        <v>showing</v>
      </c>
      <c r="E20" s="33" t="str">
        <f>IF(InsertDataAtCellA2!E20="","",InsertDataAtCellA2!E20)</f>
        <v>TaskD (UnityEngine.Material)</v>
      </c>
      <c r="F20" s="33" t="str">
        <f>IF(InsertDataAtCellA2!$W20="REAC",InsertDataAtCellA2!W20,(IF(InsertDataAtCellA2!$F20="REAC",InsertDataAtCellA2!F20,"")))</f>
        <v/>
      </c>
      <c r="G20" s="33" t="str">
        <f>IF(InsertDataAtCellA2!$W20="REAC",InsertDataAtCellA2!X20,(IF(InsertDataAtCellA2!$F20="REAC",InsertDataAtCellA2!G20,"")))</f>
        <v/>
      </c>
      <c r="H20" s="33" t="str">
        <f>IF(InsertDataAtCellA2!$W20="REAC",InsertDataAtCellA2!Y20,(IF(InsertDataAtCellA2!$F20="REAC",InsertDataAtCellA2!H20,"")))</f>
        <v/>
      </c>
      <c r="I20" s="33" t="str">
        <f>IF(InsertDataAtCellA2!$W20="REAC",InsertDataAtCellA2!Z20,(IF(InsertDataAtCellA2!$F20="REAC",InsertDataAtCellA2!I20,"")))</f>
        <v/>
      </c>
      <c r="J20" s="33" t="str">
        <f>IF(InsertDataAtCellA2!K20="","",InsertDataAtCellA2!K20)</f>
        <v/>
      </c>
      <c r="K20" s="33" t="str">
        <f>IF(InsertDataAtCellA2!L20="","",InsertDataAtCellA2!L20)</f>
        <v/>
      </c>
      <c r="L20" s="33" t="str">
        <f>IF(InsertDataAtCellA2!M20="","",InsertDataAtCellA2!M20)</f>
        <v/>
      </c>
      <c r="M20" s="33" t="str">
        <f>IF(InsertDataAtCellA2!N20="","",InsertDataAtCellA2!N20)</f>
        <v/>
      </c>
      <c r="N20" s="33" t="str">
        <f>IF(InsertDataAtCellA2!O20="","",InsertDataAtCellA2!O20)</f>
        <v/>
      </c>
      <c r="O20" s="33" t="str">
        <f>IF(InsertDataAtCellA2!P20="","",InsertDataAtCellA2!P20)</f>
        <v/>
      </c>
      <c r="P20" s="33" t="str">
        <f>IF(InsertDataAtCellA2!Q20="","",InsertDataAtCellA2!Q20)</f>
        <v/>
      </c>
      <c r="Q20" s="33" t="str">
        <f>IF(InsertDataAtCellA2!R20="","",InsertDataAtCellA2!R20)</f>
        <v/>
      </c>
      <c r="R20" s="33" t="str">
        <f>IF(InsertDataAtCellA2!S20="","",InsertDataAtCellA2!S20)</f>
        <v/>
      </c>
      <c r="S20" s="33" t="str">
        <f>IF(InsertDataAtCellA2!T20="","",InsertDataAtCellA2!T20)</f>
        <v/>
      </c>
      <c r="T20" s="33" t="str">
        <f>IF(InsertDataAtCellA2!U20="","",InsertDataAtCellA2!U20)</f>
        <v/>
      </c>
      <c r="U20" s="33" t="str">
        <f>IF(InsertDataAtCellA2!V20="","",InsertDataAtCellA2!V20)</f>
        <v/>
      </c>
      <c r="V20" s="33" t="str">
        <f>IF(InsertDataAtCellA2!W20="","",InsertDataAtCellA2!W20)</f>
        <v/>
      </c>
      <c r="W20" s="33" t="str">
        <f>IF(InsertDataAtCellA2!X20="","",InsertDataAtCellA2!X20)</f>
        <v/>
      </c>
      <c r="X20" s="33" t="str">
        <f>IF(InsertDataAtCellA2!Y20="","",InsertDataAtCellA2!Y20)</f>
        <v/>
      </c>
      <c r="Y20" s="33" t="str">
        <f>IF(InsertDataAtCellA2!Z20="","",InsertDataAtCellA2!Z20)</f>
        <v/>
      </c>
      <c r="Z20" s="33" t="str">
        <f>IF(InsertDataAtCellA2!AA20="","",InsertDataAtCellA2!AA20)</f>
        <v/>
      </c>
      <c r="AA20" s="33" t="str">
        <f>IF(InsertDataAtCellA2!AB20="","",InsertDataAtCellA2!AB20)</f>
        <v/>
      </c>
      <c r="AB20" s="33" t="str">
        <f>IF(InsertDataAtCellA2!AC20="","",InsertDataAtCellA2!AC20)</f>
        <v/>
      </c>
      <c r="AC20" s="33" t="str">
        <f>IF(InsertDataAtCellA2!AD20="","",InsertDataAtCellA2!AD20)</f>
        <v/>
      </c>
      <c r="AD20" s="33" t="str">
        <f>IF(InsertDataAtCellA2!AE20="","",InsertDataAtCellA2!AE20)</f>
        <v/>
      </c>
      <c r="AE20" s="33" t="str">
        <f>IF(InsertDataAtCellA2!AF20="","",InsertDataAtCellA2!AF20)</f>
        <v/>
      </c>
      <c r="AF20" s="33" t="str">
        <f>IF(InsertDataAtCellA2!AG20="","",InsertDataAtCellA2!AG20)</f>
        <v/>
      </c>
    </row>
    <row r="21" spans="1:32" x14ac:dyDescent="0.35">
      <c r="A21" s="10">
        <f>IF(InsertDataAtCellA2!A21="","",InsertDataAtCellA2!A21)</f>
        <v>1</v>
      </c>
      <c r="B21" s="10" t="str">
        <f>IF(InsertDataAtCellA2!B21="","",InsertDataAtCellA2!B21)</f>
        <v xml:space="preserve">Got Task 0 at </v>
      </c>
      <c r="C21" s="10">
        <f>IF(InsertDataAtCellA2!C21="","",InsertDataAtCellA2!C21)</f>
        <v>11.789160000000001</v>
      </c>
      <c r="D21" s="10" t="str">
        <f>IF(InsertDataAtCellA2!D21="","",InsertDataAtCellA2!D21)</f>
        <v>showing</v>
      </c>
      <c r="E21" s="10" t="str">
        <f>IF(InsertDataAtCellA2!E21="","",InsertDataAtCellA2!E21)</f>
        <v>Task0 (UnityEngine.Material)</v>
      </c>
      <c r="F21" s="10" t="str">
        <f>IF(InsertDataAtCellA2!$W21="REAC",InsertDataAtCellA2!W21,(IF(InsertDataAtCellA2!$F21="REAC",InsertDataAtCellA2!F21,"")))</f>
        <v/>
      </c>
      <c r="G21" s="10" t="str">
        <f>IF(InsertDataAtCellA2!$W21="REAC",InsertDataAtCellA2!X21,(IF(InsertDataAtCellA2!$F21="REAC",InsertDataAtCellA2!G21,"")))</f>
        <v/>
      </c>
      <c r="H21" s="10" t="str">
        <f>IF(InsertDataAtCellA2!$W21="REAC",InsertDataAtCellA2!Y21,(IF(InsertDataAtCellA2!$F21="REAC",InsertDataAtCellA2!H21,"")))</f>
        <v/>
      </c>
      <c r="I21" s="10" t="str">
        <f>IF(InsertDataAtCellA2!$W21="REAC",InsertDataAtCellA2!Z21,(IF(InsertDataAtCellA2!$F21="REAC",InsertDataAtCellA2!I21,"")))</f>
        <v/>
      </c>
      <c r="J21" s="10" t="str">
        <f>IF(InsertDataAtCellA2!K21="","",InsertDataAtCellA2!K21)</f>
        <v/>
      </c>
      <c r="K21" s="10" t="str">
        <f>IF(InsertDataAtCellA2!L21="","",InsertDataAtCellA2!L21)</f>
        <v/>
      </c>
      <c r="L21" s="10" t="str">
        <f>IF(InsertDataAtCellA2!M21="","",InsertDataAtCellA2!M21)</f>
        <v/>
      </c>
      <c r="M21" s="10" t="str">
        <f>IF(InsertDataAtCellA2!N21="","",InsertDataAtCellA2!N21)</f>
        <v/>
      </c>
      <c r="N21" s="10" t="str">
        <f>IF(InsertDataAtCellA2!O21="","",InsertDataAtCellA2!O21)</f>
        <v/>
      </c>
      <c r="O21" s="10" t="str">
        <f>IF(InsertDataAtCellA2!P21="","",InsertDataAtCellA2!P21)</f>
        <v/>
      </c>
      <c r="P21" s="10" t="str">
        <f>IF(InsertDataAtCellA2!Q21="","",InsertDataAtCellA2!Q21)</f>
        <v/>
      </c>
      <c r="Q21" s="10" t="str">
        <f>IF(InsertDataAtCellA2!R21="","",InsertDataAtCellA2!R21)</f>
        <v/>
      </c>
      <c r="R21" s="10" t="str">
        <f>IF(InsertDataAtCellA2!S21="","",InsertDataAtCellA2!S21)</f>
        <v/>
      </c>
      <c r="S21" s="10" t="str">
        <f>IF(InsertDataAtCellA2!T21="","",InsertDataAtCellA2!T21)</f>
        <v/>
      </c>
      <c r="T21" s="10" t="str">
        <f>IF(InsertDataAtCellA2!U21="","",InsertDataAtCellA2!U21)</f>
        <v/>
      </c>
      <c r="U21" s="10" t="str">
        <f>IF(InsertDataAtCellA2!V21="","",InsertDataAtCellA2!V21)</f>
        <v/>
      </c>
      <c r="V21" s="10" t="str">
        <f>IF(InsertDataAtCellA2!W21="","",InsertDataAtCellA2!W21)</f>
        <v/>
      </c>
      <c r="W21" s="10" t="str">
        <f>IF(InsertDataAtCellA2!X21="","",InsertDataAtCellA2!X21)</f>
        <v/>
      </c>
      <c r="X21" s="10" t="str">
        <f>IF(InsertDataAtCellA2!Y21="","",InsertDataAtCellA2!Y21)</f>
        <v/>
      </c>
      <c r="Y21" s="10" t="str">
        <f>IF(InsertDataAtCellA2!Z21="","",InsertDataAtCellA2!Z21)</f>
        <v/>
      </c>
      <c r="Z21" s="10" t="str">
        <f>IF(InsertDataAtCellA2!AA21="","",InsertDataAtCellA2!AA21)</f>
        <v/>
      </c>
      <c r="AA21" s="10" t="str">
        <f>IF(InsertDataAtCellA2!AB21="","",InsertDataAtCellA2!AB21)</f>
        <v/>
      </c>
      <c r="AB21" s="10" t="str">
        <f>IF(InsertDataAtCellA2!AC21="","",InsertDataAtCellA2!AC21)</f>
        <v/>
      </c>
      <c r="AC21" s="10" t="str">
        <f>IF(InsertDataAtCellA2!AD21="","",InsertDataAtCellA2!AD21)</f>
        <v/>
      </c>
      <c r="AD21" s="10" t="str">
        <f>IF(InsertDataAtCellA2!AE21="","",InsertDataAtCellA2!AE21)</f>
        <v/>
      </c>
      <c r="AE21" s="10" t="str">
        <f>IF(InsertDataAtCellA2!AF21="","",InsertDataAtCellA2!AF21)</f>
        <v/>
      </c>
      <c r="AF21" s="10" t="str">
        <f>IF(InsertDataAtCellA2!AG21="","",InsertDataAtCellA2!AG21)</f>
        <v/>
      </c>
    </row>
    <row r="22" spans="1:32" x14ac:dyDescent="0.35">
      <c r="A22" s="33">
        <f>IF(InsertDataAtCellA2!A22="","",InsertDataAtCellA2!A22)</f>
        <v>1</v>
      </c>
      <c r="B22" s="33" t="str">
        <f>IF(InsertDataAtCellA2!B22="","",InsertDataAtCellA2!B22)</f>
        <v>TaskstimOnset</v>
      </c>
      <c r="C22" s="33">
        <f>IF(InsertDataAtCellA2!C22="","",InsertDataAtCellA2!C22)</f>
        <v>11.789160000000001</v>
      </c>
      <c r="D22" s="33" t="str">
        <f>IF(InsertDataAtCellA2!D22="","",InsertDataAtCellA2!D22)</f>
        <v>showing</v>
      </c>
      <c r="E22" s="33" t="str">
        <f>IF(InsertDataAtCellA2!E22="","",InsertDataAtCellA2!E22)</f>
        <v>Task0 (UnityEngine.Material)</v>
      </c>
      <c r="F22" s="33" t="str">
        <f>IF(InsertDataAtCellA2!$W22="REAC",InsertDataAtCellA2!W22,(IF(InsertDataAtCellA2!$F22="REAC",InsertDataAtCellA2!F22,"")))</f>
        <v/>
      </c>
      <c r="G22" s="33" t="str">
        <f>IF(InsertDataAtCellA2!$W22="REAC",InsertDataAtCellA2!X22,(IF(InsertDataAtCellA2!$F22="REAC",InsertDataAtCellA2!G22,"")))</f>
        <v/>
      </c>
      <c r="H22" s="33" t="str">
        <f>IF(InsertDataAtCellA2!$W22="REAC",InsertDataAtCellA2!Y22,(IF(InsertDataAtCellA2!$F22="REAC",InsertDataAtCellA2!H22,"")))</f>
        <v/>
      </c>
      <c r="I22" s="33" t="str">
        <f>IF(InsertDataAtCellA2!$W22="REAC",InsertDataAtCellA2!Z22,(IF(InsertDataAtCellA2!$F22="REAC",InsertDataAtCellA2!I22,"")))</f>
        <v/>
      </c>
      <c r="J22" s="33" t="str">
        <f>IF(InsertDataAtCellA2!K22="","",InsertDataAtCellA2!K22)</f>
        <v/>
      </c>
      <c r="K22" s="33" t="str">
        <f>IF(InsertDataAtCellA2!L22="","",InsertDataAtCellA2!L22)</f>
        <v/>
      </c>
      <c r="L22" s="33" t="str">
        <f>IF(InsertDataAtCellA2!M22="","",InsertDataAtCellA2!M22)</f>
        <v/>
      </c>
      <c r="M22" s="33" t="str">
        <f>IF(InsertDataAtCellA2!N22="","",InsertDataAtCellA2!N22)</f>
        <v/>
      </c>
      <c r="N22" s="33" t="str">
        <f>IF(InsertDataAtCellA2!O22="","",InsertDataAtCellA2!O22)</f>
        <v/>
      </c>
      <c r="O22" s="33" t="str">
        <f>IF(InsertDataAtCellA2!P22="","",InsertDataAtCellA2!P22)</f>
        <v/>
      </c>
      <c r="P22" s="33" t="str">
        <f>IF(InsertDataAtCellA2!Q22="","",InsertDataAtCellA2!Q22)</f>
        <v/>
      </c>
      <c r="Q22" s="33" t="str">
        <f>IF(InsertDataAtCellA2!R22="","",InsertDataAtCellA2!R22)</f>
        <v/>
      </c>
      <c r="R22" s="33" t="str">
        <f>IF(InsertDataAtCellA2!S22="","",InsertDataAtCellA2!S22)</f>
        <v/>
      </c>
      <c r="S22" s="33" t="str">
        <f>IF(InsertDataAtCellA2!T22="","",InsertDataAtCellA2!T22)</f>
        <v/>
      </c>
      <c r="T22" s="33" t="str">
        <f>IF(InsertDataAtCellA2!U22="","",InsertDataAtCellA2!U22)</f>
        <v/>
      </c>
      <c r="U22" s="33" t="str">
        <f>IF(InsertDataAtCellA2!V22="","",InsertDataAtCellA2!V22)</f>
        <v/>
      </c>
      <c r="V22" s="33" t="str">
        <f>IF(InsertDataAtCellA2!W22="","",InsertDataAtCellA2!W22)</f>
        <v/>
      </c>
      <c r="W22" s="33" t="str">
        <f>IF(InsertDataAtCellA2!X22="","",InsertDataAtCellA2!X22)</f>
        <v/>
      </c>
      <c r="X22" s="33" t="str">
        <f>IF(InsertDataAtCellA2!Y22="","",InsertDataAtCellA2!Y22)</f>
        <v/>
      </c>
      <c r="Y22" s="33" t="str">
        <f>IF(InsertDataAtCellA2!Z22="","",InsertDataAtCellA2!Z22)</f>
        <v/>
      </c>
      <c r="Z22" s="33" t="str">
        <f>IF(InsertDataAtCellA2!AA22="","",InsertDataAtCellA2!AA22)</f>
        <v/>
      </c>
      <c r="AA22" s="33" t="str">
        <f>IF(InsertDataAtCellA2!AB22="","",InsertDataAtCellA2!AB22)</f>
        <v/>
      </c>
      <c r="AB22" s="33" t="str">
        <f>IF(InsertDataAtCellA2!AC22="","",InsertDataAtCellA2!AC22)</f>
        <v/>
      </c>
      <c r="AC22" s="33" t="str">
        <f>IF(InsertDataAtCellA2!AD22="","",InsertDataAtCellA2!AD22)</f>
        <v/>
      </c>
      <c r="AD22" s="33" t="str">
        <f>IF(InsertDataAtCellA2!AE22="","",InsertDataAtCellA2!AE22)</f>
        <v/>
      </c>
      <c r="AE22" s="33" t="str">
        <f>IF(InsertDataAtCellA2!AF22="","",InsertDataAtCellA2!AF22)</f>
        <v/>
      </c>
      <c r="AF22" s="33" t="str">
        <f>IF(InsertDataAtCellA2!AG22="","",InsertDataAtCellA2!AG22)</f>
        <v/>
      </c>
    </row>
    <row r="23" spans="1:32" x14ac:dyDescent="0.35">
      <c r="A23" s="10">
        <f>IF(InsertDataAtCellA2!A23="","",InsertDataAtCellA2!A23)</f>
        <v>1</v>
      </c>
      <c r="B23" s="10" t="str">
        <f>IF(InsertDataAtCellA2!B23="","",InsertDataAtCellA2!B23)</f>
        <v>TaskstimOnset</v>
      </c>
      <c r="C23" s="10">
        <f>IF(InsertDataAtCellA2!C23="","",InsertDataAtCellA2!C23)</f>
        <v>11.789160000000001</v>
      </c>
      <c r="D23" s="10" t="str">
        <f>IF(InsertDataAtCellA2!D23="","",InsertDataAtCellA2!D23)</f>
        <v>showing</v>
      </c>
      <c r="E23" s="10" t="str">
        <f>IF(InsertDataAtCellA2!E23="","",InsertDataAtCellA2!E23)</f>
        <v>Task0 (UnityEngine.Material)</v>
      </c>
      <c r="F23" s="10" t="str">
        <f>IF(InsertDataAtCellA2!$W23="REAC",InsertDataAtCellA2!W23,(IF(InsertDataAtCellA2!$F23="REAC",InsertDataAtCellA2!F23,"")))</f>
        <v/>
      </c>
      <c r="G23" s="10" t="str">
        <f>IF(InsertDataAtCellA2!$W23="REAC",InsertDataAtCellA2!X23,(IF(InsertDataAtCellA2!$F23="REAC",InsertDataAtCellA2!G23,"")))</f>
        <v/>
      </c>
      <c r="H23" s="10" t="str">
        <f>IF(InsertDataAtCellA2!$W23="REAC",InsertDataAtCellA2!Y23,(IF(InsertDataAtCellA2!$F23="REAC",InsertDataAtCellA2!H23,"")))</f>
        <v/>
      </c>
      <c r="I23" s="10" t="str">
        <f>IF(InsertDataAtCellA2!$W23="REAC",InsertDataAtCellA2!Z23,(IF(InsertDataAtCellA2!$F23="REAC",InsertDataAtCellA2!I23,"")))</f>
        <v/>
      </c>
      <c r="J23" s="10" t="str">
        <f>IF(InsertDataAtCellA2!K23="","",InsertDataAtCellA2!K23)</f>
        <v/>
      </c>
      <c r="K23" s="10" t="str">
        <f>IF(InsertDataAtCellA2!L23="","",InsertDataAtCellA2!L23)</f>
        <v/>
      </c>
      <c r="L23" s="10" t="str">
        <f>IF(InsertDataAtCellA2!M23="","",InsertDataAtCellA2!M23)</f>
        <v/>
      </c>
      <c r="M23" s="10" t="str">
        <f>IF(InsertDataAtCellA2!N23="","",InsertDataAtCellA2!N23)</f>
        <v/>
      </c>
      <c r="N23" s="10" t="str">
        <f>IF(InsertDataAtCellA2!O23="","",InsertDataAtCellA2!O23)</f>
        <v/>
      </c>
      <c r="O23" s="10" t="str">
        <f>IF(InsertDataAtCellA2!P23="","",InsertDataAtCellA2!P23)</f>
        <v/>
      </c>
      <c r="P23" s="10" t="str">
        <f>IF(InsertDataAtCellA2!Q23="","",InsertDataAtCellA2!Q23)</f>
        <v/>
      </c>
      <c r="Q23" s="10" t="str">
        <f>IF(InsertDataAtCellA2!R23="","",InsertDataAtCellA2!R23)</f>
        <v/>
      </c>
      <c r="R23" s="10" t="str">
        <f>IF(InsertDataAtCellA2!S23="","",InsertDataAtCellA2!S23)</f>
        <v/>
      </c>
      <c r="S23" s="10" t="str">
        <f>IF(InsertDataAtCellA2!T23="","",InsertDataAtCellA2!T23)</f>
        <v/>
      </c>
      <c r="T23" s="10" t="str">
        <f>IF(InsertDataAtCellA2!U23="","",InsertDataAtCellA2!U23)</f>
        <v/>
      </c>
      <c r="U23" s="10" t="str">
        <f>IF(InsertDataAtCellA2!V23="","",InsertDataAtCellA2!V23)</f>
        <v/>
      </c>
      <c r="V23" s="10" t="str">
        <f>IF(InsertDataAtCellA2!W23="","",InsertDataAtCellA2!W23)</f>
        <v/>
      </c>
      <c r="W23" s="10" t="str">
        <f>IF(InsertDataAtCellA2!X23="","",InsertDataAtCellA2!X23)</f>
        <v/>
      </c>
      <c r="X23" s="10" t="str">
        <f>IF(InsertDataAtCellA2!Y23="","",InsertDataAtCellA2!Y23)</f>
        <v/>
      </c>
      <c r="Y23" s="10" t="str">
        <f>IF(InsertDataAtCellA2!Z23="","",InsertDataAtCellA2!Z23)</f>
        <v/>
      </c>
      <c r="Z23" s="10" t="str">
        <f>IF(InsertDataAtCellA2!AA23="","",InsertDataAtCellA2!AA23)</f>
        <v/>
      </c>
      <c r="AA23" s="10" t="str">
        <f>IF(InsertDataAtCellA2!AB23="","",InsertDataAtCellA2!AB23)</f>
        <v/>
      </c>
      <c r="AB23" s="10" t="str">
        <f>IF(InsertDataAtCellA2!AC23="","",InsertDataAtCellA2!AC23)</f>
        <v/>
      </c>
      <c r="AC23" s="10" t="str">
        <f>IF(InsertDataAtCellA2!AD23="","",InsertDataAtCellA2!AD23)</f>
        <v/>
      </c>
      <c r="AD23" s="10" t="str">
        <f>IF(InsertDataAtCellA2!AE23="","",InsertDataAtCellA2!AE23)</f>
        <v/>
      </c>
      <c r="AE23" s="10" t="str">
        <f>IF(InsertDataAtCellA2!AF23="","",InsertDataAtCellA2!AF23)</f>
        <v/>
      </c>
      <c r="AF23" s="10" t="str">
        <f>IF(InsertDataAtCellA2!AG23="","",InsertDataAtCellA2!AG23)</f>
        <v/>
      </c>
    </row>
    <row r="24" spans="1:32" x14ac:dyDescent="0.35">
      <c r="A24" s="33">
        <f>IF(InsertDataAtCellA2!A24="","",InsertDataAtCellA2!A24)</f>
        <v>1</v>
      </c>
      <c r="B24" s="33" t="str">
        <f>IF(InsertDataAtCellA2!B24="","",InsertDataAtCellA2!B24)</f>
        <v>Got Task A1 at</v>
      </c>
      <c r="C24" s="33">
        <f>IF(InsertDataAtCellA2!C24="","",InsertDataAtCellA2!C24)</f>
        <v>12.799099999999999</v>
      </c>
      <c r="D24" s="33" t="str">
        <f>IF(InsertDataAtCellA2!D24="","",InsertDataAtCellA2!D24)</f>
        <v>showing</v>
      </c>
      <c r="E24" s="33" t="str">
        <f>IF(InsertDataAtCellA2!E24="","",InsertDataAtCellA2!E24)</f>
        <v>TaskD (UnityEngine.Material)</v>
      </c>
      <c r="F24" s="33" t="str">
        <f>IF(InsertDataAtCellA2!$W24="REAC",InsertDataAtCellA2!W24,(IF(InsertDataAtCellA2!$F24="REAC",InsertDataAtCellA2!F24,"")))</f>
        <v/>
      </c>
      <c r="G24" s="33" t="str">
        <f>IF(InsertDataAtCellA2!$W24="REAC",InsertDataAtCellA2!X24,(IF(InsertDataAtCellA2!$F24="REAC",InsertDataAtCellA2!G24,"")))</f>
        <v/>
      </c>
      <c r="H24" s="33" t="str">
        <f>IF(InsertDataAtCellA2!$W24="REAC",InsertDataAtCellA2!Y24,(IF(InsertDataAtCellA2!$F24="REAC",InsertDataAtCellA2!H24,"")))</f>
        <v/>
      </c>
      <c r="I24" s="33" t="str">
        <f>IF(InsertDataAtCellA2!$W24="REAC",InsertDataAtCellA2!Z24,(IF(InsertDataAtCellA2!$F24="REAC",InsertDataAtCellA2!I24,"")))</f>
        <v/>
      </c>
      <c r="J24" s="33" t="str">
        <f>IF(InsertDataAtCellA2!K24="","",InsertDataAtCellA2!K24)</f>
        <v/>
      </c>
      <c r="K24" s="33" t="str">
        <f>IF(InsertDataAtCellA2!L24="","",InsertDataAtCellA2!L24)</f>
        <v/>
      </c>
      <c r="L24" s="33" t="str">
        <f>IF(InsertDataAtCellA2!M24="","",InsertDataAtCellA2!M24)</f>
        <v/>
      </c>
      <c r="M24" s="33" t="str">
        <f>IF(InsertDataAtCellA2!N24="","",InsertDataAtCellA2!N24)</f>
        <v/>
      </c>
      <c r="N24" s="33" t="str">
        <f>IF(InsertDataAtCellA2!O24="","",InsertDataAtCellA2!O24)</f>
        <v/>
      </c>
      <c r="O24" s="33" t="str">
        <f>IF(InsertDataAtCellA2!P24="","",InsertDataAtCellA2!P24)</f>
        <v/>
      </c>
      <c r="P24" s="33" t="str">
        <f>IF(InsertDataAtCellA2!Q24="","",InsertDataAtCellA2!Q24)</f>
        <v/>
      </c>
      <c r="Q24" s="33" t="str">
        <f>IF(InsertDataAtCellA2!R24="","",InsertDataAtCellA2!R24)</f>
        <v/>
      </c>
      <c r="R24" s="33" t="str">
        <f>IF(InsertDataAtCellA2!S24="","",InsertDataAtCellA2!S24)</f>
        <v/>
      </c>
      <c r="S24" s="33" t="str">
        <f>IF(InsertDataAtCellA2!T24="","",InsertDataAtCellA2!T24)</f>
        <v/>
      </c>
      <c r="T24" s="33" t="str">
        <f>IF(InsertDataAtCellA2!U24="","",InsertDataAtCellA2!U24)</f>
        <v/>
      </c>
      <c r="U24" s="33" t="str">
        <f>IF(InsertDataAtCellA2!V24="","",InsertDataAtCellA2!V24)</f>
        <v/>
      </c>
      <c r="V24" s="33" t="str">
        <f>IF(InsertDataAtCellA2!W24="","",InsertDataAtCellA2!W24)</f>
        <v/>
      </c>
      <c r="W24" s="33" t="str">
        <f>IF(InsertDataAtCellA2!X24="","",InsertDataAtCellA2!X24)</f>
        <v/>
      </c>
      <c r="X24" s="33" t="str">
        <f>IF(InsertDataAtCellA2!Y24="","",InsertDataAtCellA2!Y24)</f>
        <v/>
      </c>
      <c r="Y24" s="33" t="str">
        <f>IF(InsertDataAtCellA2!Z24="","",InsertDataAtCellA2!Z24)</f>
        <v/>
      </c>
      <c r="Z24" s="33" t="str">
        <f>IF(InsertDataAtCellA2!AA24="","",InsertDataAtCellA2!AA24)</f>
        <v/>
      </c>
      <c r="AA24" s="33" t="str">
        <f>IF(InsertDataAtCellA2!AB24="","",InsertDataAtCellA2!AB24)</f>
        <v/>
      </c>
      <c r="AB24" s="33" t="str">
        <f>IF(InsertDataAtCellA2!AC24="","",InsertDataAtCellA2!AC24)</f>
        <v/>
      </c>
      <c r="AC24" s="33" t="str">
        <f>IF(InsertDataAtCellA2!AD24="","",InsertDataAtCellA2!AD24)</f>
        <v/>
      </c>
      <c r="AD24" s="33" t="str">
        <f>IF(InsertDataAtCellA2!AE24="","",InsertDataAtCellA2!AE24)</f>
        <v/>
      </c>
      <c r="AE24" s="33" t="str">
        <f>IF(InsertDataAtCellA2!AF24="","",InsertDataAtCellA2!AF24)</f>
        <v/>
      </c>
      <c r="AF24" s="33" t="str">
        <f>IF(InsertDataAtCellA2!AG24="","",InsertDataAtCellA2!AG24)</f>
        <v/>
      </c>
    </row>
    <row r="25" spans="1:32" x14ac:dyDescent="0.35">
      <c r="A25" s="10">
        <f>IF(InsertDataAtCellA2!A25="","",InsertDataAtCellA2!A25)</f>
        <v>1</v>
      </c>
      <c r="B25" s="10" t="str">
        <f>IF(InsertDataAtCellA2!B25="","",InsertDataAtCellA2!B25)</f>
        <v>TaskstimOffset</v>
      </c>
      <c r="C25" s="10">
        <f>IF(InsertDataAtCellA2!C25="","",InsertDataAtCellA2!C25)</f>
        <v>12.799099999999999</v>
      </c>
      <c r="D25" s="10" t="str">
        <f>IF(InsertDataAtCellA2!D25="","",InsertDataAtCellA2!D25)</f>
        <v>showing</v>
      </c>
      <c r="E25" s="10" t="str">
        <f>IF(InsertDataAtCellA2!E25="","",InsertDataAtCellA2!E25)</f>
        <v>TaskD (UnityEngine.Material)</v>
      </c>
      <c r="F25" s="10" t="str">
        <f>IF(InsertDataAtCellA2!$W25="REAC",InsertDataAtCellA2!W25,(IF(InsertDataAtCellA2!$F25="REAC",InsertDataAtCellA2!F25,"")))</f>
        <v/>
      </c>
      <c r="G25" s="10" t="str">
        <f>IF(InsertDataAtCellA2!$W25="REAC",InsertDataAtCellA2!X25,(IF(InsertDataAtCellA2!$F25="REAC",InsertDataAtCellA2!G25,"")))</f>
        <v/>
      </c>
      <c r="H25" s="10" t="str">
        <f>IF(InsertDataAtCellA2!$W25="REAC",InsertDataAtCellA2!Y25,(IF(InsertDataAtCellA2!$F25="REAC",InsertDataAtCellA2!H25,"")))</f>
        <v/>
      </c>
      <c r="I25" s="10" t="str">
        <f>IF(InsertDataAtCellA2!$W25="REAC",InsertDataAtCellA2!Z25,(IF(InsertDataAtCellA2!$F25="REAC",InsertDataAtCellA2!I25,"")))</f>
        <v/>
      </c>
      <c r="J25" s="10" t="str">
        <f>IF(InsertDataAtCellA2!K25="","",InsertDataAtCellA2!K25)</f>
        <v/>
      </c>
      <c r="K25" s="10" t="str">
        <f>IF(InsertDataAtCellA2!L25="","",InsertDataAtCellA2!L25)</f>
        <v/>
      </c>
      <c r="L25" s="10" t="str">
        <f>IF(InsertDataAtCellA2!M25="","",InsertDataAtCellA2!M25)</f>
        <v/>
      </c>
      <c r="M25" s="10" t="str">
        <f>IF(InsertDataAtCellA2!N25="","",InsertDataAtCellA2!N25)</f>
        <v/>
      </c>
      <c r="N25" s="10" t="str">
        <f>IF(InsertDataAtCellA2!O25="","",InsertDataAtCellA2!O25)</f>
        <v/>
      </c>
      <c r="O25" s="10" t="str">
        <f>IF(InsertDataAtCellA2!P25="","",InsertDataAtCellA2!P25)</f>
        <v/>
      </c>
      <c r="P25" s="10" t="str">
        <f>IF(InsertDataAtCellA2!Q25="","",InsertDataAtCellA2!Q25)</f>
        <v/>
      </c>
      <c r="Q25" s="10" t="str">
        <f>IF(InsertDataAtCellA2!R25="","",InsertDataAtCellA2!R25)</f>
        <v/>
      </c>
      <c r="R25" s="10" t="str">
        <f>IF(InsertDataAtCellA2!S25="","",InsertDataAtCellA2!S25)</f>
        <v/>
      </c>
      <c r="S25" s="10" t="str">
        <f>IF(InsertDataAtCellA2!T25="","",InsertDataAtCellA2!T25)</f>
        <v/>
      </c>
      <c r="T25" s="10" t="str">
        <f>IF(InsertDataAtCellA2!U25="","",InsertDataAtCellA2!U25)</f>
        <v/>
      </c>
      <c r="U25" s="10" t="str">
        <f>IF(InsertDataAtCellA2!V25="","",InsertDataAtCellA2!V25)</f>
        <v/>
      </c>
      <c r="V25" s="10" t="str">
        <f>IF(InsertDataAtCellA2!W25="","",InsertDataAtCellA2!W25)</f>
        <v/>
      </c>
      <c r="W25" s="10" t="str">
        <f>IF(InsertDataAtCellA2!X25="","",InsertDataAtCellA2!X25)</f>
        <v/>
      </c>
      <c r="X25" s="10" t="str">
        <f>IF(InsertDataAtCellA2!Y25="","",InsertDataAtCellA2!Y25)</f>
        <v/>
      </c>
      <c r="Y25" s="10" t="str">
        <f>IF(InsertDataAtCellA2!Z25="","",InsertDataAtCellA2!Z25)</f>
        <v/>
      </c>
      <c r="Z25" s="10" t="str">
        <f>IF(InsertDataAtCellA2!AA25="","",InsertDataAtCellA2!AA25)</f>
        <v/>
      </c>
      <c r="AA25" s="10" t="str">
        <f>IF(InsertDataAtCellA2!AB25="","",InsertDataAtCellA2!AB25)</f>
        <v/>
      </c>
      <c r="AB25" s="10" t="str">
        <f>IF(InsertDataAtCellA2!AC25="","",InsertDataAtCellA2!AC25)</f>
        <v/>
      </c>
      <c r="AC25" s="10" t="str">
        <f>IF(InsertDataAtCellA2!AD25="","",InsertDataAtCellA2!AD25)</f>
        <v/>
      </c>
      <c r="AD25" s="10" t="str">
        <f>IF(InsertDataAtCellA2!AE25="","",InsertDataAtCellA2!AE25)</f>
        <v/>
      </c>
      <c r="AE25" s="10" t="str">
        <f>IF(InsertDataAtCellA2!AF25="","",InsertDataAtCellA2!AF25)</f>
        <v/>
      </c>
      <c r="AF25" s="10" t="str">
        <f>IF(InsertDataAtCellA2!AG25="","",InsertDataAtCellA2!AG25)</f>
        <v/>
      </c>
    </row>
    <row r="26" spans="1:32" x14ac:dyDescent="0.35">
      <c r="A26" s="33">
        <f>IF(InsertDataAtCellA2!A26="","",InsertDataAtCellA2!A26)</f>
        <v>1</v>
      </c>
      <c r="B26" s="33" t="str">
        <f>IF(InsertDataAtCellA2!B26="","",InsertDataAtCellA2!B26)</f>
        <v>TaskstimOffset</v>
      </c>
      <c r="C26" s="33">
        <f>IF(InsertDataAtCellA2!C26="","",InsertDataAtCellA2!C26)</f>
        <v>12.799099999999999</v>
      </c>
      <c r="D26" s="33" t="str">
        <f>IF(InsertDataAtCellA2!D26="","",InsertDataAtCellA2!D26)</f>
        <v>showing</v>
      </c>
      <c r="E26" s="33" t="str">
        <f>IF(InsertDataAtCellA2!E26="","",InsertDataAtCellA2!E26)</f>
        <v>TaskD (UnityEngine.Material)</v>
      </c>
      <c r="F26" s="33" t="str">
        <f>IF(InsertDataAtCellA2!$W26="REAC",InsertDataAtCellA2!W26,(IF(InsertDataAtCellA2!$F26="REAC",InsertDataAtCellA2!F26,"")))</f>
        <v/>
      </c>
      <c r="G26" s="33" t="str">
        <f>IF(InsertDataAtCellA2!$W26="REAC",InsertDataAtCellA2!X26,(IF(InsertDataAtCellA2!$F26="REAC",InsertDataAtCellA2!G26,"")))</f>
        <v/>
      </c>
      <c r="H26" s="33" t="str">
        <f>IF(InsertDataAtCellA2!$W26="REAC",InsertDataAtCellA2!Y26,(IF(InsertDataAtCellA2!$F26="REAC",InsertDataAtCellA2!H26,"")))</f>
        <v/>
      </c>
      <c r="I26" s="33" t="str">
        <f>IF(InsertDataAtCellA2!$W26="REAC",InsertDataAtCellA2!Z26,(IF(InsertDataAtCellA2!$F26="REAC",InsertDataAtCellA2!I26,"")))</f>
        <v/>
      </c>
      <c r="J26" s="33" t="str">
        <f>IF(InsertDataAtCellA2!K26="","",InsertDataAtCellA2!K26)</f>
        <v/>
      </c>
      <c r="K26" s="33" t="str">
        <f>IF(InsertDataAtCellA2!L26="","",InsertDataAtCellA2!L26)</f>
        <v/>
      </c>
      <c r="L26" s="33" t="str">
        <f>IF(InsertDataAtCellA2!M26="","",InsertDataAtCellA2!M26)</f>
        <v/>
      </c>
      <c r="M26" s="33" t="str">
        <f>IF(InsertDataAtCellA2!N26="","",InsertDataAtCellA2!N26)</f>
        <v/>
      </c>
      <c r="N26" s="33" t="str">
        <f>IF(InsertDataAtCellA2!O26="","",InsertDataAtCellA2!O26)</f>
        <v/>
      </c>
      <c r="O26" s="33" t="str">
        <f>IF(InsertDataAtCellA2!P26="","",InsertDataAtCellA2!P26)</f>
        <v/>
      </c>
      <c r="P26" s="33" t="str">
        <f>IF(InsertDataAtCellA2!Q26="","",InsertDataAtCellA2!Q26)</f>
        <v/>
      </c>
      <c r="Q26" s="33" t="str">
        <f>IF(InsertDataAtCellA2!R26="","",InsertDataAtCellA2!R26)</f>
        <v/>
      </c>
      <c r="R26" s="33" t="str">
        <f>IF(InsertDataAtCellA2!S26="","",InsertDataAtCellA2!S26)</f>
        <v/>
      </c>
      <c r="S26" s="33" t="str">
        <f>IF(InsertDataAtCellA2!T26="","",InsertDataAtCellA2!T26)</f>
        <v/>
      </c>
      <c r="T26" s="33" t="str">
        <f>IF(InsertDataAtCellA2!U26="","",InsertDataAtCellA2!U26)</f>
        <v/>
      </c>
      <c r="U26" s="33" t="str">
        <f>IF(InsertDataAtCellA2!V26="","",InsertDataAtCellA2!V26)</f>
        <v/>
      </c>
      <c r="V26" s="33" t="str">
        <f>IF(InsertDataAtCellA2!W26="","",InsertDataAtCellA2!W26)</f>
        <v/>
      </c>
      <c r="W26" s="33" t="str">
        <f>IF(InsertDataAtCellA2!X26="","",InsertDataAtCellA2!X26)</f>
        <v/>
      </c>
      <c r="X26" s="33" t="str">
        <f>IF(InsertDataAtCellA2!Y26="","",InsertDataAtCellA2!Y26)</f>
        <v/>
      </c>
      <c r="Y26" s="33" t="str">
        <f>IF(InsertDataAtCellA2!Z26="","",InsertDataAtCellA2!Z26)</f>
        <v/>
      </c>
      <c r="Z26" s="33" t="str">
        <f>IF(InsertDataAtCellA2!AA26="","",InsertDataAtCellA2!AA26)</f>
        <v/>
      </c>
      <c r="AA26" s="33" t="str">
        <f>IF(InsertDataAtCellA2!AB26="","",InsertDataAtCellA2!AB26)</f>
        <v/>
      </c>
      <c r="AB26" s="33" t="str">
        <f>IF(InsertDataAtCellA2!AC26="","",InsertDataAtCellA2!AC26)</f>
        <v/>
      </c>
      <c r="AC26" s="33" t="str">
        <f>IF(InsertDataAtCellA2!AD26="","",InsertDataAtCellA2!AD26)</f>
        <v/>
      </c>
      <c r="AD26" s="33" t="str">
        <f>IF(InsertDataAtCellA2!AE26="","",InsertDataAtCellA2!AE26)</f>
        <v/>
      </c>
      <c r="AE26" s="33" t="str">
        <f>IF(InsertDataAtCellA2!AF26="","",InsertDataAtCellA2!AF26)</f>
        <v/>
      </c>
      <c r="AF26" s="33" t="str">
        <f>IF(InsertDataAtCellA2!AG26="","",InsertDataAtCellA2!AG26)</f>
        <v/>
      </c>
    </row>
    <row r="27" spans="1:32" x14ac:dyDescent="0.35">
      <c r="A27" s="10">
        <f>IF(InsertDataAtCellA2!A27="","",InsertDataAtCellA2!A27)</f>
        <v>2</v>
      </c>
      <c r="B27" s="10" t="str">
        <f>IF(InsertDataAtCellA2!B27="","",InsertDataAtCellA2!B27)</f>
        <v xml:space="preserve">Got Task 0 at </v>
      </c>
      <c r="C27" s="10">
        <f>IF(InsertDataAtCellA2!C27="","",InsertDataAtCellA2!C27)</f>
        <v>13.814159999999999</v>
      </c>
      <c r="D27" s="10" t="str">
        <f>IF(InsertDataAtCellA2!D27="","",InsertDataAtCellA2!D27)</f>
        <v>showing</v>
      </c>
      <c r="E27" s="10" t="str">
        <f>IF(InsertDataAtCellA2!E27="","",InsertDataAtCellA2!E27)</f>
        <v>Task0 (UnityEngine.Material)</v>
      </c>
      <c r="F27" s="10" t="str">
        <f>IF(InsertDataAtCellA2!$W27="REAC",InsertDataAtCellA2!W27,(IF(InsertDataAtCellA2!$F27="REAC",InsertDataAtCellA2!F27,"")))</f>
        <v/>
      </c>
      <c r="G27" s="10" t="str">
        <f>IF(InsertDataAtCellA2!$W27="REAC",InsertDataAtCellA2!X27,(IF(InsertDataAtCellA2!$F27="REAC",InsertDataAtCellA2!G27,"")))</f>
        <v/>
      </c>
      <c r="H27" s="10" t="str">
        <f>IF(InsertDataAtCellA2!$W27="REAC",InsertDataAtCellA2!Y27,(IF(InsertDataAtCellA2!$F27="REAC",InsertDataAtCellA2!H27,"")))</f>
        <v/>
      </c>
      <c r="I27" s="10" t="str">
        <f>IF(InsertDataAtCellA2!$W27="REAC",InsertDataAtCellA2!Z27,(IF(InsertDataAtCellA2!$F27="REAC",InsertDataAtCellA2!I27,"")))</f>
        <v/>
      </c>
      <c r="J27" s="10" t="str">
        <f>IF(InsertDataAtCellA2!K27="","",InsertDataAtCellA2!K27)</f>
        <v/>
      </c>
      <c r="K27" s="10" t="str">
        <f>IF(InsertDataAtCellA2!L27="","",InsertDataAtCellA2!L27)</f>
        <v/>
      </c>
      <c r="L27" s="10" t="str">
        <f>IF(InsertDataAtCellA2!M27="","",InsertDataAtCellA2!M27)</f>
        <v/>
      </c>
      <c r="M27" s="10" t="str">
        <f>IF(InsertDataAtCellA2!N27="","",InsertDataAtCellA2!N27)</f>
        <v/>
      </c>
      <c r="N27" s="10" t="str">
        <f>IF(InsertDataAtCellA2!O27="","",InsertDataAtCellA2!O27)</f>
        <v/>
      </c>
      <c r="O27" s="10" t="str">
        <f>IF(InsertDataAtCellA2!P27="","",InsertDataAtCellA2!P27)</f>
        <v/>
      </c>
      <c r="P27" s="10" t="str">
        <f>IF(InsertDataAtCellA2!Q27="","",InsertDataAtCellA2!Q27)</f>
        <v/>
      </c>
      <c r="Q27" s="10" t="str">
        <f>IF(InsertDataAtCellA2!R27="","",InsertDataAtCellA2!R27)</f>
        <v/>
      </c>
      <c r="R27" s="10" t="str">
        <f>IF(InsertDataAtCellA2!S27="","",InsertDataAtCellA2!S27)</f>
        <v/>
      </c>
      <c r="S27" s="10" t="str">
        <f>IF(InsertDataAtCellA2!T27="","",InsertDataAtCellA2!T27)</f>
        <v/>
      </c>
      <c r="T27" s="10" t="str">
        <f>IF(InsertDataAtCellA2!U27="","",InsertDataAtCellA2!U27)</f>
        <v/>
      </c>
      <c r="U27" s="10" t="str">
        <f>IF(InsertDataAtCellA2!V27="","",InsertDataAtCellA2!V27)</f>
        <v/>
      </c>
      <c r="V27" s="10" t="str">
        <f>IF(InsertDataAtCellA2!W27="","",InsertDataAtCellA2!W27)</f>
        <v/>
      </c>
      <c r="W27" s="10" t="str">
        <f>IF(InsertDataAtCellA2!X27="","",InsertDataAtCellA2!X27)</f>
        <v/>
      </c>
      <c r="X27" s="10" t="str">
        <f>IF(InsertDataAtCellA2!Y27="","",InsertDataAtCellA2!Y27)</f>
        <v/>
      </c>
      <c r="Y27" s="10" t="str">
        <f>IF(InsertDataAtCellA2!Z27="","",InsertDataAtCellA2!Z27)</f>
        <v/>
      </c>
      <c r="Z27" s="10" t="str">
        <f>IF(InsertDataAtCellA2!AA27="","",InsertDataAtCellA2!AA27)</f>
        <v/>
      </c>
      <c r="AA27" s="10" t="str">
        <f>IF(InsertDataAtCellA2!AB27="","",InsertDataAtCellA2!AB27)</f>
        <v/>
      </c>
      <c r="AB27" s="10" t="str">
        <f>IF(InsertDataAtCellA2!AC27="","",InsertDataAtCellA2!AC27)</f>
        <v/>
      </c>
      <c r="AC27" s="10" t="str">
        <f>IF(InsertDataAtCellA2!AD27="","",InsertDataAtCellA2!AD27)</f>
        <v/>
      </c>
      <c r="AD27" s="10" t="str">
        <f>IF(InsertDataAtCellA2!AE27="","",InsertDataAtCellA2!AE27)</f>
        <v/>
      </c>
      <c r="AE27" s="10" t="str">
        <f>IF(InsertDataAtCellA2!AF27="","",InsertDataAtCellA2!AF27)</f>
        <v/>
      </c>
      <c r="AF27" s="10" t="str">
        <f>IF(InsertDataAtCellA2!AG27="","",InsertDataAtCellA2!AG27)</f>
        <v/>
      </c>
    </row>
    <row r="28" spans="1:32" x14ac:dyDescent="0.35">
      <c r="A28" s="33">
        <f>IF(InsertDataAtCellA2!A28="","",InsertDataAtCellA2!A28)</f>
        <v>2</v>
      </c>
      <c r="B28" s="33" t="str">
        <f>IF(InsertDataAtCellA2!B28="","",InsertDataAtCellA2!B28)</f>
        <v>TaskstimOnset</v>
      </c>
      <c r="C28" s="33">
        <f>IF(InsertDataAtCellA2!C28="","",InsertDataAtCellA2!C28)</f>
        <v>13.814159999999999</v>
      </c>
      <c r="D28" s="33" t="str">
        <f>IF(InsertDataAtCellA2!D28="","",InsertDataAtCellA2!D28)</f>
        <v>showing</v>
      </c>
      <c r="E28" s="33" t="str">
        <f>IF(InsertDataAtCellA2!E28="","",InsertDataAtCellA2!E28)</f>
        <v>Task0 (UnityEngine.Material)</v>
      </c>
      <c r="F28" s="33" t="str">
        <f>IF(InsertDataAtCellA2!$W28="REAC",InsertDataAtCellA2!W28,(IF(InsertDataAtCellA2!$F28="REAC",InsertDataAtCellA2!F28,"")))</f>
        <v/>
      </c>
      <c r="G28" s="33" t="str">
        <f>IF(InsertDataAtCellA2!$W28="REAC",InsertDataAtCellA2!X28,(IF(InsertDataAtCellA2!$F28="REAC",InsertDataAtCellA2!G28,"")))</f>
        <v/>
      </c>
      <c r="H28" s="33" t="str">
        <f>IF(InsertDataAtCellA2!$W28="REAC",InsertDataAtCellA2!Y28,(IF(InsertDataAtCellA2!$F28="REAC",InsertDataAtCellA2!H28,"")))</f>
        <v/>
      </c>
      <c r="I28" s="33" t="str">
        <f>IF(InsertDataAtCellA2!$W28="REAC",InsertDataAtCellA2!Z28,(IF(InsertDataAtCellA2!$F28="REAC",InsertDataAtCellA2!I28,"")))</f>
        <v/>
      </c>
      <c r="J28" s="33" t="str">
        <f>IF(InsertDataAtCellA2!K28="","",InsertDataAtCellA2!K28)</f>
        <v/>
      </c>
      <c r="K28" s="33" t="str">
        <f>IF(InsertDataAtCellA2!L28="","",InsertDataAtCellA2!L28)</f>
        <v/>
      </c>
      <c r="L28" s="33" t="str">
        <f>IF(InsertDataAtCellA2!M28="","",InsertDataAtCellA2!M28)</f>
        <v/>
      </c>
      <c r="M28" s="33" t="str">
        <f>IF(InsertDataAtCellA2!N28="","",InsertDataAtCellA2!N28)</f>
        <v/>
      </c>
      <c r="N28" s="33" t="str">
        <f>IF(InsertDataAtCellA2!O28="","",InsertDataAtCellA2!O28)</f>
        <v/>
      </c>
      <c r="O28" s="33" t="str">
        <f>IF(InsertDataAtCellA2!P28="","",InsertDataAtCellA2!P28)</f>
        <v/>
      </c>
      <c r="P28" s="33" t="str">
        <f>IF(InsertDataAtCellA2!Q28="","",InsertDataAtCellA2!Q28)</f>
        <v/>
      </c>
      <c r="Q28" s="33" t="str">
        <f>IF(InsertDataAtCellA2!R28="","",InsertDataAtCellA2!R28)</f>
        <v/>
      </c>
      <c r="R28" s="33" t="str">
        <f>IF(InsertDataAtCellA2!S28="","",InsertDataAtCellA2!S28)</f>
        <v/>
      </c>
      <c r="S28" s="33" t="str">
        <f>IF(InsertDataAtCellA2!T28="","",InsertDataAtCellA2!T28)</f>
        <v/>
      </c>
      <c r="T28" s="33" t="str">
        <f>IF(InsertDataAtCellA2!U28="","",InsertDataAtCellA2!U28)</f>
        <v/>
      </c>
      <c r="U28" s="33" t="str">
        <f>IF(InsertDataAtCellA2!V28="","",InsertDataAtCellA2!V28)</f>
        <v/>
      </c>
      <c r="V28" s="33" t="str">
        <f>IF(InsertDataAtCellA2!W28="","",InsertDataAtCellA2!W28)</f>
        <v/>
      </c>
      <c r="W28" s="33" t="str">
        <f>IF(InsertDataAtCellA2!X28="","",InsertDataAtCellA2!X28)</f>
        <v/>
      </c>
      <c r="X28" s="33" t="str">
        <f>IF(InsertDataAtCellA2!Y28="","",InsertDataAtCellA2!Y28)</f>
        <v/>
      </c>
      <c r="Y28" s="33" t="str">
        <f>IF(InsertDataAtCellA2!Z28="","",InsertDataAtCellA2!Z28)</f>
        <v/>
      </c>
      <c r="Z28" s="33" t="str">
        <f>IF(InsertDataAtCellA2!AA28="","",InsertDataAtCellA2!AA28)</f>
        <v/>
      </c>
      <c r="AA28" s="33" t="str">
        <f>IF(InsertDataAtCellA2!AB28="","",InsertDataAtCellA2!AB28)</f>
        <v/>
      </c>
      <c r="AB28" s="33" t="str">
        <f>IF(InsertDataAtCellA2!AC28="","",InsertDataAtCellA2!AC28)</f>
        <v/>
      </c>
      <c r="AC28" s="33" t="str">
        <f>IF(InsertDataAtCellA2!AD28="","",InsertDataAtCellA2!AD28)</f>
        <v/>
      </c>
      <c r="AD28" s="33" t="str">
        <f>IF(InsertDataAtCellA2!AE28="","",InsertDataAtCellA2!AE28)</f>
        <v/>
      </c>
      <c r="AE28" s="33" t="str">
        <f>IF(InsertDataAtCellA2!AF28="","",InsertDataAtCellA2!AF28)</f>
        <v/>
      </c>
      <c r="AF28" s="33" t="str">
        <f>IF(InsertDataAtCellA2!AG28="","",InsertDataAtCellA2!AG28)</f>
        <v/>
      </c>
    </row>
    <row r="29" spans="1:32" x14ac:dyDescent="0.35">
      <c r="A29" s="10">
        <f>IF(InsertDataAtCellA2!A29="","",InsertDataAtCellA2!A29)</f>
        <v>2</v>
      </c>
      <c r="B29" s="10" t="str">
        <f>IF(InsertDataAtCellA2!B29="","",InsertDataAtCellA2!B29)</f>
        <v>TaskstimOnset</v>
      </c>
      <c r="C29" s="10">
        <f>IF(InsertDataAtCellA2!C29="","",InsertDataAtCellA2!C29)</f>
        <v>13.814159999999999</v>
      </c>
      <c r="D29" s="10" t="str">
        <f>IF(InsertDataAtCellA2!D29="","",InsertDataAtCellA2!D29)</f>
        <v>showing</v>
      </c>
      <c r="E29" s="10" t="str">
        <f>IF(InsertDataAtCellA2!E29="","",InsertDataAtCellA2!E29)</f>
        <v>Task0 (UnityEngine.Material)</v>
      </c>
      <c r="F29" s="10" t="str">
        <f>IF(InsertDataAtCellA2!$W29="REAC",InsertDataAtCellA2!W29,(IF(InsertDataAtCellA2!$F29="REAC",InsertDataAtCellA2!F29,"")))</f>
        <v/>
      </c>
      <c r="G29" s="10" t="str">
        <f>IF(InsertDataAtCellA2!$W29="REAC",InsertDataAtCellA2!X29,(IF(InsertDataAtCellA2!$F29="REAC",InsertDataAtCellA2!G29,"")))</f>
        <v/>
      </c>
      <c r="H29" s="10" t="str">
        <f>IF(InsertDataAtCellA2!$W29="REAC",InsertDataAtCellA2!Y29,(IF(InsertDataAtCellA2!$F29="REAC",InsertDataAtCellA2!H29,"")))</f>
        <v/>
      </c>
      <c r="I29" s="10" t="str">
        <f>IF(InsertDataAtCellA2!$W29="REAC",InsertDataAtCellA2!Z29,(IF(InsertDataAtCellA2!$F29="REAC",InsertDataAtCellA2!I29,"")))</f>
        <v/>
      </c>
      <c r="J29" s="10" t="str">
        <f>IF(InsertDataAtCellA2!K29="","",InsertDataAtCellA2!K29)</f>
        <v/>
      </c>
      <c r="K29" s="10" t="str">
        <f>IF(InsertDataAtCellA2!L29="","",InsertDataAtCellA2!L29)</f>
        <v/>
      </c>
      <c r="L29" s="10" t="str">
        <f>IF(InsertDataAtCellA2!M29="","",InsertDataAtCellA2!M29)</f>
        <v/>
      </c>
      <c r="M29" s="10" t="str">
        <f>IF(InsertDataAtCellA2!N29="","",InsertDataAtCellA2!N29)</f>
        <v/>
      </c>
      <c r="N29" s="10" t="str">
        <f>IF(InsertDataAtCellA2!O29="","",InsertDataAtCellA2!O29)</f>
        <v/>
      </c>
      <c r="O29" s="10" t="str">
        <f>IF(InsertDataAtCellA2!P29="","",InsertDataAtCellA2!P29)</f>
        <v/>
      </c>
      <c r="P29" s="10" t="str">
        <f>IF(InsertDataAtCellA2!Q29="","",InsertDataAtCellA2!Q29)</f>
        <v/>
      </c>
      <c r="Q29" s="10" t="str">
        <f>IF(InsertDataAtCellA2!R29="","",InsertDataAtCellA2!R29)</f>
        <v/>
      </c>
      <c r="R29" s="10" t="str">
        <f>IF(InsertDataAtCellA2!S29="","",InsertDataAtCellA2!S29)</f>
        <v/>
      </c>
      <c r="S29" s="10" t="str">
        <f>IF(InsertDataAtCellA2!T29="","",InsertDataAtCellA2!T29)</f>
        <v/>
      </c>
      <c r="T29" s="10" t="str">
        <f>IF(InsertDataAtCellA2!U29="","",InsertDataAtCellA2!U29)</f>
        <v/>
      </c>
      <c r="U29" s="10" t="str">
        <f>IF(InsertDataAtCellA2!V29="","",InsertDataAtCellA2!V29)</f>
        <v/>
      </c>
      <c r="V29" s="10" t="str">
        <f>IF(InsertDataAtCellA2!W29="","",InsertDataAtCellA2!W29)</f>
        <v/>
      </c>
      <c r="W29" s="10" t="str">
        <f>IF(InsertDataAtCellA2!X29="","",InsertDataAtCellA2!X29)</f>
        <v/>
      </c>
      <c r="X29" s="10" t="str">
        <f>IF(InsertDataAtCellA2!Y29="","",InsertDataAtCellA2!Y29)</f>
        <v/>
      </c>
      <c r="Y29" s="10" t="str">
        <f>IF(InsertDataAtCellA2!Z29="","",InsertDataAtCellA2!Z29)</f>
        <v/>
      </c>
      <c r="Z29" s="10" t="str">
        <f>IF(InsertDataAtCellA2!AA29="","",InsertDataAtCellA2!AA29)</f>
        <v/>
      </c>
      <c r="AA29" s="10" t="str">
        <f>IF(InsertDataAtCellA2!AB29="","",InsertDataAtCellA2!AB29)</f>
        <v/>
      </c>
      <c r="AB29" s="10" t="str">
        <f>IF(InsertDataAtCellA2!AC29="","",InsertDataAtCellA2!AC29)</f>
        <v/>
      </c>
      <c r="AC29" s="10" t="str">
        <f>IF(InsertDataAtCellA2!AD29="","",InsertDataAtCellA2!AD29)</f>
        <v/>
      </c>
      <c r="AD29" s="10" t="str">
        <f>IF(InsertDataAtCellA2!AE29="","",InsertDataAtCellA2!AE29)</f>
        <v/>
      </c>
      <c r="AE29" s="10" t="str">
        <f>IF(InsertDataAtCellA2!AF29="","",InsertDataAtCellA2!AF29)</f>
        <v/>
      </c>
      <c r="AF29" s="10" t="str">
        <f>IF(InsertDataAtCellA2!AG29="","",InsertDataAtCellA2!AG29)</f>
        <v/>
      </c>
    </row>
    <row r="30" spans="1:32" x14ac:dyDescent="0.35">
      <c r="A30" s="33">
        <f>IF(InsertDataAtCellA2!A30="","",InsertDataAtCellA2!A30)</f>
        <v>2</v>
      </c>
      <c r="B30" s="33" t="str">
        <f>IF(InsertDataAtCellA2!B30="","",InsertDataAtCellA2!B30)</f>
        <v>Got Task A1 at</v>
      </c>
      <c r="C30" s="33">
        <f>IF(InsertDataAtCellA2!C30="","",InsertDataAtCellA2!C30)</f>
        <v>14.81573</v>
      </c>
      <c r="D30" s="33" t="str">
        <f>IF(InsertDataAtCellA2!D30="","",InsertDataAtCellA2!D30)</f>
        <v>showing</v>
      </c>
      <c r="E30" s="33" t="str">
        <f>IF(InsertDataAtCellA2!E30="","",InsertDataAtCellA2!E30)</f>
        <v>TaskA (UnityEngine.Material)</v>
      </c>
      <c r="F30" s="33" t="str">
        <f>IF(InsertDataAtCellA2!$W30="REAC",InsertDataAtCellA2!W30,(IF(InsertDataAtCellA2!$F30="REAC",InsertDataAtCellA2!F30,"")))</f>
        <v/>
      </c>
      <c r="G30" s="33" t="str">
        <f>IF(InsertDataAtCellA2!$W30="REAC",InsertDataAtCellA2!X30,(IF(InsertDataAtCellA2!$F30="REAC",InsertDataAtCellA2!G30,"")))</f>
        <v/>
      </c>
      <c r="H30" s="33" t="str">
        <f>IF(InsertDataAtCellA2!$W30="REAC",InsertDataAtCellA2!Y30,(IF(InsertDataAtCellA2!$F30="REAC",InsertDataAtCellA2!H30,"")))</f>
        <v/>
      </c>
      <c r="I30" s="33" t="str">
        <f>IF(InsertDataAtCellA2!$W30="REAC",InsertDataAtCellA2!Z30,(IF(InsertDataAtCellA2!$F30="REAC",InsertDataAtCellA2!I30,"")))</f>
        <v/>
      </c>
      <c r="J30" s="33" t="str">
        <f>IF(InsertDataAtCellA2!K30="","",InsertDataAtCellA2!K30)</f>
        <v/>
      </c>
      <c r="K30" s="33" t="str">
        <f>IF(InsertDataAtCellA2!L30="","",InsertDataAtCellA2!L30)</f>
        <v/>
      </c>
      <c r="L30" s="33" t="str">
        <f>IF(InsertDataAtCellA2!M30="","",InsertDataAtCellA2!M30)</f>
        <v/>
      </c>
      <c r="M30" s="33" t="str">
        <f>IF(InsertDataAtCellA2!N30="","",InsertDataAtCellA2!N30)</f>
        <v/>
      </c>
      <c r="N30" s="33" t="str">
        <f>IF(InsertDataAtCellA2!O30="","",InsertDataAtCellA2!O30)</f>
        <v/>
      </c>
      <c r="O30" s="33" t="str">
        <f>IF(InsertDataAtCellA2!P30="","",InsertDataAtCellA2!P30)</f>
        <v/>
      </c>
      <c r="P30" s="33" t="str">
        <f>IF(InsertDataAtCellA2!Q30="","",InsertDataAtCellA2!Q30)</f>
        <v/>
      </c>
      <c r="Q30" s="33" t="str">
        <f>IF(InsertDataAtCellA2!R30="","",InsertDataAtCellA2!R30)</f>
        <v/>
      </c>
      <c r="R30" s="33" t="str">
        <f>IF(InsertDataAtCellA2!S30="","",InsertDataAtCellA2!S30)</f>
        <v/>
      </c>
      <c r="S30" s="33" t="str">
        <f>IF(InsertDataAtCellA2!T30="","",InsertDataAtCellA2!T30)</f>
        <v/>
      </c>
      <c r="T30" s="33" t="str">
        <f>IF(InsertDataAtCellA2!U30="","",InsertDataAtCellA2!U30)</f>
        <v/>
      </c>
      <c r="U30" s="33" t="str">
        <f>IF(InsertDataAtCellA2!V30="","",InsertDataAtCellA2!V30)</f>
        <v/>
      </c>
      <c r="V30" s="33" t="str">
        <f>IF(InsertDataAtCellA2!W30="","",InsertDataAtCellA2!W30)</f>
        <v/>
      </c>
      <c r="W30" s="33" t="str">
        <f>IF(InsertDataAtCellA2!X30="","",InsertDataAtCellA2!X30)</f>
        <v/>
      </c>
      <c r="X30" s="33" t="str">
        <f>IF(InsertDataAtCellA2!Y30="","",InsertDataAtCellA2!Y30)</f>
        <v/>
      </c>
      <c r="Y30" s="33" t="str">
        <f>IF(InsertDataAtCellA2!Z30="","",InsertDataAtCellA2!Z30)</f>
        <v/>
      </c>
      <c r="Z30" s="33" t="str">
        <f>IF(InsertDataAtCellA2!AA30="","",InsertDataAtCellA2!AA30)</f>
        <v/>
      </c>
      <c r="AA30" s="33" t="str">
        <f>IF(InsertDataAtCellA2!AB30="","",InsertDataAtCellA2!AB30)</f>
        <v/>
      </c>
      <c r="AB30" s="33" t="str">
        <f>IF(InsertDataAtCellA2!AC30="","",InsertDataAtCellA2!AC30)</f>
        <v/>
      </c>
      <c r="AC30" s="33" t="str">
        <f>IF(InsertDataAtCellA2!AD30="","",InsertDataAtCellA2!AD30)</f>
        <v/>
      </c>
      <c r="AD30" s="33" t="str">
        <f>IF(InsertDataAtCellA2!AE30="","",InsertDataAtCellA2!AE30)</f>
        <v/>
      </c>
      <c r="AE30" s="33" t="str">
        <f>IF(InsertDataAtCellA2!AF30="","",InsertDataAtCellA2!AF30)</f>
        <v/>
      </c>
      <c r="AF30" s="33" t="str">
        <f>IF(InsertDataAtCellA2!AG30="","",InsertDataAtCellA2!AG30)</f>
        <v/>
      </c>
    </row>
    <row r="31" spans="1:32" x14ac:dyDescent="0.35">
      <c r="A31" s="10">
        <f>IF(InsertDataAtCellA2!A31="","",InsertDataAtCellA2!A31)</f>
        <v>2</v>
      </c>
      <c r="B31" s="10" t="str">
        <f>IF(InsertDataAtCellA2!B31="","",InsertDataAtCellA2!B31)</f>
        <v>TaskstimOffset</v>
      </c>
      <c r="C31" s="10">
        <f>IF(InsertDataAtCellA2!C31="","",InsertDataAtCellA2!C31)</f>
        <v>14.81573</v>
      </c>
      <c r="D31" s="10" t="str">
        <f>IF(InsertDataAtCellA2!D31="","",InsertDataAtCellA2!D31)</f>
        <v>showing</v>
      </c>
      <c r="E31" s="10" t="str">
        <f>IF(InsertDataAtCellA2!E31="","",InsertDataAtCellA2!E31)</f>
        <v>TaskA (UnityEngine.Material)</v>
      </c>
      <c r="F31" s="10" t="str">
        <f>IF(InsertDataAtCellA2!$W31="REAC",InsertDataAtCellA2!W31,(IF(InsertDataAtCellA2!$F31="REAC",InsertDataAtCellA2!F31,"")))</f>
        <v/>
      </c>
      <c r="G31" s="10" t="str">
        <f>IF(InsertDataAtCellA2!$W31="REAC",InsertDataAtCellA2!X31,(IF(InsertDataAtCellA2!$F31="REAC",InsertDataAtCellA2!G31,"")))</f>
        <v/>
      </c>
      <c r="H31" s="10" t="str">
        <f>IF(InsertDataAtCellA2!$W31="REAC",InsertDataAtCellA2!Y31,(IF(InsertDataAtCellA2!$F31="REAC",InsertDataAtCellA2!H31,"")))</f>
        <v/>
      </c>
      <c r="I31" s="10" t="str">
        <f>IF(InsertDataAtCellA2!$W31="REAC",InsertDataAtCellA2!Z31,(IF(InsertDataAtCellA2!$F31="REAC",InsertDataAtCellA2!I31,"")))</f>
        <v/>
      </c>
      <c r="J31" s="10" t="str">
        <f>IF(InsertDataAtCellA2!K31="","",InsertDataAtCellA2!K31)</f>
        <v/>
      </c>
      <c r="K31" s="10" t="str">
        <f>IF(InsertDataAtCellA2!L31="","",InsertDataAtCellA2!L31)</f>
        <v/>
      </c>
      <c r="L31" s="10" t="str">
        <f>IF(InsertDataAtCellA2!M31="","",InsertDataAtCellA2!M31)</f>
        <v/>
      </c>
      <c r="M31" s="10" t="str">
        <f>IF(InsertDataAtCellA2!N31="","",InsertDataAtCellA2!N31)</f>
        <v/>
      </c>
      <c r="N31" s="10" t="str">
        <f>IF(InsertDataAtCellA2!O31="","",InsertDataAtCellA2!O31)</f>
        <v/>
      </c>
      <c r="O31" s="10" t="str">
        <f>IF(InsertDataAtCellA2!P31="","",InsertDataAtCellA2!P31)</f>
        <v/>
      </c>
      <c r="P31" s="10" t="str">
        <f>IF(InsertDataAtCellA2!Q31="","",InsertDataAtCellA2!Q31)</f>
        <v/>
      </c>
      <c r="Q31" s="10" t="str">
        <f>IF(InsertDataAtCellA2!R31="","",InsertDataAtCellA2!R31)</f>
        <v/>
      </c>
      <c r="R31" s="10" t="str">
        <f>IF(InsertDataAtCellA2!S31="","",InsertDataAtCellA2!S31)</f>
        <v/>
      </c>
      <c r="S31" s="10" t="str">
        <f>IF(InsertDataAtCellA2!T31="","",InsertDataAtCellA2!T31)</f>
        <v/>
      </c>
      <c r="T31" s="10" t="str">
        <f>IF(InsertDataAtCellA2!U31="","",InsertDataAtCellA2!U31)</f>
        <v/>
      </c>
      <c r="U31" s="10" t="str">
        <f>IF(InsertDataAtCellA2!V31="","",InsertDataAtCellA2!V31)</f>
        <v/>
      </c>
      <c r="V31" s="10" t="str">
        <f>IF(InsertDataAtCellA2!W31="","",InsertDataAtCellA2!W31)</f>
        <v/>
      </c>
      <c r="W31" s="10" t="str">
        <f>IF(InsertDataAtCellA2!X31="","",InsertDataAtCellA2!X31)</f>
        <v/>
      </c>
      <c r="X31" s="10" t="str">
        <f>IF(InsertDataAtCellA2!Y31="","",InsertDataAtCellA2!Y31)</f>
        <v/>
      </c>
      <c r="Y31" s="10" t="str">
        <f>IF(InsertDataAtCellA2!Z31="","",InsertDataAtCellA2!Z31)</f>
        <v/>
      </c>
      <c r="Z31" s="10" t="str">
        <f>IF(InsertDataAtCellA2!AA31="","",InsertDataAtCellA2!AA31)</f>
        <v/>
      </c>
      <c r="AA31" s="10" t="str">
        <f>IF(InsertDataAtCellA2!AB31="","",InsertDataAtCellA2!AB31)</f>
        <v/>
      </c>
      <c r="AB31" s="10" t="str">
        <f>IF(InsertDataAtCellA2!AC31="","",InsertDataAtCellA2!AC31)</f>
        <v/>
      </c>
      <c r="AC31" s="10" t="str">
        <f>IF(InsertDataAtCellA2!AD31="","",InsertDataAtCellA2!AD31)</f>
        <v/>
      </c>
      <c r="AD31" s="10" t="str">
        <f>IF(InsertDataAtCellA2!AE31="","",InsertDataAtCellA2!AE31)</f>
        <v/>
      </c>
      <c r="AE31" s="10" t="str">
        <f>IF(InsertDataAtCellA2!AF31="","",InsertDataAtCellA2!AF31)</f>
        <v/>
      </c>
      <c r="AF31" s="10" t="str">
        <f>IF(InsertDataAtCellA2!AG31="","",InsertDataAtCellA2!AG31)</f>
        <v/>
      </c>
    </row>
    <row r="32" spans="1:32" x14ac:dyDescent="0.35">
      <c r="A32" s="33">
        <f>IF(InsertDataAtCellA2!A32="","",InsertDataAtCellA2!A32)</f>
        <v>2</v>
      </c>
      <c r="B32" s="33" t="str">
        <f>IF(InsertDataAtCellA2!B32="","",InsertDataAtCellA2!B32)</f>
        <v>TaskstimOffset</v>
      </c>
      <c r="C32" s="33">
        <f>IF(InsertDataAtCellA2!C32="","",InsertDataAtCellA2!C32)</f>
        <v>14.81573</v>
      </c>
      <c r="D32" s="33" t="str">
        <f>IF(InsertDataAtCellA2!D32="","",InsertDataAtCellA2!D32)</f>
        <v>showing</v>
      </c>
      <c r="E32" s="33" t="str">
        <f>IF(InsertDataAtCellA2!E32="","",InsertDataAtCellA2!E32)</f>
        <v>TaskA (UnityEngine.Material)</v>
      </c>
      <c r="F32" s="33" t="str">
        <f>IF(InsertDataAtCellA2!$W32="REAC",InsertDataAtCellA2!W32,(IF(InsertDataAtCellA2!$F32="REAC",InsertDataAtCellA2!F32,"")))</f>
        <v/>
      </c>
      <c r="G32" s="33" t="str">
        <f>IF(InsertDataAtCellA2!$W32="REAC",InsertDataAtCellA2!X32,(IF(InsertDataAtCellA2!$F32="REAC",InsertDataAtCellA2!G32,"")))</f>
        <v/>
      </c>
      <c r="H32" s="33" t="str">
        <f>IF(InsertDataAtCellA2!$W32="REAC",InsertDataAtCellA2!Y32,(IF(InsertDataAtCellA2!$F32="REAC",InsertDataAtCellA2!H32,"")))</f>
        <v/>
      </c>
      <c r="I32" s="33" t="str">
        <f>IF(InsertDataAtCellA2!$W32="REAC",InsertDataAtCellA2!Z32,(IF(InsertDataAtCellA2!$F32="REAC",InsertDataAtCellA2!I32,"")))</f>
        <v/>
      </c>
      <c r="J32" s="33" t="str">
        <f>IF(InsertDataAtCellA2!K32="","",InsertDataAtCellA2!K32)</f>
        <v/>
      </c>
      <c r="K32" s="33" t="str">
        <f>IF(InsertDataAtCellA2!L32="","",InsertDataAtCellA2!L32)</f>
        <v>...</v>
      </c>
      <c r="L32" s="33" t="str">
        <f>IF(InsertDataAtCellA2!M32="","",InsertDataAtCellA2!M32)</f>
        <v/>
      </c>
      <c r="M32" s="33" t="str">
        <f>IF(InsertDataAtCellA2!N32="","",InsertDataAtCellA2!N32)</f>
        <v/>
      </c>
      <c r="N32" s="33" t="str">
        <f>IF(InsertDataAtCellA2!O32="","",InsertDataAtCellA2!O32)</f>
        <v/>
      </c>
      <c r="O32" s="33" t="str">
        <f>IF(InsertDataAtCellA2!P32="","",InsertDataAtCellA2!P32)</f>
        <v/>
      </c>
      <c r="P32" s="33" t="str">
        <f>IF(InsertDataAtCellA2!Q32="","",InsertDataAtCellA2!Q32)</f>
        <v/>
      </c>
      <c r="Q32" s="33" t="str">
        <f>IF(InsertDataAtCellA2!R32="","",InsertDataAtCellA2!R32)</f>
        <v>EMOS</v>
      </c>
      <c r="R32" s="33" t="str">
        <f>IF(InsertDataAtCellA2!S32="","",InsertDataAtCellA2!S32)</f>
        <v>MatStim</v>
      </c>
      <c r="S32" s="33">
        <f>IF(InsertDataAtCellA2!T32="","",InsertDataAtCellA2!T32)</f>
        <v>15.10328</v>
      </c>
      <c r="T32" s="33" t="str">
        <f>IF(InsertDataAtCellA2!U32="","",InsertDataAtCellA2!U32)</f>
        <v>BlTransp02 (UnityEngine.Material)</v>
      </c>
      <c r="U32" s="33" t="str">
        <f>IF(InsertDataAtCellA2!V32="","",InsertDataAtCellA2!V32)</f>
        <v/>
      </c>
      <c r="V32" s="33" t="str">
        <f>IF(InsertDataAtCellA2!W32="","",InsertDataAtCellA2!W32)</f>
        <v/>
      </c>
      <c r="W32" s="33" t="str">
        <f>IF(InsertDataAtCellA2!X32="","",InsertDataAtCellA2!X32)</f>
        <v/>
      </c>
      <c r="X32" s="33" t="str">
        <f>IF(InsertDataAtCellA2!Y32="","",InsertDataAtCellA2!Y32)</f>
        <v/>
      </c>
      <c r="Y32" s="33" t="str">
        <f>IF(InsertDataAtCellA2!Z32="","",InsertDataAtCellA2!Z32)</f>
        <v/>
      </c>
      <c r="Z32" s="33" t="str">
        <f>IF(InsertDataAtCellA2!AA32="","",InsertDataAtCellA2!AA32)</f>
        <v/>
      </c>
      <c r="AA32" s="33" t="str">
        <f>IF(InsertDataAtCellA2!AB32="","",InsertDataAtCellA2!AB32)</f>
        <v/>
      </c>
      <c r="AB32" s="33" t="str">
        <f>IF(InsertDataAtCellA2!AC32="","",InsertDataAtCellA2!AC32)</f>
        <v/>
      </c>
      <c r="AC32" s="33" t="str">
        <f>IF(InsertDataAtCellA2!AD32="","",InsertDataAtCellA2!AD32)</f>
        <v/>
      </c>
      <c r="AD32" s="33" t="str">
        <f>IF(InsertDataAtCellA2!AE32="","",InsertDataAtCellA2!AE32)</f>
        <v/>
      </c>
      <c r="AE32" s="33" t="str">
        <f>IF(InsertDataAtCellA2!AF32="","",InsertDataAtCellA2!AF32)</f>
        <v/>
      </c>
      <c r="AF32" s="33" t="str">
        <f>IF(InsertDataAtCellA2!AG32="","",InsertDataAtCellA2!AG32)</f>
        <v/>
      </c>
    </row>
    <row r="33" spans="1:32" x14ac:dyDescent="0.35">
      <c r="A33" s="10">
        <f>IF(InsertDataAtCellA2!A33="","",InsertDataAtCellA2!A33)</f>
        <v>3</v>
      </c>
      <c r="B33" s="10" t="str">
        <f>IF(InsertDataAtCellA2!B33="","",InsertDataAtCellA2!B33)</f>
        <v xml:space="preserve">Got Task 0 at </v>
      </c>
      <c r="C33" s="10">
        <f>IF(InsertDataAtCellA2!C33="","",InsertDataAtCellA2!C33)</f>
        <v>15.835140000000001</v>
      </c>
      <c r="D33" s="10" t="str">
        <f>IF(InsertDataAtCellA2!D33="","",InsertDataAtCellA2!D33)</f>
        <v>showing</v>
      </c>
      <c r="E33" s="10" t="str">
        <f>IF(InsertDataAtCellA2!E33="","",InsertDataAtCellA2!E33)</f>
        <v>Task0 (UnityEngine.Material)</v>
      </c>
      <c r="F33" s="10" t="str">
        <f>IF(InsertDataAtCellA2!$W33="REAC",InsertDataAtCellA2!W33,(IF(InsertDataAtCellA2!$F33="REAC",InsertDataAtCellA2!F33,"")))</f>
        <v/>
      </c>
      <c r="G33" s="10" t="str">
        <f>IF(InsertDataAtCellA2!$W33="REAC",InsertDataAtCellA2!X33,(IF(InsertDataAtCellA2!$F33="REAC",InsertDataAtCellA2!G33,"")))</f>
        <v/>
      </c>
      <c r="H33" s="10" t="str">
        <f>IF(InsertDataAtCellA2!$W33="REAC",InsertDataAtCellA2!Y33,(IF(InsertDataAtCellA2!$F33="REAC",InsertDataAtCellA2!H33,"")))</f>
        <v/>
      </c>
      <c r="I33" s="10" t="str">
        <f>IF(InsertDataAtCellA2!$W33="REAC",InsertDataAtCellA2!Z33,(IF(InsertDataAtCellA2!$F33="REAC",InsertDataAtCellA2!I33,"")))</f>
        <v/>
      </c>
      <c r="J33" s="10" t="str">
        <f>IF(InsertDataAtCellA2!K33="","",InsertDataAtCellA2!K33)</f>
        <v/>
      </c>
      <c r="K33" s="10" t="str">
        <f>IF(InsertDataAtCellA2!L33="","",InsertDataAtCellA2!L33)</f>
        <v/>
      </c>
      <c r="L33" s="10" t="str">
        <f>IF(InsertDataAtCellA2!M33="","",InsertDataAtCellA2!M33)</f>
        <v/>
      </c>
      <c r="M33" s="10" t="str">
        <f>IF(InsertDataAtCellA2!N33="","",InsertDataAtCellA2!N33)</f>
        <v/>
      </c>
      <c r="N33" s="10" t="str">
        <f>IF(InsertDataAtCellA2!O33="","",InsertDataAtCellA2!O33)</f>
        <v/>
      </c>
      <c r="O33" s="10" t="str">
        <f>IF(InsertDataAtCellA2!P33="","",InsertDataAtCellA2!P33)</f>
        <v/>
      </c>
      <c r="P33" s="10" t="str">
        <f>IF(InsertDataAtCellA2!Q33="","",InsertDataAtCellA2!Q33)</f>
        <v/>
      </c>
      <c r="Q33" s="10" t="str">
        <f>IF(InsertDataAtCellA2!R33="","",InsertDataAtCellA2!R33)</f>
        <v/>
      </c>
      <c r="R33" s="10" t="str">
        <f>IF(InsertDataAtCellA2!S33="","",InsertDataAtCellA2!S33)</f>
        <v/>
      </c>
      <c r="S33" s="10" t="str">
        <f>IF(InsertDataAtCellA2!T33="","",InsertDataAtCellA2!T33)</f>
        <v/>
      </c>
      <c r="T33" s="10" t="str">
        <f>IF(InsertDataAtCellA2!U33="","",InsertDataAtCellA2!U33)</f>
        <v/>
      </c>
      <c r="U33" s="10" t="str">
        <f>IF(InsertDataAtCellA2!V33="","",InsertDataAtCellA2!V33)</f>
        <v/>
      </c>
      <c r="V33" s="10" t="str">
        <f>IF(InsertDataAtCellA2!W33="","",InsertDataAtCellA2!W33)</f>
        <v/>
      </c>
      <c r="W33" s="10" t="str">
        <f>IF(InsertDataAtCellA2!X33="","",InsertDataAtCellA2!X33)</f>
        <v/>
      </c>
      <c r="X33" s="10" t="str">
        <f>IF(InsertDataAtCellA2!Y33="","",InsertDataAtCellA2!Y33)</f>
        <v/>
      </c>
      <c r="Y33" s="10" t="str">
        <f>IF(InsertDataAtCellA2!Z33="","",InsertDataAtCellA2!Z33)</f>
        <v/>
      </c>
      <c r="Z33" s="10" t="str">
        <f>IF(InsertDataAtCellA2!AA33="","",InsertDataAtCellA2!AA33)</f>
        <v/>
      </c>
      <c r="AA33" s="10" t="str">
        <f>IF(InsertDataAtCellA2!AB33="","",InsertDataAtCellA2!AB33)</f>
        <v/>
      </c>
      <c r="AB33" s="10" t="str">
        <f>IF(InsertDataAtCellA2!AC33="","",InsertDataAtCellA2!AC33)</f>
        <v/>
      </c>
      <c r="AC33" s="10" t="str">
        <f>IF(InsertDataAtCellA2!AD33="","",InsertDataAtCellA2!AD33)</f>
        <v/>
      </c>
      <c r="AD33" s="10" t="str">
        <f>IF(InsertDataAtCellA2!AE33="","",InsertDataAtCellA2!AE33)</f>
        <v/>
      </c>
      <c r="AE33" s="10" t="str">
        <f>IF(InsertDataAtCellA2!AF33="","",InsertDataAtCellA2!AF33)</f>
        <v/>
      </c>
      <c r="AF33" s="10" t="str">
        <f>IF(InsertDataAtCellA2!AG33="","",InsertDataAtCellA2!AG33)</f>
        <v/>
      </c>
    </row>
    <row r="34" spans="1:32" x14ac:dyDescent="0.35">
      <c r="A34" s="33">
        <f>IF(InsertDataAtCellA2!A34="","",InsertDataAtCellA2!A34)</f>
        <v>3</v>
      </c>
      <c r="B34" s="33" t="str">
        <f>IF(InsertDataAtCellA2!B34="","",InsertDataAtCellA2!B34)</f>
        <v>TaskstimOnset</v>
      </c>
      <c r="C34" s="33">
        <f>IF(InsertDataAtCellA2!C34="","",InsertDataAtCellA2!C34)</f>
        <v>15.835140000000001</v>
      </c>
      <c r="D34" s="33" t="str">
        <f>IF(InsertDataAtCellA2!D34="","",InsertDataAtCellA2!D34)</f>
        <v>showing</v>
      </c>
      <c r="E34" s="33" t="str">
        <f>IF(InsertDataAtCellA2!E34="","",InsertDataAtCellA2!E34)</f>
        <v>Task0 (UnityEngine.Material)</v>
      </c>
      <c r="F34" s="33" t="str">
        <f>IF(InsertDataAtCellA2!$W34="REAC",InsertDataAtCellA2!W34,(IF(InsertDataAtCellA2!$F34="REAC",InsertDataAtCellA2!F34,"")))</f>
        <v/>
      </c>
      <c r="G34" s="33" t="str">
        <f>IF(InsertDataAtCellA2!$W34="REAC",InsertDataAtCellA2!X34,(IF(InsertDataAtCellA2!$F34="REAC",InsertDataAtCellA2!G34,"")))</f>
        <v/>
      </c>
      <c r="H34" s="33" t="str">
        <f>IF(InsertDataAtCellA2!$W34="REAC",InsertDataAtCellA2!Y34,(IF(InsertDataAtCellA2!$F34="REAC",InsertDataAtCellA2!H34,"")))</f>
        <v/>
      </c>
      <c r="I34" s="33" t="str">
        <f>IF(InsertDataAtCellA2!$W34="REAC",InsertDataAtCellA2!Z34,(IF(InsertDataAtCellA2!$F34="REAC",InsertDataAtCellA2!I34,"")))</f>
        <v/>
      </c>
      <c r="J34" s="33" t="str">
        <f>IF(InsertDataAtCellA2!K34="","",InsertDataAtCellA2!K34)</f>
        <v/>
      </c>
      <c r="K34" s="33" t="str">
        <f>IF(InsertDataAtCellA2!L34="","",InsertDataAtCellA2!L34)</f>
        <v/>
      </c>
      <c r="L34" s="33" t="str">
        <f>IF(InsertDataAtCellA2!M34="","",InsertDataAtCellA2!M34)</f>
        <v/>
      </c>
      <c r="M34" s="33" t="str">
        <f>IF(InsertDataAtCellA2!N34="","",InsertDataAtCellA2!N34)</f>
        <v/>
      </c>
      <c r="N34" s="33" t="str">
        <f>IF(InsertDataAtCellA2!O34="","",InsertDataAtCellA2!O34)</f>
        <v/>
      </c>
      <c r="O34" s="33" t="str">
        <f>IF(InsertDataAtCellA2!P34="","",InsertDataAtCellA2!P34)</f>
        <v/>
      </c>
      <c r="P34" s="33" t="str">
        <f>IF(InsertDataAtCellA2!Q34="","",InsertDataAtCellA2!Q34)</f>
        <v/>
      </c>
      <c r="Q34" s="33" t="str">
        <f>IF(InsertDataAtCellA2!R34="","",InsertDataAtCellA2!R34)</f>
        <v/>
      </c>
      <c r="R34" s="33" t="str">
        <f>IF(InsertDataAtCellA2!S34="","",InsertDataAtCellA2!S34)</f>
        <v/>
      </c>
      <c r="S34" s="33" t="str">
        <f>IF(InsertDataAtCellA2!T34="","",InsertDataAtCellA2!T34)</f>
        <v/>
      </c>
      <c r="T34" s="33" t="str">
        <f>IF(InsertDataAtCellA2!U34="","",InsertDataAtCellA2!U34)</f>
        <v/>
      </c>
      <c r="U34" s="33" t="str">
        <f>IF(InsertDataAtCellA2!V34="","",InsertDataAtCellA2!V34)</f>
        <v/>
      </c>
      <c r="V34" s="33" t="str">
        <f>IF(InsertDataAtCellA2!W34="","",InsertDataAtCellA2!W34)</f>
        <v/>
      </c>
      <c r="W34" s="33" t="str">
        <f>IF(InsertDataAtCellA2!X34="","",InsertDataAtCellA2!X34)</f>
        <v/>
      </c>
      <c r="X34" s="33" t="str">
        <f>IF(InsertDataAtCellA2!Y34="","",InsertDataAtCellA2!Y34)</f>
        <v/>
      </c>
      <c r="Y34" s="33" t="str">
        <f>IF(InsertDataAtCellA2!Z34="","",InsertDataAtCellA2!Z34)</f>
        <v/>
      </c>
      <c r="Z34" s="33" t="str">
        <f>IF(InsertDataAtCellA2!AA34="","",InsertDataAtCellA2!AA34)</f>
        <v/>
      </c>
      <c r="AA34" s="33" t="str">
        <f>IF(InsertDataAtCellA2!AB34="","",InsertDataAtCellA2!AB34)</f>
        <v/>
      </c>
      <c r="AB34" s="33" t="str">
        <f>IF(InsertDataAtCellA2!AC34="","",InsertDataAtCellA2!AC34)</f>
        <v/>
      </c>
      <c r="AC34" s="33" t="str">
        <f>IF(InsertDataAtCellA2!AD34="","",InsertDataAtCellA2!AD34)</f>
        <v/>
      </c>
      <c r="AD34" s="33" t="str">
        <f>IF(InsertDataAtCellA2!AE34="","",InsertDataAtCellA2!AE34)</f>
        <v/>
      </c>
      <c r="AE34" s="33" t="str">
        <f>IF(InsertDataAtCellA2!AF34="","",InsertDataAtCellA2!AF34)</f>
        <v/>
      </c>
      <c r="AF34" s="33" t="str">
        <f>IF(InsertDataAtCellA2!AG34="","",InsertDataAtCellA2!AG34)</f>
        <v/>
      </c>
    </row>
    <row r="35" spans="1:32" x14ac:dyDescent="0.35">
      <c r="A35" s="10">
        <f>IF(InsertDataAtCellA2!A35="","",InsertDataAtCellA2!A35)</f>
        <v>3</v>
      </c>
      <c r="B35" s="10" t="str">
        <f>IF(InsertDataAtCellA2!B35="","",InsertDataAtCellA2!B35)</f>
        <v>TaskstimOnset</v>
      </c>
      <c r="C35" s="10">
        <f>IF(InsertDataAtCellA2!C35="","",InsertDataAtCellA2!C35)</f>
        <v>15.835140000000001</v>
      </c>
      <c r="D35" s="10" t="str">
        <f>IF(InsertDataAtCellA2!D35="","",InsertDataAtCellA2!D35)</f>
        <v>showing</v>
      </c>
      <c r="E35" s="10" t="str">
        <f>IF(InsertDataAtCellA2!E35="","",InsertDataAtCellA2!E35)</f>
        <v>Task0 (UnityEngine.Material)</v>
      </c>
      <c r="F35" s="10" t="str">
        <f>IF(InsertDataAtCellA2!$W35="REAC",InsertDataAtCellA2!W35,(IF(InsertDataAtCellA2!$F35="REAC",InsertDataAtCellA2!F35,"")))</f>
        <v/>
      </c>
      <c r="G35" s="10" t="str">
        <f>IF(InsertDataAtCellA2!$W35="REAC",InsertDataAtCellA2!X35,(IF(InsertDataAtCellA2!$F35="REAC",InsertDataAtCellA2!G35,"")))</f>
        <v/>
      </c>
      <c r="H35" s="10" t="str">
        <f>IF(InsertDataAtCellA2!$W35="REAC",InsertDataAtCellA2!Y35,(IF(InsertDataAtCellA2!$F35="REAC",InsertDataAtCellA2!H35,"")))</f>
        <v/>
      </c>
      <c r="I35" s="10" t="str">
        <f>IF(InsertDataAtCellA2!$W35="REAC",InsertDataAtCellA2!Z35,(IF(InsertDataAtCellA2!$F35="REAC",InsertDataAtCellA2!I35,"")))</f>
        <v/>
      </c>
      <c r="J35" s="10" t="str">
        <f>IF(InsertDataAtCellA2!K35="","",InsertDataAtCellA2!K35)</f>
        <v/>
      </c>
      <c r="K35" s="10" t="str">
        <f>IF(InsertDataAtCellA2!L35="","",InsertDataAtCellA2!L35)</f>
        <v/>
      </c>
      <c r="L35" s="10" t="str">
        <f>IF(InsertDataAtCellA2!M35="","",InsertDataAtCellA2!M35)</f>
        <v/>
      </c>
      <c r="M35" s="10" t="str">
        <f>IF(InsertDataAtCellA2!N35="","",InsertDataAtCellA2!N35)</f>
        <v/>
      </c>
      <c r="N35" s="10" t="str">
        <f>IF(InsertDataAtCellA2!O35="","",InsertDataAtCellA2!O35)</f>
        <v/>
      </c>
      <c r="O35" s="10" t="str">
        <f>IF(InsertDataAtCellA2!P35="","",InsertDataAtCellA2!P35)</f>
        <v/>
      </c>
      <c r="P35" s="10" t="str">
        <f>IF(InsertDataAtCellA2!Q35="","",InsertDataAtCellA2!Q35)</f>
        <v/>
      </c>
      <c r="Q35" s="10" t="str">
        <f>IF(InsertDataAtCellA2!R35="","",InsertDataAtCellA2!R35)</f>
        <v/>
      </c>
      <c r="R35" s="10" t="str">
        <f>IF(InsertDataAtCellA2!S35="","",InsertDataAtCellA2!S35)</f>
        <v/>
      </c>
      <c r="S35" s="10" t="str">
        <f>IF(InsertDataAtCellA2!T35="","",InsertDataAtCellA2!T35)</f>
        <v/>
      </c>
      <c r="T35" s="10" t="str">
        <f>IF(InsertDataAtCellA2!U35="","",InsertDataAtCellA2!U35)</f>
        <v/>
      </c>
      <c r="U35" s="10" t="str">
        <f>IF(InsertDataAtCellA2!V35="","",InsertDataAtCellA2!V35)</f>
        <v/>
      </c>
      <c r="V35" s="10" t="str">
        <f>IF(InsertDataAtCellA2!W35="","",InsertDataAtCellA2!W35)</f>
        <v/>
      </c>
      <c r="W35" s="10" t="str">
        <f>IF(InsertDataAtCellA2!X35="","",InsertDataAtCellA2!X35)</f>
        <v/>
      </c>
      <c r="X35" s="10" t="str">
        <f>IF(InsertDataAtCellA2!Y35="","",InsertDataAtCellA2!Y35)</f>
        <v/>
      </c>
      <c r="Y35" s="10" t="str">
        <f>IF(InsertDataAtCellA2!Z35="","",InsertDataAtCellA2!Z35)</f>
        <v/>
      </c>
      <c r="Z35" s="10" t="str">
        <f>IF(InsertDataAtCellA2!AA35="","",InsertDataAtCellA2!AA35)</f>
        <v/>
      </c>
      <c r="AA35" s="10" t="str">
        <f>IF(InsertDataAtCellA2!AB35="","",InsertDataAtCellA2!AB35)</f>
        <v/>
      </c>
      <c r="AB35" s="10" t="str">
        <f>IF(InsertDataAtCellA2!AC35="","",InsertDataAtCellA2!AC35)</f>
        <v/>
      </c>
      <c r="AC35" s="10" t="str">
        <f>IF(InsertDataAtCellA2!AD35="","",InsertDataAtCellA2!AD35)</f>
        <v/>
      </c>
      <c r="AD35" s="10" t="str">
        <f>IF(InsertDataAtCellA2!AE35="","",InsertDataAtCellA2!AE35)</f>
        <v/>
      </c>
      <c r="AE35" s="10" t="str">
        <f>IF(InsertDataAtCellA2!AF35="","",InsertDataAtCellA2!AF35)</f>
        <v/>
      </c>
      <c r="AF35" s="10" t="str">
        <f>IF(InsertDataAtCellA2!AG35="","",InsertDataAtCellA2!AG35)</f>
        <v/>
      </c>
    </row>
    <row r="36" spans="1:32" x14ac:dyDescent="0.35">
      <c r="A36" s="33">
        <f>IF(InsertDataAtCellA2!A36="","",InsertDataAtCellA2!A36)</f>
        <v>3</v>
      </c>
      <c r="B36" s="33" t="str">
        <f>IF(InsertDataAtCellA2!B36="","",InsertDataAtCellA2!B36)</f>
        <v>Got Task A1 at</v>
      </c>
      <c r="C36" s="33">
        <f>IF(InsertDataAtCellA2!C36="","",InsertDataAtCellA2!C36)</f>
        <v>16.851179999999999</v>
      </c>
      <c r="D36" s="33" t="str">
        <f>IF(InsertDataAtCellA2!D36="","",InsertDataAtCellA2!D36)</f>
        <v>showing</v>
      </c>
      <c r="E36" s="33" t="str">
        <f>IF(InsertDataAtCellA2!E36="","",InsertDataAtCellA2!E36)</f>
        <v>TaskB (UnityEngine.Material)</v>
      </c>
      <c r="F36" s="33" t="str">
        <f>IF(InsertDataAtCellA2!$W36="REAC",InsertDataAtCellA2!W36,(IF(InsertDataAtCellA2!$F36="REAC",InsertDataAtCellA2!F36,"")))</f>
        <v/>
      </c>
      <c r="G36" s="33" t="str">
        <f>IF(InsertDataAtCellA2!$W36="REAC",InsertDataAtCellA2!X36,(IF(InsertDataAtCellA2!$F36="REAC",InsertDataAtCellA2!G36,"")))</f>
        <v/>
      </c>
      <c r="H36" s="33" t="str">
        <f>IF(InsertDataAtCellA2!$W36="REAC",InsertDataAtCellA2!Y36,(IF(InsertDataAtCellA2!$F36="REAC",InsertDataAtCellA2!H36,"")))</f>
        <v/>
      </c>
      <c r="I36" s="33" t="str">
        <f>IF(InsertDataAtCellA2!$W36="REAC",InsertDataAtCellA2!Z36,(IF(InsertDataAtCellA2!$F36="REAC",InsertDataAtCellA2!I36,"")))</f>
        <v/>
      </c>
      <c r="J36" s="33" t="str">
        <f>IF(InsertDataAtCellA2!K36="","",InsertDataAtCellA2!K36)</f>
        <v/>
      </c>
      <c r="K36" s="33" t="str">
        <f>IF(InsertDataAtCellA2!L36="","",InsertDataAtCellA2!L36)</f>
        <v/>
      </c>
      <c r="L36" s="33" t="str">
        <f>IF(InsertDataAtCellA2!M36="","",InsertDataAtCellA2!M36)</f>
        <v/>
      </c>
      <c r="M36" s="33" t="str">
        <f>IF(InsertDataAtCellA2!N36="","",InsertDataAtCellA2!N36)</f>
        <v/>
      </c>
      <c r="N36" s="33" t="str">
        <f>IF(InsertDataAtCellA2!O36="","",InsertDataAtCellA2!O36)</f>
        <v/>
      </c>
      <c r="O36" s="33" t="str">
        <f>IF(InsertDataAtCellA2!P36="","",InsertDataAtCellA2!P36)</f>
        <v/>
      </c>
      <c r="P36" s="33" t="str">
        <f>IF(InsertDataAtCellA2!Q36="","",InsertDataAtCellA2!Q36)</f>
        <v/>
      </c>
      <c r="Q36" s="33" t="str">
        <f>IF(InsertDataAtCellA2!R36="","",InsertDataAtCellA2!R36)</f>
        <v/>
      </c>
      <c r="R36" s="33" t="str">
        <f>IF(InsertDataAtCellA2!S36="","",InsertDataAtCellA2!S36)</f>
        <v/>
      </c>
      <c r="S36" s="33" t="str">
        <f>IF(InsertDataAtCellA2!T36="","",InsertDataAtCellA2!T36)</f>
        <v/>
      </c>
      <c r="T36" s="33" t="str">
        <f>IF(InsertDataAtCellA2!U36="","",InsertDataAtCellA2!U36)</f>
        <v/>
      </c>
      <c r="U36" s="33" t="str">
        <f>IF(InsertDataAtCellA2!V36="","",InsertDataAtCellA2!V36)</f>
        <v/>
      </c>
      <c r="V36" s="33" t="str">
        <f>IF(InsertDataAtCellA2!W36="","",InsertDataAtCellA2!W36)</f>
        <v/>
      </c>
      <c r="W36" s="33" t="str">
        <f>IF(InsertDataAtCellA2!X36="","",InsertDataAtCellA2!X36)</f>
        <v/>
      </c>
      <c r="X36" s="33" t="str">
        <f>IF(InsertDataAtCellA2!Y36="","",InsertDataAtCellA2!Y36)</f>
        <v/>
      </c>
      <c r="Y36" s="33" t="str">
        <f>IF(InsertDataAtCellA2!Z36="","",InsertDataAtCellA2!Z36)</f>
        <v/>
      </c>
      <c r="Z36" s="33" t="str">
        <f>IF(InsertDataAtCellA2!AA36="","",InsertDataAtCellA2!AA36)</f>
        <v/>
      </c>
      <c r="AA36" s="33" t="str">
        <f>IF(InsertDataAtCellA2!AB36="","",InsertDataAtCellA2!AB36)</f>
        <v/>
      </c>
      <c r="AB36" s="33" t="str">
        <f>IF(InsertDataAtCellA2!AC36="","",InsertDataAtCellA2!AC36)</f>
        <v/>
      </c>
      <c r="AC36" s="33" t="str">
        <f>IF(InsertDataAtCellA2!AD36="","",InsertDataAtCellA2!AD36)</f>
        <v/>
      </c>
      <c r="AD36" s="33" t="str">
        <f>IF(InsertDataAtCellA2!AE36="","",InsertDataAtCellA2!AE36)</f>
        <v/>
      </c>
      <c r="AE36" s="33" t="str">
        <f>IF(InsertDataAtCellA2!AF36="","",InsertDataAtCellA2!AF36)</f>
        <v/>
      </c>
      <c r="AF36" s="33" t="str">
        <f>IF(InsertDataAtCellA2!AG36="","",InsertDataAtCellA2!AG36)</f>
        <v/>
      </c>
    </row>
    <row r="37" spans="1:32" x14ac:dyDescent="0.35">
      <c r="A37" s="10">
        <f>IF(InsertDataAtCellA2!A37="","",InsertDataAtCellA2!A37)</f>
        <v>3</v>
      </c>
      <c r="B37" s="10" t="str">
        <f>IF(InsertDataAtCellA2!B37="","",InsertDataAtCellA2!B37)</f>
        <v>TaskstimOffset</v>
      </c>
      <c r="C37" s="10">
        <f>IF(InsertDataAtCellA2!C37="","",InsertDataAtCellA2!C37)</f>
        <v>16.851179999999999</v>
      </c>
      <c r="D37" s="10" t="str">
        <f>IF(InsertDataAtCellA2!D37="","",InsertDataAtCellA2!D37)</f>
        <v>showing</v>
      </c>
      <c r="E37" s="10" t="str">
        <f>IF(InsertDataAtCellA2!E37="","",InsertDataAtCellA2!E37)</f>
        <v>TaskB (UnityEngine.Material)</v>
      </c>
      <c r="F37" s="10" t="str">
        <f>IF(InsertDataAtCellA2!$W37="REAC",InsertDataAtCellA2!W37,(IF(InsertDataAtCellA2!$F37="REAC",InsertDataAtCellA2!F37,"")))</f>
        <v/>
      </c>
      <c r="G37" s="10" t="str">
        <f>IF(InsertDataAtCellA2!$W37="REAC",InsertDataAtCellA2!X37,(IF(InsertDataAtCellA2!$F37="REAC",InsertDataAtCellA2!G37,"")))</f>
        <v/>
      </c>
      <c r="H37" s="10" t="str">
        <f>IF(InsertDataAtCellA2!$W37="REAC",InsertDataAtCellA2!Y37,(IF(InsertDataAtCellA2!$F37="REAC",InsertDataAtCellA2!H37,"")))</f>
        <v/>
      </c>
      <c r="I37" s="10" t="str">
        <f>IF(InsertDataAtCellA2!$W37="REAC",InsertDataAtCellA2!Z37,(IF(InsertDataAtCellA2!$F37="REAC",InsertDataAtCellA2!I37,"")))</f>
        <v/>
      </c>
      <c r="J37" s="10" t="str">
        <f>IF(InsertDataAtCellA2!K37="","",InsertDataAtCellA2!K37)</f>
        <v/>
      </c>
      <c r="K37" s="10" t="str">
        <f>IF(InsertDataAtCellA2!L37="","",InsertDataAtCellA2!L37)</f>
        <v/>
      </c>
      <c r="L37" s="10" t="str">
        <f>IF(InsertDataAtCellA2!M37="","",InsertDataAtCellA2!M37)</f>
        <v/>
      </c>
      <c r="M37" s="10" t="str">
        <f>IF(InsertDataAtCellA2!N37="","",InsertDataAtCellA2!N37)</f>
        <v/>
      </c>
      <c r="N37" s="10" t="str">
        <f>IF(InsertDataAtCellA2!O37="","",InsertDataAtCellA2!O37)</f>
        <v/>
      </c>
      <c r="O37" s="10" t="str">
        <f>IF(InsertDataAtCellA2!P37="","",InsertDataAtCellA2!P37)</f>
        <v/>
      </c>
      <c r="P37" s="10" t="str">
        <f>IF(InsertDataAtCellA2!Q37="","",InsertDataAtCellA2!Q37)</f>
        <v/>
      </c>
      <c r="Q37" s="10" t="str">
        <f>IF(InsertDataAtCellA2!R37="","",InsertDataAtCellA2!R37)</f>
        <v/>
      </c>
      <c r="R37" s="10" t="str">
        <f>IF(InsertDataAtCellA2!S37="","",InsertDataAtCellA2!S37)</f>
        <v/>
      </c>
      <c r="S37" s="10" t="str">
        <f>IF(InsertDataAtCellA2!T37="","",InsertDataAtCellA2!T37)</f>
        <v/>
      </c>
      <c r="T37" s="10" t="str">
        <f>IF(InsertDataAtCellA2!U37="","",InsertDataAtCellA2!U37)</f>
        <v/>
      </c>
      <c r="U37" s="10" t="str">
        <f>IF(InsertDataAtCellA2!V37="","",InsertDataAtCellA2!V37)</f>
        <v/>
      </c>
      <c r="V37" s="10" t="str">
        <f>IF(InsertDataAtCellA2!W37="","",InsertDataAtCellA2!W37)</f>
        <v/>
      </c>
      <c r="W37" s="10" t="str">
        <f>IF(InsertDataAtCellA2!X37="","",InsertDataAtCellA2!X37)</f>
        <v/>
      </c>
      <c r="X37" s="10" t="str">
        <f>IF(InsertDataAtCellA2!Y37="","",InsertDataAtCellA2!Y37)</f>
        <v/>
      </c>
      <c r="Y37" s="10" t="str">
        <f>IF(InsertDataAtCellA2!Z37="","",InsertDataAtCellA2!Z37)</f>
        <v/>
      </c>
      <c r="Z37" s="10" t="str">
        <f>IF(InsertDataAtCellA2!AA37="","",InsertDataAtCellA2!AA37)</f>
        <v/>
      </c>
      <c r="AA37" s="10" t="str">
        <f>IF(InsertDataAtCellA2!AB37="","",InsertDataAtCellA2!AB37)</f>
        <v/>
      </c>
      <c r="AB37" s="10" t="str">
        <f>IF(InsertDataAtCellA2!AC37="","",InsertDataAtCellA2!AC37)</f>
        <v/>
      </c>
      <c r="AC37" s="10" t="str">
        <f>IF(InsertDataAtCellA2!AD37="","",InsertDataAtCellA2!AD37)</f>
        <v/>
      </c>
      <c r="AD37" s="10" t="str">
        <f>IF(InsertDataAtCellA2!AE37="","",InsertDataAtCellA2!AE37)</f>
        <v/>
      </c>
      <c r="AE37" s="10" t="str">
        <f>IF(InsertDataAtCellA2!AF37="","",InsertDataAtCellA2!AF37)</f>
        <v/>
      </c>
      <c r="AF37" s="10" t="str">
        <f>IF(InsertDataAtCellA2!AG37="","",InsertDataAtCellA2!AG37)</f>
        <v/>
      </c>
    </row>
    <row r="38" spans="1:32" x14ac:dyDescent="0.35">
      <c r="A38" s="33">
        <f>IF(InsertDataAtCellA2!A38="","",InsertDataAtCellA2!A38)</f>
        <v>3</v>
      </c>
      <c r="B38" s="33" t="str">
        <f>IF(InsertDataAtCellA2!B38="","",InsertDataAtCellA2!B38)</f>
        <v>TaskstimOffset</v>
      </c>
      <c r="C38" s="33">
        <f>IF(InsertDataAtCellA2!C38="","",InsertDataAtCellA2!C38)</f>
        <v>16.851179999999999</v>
      </c>
      <c r="D38" s="33" t="str">
        <f>IF(InsertDataAtCellA2!D38="","",InsertDataAtCellA2!D38)</f>
        <v>showing</v>
      </c>
      <c r="E38" s="33" t="str">
        <f>IF(InsertDataAtCellA2!E38="","",InsertDataAtCellA2!E38)</f>
        <v>TaskB (UnityEngine.Material)</v>
      </c>
      <c r="F38" s="33" t="str">
        <f>IF(InsertDataAtCellA2!$W38="REAC",InsertDataAtCellA2!W38,(IF(InsertDataAtCellA2!$F38="REAC",InsertDataAtCellA2!F38,"")))</f>
        <v/>
      </c>
      <c r="G38" s="33" t="str">
        <f>IF(InsertDataAtCellA2!$W38="REAC",InsertDataAtCellA2!X38,(IF(InsertDataAtCellA2!$F38="REAC",InsertDataAtCellA2!G38,"")))</f>
        <v/>
      </c>
      <c r="H38" s="33" t="str">
        <f>IF(InsertDataAtCellA2!$W38="REAC",InsertDataAtCellA2!Y38,(IF(InsertDataAtCellA2!$F38="REAC",InsertDataAtCellA2!H38,"")))</f>
        <v/>
      </c>
      <c r="I38" s="33" t="str">
        <f>IF(InsertDataAtCellA2!$W38="REAC",InsertDataAtCellA2!Z38,(IF(InsertDataAtCellA2!$F38="REAC",InsertDataAtCellA2!I38,"")))</f>
        <v/>
      </c>
      <c r="J38" s="33" t="str">
        <f>IF(InsertDataAtCellA2!K38="","",InsertDataAtCellA2!K38)</f>
        <v/>
      </c>
      <c r="K38" s="33" t="str">
        <f>IF(InsertDataAtCellA2!L38="","",InsertDataAtCellA2!L38)</f>
        <v/>
      </c>
      <c r="L38" s="33" t="str">
        <f>IF(InsertDataAtCellA2!M38="","",InsertDataAtCellA2!M38)</f>
        <v/>
      </c>
      <c r="M38" s="33" t="str">
        <f>IF(InsertDataAtCellA2!N38="","",InsertDataAtCellA2!N38)</f>
        <v/>
      </c>
      <c r="N38" s="33" t="str">
        <f>IF(InsertDataAtCellA2!O38="","",InsertDataAtCellA2!O38)</f>
        <v/>
      </c>
      <c r="O38" s="33" t="str">
        <f>IF(InsertDataAtCellA2!P38="","",InsertDataAtCellA2!P38)</f>
        <v/>
      </c>
      <c r="P38" s="33" t="str">
        <f>IF(InsertDataAtCellA2!Q38="","",InsertDataAtCellA2!Q38)</f>
        <v/>
      </c>
      <c r="Q38" s="33" t="str">
        <f>IF(InsertDataAtCellA2!R38="","",InsertDataAtCellA2!R38)</f>
        <v/>
      </c>
      <c r="R38" s="33" t="str">
        <f>IF(InsertDataAtCellA2!S38="","",InsertDataAtCellA2!S38)</f>
        <v/>
      </c>
      <c r="S38" s="33" t="str">
        <f>IF(InsertDataAtCellA2!T38="","",InsertDataAtCellA2!T38)</f>
        <v/>
      </c>
      <c r="T38" s="33" t="str">
        <f>IF(InsertDataAtCellA2!U38="","",InsertDataAtCellA2!U38)</f>
        <v/>
      </c>
      <c r="U38" s="33" t="str">
        <f>IF(InsertDataAtCellA2!V38="","",InsertDataAtCellA2!V38)</f>
        <v/>
      </c>
      <c r="V38" s="33" t="str">
        <f>IF(InsertDataAtCellA2!W38="","",InsertDataAtCellA2!W38)</f>
        <v/>
      </c>
      <c r="W38" s="33" t="str">
        <f>IF(InsertDataAtCellA2!X38="","",InsertDataAtCellA2!X38)</f>
        <v/>
      </c>
      <c r="X38" s="33" t="str">
        <f>IF(InsertDataAtCellA2!Y38="","",InsertDataAtCellA2!Y38)</f>
        <v/>
      </c>
      <c r="Y38" s="33" t="str">
        <f>IF(InsertDataAtCellA2!Z38="","",InsertDataAtCellA2!Z38)</f>
        <v/>
      </c>
      <c r="Z38" s="33" t="str">
        <f>IF(InsertDataAtCellA2!AA38="","",InsertDataAtCellA2!AA38)</f>
        <v/>
      </c>
      <c r="AA38" s="33" t="str">
        <f>IF(InsertDataAtCellA2!AB38="","",InsertDataAtCellA2!AB38)</f>
        <v/>
      </c>
      <c r="AB38" s="33" t="str">
        <f>IF(InsertDataAtCellA2!AC38="","",InsertDataAtCellA2!AC38)</f>
        <v/>
      </c>
      <c r="AC38" s="33" t="str">
        <f>IF(InsertDataAtCellA2!AD38="","",InsertDataAtCellA2!AD38)</f>
        <v/>
      </c>
      <c r="AD38" s="33" t="str">
        <f>IF(InsertDataAtCellA2!AE38="","",InsertDataAtCellA2!AE38)</f>
        <v/>
      </c>
      <c r="AE38" s="33" t="str">
        <f>IF(InsertDataAtCellA2!AF38="","",InsertDataAtCellA2!AF38)</f>
        <v/>
      </c>
      <c r="AF38" s="33" t="str">
        <f>IF(InsertDataAtCellA2!AG38="","",InsertDataAtCellA2!AG38)</f>
        <v/>
      </c>
    </row>
    <row r="39" spans="1:32" x14ac:dyDescent="0.35">
      <c r="A39" s="10">
        <f>IF(InsertDataAtCellA2!A39="","",InsertDataAtCellA2!A39)</f>
        <v>4</v>
      </c>
      <c r="B39" s="10" t="str">
        <f>IF(InsertDataAtCellA2!B39="","",InsertDataAtCellA2!B39)</f>
        <v xml:space="preserve">Got Task 0 at </v>
      </c>
      <c r="C39" s="10">
        <f>IF(InsertDataAtCellA2!C39="","",InsertDataAtCellA2!C39)</f>
        <v>17.85333</v>
      </c>
      <c r="D39" s="10" t="str">
        <f>IF(InsertDataAtCellA2!D39="","",InsertDataAtCellA2!D39)</f>
        <v>showing</v>
      </c>
      <c r="E39" s="10" t="str">
        <f>IF(InsertDataAtCellA2!E39="","",InsertDataAtCellA2!E39)</f>
        <v>Task0 (UnityEngine.Material)</v>
      </c>
      <c r="F39" s="10" t="str">
        <f>IF(InsertDataAtCellA2!$W39="REAC",InsertDataAtCellA2!W39,(IF(InsertDataAtCellA2!$F39="REAC",InsertDataAtCellA2!F39,"")))</f>
        <v/>
      </c>
      <c r="G39" s="10" t="str">
        <f>IF(InsertDataAtCellA2!$W39="REAC",InsertDataAtCellA2!X39,(IF(InsertDataAtCellA2!$F39="REAC",InsertDataAtCellA2!G39,"")))</f>
        <v/>
      </c>
      <c r="H39" s="10" t="str">
        <f>IF(InsertDataAtCellA2!$W39="REAC",InsertDataAtCellA2!Y39,(IF(InsertDataAtCellA2!$F39="REAC",InsertDataAtCellA2!H39,"")))</f>
        <v/>
      </c>
      <c r="I39" s="10" t="str">
        <f>IF(InsertDataAtCellA2!$W39="REAC",InsertDataAtCellA2!Z39,(IF(InsertDataAtCellA2!$F39="REAC",InsertDataAtCellA2!I39,"")))</f>
        <v/>
      </c>
      <c r="J39" s="10" t="str">
        <f>IF(InsertDataAtCellA2!K39="","",InsertDataAtCellA2!K39)</f>
        <v/>
      </c>
      <c r="K39" s="10" t="str">
        <f>IF(InsertDataAtCellA2!L39="","",InsertDataAtCellA2!L39)</f>
        <v/>
      </c>
      <c r="L39" s="10" t="str">
        <f>IF(InsertDataAtCellA2!M39="","",InsertDataAtCellA2!M39)</f>
        <v/>
      </c>
      <c r="M39" s="10" t="str">
        <f>IF(InsertDataAtCellA2!N39="","",InsertDataAtCellA2!N39)</f>
        <v/>
      </c>
      <c r="N39" s="10" t="str">
        <f>IF(InsertDataAtCellA2!O39="","",InsertDataAtCellA2!O39)</f>
        <v/>
      </c>
      <c r="O39" s="10" t="str">
        <f>IF(InsertDataAtCellA2!P39="","",InsertDataAtCellA2!P39)</f>
        <v/>
      </c>
      <c r="P39" s="10" t="str">
        <f>IF(InsertDataAtCellA2!Q39="","",InsertDataAtCellA2!Q39)</f>
        <v/>
      </c>
      <c r="Q39" s="10" t="str">
        <f>IF(InsertDataAtCellA2!R39="","",InsertDataAtCellA2!R39)</f>
        <v/>
      </c>
      <c r="R39" s="10" t="str">
        <f>IF(InsertDataAtCellA2!S39="","",InsertDataAtCellA2!S39)</f>
        <v/>
      </c>
      <c r="S39" s="10" t="str">
        <f>IF(InsertDataAtCellA2!T39="","",InsertDataAtCellA2!T39)</f>
        <v/>
      </c>
      <c r="T39" s="10" t="str">
        <f>IF(InsertDataAtCellA2!U39="","",InsertDataAtCellA2!U39)</f>
        <v/>
      </c>
      <c r="U39" s="10" t="str">
        <f>IF(InsertDataAtCellA2!V39="","",InsertDataAtCellA2!V39)</f>
        <v/>
      </c>
      <c r="V39" s="10" t="str">
        <f>IF(InsertDataAtCellA2!W39="","",InsertDataAtCellA2!W39)</f>
        <v/>
      </c>
      <c r="W39" s="10" t="str">
        <f>IF(InsertDataAtCellA2!X39="","",InsertDataAtCellA2!X39)</f>
        <v/>
      </c>
      <c r="X39" s="10" t="str">
        <f>IF(InsertDataAtCellA2!Y39="","",InsertDataAtCellA2!Y39)</f>
        <v/>
      </c>
      <c r="Y39" s="10" t="str">
        <f>IF(InsertDataAtCellA2!Z39="","",InsertDataAtCellA2!Z39)</f>
        <v/>
      </c>
      <c r="Z39" s="10" t="str">
        <f>IF(InsertDataAtCellA2!AA39="","",InsertDataAtCellA2!AA39)</f>
        <v/>
      </c>
      <c r="AA39" s="10" t="str">
        <f>IF(InsertDataAtCellA2!AB39="","",InsertDataAtCellA2!AB39)</f>
        <v/>
      </c>
      <c r="AB39" s="10" t="str">
        <f>IF(InsertDataAtCellA2!AC39="","",InsertDataAtCellA2!AC39)</f>
        <v/>
      </c>
      <c r="AC39" s="10" t="str">
        <f>IF(InsertDataAtCellA2!AD39="","",InsertDataAtCellA2!AD39)</f>
        <v/>
      </c>
      <c r="AD39" s="10" t="str">
        <f>IF(InsertDataAtCellA2!AE39="","",InsertDataAtCellA2!AE39)</f>
        <v/>
      </c>
      <c r="AE39" s="10" t="str">
        <f>IF(InsertDataAtCellA2!AF39="","",InsertDataAtCellA2!AF39)</f>
        <v/>
      </c>
      <c r="AF39" s="10" t="str">
        <f>IF(InsertDataAtCellA2!AG39="","",InsertDataAtCellA2!AG39)</f>
        <v/>
      </c>
    </row>
    <row r="40" spans="1:32" x14ac:dyDescent="0.35">
      <c r="A40" s="33">
        <f>IF(InsertDataAtCellA2!A40="","",InsertDataAtCellA2!A40)</f>
        <v>4</v>
      </c>
      <c r="B40" s="33" t="str">
        <f>IF(InsertDataAtCellA2!B40="","",InsertDataAtCellA2!B40)</f>
        <v>TaskstimOnset</v>
      </c>
      <c r="C40" s="33">
        <f>IF(InsertDataAtCellA2!C40="","",InsertDataAtCellA2!C40)</f>
        <v>17.85333</v>
      </c>
      <c r="D40" s="33" t="str">
        <f>IF(InsertDataAtCellA2!D40="","",InsertDataAtCellA2!D40)</f>
        <v>showing</v>
      </c>
      <c r="E40" s="33" t="str">
        <f>IF(InsertDataAtCellA2!E40="","",InsertDataAtCellA2!E40)</f>
        <v>Task0 (UnityEngine.Material)</v>
      </c>
      <c r="F40" s="33" t="str">
        <f>IF(InsertDataAtCellA2!$W40="REAC",InsertDataAtCellA2!W40,(IF(InsertDataAtCellA2!$F40="REAC",InsertDataAtCellA2!F40,"")))</f>
        <v/>
      </c>
      <c r="G40" s="33" t="str">
        <f>IF(InsertDataAtCellA2!$W40="REAC",InsertDataAtCellA2!X40,(IF(InsertDataAtCellA2!$F40="REAC",InsertDataAtCellA2!G40,"")))</f>
        <v/>
      </c>
      <c r="H40" s="33" t="str">
        <f>IF(InsertDataAtCellA2!$W40="REAC",InsertDataAtCellA2!Y40,(IF(InsertDataAtCellA2!$F40="REAC",InsertDataAtCellA2!H40,"")))</f>
        <v/>
      </c>
      <c r="I40" s="33" t="str">
        <f>IF(InsertDataAtCellA2!$W40="REAC",InsertDataAtCellA2!Z40,(IF(InsertDataAtCellA2!$F40="REAC",InsertDataAtCellA2!I40,"")))</f>
        <v/>
      </c>
      <c r="J40" s="33" t="str">
        <f>IF(InsertDataAtCellA2!K40="","",InsertDataAtCellA2!K40)</f>
        <v/>
      </c>
      <c r="K40" s="33" t="str">
        <f>IF(InsertDataAtCellA2!L40="","",InsertDataAtCellA2!L40)</f>
        <v/>
      </c>
      <c r="L40" s="33" t="str">
        <f>IF(InsertDataAtCellA2!M40="","",InsertDataAtCellA2!M40)</f>
        <v/>
      </c>
      <c r="M40" s="33" t="str">
        <f>IF(InsertDataAtCellA2!N40="","",InsertDataAtCellA2!N40)</f>
        <v/>
      </c>
      <c r="N40" s="33" t="str">
        <f>IF(InsertDataAtCellA2!O40="","",InsertDataAtCellA2!O40)</f>
        <v/>
      </c>
      <c r="O40" s="33" t="str">
        <f>IF(InsertDataAtCellA2!P40="","",InsertDataAtCellA2!P40)</f>
        <v/>
      </c>
      <c r="P40" s="33" t="str">
        <f>IF(InsertDataAtCellA2!Q40="","",InsertDataAtCellA2!Q40)</f>
        <v/>
      </c>
      <c r="Q40" s="33" t="str">
        <f>IF(InsertDataAtCellA2!R40="","",InsertDataAtCellA2!R40)</f>
        <v/>
      </c>
      <c r="R40" s="33" t="str">
        <f>IF(InsertDataAtCellA2!S40="","",InsertDataAtCellA2!S40)</f>
        <v/>
      </c>
      <c r="S40" s="33" t="str">
        <f>IF(InsertDataAtCellA2!T40="","",InsertDataAtCellA2!T40)</f>
        <v/>
      </c>
      <c r="T40" s="33" t="str">
        <f>IF(InsertDataAtCellA2!U40="","",InsertDataAtCellA2!U40)</f>
        <v/>
      </c>
      <c r="U40" s="33" t="str">
        <f>IF(InsertDataAtCellA2!V40="","",InsertDataAtCellA2!V40)</f>
        <v/>
      </c>
      <c r="V40" s="33" t="str">
        <f>IF(InsertDataAtCellA2!W40="","",InsertDataAtCellA2!W40)</f>
        <v/>
      </c>
      <c r="W40" s="33" t="str">
        <f>IF(InsertDataAtCellA2!X40="","",InsertDataAtCellA2!X40)</f>
        <v/>
      </c>
      <c r="X40" s="33" t="str">
        <f>IF(InsertDataAtCellA2!Y40="","",InsertDataAtCellA2!Y40)</f>
        <v/>
      </c>
      <c r="Y40" s="33" t="str">
        <f>IF(InsertDataAtCellA2!Z40="","",InsertDataAtCellA2!Z40)</f>
        <v/>
      </c>
      <c r="Z40" s="33" t="str">
        <f>IF(InsertDataAtCellA2!AA40="","",InsertDataAtCellA2!AA40)</f>
        <v/>
      </c>
      <c r="AA40" s="33" t="str">
        <f>IF(InsertDataAtCellA2!AB40="","",InsertDataAtCellA2!AB40)</f>
        <v/>
      </c>
      <c r="AB40" s="33" t="str">
        <f>IF(InsertDataAtCellA2!AC40="","",InsertDataAtCellA2!AC40)</f>
        <v/>
      </c>
      <c r="AC40" s="33" t="str">
        <f>IF(InsertDataAtCellA2!AD40="","",InsertDataAtCellA2!AD40)</f>
        <v/>
      </c>
      <c r="AD40" s="33" t="str">
        <f>IF(InsertDataAtCellA2!AE40="","",InsertDataAtCellA2!AE40)</f>
        <v/>
      </c>
      <c r="AE40" s="33" t="str">
        <f>IF(InsertDataAtCellA2!AF40="","",InsertDataAtCellA2!AF40)</f>
        <v/>
      </c>
      <c r="AF40" s="33" t="str">
        <f>IF(InsertDataAtCellA2!AG40="","",InsertDataAtCellA2!AG40)</f>
        <v/>
      </c>
    </row>
    <row r="41" spans="1:32" x14ac:dyDescent="0.35">
      <c r="A41" s="10">
        <f>IF(InsertDataAtCellA2!A41="","",InsertDataAtCellA2!A41)</f>
        <v>4</v>
      </c>
      <c r="B41" s="10" t="str">
        <f>IF(InsertDataAtCellA2!B41="","",InsertDataAtCellA2!B41)</f>
        <v>TaskstimOnset</v>
      </c>
      <c r="C41" s="10">
        <f>IF(InsertDataAtCellA2!C41="","",InsertDataAtCellA2!C41)</f>
        <v>17.85333</v>
      </c>
      <c r="D41" s="10" t="str">
        <f>IF(InsertDataAtCellA2!D41="","",InsertDataAtCellA2!D41)</f>
        <v>showing</v>
      </c>
      <c r="E41" s="10" t="str">
        <f>IF(InsertDataAtCellA2!E41="","",InsertDataAtCellA2!E41)</f>
        <v>Task0 (UnityEngine.Material)</v>
      </c>
      <c r="F41" s="10" t="str">
        <f>IF(InsertDataAtCellA2!$W41="REAC",InsertDataAtCellA2!W41,(IF(InsertDataAtCellA2!$F41="REAC",InsertDataAtCellA2!F41,"")))</f>
        <v/>
      </c>
      <c r="G41" s="10" t="str">
        <f>IF(InsertDataAtCellA2!$W41="REAC",InsertDataAtCellA2!X41,(IF(InsertDataAtCellA2!$F41="REAC",InsertDataAtCellA2!G41,"")))</f>
        <v/>
      </c>
      <c r="H41" s="10" t="str">
        <f>IF(InsertDataAtCellA2!$W41="REAC",InsertDataAtCellA2!Y41,(IF(InsertDataAtCellA2!$F41="REAC",InsertDataAtCellA2!H41,"")))</f>
        <v/>
      </c>
      <c r="I41" s="10" t="str">
        <f>IF(InsertDataAtCellA2!$W41="REAC",InsertDataAtCellA2!Z41,(IF(InsertDataAtCellA2!$F41="REAC",InsertDataAtCellA2!I41,"")))</f>
        <v/>
      </c>
      <c r="J41" s="10" t="str">
        <f>IF(InsertDataAtCellA2!K41="","",InsertDataAtCellA2!K41)</f>
        <v/>
      </c>
      <c r="K41" s="10" t="str">
        <f>IF(InsertDataAtCellA2!L41="","",InsertDataAtCellA2!L41)</f>
        <v/>
      </c>
      <c r="L41" s="10" t="str">
        <f>IF(InsertDataAtCellA2!M41="","",InsertDataAtCellA2!M41)</f>
        <v/>
      </c>
      <c r="M41" s="10" t="str">
        <f>IF(InsertDataAtCellA2!N41="","",InsertDataAtCellA2!N41)</f>
        <v/>
      </c>
      <c r="N41" s="10" t="str">
        <f>IF(InsertDataAtCellA2!O41="","",InsertDataAtCellA2!O41)</f>
        <v/>
      </c>
      <c r="O41" s="10" t="str">
        <f>IF(InsertDataAtCellA2!P41="","",InsertDataAtCellA2!P41)</f>
        <v/>
      </c>
      <c r="P41" s="10" t="str">
        <f>IF(InsertDataAtCellA2!Q41="","",InsertDataAtCellA2!Q41)</f>
        <v/>
      </c>
      <c r="Q41" s="10" t="str">
        <f>IF(InsertDataAtCellA2!R41="","",InsertDataAtCellA2!R41)</f>
        <v/>
      </c>
      <c r="R41" s="10" t="str">
        <f>IF(InsertDataAtCellA2!S41="","",InsertDataAtCellA2!S41)</f>
        <v/>
      </c>
      <c r="S41" s="10" t="str">
        <f>IF(InsertDataAtCellA2!T41="","",InsertDataAtCellA2!T41)</f>
        <v/>
      </c>
      <c r="T41" s="10" t="str">
        <f>IF(InsertDataAtCellA2!U41="","",InsertDataAtCellA2!U41)</f>
        <v/>
      </c>
      <c r="U41" s="10" t="str">
        <f>IF(InsertDataAtCellA2!V41="","",InsertDataAtCellA2!V41)</f>
        <v/>
      </c>
      <c r="V41" s="10" t="str">
        <f>IF(InsertDataAtCellA2!W41="","",InsertDataAtCellA2!W41)</f>
        <v/>
      </c>
      <c r="W41" s="10" t="str">
        <f>IF(InsertDataAtCellA2!X41="","",InsertDataAtCellA2!X41)</f>
        <v/>
      </c>
      <c r="X41" s="10" t="str">
        <f>IF(InsertDataAtCellA2!Y41="","",InsertDataAtCellA2!Y41)</f>
        <v/>
      </c>
      <c r="Y41" s="10" t="str">
        <f>IF(InsertDataAtCellA2!Z41="","",InsertDataAtCellA2!Z41)</f>
        <v/>
      </c>
      <c r="Z41" s="10" t="str">
        <f>IF(InsertDataAtCellA2!AA41="","",InsertDataAtCellA2!AA41)</f>
        <v/>
      </c>
      <c r="AA41" s="10" t="str">
        <f>IF(InsertDataAtCellA2!AB41="","",InsertDataAtCellA2!AB41)</f>
        <v/>
      </c>
      <c r="AB41" s="10" t="str">
        <f>IF(InsertDataAtCellA2!AC41="","",InsertDataAtCellA2!AC41)</f>
        <v/>
      </c>
      <c r="AC41" s="10" t="str">
        <f>IF(InsertDataAtCellA2!AD41="","",InsertDataAtCellA2!AD41)</f>
        <v/>
      </c>
      <c r="AD41" s="10" t="str">
        <f>IF(InsertDataAtCellA2!AE41="","",InsertDataAtCellA2!AE41)</f>
        <v/>
      </c>
      <c r="AE41" s="10" t="str">
        <f>IF(InsertDataAtCellA2!AF41="","",InsertDataAtCellA2!AF41)</f>
        <v/>
      </c>
      <c r="AF41" s="10" t="str">
        <f>IF(InsertDataAtCellA2!AG41="","",InsertDataAtCellA2!AG41)</f>
        <v/>
      </c>
    </row>
    <row r="42" spans="1:32" x14ac:dyDescent="0.35">
      <c r="A42" s="33">
        <f>IF(InsertDataAtCellA2!A42="","",InsertDataAtCellA2!A42)</f>
        <v>4</v>
      </c>
      <c r="B42" s="33" t="str">
        <f>IF(InsertDataAtCellA2!B42="","",InsertDataAtCellA2!B42)</f>
        <v>Got Task A1 at</v>
      </c>
      <c r="C42" s="33">
        <f>IF(InsertDataAtCellA2!C42="","",InsertDataAtCellA2!C42)</f>
        <v>18.854610000000001</v>
      </c>
      <c r="D42" s="33" t="str">
        <f>IF(InsertDataAtCellA2!D42="","",InsertDataAtCellA2!D42)</f>
        <v>showing</v>
      </c>
      <c r="E42" s="33" t="str">
        <f>IF(InsertDataAtCellA2!E42="","",InsertDataAtCellA2!E42)</f>
        <v>TaskB (UnityEngine.Material)</v>
      </c>
      <c r="F42" s="33" t="str">
        <f>IF(InsertDataAtCellA2!$W42="REAC",InsertDataAtCellA2!W42,(IF(InsertDataAtCellA2!$F42="REAC",InsertDataAtCellA2!F42,"")))</f>
        <v/>
      </c>
      <c r="G42" s="33" t="str">
        <f>IF(InsertDataAtCellA2!$W42="REAC",InsertDataAtCellA2!X42,(IF(InsertDataAtCellA2!$F42="REAC",InsertDataAtCellA2!G42,"")))</f>
        <v/>
      </c>
      <c r="H42" s="33" t="str">
        <f>IF(InsertDataAtCellA2!$W42="REAC",InsertDataAtCellA2!Y42,(IF(InsertDataAtCellA2!$F42="REAC",InsertDataAtCellA2!H42,"")))</f>
        <v/>
      </c>
      <c r="I42" s="33" t="str">
        <f>IF(InsertDataAtCellA2!$W42="REAC",InsertDataAtCellA2!Z42,(IF(InsertDataAtCellA2!$F42="REAC",InsertDataAtCellA2!I42,"")))</f>
        <v/>
      </c>
      <c r="J42" s="33" t="str">
        <f>IF(InsertDataAtCellA2!K42="","",InsertDataAtCellA2!K42)</f>
        <v/>
      </c>
      <c r="K42" s="33" t="str">
        <f>IF(InsertDataAtCellA2!L42="","",InsertDataAtCellA2!L42)</f>
        <v/>
      </c>
      <c r="L42" s="33" t="str">
        <f>IF(InsertDataAtCellA2!M42="","",InsertDataAtCellA2!M42)</f>
        <v/>
      </c>
      <c r="M42" s="33" t="str">
        <f>IF(InsertDataAtCellA2!N42="","",InsertDataAtCellA2!N42)</f>
        <v/>
      </c>
      <c r="N42" s="33" t="str">
        <f>IF(InsertDataAtCellA2!O42="","",InsertDataAtCellA2!O42)</f>
        <v/>
      </c>
      <c r="O42" s="33" t="str">
        <f>IF(InsertDataAtCellA2!P42="","",InsertDataAtCellA2!P42)</f>
        <v/>
      </c>
      <c r="P42" s="33" t="str">
        <f>IF(InsertDataAtCellA2!Q42="","",InsertDataAtCellA2!Q42)</f>
        <v/>
      </c>
      <c r="Q42" s="33" t="str">
        <f>IF(InsertDataAtCellA2!R42="","",InsertDataAtCellA2!R42)</f>
        <v/>
      </c>
      <c r="R42" s="33" t="str">
        <f>IF(InsertDataAtCellA2!S42="","",InsertDataAtCellA2!S42)</f>
        <v/>
      </c>
      <c r="S42" s="33" t="str">
        <f>IF(InsertDataAtCellA2!T42="","",InsertDataAtCellA2!T42)</f>
        <v/>
      </c>
      <c r="T42" s="33" t="str">
        <f>IF(InsertDataAtCellA2!U42="","",InsertDataAtCellA2!U42)</f>
        <v/>
      </c>
      <c r="U42" s="33" t="str">
        <f>IF(InsertDataAtCellA2!V42="","",InsertDataAtCellA2!V42)</f>
        <v/>
      </c>
      <c r="V42" s="33" t="str">
        <f>IF(InsertDataAtCellA2!W42="","",InsertDataAtCellA2!W42)</f>
        <v/>
      </c>
      <c r="W42" s="33" t="str">
        <f>IF(InsertDataAtCellA2!X42="","",InsertDataAtCellA2!X42)</f>
        <v/>
      </c>
      <c r="X42" s="33" t="str">
        <f>IF(InsertDataAtCellA2!Y42="","",InsertDataAtCellA2!Y42)</f>
        <v/>
      </c>
      <c r="Y42" s="33" t="str">
        <f>IF(InsertDataAtCellA2!Z42="","",InsertDataAtCellA2!Z42)</f>
        <v/>
      </c>
      <c r="Z42" s="33" t="str">
        <f>IF(InsertDataAtCellA2!AA42="","",InsertDataAtCellA2!AA42)</f>
        <v/>
      </c>
      <c r="AA42" s="33" t="str">
        <f>IF(InsertDataAtCellA2!AB42="","",InsertDataAtCellA2!AB42)</f>
        <v/>
      </c>
      <c r="AB42" s="33" t="str">
        <f>IF(InsertDataAtCellA2!AC42="","",InsertDataAtCellA2!AC42)</f>
        <v/>
      </c>
      <c r="AC42" s="33" t="str">
        <f>IF(InsertDataAtCellA2!AD42="","",InsertDataAtCellA2!AD42)</f>
        <v/>
      </c>
      <c r="AD42" s="33" t="str">
        <f>IF(InsertDataAtCellA2!AE42="","",InsertDataAtCellA2!AE42)</f>
        <v/>
      </c>
      <c r="AE42" s="33" t="str">
        <f>IF(InsertDataAtCellA2!AF42="","",InsertDataAtCellA2!AF42)</f>
        <v/>
      </c>
      <c r="AF42" s="33" t="str">
        <f>IF(InsertDataAtCellA2!AG42="","",InsertDataAtCellA2!AG42)</f>
        <v/>
      </c>
    </row>
    <row r="43" spans="1:32" x14ac:dyDescent="0.35">
      <c r="A43" s="10">
        <f>IF(InsertDataAtCellA2!A43="","",InsertDataAtCellA2!A43)</f>
        <v>4</v>
      </c>
      <c r="B43" s="10" t="str">
        <f>IF(InsertDataAtCellA2!B43="","",InsertDataAtCellA2!B43)</f>
        <v>TaskstimOffset</v>
      </c>
      <c r="C43" s="10">
        <f>IF(InsertDataAtCellA2!C43="","",InsertDataAtCellA2!C43)</f>
        <v>18.854610000000001</v>
      </c>
      <c r="D43" s="10" t="str">
        <f>IF(InsertDataAtCellA2!D43="","",InsertDataAtCellA2!D43)</f>
        <v>showing</v>
      </c>
      <c r="E43" s="10" t="str">
        <f>IF(InsertDataAtCellA2!E43="","",InsertDataAtCellA2!E43)</f>
        <v>TaskB (UnityEngine.Material)</v>
      </c>
      <c r="F43" s="10" t="str">
        <f>IF(InsertDataAtCellA2!$W43="REAC",InsertDataAtCellA2!W43,(IF(InsertDataAtCellA2!$F43="REAC",InsertDataAtCellA2!F43,"")))</f>
        <v/>
      </c>
      <c r="G43" s="10" t="str">
        <f>IF(InsertDataAtCellA2!$W43="REAC",InsertDataAtCellA2!X43,(IF(InsertDataAtCellA2!$F43="REAC",InsertDataAtCellA2!G43,"")))</f>
        <v/>
      </c>
      <c r="H43" s="10" t="str">
        <f>IF(InsertDataAtCellA2!$W43="REAC",InsertDataAtCellA2!Y43,(IF(InsertDataAtCellA2!$F43="REAC",InsertDataAtCellA2!H43,"")))</f>
        <v/>
      </c>
      <c r="I43" s="10" t="str">
        <f>IF(InsertDataAtCellA2!$W43="REAC",InsertDataAtCellA2!Z43,(IF(InsertDataAtCellA2!$F43="REAC",InsertDataAtCellA2!I43,"")))</f>
        <v/>
      </c>
      <c r="J43" s="10" t="str">
        <f>IF(InsertDataAtCellA2!K43="","",InsertDataAtCellA2!K43)</f>
        <v/>
      </c>
      <c r="K43" s="10" t="str">
        <f>IF(InsertDataAtCellA2!L43="","",InsertDataAtCellA2!L43)</f>
        <v/>
      </c>
      <c r="L43" s="10" t="str">
        <f>IF(InsertDataAtCellA2!M43="","",InsertDataAtCellA2!M43)</f>
        <v/>
      </c>
      <c r="M43" s="10" t="str">
        <f>IF(InsertDataAtCellA2!N43="","",InsertDataAtCellA2!N43)</f>
        <v/>
      </c>
      <c r="N43" s="10" t="str">
        <f>IF(InsertDataAtCellA2!O43="","",InsertDataAtCellA2!O43)</f>
        <v/>
      </c>
      <c r="O43" s="10" t="str">
        <f>IF(InsertDataAtCellA2!P43="","",InsertDataAtCellA2!P43)</f>
        <v/>
      </c>
      <c r="P43" s="10" t="str">
        <f>IF(InsertDataAtCellA2!Q43="","",InsertDataAtCellA2!Q43)</f>
        <v/>
      </c>
      <c r="Q43" s="10" t="str">
        <f>IF(InsertDataAtCellA2!R43="","",InsertDataAtCellA2!R43)</f>
        <v/>
      </c>
      <c r="R43" s="10" t="str">
        <f>IF(InsertDataAtCellA2!S43="","",InsertDataAtCellA2!S43)</f>
        <v/>
      </c>
      <c r="S43" s="10" t="str">
        <f>IF(InsertDataAtCellA2!T43="","",InsertDataAtCellA2!T43)</f>
        <v/>
      </c>
      <c r="T43" s="10" t="str">
        <f>IF(InsertDataAtCellA2!U43="","",InsertDataAtCellA2!U43)</f>
        <v/>
      </c>
      <c r="U43" s="10" t="str">
        <f>IF(InsertDataAtCellA2!V43="","",InsertDataAtCellA2!V43)</f>
        <v/>
      </c>
      <c r="V43" s="10" t="str">
        <f>IF(InsertDataAtCellA2!W43="","",InsertDataAtCellA2!W43)</f>
        <v/>
      </c>
      <c r="W43" s="10" t="str">
        <f>IF(InsertDataAtCellA2!X43="","",InsertDataAtCellA2!X43)</f>
        <v/>
      </c>
      <c r="X43" s="10" t="str">
        <f>IF(InsertDataAtCellA2!Y43="","",InsertDataAtCellA2!Y43)</f>
        <v/>
      </c>
      <c r="Y43" s="10" t="str">
        <f>IF(InsertDataAtCellA2!Z43="","",InsertDataAtCellA2!Z43)</f>
        <v/>
      </c>
      <c r="Z43" s="10" t="str">
        <f>IF(InsertDataAtCellA2!AA43="","",InsertDataAtCellA2!AA43)</f>
        <v/>
      </c>
      <c r="AA43" s="10" t="str">
        <f>IF(InsertDataAtCellA2!AB43="","",InsertDataAtCellA2!AB43)</f>
        <v/>
      </c>
      <c r="AB43" s="10" t="str">
        <f>IF(InsertDataAtCellA2!AC43="","",InsertDataAtCellA2!AC43)</f>
        <v/>
      </c>
      <c r="AC43" s="10" t="str">
        <f>IF(InsertDataAtCellA2!AD43="","",InsertDataAtCellA2!AD43)</f>
        <v/>
      </c>
      <c r="AD43" s="10" t="str">
        <f>IF(InsertDataAtCellA2!AE43="","",InsertDataAtCellA2!AE43)</f>
        <v/>
      </c>
      <c r="AE43" s="10" t="str">
        <f>IF(InsertDataAtCellA2!AF43="","",InsertDataAtCellA2!AF43)</f>
        <v/>
      </c>
      <c r="AF43" s="10" t="str">
        <f>IF(InsertDataAtCellA2!AG43="","",InsertDataAtCellA2!AG43)</f>
        <v/>
      </c>
    </row>
    <row r="44" spans="1:32" x14ac:dyDescent="0.35">
      <c r="A44" s="33">
        <f>IF(InsertDataAtCellA2!A44="","",InsertDataAtCellA2!A44)</f>
        <v>4</v>
      </c>
      <c r="B44" s="33" t="str">
        <f>IF(InsertDataAtCellA2!B44="","",InsertDataAtCellA2!B44)</f>
        <v>TaskstimOffset</v>
      </c>
      <c r="C44" s="33">
        <f>IF(InsertDataAtCellA2!C44="","",InsertDataAtCellA2!C44)</f>
        <v>18.854610000000001</v>
      </c>
      <c r="D44" s="33" t="str">
        <f>IF(InsertDataAtCellA2!D44="","",InsertDataAtCellA2!D44)</f>
        <v>showing</v>
      </c>
      <c r="E44" s="33" t="str">
        <f>IF(InsertDataAtCellA2!E44="","",InsertDataAtCellA2!E44)</f>
        <v>TaskB (UnityEngine.Material)</v>
      </c>
      <c r="F44" s="33" t="str">
        <f>IF(InsertDataAtCellA2!$W44="REAC",InsertDataAtCellA2!W44,(IF(InsertDataAtCellA2!$F44="REAC",InsertDataAtCellA2!F44,"")))</f>
        <v/>
      </c>
      <c r="G44" s="33" t="str">
        <f>IF(InsertDataAtCellA2!$W44="REAC",InsertDataAtCellA2!X44,(IF(InsertDataAtCellA2!$F44="REAC",InsertDataAtCellA2!G44,"")))</f>
        <v/>
      </c>
      <c r="H44" s="33" t="str">
        <f>IF(InsertDataAtCellA2!$W44="REAC",InsertDataAtCellA2!Y44,(IF(InsertDataAtCellA2!$F44="REAC",InsertDataAtCellA2!H44,"")))</f>
        <v/>
      </c>
      <c r="I44" s="33" t="str">
        <f>IF(InsertDataAtCellA2!$W44="REAC",InsertDataAtCellA2!Z44,(IF(InsertDataAtCellA2!$F44="REAC",InsertDataAtCellA2!I44,"")))</f>
        <v/>
      </c>
      <c r="J44" s="33" t="str">
        <f>IF(InsertDataAtCellA2!K44="","",InsertDataAtCellA2!K44)</f>
        <v/>
      </c>
      <c r="K44" s="33" t="str">
        <f>IF(InsertDataAtCellA2!L44="","",InsertDataAtCellA2!L44)</f>
        <v/>
      </c>
      <c r="L44" s="33" t="str">
        <f>IF(InsertDataAtCellA2!M44="","",InsertDataAtCellA2!M44)</f>
        <v/>
      </c>
      <c r="M44" s="33" t="str">
        <f>IF(InsertDataAtCellA2!N44="","",InsertDataAtCellA2!N44)</f>
        <v/>
      </c>
      <c r="N44" s="33" t="str">
        <f>IF(InsertDataAtCellA2!O44="","",InsertDataAtCellA2!O44)</f>
        <v/>
      </c>
      <c r="O44" s="33" t="str">
        <f>IF(InsertDataAtCellA2!P44="","",InsertDataAtCellA2!P44)</f>
        <v/>
      </c>
      <c r="P44" s="33" t="str">
        <f>IF(InsertDataAtCellA2!Q44="","",InsertDataAtCellA2!Q44)</f>
        <v/>
      </c>
      <c r="Q44" s="33" t="str">
        <f>IF(InsertDataAtCellA2!R44="","",InsertDataAtCellA2!R44)</f>
        <v/>
      </c>
      <c r="R44" s="33" t="str">
        <f>IF(InsertDataAtCellA2!S44="","",InsertDataAtCellA2!S44)</f>
        <v/>
      </c>
      <c r="S44" s="33" t="str">
        <f>IF(InsertDataAtCellA2!T44="","",InsertDataAtCellA2!T44)</f>
        <v/>
      </c>
      <c r="T44" s="33" t="str">
        <f>IF(InsertDataAtCellA2!U44="","",InsertDataAtCellA2!U44)</f>
        <v/>
      </c>
      <c r="U44" s="33" t="str">
        <f>IF(InsertDataAtCellA2!V44="","",InsertDataAtCellA2!V44)</f>
        <v/>
      </c>
      <c r="V44" s="33" t="str">
        <f>IF(InsertDataAtCellA2!W44="","",InsertDataAtCellA2!W44)</f>
        <v/>
      </c>
      <c r="W44" s="33" t="str">
        <f>IF(InsertDataAtCellA2!X44="","",InsertDataAtCellA2!X44)</f>
        <v/>
      </c>
      <c r="X44" s="33" t="str">
        <f>IF(InsertDataAtCellA2!Y44="","",InsertDataAtCellA2!Y44)</f>
        <v/>
      </c>
      <c r="Y44" s="33" t="str">
        <f>IF(InsertDataAtCellA2!Z44="","",InsertDataAtCellA2!Z44)</f>
        <v/>
      </c>
      <c r="Z44" s="33" t="str">
        <f>IF(InsertDataAtCellA2!AA44="","",InsertDataAtCellA2!AA44)</f>
        <v/>
      </c>
      <c r="AA44" s="33" t="str">
        <f>IF(InsertDataAtCellA2!AB44="","",InsertDataAtCellA2!AB44)</f>
        <v/>
      </c>
      <c r="AB44" s="33" t="str">
        <f>IF(InsertDataAtCellA2!AC44="","",InsertDataAtCellA2!AC44)</f>
        <v/>
      </c>
      <c r="AC44" s="33" t="str">
        <f>IF(InsertDataAtCellA2!AD44="","",InsertDataAtCellA2!AD44)</f>
        <v/>
      </c>
      <c r="AD44" s="33" t="str">
        <f>IF(InsertDataAtCellA2!AE44="","",InsertDataAtCellA2!AE44)</f>
        <v/>
      </c>
      <c r="AE44" s="33" t="str">
        <f>IF(InsertDataAtCellA2!AF44="","",InsertDataAtCellA2!AF44)</f>
        <v/>
      </c>
      <c r="AF44" s="33" t="str">
        <f>IF(InsertDataAtCellA2!AG44="","",InsertDataAtCellA2!AG44)</f>
        <v/>
      </c>
    </row>
    <row r="45" spans="1:32" x14ac:dyDescent="0.35">
      <c r="A45" s="10">
        <f>IF(InsertDataAtCellA2!A45="","",InsertDataAtCellA2!A45)</f>
        <v>5</v>
      </c>
      <c r="B45" s="10" t="str">
        <f>IF(InsertDataAtCellA2!B45="","",InsertDataAtCellA2!B45)</f>
        <v xml:space="preserve">Got Task 0 at </v>
      </c>
      <c r="C45" s="10">
        <f>IF(InsertDataAtCellA2!C45="","",InsertDataAtCellA2!C45)</f>
        <v>19.858000000000001</v>
      </c>
      <c r="D45" s="10" t="str">
        <f>IF(InsertDataAtCellA2!D45="","",InsertDataAtCellA2!D45)</f>
        <v>showing</v>
      </c>
      <c r="E45" s="10" t="str">
        <f>IF(InsertDataAtCellA2!E45="","",InsertDataAtCellA2!E45)</f>
        <v>Task0 (UnityEngine.Material)</v>
      </c>
      <c r="F45" s="10" t="str">
        <f>IF(InsertDataAtCellA2!$W45="REAC",InsertDataAtCellA2!W45,(IF(InsertDataAtCellA2!$F45="REAC",InsertDataAtCellA2!F45,"")))</f>
        <v/>
      </c>
      <c r="G45" s="10" t="str">
        <f>IF(InsertDataAtCellA2!$W45="REAC",InsertDataAtCellA2!X45,(IF(InsertDataAtCellA2!$F45="REAC",InsertDataAtCellA2!G45,"")))</f>
        <v/>
      </c>
      <c r="H45" s="10" t="str">
        <f>IF(InsertDataAtCellA2!$W45="REAC",InsertDataAtCellA2!Y45,(IF(InsertDataAtCellA2!$F45="REAC",InsertDataAtCellA2!H45,"")))</f>
        <v/>
      </c>
      <c r="I45" s="10" t="str">
        <f>IF(InsertDataAtCellA2!$W45="REAC",InsertDataAtCellA2!Z45,(IF(InsertDataAtCellA2!$F45="REAC",InsertDataAtCellA2!I45,"")))</f>
        <v/>
      </c>
      <c r="J45" s="10" t="str">
        <f>IF(InsertDataAtCellA2!K45="","",InsertDataAtCellA2!K45)</f>
        <v/>
      </c>
      <c r="K45" s="10" t="str">
        <f>IF(InsertDataAtCellA2!L45="","",InsertDataAtCellA2!L45)</f>
        <v/>
      </c>
      <c r="L45" s="10" t="str">
        <f>IF(InsertDataAtCellA2!M45="","",InsertDataAtCellA2!M45)</f>
        <v/>
      </c>
      <c r="M45" s="10" t="str">
        <f>IF(InsertDataAtCellA2!N45="","",InsertDataAtCellA2!N45)</f>
        <v/>
      </c>
      <c r="N45" s="10" t="str">
        <f>IF(InsertDataAtCellA2!O45="","",InsertDataAtCellA2!O45)</f>
        <v/>
      </c>
      <c r="O45" s="10" t="str">
        <f>IF(InsertDataAtCellA2!P45="","",InsertDataAtCellA2!P45)</f>
        <v/>
      </c>
      <c r="P45" s="10" t="str">
        <f>IF(InsertDataAtCellA2!Q45="","",InsertDataAtCellA2!Q45)</f>
        <v/>
      </c>
      <c r="Q45" s="10" t="str">
        <f>IF(InsertDataAtCellA2!R45="","",InsertDataAtCellA2!R45)</f>
        <v/>
      </c>
      <c r="R45" s="10" t="str">
        <f>IF(InsertDataAtCellA2!S45="","",InsertDataAtCellA2!S45)</f>
        <v/>
      </c>
      <c r="S45" s="10" t="str">
        <f>IF(InsertDataAtCellA2!T45="","",InsertDataAtCellA2!T45)</f>
        <v/>
      </c>
      <c r="T45" s="10" t="str">
        <f>IF(InsertDataAtCellA2!U45="","",InsertDataAtCellA2!U45)</f>
        <v/>
      </c>
      <c r="U45" s="10" t="str">
        <f>IF(InsertDataAtCellA2!V45="","",InsertDataAtCellA2!V45)</f>
        <v/>
      </c>
      <c r="V45" s="10" t="str">
        <f>IF(InsertDataAtCellA2!W45="","",InsertDataAtCellA2!W45)</f>
        <v/>
      </c>
      <c r="W45" s="10" t="str">
        <f>IF(InsertDataAtCellA2!X45="","",InsertDataAtCellA2!X45)</f>
        <v/>
      </c>
      <c r="X45" s="10" t="str">
        <f>IF(InsertDataAtCellA2!Y45="","",InsertDataAtCellA2!Y45)</f>
        <v/>
      </c>
      <c r="Y45" s="10" t="str">
        <f>IF(InsertDataAtCellA2!Z45="","",InsertDataAtCellA2!Z45)</f>
        <v/>
      </c>
      <c r="Z45" s="10" t="str">
        <f>IF(InsertDataAtCellA2!AA45="","",InsertDataAtCellA2!AA45)</f>
        <v/>
      </c>
      <c r="AA45" s="10" t="str">
        <f>IF(InsertDataAtCellA2!AB45="","",InsertDataAtCellA2!AB45)</f>
        <v/>
      </c>
      <c r="AB45" s="10" t="str">
        <f>IF(InsertDataAtCellA2!AC45="","",InsertDataAtCellA2!AC45)</f>
        <v/>
      </c>
      <c r="AC45" s="10" t="str">
        <f>IF(InsertDataAtCellA2!AD45="","",InsertDataAtCellA2!AD45)</f>
        <v/>
      </c>
      <c r="AD45" s="10" t="str">
        <f>IF(InsertDataAtCellA2!AE45="","",InsertDataAtCellA2!AE45)</f>
        <v/>
      </c>
      <c r="AE45" s="10" t="str">
        <f>IF(InsertDataAtCellA2!AF45="","",InsertDataAtCellA2!AF45)</f>
        <v/>
      </c>
      <c r="AF45" s="10" t="str">
        <f>IF(InsertDataAtCellA2!AG45="","",InsertDataAtCellA2!AG45)</f>
        <v/>
      </c>
    </row>
    <row r="46" spans="1:32" x14ac:dyDescent="0.35">
      <c r="A46" s="33">
        <f>IF(InsertDataAtCellA2!A46="","",InsertDataAtCellA2!A46)</f>
        <v>5</v>
      </c>
      <c r="B46" s="33" t="str">
        <f>IF(InsertDataAtCellA2!B46="","",InsertDataAtCellA2!B46)</f>
        <v>TaskstimOnset</v>
      </c>
      <c r="C46" s="33">
        <f>IF(InsertDataAtCellA2!C46="","",InsertDataAtCellA2!C46)</f>
        <v>19.858000000000001</v>
      </c>
      <c r="D46" s="33" t="str">
        <f>IF(InsertDataAtCellA2!D46="","",InsertDataAtCellA2!D46)</f>
        <v>showing</v>
      </c>
      <c r="E46" s="33" t="str">
        <f>IF(InsertDataAtCellA2!E46="","",InsertDataAtCellA2!E46)</f>
        <v>Task0 (UnityEngine.Material)</v>
      </c>
      <c r="F46" s="33" t="str">
        <f>IF(InsertDataAtCellA2!$W46="REAC",InsertDataAtCellA2!W46,(IF(InsertDataAtCellA2!$F46="REAC",InsertDataAtCellA2!F46,"")))</f>
        <v/>
      </c>
      <c r="G46" s="33" t="str">
        <f>IF(InsertDataAtCellA2!$W46="REAC",InsertDataAtCellA2!X46,(IF(InsertDataAtCellA2!$F46="REAC",InsertDataAtCellA2!G46,"")))</f>
        <v/>
      </c>
      <c r="H46" s="33" t="str">
        <f>IF(InsertDataAtCellA2!$W46="REAC",InsertDataAtCellA2!Y46,(IF(InsertDataAtCellA2!$F46="REAC",InsertDataAtCellA2!H46,"")))</f>
        <v/>
      </c>
      <c r="I46" s="33" t="str">
        <f>IF(InsertDataAtCellA2!$W46="REAC",InsertDataAtCellA2!Z46,(IF(InsertDataAtCellA2!$F46="REAC",InsertDataAtCellA2!I46,"")))</f>
        <v/>
      </c>
      <c r="J46" s="33" t="str">
        <f>IF(InsertDataAtCellA2!K46="","",InsertDataAtCellA2!K46)</f>
        <v/>
      </c>
      <c r="K46" s="33" t="str">
        <f>IF(InsertDataAtCellA2!L46="","",InsertDataAtCellA2!L46)</f>
        <v/>
      </c>
      <c r="L46" s="33" t="str">
        <f>IF(InsertDataAtCellA2!M46="","",InsertDataAtCellA2!M46)</f>
        <v/>
      </c>
      <c r="M46" s="33" t="str">
        <f>IF(InsertDataAtCellA2!N46="","",InsertDataAtCellA2!N46)</f>
        <v/>
      </c>
      <c r="N46" s="33" t="str">
        <f>IF(InsertDataAtCellA2!O46="","",InsertDataAtCellA2!O46)</f>
        <v/>
      </c>
      <c r="O46" s="33" t="str">
        <f>IF(InsertDataAtCellA2!P46="","",InsertDataAtCellA2!P46)</f>
        <v/>
      </c>
      <c r="P46" s="33" t="str">
        <f>IF(InsertDataAtCellA2!Q46="","",InsertDataAtCellA2!Q46)</f>
        <v/>
      </c>
      <c r="Q46" s="33" t="str">
        <f>IF(InsertDataAtCellA2!R46="","",InsertDataAtCellA2!R46)</f>
        <v/>
      </c>
      <c r="R46" s="33" t="str">
        <f>IF(InsertDataAtCellA2!S46="","",InsertDataAtCellA2!S46)</f>
        <v/>
      </c>
      <c r="S46" s="33" t="str">
        <f>IF(InsertDataAtCellA2!T46="","",InsertDataAtCellA2!T46)</f>
        <v/>
      </c>
      <c r="T46" s="33" t="str">
        <f>IF(InsertDataAtCellA2!U46="","",InsertDataAtCellA2!U46)</f>
        <v/>
      </c>
      <c r="U46" s="33" t="str">
        <f>IF(InsertDataAtCellA2!V46="","",InsertDataAtCellA2!V46)</f>
        <v/>
      </c>
      <c r="V46" s="33" t="str">
        <f>IF(InsertDataAtCellA2!W46="","",InsertDataAtCellA2!W46)</f>
        <v/>
      </c>
      <c r="W46" s="33" t="str">
        <f>IF(InsertDataAtCellA2!X46="","",InsertDataAtCellA2!X46)</f>
        <v/>
      </c>
      <c r="X46" s="33" t="str">
        <f>IF(InsertDataAtCellA2!Y46="","",InsertDataAtCellA2!Y46)</f>
        <v/>
      </c>
      <c r="Y46" s="33" t="str">
        <f>IF(InsertDataAtCellA2!Z46="","",InsertDataAtCellA2!Z46)</f>
        <v/>
      </c>
      <c r="Z46" s="33" t="str">
        <f>IF(InsertDataAtCellA2!AA46="","",InsertDataAtCellA2!AA46)</f>
        <v/>
      </c>
      <c r="AA46" s="33" t="str">
        <f>IF(InsertDataAtCellA2!AB46="","",InsertDataAtCellA2!AB46)</f>
        <v/>
      </c>
      <c r="AB46" s="33" t="str">
        <f>IF(InsertDataAtCellA2!AC46="","",InsertDataAtCellA2!AC46)</f>
        <v/>
      </c>
      <c r="AC46" s="33" t="str">
        <f>IF(InsertDataAtCellA2!AD46="","",InsertDataAtCellA2!AD46)</f>
        <v/>
      </c>
      <c r="AD46" s="33" t="str">
        <f>IF(InsertDataAtCellA2!AE46="","",InsertDataAtCellA2!AE46)</f>
        <v/>
      </c>
      <c r="AE46" s="33" t="str">
        <f>IF(InsertDataAtCellA2!AF46="","",InsertDataAtCellA2!AF46)</f>
        <v/>
      </c>
      <c r="AF46" s="33" t="str">
        <f>IF(InsertDataAtCellA2!AG46="","",InsertDataAtCellA2!AG46)</f>
        <v/>
      </c>
    </row>
    <row r="47" spans="1:32" x14ac:dyDescent="0.35">
      <c r="A47" s="10">
        <f>IF(InsertDataAtCellA2!A47="","",InsertDataAtCellA2!A47)</f>
        <v>5</v>
      </c>
      <c r="B47" s="10" t="str">
        <f>IF(InsertDataAtCellA2!B47="","",InsertDataAtCellA2!B47)</f>
        <v>TaskstimOnset</v>
      </c>
      <c r="C47" s="10">
        <f>IF(InsertDataAtCellA2!C47="","",InsertDataAtCellA2!C47)</f>
        <v>19.858000000000001</v>
      </c>
      <c r="D47" s="10" t="str">
        <f>IF(InsertDataAtCellA2!D47="","",InsertDataAtCellA2!D47)</f>
        <v>showing</v>
      </c>
      <c r="E47" s="10" t="str">
        <f>IF(InsertDataAtCellA2!E47="","",InsertDataAtCellA2!E47)</f>
        <v>Task0 (UnityEngine.Material)</v>
      </c>
      <c r="F47" s="10" t="str">
        <f>IF(InsertDataAtCellA2!$W47="REAC",InsertDataAtCellA2!W47,(IF(InsertDataAtCellA2!$F47="REAC",InsertDataAtCellA2!F47,"")))</f>
        <v/>
      </c>
      <c r="G47" s="10" t="str">
        <f>IF(InsertDataAtCellA2!$W47="REAC",InsertDataAtCellA2!X47,(IF(InsertDataAtCellA2!$F47="REAC",InsertDataAtCellA2!G47,"")))</f>
        <v/>
      </c>
      <c r="H47" s="10" t="str">
        <f>IF(InsertDataAtCellA2!$W47="REAC",InsertDataAtCellA2!Y47,(IF(InsertDataAtCellA2!$F47="REAC",InsertDataAtCellA2!H47,"")))</f>
        <v/>
      </c>
      <c r="I47" s="10" t="str">
        <f>IF(InsertDataAtCellA2!$W47="REAC",InsertDataAtCellA2!Z47,(IF(InsertDataAtCellA2!$F47="REAC",InsertDataAtCellA2!I47,"")))</f>
        <v/>
      </c>
      <c r="J47" s="10" t="str">
        <f>IF(InsertDataAtCellA2!K47="","",InsertDataAtCellA2!K47)</f>
        <v/>
      </c>
      <c r="K47" s="10" t="str">
        <f>IF(InsertDataAtCellA2!L47="","",InsertDataAtCellA2!L47)</f>
        <v/>
      </c>
      <c r="L47" s="10" t="str">
        <f>IF(InsertDataAtCellA2!M47="","",InsertDataAtCellA2!M47)</f>
        <v/>
      </c>
      <c r="M47" s="10" t="str">
        <f>IF(InsertDataAtCellA2!N47="","",InsertDataAtCellA2!N47)</f>
        <v/>
      </c>
      <c r="N47" s="10" t="str">
        <f>IF(InsertDataAtCellA2!O47="","",InsertDataAtCellA2!O47)</f>
        <v/>
      </c>
      <c r="O47" s="10" t="str">
        <f>IF(InsertDataAtCellA2!P47="","",InsertDataAtCellA2!P47)</f>
        <v/>
      </c>
      <c r="P47" s="10" t="str">
        <f>IF(InsertDataAtCellA2!Q47="","",InsertDataAtCellA2!Q47)</f>
        <v/>
      </c>
      <c r="Q47" s="10" t="str">
        <f>IF(InsertDataAtCellA2!R47="","",InsertDataAtCellA2!R47)</f>
        <v/>
      </c>
      <c r="R47" s="10" t="str">
        <f>IF(InsertDataAtCellA2!S47="","",InsertDataAtCellA2!S47)</f>
        <v/>
      </c>
      <c r="S47" s="10" t="str">
        <f>IF(InsertDataAtCellA2!T47="","",InsertDataAtCellA2!T47)</f>
        <v/>
      </c>
      <c r="T47" s="10" t="str">
        <f>IF(InsertDataAtCellA2!U47="","",InsertDataAtCellA2!U47)</f>
        <v/>
      </c>
      <c r="U47" s="10" t="str">
        <f>IF(InsertDataAtCellA2!V47="","",InsertDataAtCellA2!V47)</f>
        <v/>
      </c>
      <c r="V47" s="10" t="str">
        <f>IF(InsertDataAtCellA2!W47="","",InsertDataAtCellA2!W47)</f>
        <v/>
      </c>
      <c r="W47" s="10" t="str">
        <f>IF(InsertDataAtCellA2!X47="","",InsertDataAtCellA2!X47)</f>
        <v/>
      </c>
      <c r="X47" s="10" t="str">
        <f>IF(InsertDataAtCellA2!Y47="","",InsertDataAtCellA2!Y47)</f>
        <v/>
      </c>
      <c r="Y47" s="10" t="str">
        <f>IF(InsertDataAtCellA2!Z47="","",InsertDataAtCellA2!Z47)</f>
        <v/>
      </c>
      <c r="Z47" s="10" t="str">
        <f>IF(InsertDataAtCellA2!AA47="","",InsertDataAtCellA2!AA47)</f>
        <v/>
      </c>
      <c r="AA47" s="10" t="str">
        <f>IF(InsertDataAtCellA2!AB47="","",InsertDataAtCellA2!AB47)</f>
        <v/>
      </c>
      <c r="AB47" s="10" t="str">
        <f>IF(InsertDataAtCellA2!AC47="","",InsertDataAtCellA2!AC47)</f>
        <v/>
      </c>
      <c r="AC47" s="10" t="str">
        <f>IF(InsertDataAtCellA2!AD47="","",InsertDataAtCellA2!AD47)</f>
        <v/>
      </c>
      <c r="AD47" s="10" t="str">
        <f>IF(InsertDataAtCellA2!AE47="","",InsertDataAtCellA2!AE47)</f>
        <v/>
      </c>
      <c r="AE47" s="10" t="str">
        <f>IF(InsertDataAtCellA2!AF47="","",InsertDataAtCellA2!AF47)</f>
        <v/>
      </c>
      <c r="AF47" s="10" t="str">
        <f>IF(InsertDataAtCellA2!AG47="","",InsertDataAtCellA2!AG47)</f>
        <v/>
      </c>
    </row>
    <row r="48" spans="1:32" x14ac:dyDescent="0.35">
      <c r="A48" s="33">
        <f>IF(InsertDataAtCellA2!A48="","",InsertDataAtCellA2!A48)</f>
        <v>5</v>
      </c>
      <c r="B48" s="33" t="str">
        <f>IF(InsertDataAtCellA2!B48="","",InsertDataAtCellA2!B48)</f>
        <v>Got Task A1 at</v>
      </c>
      <c r="C48" s="33">
        <f>IF(InsertDataAtCellA2!C48="","",InsertDataAtCellA2!C48)</f>
        <v>20.861429999999999</v>
      </c>
      <c r="D48" s="33" t="str">
        <f>IF(InsertDataAtCellA2!D48="","",InsertDataAtCellA2!D48)</f>
        <v>showing</v>
      </c>
      <c r="E48" s="33" t="str">
        <f>IF(InsertDataAtCellA2!E48="","",InsertDataAtCellA2!E48)</f>
        <v>TaskC (UnityEngine.Material)</v>
      </c>
      <c r="F48" s="33" t="str">
        <f>IF(InsertDataAtCellA2!$W48="REAC",InsertDataAtCellA2!W48,(IF(InsertDataAtCellA2!$F48="REAC",InsertDataAtCellA2!F48,"")))</f>
        <v/>
      </c>
      <c r="G48" s="33" t="str">
        <f>IF(InsertDataAtCellA2!$W48="REAC",InsertDataAtCellA2!X48,(IF(InsertDataAtCellA2!$F48="REAC",InsertDataAtCellA2!G48,"")))</f>
        <v/>
      </c>
      <c r="H48" s="33" t="str">
        <f>IF(InsertDataAtCellA2!$W48="REAC",InsertDataAtCellA2!Y48,(IF(InsertDataAtCellA2!$F48="REAC",InsertDataAtCellA2!H48,"")))</f>
        <v/>
      </c>
      <c r="I48" s="33" t="str">
        <f>IF(InsertDataAtCellA2!$W48="REAC",InsertDataAtCellA2!Z48,(IF(InsertDataAtCellA2!$F48="REAC",InsertDataAtCellA2!I48,"")))</f>
        <v/>
      </c>
      <c r="J48" s="33" t="str">
        <f>IF(InsertDataAtCellA2!K48="","",InsertDataAtCellA2!K48)</f>
        <v/>
      </c>
      <c r="K48" s="33" t="str">
        <f>IF(InsertDataAtCellA2!L48="","",InsertDataAtCellA2!L48)</f>
        <v/>
      </c>
      <c r="L48" s="33" t="str">
        <f>IF(InsertDataAtCellA2!M48="","",InsertDataAtCellA2!M48)</f>
        <v/>
      </c>
      <c r="M48" s="33" t="str">
        <f>IF(InsertDataAtCellA2!N48="","",InsertDataAtCellA2!N48)</f>
        <v/>
      </c>
      <c r="N48" s="33" t="str">
        <f>IF(InsertDataAtCellA2!O48="","",InsertDataAtCellA2!O48)</f>
        <v/>
      </c>
      <c r="O48" s="33" t="str">
        <f>IF(InsertDataAtCellA2!P48="","",InsertDataAtCellA2!P48)</f>
        <v/>
      </c>
      <c r="P48" s="33" t="str">
        <f>IF(InsertDataAtCellA2!Q48="","",InsertDataAtCellA2!Q48)</f>
        <v/>
      </c>
      <c r="Q48" s="33" t="str">
        <f>IF(InsertDataAtCellA2!R48="","",InsertDataAtCellA2!R48)</f>
        <v/>
      </c>
      <c r="R48" s="33" t="str">
        <f>IF(InsertDataAtCellA2!S48="","",InsertDataAtCellA2!S48)</f>
        <v/>
      </c>
      <c r="S48" s="33" t="str">
        <f>IF(InsertDataAtCellA2!T48="","",InsertDataAtCellA2!T48)</f>
        <v/>
      </c>
      <c r="T48" s="33" t="str">
        <f>IF(InsertDataAtCellA2!U48="","",InsertDataAtCellA2!U48)</f>
        <v/>
      </c>
      <c r="U48" s="33" t="str">
        <f>IF(InsertDataAtCellA2!V48="","",InsertDataAtCellA2!V48)</f>
        <v/>
      </c>
      <c r="V48" s="33" t="str">
        <f>IF(InsertDataAtCellA2!W48="","",InsertDataAtCellA2!W48)</f>
        <v/>
      </c>
      <c r="W48" s="33" t="str">
        <f>IF(InsertDataAtCellA2!X48="","",InsertDataAtCellA2!X48)</f>
        <v/>
      </c>
      <c r="X48" s="33" t="str">
        <f>IF(InsertDataAtCellA2!Y48="","",InsertDataAtCellA2!Y48)</f>
        <v/>
      </c>
      <c r="Y48" s="33" t="str">
        <f>IF(InsertDataAtCellA2!Z48="","",InsertDataAtCellA2!Z48)</f>
        <v/>
      </c>
      <c r="Z48" s="33" t="str">
        <f>IF(InsertDataAtCellA2!AA48="","",InsertDataAtCellA2!AA48)</f>
        <v/>
      </c>
      <c r="AA48" s="33" t="str">
        <f>IF(InsertDataAtCellA2!AB48="","",InsertDataAtCellA2!AB48)</f>
        <v/>
      </c>
      <c r="AB48" s="33" t="str">
        <f>IF(InsertDataAtCellA2!AC48="","",InsertDataAtCellA2!AC48)</f>
        <v/>
      </c>
      <c r="AC48" s="33" t="str">
        <f>IF(InsertDataAtCellA2!AD48="","",InsertDataAtCellA2!AD48)</f>
        <v/>
      </c>
      <c r="AD48" s="33" t="str">
        <f>IF(InsertDataAtCellA2!AE48="","",InsertDataAtCellA2!AE48)</f>
        <v/>
      </c>
      <c r="AE48" s="33" t="str">
        <f>IF(InsertDataAtCellA2!AF48="","",InsertDataAtCellA2!AF48)</f>
        <v/>
      </c>
      <c r="AF48" s="33" t="str">
        <f>IF(InsertDataAtCellA2!AG48="","",InsertDataAtCellA2!AG48)</f>
        <v/>
      </c>
    </row>
    <row r="49" spans="1:32" x14ac:dyDescent="0.35">
      <c r="A49" s="10">
        <f>IF(InsertDataAtCellA2!A49="","",InsertDataAtCellA2!A49)</f>
        <v>5</v>
      </c>
      <c r="B49" s="10" t="str">
        <f>IF(InsertDataAtCellA2!B49="","",InsertDataAtCellA2!B49)</f>
        <v>TaskstimOffset</v>
      </c>
      <c r="C49" s="10">
        <f>IF(InsertDataAtCellA2!C49="","",InsertDataAtCellA2!C49)</f>
        <v>20.861429999999999</v>
      </c>
      <c r="D49" s="10" t="str">
        <f>IF(InsertDataAtCellA2!D49="","",InsertDataAtCellA2!D49)</f>
        <v>showing</v>
      </c>
      <c r="E49" s="10" t="str">
        <f>IF(InsertDataAtCellA2!E49="","",InsertDataAtCellA2!E49)</f>
        <v>TaskC (UnityEngine.Material)</v>
      </c>
      <c r="F49" s="10" t="str">
        <f>IF(InsertDataAtCellA2!$W49="REAC",InsertDataAtCellA2!W49,(IF(InsertDataAtCellA2!$F49="REAC",InsertDataAtCellA2!F49,"")))</f>
        <v/>
      </c>
      <c r="G49" s="10" t="str">
        <f>IF(InsertDataAtCellA2!$W49="REAC",InsertDataAtCellA2!X49,(IF(InsertDataAtCellA2!$F49="REAC",InsertDataAtCellA2!G49,"")))</f>
        <v/>
      </c>
      <c r="H49" s="10" t="str">
        <f>IF(InsertDataAtCellA2!$W49="REAC",InsertDataAtCellA2!Y49,(IF(InsertDataAtCellA2!$F49="REAC",InsertDataAtCellA2!H49,"")))</f>
        <v/>
      </c>
      <c r="I49" s="10" t="str">
        <f>IF(InsertDataAtCellA2!$W49="REAC",InsertDataAtCellA2!Z49,(IF(InsertDataAtCellA2!$F49="REAC",InsertDataAtCellA2!I49,"")))</f>
        <v/>
      </c>
      <c r="J49" s="10" t="str">
        <f>IF(InsertDataAtCellA2!K49="","",InsertDataAtCellA2!K49)</f>
        <v/>
      </c>
      <c r="K49" s="10" t="str">
        <f>IF(InsertDataAtCellA2!L49="","",InsertDataAtCellA2!L49)</f>
        <v/>
      </c>
      <c r="L49" s="10" t="str">
        <f>IF(InsertDataAtCellA2!M49="","",InsertDataAtCellA2!M49)</f>
        <v/>
      </c>
      <c r="M49" s="10" t="str">
        <f>IF(InsertDataAtCellA2!N49="","",InsertDataAtCellA2!N49)</f>
        <v/>
      </c>
      <c r="N49" s="10" t="str">
        <f>IF(InsertDataAtCellA2!O49="","",InsertDataAtCellA2!O49)</f>
        <v/>
      </c>
      <c r="O49" s="10" t="str">
        <f>IF(InsertDataAtCellA2!P49="","",InsertDataAtCellA2!P49)</f>
        <v/>
      </c>
      <c r="P49" s="10" t="str">
        <f>IF(InsertDataAtCellA2!Q49="","",InsertDataAtCellA2!Q49)</f>
        <v/>
      </c>
      <c r="Q49" s="10" t="str">
        <f>IF(InsertDataAtCellA2!R49="","",InsertDataAtCellA2!R49)</f>
        <v/>
      </c>
      <c r="R49" s="10" t="str">
        <f>IF(InsertDataAtCellA2!S49="","",InsertDataAtCellA2!S49)</f>
        <v/>
      </c>
      <c r="S49" s="10" t="str">
        <f>IF(InsertDataAtCellA2!T49="","",InsertDataAtCellA2!T49)</f>
        <v/>
      </c>
      <c r="T49" s="10" t="str">
        <f>IF(InsertDataAtCellA2!U49="","",InsertDataAtCellA2!U49)</f>
        <v/>
      </c>
      <c r="U49" s="10" t="str">
        <f>IF(InsertDataAtCellA2!V49="","",InsertDataAtCellA2!V49)</f>
        <v/>
      </c>
      <c r="V49" s="10" t="str">
        <f>IF(InsertDataAtCellA2!W49="","",InsertDataAtCellA2!W49)</f>
        <v/>
      </c>
      <c r="W49" s="10" t="str">
        <f>IF(InsertDataAtCellA2!X49="","",InsertDataAtCellA2!X49)</f>
        <v/>
      </c>
      <c r="X49" s="10" t="str">
        <f>IF(InsertDataAtCellA2!Y49="","",InsertDataAtCellA2!Y49)</f>
        <v/>
      </c>
      <c r="Y49" s="10" t="str">
        <f>IF(InsertDataAtCellA2!Z49="","",InsertDataAtCellA2!Z49)</f>
        <v/>
      </c>
      <c r="Z49" s="10" t="str">
        <f>IF(InsertDataAtCellA2!AA49="","",InsertDataAtCellA2!AA49)</f>
        <v/>
      </c>
      <c r="AA49" s="10" t="str">
        <f>IF(InsertDataAtCellA2!AB49="","",InsertDataAtCellA2!AB49)</f>
        <v/>
      </c>
      <c r="AB49" s="10" t="str">
        <f>IF(InsertDataAtCellA2!AC49="","",InsertDataAtCellA2!AC49)</f>
        <v/>
      </c>
      <c r="AC49" s="10" t="str">
        <f>IF(InsertDataAtCellA2!AD49="","",InsertDataAtCellA2!AD49)</f>
        <v/>
      </c>
      <c r="AD49" s="10" t="str">
        <f>IF(InsertDataAtCellA2!AE49="","",InsertDataAtCellA2!AE49)</f>
        <v/>
      </c>
      <c r="AE49" s="10" t="str">
        <f>IF(InsertDataAtCellA2!AF49="","",InsertDataAtCellA2!AF49)</f>
        <v/>
      </c>
      <c r="AF49" s="10" t="str">
        <f>IF(InsertDataAtCellA2!AG49="","",InsertDataAtCellA2!AG49)</f>
        <v/>
      </c>
    </row>
    <row r="50" spans="1:32" x14ac:dyDescent="0.35">
      <c r="A50" s="33">
        <f>IF(InsertDataAtCellA2!A50="","",InsertDataAtCellA2!A50)</f>
        <v>5</v>
      </c>
      <c r="B50" s="33" t="str">
        <f>IF(InsertDataAtCellA2!B50="","",InsertDataAtCellA2!B50)</f>
        <v>TaskstimOffset</v>
      </c>
      <c r="C50" s="33">
        <f>IF(InsertDataAtCellA2!C50="","",InsertDataAtCellA2!C50)</f>
        <v>20.861429999999999</v>
      </c>
      <c r="D50" s="33" t="str">
        <f>IF(InsertDataAtCellA2!D50="","",InsertDataAtCellA2!D50)</f>
        <v>showing</v>
      </c>
      <c r="E50" s="33" t="str">
        <f>IF(InsertDataAtCellA2!E50="","",InsertDataAtCellA2!E50)</f>
        <v>TaskC (UnityEngine.Material)</v>
      </c>
      <c r="F50" s="33" t="str">
        <f>IF(InsertDataAtCellA2!$W50="REAC",InsertDataAtCellA2!W50,(IF(InsertDataAtCellA2!$F50="REAC",InsertDataAtCellA2!F50,"")))</f>
        <v/>
      </c>
      <c r="G50" s="33" t="str">
        <f>IF(InsertDataAtCellA2!$W50="REAC",InsertDataAtCellA2!X50,(IF(InsertDataAtCellA2!$F50="REAC",InsertDataAtCellA2!G50,"")))</f>
        <v/>
      </c>
      <c r="H50" s="33" t="str">
        <f>IF(InsertDataAtCellA2!$W50="REAC",InsertDataAtCellA2!Y50,(IF(InsertDataAtCellA2!$F50="REAC",InsertDataAtCellA2!H50,"")))</f>
        <v/>
      </c>
      <c r="I50" s="33" t="str">
        <f>IF(InsertDataAtCellA2!$W50="REAC",InsertDataAtCellA2!Z50,(IF(InsertDataAtCellA2!$F50="REAC",InsertDataAtCellA2!I50,"")))</f>
        <v/>
      </c>
      <c r="J50" s="33" t="str">
        <f>IF(InsertDataAtCellA2!K50="","",InsertDataAtCellA2!K50)</f>
        <v/>
      </c>
      <c r="K50" s="33" t="str">
        <f>IF(InsertDataAtCellA2!L50="","",InsertDataAtCellA2!L50)</f>
        <v>...</v>
      </c>
      <c r="L50" s="33" t="str">
        <f>IF(InsertDataAtCellA2!M50="","",InsertDataAtCellA2!M50)</f>
        <v/>
      </c>
      <c r="M50" s="33" t="str">
        <f>IF(InsertDataAtCellA2!N50="","",InsertDataAtCellA2!N50)</f>
        <v/>
      </c>
      <c r="N50" s="33" t="str">
        <f>IF(InsertDataAtCellA2!O50="","",InsertDataAtCellA2!O50)</f>
        <v/>
      </c>
      <c r="O50" s="33" t="str">
        <f>IF(InsertDataAtCellA2!P50="","",InsertDataAtCellA2!P50)</f>
        <v/>
      </c>
      <c r="P50" s="33" t="str">
        <f>IF(InsertDataAtCellA2!Q50="","",InsertDataAtCellA2!Q50)</f>
        <v/>
      </c>
      <c r="Q50" s="33" t="str">
        <f>IF(InsertDataAtCellA2!R50="","",InsertDataAtCellA2!R50)</f>
        <v>EMOS</v>
      </c>
      <c r="R50" s="33" t="str">
        <f>IF(InsertDataAtCellA2!S50="","",InsertDataAtCellA2!S50)</f>
        <v>MatStim</v>
      </c>
      <c r="S50" s="33">
        <f>IF(InsertDataAtCellA2!T50="","",InsertDataAtCellA2!T50)</f>
        <v>21.40108</v>
      </c>
      <c r="T50" s="33" t="str">
        <f>IF(InsertDataAtCellA2!U50="","",InsertDataAtCellA2!U50)</f>
        <v>BlTransp03 (UnityEngine.Material)</v>
      </c>
      <c r="U50" s="33" t="str">
        <f>IF(InsertDataAtCellA2!V50="","",InsertDataAtCellA2!V50)</f>
        <v/>
      </c>
      <c r="V50" s="33" t="str">
        <f>IF(InsertDataAtCellA2!W50="","",InsertDataAtCellA2!W50)</f>
        <v/>
      </c>
      <c r="W50" s="33" t="str">
        <f>IF(InsertDataAtCellA2!X50="","",InsertDataAtCellA2!X50)</f>
        <v/>
      </c>
      <c r="X50" s="33" t="str">
        <f>IF(InsertDataAtCellA2!Y50="","",InsertDataAtCellA2!Y50)</f>
        <v/>
      </c>
      <c r="Y50" s="33" t="str">
        <f>IF(InsertDataAtCellA2!Z50="","",InsertDataAtCellA2!Z50)</f>
        <v/>
      </c>
      <c r="Z50" s="33" t="str">
        <f>IF(InsertDataAtCellA2!AA50="","",InsertDataAtCellA2!AA50)</f>
        <v/>
      </c>
      <c r="AA50" s="33" t="str">
        <f>IF(InsertDataAtCellA2!AB50="","",InsertDataAtCellA2!AB50)</f>
        <v/>
      </c>
      <c r="AB50" s="33" t="str">
        <f>IF(InsertDataAtCellA2!AC50="","",InsertDataAtCellA2!AC50)</f>
        <v/>
      </c>
      <c r="AC50" s="33" t="str">
        <f>IF(InsertDataAtCellA2!AD50="","",InsertDataAtCellA2!AD50)</f>
        <v/>
      </c>
      <c r="AD50" s="33" t="str">
        <f>IF(InsertDataAtCellA2!AE50="","",InsertDataAtCellA2!AE50)</f>
        <v/>
      </c>
      <c r="AE50" s="33" t="str">
        <f>IF(InsertDataAtCellA2!AF50="","",InsertDataAtCellA2!AF50)</f>
        <v/>
      </c>
      <c r="AF50" s="33" t="str">
        <f>IF(InsertDataAtCellA2!AG50="","",InsertDataAtCellA2!AG50)</f>
        <v/>
      </c>
    </row>
    <row r="51" spans="1:32" x14ac:dyDescent="0.35">
      <c r="A51" s="10">
        <f>IF(InsertDataAtCellA2!A51="","",InsertDataAtCellA2!A51)</f>
        <v>6</v>
      </c>
      <c r="B51" s="10" t="str">
        <f>IF(InsertDataAtCellA2!B51="","",InsertDataAtCellA2!B51)</f>
        <v xml:space="preserve">Got Task 0 at </v>
      </c>
      <c r="C51" s="10">
        <f>IF(InsertDataAtCellA2!C51="","",InsertDataAtCellA2!C51)</f>
        <v>21.870930000000001</v>
      </c>
      <c r="D51" s="10" t="str">
        <f>IF(InsertDataAtCellA2!D51="","",InsertDataAtCellA2!D51)</f>
        <v>showing</v>
      </c>
      <c r="E51" s="10" t="str">
        <f>IF(InsertDataAtCellA2!E51="","",InsertDataAtCellA2!E51)</f>
        <v>Task0 (UnityEngine.Material)</v>
      </c>
      <c r="F51" s="10" t="str">
        <f>IF(InsertDataAtCellA2!$W51="REAC",InsertDataAtCellA2!W51,(IF(InsertDataAtCellA2!$F51="REAC",InsertDataAtCellA2!F51,"")))</f>
        <v/>
      </c>
      <c r="G51" s="10" t="str">
        <f>IF(InsertDataAtCellA2!$W51="REAC",InsertDataAtCellA2!X51,(IF(InsertDataAtCellA2!$F51="REAC",InsertDataAtCellA2!G51,"")))</f>
        <v/>
      </c>
      <c r="H51" s="10" t="str">
        <f>IF(InsertDataAtCellA2!$W51="REAC",InsertDataAtCellA2!Y51,(IF(InsertDataAtCellA2!$F51="REAC",InsertDataAtCellA2!H51,"")))</f>
        <v/>
      </c>
      <c r="I51" s="10" t="str">
        <f>IF(InsertDataAtCellA2!$W51="REAC",InsertDataAtCellA2!Z51,(IF(InsertDataAtCellA2!$F51="REAC",InsertDataAtCellA2!I51,"")))</f>
        <v/>
      </c>
      <c r="J51" s="10" t="str">
        <f>IF(InsertDataAtCellA2!K51="","",InsertDataAtCellA2!K51)</f>
        <v/>
      </c>
      <c r="K51" s="10" t="str">
        <f>IF(InsertDataAtCellA2!L51="","",InsertDataAtCellA2!L51)</f>
        <v/>
      </c>
      <c r="L51" s="10" t="str">
        <f>IF(InsertDataAtCellA2!M51="","",InsertDataAtCellA2!M51)</f>
        <v/>
      </c>
      <c r="M51" s="10" t="str">
        <f>IF(InsertDataAtCellA2!N51="","",InsertDataAtCellA2!N51)</f>
        <v/>
      </c>
      <c r="N51" s="10" t="str">
        <f>IF(InsertDataAtCellA2!O51="","",InsertDataAtCellA2!O51)</f>
        <v/>
      </c>
      <c r="O51" s="10" t="str">
        <f>IF(InsertDataAtCellA2!P51="","",InsertDataAtCellA2!P51)</f>
        <v/>
      </c>
      <c r="P51" s="10" t="str">
        <f>IF(InsertDataAtCellA2!Q51="","",InsertDataAtCellA2!Q51)</f>
        <v/>
      </c>
      <c r="Q51" s="10" t="str">
        <f>IF(InsertDataAtCellA2!R51="","",InsertDataAtCellA2!R51)</f>
        <v/>
      </c>
      <c r="R51" s="10" t="str">
        <f>IF(InsertDataAtCellA2!S51="","",InsertDataAtCellA2!S51)</f>
        <v/>
      </c>
      <c r="S51" s="10" t="str">
        <f>IF(InsertDataAtCellA2!T51="","",InsertDataAtCellA2!T51)</f>
        <v/>
      </c>
      <c r="T51" s="10" t="str">
        <f>IF(InsertDataAtCellA2!U51="","",InsertDataAtCellA2!U51)</f>
        <v/>
      </c>
      <c r="U51" s="10" t="str">
        <f>IF(InsertDataAtCellA2!V51="","",InsertDataAtCellA2!V51)</f>
        <v/>
      </c>
      <c r="V51" s="10" t="str">
        <f>IF(InsertDataAtCellA2!W51="","",InsertDataAtCellA2!W51)</f>
        <v/>
      </c>
      <c r="W51" s="10" t="str">
        <f>IF(InsertDataAtCellA2!X51="","",InsertDataAtCellA2!X51)</f>
        <v/>
      </c>
      <c r="X51" s="10" t="str">
        <f>IF(InsertDataAtCellA2!Y51="","",InsertDataAtCellA2!Y51)</f>
        <v/>
      </c>
      <c r="Y51" s="10" t="str">
        <f>IF(InsertDataAtCellA2!Z51="","",InsertDataAtCellA2!Z51)</f>
        <v/>
      </c>
      <c r="Z51" s="10" t="str">
        <f>IF(InsertDataAtCellA2!AA51="","",InsertDataAtCellA2!AA51)</f>
        <v/>
      </c>
      <c r="AA51" s="10" t="str">
        <f>IF(InsertDataAtCellA2!AB51="","",InsertDataAtCellA2!AB51)</f>
        <v/>
      </c>
      <c r="AB51" s="10" t="str">
        <f>IF(InsertDataAtCellA2!AC51="","",InsertDataAtCellA2!AC51)</f>
        <v/>
      </c>
      <c r="AC51" s="10" t="str">
        <f>IF(InsertDataAtCellA2!AD51="","",InsertDataAtCellA2!AD51)</f>
        <v/>
      </c>
      <c r="AD51" s="10" t="str">
        <f>IF(InsertDataAtCellA2!AE51="","",InsertDataAtCellA2!AE51)</f>
        <v/>
      </c>
      <c r="AE51" s="10" t="str">
        <f>IF(InsertDataAtCellA2!AF51="","",InsertDataAtCellA2!AF51)</f>
        <v/>
      </c>
      <c r="AF51" s="10" t="str">
        <f>IF(InsertDataAtCellA2!AG51="","",InsertDataAtCellA2!AG51)</f>
        <v/>
      </c>
    </row>
    <row r="52" spans="1:32" x14ac:dyDescent="0.35">
      <c r="A52" s="33">
        <f>IF(InsertDataAtCellA2!A52="","",InsertDataAtCellA2!A52)</f>
        <v>6</v>
      </c>
      <c r="B52" s="33" t="str">
        <f>IF(InsertDataAtCellA2!B52="","",InsertDataAtCellA2!B52)</f>
        <v>TaskstimOnset</v>
      </c>
      <c r="C52" s="33">
        <f>IF(InsertDataAtCellA2!C52="","",InsertDataAtCellA2!C52)</f>
        <v>21.870930000000001</v>
      </c>
      <c r="D52" s="33" t="str">
        <f>IF(InsertDataAtCellA2!D52="","",InsertDataAtCellA2!D52)</f>
        <v>showing</v>
      </c>
      <c r="E52" s="33" t="str">
        <f>IF(InsertDataAtCellA2!E52="","",InsertDataAtCellA2!E52)</f>
        <v>Task0 (UnityEngine.Material)</v>
      </c>
      <c r="F52" s="33" t="str">
        <f>IF(InsertDataAtCellA2!$W52="REAC",InsertDataAtCellA2!W52,(IF(InsertDataAtCellA2!$F52="REAC",InsertDataAtCellA2!F52,"")))</f>
        <v/>
      </c>
      <c r="G52" s="33" t="str">
        <f>IF(InsertDataAtCellA2!$W52="REAC",InsertDataAtCellA2!X52,(IF(InsertDataAtCellA2!$F52="REAC",InsertDataAtCellA2!G52,"")))</f>
        <v/>
      </c>
      <c r="H52" s="33" t="str">
        <f>IF(InsertDataAtCellA2!$W52="REAC",InsertDataAtCellA2!Y52,(IF(InsertDataAtCellA2!$F52="REAC",InsertDataAtCellA2!H52,"")))</f>
        <v/>
      </c>
      <c r="I52" s="33" t="str">
        <f>IF(InsertDataAtCellA2!$W52="REAC",InsertDataAtCellA2!Z52,(IF(InsertDataAtCellA2!$F52="REAC",InsertDataAtCellA2!I52,"")))</f>
        <v/>
      </c>
      <c r="J52" s="33" t="str">
        <f>IF(InsertDataAtCellA2!K52="","",InsertDataAtCellA2!K52)</f>
        <v/>
      </c>
      <c r="K52" s="33" t="str">
        <f>IF(InsertDataAtCellA2!L52="","",InsertDataAtCellA2!L52)</f>
        <v/>
      </c>
      <c r="L52" s="33" t="str">
        <f>IF(InsertDataAtCellA2!M52="","",InsertDataAtCellA2!M52)</f>
        <v/>
      </c>
      <c r="M52" s="33" t="str">
        <f>IF(InsertDataAtCellA2!N52="","",InsertDataAtCellA2!N52)</f>
        <v/>
      </c>
      <c r="N52" s="33" t="str">
        <f>IF(InsertDataAtCellA2!O52="","",InsertDataAtCellA2!O52)</f>
        <v/>
      </c>
      <c r="O52" s="33" t="str">
        <f>IF(InsertDataAtCellA2!P52="","",InsertDataAtCellA2!P52)</f>
        <v/>
      </c>
      <c r="P52" s="33" t="str">
        <f>IF(InsertDataAtCellA2!Q52="","",InsertDataAtCellA2!Q52)</f>
        <v/>
      </c>
      <c r="Q52" s="33" t="str">
        <f>IF(InsertDataAtCellA2!R52="","",InsertDataAtCellA2!R52)</f>
        <v/>
      </c>
      <c r="R52" s="33" t="str">
        <f>IF(InsertDataAtCellA2!S52="","",InsertDataAtCellA2!S52)</f>
        <v/>
      </c>
      <c r="S52" s="33" t="str">
        <f>IF(InsertDataAtCellA2!T52="","",InsertDataAtCellA2!T52)</f>
        <v/>
      </c>
      <c r="T52" s="33" t="str">
        <f>IF(InsertDataAtCellA2!U52="","",InsertDataAtCellA2!U52)</f>
        <v/>
      </c>
      <c r="U52" s="33" t="str">
        <f>IF(InsertDataAtCellA2!V52="","",InsertDataAtCellA2!V52)</f>
        <v/>
      </c>
      <c r="V52" s="33" t="str">
        <f>IF(InsertDataAtCellA2!W52="","",InsertDataAtCellA2!W52)</f>
        <v/>
      </c>
      <c r="W52" s="33" t="str">
        <f>IF(InsertDataAtCellA2!X52="","",InsertDataAtCellA2!X52)</f>
        <v/>
      </c>
      <c r="X52" s="33" t="str">
        <f>IF(InsertDataAtCellA2!Y52="","",InsertDataAtCellA2!Y52)</f>
        <v/>
      </c>
      <c r="Y52" s="33" t="str">
        <f>IF(InsertDataAtCellA2!Z52="","",InsertDataAtCellA2!Z52)</f>
        <v/>
      </c>
      <c r="Z52" s="33" t="str">
        <f>IF(InsertDataAtCellA2!AA52="","",InsertDataAtCellA2!AA52)</f>
        <v/>
      </c>
      <c r="AA52" s="33" t="str">
        <f>IF(InsertDataAtCellA2!AB52="","",InsertDataAtCellA2!AB52)</f>
        <v/>
      </c>
      <c r="AB52" s="33" t="str">
        <f>IF(InsertDataAtCellA2!AC52="","",InsertDataAtCellA2!AC52)</f>
        <v/>
      </c>
      <c r="AC52" s="33" t="str">
        <f>IF(InsertDataAtCellA2!AD52="","",InsertDataAtCellA2!AD52)</f>
        <v/>
      </c>
      <c r="AD52" s="33" t="str">
        <f>IF(InsertDataAtCellA2!AE52="","",InsertDataAtCellA2!AE52)</f>
        <v/>
      </c>
      <c r="AE52" s="33" t="str">
        <f>IF(InsertDataAtCellA2!AF52="","",InsertDataAtCellA2!AF52)</f>
        <v/>
      </c>
      <c r="AF52" s="33" t="str">
        <f>IF(InsertDataAtCellA2!AG52="","",InsertDataAtCellA2!AG52)</f>
        <v/>
      </c>
    </row>
    <row r="53" spans="1:32" x14ac:dyDescent="0.35">
      <c r="A53" s="10">
        <f>IF(InsertDataAtCellA2!A53="","",InsertDataAtCellA2!A53)</f>
        <v>6</v>
      </c>
      <c r="B53" s="10" t="str">
        <f>IF(InsertDataAtCellA2!B53="","",InsertDataAtCellA2!B53)</f>
        <v>TaskstimOnset</v>
      </c>
      <c r="C53" s="10">
        <f>IF(InsertDataAtCellA2!C53="","",InsertDataAtCellA2!C53)</f>
        <v>21.870930000000001</v>
      </c>
      <c r="D53" s="10" t="str">
        <f>IF(InsertDataAtCellA2!D53="","",InsertDataAtCellA2!D53)</f>
        <v>showing</v>
      </c>
      <c r="E53" s="10" t="str">
        <f>IF(InsertDataAtCellA2!E53="","",InsertDataAtCellA2!E53)</f>
        <v>Task0 (UnityEngine.Material)</v>
      </c>
      <c r="F53" s="10" t="str">
        <f>IF(InsertDataAtCellA2!$W53="REAC",InsertDataAtCellA2!W53,(IF(InsertDataAtCellA2!$F53="REAC",InsertDataAtCellA2!F53,"")))</f>
        <v/>
      </c>
      <c r="G53" s="10" t="str">
        <f>IF(InsertDataAtCellA2!$W53="REAC",InsertDataAtCellA2!X53,(IF(InsertDataAtCellA2!$F53="REAC",InsertDataAtCellA2!G53,"")))</f>
        <v/>
      </c>
      <c r="H53" s="10" t="str">
        <f>IF(InsertDataAtCellA2!$W53="REAC",InsertDataAtCellA2!Y53,(IF(InsertDataAtCellA2!$F53="REAC",InsertDataAtCellA2!H53,"")))</f>
        <v/>
      </c>
      <c r="I53" s="10" t="str">
        <f>IF(InsertDataAtCellA2!$W53="REAC",InsertDataAtCellA2!Z53,(IF(InsertDataAtCellA2!$F53="REAC",InsertDataAtCellA2!I53,"")))</f>
        <v/>
      </c>
      <c r="J53" s="10" t="str">
        <f>IF(InsertDataAtCellA2!K53="","",InsertDataAtCellA2!K53)</f>
        <v/>
      </c>
      <c r="K53" s="10" t="str">
        <f>IF(InsertDataAtCellA2!L53="","",InsertDataAtCellA2!L53)</f>
        <v/>
      </c>
      <c r="L53" s="10" t="str">
        <f>IF(InsertDataAtCellA2!M53="","",InsertDataAtCellA2!M53)</f>
        <v/>
      </c>
      <c r="M53" s="10" t="str">
        <f>IF(InsertDataAtCellA2!N53="","",InsertDataAtCellA2!N53)</f>
        <v/>
      </c>
      <c r="N53" s="10" t="str">
        <f>IF(InsertDataAtCellA2!O53="","",InsertDataAtCellA2!O53)</f>
        <v/>
      </c>
      <c r="O53" s="10" t="str">
        <f>IF(InsertDataAtCellA2!P53="","",InsertDataAtCellA2!P53)</f>
        <v/>
      </c>
      <c r="P53" s="10" t="str">
        <f>IF(InsertDataAtCellA2!Q53="","",InsertDataAtCellA2!Q53)</f>
        <v/>
      </c>
      <c r="Q53" s="10" t="str">
        <f>IF(InsertDataAtCellA2!R53="","",InsertDataAtCellA2!R53)</f>
        <v/>
      </c>
      <c r="R53" s="10" t="str">
        <f>IF(InsertDataAtCellA2!S53="","",InsertDataAtCellA2!S53)</f>
        <v/>
      </c>
      <c r="S53" s="10" t="str">
        <f>IF(InsertDataAtCellA2!T53="","",InsertDataAtCellA2!T53)</f>
        <v/>
      </c>
      <c r="T53" s="10" t="str">
        <f>IF(InsertDataAtCellA2!U53="","",InsertDataAtCellA2!U53)</f>
        <v/>
      </c>
      <c r="U53" s="10" t="str">
        <f>IF(InsertDataAtCellA2!V53="","",InsertDataAtCellA2!V53)</f>
        <v/>
      </c>
      <c r="V53" s="10" t="str">
        <f>IF(InsertDataAtCellA2!W53="","",InsertDataAtCellA2!W53)</f>
        <v/>
      </c>
      <c r="W53" s="10" t="str">
        <f>IF(InsertDataAtCellA2!X53="","",InsertDataAtCellA2!X53)</f>
        <v/>
      </c>
      <c r="X53" s="10" t="str">
        <f>IF(InsertDataAtCellA2!Y53="","",InsertDataAtCellA2!Y53)</f>
        <v/>
      </c>
      <c r="Y53" s="10" t="str">
        <f>IF(InsertDataAtCellA2!Z53="","",InsertDataAtCellA2!Z53)</f>
        <v/>
      </c>
      <c r="Z53" s="10" t="str">
        <f>IF(InsertDataAtCellA2!AA53="","",InsertDataAtCellA2!AA53)</f>
        <v/>
      </c>
      <c r="AA53" s="10" t="str">
        <f>IF(InsertDataAtCellA2!AB53="","",InsertDataAtCellA2!AB53)</f>
        <v/>
      </c>
      <c r="AB53" s="10" t="str">
        <f>IF(InsertDataAtCellA2!AC53="","",InsertDataAtCellA2!AC53)</f>
        <v/>
      </c>
      <c r="AC53" s="10" t="str">
        <f>IF(InsertDataAtCellA2!AD53="","",InsertDataAtCellA2!AD53)</f>
        <v/>
      </c>
      <c r="AD53" s="10" t="str">
        <f>IF(InsertDataAtCellA2!AE53="","",InsertDataAtCellA2!AE53)</f>
        <v/>
      </c>
      <c r="AE53" s="10" t="str">
        <f>IF(InsertDataAtCellA2!AF53="","",InsertDataAtCellA2!AF53)</f>
        <v/>
      </c>
      <c r="AF53" s="10" t="str">
        <f>IF(InsertDataAtCellA2!AG53="","",InsertDataAtCellA2!AG53)</f>
        <v/>
      </c>
    </row>
    <row r="54" spans="1:32" x14ac:dyDescent="0.35">
      <c r="A54" s="33">
        <f>IF(InsertDataAtCellA2!A54="","",InsertDataAtCellA2!A54)</f>
        <v>6</v>
      </c>
      <c r="B54" s="33" t="str">
        <f>IF(InsertDataAtCellA2!B54="","",InsertDataAtCellA2!B54)</f>
        <v>Got Task A1 at</v>
      </c>
      <c r="C54" s="33">
        <f>IF(InsertDataAtCellA2!C54="","",InsertDataAtCellA2!C54)</f>
        <v>22.87125</v>
      </c>
      <c r="D54" s="33" t="str">
        <f>IF(InsertDataAtCellA2!D54="","",InsertDataAtCellA2!D54)</f>
        <v>showing</v>
      </c>
      <c r="E54" s="33" t="str">
        <f>IF(InsertDataAtCellA2!E54="","",InsertDataAtCellA2!E54)</f>
        <v>TaskC (UnityEngine.Material)</v>
      </c>
      <c r="F54" s="33" t="str">
        <f>IF(InsertDataAtCellA2!$W54="REAC",InsertDataAtCellA2!W54,(IF(InsertDataAtCellA2!$F54="REAC",InsertDataAtCellA2!F54,"")))</f>
        <v/>
      </c>
      <c r="G54" s="33" t="str">
        <f>IF(InsertDataAtCellA2!$W54="REAC",InsertDataAtCellA2!X54,(IF(InsertDataAtCellA2!$F54="REAC",InsertDataAtCellA2!G54,"")))</f>
        <v/>
      </c>
      <c r="H54" s="33" t="str">
        <f>IF(InsertDataAtCellA2!$W54="REAC",InsertDataAtCellA2!Y54,(IF(InsertDataAtCellA2!$F54="REAC",InsertDataAtCellA2!H54,"")))</f>
        <v/>
      </c>
      <c r="I54" s="33" t="str">
        <f>IF(InsertDataAtCellA2!$W54="REAC",InsertDataAtCellA2!Z54,(IF(InsertDataAtCellA2!$F54="REAC",InsertDataAtCellA2!I54,"")))</f>
        <v/>
      </c>
      <c r="J54" s="33" t="str">
        <f>IF(InsertDataAtCellA2!K54="","",InsertDataAtCellA2!K54)</f>
        <v/>
      </c>
      <c r="K54" s="33" t="str">
        <f>IF(InsertDataAtCellA2!L54="","",InsertDataAtCellA2!L54)</f>
        <v/>
      </c>
      <c r="L54" s="33" t="str">
        <f>IF(InsertDataAtCellA2!M54="","",InsertDataAtCellA2!M54)</f>
        <v/>
      </c>
      <c r="M54" s="33" t="str">
        <f>IF(InsertDataAtCellA2!N54="","",InsertDataAtCellA2!N54)</f>
        <v/>
      </c>
      <c r="N54" s="33" t="str">
        <f>IF(InsertDataAtCellA2!O54="","",InsertDataAtCellA2!O54)</f>
        <v/>
      </c>
      <c r="O54" s="33" t="str">
        <f>IF(InsertDataAtCellA2!P54="","",InsertDataAtCellA2!P54)</f>
        <v/>
      </c>
      <c r="P54" s="33" t="str">
        <f>IF(InsertDataAtCellA2!Q54="","",InsertDataAtCellA2!Q54)</f>
        <v/>
      </c>
      <c r="Q54" s="33" t="str">
        <f>IF(InsertDataAtCellA2!R54="","",InsertDataAtCellA2!R54)</f>
        <v/>
      </c>
      <c r="R54" s="33" t="str">
        <f>IF(InsertDataAtCellA2!S54="","",InsertDataAtCellA2!S54)</f>
        <v/>
      </c>
      <c r="S54" s="33" t="str">
        <f>IF(InsertDataAtCellA2!T54="","",InsertDataAtCellA2!T54)</f>
        <v/>
      </c>
      <c r="T54" s="33" t="str">
        <f>IF(InsertDataAtCellA2!U54="","",InsertDataAtCellA2!U54)</f>
        <v/>
      </c>
      <c r="U54" s="33" t="str">
        <f>IF(InsertDataAtCellA2!V54="","",InsertDataAtCellA2!V54)</f>
        <v/>
      </c>
      <c r="V54" s="33" t="str">
        <f>IF(InsertDataAtCellA2!W54="","",InsertDataAtCellA2!W54)</f>
        <v/>
      </c>
      <c r="W54" s="33" t="str">
        <f>IF(InsertDataAtCellA2!X54="","",InsertDataAtCellA2!X54)</f>
        <v/>
      </c>
      <c r="X54" s="33" t="str">
        <f>IF(InsertDataAtCellA2!Y54="","",InsertDataAtCellA2!Y54)</f>
        <v/>
      </c>
      <c r="Y54" s="33" t="str">
        <f>IF(InsertDataAtCellA2!Z54="","",InsertDataAtCellA2!Z54)</f>
        <v/>
      </c>
      <c r="Z54" s="33" t="str">
        <f>IF(InsertDataAtCellA2!AA54="","",InsertDataAtCellA2!AA54)</f>
        <v/>
      </c>
      <c r="AA54" s="33" t="str">
        <f>IF(InsertDataAtCellA2!AB54="","",InsertDataAtCellA2!AB54)</f>
        <v/>
      </c>
      <c r="AB54" s="33" t="str">
        <f>IF(InsertDataAtCellA2!AC54="","",InsertDataAtCellA2!AC54)</f>
        <v/>
      </c>
      <c r="AC54" s="33" t="str">
        <f>IF(InsertDataAtCellA2!AD54="","",InsertDataAtCellA2!AD54)</f>
        <v/>
      </c>
      <c r="AD54" s="33" t="str">
        <f>IF(InsertDataAtCellA2!AE54="","",InsertDataAtCellA2!AE54)</f>
        <v/>
      </c>
      <c r="AE54" s="33" t="str">
        <f>IF(InsertDataAtCellA2!AF54="","",InsertDataAtCellA2!AF54)</f>
        <v/>
      </c>
      <c r="AF54" s="33" t="str">
        <f>IF(InsertDataAtCellA2!AG54="","",InsertDataAtCellA2!AG54)</f>
        <v/>
      </c>
    </row>
    <row r="55" spans="1:32" x14ac:dyDescent="0.35">
      <c r="A55" s="10">
        <f>IF(InsertDataAtCellA2!A55="","",InsertDataAtCellA2!A55)</f>
        <v>6</v>
      </c>
      <c r="B55" s="10" t="str">
        <f>IF(InsertDataAtCellA2!B55="","",InsertDataAtCellA2!B55)</f>
        <v>TaskstimOffset</v>
      </c>
      <c r="C55" s="10">
        <f>IF(InsertDataAtCellA2!C55="","",InsertDataAtCellA2!C55)</f>
        <v>22.87125</v>
      </c>
      <c r="D55" s="10" t="str">
        <f>IF(InsertDataAtCellA2!D55="","",InsertDataAtCellA2!D55)</f>
        <v>showing</v>
      </c>
      <c r="E55" s="10" t="str">
        <f>IF(InsertDataAtCellA2!E55="","",InsertDataAtCellA2!E55)</f>
        <v>TaskC (UnityEngine.Material)</v>
      </c>
      <c r="F55" s="10" t="str">
        <f>IF(InsertDataAtCellA2!$W55="REAC",InsertDataAtCellA2!W55,(IF(InsertDataAtCellA2!$F55="REAC",InsertDataAtCellA2!F55,"")))</f>
        <v/>
      </c>
      <c r="G55" s="10" t="str">
        <f>IF(InsertDataAtCellA2!$W55="REAC",InsertDataAtCellA2!X55,(IF(InsertDataAtCellA2!$F55="REAC",InsertDataAtCellA2!G55,"")))</f>
        <v/>
      </c>
      <c r="H55" s="10" t="str">
        <f>IF(InsertDataAtCellA2!$W55="REAC",InsertDataAtCellA2!Y55,(IF(InsertDataAtCellA2!$F55="REAC",InsertDataAtCellA2!H55,"")))</f>
        <v/>
      </c>
      <c r="I55" s="10" t="str">
        <f>IF(InsertDataAtCellA2!$W55="REAC",InsertDataAtCellA2!Z55,(IF(InsertDataAtCellA2!$F55="REAC",InsertDataAtCellA2!I55,"")))</f>
        <v/>
      </c>
      <c r="J55" s="10" t="str">
        <f>IF(InsertDataAtCellA2!K55="","",InsertDataAtCellA2!K55)</f>
        <v/>
      </c>
      <c r="K55" s="10" t="str">
        <f>IF(InsertDataAtCellA2!L55="","",InsertDataAtCellA2!L55)</f>
        <v/>
      </c>
      <c r="L55" s="10" t="str">
        <f>IF(InsertDataAtCellA2!M55="","",InsertDataAtCellA2!M55)</f>
        <v/>
      </c>
      <c r="M55" s="10" t="str">
        <f>IF(InsertDataAtCellA2!N55="","",InsertDataAtCellA2!N55)</f>
        <v/>
      </c>
      <c r="N55" s="10" t="str">
        <f>IF(InsertDataAtCellA2!O55="","",InsertDataAtCellA2!O55)</f>
        <v/>
      </c>
      <c r="O55" s="10" t="str">
        <f>IF(InsertDataAtCellA2!P55="","",InsertDataAtCellA2!P55)</f>
        <v/>
      </c>
      <c r="P55" s="10" t="str">
        <f>IF(InsertDataAtCellA2!Q55="","",InsertDataAtCellA2!Q55)</f>
        <v/>
      </c>
      <c r="Q55" s="10" t="str">
        <f>IF(InsertDataAtCellA2!R55="","",InsertDataAtCellA2!R55)</f>
        <v/>
      </c>
      <c r="R55" s="10" t="str">
        <f>IF(InsertDataAtCellA2!S55="","",InsertDataAtCellA2!S55)</f>
        <v/>
      </c>
      <c r="S55" s="10" t="str">
        <f>IF(InsertDataAtCellA2!T55="","",InsertDataAtCellA2!T55)</f>
        <v/>
      </c>
      <c r="T55" s="10" t="str">
        <f>IF(InsertDataAtCellA2!U55="","",InsertDataAtCellA2!U55)</f>
        <v/>
      </c>
      <c r="U55" s="10" t="str">
        <f>IF(InsertDataAtCellA2!V55="","",InsertDataAtCellA2!V55)</f>
        <v/>
      </c>
      <c r="V55" s="10" t="str">
        <f>IF(InsertDataAtCellA2!W55="","",InsertDataAtCellA2!W55)</f>
        <v/>
      </c>
      <c r="W55" s="10" t="str">
        <f>IF(InsertDataAtCellA2!X55="","",InsertDataAtCellA2!X55)</f>
        <v/>
      </c>
      <c r="X55" s="10" t="str">
        <f>IF(InsertDataAtCellA2!Y55="","",InsertDataAtCellA2!Y55)</f>
        <v/>
      </c>
      <c r="Y55" s="10" t="str">
        <f>IF(InsertDataAtCellA2!Z55="","",InsertDataAtCellA2!Z55)</f>
        <v/>
      </c>
      <c r="Z55" s="10" t="str">
        <f>IF(InsertDataAtCellA2!AA55="","",InsertDataAtCellA2!AA55)</f>
        <v/>
      </c>
      <c r="AA55" s="10" t="str">
        <f>IF(InsertDataAtCellA2!AB55="","",InsertDataAtCellA2!AB55)</f>
        <v/>
      </c>
      <c r="AB55" s="10" t="str">
        <f>IF(InsertDataAtCellA2!AC55="","",InsertDataAtCellA2!AC55)</f>
        <v/>
      </c>
      <c r="AC55" s="10" t="str">
        <f>IF(InsertDataAtCellA2!AD55="","",InsertDataAtCellA2!AD55)</f>
        <v/>
      </c>
      <c r="AD55" s="10" t="str">
        <f>IF(InsertDataAtCellA2!AE55="","",InsertDataAtCellA2!AE55)</f>
        <v/>
      </c>
      <c r="AE55" s="10" t="str">
        <f>IF(InsertDataAtCellA2!AF55="","",InsertDataAtCellA2!AF55)</f>
        <v/>
      </c>
      <c r="AF55" s="10" t="str">
        <f>IF(InsertDataAtCellA2!AG55="","",InsertDataAtCellA2!AG55)</f>
        <v/>
      </c>
    </row>
    <row r="56" spans="1:32" x14ac:dyDescent="0.35">
      <c r="A56" s="33">
        <f>IF(InsertDataAtCellA2!A56="","",InsertDataAtCellA2!A56)</f>
        <v>6</v>
      </c>
      <c r="B56" s="33" t="str">
        <f>IF(InsertDataAtCellA2!B56="","",InsertDataAtCellA2!B56)</f>
        <v>TaskstimOffset</v>
      </c>
      <c r="C56" s="33">
        <f>IF(InsertDataAtCellA2!C56="","",InsertDataAtCellA2!C56)</f>
        <v>22.87125</v>
      </c>
      <c r="D56" s="33" t="str">
        <f>IF(InsertDataAtCellA2!D56="","",InsertDataAtCellA2!D56)</f>
        <v>showing</v>
      </c>
      <c r="E56" s="33" t="str">
        <f>IF(InsertDataAtCellA2!E56="","",InsertDataAtCellA2!E56)</f>
        <v>TaskC (UnityEngine.Material)</v>
      </c>
      <c r="F56" s="33" t="str">
        <f>IF(InsertDataAtCellA2!$W56="REAC",InsertDataAtCellA2!W56,(IF(InsertDataAtCellA2!$F56="REAC",InsertDataAtCellA2!F56,"")))</f>
        <v/>
      </c>
      <c r="G56" s="33" t="str">
        <f>IF(InsertDataAtCellA2!$W56="REAC",InsertDataAtCellA2!X56,(IF(InsertDataAtCellA2!$F56="REAC",InsertDataAtCellA2!G56,"")))</f>
        <v/>
      </c>
      <c r="H56" s="33" t="str">
        <f>IF(InsertDataAtCellA2!$W56="REAC",InsertDataAtCellA2!Y56,(IF(InsertDataAtCellA2!$F56="REAC",InsertDataAtCellA2!H56,"")))</f>
        <v/>
      </c>
      <c r="I56" s="33" t="str">
        <f>IF(InsertDataAtCellA2!$W56="REAC",InsertDataAtCellA2!Z56,(IF(InsertDataAtCellA2!$F56="REAC",InsertDataAtCellA2!I56,"")))</f>
        <v/>
      </c>
      <c r="J56" s="33" t="str">
        <f>IF(InsertDataAtCellA2!K56="","",InsertDataAtCellA2!K56)</f>
        <v/>
      </c>
      <c r="K56" s="33" t="str">
        <f>IF(InsertDataAtCellA2!L56="","",InsertDataAtCellA2!L56)</f>
        <v/>
      </c>
      <c r="L56" s="33" t="str">
        <f>IF(InsertDataAtCellA2!M56="","",InsertDataAtCellA2!M56)</f>
        <v/>
      </c>
      <c r="M56" s="33" t="str">
        <f>IF(InsertDataAtCellA2!N56="","",InsertDataAtCellA2!N56)</f>
        <v/>
      </c>
      <c r="N56" s="33" t="str">
        <f>IF(InsertDataAtCellA2!O56="","",InsertDataAtCellA2!O56)</f>
        <v/>
      </c>
      <c r="O56" s="33" t="str">
        <f>IF(InsertDataAtCellA2!P56="","",InsertDataAtCellA2!P56)</f>
        <v/>
      </c>
      <c r="P56" s="33" t="str">
        <f>IF(InsertDataAtCellA2!Q56="","",InsertDataAtCellA2!Q56)</f>
        <v/>
      </c>
      <c r="Q56" s="33" t="str">
        <f>IF(InsertDataAtCellA2!R56="","",InsertDataAtCellA2!R56)</f>
        <v/>
      </c>
      <c r="R56" s="33" t="str">
        <f>IF(InsertDataAtCellA2!S56="","",InsertDataAtCellA2!S56)</f>
        <v/>
      </c>
      <c r="S56" s="33" t="str">
        <f>IF(InsertDataAtCellA2!T56="","",InsertDataAtCellA2!T56)</f>
        <v/>
      </c>
      <c r="T56" s="33" t="str">
        <f>IF(InsertDataAtCellA2!U56="","",InsertDataAtCellA2!U56)</f>
        <v/>
      </c>
      <c r="U56" s="33" t="str">
        <f>IF(InsertDataAtCellA2!V56="","",InsertDataAtCellA2!V56)</f>
        <v/>
      </c>
      <c r="V56" s="33" t="str">
        <f>IF(InsertDataAtCellA2!W56="","",InsertDataAtCellA2!W56)</f>
        <v/>
      </c>
      <c r="W56" s="33" t="str">
        <f>IF(InsertDataAtCellA2!X56="","",InsertDataAtCellA2!X56)</f>
        <v/>
      </c>
      <c r="X56" s="33" t="str">
        <f>IF(InsertDataAtCellA2!Y56="","",InsertDataAtCellA2!Y56)</f>
        <v/>
      </c>
      <c r="Y56" s="33" t="str">
        <f>IF(InsertDataAtCellA2!Z56="","",InsertDataAtCellA2!Z56)</f>
        <v/>
      </c>
      <c r="Z56" s="33" t="str">
        <f>IF(InsertDataAtCellA2!AA56="","",InsertDataAtCellA2!AA56)</f>
        <v/>
      </c>
      <c r="AA56" s="33" t="str">
        <f>IF(InsertDataAtCellA2!AB56="","",InsertDataAtCellA2!AB56)</f>
        <v/>
      </c>
      <c r="AB56" s="33" t="str">
        <f>IF(InsertDataAtCellA2!AC56="","",InsertDataAtCellA2!AC56)</f>
        <v/>
      </c>
      <c r="AC56" s="33" t="str">
        <f>IF(InsertDataAtCellA2!AD56="","",InsertDataAtCellA2!AD56)</f>
        <v/>
      </c>
      <c r="AD56" s="33" t="str">
        <f>IF(InsertDataAtCellA2!AE56="","",InsertDataAtCellA2!AE56)</f>
        <v/>
      </c>
      <c r="AE56" s="33" t="str">
        <f>IF(InsertDataAtCellA2!AF56="","",InsertDataAtCellA2!AF56)</f>
        <v/>
      </c>
      <c r="AF56" s="33" t="str">
        <f>IF(InsertDataAtCellA2!AG56="","",InsertDataAtCellA2!AG56)</f>
        <v/>
      </c>
    </row>
    <row r="57" spans="1:32" x14ac:dyDescent="0.35">
      <c r="A57" s="10">
        <f>IF(InsertDataAtCellA2!A57="","",InsertDataAtCellA2!A57)</f>
        <v>7</v>
      </c>
      <c r="B57" s="10" t="str">
        <f>IF(InsertDataAtCellA2!B57="","",InsertDataAtCellA2!B57)</f>
        <v xml:space="preserve">Got Task 0 at </v>
      </c>
      <c r="C57" s="10">
        <f>IF(InsertDataAtCellA2!C57="","",InsertDataAtCellA2!C57)</f>
        <v>23.881309999999999</v>
      </c>
      <c r="D57" s="10" t="str">
        <f>IF(InsertDataAtCellA2!D57="","",InsertDataAtCellA2!D57)</f>
        <v>showing</v>
      </c>
      <c r="E57" s="10" t="str">
        <f>IF(InsertDataAtCellA2!E57="","",InsertDataAtCellA2!E57)</f>
        <v>Task0 (UnityEngine.Material)</v>
      </c>
      <c r="F57" s="10" t="str">
        <f>IF(InsertDataAtCellA2!$W57="REAC",InsertDataAtCellA2!W57,(IF(InsertDataAtCellA2!$F57="REAC",InsertDataAtCellA2!F57,"")))</f>
        <v/>
      </c>
      <c r="G57" s="10" t="str">
        <f>IF(InsertDataAtCellA2!$W57="REAC",InsertDataAtCellA2!X57,(IF(InsertDataAtCellA2!$F57="REAC",InsertDataAtCellA2!G57,"")))</f>
        <v/>
      </c>
      <c r="H57" s="10" t="str">
        <f>IF(InsertDataAtCellA2!$W57="REAC",InsertDataAtCellA2!Y57,(IF(InsertDataAtCellA2!$F57="REAC",InsertDataAtCellA2!H57,"")))</f>
        <v/>
      </c>
      <c r="I57" s="10" t="str">
        <f>IF(InsertDataAtCellA2!$W57="REAC",InsertDataAtCellA2!Z57,(IF(InsertDataAtCellA2!$F57="REAC",InsertDataAtCellA2!I57,"")))</f>
        <v/>
      </c>
      <c r="J57" s="10" t="str">
        <f>IF(InsertDataAtCellA2!K57="","",InsertDataAtCellA2!K57)</f>
        <v/>
      </c>
      <c r="K57" s="10" t="str">
        <f>IF(InsertDataAtCellA2!L57="","",InsertDataAtCellA2!L57)</f>
        <v/>
      </c>
      <c r="L57" s="10" t="str">
        <f>IF(InsertDataAtCellA2!M57="","",InsertDataAtCellA2!M57)</f>
        <v/>
      </c>
      <c r="M57" s="10" t="str">
        <f>IF(InsertDataAtCellA2!N57="","",InsertDataAtCellA2!N57)</f>
        <v/>
      </c>
      <c r="N57" s="10" t="str">
        <f>IF(InsertDataAtCellA2!O57="","",InsertDataAtCellA2!O57)</f>
        <v/>
      </c>
      <c r="O57" s="10" t="str">
        <f>IF(InsertDataAtCellA2!P57="","",InsertDataAtCellA2!P57)</f>
        <v/>
      </c>
      <c r="P57" s="10" t="str">
        <f>IF(InsertDataAtCellA2!Q57="","",InsertDataAtCellA2!Q57)</f>
        <v/>
      </c>
      <c r="Q57" s="10" t="str">
        <f>IF(InsertDataAtCellA2!R57="","",InsertDataAtCellA2!R57)</f>
        <v/>
      </c>
      <c r="R57" s="10" t="str">
        <f>IF(InsertDataAtCellA2!S57="","",InsertDataAtCellA2!S57)</f>
        <v/>
      </c>
      <c r="S57" s="10" t="str">
        <f>IF(InsertDataAtCellA2!T57="","",InsertDataAtCellA2!T57)</f>
        <v/>
      </c>
      <c r="T57" s="10" t="str">
        <f>IF(InsertDataAtCellA2!U57="","",InsertDataAtCellA2!U57)</f>
        <v/>
      </c>
      <c r="U57" s="10" t="str">
        <f>IF(InsertDataAtCellA2!V57="","",InsertDataAtCellA2!V57)</f>
        <v/>
      </c>
      <c r="V57" s="10" t="str">
        <f>IF(InsertDataAtCellA2!W57="","",InsertDataAtCellA2!W57)</f>
        <v/>
      </c>
      <c r="W57" s="10" t="str">
        <f>IF(InsertDataAtCellA2!X57="","",InsertDataAtCellA2!X57)</f>
        <v/>
      </c>
      <c r="X57" s="10" t="str">
        <f>IF(InsertDataAtCellA2!Y57="","",InsertDataAtCellA2!Y57)</f>
        <v/>
      </c>
      <c r="Y57" s="10" t="str">
        <f>IF(InsertDataAtCellA2!Z57="","",InsertDataAtCellA2!Z57)</f>
        <v/>
      </c>
      <c r="Z57" s="10" t="str">
        <f>IF(InsertDataAtCellA2!AA57="","",InsertDataAtCellA2!AA57)</f>
        <v/>
      </c>
      <c r="AA57" s="10" t="str">
        <f>IF(InsertDataAtCellA2!AB57="","",InsertDataAtCellA2!AB57)</f>
        <v/>
      </c>
      <c r="AB57" s="10" t="str">
        <f>IF(InsertDataAtCellA2!AC57="","",InsertDataAtCellA2!AC57)</f>
        <v/>
      </c>
      <c r="AC57" s="10" t="str">
        <f>IF(InsertDataAtCellA2!AD57="","",InsertDataAtCellA2!AD57)</f>
        <v/>
      </c>
      <c r="AD57" s="10" t="str">
        <f>IF(InsertDataAtCellA2!AE57="","",InsertDataAtCellA2!AE57)</f>
        <v/>
      </c>
      <c r="AE57" s="10" t="str">
        <f>IF(InsertDataAtCellA2!AF57="","",InsertDataAtCellA2!AF57)</f>
        <v/>
      </c>
      <c r="AF57" s="10" t="str">
        <f>IF(InsertDataAtCellA2!AG57="","",InsertDataAtCellA2!AG57)</f>
        <v/>
      </c>
    </row>
    <row r="58" spans="1:32" x14ac:dyDescent="0.35">
      <c r="A58" s="33">
        <f>IF(InsertDataAtCellA2!A58="","",InsertDataAtCellA2!A58)</f>
        <v>7</v>
      </c>
      <c r="B58" s="33" t="str">
        <f>IF(InsertDataAtCellA2!B58="","",InsertDataAtCellA2!B58)</f>
        <v>TaskstimOnset</v>
      </c>
      <c r="C58" s="33">
        <f>IF(InsertDataAtCellA2!C58="","",InsertDataAtCellA2!C58)</f>
        <v>23.881309999999999</v>
      </c>
      <c r="D58" s="33" t="str">
        <f>IF(InsertDataAtCellA2!D58="","",InsertDataAtCellA2!D58)</f>
        <v>showing</v>
      </c>
      <c r="E58" s="33" t="str">
        <f>IF(InsertDataAtCellA2!E58="","",InsertDataAtCellA2!E58)</f>
        <v>Task0 (UnityEngine.Material)</v>
      </c>
      <c r="F58" s="33" t="str">
        <f>IF(InsertDataAtCellA2!$W58="REAC",InsertDataAtCellA2!W58,(IF(InsertDataAtCellA2!$F58="REAC",InsertDataAtCellA2!F58,"")))</f>
        <v/>
      </c>
      <c r="G58" s="33" t="str">
        <f>IF(InsertDataAtCellA2!$W58="REAC",InsertDataAtCellA2!X58,(IF(InsertDataAtCellA2!$F58="REAC",InsertDataAtCellA2!G58,"")))</f>
        <v/>
      </c>
      <c r="H58" s="33" t="str">
        <f>IF(InsertDataAtCellA2!$W58="REAC",InsertDataAtCellA2!Y58,(IF(InsertDataAtCellA2!$F58="REAC",InsertDataAtCellA2!H58,"")))</f>
        <v/>
      </c>
      <c r="I58" s="33" t="str">
        <f>IF(InsertDataAtCellA2!$W58="REAC",InsertDataAtCellA2!Z58,(IF(InsertDataAtCellA2!$F58="REAC",InsertDataAtCellA2!I58,"")))</f>
        <v/>
      </c>
      <c r="J58" s="33" t="str">
        <f>IF(InsertDataAtCellA2!K58="","",InsertDataAtCellA2!K58)</f>
        <v/>
      </c>
      <c r="K58" s="33" t="str">
        <f>IF(InsertDataAtCellA2!L58="","",InsertDataAtCellA2!L58)</f>
        <v/>
      </c>
      <c r="L58" s="33" t="str">
        <f>IF(InsertDataAtCellA2!M58="","",InsertDataAtCellA2!M58)</f>
        <v/>
      </c>
      <c r="M58" s="33" t="str">
        <f>IF(InsertDataAtCellA2!N58="","",InsertDataAtCellA2!N58)</f>
        <v/>
      </c>
      <c r="N58" s="33" t="str">
        <f>IF(InsertDataAtCellA2!O58="","",InsertDataAtCellA2!O58)</f>
        <v/>
      </c>
      <c r="O58" s="33" t="str">
        <f>IF(InsertDataAtCellA2!P58="","",InsertDataAtCellA2!P58)</f>
        <v/>
      </c>
      <c r="P58" s="33" t="str">
        <f>IF(InsertDataAtCellA2!Q58="","",InsertDataAtCellA2!Q58)</f>
        <v/>
      </c>
      <c r="Q58" s="33" t="str">
        <f>IF(InsertDataAtCellA2!R58="","",InsertDataAtCellA2!R58)</f>
        <v/>
      </c>
      <c r="R58" s="33" t="str">
        <f>IF(InsertDataAtCellA2!S58="","",InsertDataAtCellA2!S58)</f>
        <v/>
      </c>
      <c r="S58" s="33" t="str">
        <f>IF(InsertDataAtCellA2!T58="","",InsertDataAtCellA2!T58)</f>
        <v/>
      </c>
      <c r="T58" s="33" t="str">
        <f>IF(InsertDataAtCellA2!U58="","",InsertDataAtCellA2!U58)</f>
        <v/>
      </c>
      <c r="U58" s="33" t="str">
        <f>IF(InsertDataAtCellA2!V58="","",InsertDataAtCellA2!V58)</f>
        <v/>
      </c>
      <c r="V58" s="33" t="str">
        <f>IF(InsertDataAtCellA2!W58="","",InsertDataAtCellA2!W58)</f>
        <v/>
      </c>
      <c r="W58" s="33" t="str">
        <f>IF(InsertDataAtCellA2!X58="","",InsertDataAtCellA2!X58)</f>
        <v/>
      </c>
      <c r="X58" s="33" t="str">
        <f>IF(InsertDataAtCellA2!Y58="","",InsertDataAtCellA2!Y58)</f>
        <v/>
      </c>
      <c r="Y58" s="33" t="str">
        <f>IF(InsertDataAtCellA2!Z58="","",InsertDataAtCellA2!Z58)</f>
        <v/>
      </c>
      <c r="Z58" s="33" t="str">
        <f>IF(InsertDataAtCellA2!AA58="","",InsertDataAtCellA2!AA58)</f>
        <v/>
      </c>
      <c r="AA58" s="33" t="str">
        <f>IF(InsertDataAtCellA2!AB58="","",InsertDataAtCellA2!AB58)</f>
        <v/>
      </c>
      <c r="AB58" s="33" t="str">
        <f>IF(InsertDataAtCellA2!AC58="","",InsertDataAtCellA2!AC58)</f>
        <v/>
      </c>
      <c r="AC58" s="33" t="str">
        <f>IF(InsertDataAtCellA2!AD58="","",InsertDataAtCellA2!AD58)</f>
        <v/>
      </c>
      <c r="AD58" s="33" t="str">
        <f>IF(InsertDataAtCellA2!AE58="","",InsertDataAtCellA2!AE58)</f>
        <v/>
      </c>
      <c r="AE58" s="33" t="str">
        <f>IF(InsertDataAtCellA2!AF58="","",InsertDataAtCellA2!AF58)</f>
        <v/>
      </c>
      <c r="AF58" s="33" t="str">
        <f>IF(InsertDataAtCellA2!AG58="","",InsertDataAtCellA2!AG58)</f>
        <v/>
      </c>
    </row>
    <row r="59" spans="1:32" x14ac:dyDescent="0.35">
      <c r="A59" s="10">
        <f>IF(InsertDataAtCellA2!A59="","",InsertDataAtCellA2!A59)</f>
        <v>7</v>
      </c>
      <c r="B59" s="10" t="str">
        <f>IF(InsertDataAtCellA2!B59="","",InsertDataAtCellA2!B59)</f>
        <v>TaskstimOnset</v>
      </c>
      <c r="C59" s="10">
        <f>IF(InsertDataAtCellA2!C59="","",InsertDataAtCellA2!C59)</f>
        <v>23.881309999999999</v>
      </c>
      <c r="D59" s="10" t="str">
        <f>IF(InsertDataAtCellA2!D59="","",InsertDataAtCellA2!D59)</f>
        <v>showing</v>
      </c>
      <c r="E59" s="10" t="str">
        <f>IF(InsertDataAtCellA2!E59="","",InsertDataAtCellA2!E59)</f>
        <v>Task0 (UnityEngine.Material)</v>
      </c>
      <c r="F59" s="10" t="str">
        <f>IF(InsertDataAtCellA2!$W59="REAC",InsertDataAtCellA2!W59,(IF(InsertDataAtCellA2!$F59="REAC",InsertDataAtCellA2!F59,"")))</f>
        <v/>
      </c>
      <c r="G59" s="10" t="str">
        <f>IF(InsertDataAtCellA2!$W59="REAC",InsertDataAtCellA2!X59,(IF(InsertDataAtCellA2!$F59="REAC",InsertDataAtCellA2!G59,"")))</f>
        <v/>
      </c>
      <c r="H59" s="10" t="str">
        <f>IF(InsertDataAtCellA2!$W59="REAC",InsertDataAtCellA2!Y59,(IF(InsertDataAtCellA2!$F59="REAC",InsertDataAtCellA2!H59,"")))</f>
        <v/>
      </c>
      <c r="I59" s="10" t="str">
        <f>IF(InsertDataAtCellA2!$W59="REAC",InsertDataAtCellA2!Z59,(IF(InsertDataAtCellA2!$F59="REAC",InsertDataAtCellA2!I59,"")))</f>
        <v/>
      </c>
      <c r="J59" s="10" t="str">
        <f>IF(InsertDataAtCellA2!K59="","",InsertDataAtCellA2!K59)</f>
        <v/>
      </c>
      <c r="K59" s="10" t="str">
        <f>IF(InsertDataAtCellA2!L59="","",InsertDataAtCellA2!L59)</f>
        <v/>
      </c>
      <c r="L59" s="10" t="str">
        <f>IF(InsertDataAtCellA2!M59="","",InsertDataAtCellA2!M59)</f>
        <v/>
      </c>
      <c r="M59" s="10" t="str">
        <f>IF(InsertDataAtCellA2!N59="","",InsertDataAtCellA2!N59)</f>
        <v/>
      </c>
      <c r="N59" s="10" t="str">
        <f>IF(InsertDataAtCellA2!O59="","",InsertDataAtCellA2!O59)</f>
        <v/>
      </c>
      <c r="O59" s="10" t="str">
        <f>IF(InsertDataAtCellA2!P59="","",InsertDataAtCellA2!P59)</f>
        <v/>
      </c>
      <c r="P59" s="10" t="str">
        <f>IF(InsertDataAtCellA2!Q59="","",InsertDataAtCellA2!Q59)</f>
        <v/>
      </c>
      <c r="Q59" s="10" t="str">
        <f>IF(InsertDataAtCellA2!R59="","",InsertDataAtCellA2!R59)</f>
        <v/>
      </c>
      <c r="R59" s="10" t="str">
        <f>IF(InsertDataAtCellA2!S59="","",InsertDataAtCellA2!S59)</f>
        <v/>
      </c>
      <c r="S59" s="10" t="str">
        <f>IF(InsertDataAtCellA2!T59="","",InsertDataAtCellA2!T59)</f>
        <v/>
      </c>
      <c r="T59" s="10" t="str">
        <f>IF(InsertDataAtCellA2!U59="","",InsertDataAtCellA2!U59)</f>
        <v/>
      </c>
      <c r="U59" s="10" t="str">
        <f>IF(InsertDataAtCellA2!V59="","",InsertDataAtCellA2!V59)</f>
        <v/>
      </c>
      <c r="V59" s="10" t="str">
        <f>IF(InsertDataAtCellA2!W59="","",InsertDataAtCellA2!W59)</f>
        <v/>
      </c>
      <c r="W59" s="10" t="str">
        <f>IF(InsertDataAtCellA2!X59="","",InsertDataAtCellA2!X59)</f>
        <v/>
      </c>
      <c r="X59" s="10" t="str">
        <f>IF(InsertDataAtCellA2!Y59="","",InsertDataAtCellA2!Y59)</f>
        <v/>
      </c>
      <c r="Y59" s="10" t="str">
        <f>IF(InsertDataAtCellA2!Z59="","",InsertDataAtCellA2!Z59)</f>
        <v/>
      </c>
      <c r="Z59" s="10" t="str">
        <f>IF(InsertDataAtCellA2!AA59="","",InsertDataAtCellA2!AA59)</f>
        <v/>
      </c>
      <c r="AA59" s="10" t="str">
        <f>IF(InsertDataAtCellA2!AB59="","",InsertDataAtCellA2!AB59)</f>
        <v/>
      </c>
      <c r="AB59" s="10" t="str">
        <f>IF(InsertDataAtCellA2!AC59="","",InsertDataAtCellA2!AC59)</f>
        <v/>
      </c>
      <c r="AC59" s="10" t="str">
        <f>IF(InsertDataAtCellA2!AD59="","",InsertDataAtCellA2!AD59)</f>
        <v/>
      </c>
      <c r="AD59" s="10" t="str">
        <f>IF(InsertDataAtCellA2!AE59="","",InsertDataAtCellA2!AE59)</f>
        <v/>
      </c>
      <c r="AE59" s="10" t="str">
        <f>IF(InsertDataAtCellA2!AF59="","",InsertDataAtCellA2!AF59)</f>
        <v/>
      </c>
      <c r="AF59" s="10" t="str">
        <f>IF(InsertDataAtCellA2!AG59="","",InsertDataAtCellA2!AG59)</f>
        <v/>
      </c>
    </row>
    <row r="60" spans="1:32" x14ac:dyDescent="0.35">
      <c r="A60" s="33">
        <f>IF(InsertDataAtCellA2!A60="","",InsertDataAtCellA2!A60)</f>
        <v>7</v>
      </c>
      <c r="B60" s="33" t="str">
        <f>IF(InsertDataAtCellA2!B60="","",InsertDataAtCellA2!B60)</f>
        <v>Got Task A1 at</v>
      </c>
      <c r="C60" s="33">
        <f>IF(InsertDataAtCellA2!C60="","",InsertDataAtCellA2!C60)</f>
        <v>24.882290000000001</v>
      </c>
      <c r="D60" s="33" t="str">
        <f>IF(InsertDataAtCellA2!D60="","",InsertDataAtCellA2!D60)</f>
        <v>showing</v>
      </c>
      <c r="E60" s="33" t="str">
        <f>IF(InsertDataAtCellA2!E60="","",InsertDataAtCellA2!E60)</f>
        <v>TaskD (UnityEngine.Material)</v>
      </c>
      <c r="F60" s="33" t="str">
        <f>IF(InsertDataAtCellA2!$W60="REAC",InsertDataAtCellA2!W60,(IF(InsertDataAtCellA2!$F60="REAC",InsertDataAtCellA2!F60,"")))</f>
        <v/>
      </c>
      <c r="G60" s="33" t="str">
        <f>IF(InsertDataAtCellA2!$W60="REAC",InsertDataAtCellA2!X60,(IF(InsertDataAtCellA2!$F60="REAC",InsertDataAtCellA2!G60,"")))</f>
        <v/>
      </c>
      <c r="H60" s="33" t="str">
        <f>IF(InsertDataAtCellA2!$W60="REAC",InsertDataAtCellA2!Y60,(IF(InsertDataAtCellA2!$F60="REAC",InsertDataAtCellA2!H60,"")))</f>
        <v/>
      </c>
      <c r="I60" s="33" t="str">
        <f>IF(InsertDataAtCellA2!$W60="REAC",InsertDataAtCellA2!Z60,(IF(InsertDataAtCellA2!$F60="REAC",InsertDataAtCellA2!I60,"")))</f>
        <v/>
      </c>
      <c r="J60" s="33" t="str">
        <f>IF(InsertDataAtCellA2!K60="","",InsertDataAtCellA2!K60)</f>
        <v/>
      </c>
      <c r="K60" s="33" t="str">
        <f>IF(InsertDataAtCellA2!L60="","",InsertDataAtCellA2!L60)</f>
        <v/>
      </c>
      <c r="L60" s="33" t="str">
        <f>IF(InsertDataAtCellA2!M60="","",InsertDataAtCellA2!M60)</f>
        <v/>
      </c>
      <c r="M60" s="33" t="str">
        <f>IF(InsertDataAtCellA2!N60="","",InsertDataAtCellA2!N60)</f>
        <v/>
      </c>
      <c r="N60" s="33" t="str">
        <f>IF(InsertDataAtCellA2!O60="","",InsertDataAtCellA2!O60)</f>
        <v/>
      </c>
      <c r="O60" s="33" t="str">
        <f>IF(InsertDataAtCellA2!P60="","",InsertDataAtCellA2!P60)</f>
        <v/>
      </c>
      <c r="P60" s="33" t="str">
        <f>IF(InsertDataAtCellA2!Q60="","",InsertDataAtCellA2!Q60)</f>
        <v/>
      </c>
      <c r="Q60" s="33" t="str">
        <f>IF(InsertDataAtCellA2!R60="","",InsertDataAtCellA2!R60)</f>
        <v/>
      </c>
      <c r="R60" s="33" t="str">
        <f>IF(InsertDataAtCellA2!S60="","",InsertDataAtCellA2!S60)</f>
        <v/>
      </c>
      <c r="S60" s="33" t="str">
        <f>IF(InsertDataAtCellA2!T60="","",InsertDataAtCellA2!T60)</f>
        <v/>
      </c>
      <c r="T60" s="33" t="str">
        <f>IF(InsertDataAtCellA2!U60="","",InsertDataAtCellA2!U60)</f>
        <v/>
      </c>
      <c r="U60" s="33" t="str">
        <f>IF(InsertDataAtCellA2!V60="","",InsertDataAtCellA2!V60)</f>
        <v/>
      </c>
      <c r="V60" s="33" t="str">
        <f>IF(InsertDataAtCellA2!W60="","",InsertDataAtCellA2!W60)</f>
        <v/>
      </c>
      <c r="W60" s="33" t="str">
        <f>IF(InsertDataAtCellA2!X60="","",InsertDataAtCellA2!X60)</f>
        <v/>
      </c>
      <c r="X60" s="33" t="str">
        <f>IF(InsertDataAtCellA2!Y60="","",InsertDataAtCellA2!Y60)</f>
        <v/>
      </c>
      <c r="Y60" s="33" t="str">
        <f>IF(InsertDataAtCellA2!Z60="","",InsertDataAtCellA2!Z60)</f>
        <v/>
      </c>
      <c r="Z60" s="33" t="str">
        <f>IF(InsertDataAtCellA2!AA60="","",InsertDataAtCellA2!AA60)</f>
        <v/>
      </c>
      <c r="AA60" s="33" t="str">
        <f>IF(InsertDataAtCellA2!AB60="","",InsertDataAtCellA2!AB60)</f>
        <v/>
      </c>
      <c r="AB60" s="33" t="str">
        <f>IF(InsertDataAtCellA2!AC60="","",InsertDataAtCellA2!AC60)</f>
        <v/>
      </c>
      <c r="AC60" s="33" t="str">
        <f>IF(InsertDataAtCellA2!AD60="","",InsertDataAtCellA2!AD60)</f>
        <v/>
      </c>
      <c r="AD60" s="33" t="str">
        <f>IF(InsertDataAtCellA2!AE60="","",InsertDataAtCellA2!AE60)</f>
        <v/>
      </c>
      <c r="AE60" s="33" t="str">
        <f>IF(InsertDataAtCellA2!AF60="","",InsertDataAtCellA2!AF60)</f>
        <v/>
      </c>
      <c r="AF60" s="33" t="str">
        <f>IF(InsertDataAtCellA2!AG60="","",InsertDataAtCellA2!AG60)</f>
        <v/>
      </c>
    </row>
    <row r="61" spans="1:32" x14ac:dyDescent="0.35">
      <c r="A61" s="10">
        <f>IF(InsertDataAtCellA2!A61="","",InsertDataAtCellA2!A61)</f>
        <v>7</v>
      </c>
      <c r="B61" s="10" t="str">
        <f>IF(InsertDataAtCellA2!B61="","",InsertDataAtCellA2!B61)</f>
        <v>TaskstimOffset</v>
      </c>
      <c r="C61" s="10">
        <f>IF(InsertDataAtCellA2!C61="","",InsertDataAtCellA2!C61)</f>
        <v>24.882290000000001</v>
      </c>
      <c r="D61" s="10" t="str">
        <f>IF(InsertDataAtCellA2!D61="","",InsertDataAtCellA2!D61)</f>
        <v>showing</v>
      </c>
      <c r="E61" s="10" t="str">
        <f>IF(InsertDataAtCellA2!E61="","",InsertDataAtCellA2!E61)</f>
        <v>TaskD (UnityEngine.Material)</v>
      </c>
      <c r="F61" s="10" t="str">
        <f>IF(InsertDataAtCellA2!$W61="REAC",InsertDataAtCellA2!W61,(IF(InsertDataAtCellA2!$F61="REAC",InsertDataAtCellA2!F61,"")))</f>
        <v/>
      </c>
      <c r="G61" s="10" t="str">
        <f>IF(InsertDataAtCellA2!$W61="REAC",InsertDataAtCellA2!X61,(IF(InsertDataAtCellA2!$F61="REAC",InsertDataAtCellA2!G61,"")))</f>
        <v/>
      </c>
      <c r="H61" s="10" t="str">
        <f>IF(InsertDataAtCellA2!$W61="REAC",InsertDataAtCellA2!Y61,(IF(InsertDataAtCellA2!$F61="REAC",InsertDataAtCellA2!H61,"")))</f>
        <v/>
      </c>
      <c r="I61" s="10" t="str">
        <f>IF(InsertDataAtCellA2!$W61="REAC",InsertDataAtCellA2!Z61,(IF(InsertDataAtCellA2!$F61="REAC",InsertDataAtCellA2!I61,"")))</f>
        <v/>
      </c>
      <c r="J61" s="10" t="str">
        <f>IF(InsertDataAtCellA2!K61="","",InsertDataAtCellA2!K61)</f>
        <v/>
      </c>
      <c r="K61" s="10" t="str">
        <f>IF(InsertDataAtCellA2!L61="","",InsertDataAtCellA2!L61)</f>
        <v/>
      </c>
      <c r="L61" s="10" t="str">
        <f>IF(InsertDataAtCellA2!M61="","",InsertDataAtCellA2!M61)</f>
        <v/>
      </c>
      <c r="M61" s="10" t="str">
        <f>IF(InsertDataAtCellA2!N61="","",InsertDataAtCellA2!N61)</f>
        <v/>
      </c>
      <c r="N61" s="10" t="str">
        <f>IF(InsertDataAtCellA2!O61="","",InsertDataAtCellA2!O61)</f>
        <v/>
      </c>
      <c r="O61" s="10" t="str">
        <f>IF(InsertDataAtCellA2!P61="","",InsertDataAtCellA2!P61)</f>
        <v/>
      </c>
      <c r="P61" s="10" t="str">
        <f>IF(InsertDataAtCellA2!Q61="","",InsertDataAtCellA2!Q61)</f>
        <v/>
      </c>
      <c r="Q61" s="10" t="str">
        <f>IF(InsertDataAtCellA2!R61="","",InsertDataAtCellA2!R61)</f>
        <v/>
      </c>
      <c r="R61" s="10" t="str">
        <f>IF(InsertDataAtCellA2!S61="","",InsertDataAtCellA2!S61)</f>
        <v/>
      </c>
      <c r="S61" s="10" t="str">
        <f>IF(InsertDataAtCellA2!T61="","",InsertDataAtCellA2!T61)</f>
        <v/>
      </c>
      <c r="T61" s="10" t="str">
        <f>IF(InsertDataAtCellA2!U61="","",InsertDataAtCellA2!U61)</f>
        <v/>
      </c>
      <c r="U61" s="10" t="str">
        <f>IF(InsertDataAtCellA2!V61="","",InsertDataAtCellA2!V61)</f>
        <v/>
      </c>
      <c r="V61" s="10" t="str">
        <f>IF(InsertDataAtCellA2!W61="","",InsertDataAtCellA2!W61)</f>
        <v/>
      </c>
      <c r="W61" s="10" t="str">
        <f>IF(InsertDataAtCellA2!X61="","",InsertDataAtCellA2!X61)</f>
        <v/>
      </c>
      <c r="X61" s="10" t="str">
        <f>IF(InsertDataAtCellA2!Y61="","",InsertDataAtCellA2!Y61)</f>
        <v/>
      </c>
      <c r="Y61" s="10" t="str">
        <f>IF(InsertDataAtCellA2!Z61="","",InsertDataAtCellA2!Z61)</f>
        <v/>
      </c>
      <c r="Z61" s="10" t="str">
        <f>IF(InsertDataAtCellA2!AA61="","",InsertDataAtCellA2!AA61)</f>
        <v/>
      </c>
      <c r="AA61" s="10" t="str">
        <f>IF(InsertDataAtCellA2!AB61="","",InsertDataAtCellA2!AB61)</f>
        <v/>
      </c>
      <c r="AB61" s="10" t="str">
        <f>IF(InsertDataAtCellA2!AC61="","",InsertDataAtCellA2!AC61)</f>
        <v/>
      </c>
      <c r="AC61" s="10" t="str">
        <f>IF(InsertDataAtCellA2!AD61="","",InsertDataAtCellA2!AD61)</f>
        <v/>
      </c>
      <c r="AD61" s="10" t="str">
        <f>IF(InsertDataAtCellA2!AE61="","",InsertDataAtCellA2!AE61)</f>
        <v/>
      </c>
      <c r="AE61" s="10" t="str">
        <f>IF(InsertDataAtCellA2!AF61="","",InsertDataAtCellA2!AF61)</f>
        <v/>
      </c>
      <c r="AF61" s="10" t="str">
        <f>IF(InsertDataAtCellA2!AG61="","",InsertDataAtCellA2!AG61)</f>
        <v/>
      </c>
    </row>
    <row r="62" spans="1:32" x14ac:dyDescent="0.35">
      <c r="A62" s="33">
        <f>IF(InsertDataAtCellA2!A62="","",InsertDataAtCellA2!A62)</f>
        <v>7</v>
      </c>
      <c r="B62" s="33" t="str">
        <f>IF(InsertDataAtCellA2!B62="","",InsertDataAtCellA2!B62)</f>
        <v>TaskstimOffset</v>
      </c>
      <c r="C62" s="33">
        <f>IF(InsertDataAtCellA2!C62="","",InsertDataAtCellA2!C62)</f>
        <v>24.882290000000001</v>
      </c>
      <c r="D62" s="33" t="str">
        <f>IF(InsertDataAtCellA2!D62="","",InsertDataAtCellA2!D62)</f>
        <v>showing</v>
      </c>
      <c r="E62" s="33" t="str">
        <f>IF(InsertDataAtCellA2!E62="","",InsertDataAtCellA2!E62)</f>
        <v>TaskD (UnityEngine.Material)</v>
      </c>
      <c r="F62" s="33" t="str">
        <f>IF(InsertDataAtCellA2!$W62="REAC",InsertDataAtCellA2!W62,(IF(InsertDataAtCellA2!$F62="REAC",InsertDataAtCellA2!F62,"")))</f>
        <v/>
      </c>
      <c r="G62" s="33" t="str">
        <f>IF(InsertDataAtCellA2!$W62="REAC",InsertDataAtCellA2!X62,(IF(InsertDataAtCellA2!$F62="REAC",InsertDataAtCellA2!G62,"")))</f>
        <v/>
      </c>
      <c r="H62" s="33" t="str">
        <f>IF(InsertDataAtCellA2!$W62="REAC",InsertDataAtCellA2!Y62,(IF(InsertDataAtCellA2!$F62="REAC",InsertDataAtCellA2!H62,"")))</f>
        <v/>
      </c>
      <c r="I62" s="33" t="str">
        <f>IF(InsertDataAtCellA2!$W62="REAC",InsertDataAtCellA2!Z62,(IF(InsertDataAtCellA2!$F62="REAC",InsertDataAtCellA2!I62,"")))</f>
        <v/>
      </c>
      <c r="J62" s="33" t="str">
        <f>IF(InsertDataAtCellA2!K62="","",InsertDataAtCellA2!K62)</f>
        <v/>
      </c>
      <c r="K62" s="33" t="str">
        <f>IF(InsertDataAtCellA2!L62="","",InsertDataAtCellA2!L62)</f>
        <v/>
      </c>
      <c r="L62" s="33" t="str">
        <f>IF(InsertDataAtCellA2!M62="","",InsertDataAtCellA2!M62)</f>
        <v/>
      </c>
      <c r="M62" s="33" t="str">
        <f>IF(InsertDataAtCellA2!N62="","",InsertDataAtCellA2!N62)</f>
        <v/>
      </c>
      <c r="N62" s="33" t="str">
        <f>IF(InsertDataAtCellA2!O62="","",InsertDataAtCellA2!O62)</f>
        <v/>
      </c>
      <c r="O62" s="33" t="str">
        <f>IF(InsertDataAtCellA2!P62="","",InsertDataAtCellA2!P62)</f>
        <v/>
      </c>
      <c r="P62" s="33" t="str">
        <f>IF(InsertDataAtCellA2!Q62="","",InsertDataAtCellA2!Q62)</f>
        <v/>
      </c>
      <c r="Q62" s="33" t="str">
        <f>IF(InsertDataAtCellA2!R62="","",InsertDataAtCellA2!R62)</f>
        <v/>
      </c>
      <c r="R62" s="33" t="str">
        <f>IF(InsertDataAtCellA2!S62="","",InsertDataAtCellA2!S62)</f>
        <v/>
      </c>
      <c r="S62" s="33" t="str">
        <f>IF(InsertDataAtCellA2!T62="","",InsertDataAtCellA2!T62)</f>
        <v/>
      </c>
      <c r="T62" s="33" t="str">
        <f>IF(InsertDataAtCellA2!U62="","",InsertDataAtCellA2!U62)</f>
        <v/>
      </c>
      <c r="U62" s="33" t="str">
        <f>IF(InsertDataAtCellA2!V62="","",InsertDataAtCellA2!V62)</f>
        <v/>
      </c>
      <c r="V62" s="33" t="str">
        <f>IF(InsertDataAtCellA2!W62="","",InsertDataAtCellA2!W62)</f>
        <v/>
      </c>
      <c r="W62" s="33" t="str">
        <f>IF(InsertDataAtCellA2!X62="","",InsertDataAtCellA2!X62)</f>
        <v/>
      </c>
      <c r="X62" s="33" t="str">
        <f>IF(InsertDataAtCellA2!Y62="","",InsertDataAtCellA2!Y62)</f>
        <v/>
      </c>
      <c r="Y62" s="33" t="str">
        <f>IF(InsertDataAtCellA2!Z62="","",InsertDataAtCellA2!Z62)</f>
        <v/>
      </c>
      <c r="Z62" s="33" t="str">
        <f>IF(InsertDataAtCellA2!AA62="","",InsertDataAtCellA2!AA62)</f>
        <v/>
      </c>
      <c r="AA62" s="33" t="str">
        <f>IF(InsertDataAtCellA2!AB62="","",InsertDataAtCellA2!AB62)</f>
        <v/>
      </c>
      <c r="AB62" s="33" t="str">
        <f>IF(InsertDataAtCellA2!AC62="","",InsertDataAtCellA2!AC62)</f>
        <v/>
      </c>
      <c r="AC62" s="33" t="str">
        <f>IF(InsertDataAtCellA2!AD62="","",InsertDataAtCellA2!AD62)</f>
        <v/>
      </c>
      <c r="AD62" s="33" t="str">
        <f>IF(InsertDataAtCellA2!AE62="","",InsertDataAtCellA2!AE62)</f>
        <v/>
      </c>
      <c r="AE62" s="33" t="str">
        <f>IF(InsertDataAtCellA2!AF62="","",InsertDataAtCellA2!AF62)</f>
        <v/>
      </c>
      <c r="AF62" s="33" t="str">
        <f>IF(InsertDataAtCellA2!AG62="","",InsertDataAtCellA2!AG62)</f>
        <v/>
      </c>
    </row>
    <row r="63" spans="1:32" x14ac:dyDescent="0.35">
      <c r="A63" s="10">
        <f>IF(InsertDataAtCellA2!A63="","",InsertDataAtCellA2!A63)</f>
        <v>8</v>
      </c>
      <c r="B63" s="10" t="str">
        <f>IF(InsertDataAtCellA2!B63="","",InsertDataAtCellA2!B63)</f>
        <v xml:space="preserve">Got Task 0 at </v>
      </c>
      <c r="C63" s="10">
        <f>IF(InsertDataAtCellA2!C63="","",InsertDataAtCellA2!C63)</f>
        <v>25.894880000000001</v>
      </c>
      <c r="D63" s="10" t="str">
        <f>IF(InsertDataAtCellA2!D63="","",InsertDataAtCellA2!D63)</f>
        <v>showing</v>
      </c>
      <c r="E63" s="10" t="str">
        <f>IF(InsertDataAtCellA2!E63="","",InsertDataAtCellA2!E63)</f>
        <v>Task0 (UnityEngine.Material)</v>
      </c>
      <c r="F63" s="10" t="str">
        <f>IF(InsertDataAtCellA2!$W63="REAC",InsertDataAtCellA2!W63,(IF(InsertDataAtCellA2!$F63="REAC",InsertDataAtCellA2!F63,"")))</f>
        <v/>
      </c>
      <c r="G63" s="10" t="str">
        <f>IF(InsertDataAtCellA2!$W63="REAC",InsertDataAtCellA2!X63,(IF(InsertDataAtCellA2!$F63="REAC",InsertDataAtCellA2!G63,"")))</f>
        <v/>
      </c>
      <c r="H63" s="10" t="str">
        <f>IF(InsertDataAtCellA2!$W63="REAC",InsertDataAtCellA2!Y63,(IF(InsertDataAtCellA2!$F63="REAC",InsertDataAtCellA2!H63,"")))</f>
        <v/>
      </c>
      <c r="I63" s="10" t="str">
        <f>IF(InsertDataAtCellA2!$W63="REAC",InsertDataAtCellA2!Z63,(IF(InsertDataAtCellA2!$F63="REAC",InsertDataAtCellA2!I63,"")))</f>
        <v/>
      </c>
      <c r="J63" s="10" t="str">
        <f>IF(InsertDataAtCellA2!K63="","",InsertDataAtCellA2!K63)</f>
        <v/>
      </c>
      <c r="K63" s="10" t="str">
        <f>IF(InsertDataAtCellA2!L63="","",InsertDataAtCellA2!L63)</f>
        <v/>
      </c>
      <c r="L63" s="10" t="str">
        <f>IF(InsertDataAtCellA2!M63="","",InsertDataAtCellA2!M63)</f>
        <v/>
      </c>
      <c r="M63" s="10" t="str">
        <f>IF(InsertDataAtCellA2!N63="","",InsertDataAtCellA2!N63)</f>
        <v/>
      </c>
      <c r="N63" s="10" t="str">
        <f>IF(InsertDataAtCellA2!O63="","",InsertDataAtCellA2!O63)</f>
        <v/>
      </c>
      <c r="O63" s="10" t="str">
        <f>IF(InsertDataAtCellA2!P63="","",InsertDataAtCellA2!P63)</f>
        <v/>
      </c>
      <c r="P63" s="10" t="str">
        <f>IF(InsertDataAtCellA2!Q63="","",InsertDataAtCellA2!Q63)</f>
        <v/>
      </c>
      <c r="Q63" s="10" t="str">
        <f>IF(InsertDataAtCellA2!R63="","",InsertDataAtCellA2!R63)</f>
        <v/>
      </c>
      <c r="R63" s="10" t="str">
        <f>IF(InsertDataAtCellA2!S63="","",InsertDataAtCellA2!S63)</f>
        <v/>
      </c>
      <c r="S63" s="10" t="str">
        <f>IF(InsertDataAtCellA2!T63="","",InsertDataAtCellA2!T63)</f>
        <v/>
      </c>
      <c r="T63" s="10" t="str">
        <f>IF(InsertDataAtCellA2!U63="","",InsertDataAtCellA2!U63)</f>
        <v/>
      </c>
      <c r="U63" s="10" t="str">
        <f>IF(InsertDataAtCellA2!V63="","",InsertDataAtCellA2!V63)</f>
        <v/>
      </c>
      <c r="V63" s="10" t="str">
        <f>IF(InsertDataAtCellA2!W63="","",InsertDataAtCellA2!W63)</f>
        <v/>
      </c>
      <c r="W63" s="10" t="str">
        <f>IF(InsertDataAtCellA2!X63="","",InsertDataAtCellA2!X63)</f>
        <v/>
      </c>
      <c r="X63" s="10" t="str">
        <f>IF(InsertDataAtCellA2!Y63="","",InsertDataAtCellA2!Y63)</f>
        <v/>
      </c>
      <c r="Y63" s="10" t="str">
        <f>IF(InsertDataAtCellA2!Z63="","",InsertDataAtCellA2!Z63)</f>
        <v/>
      </c>
      <c r="Z63" s="10" t="str">
        <f>IF(InsertDataAtCellA2!AA63="","",InsertDataAtCellA2!AA63)</f>
        <v/>
      </c>
      <c r="AA63" s="10" t="str">
        <f>IF(InsertDataAtCellA2!AB63="","",InsertDataAtCellA2!AB63)</f>
        <v/>
      </c>
      <c r="AB63" s="10" t="str">
        <f>IF(InsertDataAtCellA2!AC63="","",InsertDataAtCellA2!AC63)</f>
        <v/>
      </c>
      <c r="AC63" s="10" t="str">
        <f>IF(InsertDataAtCellA2!AD63="","",InsertDataAtCellA2!AD63)</f>
        <v/>
      </c>
      <c r="AD63" s="10" t="str">
        <f>IF(InsertDataAtCellA2!AE63="","",InsertDataAtCellA2!AE63)</f>
        <v/>
      </c>
      <c r="AE63" s="10" t="str">
        <f>IF(InsertDataAtCellA2!AF63="","",InsertDataAtCellA2!AF63)</f>
        <v/>
      </c>
      <c r="AF63" s="10" t="str">
        <f>IF(InsertDataAtCellA2!AG63="","",InsertDataAtCellA2!AG63)</f>
        <v/>
      </c>
    </row>
    <row r="64" spans="1:32" x14ac:dyDescent="0.35">
      <c r="A64" s="33">
        <f>IF(InsertDataAtCellA2!A64="","",InsertDataAtCellA2!A64)</f>
        <v>8</v>
      </c>
      <c r="B64" s="33" t="str">
        <f>IF(InsertDataAtCellA2!B64="","",InsertDataAtCellA2!B64)</f>
        <v>TaskstimOnset</v>
      </c>
      <c r="C64" s="33">
        <f>IF(InsertDataAtCellA2!C64="","",InsertDataAtCellA2!C64)</f>
        <v>25.894880000000001</v>
      </c>
      <c r="D64" s="33" t="str">
        <f>IF(InsertDataAtCellA2!D64="","",InsertDataAtCellA2!D64)</f>
        <v>showing</v>
      </c>
      <c r="E64" s="33" t="str">
        <f>IF(InsertDataAtCellA2!E64="","",InsertDataAtCellA2!E64)</f>
        <v>Task0 (UnityEngine.Material)</v>
      </c>
      <c r="F64" s="33" t="str">
        <f>IF(InsertDataAtCellA2!$W64="REAC",InsertDataAtCellA2!W64,(IF(InsertDataAtCellA2!$F64="REAC",InsertDataAtCellA2!F64,"")))</f>
        <v/>
      </c>
      <c r="G64" s="33" t="str">
        <f>IF(InsertDataAtCellA2!$W64="REAC",InsertDataAtCellA2!X64,(IF(InsertDataAtCellA2!$F64="REAC",InsertDataAtCellA2!G64,"")))</f>
        <v/>
      </c>
      <c r="H64" s="33" t="str">
        <f>IF(InsertDataAtCellA2!$W64="REAC",InsertDataAtCellA2!Y64,(IF(InsertDataAtCellA2!$F64="REAC",InsertDataAtCellA2!H64,"")))</f>
        <v/>
      </c>
      <c r="I64" s="33" t="str">
        <f>IF(InsertDataAtCellA2!$W64="REAC",InsertDataAtCellA2!Z64,(IF(InsertDataAtCellA2!$F64="REAC",InsertDataAtCellA2!I64,"")))</f>
        <v/>
      </c>
      <c r="J64" s="33" t="str">
        <f>IF(InsertDataAtCellA2!K64="","",InsertDataAtCellA2!K64)</f>
        <v/>
      </c>
      <c r="K64" s="33" t="str">
        <f>IF(InsertDataAtCellA2!L64="","",InsertDataAtCellA2!L64)</f>
        <v/>
      </c>
      <c r="L64" s="33" t="str">
        <f>IF(InsertDataAtCellA2!M64="","",InsertDataAtCellA2!M64)</f>
        <v/>
      </c>
      <c r="M64" s="33" t="str">
        <f>IF(InsertDataAtCellA2!N64="","",InsertDataAtCellA2!N64)</f>
        <v/>
      </c>
      <c r="N64" s="33" t="str">
        <f>IF(InsertDataAtCellA2!O64="","",InsertDataAtCellA2!O64)</f>
        <v/>
      </c>
      <c r="O64" s="33" t="str">
        <f>IF(InsertDataAtCellA2!P64="","",InsertDataAtCellA2!P64)</f>
        <v/>
      </c>
      <c r="P64" s="33" t="str">
        <f>IF(InsertDataAtCellA2!Q64="","",InsertDataAtCellA2!Q64)</f>
        <v/>
      </c>
      <c r="Q64" s="33" t="str">
        <f>IF(InsertDataAtCellA2!R64="","",InsertDataAtCellA2!R64)</f>
        <v/>
      </c>
      <c r="R64" s="33" t="str">
        <f>IF(InsertDataAtCellA2!S64="","",InsertDataAtCellA2!S64)</f>
        <v/>
      </c>
      <c r="S64" s="33" t="str">
        <f>IF(InsertDataAtCellA2!T64="","",InsertDataAtCellA2!T64)</f>
        <v/>
      </c>
      <c r="T64" s="33" t="str">
        <f>IF(InsertDataAtCellA2!U64="","",InsertDataAtCellA2!U64)</f>
        <v/>
      </c>
      <c r="U64" s="33" t="str">
        <f>IF(InsertDataAtCellA2!V64="","",InsertDataAtCellA2!V64)</f>
        <v/>
      </c>
      <c r="V64" s="33" t="str">
        <f>IF(InsertDataAtCellA2!W64="","",InsertDataAtCellA2!W64)</f>
        <v/>
      </c>
      <c r="W64" s="33" t="str">
        <f>IF(InsertDataAtCellA2!X64="","",InsertDataAtCellA2!X64)</f>
        <v/>
      </c>
      <c r="X64" s="33" t="str">
        <f>IF(InsertDataAtCellA2!Y64="","",InsertDataAtCellA2!Y64)</f>
        <v/>
      </c>
      <c r="Y64" s="33" t="str">
        <f>IF(InsertDataAtCellA2!Z64="","",InsertDataAtCellA2!Z64)</f>
        <v/>
      </c>
      <c r="Z64" s="33" t="str">
        <f>IF(InsertDataAtCellA2!AA64="","",InsertDataAtCellA2!AA64)</f>
        <v/>
      </c>
      <c r="AA64" s="33" t="str">
        <f>IF(InsertDataAtCellA2!AB64="","",InsertDataAtCellA2!AB64)</f>
        <v/>
      </c>
      <c r="AB64" s="33" t="str">
        <f>IF(InsertDataAtCellA2!AC64="","",InsertDataAtCellA2!AC64)</f>
        <v/>
      </c>
      <c r="AC64" s="33" t="str">
        <f>IF(InsertDataAtCellA2!AD64="","",InsertDataAtCellA2!AD64)</f>
        <v/>
      </c>
      <c r="AD64" s="33" t="str">
        <f>IF(InsertDataAtCellA2!AE64="","",InsertDataAtCellA2!AE64)</f>
        <v/>
      </c>
      <c r="AE64" s="33" t="str">
        <f>IF(InsertDataAtCellA2!AF64="","",InsertDataAtCellA2!AF64)</f>
        <v/>
      </c>
      <c r="AF64" s="33" t="str">
        <f>IF(InsertDataAtCellA2!AG64="","",InsertDataAtCellA2!AG64)</f>
        <v/>
      </c>
    </row>
    <row r="65" spans="1:32" x14ac:dyDescent="0.35">
      <c r="A65" s="10">
        <f>IF(InsertDataAtCellA2!A65="","",InsertDataAtCellA2!A65)</f>
        <v>8</v>
      </c>
      <c r="B65" s="10" t="str">
        <f>IF(InsertDataAtCellA2!B65="","",InsertDataAtCellA2!B65)</f>
        <v>TaskstimOnset</v>
      </c>
      <c r="C65" s="10">
        <f>IF(InsertDataAtCellA2!C65="","",InsertDataAtCellA2!C65)</f>
        <v>25.894880000000001</v>
      </c>
      <c r="D65" s="10" t="str">
        <f>IF(InsertDataAtCellA2!D65="","",InsertDataAtCellA2!D65)</f>
        <v>showing</v>
      </c>
      <c r="E65" s="10" t="str">
        <f>IF(InsertDataAtCellA2!E65="","",InsertDataAtCellA2!E65)</f>
        <v>Task0 (UnityEngine.Material)</v>
      </c>
      <c r="F65" s="10" t="str">
        <f>IF(InsertDataAtCellA2!$W65="REAC",InsertDataAtCellA2!W65,(IF(InsertDataAtCellA2!$F65="REAC",InsertDataAtCellA2!F65,"")))</f>
        <v/>
      </c>
      <c r="G65" s="10" t="str">
        <f>IF(InsertDataAtCellA2!$W65="REAC",InsertDataAtCellA2!X65,(IF(InsertDataAtCellA2!$F65="REAC",InsertDataAtCellA2!G65,"")))</f>
        <v/>
      </c>
      <c r="H65" s="10" t="str">
        <f>IF(InsertDataAtCellA2!$W65="REAC",InsertDataAtCellA2!Y65,(IF(InsertDataAtCellA2!$F65="REAC",InsertDataAtCellA2!H65,"")))</f>
        <v/>
      </c>
      <c r="I65" s="10" t="str">
        <f>IF(InsertDataAtCellA2!$W65="REAC",InsertDataAtCellA2!Z65,(IF(InsertDataAtCellA2!$F65="REAC",InsertDataAtCellA2!I65,"")))</f>
        <v/>
      </c>
      <c r="J65" s="10" t="str">
        <f>IF(InsertDataAtCellA2!K65="","",InsertDataAtCellA2!K65)</f>
        <v/>
      </c>
      <c r="K65" s="10" t="str">
        <f>IF(InsertDataAtCellA2!L65="","",InsertDataAtCellA2!L65)</f>
        <v/>
      </c>
      <c r="L65" s="10" t="str">
        <f>IF(InsertDataAtCellA2!M65="","",InsertDataAtCellA2!M65)</f>
        <v/>
      </c>
      <c r="M65" s="10" t="str">
        <f>IF(InsertDataAtCellA2!N65="","",InsertDataAtCellA2!N65)</f>
        <v/>
      </c>
      <c r="N65" s="10" t="str">
        <f>IF(InsertDataAtCellA2!O65="","",InsertDataAtCellA2!O65)</f>
        <v/>
      </c>
      <c r="O65" s="10" t="str">
        <f>IF(InsertDataAtCellA2!P65="","",InsertDataAtCellA2!P65)</f>
        <v/>
      </c>
      <c r="P65" s="10" t="str">
        <f>IF(InsertDataAtCellA2!Q65="","",InsertDataAtCellA2!Q65)</f>
        <v/>
      </c>
      <c r="Q65" s="10" t="str">
        <f>IF(InsertDataAtCellA2!R65="","",InsertDataAtCellA2!R65)</f>
        <v/>
      </c>
      <c r="R65" s="10" t="str">
        <f>IF(InsertDataAtCellA2!S65="","",InsertDataAtCellA2!S65)</f>
        <v/>
      </c>
      <c r="S65" s="10" t="str">
        <f>IF(InsertDataAtCellA2!T65="","",InsertDataAtCellA2!T65)</f>
        <v/>
      </c>
      <c r="T65" s="10" t="str">
        <f>IF(InsertDataAtCellA2!U65="","",InsertDataAtCellA2!U65)</f>
        <v/>
      </c>
      <c r="U65" s="10" t="str">
        <f>IF(InsertDataAtCellA2!V65="","",InsertDataAtCellA2!V65)</f>
        <v/>
      </c>
      <c r="V65" s="10" t="str">
        <f>IF(InsertDataAtCellA2!W65="","",InsertDataAtCellA2!W65)</f>
        <v/>
      </c>
      <c r="W65" s="10" t="str">
        <f>IF(InsertDataAtCellA2!X65="","",InsertDataAtCellA2!X65)</f>
        <v/>
      </c>
      <c r="X65" s="10" t="str">
        <f>IF(InsertDataAtCellA2!Y65="","",InsertDataAtCellA2!Y65)</f>
        <v/>
      </c>
      <c r="Y65" s="10" t="str">
        <f>IF(InsertDataAtCellA2!Z65="","",InsertDataAtCellA2!Z65)</f>
        <v/>
      </c>
      <c r="Z65" s="10" t="str">
        <f>IF(InsertDataAtCellA2!AA65="","",InsertDataAtCellA2!AA65)</f>
        <v/>
      </c>
      <c r="AA65" s="10" t="str">
        <f>IF(InsertDataAtCellA2!AB65="","",InsertDataAtCellA2!AB65)</f>
        <v/>
      </c>
      <c r="AB65" s="10" t="str">
        <f>IF(InsertDataAtCellA2!AC65="","",InsertDataAtCellA2!AC65)</f>
        <v/>
      </c>
      <c r="AC65" s="10" t="str">
        <f>IF(InsertDataAtCellA2!AD65="","",InsertDataAtCellA2!AD65)</f>
        <v/>
      </c>
      <c r="AD65" s="10" t="str">
        <f>IF(InsertDataAtCellA2!AE65="","",InsertDataAtCellA2!AE65)</f>
        <v/>
      </c>
      <c r="AE65" s="10" t="str">
        <f>IF(InsertDataAtCellA2!AF65="","",InsertDataAtCellA2!AF65)</f>
        <v/>
      </c>
      <c r="AF65" s="10" t="str">
        <f>IF(InsertDataAtCellA2!AG65="","",InsertDataAtCellA2!AG65)</f>
        <v/>
      </c>
    </row>
    <row r="66" spans="1:32" x14ac:dyDescent="0.35">
      <c r="A66" s="33">
        <f>IF(InsertDataAtCellA2!A66="","",InsertDataAtCellA2!A66)</f>
        <v>8</v>
      </c>
      <c r="B66" s="33" t="str">
        <f>IF(InsertDataAtCellA2!B66="","",InsertDataAtCellA2!B66)</f>
        <v>Got Task A1 at</v>
      </c>
      <c r="C66" s="33">
        <f>IF(InsertDataAtCellA2!C66="","",InsertDataAtCellA2!C66)</f>
        <v>26.902280000000001</v>
      </c>
      <c r="D66" s="33" t="str">
        <f>IF(InsertDataAtCellA2!D66="","",InsertDataAtCellA2!D66)</f>
        <v>showing</v>
      </c>
      <c r="E66" s="33" t="str">
        <f>IF(InsertDataAtCellA2!E66="","",InsertDataAtCellA2!E66)</f>
        <v>TaskA (UnityEngine.Material)</v>
      </c>
      <c r="F66" s="33" t="str">
        <f>IF(InsertDataAtCellA2!$W66="REAC",InsertDataAtCellA2!W66,(IF(InsertDataAtCellA2!$F66="REAC",InsertDataAtCellA2!F66,"")))</f>
        <v/>
      </c>
      <c r="G66" s="33" t="str">
        <f>IF(InsertDataAtCellA2!$W66="REAC",InsertDataAtCellA2!X66,(IF(InsertDataAtCellA2!$F66="REAC",InsertDataAtCellA2!G66,"")))</f>
        <v/>
      </c>
      <c r="H66" s="33" t="str">
        <f>IF(InsertDataAtCellA2!$W66="REAC",InsertDataAtCellA2!Y66,(IF(InsertDataAtCellA2!$F66="REAC",InsertDataAtCellA2!H66,"")))</f>
        <v/>
      </c>
      <c r="I66" s="33" t="str">
        <f>IF(InsertDataAtCellA2!$W66="REAC",InsertDataAtCellA2!Z66,(IF(InsertDataAtCellA2!$F66="REAC",InsertDataAtCellA2!I66,"")))</f>
        <v/>
      </c>
      <c r="J66" s="33" t="str">
        <f>IF(InsertDataAtCellA2!K66="","",InsertDataAtCellA2!K66)</f>
        <v/>
      </c>
      <c r="K66" s="33" t="str">
        <f>IF(InsertDataAtCellA2!L66="","",InsertDataAtCellA2!L66)</f>
        <v/>
      </c>
      <c r="L66" s="33" t="str">
        <f>IF(InsertDataAtCellA2!M66="","",InsertDataAtCellA2!M66)</f>
        <v/>
      </c>
      <c r="M66" s="33" t="str">
        <f>IF(InsertDataAtCellA2!N66="","",InsertDataAtCellA2!N66)</f>
        <v/>
      </c>
      <c r="N66" s="33" t="str">
        <f>IF(InsertDataAtCellA2!O66="","",InsertDataAtCellA2!O66)</f>
        <v/>
      </c>
      <c r="O66" s="33" t="str">
        <f>IF(InsertDataAtCellA2!P66="","",InsertDataAtCellA2!P66)</f>
        <v/>
      </c>
      <c r="P66" s="33" t="str">
        <f>IF(InsertDataAtCellA2!Q66="","",InsertDataAtCellA2!Q66)</f>
        <v/>
      </c>
      <c r="Q66" s="33" t="str">
        <f>IF(InsertDataAtCellA2!R66="","",InsertDataAtCellA2!R66)</f>
        <v/>
      </c>
      <c r="R66" s="33" t="str">
        <f>IF(InsertDataAtCellA2!S66="","",InsertDataAtCellA2!S66)</f>
        <v/>
      </c>
      <c r="S66" s="33" t="str">
        <f>IF(InsertDataAtCellA2!T66="","",InsertDataAtCellA2!T66)</f>
        <v/>
      </c>
      <c r="T66" s="33" t="str">
        <f>IF(InsertDataAtCellA2!U66="","",InsertDataAtCellA2!U66)</f>
        <v/>
      </c>
      <c r="U66" s="33" t="str">
        <f>IF(InsertDataAtCellA2!V66="","",InsertDataAtCellA2!V66)</f>
        <v/>
      </c>
      <c r="V66" s="33" t="str">
        <f>IF(InsertDataAtCellA2!W66="","",InsertDataAtCellA2!W66)</f>
        <v/>
      </c>
      <c r="W66" s="33" t="str">
        <f>IF(InsertDataAtCellA2!X66="","",InsertDataAtCellA2!X66)</f>
        <v/>
      </c>
      <c r="X66" s="33" t="str">
        <f>IF(InsertDataAtCellA2!Y66="","",InsertDataAtCellA2!Y66)</f>
        <v/>
      </c>
      <c r="Y66" s="33" t="str">
        <f>IF(InsertDataAtCellA2!Z66="","",InsertDataAtCellA2!Z66)</f>
        <v/>
      </c>
      <c r="Z66" s="33" t="str">
        <f>IF(InsertDataAtCellA2!AA66="","",InsertDataAtCellA2!AA66)</f>
        <v/>
      </c>
      <c r="AA66" s="33" t="str">
        <f>IF(InsertDataAtCellA2!AB66="","",InsertDataAtCellA2!AB66)</f>
        <v/>
      </c>
      <c r="AB66" s="33" t="str">
        <f>IF(InsertDataAtCellA2!AC66="","",InsertDataAtCellA2!AC66)</f>
        <v/>
      </c>
      <c r="AC66" s="33" t="str">
        <f>IF(InsertDataAtCellA2!AD66="","",InsertDataAtCellA2!AD66)</f>
        <v/>
      </c>
      <c r="AD66" s="33" t="str">
        <f>IF(InsertDataAtCellA2!AE66="","",InsertDataAtCellA2!AE66)</f>
        <v/>
      </c>
      <c r="AE66" s="33" t="str">
        <f>IF(InsertDataAtCellA2!AF66="","",InsertDataAtCellA2!AF66)</f>
        <v/>
      </c>
      <c r="AF66" s="33" t="str">
        <f>IF(InsertDataAtCellA2!AG66="","",InsertDataAtCellA2!AG66)</f>
        <v/>
      </c>
    </row>
    <row r="67" spans="1:32" x14ac:dyDescent="0.35">
      <c r="A67" s="10">
        <f>IF(InsertDataAtCellA2!A67="","",InsertDataAtCellA2!A67)</f>
        <v>8</v>
      </c>
      <c r="B67" s="10" t="str">
        <f>IF(InsertDataAtCellA2!B67="","",InsertDataAtCellA2!B67)</f>
        <v>TaskstimOffset</v>
      </c>
      <c r="C67" s="10">
        <f>IF(InsertDataAtCellA2!C67="","",InsertDataAtCellA2!C67)</f>
        <v>26.902280000000001</v>
      </c>
      <c r="D67" s="10" t="str">
        <f>IF(InsertDataAtCellA2!D67="","",InsertDataAtCellA2!D67)</f>
        <v>showing</v>
      </c>
      <c r="E67" s="10" t="str">
        <f>IF(InsertDataAtCellA2!E67="","",InsertDataAtCellA2!E67)</f>
        <v>TaskA (UnityEngine.Material)</v>
      </c>
      <c r="F67" s="10" t="str">
        <f>IF(InsertDataAtCellA2!$W67="REAC",InsertDataAtCellA2!W67,(IF(InsertDataAtCellA2!$F67="REAC",InsertDataAtCellA2!F67,"")))</f>
        <v/>
      </c>
      <c r="G67" s="10" t="str">
        <f>IF(InsertDataAtCellA2!$W67="REAC",InsertDataAtCellA2!X67,(IF(InsertDataAtCellA2!$F67="REAC",InsertDataAtCellA2!G67,"")))</f>
        <v/>
      </c>
      <c r="H67" s="10" t="str">
        <f>IF(InsertDataAtCellA2!$W67="REAC",InsertDataAtCellA2!Y67,(IF(InsertDataAtCellA2!$F67="REAC",InsertDataAtCellA2!H67,"")))</f>
        <v/>
      </c>
      <c r="I67" s="10" t="str">
        <f>IF(InsertDataAtCellA2!$W67="REAC",InsertDataAtCellA2!Z67,(IF(InsertDataAtCellA2!$F67="REAC",InsertDataAtCellA2!I67,"")))</f>
        <v/>
      </c>
      <c r="J67" s="10" t="str">
        <f>IF(InsertDataAtCellA2!K67="","",InsertDataAtCellA2!K67)</f>
        <v/>
      </c>
      <c r="K67" s="10" t="str">
        <f>IF(InsertDataAtCellA2!L67="","",InsertDataAtCellA2!L67)</f>
        <v/>
      </c>
      <c r="L67" s="10" t="str">
        <f>IF(InsertDataAtCellA2!M67="","",InsertDataAtCellA2!M67)</f>
        <v/>
      </c>
      <c r="M67" s="10" t="str">
        <f>IF(InsertDataAtCellA2!N67="","",InsertDataAtCellA2!N67)</f>
        <v/>
      </c>
      <c r="N67" s="10" t="str">
        <f>IF(InsertDataAtCellA2!O67="","",InsertDataAtCellA2!O67)</f>
        <v/>
      </c>
      <c r="O67" s="10" t="str">
        <f>IF(InsertDataAtCellA2!P67="","",InsertDataAtCellA2!P67)</f>
        <v/>
      </c>
      <c r="P67" s="10" t="str">
        <f>IF(InsertDataAtCellA2!Q67="","",InsertDataAtCellA2!Q67)</f>
        <v/>
      </c>
      <c r="Q67" s="10" t="str">
        <f>IF(InsertDataAtCellA2!R67="","",InsertDataAtCellA2!R67)</f>
        <v/>
      </c>
      <c r="R67" s="10" t="str">
        <f>IF(InsertDataAtCellA2!S67="","",InsertDataAtCellA2!S67)</f>
        <v/>
      </c>
      <c r="S67" s="10" t="str">
        <f>IF(InsertDataAtCellA2!T67="","",InsertDataAtCellA2!T67)</f>
        <v/>
      </c>
      <c r="T67" s="10" t="str">
        <f>IF(InsertDataAtCellA2!U67="","",InsertDataAtCellA2!U67)</f>
        <v/>
      </c>
      <c r="U67" s="10" t="str">
        <f>IF(InsertDataAtCellA2!V67="","",InsertDataAtCellA2!V67)</f>
        <v/>
      </c>
      <c r="V67" s="10" t="str">
        <f>IF(InsertDataAtCellA2!W67="","",InsertDataAtCellA2!W67)</f>
        <v/>
      </c>
      <c r="W67" s="10" t="str">
        <f>IF(InsertDataAtCellA2!X67="","",InsertDataAtCellA2!X67)</f>
        <v/>
      </c>
      <c r="X67" s="10" t="str">
        <f>IF(InsertDataAtCellA2!Y67="","",InsertDataAtCellA2!Y67)</f>
        <v/>
      </c>
      <c r="Y67" s="10" t="str">
        <f>IF(InsertDataAtCellA2!Z67="","",InsertDataAtCellA2!Z67)</f>
        <v/>
      </c>
      <c r="Z67" s="10" t="str">
        <f>IF(InsertDataAtCellA2!AA67="","",InsertDataAtCellA2!AA67)</f>
        <v/>
      </c>
      <c r="AA67" s="10" t="str">
        <f>IF(InsertDataAtCellA2!AB67="","",InsertDataAtCellA2!AB67)</f>
        <v/>
      </c>
      <c r="AB67" s="10" t="str">
        <f>IF(InsertDataAtCellA2!AC67="","",InsertDataAtCellA2!AC67)</f>
        <v/>
      </c>
      <c r="AC67" s="10" t="str">
        <f>IF(InsertDataAtCellA2!AD67="","",InsertDataAtCellA2!AD67)</f>
        <v/>
      </c>
      <c r="AD67" s="10" t="str">
        <f>IF(InsertDataAtCellA2!AE67="","",InsertDataAtCellA2!AE67)</f>
        <v/>
      </c>
      <c r="AE67" s="10" t="str">
        <f>IF(InsertDataAtCellA2!AF67="","",InsertDataAtCellA2!AF67)</f>
        <v/>
      </c>
      <c r="AF67" s="10" t="str">
        <f>IF(InsertDataAtCellA2!AG67="","",InsertDataAtCellA2!AG67)</f>
        <v/>
      </c>
    </row>
    <row r="68" spans="1:32" x14ac:dyDescent="0.35">
      <c r="A68" s="33">
        <f>IF(InsertDataAtCellA2!A68="","",InsertDataAtCellA2!A68)</f>
        <v>8</v>
      </c>
      <c r="B68" s="33" t="str">
        <f>IF(InsertDataAtCellA2!B68="","",InsertDataAtCellA2!B68)</f>
        <v>TaskstimOffset</v>
      </c>
      <c r="C68" s="33">
        <f>IF(InsertDataAtCellA2!C68="","",InsertDataAtCellA2!C68)</f>
        <v>26.902280000000001</v>
      </c>
      <c r="D68" s="33" t="str">
        <f>IF(InsertDataAtCellA2!D68="","",InsertDataAtCellA2!D68)</f>
        <v>showing</v>
      </c>
      <c r="E68" s="33" t="str">
        <f>IF(InsertDataAtCellA2!E68="","",InsertDataAtCellA2!E68)</f>
        <v>TaskA (UnityEngine.Material)</v>
      </c>
      <c r="F68" s="33" t="str">
        <f>IF(InsertDataAtCellA2!$W68="REAC",InsertDataAtCellA2!W68,(IF(InsertDataAtCellA2!$F68="REAC",InsertDataAtCellA2!F68,"")))</f>
        <v/>
      </c>
      <c r="G68" s="33" t="str">
        <f>IF(InsertDataAtCellA2!$W68="REAC",InsertDataAtCellA2!X68,(IF(InsertDataAtCellA2!$F68="REAC",InsertDataAtCellA2!G68,"")))</f>
        <v/>
      </c>
      <c r="H68" s="33" t="str">
        <f>IF(InsertDataAtCellA2!$W68="REAC",InsertDataAtCellA2!Y68,(IF(InsertDataAtCellA2!$F68="REAC",InsertDataAtCellA2!H68,"")))</f>
        <v/>
      </c>
      <c r="I68" s="33" t="str">
        <f>IF(InsertDataAtCellA2!$W68="REAC",InsertDataAtCellA2!Z68,(IF(InsertDataAtCellA2!$F68="REAC",InsertDataAtCellA2!I68,"")))</f>
        <v/>
      </c>
      <c r="J68" s="33" t="str">
        <f>IF(InsertDataAtCellA2!K68="","",InsertDataAtCellA2!K68)</f>
        <v/>
      </c>
      <c r="K68" s="33" t="str">
        <f>IF(InsertDataAtCellA2!L68="","",InsertDataAtCellA2!L68)</f>
        <v>...</v>
      </c>
      <c r="L68" s="33" t="str">
        <f>IF(InsertDataAtCellA2!M68="","",InsertDataAtCellA2!M68)</f>
        <v/>
      </c>
      <c r="M68" s="33" t="str">
        <f>IF(InsertDataAtCellA2!N68="","",InsertDataAtCellA2!N68)</f>
        <v/>
      </c>
      <c r="N68" s="33" t="str">
        <f>IF(InsertDataAtCellA2!O68="","",InsertDataAtCellA2!O68)</f>
        <v/>
      </c>
      <c r="O68" s="33" t="str">
        <f>IF(InsertDataAtCellA2!P68="","",InsertDataAtCellA2!P68)</f>
        <v/>
      </c>
      <c r="P68" s="33" t="str">
        <f>IF(InsertDataAtCellA2!Q68="","",InsertDataAtCellA2!Q68)</f>
        <v/>
      </c>
      <c r="Q68" s="33" t="str">
        <f>IF(InsertDataAtCellA2!R68="","",InsertDataAtCellA2!R68)</f>
        <v>EMOS</v>
      </c>
      <c r="R68" s="33" t="str">
        <f>IF(InsertDataAtCellA2!S68="","",InsertDataAtCellA2!S68)</f>
        <v>MatStim</v>
      </c>
      <c r="S68" s="33">
        <f>IF(InsertDataAtCellA2!T68="","",InsertDataAtCellA2!T68)</f>
        <v>27.723569999999999</v>
      </c>
      <c r="T68" s="33" t="str">
        <f>IF(InsertDataAtCellA2!U68="","",InsertDataAtCellA2!U68)</f>
        <v>BlTransp10 (UnityEngine.Material)</v>
      </c>
      <c r="U68" s="33" t="str">
        <f>IF(InsertDataAtCellA2!V68="","",InsertDataAtCellA2!V68)</f>
        <v/>
      </c>
      <c r="V68" s="33" t="str">
        <f>IF(InsertDataAtCellA2!W68="","",InsertDataAtCellA2!W68)</f>
        <v/>
      </c>
      <c r="W68" s="33" t="str">
        <f>IF(InsertDataAtCellA2!X68="","",InsertDataAtCellA2!X68)</f>
        <v/>
      </c>
      <c r="X68" s="33" t="str">
        <f>IF(InsertDataAtCellA2!Y68="","",InsertDataAtCellA2!Y68)</f>
        <v/>
      </c>
      <c r="Y68" s="33" t="str">
        <f>IF(InsertDataAtCellA2!Z68="","",InsertDataAtCellA2!Z68)</f>
        <v/>
      </c>
      <c r="Z68" s="33" t="str">
        <f>IF(InsertDataAtCellA2!AA68="","",InsertDataAtCellA2!AA68)</f>
        <v/>
      </c>
      <c r="AA68" s="33" t="str">
        <f>IF(InsertDataAtCellA2!AB68="","",InsertDataAtCellA2!AB68)</f>
        <v/>
      </c>
      <c r="AB68" s="33" t="str">
        <f>IF(InsertDataAtCellA2!AC68="","",InsertDataAtCellA2!AC68)</f>
        <v/>
      </c>
      <c r="AC68" s="33" t="str">
        <f>IF(InsertDataAtCellA2!AD68="","",InsertDataAtCellA2!AD68)</f>
        <v/>
      </c>
      <c r="AD68" s="33" t="str">
        <f>IF(InsertDataAtCellA2!AE68="","",InsertDataAtCellA2!AE68)</f>
        <v/>
      </c>
      <c r="AE68" s="33" t="str">
        <f>IF(InsertDataAtCellA2!AF68="","",InsertDataAtCellA2!AF68)</f>
        <v/>
      </c>
      <c r="AF68" s="33" t="str">
        <f>IF(InsertDataAtCellA2!AG68="","",InsertDataAtCellA2!AG68)</f>
        <v/>
      </c>
    </row>
    <row r="69" spans="1:32" x14ac:dyDescent="0.35">
      <c r="A69" s="10">
        <f>IF(InsertDataAtCellA2!A69="","",InsertDataAtCellA2!A69)</f>
        <v>9</v>
      </c>
      <c r="B69" s="10" t="str">
        <f>IF(InsertDataAtCellA2!B69="","",InsertDataAtCellA2!B69)</f>
        <v xml:space="preserve">Got Task 0 at </v>
      </c>
      <c r="C69" s="10">
        <f>IF(InsertDataAtCellA2!C69="","",InsertDataAtCellA2!C69)</f>
        <v>27.91676</v>
      </c>
      <c r="D69" s="10" t="str">
        <f>IF(InsertDataAtCellA2!D69="","",InsertDataAtCellA2!D69)</f>
        <v>showing</v>
      </c>
      <c r="E69" s="10" t="str">
        <f>IF(InsertDataAtCellA2!E69="","",InsertDataAtCellA2!E69)</f>
        <v>Task0 (UnityEngine.Material)</v>
      </c>
      <c r="F69" s="10" t="str">
        <f>IF(InsertDataAtCellA2!$W69="REAC",InsertDataAtCellA2!W69,(IF(InsertDataAtCellA2!$F69="REAC",InsertDataAtCellA2!F69,"")))</f>
        <v/>
      </c>
      <c r="G69" s="10" t="str">
        <f>IF(InsertDataAtCellA2!$W69="REAC",InsertDataAtCellA2!X69,(IF(InsertDataAtCellA2!$F69="REAC",InsertDataAtCellA2!G69,"")))</f>
        <v/>
      </c>
      <c r="H69" s="10" t="str">
        <f>IF(InsertDataAtCellA2!$W69="REAC",InsertDataAtCellA2!Y69,(IF(InsertDataAtCellA2!$F69="REAC",InsertDataAtCellA2!H69,"")))</f>
        <v/>
      </c>
      <c r="I69" s="10" t="str">
        <f>IF(InsertDataAtCellA2!$W69="REAC",InsertDataAtCellA2!Z69,(IF(InsertDataAtCellA2!$F69="REAC",InsertDataAtCellA2!I69,"")))</f>
        <v/>
      </c>
      <c r="J69" s="10" t="str">
        <f>IF(InsertDataAtCellA2!K69="","",InsertDataAtCellA2!K69)</f>
        <v/>
      </c>
      <c r="K69" s="10" t="str">
        <f>IF(InsertDataAtCellA2!L69="","",InsertDataAtCellA2!L69)</f>
        <v/>
      </c>
      <c r="L69" s="10" t="str">
        <f>IF(InsertDataAtCellA2!M69="","",InsertDataAtCellA2!M69)</f>
        <v/>
      </c>
      <c r="M69" s="10" t="str">
        <f>IF(InsertDataAtCellA2!N69="","",InsertDataAtCellA2!N69)</f>
        <v/>
      </c>
      <c r="N69" s="10" t="str">
        <f>IF(InsertDataAtCellA2!O69="","",InsertDataAtCellA2!O69)</f>
        <v/>
      </c>
      <c r="O69" s="10" t="str">
        <f>IF(InsertDataAtCellA2!P69="","",InsertDataAtCellA2!P69)</f>
        <v/>
      </c>
      <c r="P69" s="10" t="str">
        <f>IF(InsertDataAtCellA2!Q69="","",InsertDataAtCellA2!Q69)</f>
        <v/>
      </c>
      <c r="Q69" s="10" t="str">
        <f>IF(InsertDataAtCellA2!R69="","",InsertDataAtCellA2!R69)</f>
        <v/>
      </c>
      <c r="R69" s="10" t="str">
        <f>IF(InsertDataAtCellA2!S69="","",InsertDataAtCellA2!S69)</f>
        <v/>
      </c>
      <c r="S69" s="10" t="str">
        <f>IF(InsertDataAtCellA2!T69="","",InsertDataAtCellA2!T69)</f>
        <v/>
      </c>
      <c r="T69" s="10" t="str">
        <f>IF(InsertDataAtCellA2!U69="","",InsertDataAtCellA2!U69)</f>
        <v/>
      </c>
      <c r="U69" s="10" t="str">
        <f>IF(InsertDataAtCellA2!V69="","",InsertDataAtCellA2!V69)</f>
        <v/>
      </c>
      <c r="V69" s="10" t="str">
        <f>IF(InsertDataAtCellA2!W69="","",InsertDataAtCellA2!W69)</f>
        <v/>
      </c>
      <c r="W69" s="10" t="str">
        <f>IF(InsertDataAtCellA2!X69="","",InsertDataAtCellA2!X69)</f>
        <v/>
      </c>
      <c r="X69" s="10" t="str">
        <f>IF(InsertDataAtCellA2!Y69="","",InsertDataAtCellA2!Y69)</f>
        <v/>
      </c>
      <c r="Y69" s="10" t="str">
        <f>IF(InsertDataAtCellA2!Z69="","",InsertDataAtCellA2!Z69)</f>
        <v/>
      </c>
      <c r="Z69" s="10" t="str">
        <f>IF(InsertDataAtCellA2!AA69="","",InsertDataAtCellA2!AA69)</f>
        <v/>
      </c>
      <c r="AA69" s="10" t="str">
        <f>IF(InsertDataAtCellA2!AB69="","",InsertDataAtCellA2!AB69)</f>
        <v/>
      </c>
      <c r="AB69" s="10" t="str">
        <f>IF(InsertDataAtCellA2!AC69="","",InsertDataAtCellA2!AC69)</f>
        <v/>
      </c>
      <c r="AC69" s="10" t="str">
        <f>IF(InsertDataAtCellA2!AD69="","",InsertDataAtCellA2!AD69)</f>
        <v/>
      </c>
      <c r="AD69" s="10" t="str">
        <f>IF(InsertDataAtCellA2!AE69="","",InsertDataAtCellA2!AE69)</f>
        <v/>
      </c>
      <c r="AE69" s="10" t="str">
        <f>IF(InsertDataAtCellA2!AF69="","",InsertDataAtCellA2!AF69)</f>
        <v/>
      </c>
      <c r="AF69" s="10" t="str">
        <f>IF(InsertDataAtCellA2!AG69="","",InsertDataAtCellA2!AG69)</f>
        <v/>
      </c>
    </row>
    <row r="70" spans="1:32" x14ac:dyDescent="0.35">
      <c r="A70" s="33">
        <f>IF(InsertDataAtCellA2!A70="","",InsertDataAtCellA2!A70)</f>
        <v>9</v>
      </c>
      <c r="B70" s="33" t="str">
        <f>IF(InsertDataAtCellA2!B70="","",InsertDataAtCellA2!B70)</f>
        <v>TaskstimOnset</v>
      </c>
      <c r="C70" s="33">
        <f>IF(InsertDataAtCellA2!C70="","",InsertDataAtCellA2!C70)</f>
        <v>27.91676</v>
      </c>
      <c r="D70" s="33" t="str">
        <f>IF(InsertDataAtCellA2!D70="","",InsertDataAtCellA2!D70)</f>
        <v>showing</v>
      </c>
      <c r="E70" s="33" t="str">
        <f>IF(InsertDataAtCellA2!E70="","",InsertDataAtCellA2!E70)</f>
        <v>Task0 (UnityEngine.Material)</v>
      </c>
      <c r="F70" s="33" t="str">
        <f>IF(InsertDataAtCellA2!$W70="REAC",InsertDataAtCellA2!W70,(IF(InsertDataAtCellA2!$F70="REAC",InsertDataAtCellA2!F70,"")))</f>
        <v/>
      </c>
      <c r="G70" s="33" t="str">
        <f>IF(InsertDataAtCellA2!$W70="REAC",InsertDataAtCellA2!X70,(IF(InsertDataAtCellA2!$F70="REAC",InsertDataAtCellA2!G70,"")))</f>
        <v/>
      </c>
      <c r="H70" s="33" t="str">
        <f>IF(InsertDataAtCellA2!$W70="REAC",InsertDataAtCellA2!Y70,(IF(InsertDataAtCellA2!$F70="REAC",InsertDataAtCellA2!H70,"")))</f>
        <v/>
      </c>
      <c r="I70" s="33" t="str">
        <f>IF(InsertDataAtCellA2!$W70="REAC",InsertDataAtCellA2!Z70,(IF(InsertDataAtCellA2!$F70="REAC",InsertDataAtCellA2!I70,"")))</f>
        <v/>
      </c>
      <c r="J70" s="33" t="str">
        <f>IF(InsertDataAtCellA2!K70="","",InsertDataAtCellA2!K70)</f>
        <v/>
      </c>
      <c r="K70" s="33" t="str">
        <f>IF(InsertDataAtCellA2!L70="","",InsertDataAtCellA2!L70)</f>
        <v/>
      </c>
      <c r="L70" s="33" t="str">
        <f>IF(InsertDataAtCellA2!M70="","",InsertDataAtCellA2!M70)</f>
        <v/>
      </c>
      <c r="M70" s="33" t="str">
        <f>IF(InsertDataAtCellA2!N70="","",InsertDataAtCellA2!N70)</f>
        <v/>
      </c>
      <c r="N70" s="33" t="str">
        <f>IF(InsertDataAtCellA2!O70="","",InsertDataAtCellA2!O70)</f>
        <v/>
      </c>
      <c r="O70" s="33" t="str">
        <f>IF(InsertDataAtCellA2!P70="","",InsertDataAtCellA2!P70)</f>
        <v/>
      </c>
      <c r="P70" s="33" t="str">
        <f>IF(InsertDataAtCellA2!Q70="","",InsertDataAtCellA2!Q70)</f>
        <v/>
      </c>
      <c r="Q70" s="33" t="str">
        <f>IF(InsertDataAtCellA2!R70="","",InsertDataAtCellA2!R70)</f>
        <v/>
      </c>
      <c r="R70" s="33" t="str">
        <f>IF(InsertDataAtCellA2!S70="","",InsertDataAtCellA2!S70)</f>
        <v/>
      </c>
      <c r="S70" s="33" t="str">
        <f>IF(InsertDataAtCellA2!T70="","",InsertDataAtCellA2!T70)</f>
        <v/>
      </c>
      <c r="T70" s="33" t="str">
        <f>IF(InsertDataAtCellA2!U70="","",InsertDataAtCellA2!U70)</f>
        <v/>
      </c>
      <c r="U70" s="33" t="str">
        <f>IF(InsertDataAtCellA2!V70="","",InsertDataAtCellA2!V70)</f>
        <v/>
      </c>
      <c r="V70" s="33" t="str">
        <f>IF(InsertDataAtCellA2!W70="","",InsertDataAtCellA2!W70)</f>
        <v/>
      </c>
      <c r="W70" s="33" t="str">
        <f>IF(InsertDataAtCellA2!X70="","",InsertDataAtCellA2!X70)</f>
        <v/>
      </c>
      <c r="X70" s="33" t="str">
        <f>IF(InsertDataAtCellA2!Y70="","",InsertDataAtCellA2!Y70)</f>
        <v/>
      </c>
      <c r="Y70" s="33" t="str">
        <f>IF(InsertDataAtCellA2!Z70="","",InsertDataAtCellA2!Z70)</f>
        <v/>
      </c>
      <c r="Z70" s="33" t="str">
        <f>IF(InsertDataAtCellA2!AA70="","",InsertDataAtCellA2!AA70)</f>
        <v/>
      </c>
      <c r="AA70" s="33" t="str">
        <f>IF(InsertDataAtCellA2!AB70="","",InsertDataAtCellA2!AB70)</f>
        <v/>
      </c>
      <c r="AB70" s="33" t="str">
        <f>IF(InsertDataAtCellA2!AC70="","",InsertDataAtCellA2!AC70)</f>
        <v/>
      </c>
      <c r="AC70" s="33" t="str">
        <f>IF(InsertDataAtCellA2!AD70="","",InsertDataAtCellA2!AD70)</f>
        <v/>
      </c>
      <c r="AD70" s="33" t="str">
        <f>IF(InsertDataAtCellA2!AE70="","",InsertDataAtCellA2!AE70)</f>
        <v/>
      </c>
      <c r="AE70" s="33" t="str">
        <f>IF(InsertDataAtCellA2!AF70="","",InsertDataAtCellA2!AF70)</f>
        <v/>
      </c>
      <c r="AF70" s="33" t="str">
        <f>IF(InsertDataAtCellA2!AG70="","",InsertDataAtCellA2!AG70)</f>
        <v/>
      </c>
    </row>
    <row r="71" spans="1:32" x14ac:dyDescent="0.35">
      <c r="A71" s="10">
        <f>IF(InsertDataAtCellA2!A71="","",InsertDataAtCellA2!A71)</f>
        <v>9</v>
      </c>
      <c r="B71" s="10" t="str">
        <f>IF(InsertDataAtCellA2!B71="","",InsertDataAtCellA2!B71)</f>
        <v>TaskstimOnset</v>
      </c>
      <c r="C71" s="10">
        <f>IF(InsertDataAtCellA2!C71="","",InsertDataAtCellA2!C71)</f>
        <v>27.91676</v>
      </c>
      <c r="D71" s="10" t="str">
        <f>IF(InsertDataAtCellA2!D71="","",InsertDataAtCellA2!D71)</f>
        <v>showing</v>
      </c>
      <c r="E71" s="10" t="str">
        <f>IF(InsertDataAtCellA2!E71="","",InsertDataAtCellA2!E71)</f>
        <v>Task0 (UnityEngine.Material)</v>
      </c>
      <c r="F71" s="10" t="str">
        <f>IF(InsertDataAtCellA2!$W71="REAC",InsertDataAtCellA2!W71,(IF(InsertDataAtCellA2!$F71="REAC",InsertDataAtCellA2!F71,"")))</f>
        <v/>
      </c>
      <c r="G71" s="10" t="str">
        <f>IF(InsertDataAtCellA2!$W71="REAC",InsertDataAtCellA2!X71,(IF(InsertDataAtCellA2!$F71="REAC",InsertDataAtCellA2!G71,"")))</f>
        <v/>
      </c>
      <c r="H71" s="10" t="str">
        <f>IF(InsertDataAtCellA2!$W71="REAC",InsertDataAtCellA2!Y71,(IF(InsertDataAtCellA2!$F71="REAC",InsertDataAtCellA2!H71,"")))</f>
        <v/>
      </c>
      <c r="I71" s="10" t="str">
        <f>IF(InsertDataAtCellA2!$W71="REAC",InsertDataAtCellA2!Z71,(IF(InsertDataAtCellA2!$F71="REAC",InsertDataAtCellA2!I71,"")))</f>
        <v/>
      </c>
      <c r="J71" s="10" t="str">
        <f>IF(InsertDataAtCellA2!K71="","",InsertDataAtCellA2!K71)</f>
        <v/>
      </c>
      <c r="K71" s="10" t="str">
        <f>IF(InsertDataAtCellA2!L71="","",InsertDataAtCellA2!L71)</f>
        <v/>
      </c>
      <c r="L71" s="10" t="str">
        <f>IF(InsertDataAtCellA2!M71="","",InsertDataAtCellA2!M71)</f>
        <v/>
      </c>
      <c r="M71" s="10" t="str">
        <f>IF(InsertDataAtCellA2!N71="","",InsertDataAtCellA2!N71)</f>
        <v/>
      </c>
      <c r="N71" s="10" t="str">
        <f>IF(InsertDataAtCellA2!O71="","",InsertDataAtCellA2!O71)</f>
        <v/>
      </c>
      <c r="O71" s="10" t="str">
        <f>IF(InsertDataAtCellA2!P71="","",InsertDataAtCellA2!P71)</f>
        <v/>
      </c>
      <c r="P71" s="10" t="str">
        <f>IF(InsertDataAtCellA2!Q71="","",InsertDataAtCellA2!Q71)</f>
        <v/>
      </c>
      <c r="Q71" s="10" t="str">
        <f>IF(InsertDataAtCellA2!R71="","",InsertDataAtCellA2!R71)</f>
        <v/>
      </c>
      <c r="R71" s="10" t="str">
        <f>IF(InsertDataAtCellA2!S71="","",InsertDataAtCellA2!S71)</f>
        <v/>
      </c>
      <c r="S71" s="10" t="str">
        <f>IF(InsertDataAtCellA2!T71="","",InsertDataAtCellA2!T71)</f>
        <v/>
      </c>
      <c r="T71" s="10" t="str">
        <f>IF(InsertDataAtCellA2!U71="","",InsertDataAtCellA2!U71)</f>
        <v/>
      </c>
      <c r="U71" s="10" t="str">
        <f>IF(InsertDataAtCellA2!V71="","",InsertDataAtCellA2!V71)</f>
        <v/>
      </c>
      <c r="V71" s="10" t="str">
        <f>IF(InsertDataAtCellA2!W71="","",InsertDataAtCellA2!W71)</f>
        <v/>
      </c>
      <c r="W71" s="10" t="str">
        <f>IF(InsertDataAtCellA2!X71="","",InsertDataAtCellA2!X71)</f>
        <v/>
      </c>
      <c r="X71" s="10" t="str">
        <f>IF(InsertDataAtCellA2!Y71="","",InsertDataAtCellA2!Y71)</f>
        <v/>
      </c>
      <c r="Y71" s="10" t="str">
        <f>IF(InsertDataAtCellA2!Z71="","",InsertDataAtCellA2!Z71)</f>
        <v/>
      </c>
      <c r="Z71" s="10" t="str">
        <f>IF(InsertDataAtCellA2!AA71="","",InsertDataAtCellA2!AA71)</f>
        <v/>
      </c>
      <c r="AA71" s="10" t="str">
        <f>IF(InsertDataAtCellA2!AB71="","",InsertDataAtCellA2!AB71)</f>
        <v/>
      </c>
      <c r="AB71" s="10" t="str">
        <f>IF(InsertDataAtCellA2!AC71="","",InsertDataAtCellA2!AC71)</f>
        <v/>
      </c>
      <c r="AC71" s="10" t="str">
        <f>IF(InsertDataAtCellA2!AD71="","",InsertDataAtCellA2!AD71)</f>
        <v/>
      </c>
      <c r="AD71" s="10" t="str">
        <f>IF(InsertDataAtCellA2!AE71="","",InsertDataAtCellA2!AE71)</f>
        <v/>
      </c>
      <c r="AE71" s="10" t="str">
        <f>IF(InsertDataAtCellA2!AF71="","",InsertDataAtCellA2!AF71)</f>
        <v/>
      </c>
      <c r="AF71" s="10" t="str">
        <f>IF(InsertDataAtCellA2!AG71="","",InsertDataAtCellA2!AG71)</f>
        <v/>
      </c>
    </row>
    <row r="72" spans="1:32" x14ac:dyDescent="0.35">
      <c r="A72" s="33">
        <f>IF(InsertDataAtCellA2!A72="","",InsertDataAtCellA2!A72)</f>
        <v>9</v>
      </c>
      <c r="B72" s="33" t="str">
        <f>IF(InsertDataAtCellA2!B72="","",InsertDataAtCellA2!B72)</f>
        <v>Got Task A1 at</v>
      </c>
      <c r="C72" s="33">
        <f>IF(InsertDataAtCellA2!C72="","",InsertDataAtCellA2!C72)</f>
        <v>28.921849999999999</v>
      </c>
      <c r="D72" s="33" t="str">
        <f>IF(InsertDataAtCellA2!D72="","",InsertDataAtCellA2!D72)</f>
        <v>showing</v>
      </c>
      <c r="E72" s="33" t="str">
        <f>IF(InsertDataAtCellA2!E72="","",InsertDataAtCellA2!E72)</f>
        <v>TaskB (UnityEngine.Material)</v>
      </c>
      <c r="F72" s="33" t="str">
        <f>IF(InsertDataAtCellA2!$W72="REAC",InsertDataAtCellA2!W72,(IF(InsertDataAtCellA2!$F72="REAC",InsertDataAtCellA2!F72,"")))</f>
        <v/>
      </c>
      <c r="G72" s="33" t="str">
        <f>IF(InsertDataAtCellA2!$W72="REAC",InsertDataAtCellA2!X72,(IF(InsertDataAtCellA2!$F72="REAC",InsertDataAtCellA2!G72,"")))</f>
        <v/>
      </c>
      <c r="H72" s="33" t="str">
        <f>IF(InsertDataAtCellA2!$W72="REAC",InsertDataAtCellA2!Y72,(IF(InsertDataAtCellA2!$F72="REAC",InsertDataAtCellA2!H72,"")))</f>
        <v/>
      </c>
      <c r="I72" s="33" t="str">
        <f>IF(InsertDataAtCellA2!$W72="REAC",InsertDataAtCellA2!Z72,(IF(InsertDataAtCellA2!$F72="REAC",InsertDataAtCellA2!I72,"")))</f>
        <v/>
      </c>
      <c r="J72" s="33" t="str">
        <f>IF(InsertDataAtCellA2!K72="","",InsertDataAtCellA2!K72)</f>
        <v/>
      </c>
      <c r="K72" s="33" t="str">
        <f>IF(InsertDataAtCellA2!L72="","",InsertDataAtCellA2!L72)</f>
        <v/>
      </c>
      <c r="L72" s="33" t="str">
        <f>IF(InsertDataAtCellA2!M72="","",InsertDataAtCellA2!M72)</f>
        <v/>
      </c>
      <c r="M72" s="33" t="str">
        <f>IF(InsertDataAtCellA2!N72="","",InsertDataAtCellA2!N72)</f>
        <v/>
      </c>
      <c r="N72" s="33" t="str">
        <f>IF(InsertDataAtCellA2!O72="","",InsertDataAtCellA2!O72)</f>
        <v/>
      </c>
      <c r="O72" s="33" t="str">
        <f>IF(InsertDataAtCellA2!P72="","",InsertDataAtCellA2!P72)</f>
        <v/>
      </c>
      <c r="P72" s="33" t="str">
        <f>IF(InsertDataAtCellA2!Q72="","",InsertDataAtCellA2!Q72)</f>
        <v/>
      </c>
      <c r="Q72" s="33" t="str">
        <f>IF(InsertDataAtCellA2!R72="","",InsertDataAtCellA2!R72)</f>
        <v/>
      </c>
      <c r="R72" s="33" t="str">
        <f>IF(InsertDataAtCellA2!S72="","",InsertDataAtCellA2!S72)</f>
        <v/>
      </c>
      <c r="S72" s="33" t="str">
        <f>IF(InsertDataAtCellA2!T72="","",InsertDataAtCellA2!T72)</f>
        <v/>
      </c>
      <c r="T72" s="33" t="str">
        <f>IF(InsertDataAtCellA2!U72="","",InsertDataAtCellA2!U72)</f>
        <v/>
      </c>
      <c r="U72" s="33" t="str">
        <f>IF(InsertDataAtCellA2!V72="","",InsertDataAtCellA2!V72)</f>
        <v/>
      </c>
      <c r="V72" s="33" t="str">
        <f>IF(InsertDataAtCellA2!W72="","",InsertDataAtCellA2!W72)</f>
        <v/>
      </c>
      <c r="W72" s="33" t="str">
        <f>IF(InsertDataAtCellA2!X72="","",InsertDataAtCellA2!X72)</f>
        <v/>
      </c>
      <c r="X72" s="33" t="str">
        <f>IF(InsertDataAtCellA2!Y72="","",InsertDataAtCellA2!Y72)</f>
        <v/>
      </c>
      <c r="Y72" s="33" t="str">
        <f>IF(InsertDataAtCellA2!Z72="","",InsertDataAtCellA2!Z72)</f>
        <v/>
      </c>
      <c r="Z72" s="33" t="str">
        <f>IF(InsertDataAtCellA2!AA72="","",InsertDataAtCellA2!AA72)</f>
        <v/>
      </c>
      <c r="AA72" s="33" t="str">
        <f>IF(InsertDataAtCellA2!AB72="","",InsertDataAtCellA2!AB72)</f>
        <v/>
      </c>
      <c r="AB72" s="33" t="str">
        <f>IF(InsertDataAtCellA2!AC72="","",InsertDataAtCellA2!AC72)</f>
        <v/>
      </c>
      <c r="AC72" s="33" t="str">
        <f>IF(InsertDataAtCellA2!AD72="","",InsertDataAtCellA2!AD72)</f>
        <v/>
      </c>
      <c r="AD72" s="33" t="str">
        <f>IF(InsertDataAtCellA2!AE72="","",InsertDataAtCellA2!AE72)</f>
        <v/>
      </c>
      <c r="AE72" s="33" t="str">
        <f>IF(InsertDataAtCellA2!AF72="","",InsertDataAtCellA2!AF72)</f>
        <v/>
      </c>
      <c r="AF72" s="33" t="str">
        <f>IF(InsertDataAtCellA2!AG72="","",InsertDataAtCellA2!AG72)</f>
        <v/>
      </c>
    </row>
    <row r="73" spans="1:32" x14ac:dyDescent="0.35">
      <c r="A73" s="10">
        <f>IF(InsertDataAtCellA2!A73="","",InsertDataAtCellA2!A73)</f>
        <v>9</v>
      </c>
      <c r="B73" s="10" t="str">
        <f>IF(InsertDataAtCellA2!B73="","",InsertDataAtCellA2!B73)</f>
        <v>TaskstimOffset</v>
      </c>
      <c r="C73" s="10">
        <f>IF(InsertDataAtCellA2!C73="","",InsertDataAtCellA2!C73)</f>
        <v>28.921849999999999</v>
      </c>
      <c r="D73" s="10" t="str">
        <f>IF(InsertDataAtCellA2!D73="","",InsertDataAtCellA2!D73)</f>
        <v>showing</v>
      </c>
      <c r="E73" s="10" t="str">
        <f>IF(InsertDataAtCellA2!E73="","",InsertDataAtCellA2!E73)</f>
        <v>TaskB (UnityEngine.Material)</v>
      </c>
      <c r="F73" s="10" t="str">
        <f>IF(InsertDataAtCellA2!$W73="REAC",InsertDataAtCellA2!W73,(IF(InsertDataAtCellA2!$F73="REAC",InsertDataAtCellA2!F73,"")))</f>
        <v/>
      </c>
      <c r="G73" s="10" t="str">
        <f>IF(InsertDataAtCellA2!$W73="REAC",InsertDataAtCellA2!X73,(IF(InsertDataAtCellA2!$F73="REAC",InsertDataAtCellA2!G73,"")))</f>
        <v/>
      </c>
      <c r="H73" s="10" t="str">
        <f>IF(InsertDataAtCellA2!$W73="REAC",InsertDataAtCellA2!Y73,(IF(InsertDataAtCellA2!$F73="REAC",InsertDataAtCellA2!H73,"")))</f>
        <v/>
      </c>
      <c r="I73" s="10" t="str">
        <f>IF(InsertDataAtCellA2!$W73="REAC",InsertDataAtCellA2!Z73,(IF(InsertDataAtCellA2!$F73="REAC",InsertDataAtCellA2!I73,"")))</f>
        <v/>
      </c>
      <c r="J73" s="10" t="str">
        <f>IF(InsertDataAtCellA2!K73="","",InsertDataAtCellA2!K73)</f>
        <v/>
      </c>
      <c r="K73" s="10" t="str">
        <f>IF(InsertDataAtCellA2!L73="","",InsertDataAtCellA2!L73)</f>
        <v/>
      </c>
      <c r="L73" s="10" t="str">
        <f>IF(InsertDataAtCellA2!M73="","",InsertDataAtCellA2!M73)</f>
        <v/>
      </c>
      <c r="M73" s="10" t="str">
        <f>IF(InsertDataAtCellA2!N73="","",InsertDataAtCellA2!N73)</f>
        <v/>
      </c>
      <c r="N73" s="10" t="str">
        <f>IF(InsertDataAtCellA2!O73="","",InsertDataAtCellA2!O73)</f>
        <v/>
      </c>
      <c r="O73" s="10" t="str">
        <f>IF(InsertDataAtCellA2!P73="","",InsertDataAtCellA2!P73)</f>
        <v/>
      </c>
      <c r="P73" s="10" t="str">
        <f>IF(InsertDataAtCellA2!Q73="","",InsertDataAtCellA2!Q73)</f>
        <v/>
      </c>
      <c r="Q73" s="10" t="str">
        <f>IF(InsertDataAtCellA2!R73="","",InsertDataAtCellA2!R73)</f>
        <v/>
      </c>
      <c r="R73" s="10" t="str">
        <f>IF(InsertDataAtCellA2!S73="","",InsertDataAtCellA2!S73)</f>
        <v/>
      </c>
      <c r="S73" s="10" t="str">
        <f>IF(InsertDataAtCellA2!T73="","",InsertDataAtCellA2!T73)</f>
        <v/>
      </c>
      <c r="T73" s="10" t="str">
        <f>IF(InsertDataAtCellA2!U73="","",InsertDataAtCellA2!U73)</f>
        <v/>
      </c>
      <c r="U73" s="10" t="str">
        <f>IF(InsertDataAtCellA2!V73="","",InsertDataAtCellA2!V73)</f>
        <v/>
      </c>
      <c r="V73" s="10" t="str">
        <f>IF(InsertDataAtCellA2!W73="","",InsertDataAtCellA2!W73)</f>
        <v/>
      </c>
      <c r="W73" s="10" t="str">
        <f>IF(InsertDataAtCellA2!X73="","",InsertDataAtCellA2!X73)</f>
        <v/>
      </c>
      <c r="X73" s="10" t="str">
        <f>IF(InsertDataAtCellA2!Y73="","",InsertDataAtCellA2!Y73)</f>
        <v/>
      </c>
      <c r="Y73" s="10" t="str">
        <f>IF(InsertDataAtCellA2!Z73="","",InsertDataAtCellA2!Z73)</f>
        <v/>
      </c>
      <c r="Z73" s="10" t="str">
        <f>IF(InsertDataAtCellA2!AA73="","",InsertDataAtCellA2!AA73)</f>
        <v/>
      </c>
      <c r="AA73" s="10" t="str">
        <f>IF(InsertDataAtCellA2!AB73="","",InsertDataAtCellA2!AB73)</f>
        <v/>
      </c>
      <c r="AB73" s="10" t="str">
        <f>IF(InsertDataAtCellA2!AC73="","",InsertDataAtCellA2!AC73)</f>
        <v/>
      </c>
      <c r="AC73" s="10" t="str">
        <f>IF(InsertDataAtCellA2!AD73="","",InsertDataAtCellA2!AD73)</f>
        <v/>
      </c>
      <c r="AD73" s="10" t="str">
        <f>IF(InsertDataAtCellA2!AE73="","",InsertDataAtCellA2!AE73)</f>
        <v/>
      </c>
      <c r="AE73" s="10" t="str">
        <f>IF(InsertDataAtCellA2!AF73="","",InsertDataAtCellA2!AF73)</f>
        <v/>
      </c>
      <c r="AF73" s="10" t="str">
        <f>IF(InsertDataAtCellA2!AG73="","",InsertDataAtCellA2!AG73)</f>
        <v/>
      </c>
    </row>
    <row r="74" spans="1:32" x14ac:dyDescent="0.35">
      <c r="A74" s="33">
        <f>IF(InsertDataAtCellA2!A74="","",InsertDataAtCellA2!A74)</f>
        <v>9</v>
      </c>
      <c r="B74" s="33" t="str">
        <f>IF(InsertDataAtCellA2!B74="","",InsertDataAtCellA2!B74)</f>
        <v>TaskstimOffset</v>
      </c>
      <c r="C74" s="33">
        <f>IF(InsertDataAtCellA2!C74="","",InsertDataAtCellA2!C74)</f>
        <v>28.921849999999999</v>
      </c>
      <c r="D74" s="33" t="str">
        <f>IF(InsertDataAtCellA2!D74="","",InsertDataAtCellA2!D74)</f>
        <v>showing</v>
      </c>
      <c r="E74" s="33" t="str">
        <f>IF(InsertDataAtCellA2!E74="","",InsertDataAtCellA2!E74)</f>
        <v>TaskB (UnityEngine.Material)</v>
      </c>
      <c r="F74" s="33" t="str">
        <f>IF(InsertDataAtCellA2!$W74="REAC",InsertDataAtCellA2!W74,(IF(InsertDataAtCellA2!$F74="REAC",InsertDataAtCellA2!F74,"")))</f>
        <v/>
      </c>
      <c r="G74" s="33" t="str">
        <f>IF(InsertDataAtCellA2!$W74="REAC",InsertDataAtCellA2!X74,(IF(InsertDataAtCellA2!$F74="REAC",InsertDataAtCellA2!G74,"")))</f>
        <v/>
      </c>
      <c r="H74" s="33" t="str">
        <f>IF(InsertDataAtCellA2!$W74="REAC",InsertDataAtCellA2!Y74,(IF(InsertDataAtCellA2!$F74="REAC",InsertDataAtCellA2!H74,"")))</f>
        <v/>
      </c>
      <c r="I74" s="33" t="str">
        <f>IF(InsertDataAtCellA2!$W74="REAC",InsertDataAtCellA2!Z74,(IF(InsertDataAtCellA2!$F74="REAC",InsertDataAtCellA2!I74,"")))</f>
        <v/>
      </c>
      <c r="J74" s="33" t="str">
        <f>IF(InsertDataAtCellA2!K74="","",InsertDataAtCellA2!K74)</f>
        <v/>
      </c>
      <c r="K74" s="33" t="str">
        <f>IF(InsertDataAtCellA2!L74="","",InsertDataAtCellA2!L74)</f>
        <v/>
      </c>
      <c r="L74" s="33" t="str">
        <f>IF(InsertDataAtCellA2!M74="","",InsertDataAtCellA2!M74)</f>
        <v/>
      </c>
      <c r="M74" s="33" t="str">
        <f>IF(InsertDataAtCellA2!N74="","",InsertDataAtCellA2!N74)</f>
        <v/>
      </c>
      <c r="N74" s="33" t="str">
        <f>IF(InsertDataAtCellA2!O74="","",InsertDataAtCellA2!O74)</f>
        <v/>
      </c>
      <c r="O74" s="33" t="str">
        <f>IF(InsertDataAtCellA2!P74="","",InsertDataAtCellA2!P74)</f>
        <v/>
      </c>
      <c r="P74" s="33" t="str">
        <f>IF(InsertDataAtCellA2!Q74="","",InsertDataAtCellA2!Q74)</f>
        <v/>
      </c>
      <c r="Q74" s="33" t="str">
        <f>IF(InsertDataAtCellA2!R74="","",InsertDataAtCellA2!R74)</f>
        <v/>
      </c>
      <c r="R74" s="33" t="str">
        <f>IF(InsertDataAtCellA2!S74="","",InsertDataAtCellA2!S74)</f>
        <v/>
      </c>
      <c r="S74" s="33" t="str">
        <f>IF(InsertDataAtCellA2!T74="","",InsertDataAtCellA2!T74)</f>
        <v/>
      </c>
      <c r="T74" s="33" t="str">
        <f>IF(InsertDataAtCellA2!U74="","",InsertDataAtCellA2!U74)</f>
        <v/>
      </c>
      <c r="U74" s="33" t="str">
        <f>IF(InsertDataAtCellA2!V74="","",InsertDataAtCellA2!V74)</f>
        <v/>
      </c>
      <c r="V74" s="33" t="str">
        <f>IF(InsertDataAtCellA2!W74="","",InsertDataAtCellA2!W74)</f>
        <v/>
      </c>
      <c r="W74" s="33" t="str">
        <f>IF(InsertDataAtCellA2!X74="","",InsertDataAtCellA2!X74)</f>
        <v/>
      </c>
      <c r="X74" s="33" t="str">
        <f>IF(InsertDataAtCellA2!Y74="","",InsertDataAtCellA2!Y74)</f>
        <v/>
      </c>
      <c r="Y74" s="33" t="str">
        <f>IF(InsertDataAtCellA2!Z74="","",InsertDataAtCellA2!Z74)</f>
        <v/>
      </c>
      <c r="Z74" s="33" t="str">
        <f>IF(InsertDataAtCellA2!AA74="","",InsertDataAtCellA2!AA74)</f>
        <v/>
      </c>
      <c r="AA74" s="33" t="str">
        <f>IF(InsertDataAtCellA2!AB74="","",InsertDataAtCellA2!AB74)</f>
        <v/>
      </c>
      <c r="AB74" s="33" t="str">
        <f>IF(InsertDataAtCellA2!AC74="","",InsertDataAtCellA2!AC74)</f>
        <v/>
      </c>
      <c r="AC74" s="33" t="str">
        <f>IF(InsertDataAtCellA2!AD74="","",InsertDataAtCellA2!AD74)</f>
        <v/>
      </c>
      <c r="AD74" s="33" t="str">
        <f>IF(InsertDataAtCellA2!AE74="","",InsertDataAtCellA2!AE74)</f>
        <v/>
      </c>
      <c r="AE74" s="33" t="str">
        <f>IF(InsertDataAtCellA2!AF74="","",InsertDataAtCellA2!AF74)</f>
        <v/>
      </c>
      <c r="AF74" s="33" t="str">
        <f>IF(InsertDataAtCellA2!AG74="","",InsertDataAtCellA2!AG74)</f>
        <v/>
      </c>
    </row>
    <row r="75" spans="1:32" x14ac:dyDescent="0.35">
      <c r="A75" s="10">
        <f>IF(InsertDataAtCellA2!A75="","",InsertDataAtCellA2!A75)</f>
        <v>10</v>
      </c>
      <c r="B75" s="10" t="str">
        <f>IF(InsertDataAtCellA2!B75="","",InsertDataAtCellA2!B75)</f>
        <v xml:space="preserve">Got Task 0 at </v>
      </c>
      <c r="C75" s="10">
        <f>IF(InsertDataAtCellA2!C75="","",InsertDataAtCellA2!C75)</f>
        <v>29.94594</v>
      </c>
      <c r="D75" s="10" t="str">
        <f>IF(InsertDataAtCellA2!D75="","",InsertDataAtCellA2!D75)</f>
        <v>showing</v>
      </c>
      <c r="E75" s="10" t="str">
        <f>IF(InsertDataAtCellA2!E75="","",InsertDataAtCellA2!E75)</f>
        <v>Task0 (UnityEngine.Material)</v>
      </c>
      <c r="F75" s="10" t="str">
        <f>IF(InsertDataAtCellA2!$W75="REAC",InsertDataAtCellA2!W75,(IF(InsertDataAtCellA2!$F75="REAC",InsertDataAtCellA2!F75,"")))</f>
        <v/>
      </c>
      <c r="G75" s="10" t="str">
        <f>IF(InsertDataAtCellA2!$W75="REAC",InsertDataAtCellA2!X75,(IF(InsertDataAtCellA2!$F75="REAC",InsertDataAtCellA2!G75,"")))</f>
        <v/>
      </c>
      <c r="H75" s="10" t="str">
        <f>IF(InsertDataAtCellA2!$W75="REAC",InsertDataAtCellA2!Y75,(IF(InsertDataAtCellA2!$F75="REAC",InsertDataAtCellA2!H75,"")))</f>
        <v/>
      </c>
      <c r="I75" s="10" t="str">
        <f>IF(InsertDataAtCellA2!$W75="REAC",InsertDataAtCellA2!Z75,(IF(InsertDataAtCellA2!$F75="REAC",InsertDataAtCellA2!I75,"")))</f>
        <v/>
      </c>
      <c r="J75" s="10" t="str">
        <f>IF(InsertDataAtCellA2!K75="","",InsertDataAtCellA2!K75)</f>
        <v/>
      </c>
      <c r="K75" s="10" t="str">
        <f>IF(InsertDataAtCellA2!L75="","",InsertDataAtCellA2!L75)</f>
        <v/>
      </c>
      <c r="L75" s="10" t="str">
        <f>IF(InsertDataAtCellA2!M75="","",InsertDataAtCellA2!M75)</f>
        <v/>
      </c>
      <c r="M75" s="10" t="str">
        <f>IF(InsertDataAtCellA2!N75="","",InsertDataAtCellA2!N75)</f>
        <v/>
      </c>
      <c r="N75" s="10" t="str">
        <f>IF(InsertDataAtCellA2!O75="","",InsertDataAtCellA2!O75)</f>
        <v/>
      </c>
      <c r="O75" s="10" t="str">
        <f>IF(InsertDataAtCellA2!P75="","",InsertDataAtCellA2!P75)</f>
        <v/>
      </c>
      <c r="P75" s="10" t="str">
        <f>IF(InsertDataAtCellA2!Q75="","",InsertDataAtCellA2!Q75)</f>
        <v/>
      </c>
      <c r="Q75" s="10" t="str">
        <f>IF(InsertDataAtCellA2!R75="","",InsertDataAtCellA2!R75)</f>
        <v/>
      </c>
      <c r="R75" s="10" t="str">
        <f>IF(InsertDataAtCellA2!S75="","",InsertDataAtCellA2!S75)</f>
        <v/>
      </c>
      <c r="S75" s="10" t="str">
        <f>IF(InsertDataAtCellA2!T75="","",InsertDataAtCellA2!T75)</f>
        <v/>
      </c>
      <c r="T75" s="10" t="str">
        <f>IF(InsertDataAtCellA2!U75="","",InsertDataAtCellA2!U75)</f>
        <v/>
      </c>
      <c r="U75" s="10" t="str">
        <f>IF(InsertDataAtCellA2!V75="","",InsertDataAtCellA2!V75)</f>
        <v/>
      </c>
      <c r="V75" s="10" t="str">
        <f>IF(InsertDataAtCellA2!W75="","",InsertDataAtCellA2!W75)</f>
        <v/>
      </c>
      <c r="W75" s="10" t="str">
        <f>IF(InsertDataAtCellA2!X75="","",InsertDataAtCellA2!X75)</f>
        <v/>
      </c>
      <c r="X75" s="10" t="str">
        <f>IF(InsertDataAtCellA2!Y75="","",InsertDataAtCellA2!Y75)</f>
        <v/>
      </c>
      <c r="Y75" s="10" t="str">
        <f>IF(InsertDataAtCellA2!Z75="","",InsertDataAtCellA2!Z75)</f>
        <v/>
      </c>
      <c r="Z75" s="10" t="str">
        <f>IF(InsertDataAtCellA2!AA75="","",InsertDataAtCellA2!AA75)</f>
        <v/>
      </c>
      <c r="AA75" s="10" t="str">
        <f>IF(InsertDataAtCellA2!AB75="","",InsertDataAtCellA2!AB75)</f>
        <v/>
      </c>
      <c r="AB75" s="10" t="str">
        <f>IF(InsertDataAtCellA2!AC75="","",InsertDataAtCellA2!AC75)</f>
        <v/>
      </c>
      <c r="AC75" s="10" t="str">
        <f>IF(InsertDataAtCellA2!AD75="","",InsertDataAtCellA2!AD75)</f>
        <v/>
      </c>
      <c r="AD75" s="10" t="str">
        <f>IF(InsertDataAtCellA2!AE75="","",InsertDataAtCellA2!AE75)</f>
        <v/>
      </c>
      <c r="AE75" s="10" t="str">
        <f>IF(InsertDataAtCellA2!AF75="","",InsertDataAtCellA2!AF75)</f>
        <v/>
      </c>
      <c r="AF75" s="10" t="str">
        <f>IF(InsertDataAtCellA2!AG75="","",InsertDataAtCellA2!AG75)</f>
        <v/>
      </c>
    </row>
    <row r="76" spans="1:32" x14ac:dyDescent="0.35">
      <c r="A76" s="33">
        <f>IF(InsertDataAtCellA2!A76="","",InsertDataAtCellA2!A76)</f>
        <v>10</v>
      </c>
      <c r="B76" s="33" t="str">
        <f>IF(InsertDataAtCellA2!B76="","",InsertDataAtCellA2!B76)</f>
        <v>TaskstimOnset</v>
      </c>
      <c r="C76" s="33">
        <f>IF(InsertDataAtCellA2!C76="","",InsertDataAtCellA2!C76)</f>
        <v>29.94594</v>
      </c>
      <c r="D76" s="33" t="str">
        <f>IF(InsertDataAtCellA2!D76="","",InsertDataAtCellA2!D76)</f>
        <v>showing</v>
      </c>
      <c r="E76" s="33" t="str">
        <f>IF(InsertDataAtCellA2!E76="","",InsertDataAtCellA2!E76)</f>
        <v>Task0 (UnityEngine.Material)</v>
      </c>
      <c r="F76" s="33" t="str">
        <f>IF(InsertDataAtCellA2!$W76="REAC",InsertDataAtCellA2!W76,(IF(InsertDataAtCellA2!$F76="REAC",InsertDataAtCellA2!F76,"")))</f>
        <v/>
      </c>
      <c r="G76" s="33" t="str">
        <f>IF(InsertDataAtCellA2!$W76="REAC",InsertDataAtCellA2!X76,(IF(InsertDataAtCellA2!$F76="REAC",InsertDataAtCellA2!G76,"")))</f>
        <v/>
      </c>
      <c r="H76" s="33" t="str">
        <f>IF(InsertDataAtCellA2!$W76="REAC",InsertDataAtCellA2!Y76,(IF(InsertDataAtCellA2!$F76="REAC",InsertDataAtCellA2!H76,"")))</f>
        <v/>
      </c>
      <c r="I76" s="33" t="str">
        <f>IF(InsertDataAtCellA2!$W76="REAC",InsertDataAtCellA2!Z76,(IF(InsertDataAtCellA2!$F76="REAC",InsertDataAtCellA2!I76,"")))</f>
        <v/>
      </c>
      <c r="J76" s="33" t="str">
        <f>IF(InsertDataAtCellA2!K76="","",InsertDataAtCellA2!K76)</f>
        <v/>
      </c>
      <c r="K76" s="33" t="str">
        <f>IF(InsertDataAtCellA2!L76="","",InsertDataAtCellA2!L76)</f>
        <v/>
      </c>
      <c r="L76" s="33" t="str">
        <f>IF(InsertDataAtCellA2!M76="","",InsertDataAtCellA2!M76)</f>
        <v/>
      </c>
      <c r="M76" s="33" t="str">
        <f>IF(InsertDataAtCellA2!N76="","",InsertDataAtCellA2!N76)</f>
        <v/>
      </c>
      <c r="N76" s="33" t="str">
        <f>IF(InsertDataAtCellA2!O76="","",InsertDataAtCellA2!O76)</f>
        <v/>
      </c>
      <c r="O76" s="33" t="str">
        <f>IF(InsertDataAtCellA2!P76="","",InsertDataAtCellA2!P76)</f>
        <v/>
      </c>
      <c r="P76" s="33" t="str">
        <f>IF(InsertDataAtCellA2!Q76="","",InsertDataAtCellA2!Q76)</f>
        <v/>
      </c>
      <c r="Q76" s="33" t="str">
        <f>IF(InsertDataAtCellA2!R76="","",InsertDataAtCellA2!R76)</f>
        <v/>
      </c>
      <c r="R76" s="33" t="str">
        <f>IF(InsertDataAtCellA2!S76="","",InsertDataAtCellA2!S76)</f>
        <v/>
      </c>
      <c r="S76" s="33" t="str">
        <f>IF(InsertDataAtCellA2!T76="","",InsertDataAtCellA2!T76)</f>
        <v/>
      </c>
      <c r="T76" s="33" t="str">
        <f>IF(InsertDataAtCellA2!U76="","",InsertDataAtCellA2!U76)</f>
        <v/>
      </c>
      <c r="U76" s="33" t="str">
        <f>IF(InsertDataAtCellA2!V76="","",InsertDataAtCellA2!V76)</f>
        <v/>
      </c>
      <c r="V76" s="33" t="str">
        <f>IF(InsertDataAtCellA2!W76="","",InsertDataAtCellA2!W76)</f>
        <v/>
      </c>
      <c r="W76" s="33" t="str">
        <f>IF(InsertDataAtCellA2!X76="","",InsertDataAtCellA2!X76)</f>
        <v/>
      </c>
      <c r="X76" s="33" t="str">
        <f>IF(InsertDataAtCellA2!Y76="","",InsertDataAtCellA2!Y76)</f>
        <v/>
      </c>
      <c r="Y76" s="33" t="str">
        <f>IF(InsertDataAtCellA2!Z76="","",InsertDataAtCellA2!Z76)</f>
        <v/>
      </c>
      <c r="Z76" s="33" t="str">
        <f>IF(InsertDataAtCellA2!AA76="","",InsertDataAtCellA2!AA76)</f>
        <v/>
      </c>
      <c r="AA76" s="33" t="str">
        <f>IF(InsertDataAtCellA2!AB76="","",InsertDataAtCellA2!AB76)</f>
        <v/>
      </c>
      <c r="AB76" s="33" t="str">
        <f>IF(InsertDataAtCellA2!AC76="","",InsertDataAtCellA2!AC76)</f>
        <v/>
      </c>
      <c r="AC76" s="33" t="str">
        <f>IF(InsertDataAtCellA2!AD76="","",InsertDataAtCellA2!AD76)</f>
        <v/>
      </c>
      <c r="AD76" s="33" t="str">
        <f>IF(InsertDataAtCellA2!AE76="","",InsertDataAtCellA2!AE76)</f>
        <v/>
      </c>
      <c r="AE76" s="33" t="str">
        <f>IF(InsertDataAtCellA2!AF76="","",InsertDataAtCellA2!AF76)</f>
        <v/>
      </c>
      <c r="AF76" s="33" t="str">
        <f>IF(InsertDataAtCellA2!AG76="","",InsertDataAtCellA2!AG76)</f>
        <v/>
      </c>
    </row>
    <row r="77" spans="1:32" x14ac:dyDescent="0.35">
      <c r="A77" s="10">
        <f>IF(InsertDataAtCellA2!A77="","",InsertDataAtCellA2!A77)</f>
        <v>10</v>
      </c>
      <c r="B77" s="10" t="str">
        <f>IF(InsertDataAtCellA2!B77="","",InsertDataAtCellA2!B77)</f>
        <v>TaskstimOnset</v>
      </c>
      <c r="C77" s="10">
        <f>IF(InsertDataAtCellA2!C77="","",InsertDataAtCellA2!C77)</f>
        <v>29.94594</v>
      </c>
      <c r="D77" s="10" t="str">
        <f>IF(InsertDataAtCellA2!D77="","",InsertDataAtCellA2!D77)</f>
        <v>showing</v>
      </c>
      <c r="E77" s="10" t="str">
        <f>IF(InsertDataAtCellA2!E77="","",InsertDataAtCellA2!E77)</f>
        <v>Task0 (UnityEngine.Material)</v>
      </c>
      <c r="F77" s="10" t="str">
        <f>IF(InsertDataAtCellA2!$W77="REAC",InsertDataAtCellA2!W77,(IF(InsertDataAtCellA2!$F77="REAC",InsertDataAtCellA2!F77,"")))</f>
        <v/>
      </c>
      <c r="G77" s="10" t="str">
        <f>IF(InsertDataAtCellA2!$W77="REAC",InsertDataAtCellA2!X77,(IF(InsertDataAtCellA2!$F77="REAC",InsertDataAtCellA2!G77,"")))</f>
        <v/>
      </c>
      <c r="H77" s="10" t="str">
        <f>IF(InsertDataAtCellA2!$W77="REAC",InsertDataAtCellA2!Y77,(IF(InsertDataAtCellA2!$F77="REAC",InsertDataAtCellA2!H77,"")))</f>
        <v/>
      </c>
      <c r="I77" s="10" t="str">
        <f>IF(InsertDataAtCellA2!$W77="REAC",InsertDataAtCellA2!Z77,(IF(InsertDataAtCellA2!$F77="REAC",InsertDataAtCellA2!I77,"")))</f>
        <v/>
      </c>
      <c r="J77" s="10" t="str">
        <f>IF(InsertDataAtCellA2!K77="","",InsertDataAtCellA2!K77)</f>
        <v/>
      </c>
      <c r="K77" s="10" t="str">
        <f>IF(InsertDataAtCellA2!L77="","",InsertDataAtCellA2!L77)</f>
        <v/>
      </c>
      <c r="L77" s="10" t="str">
        <f>IF(InsertDataAtCellA2!M77="","",InsertDataAtCellA2!M77)</f>
        <v/>
      </c>
      <c r="M77" s="10" t="str">
        <f>IF(InsertDataAtCellA2!N77="","",InsertDataAtCellA2!N77)</f>
        <v/>
      </c>
      <c r="N77" s="10" t="str">
        <f>IF(InsertDataAtCellA2!O77="","",InsertDataAtCellA2!O77)</f>
        <v/>
      </c>
      <c r="O77" s="10" t="str">
        <f>IF(InsertDataAtCellA2!P77="","",InsertDataAtCellA2!P77)</f>
        <v/>
      </c>
      <c r="P77" s="10" t="str">
        <f>IF(InsertDataAtCellA2!Q77="","",InsertDataAtCellA2!Q77)</f>
        <v/>
      </c>
      <c r="Q77" s="10" t="str">
        <f>IF(InsertDataAtCellA2!R77="","",InsertDataAtCellA2!R77)</f>
        <v/>
      </c>
      <c r="R77" s="10" t="str">
        <f>IF(InsertDataAtCellA2!S77="","",InsertDataAtCellA2!S77)</f>
        <v/>
      </c>
      <c r="S77" s="10" t="str">
        <f>IF(InsertDataAtCellA2!T77="","",InsertDataAtCellA2!T77)</f>
        <v/>
      </c>
      <c r="T77" s="10" t="str">
        <f>IF(InsertDataAtCellA2!U77="","",InsertDataAtCellA2!U77)</f>
        <v/>
      </c>
      <c r="U77" s="10" t="str">
        <f>IF(InsertDataAtCellA2!V77="","",InsertDataAtCellA2!V77)</f>
        <v/>
      </c>
      <c r="V77" s="10" t="str">
        <f>IF(InsertDataAtCellA2!W77="","",InsertDataAtCellA2!W77)</f>
        <v/>
      </c>
      <c r="W77" s="10" t="str">
        <f>IF(InsertDataAtCellA2!X77="","",InsertDataAtCellA2!X77)</f>
        <v/>
      </c>
      <c r="X77" s="10" t="str">
        <f>IF(InsertDataAtCellA2!Y77="","",InsertDataAtCellA2!Y77)</f>
        <v/>
      </c>
      <c r="Y77" s="10" t="str">
        <f>IF(InsertDataAtCellA2!Z77="","",InsertDataAtCellA2!Z77)</f>
        <v/>
      </c>
      <c r="Z77" s="10" t="str">
        <f>IF(InsertDataAtCellA2!AA77="","",InsertDataAtCellA2!AA77)</f>
        <v/>
      </c>
      <c r="AA77" s="10" t="str">
        <f>IF(InsertDataAtCellA2!AB77="","",InsertDataAtCellA2!AB77)</f>
        <v/>
      </c>
      <c r="AB77" s="10" t="str">
        <f>IF(InsertDataAtCellA2!AC77="","",InsertDataAtCellA2!AC77)</f>
        <v/>
      </c>
      <c r="AC77" s="10" t="str">
        <f>IF(InsertDataAtCellA2!AD77="","",InsertDataAtCellA2!AD77)</f>
        <v/>
      </c>
      <c r="AD77" s="10" t="str">
        <f>IF(InsertDataAtCellA2!AE77="","",InsertDataAtCellA2!AE77)</f>
        <v/>
      </c>
      <c r="AE77" s="10" t="str">
        <f>IF(InsertDataAtCellA2!AF77="","",InsertDataAtCellA2!AF77)</f>
        <v/>
      </c>
      <c r="AF77" s="10" t="str">
        <f>IF(InsertDataAtCellA2!AG77="","",InsertDataAtCellA2!AG77)</f>
        <v/>
      </c>
    </row>
    <row r="78" spans="1:32" x14ac:dyDescent="0.35">
      <c r="A78" s="33">
        <f>IF(InsertDataAtCellA2!A78="","",InsertDataAtCellA2!A78)</f>
        <v>10</v>
      </c>
      <c r="B78" s="33" t="str">
        <f>IF(InsertDataAtCellA2!B78="","",InsertDataAtCellA2!B78)</f>
        <v>Got Task A1 at</v>
      </c>
      <c r="C78" s="33">
        <f>IF(InsertDataAtCellA2!C78="","",InsertDataAtCellA2!C78)</f>
        <v>30.961259999999999</v>
      </c>
      <c r="D78" s="33" t="str">
        <f>IF(InsertDataAtCellA2!D78="","",InsertDataAtCellA2!D78)</f>
        <v>showing</v>
      </c>
      <c r="E78" s="33" t="str">
        <f>IF(InsertDataAtCellA2!E78="","",InsertDataAtCellA2!E78)</f>
        <v>TaskC (UnityEngine.Material)</v>
      </c>
      <c r="F78" s="33" t="str">
        <f>IF(InsertDataAtCellA2!$W78="REAC",InsertDataAtCellA2!W78,(IF(InsertDataAtCellA2!$F78="REAC",InsertDataAtCellA2!F78,"")))</f>
        <v/>
      </c>
      <c r="G78" s="33" t="str">
        <f>IF(InsertDataAtCellA2!$W78="REAC",InsertDataAtCellA2!X78,(IF(InsertDataAtCellA2!$F78="REAC",InsertDataAtCellA2!G78,"")))</f>
        <v/>
      </c>
      <c r="H78" s="33" t="str">
        <f>IF(InsertDataAtCellA2!$W78="REAC",InsertDataAtCellA2!Y78,(IF(InsertDataAtCellA2!$F78="REAC",InsertDataAtCellA2!H78,"")))</f>
        <v/>
      </c>
      <c r="I78" s="33" t="str">
        <f>IF(InsertDataAtCellA2!$W78="REAC",InsertDataAtCellA2!Z78,(IF(InsertDataAtCellA2!$F78="REAC",InsertDataAtCellA2!I78,"")))</f>
        <v/>
      </c>
      <c r="J78" s="33" t="str">
        <f>IF(InsertDataAtCellA2!K78="","",InsertDataAtCellA2!K78)</f>
        <v/>
      </c>
      <c r="K78" s="33" t="str">
        <f>IF(InsertDataAtCellA2!L78="","",InsertDataAtCellA2!L78)</f>
        <v/>
      </c>
      <c r="L78" s="33" t="str">
        <f>IF(InsertDataAtCellA2!M78="","",InsertDataAtCellA2!M78)</f>
        <v/>
      </c>
      <c r="M78" s="33" t="str">
        <f>IF(InsertDataAtCellA2!N78="","",InsertDataAtCellA2!N78)</f>
        <v/>
      </c>
      <c r="N78" s="33" t="str">
        <f>IF(InsertDataAtCellA2!O78="","",InsertDataAtCellA2!O78)</f>
        <v/>
      </c>
      <c r="O78" s="33" t="str">
        <f>IF(InsertDataAtCellA2!P78="","",InsertDataAtCellA2!P78)</f>
        <v/>
      </c>
      <c r="P78" s="33" t="str">
        <f>IF(InsertDataAtCellA2!Q78="","",InsertDataAtCellA2!Q78)</f>
        <v/>
      </c>
      <c r="Q78" s="33" t="str">
        <f>IF(InsertDataAtCellA2!R78="","",InsertDataAtCellA2!R78)</f>
        <v/>
      </c>
      <c r="R78" s="33" t="str">
        <f>IF(InsertDataAtCellA2!S78="","",InsertDataAtCellA2!S78)</f>
        <v/>
      </c>
      <c r="S78" s="33" t="str">
        <f>IF(InsertDataAtCellA2!T78="","",InsertDataAtCellA2!T78)</f>
        <v/>
      </c>
      <c r="T78" s="33" t="str">
        <f>IF(InsertDataAtCellA2!U78="","",InsertDataAtCellA2!U78)</f>
        <v/>
      </c>
      <c r="U78" s="33" t="str">
        <f>IF(InsertDataAtCellA2!V78="","",InsertDataAtCellA2!V78)</f>
        <v/>
      </c>
      <c r="V78" s="33" t="str">
        <f>IF(InsertDataAtCellA2!W78="","",InsertDataAtCellA2!W78)</f>
        <v/>
      </c>
      <c r="W78" s="33" t="str">
        <f>IF(InsertDataAtCellA2!X78="","",InsertDataAtCellA2!X78)</f>
        <v/>
      </c>
      <c r="X78" s="33" t="str">
        <f>IF(InsertDataAtCellA2!Y78="","",InsertDataAtCellA2!Y78)</f>
        <v/>
      </c>
      <c r="Y78" s="33" t="str">
        <f>IF(InsertDataAtCellA2!Z78="","",InsertDataAtCellA2!Z78)</f>
        <v/>
      </c>
      <c r="Z78" s="33" t="str">
        <f>IF(InsertDataAtCellA2!AA78="","",InsertDataAtCellA2!AA78)</f>
        <v/>
      </c>
      <c r="AA78" s="33" t="str">
        <f>IF(InsertDataAtCellA2!AB78="","",InsertDataAtCellA2!AB78)</f>
        <v/>
      </c>
      <c r="AB78" s="33" t="str">
        <f>IF(InsertDataAtCellA2!AC78="","",InsertDataAtCellA2!AC78)</f>
        <v/>
      </c>
      <c r="AC78" s="33" t="str">
        <f>IF(InsertDataAtCellA2!AD78="","",InsertDataAtCellA2!AD78)</f>
        <v/>
      </c>
      <c r="AD78" s="33" t="str">
        <f>IF(InsertDataAtCellA2!AE78="","",InsertDataAtCellA2!AE78)</f>
        <v/>
      </c>
      <c r="AE78" s="33" t="str">
        <f>IF(InsertDataAtCellA2!AF78="","",InsertDataAtCellA2!AF78)</f>
        <v/>
      </c>
      <c r="AF78" s="33" t="str">
        <f>IF(InsertDataAtCellA2!AG78="","",InsertDataAtCellA2!AG78)</f>
        <v/>
      </c>
    </row>
    <row r="79" spans="1:32" x14ac:dyDescent="0.35">
      <c r="A79" s="10">
        <f>IF(InsertDataAtCellA2!A79="","",InsertDataAtCellA2!A79)</f>
        <v>10</v>
      </c>
      <c r="B79" s="10" t="str">
        <f>IF(InsertDataAtCellA2!B79="","",InsertDataAtCellA2!B79)</f>
        <v>TaskstimOffset</v>
      </c>
      <c r="C79" s="10">
        <f>IF(InsertDataAtCellA2!C79="","",InsertDataAtCellA2!C79)</f>
        <v>30.961259999999999</v>
      </c>
      <c r="D79" s="10" t="str">
        <f>IF(InsertDataAtCellA2!D79="","",InsertDataAtCellA2!D79)</f>
        <v>showing</v>
      </c>
      <c r="E79" s="10" t="str">
        <f>IF(InsertDataAtCellA2!E79="","",InsertDataAtCellA2!E79)</f>
        <v>TaskC (UnityEngine.Material)</v>
      </c>
      <c r="F79" s="10" t="str">
        <f>IF(InsertDataAtCellA2!$W79="REAC",InsertDataAtCellA2!W79,(IF(InsertDataAtCellA2!$F79="REAC",InsertDataAtCellA2!F79,"")))</f>
        <v/>
      </c>
      <c r="G79" s="10" t="str">
        <f>IF(InsertDataAtCellA2!$W79="REAC",InsertDataAtCellA2!X79,(IF(InsertDataAtCellA2!$F79="REAC",InsertDataAtCellA2!G79,"")))</f>
        <v/>
      </c>
      <c r="H79" s="10" t="str">
        <f>IF(InsertDataAtCellA2!$W79="REAC",InsertDataAtCellA2!Y79,(IF(InsertDataAtCellA2!$F79="REAC",InsertDataAtCellA2!H79,"")))</f>
        <v/>
      </c>
      <c r="I79" s="10" t="str">
        <f>IF(InsertDataAtCellA2!$W79="REAC",InsertDataAtCellA2!Z79,(IF(InsertDataAtCellA2!$F79="REAC",InsertDataAtCellA2!I79,"")))</f>
        <v/>
      </c>
      <c r="J79" s="10" t="str">
        <f>IF(InsertDataAtCellA2!K79="","",InsertDataAtCellA2!K79)</f>
        <v/>
      </c>
      <c r="K79" s="10" t="str">
        <f>IF(InsertDataAtCellA2!L79="","",InsertDataAtCellA2!L79)</f>
        <v/>
      </c>
      <c r="L79" s="10" t="str">
        <f>IF(InsertDataAtCellA2!M79="","",InsertDataAtCellA2!M79)</f>
        <v/>
      </c>
      <c r="M79" s="10" t="str">
        <f>IF(InsertDataAtCellA2!N79="","",InsertDataAtCellA2!N79)</f>
        <v/>
      </c>
      <c r="N79" s="10" t="str">
        <f>IF(InsertDataAtCellA2!O79="","",InsertDataAtCellA2!O79)</f>
        <v/>
      </c>
      <c r="O79" s="10" t="str">
        <f>IF(InsertDataAtCellA2!P79="","",InsertDataAtCellA2!P79)</f>
        <v/>
      </c>
      <c r="P79" s="10" t="str">
        <f>IF(InsertDataAtCellA2!Q79="","",InsertDataAtCellA2!Q79)</f>
        <v/>
      </c>
      <c r="Q79" s="10" t="str">
        <f>IF(InsertDataAtCellA2!R79="","",InsertDataAtCellA2!R79)</f>
        <v/>
      </c>
      <c r="R79" s="10" t="str">
        <f>IF(InsertDataAtCellA2!S79="","",InsertDataAtCellA2!S79)</f>
        <v/>
      </c>
      <c r="S79" s="10" t="str">
        <f>IF(InsertDataAtCellA2!T79="","",InsertDataAtCellA2!T79)</f>
        <v/>
      </c>
      <c r="T79" s="10" t="str">
        <f>IF(InsertDataAtCellA2!U79="","",InsertDataAtCellA2!U79)</f>
        <v/>
      </c>
      <c r="U79" s="10" t="str">
        <f>IF(InsertDataAtCellA2!V79="","",InsertDataAtCellA2!V79)</f>
        <v/>
      </c>
      <c r="V79" s="10" t="str">
        <f>IF(InsertDataAtCellA2!W79="","",InsertDataAtCellA2!W79)</f>
        <v/>
      </c>
      <c r="W79" s="10" t="str">
        <f>IF(InsertDataAtCellA2!X79="","",InsertDataAtCellA2!X79)</f>
        <v/>
      </c>
      <c r="X79" s="10" t="str">
        <f>IF(InsertDataAtCellA2!Y79="","",InsertDataAtCellA2!Y79)</f>
        <v/>
      </c>
      <c r="Y79" s="10" t="str">
        <f>IF(InsertDataAtCellA2!Z79="","",InsertDataAtCellA2!Z79)</f>
        <v/>
      </c>
      <c r="Z79" s="10" t="str">
        <f>IF(InsertDataAtCellA2!AA79="","",InsertDataAtCellA2!AA79)</f>
        <v/>
      </c>
      <c r="AA79" s="10" t="str">
        <f>IF(InsertDataAtCellA2!AB79="","",InsertDataAtCellA2!AB79)</f>
        <v/>
      </c>
      <c r="AB79" s="10" t="str">
        <f>IF(InsertDataAtCellA2!AC79="","",InsertDataAtCellA2!AC79)</f>
        <v/>
      </c>
      <c r="AC79" s="10" t="str">
        <f>IF(InsertDataAtCellA2!AD79="","",InsertDataAtCellA2!AD79)</f>
        <v/>
      </c>
      <c r="AD79" s="10" t="str">
        <f>IF(InsertDataAtCellA2!AE79="","",InsertDataAtCellA2!AE79)</f>
        <v/>
      </c>
      <c r="AE79" s="10" t="str">
        <f>IF(InsertDataAtCellA2!AF79="","",InsertDataAtCellA2!AF79)</f>
        <v/>
      </c>
      <c r="AF79" s="10" t="str">
        <f>IF(InsertDataAtCellA2!AG79="","",InsertDataAtCellA2!AG79)</f>
        <v/>
      </c>
    </row>
    <row r="80" spans="1:32" x14ac:dyDescent="0.35">
      <c r="A80" s="33">
        <f>IF(InsertDataAtCellA2!A80="","",InsertDataAtCellA2!A80)</f>
        <v>10</v>
      </c>
      <c r="B80" s="33" t="str">
        <f>IF(InsertDataAtCellA2!B80="","",InsertDataAtCellA2!B80)</f>
        <v>TaskstimOffset</v>
      </c>
      <c r="C80" s="33">
        <f>IF(InsertDataAtCellA2!C80="","",InsertDataAtCellA2!C80)</f>
        <v>30.961259999999999</v>
      </c>
      <c r="D80" s="33" t="str">
        <f>IF(InsertDataAtCellA2!D80="","",InsertDataAtCellA2!D80)</f>
        <v>showing</v>
      </c>
      <c r="E80" s="33" t="str">
        <f>IF(InsertDataAtCellA2!E80="","",InsertDataAtCellA2!E80)</f>
        <v>TaskC (UnityEngine.Material)</v>
      </c>
      <c r="F80" s="33" t="str">
        <f>IF(InsertDataAtCellA2!$W80="REAC",InsertDataAtCellA2!W80,(IF(InsertDataAtCellA2!$F80="REAC",InsertDataAtCellA2!F80,"")))</f>
        <v/>
      </c>
      <c r="G80" s="33" t="str">
        <f>IF(InsertDataAtCellA2!$W80="REAC",InsertDataAtCellA2!X80,(IF(InsertDataAtCellA2!$F80="REAC",InsertDataAtCellA2!G80,"")))</f>
        <v/>
      </c>
      <c r="H80" s="33" t="str">
        <f>IF(InsertDataAtCellA2!$W80="REAC",InsertDataAtCellA2!Y80,(IF(InsertDataAtCellA2!$F80="REAC",InsertDataAtCellA2!H80,"")))</f>
        <v/>
      </c>
      <c r="I80" s="33" t="str">
        <f>IF(InsertDataAtCellA2!$W80="REAC",InsertDataAtCellA2!Z80,(IF(InsertDataAtCellA2!$F80="REAC",InsertDataAtCellA2!I80,"")))</f>
        <v/>
      </c>
      <c r="J80" s="33" t="str">
        <f>IF(InsertDataAtCellA2!K80="","",InsertDataAtCellA2!K80)</f>
        <v/>
      </c>
      <c r="K80" s="33" t="str">
        <f>IF(InsertDataAtCellA2!L80="","",InsertDataAtCellA2!L80)</f>
        <v/>
      </c>
      <c r="L80" s="33" t="str">
        <f>IF(InsertDataAtCellA2!M80="","",InsertDataAtCellA2!M80)</f>
        <v/>
      </c>
      <c r="M80" s="33" t="str">
        <f>IF(InsertDataAtCellA2!N80="","",InsertDataAtCellA2!N80)</f>
        <v/>
      </c>
      <c r="N80" s="33" t="str">
        <f>IF(InsertDataAtCellA2!O80="","",InsertDataAtCellA2!O80)</f>
        <v/>
      </c>
      <c r="O80" s="33" t="str">
        <f>IF(InsertDataAtCellA2!P80="","",InsertDataAtCellA2!P80)</f>
        <v/>
      </c>
      <c r="P80" s="33" t="str">
        <f>IF(InsertDataAtCellA2!Q80="","",InsertDataAtCellA2!Q80)</f>
        <v/>
      </c>
      <c r="Q80" s="33" t="str">
        <f>IF(InsertDataAtCellA2!R80="","",InsertDataAtCellA2!R80)</f>
        <v/>
      </c>
      <c r="R80" s="33" t="str">
        <f>IF(InsertDataAtCellA2!S80="","",InsertDataAtCellA2!S80)</f>
        <v/>
      </c>
      <c r="S80" s="33" t="str">
        <f>IF(InsertDataAtCellA2!T80="","",InsertDataAtCellA2!T80)</f>
        <v/>
      </c>
      <c r="T80" s="33" t="str">
        <f>IF(InsertDataAtCellA2!U80="","",InsertDataAtCellA2!U80)</f>
        <v/>
      </c>
      <c r="U80" s="33" t="str">
        <f>IF(InsertDataAtCellA2!V80="","",InsertDataAtCellA2!V80)</f>
        <v/>
      </c>
      <c r="V80" s="33" t="str">
        <f>IF(InsertDataAtCellA2!W80="","",InsertDataAtCellA2!W80)</f>
        <v/>
      </c>
      <c r="W80" s="33" t="str">
        <f>IF(InsertDataAtCellA2!X80="","",InsertDataAtCellA2!X80)</f>
        <v/>
      </c>
      <c r="X80" s="33" t="str">
        <f>IF(InsertDataAtCellA2!Y80="","",InsertDataAtCellA2!Y80)</f>
        <v/>
      </c>
      <c r="Y80" s="33" t="str">
        <f>IF(InsertDataAtCellA2!Z80="","",InsertDataAtCellA2!Z80)</f>
        <v/>
      </c>
      <c r="Z80" s="33" t="str">
        <f>IF(InsertDataAtCellA2!AA80="","",InsertDataAtCellA2!AA80)</f>
        <v/>
      </c>
      <c r="AA80" s="33" t="str">
        <f>IF(InsertDataAtCellA2!AB80="","",InsertDataAtCellA2!AB80)</f>
        <v/>
      </c>
      <c r="AB80" s="33" t="str">
        <f>IF(InsertDataAtCellA2!AC80="","",InsertDataAtCellA2!AC80)</f>
        <v/>
      </c>
      <c r="AC80" s="33" t="str">
        <f>IF(InsertDataAtCellA2!AD80="","",InsertDataAtCellA2!AD80)</f>
        <v/>
      </c>
      <c r="AD80" s="33" t="str">
        <f>IF(InsertDataAtCellA2!AE80="","",InsertDataAtCellA2!AE80)</f>
        <v/>
      </c>
      <c r="AE80" s="33" t="str">
        <f>IF(InsertDataAtCellA2!AF80="","",InsertDataAtCellA2!AF80)</f>
        <v/>
      </c>
      <c r="AF80" s="33" t="str">
        <f>IF(InsertDataAtCellA2!AG80="","",InsertDataAtCellA2!AG80)</f>
        <v/>
      </c>
    </row>
    <row r="81" spans="1:32" x14ac:dyDescent="0.35">
      <c r="A81" s="10">
        <f>IF(InsertDataAtCellA2!A81="","",InsertDataAtCellA2!A81)</f>
        <v>11</v>
      </c>
      <c r="B81" s="10" t="str">
        <f>IF(InsertDataAtCellA2!B81="","",InsertDataAtCellA2!B81)</f>
        <v xml:space="preserve">Got Task 0 at </v>
      </c>
      <c r="C81" s="10">
        <f>IF(InsertDataAtCellA2!C81="","",InsertDataAtCellA2!C81)</f>
        <v>31.975470000000001</v>
      </c>
      <c r="D81" s="10" t="str">
        <f>IF(InsertDataAtCellA2!D81="","",InsertDataAtCellA2!D81)</f>
        <v>showing</v>
      </c>
      <c r="E81" s="10" t="str">
        <f>IF(InsertDataAtCellA2!E81="","",InsertDataAtCellA2!E81)</f>
        <v>Task0 (UnityEngine.Material)</v>
      </c>
      <c r="F81" s="10" t="str">
        <f>IF(InsertDataAtCellA2!$W81="REAC",InsertDataAtCellA2!W81,(IF(InsertDataAtCellA2!$F81="REAC",InsertDataAtCellA2!F81,"")))</f>
        <v/>
      </c>
      <c r="G81" s="10" t="str">
        <f>IF(InsertDataAtCellA2!$W81="REAC",InsertDataAtCellA2!X81,(IF(InsertDataAtCellA2!$F81="REAC",InsertDataAtCellA2!G81,"")))</f>
        <v/>
      </c>
      <c r="H81" s="10" t="str">
        <f>IF(InsertDataAtCellA2!$W81="REAC",InsertDataAtCellA2!Y81,(IF(InsertDataAtCellA2!$F81="REAC",InsertDataAtCellA2!H81,"")))</f>
        <v/>
      </c>
      <c r="I81" s="10" t="str">
        <f>IF(InsertDataAtCellA2!$W81="REAC",InsertDataAtCellA2!Z81,(IF(InsertDataAtCellA2!$F81="REAC",InsertDataAtCellA2!I81,"")))</f>
        <v/>
      </c>
      <c r="J81" s="10" t="str">
        <f>IF(InsertDataAtCellA2!K81="","",InsertDataAtCellA2!K81)</f>
        <v/>
      </c>
      <c r="K81" s="10" t="str">
        <f>IF(InsertDataAtCellA2!L81="","",InsertDataAtCellA2!L81)</f>
        <v/>
      </c>
      <c r="L81" s="10" t="str">
        <f>IF(InsertDataAtCellA2!M81="","",InsertDataAtCellA2!M81)</f>
        <v/>
      </c>
      <c r="M81" s="10" t="str">
        <f>IF(InsertDataAtCellA2!N81="","",InsertDataAtCellA2!N81)</f>
        <v/>
      </c>
      <c r="N81" s="10" t="str">
        <f>IF(InsertDataAtCellA2!O81="","",InsertDataAtCellA2!O81)</f>
        <v/>
      </c>
      <c r="O81" s="10" t="str">
        <f>IF(InsertDataAtCellA2!P81="","",InsertDataAtCellA2!P81)</f>
        <v/>
      </c>
      <c r="P81" s="10" t="str">
        <f>IF(InsertDataAtCellA2!Q81="","",InsertDataAtCellA2!Q81)</f>
        <v/>
      </c>
      <c r="Q81" s="10" t="str">
        <f>IF(InsertDataAtCellA2!R81="","",InsertDataAtCellA2!R81)</f>
        <v/>
      </c>
      <c r="R81" s="10" t="str">
        <f>IF(InsertDataAtCellA2!S81="","",InsertDataAtCellA2!S81)</f>
        <v/>
      </c>
      <c r="S81" s="10" t="str">
        <f>IF(InsertDataAtCellA2!T81="","",InsertDataAtCellA2!T81)</f>
        <v/>
      </c>
      <c r="T81" s="10" t="str">
        <f>IF(InsertDataAtCellA2!U81="","",InsertDataAtCellA2!U81)</f>
        <v/>
      </c>
      <c r="U81" s="10" t="str">
        <f>IF(InsertDataAtCellA2!V81="","",InsertDataAtCellA2!V81)</f>
        <v/>
      </c>
      <c r="V81" s="10" t="str">
        <f>IF(InsertDataAtCellA2!W81="","",InsertDataAtCellA2!W81)</f>
        <v/>
      </c>
      <c r="W81" s="10" t="str">
        <f>IF(InsertDataAtCellA2!X81="","",InsertDataAtCellA2!X81)</f>
        <v/>
      </c>
      <c r="X81" s="10" t="str">
        <f>IF(InsertDataAtCellA2!Y81="","",InsertDataAtCellA2!Y81)</f>
        <v/>
      </c>
      <c r="Y81" s="10" t="str">
        <f>IF(InsertDataAtCellA2!Z81="","",InsertDataAtCellA2!Z81)</f>
        <v/>
      </c>
      <c r="Z81" s="10" t="str">
        <f>IF(InsertDataAtCellA2!AA81="","",InsertDataAtCellA2!AA81)</f>
        <v/>
      </c>
      <c r="AA81" s="10" t="str">
        <f>IF(InsertDataAtCellA2!AB81="","",InsertDataAtCellA2!AB81)</f>
        <v/>
      </c>
      <c r="AB81" s="10" t="str">
        <f>IF(InsertDataAtCellA2!AC81="","",InsertDataAtCellA2!AC81)</f>
        <v/>
      </c>
      <c r="AC81" s="10" t="str">
        <f>IF(InsertDataAtCellA2!AD81="","",InsertDataAtCellA2!AD81)</f>
        <v/>
      </c>
      <c r="AD81" s="10" t="str">
        <f>IF(InsertDataAtCellA2!AE81="","",InsertDataAtCellA2!AE81)</f>
        <v/>
      </c>
      <c r="AE81" s="10" t="str">
        <f>IF(InsertDataAtCellA2!AF81="","",InsertDataAtCellA2!AF81)</f>
        <v/>
      </c>
      <c r="AF81" s="10" t="str">
        <f>IF(InsertDataAtCellA2!AG81="","",InsertDataAtCellA2!AG81)</f>
        <v/>
      </c>
    </row>
    <row r="82" spans="1:32" x14ac:dyDescent="0.35">
      <c r="A82" s="33">
        <f>IF(InsertDataAtCellA2!A82="","",InsertDataAtCellA2!A82)</f>
        <v>11</v>
      </c>
      <c r="B82" s="33" t="str">
        <f>IF(InsertDataAtCellA2!B82="","",InsertDataAtCellA2!B82)</f>
        <v>TaskstimOnset</v>
      </c>
      <c r="C82" s="33">
        <f>IF(InsertDataAtCellA2!C82="","",InsertDataAtCellA2!C82)</f>
        <v>31.975470000000001</v>
      </c>
      <c r="D82" s="33" t="str">
        <f>IF(InsertDataAtCellA2!D82="","",InsertDataAtCellA2!D82)</f>
        <v>showing</v>
      </c>
      <c r="E82" s="33" t="str">
        <f>IF(InsertDataAtCellA2!E82="","",InsertDataAtCellA2!E82)</f>
        <v>Task0 (UnityEngine.Material)</v>
      </c>
      <c r="F82" s="33" t="str">
        <f>IF(InsertDataAtCellA2!$W82="REAC",InsertDataAtCellA2!W82,(IF(InsertDataAtCellA2!$F82="REAC",InsertDataAtCellA2!F82,"")))</f>
        <v/>
      </c>
      <c r="G82" s="33" t="str">
        <f>IF(InsertDataAtCellA2!$W82="REAC",InsertDataAtCellA2!X82,(IF(InsertDataAtCellA2!$F82="REAC",InsertDataAtCellA2!G82,"")))</f>
        <v/>
      </c>
      <c r="H82" s="33" t="str">
        <f>IF(InsertDataAtCellA2!$W82="REAC",InsertDataAtCellA2!Y82,(IF(InsertDataAtCellA2!$F82="REAC",InsertDataAtCellA2!H82,"")))</f>
        <v/>
      </c>
      <c r="I82" s="33" t="str">
        <f>IF(InsertDataAtCellA2!$W82="REAC",InsertDataAtCellA2!Z82,(IF(InsertDataAtCellA2!$F82="REAC",InsertDataAtCellA2!I82,"")))</f>
        <v/>
      </c>
      <c r="J82" s="33" t="str">
        <f>IF(InsertDataAtCellA2!K82="","",InsertDataAtCellA2!K82)</f>
        <v/>
      </c>
      <c r="K82" s="33" t="str">
        <f>IF(InsertDataAtCellA2!L82="","",InsertDataAtCellA2!L82)</f>
        <v/>
      </c>
      <c r="L82" s="33" t="str">
        <f>IF(InsertDataAtCellA2!M82="","",InsertDataAtCellA2!M82)</f>
        <v/>
      </c>
      <c r="M82" s="33" t="str">
        <f>IF(InsertDataAtCellA2!N82="","",InsertDataAtCellA2!N82)</f>
        <v/>
      </c>
      <c r="N82" s="33" t="str">
        <f>IF(InsertDataAtCellA2!O82="","",InsertDataAtCellA2!O82)</f>
        <v/>
      </c>
      <c r="O82" s="33" t="str">
        <f>IF(InsertDataAtCellA2!P82="","",InsertDataAtCellA2!P82)</f>
        <v/>
      </c>
      <c r="P82" s="33" t="str">
        <f>IF(InsertDataAtCellA2!Q82="","",InsertDataAtCellA2!Q82)</f>
        <v/>
      </c>
      <c r="Q82" s="33" t="str">
        <f>IF(InsertDataAtCellA2!R82="","",InsertDataAtCellA2!R82)</f>
        <v/>
      </c>
      <c r="R82" s="33" t="str">
        <f>IF(InsertDataAtCellA2!S82="","",InsertDataAtCellA2!S82)</f>
        <v/>
      </c>
      <c r="S82" s="33" t="str">
        <f>IF(InsertDataAtCellA2!T82="","",InsertDataAtCellA2!T82)</f>
        <v/>
      </c>
      <c r="T82" s="33" t="str">
        <f>IF(InsertDataAtCellA2!U82="","",InsertDataAtCellA2!U82)</f>
        <v/>
      </c>
      <c r="U82" s="33" t="str">
        <f>IF(InsertDataAtCellA2!V82="","",InsertDataAtCellA2!V82)</f>
        <v/>
      </c>
      <c r="V82" s="33" t="str">
        <f>IF(InsertDataAtCellA2!W82="","",InsertDataAtCellA2!W82)</f>
        <v/>
      </c>
      <c r="W82" s="33" t="str">
        <f>IF(InsertDataAtCellA2!X82="","",InsertDataAtCellA2!X82)</f>
        <v/>
      </c>
      <c r="X82" s="33" t="str">
        <f>IF(InsertDataAtCellA2!Y82="","",InsertDataAtCellA2!Y82)</f>
        <v/>
      </c>
      <c r="Y82" s="33" t="str">
        <f>IF(InsertDataAtCellA2!Z82="","",InsertDataAtCellA2!Z82)</f>
        <v/>
      </c>
      <c r="Z82" s="33" t="str">
        <f>IF(InsertDataAtCellA2!AA82="","",InsertDataAtCellA2!AA82)</f>
        <v/>
      </c>
      <c r="AA82" s="33" t="str">
        <f>IF(InsertDataAtCellA2!AB82="","",InsertDataAtCellA2!AB82)</f>
        <v/>
      </c>
      <c r="AB82" s="33" t="str">
        <f>IF(InsertDataAtCellA2!AC82="","",InsertDataAtCellA2!AC82)</f>
        <v/>
      </c>
      <c r="AC82" s="33" t="str">
        <f>IF(InsertDataAtCellA2!AD82="","",InsertDataAtCellA2!AD82)</f>
        <v/>
      </c>
      <c r="AD82" s="33" t="str">
        <f>IF(InsertDataAtCellA2!AE82="","",InsertDataAtCellA2!AE82)</f>
        <v/>
      </c>
      <c r="AE82" s="33" t="str">
        <f>IF(InsertDataAtCellA2!AF82="","",InsertDataAtCellA2!AF82)</f>
        <v/>
      </c>
      <c r="AF82" s="33" t="str">
        <f>IF(InsertDataAtCellA2!AG82="","",InsertDataAtCellA2!AG82)</f>
        <v/>
      </c>
    </row>
    <row r="83" spans="1:32" x14ac:dyDescent="0.35">
      <c r="A83" s="10">
        <f>IF(InsertDataAtCellA2!A83="","",InsertDataAtCellA2!A83)</f>
        <v>11</v>
      </c>
      <c r="B83" s="10" t="str">
        <f>IF(InsertDataAtCellA2!B83="","",InsertDataAtCellA2!B83)</f>
        <v>TaskstimOnset</v>
      </c>
      <c r="C83" s="10">
        <f>IF(InsertDataAtCellA2!C83="","",InsertDataAtCellA2!C83)</f>
        <v>31.975470000000001</v>
      </c>
      <c r="D83" s="10" t="str">
        <f>IF(InsertDataAtCellA2!D83="","",InsertDataAtCellA2!D83)</f>
        <v>showing</v>
      </c>
      <c r="E83" s="10" t="str">
        <f>IF(InsertDataAtCellA2!E83="","",InsertDataAtCellA2!E83)</f>
        <v>Task0 (UnityEngine.Material)</v>
      </c>
      <c r="F83" s="10" t="str">
        <f>IF(InsertDataAtCellA2!$W83="REAC",InsertDataAtCellA2!W83,(IF(InsertDataAtCellA2!$F83="REAC",InsertDataAtCellA2!F83,"")))</f>
        <v/>
      </c>
      <c r="G83" s="10" t="str">
        <f>IF(InsertDataAtCellA2!$W83="REAC",InsertDataAtCellA2!X83,(IF(InsertDataAtCellA2!$F83="REAC",InsertDataAtCellA2!G83,"")))</f>
        <v/>
      </c>
      <c r="H83" s="10" t="str">
        <f>IF(InsertDataAtCellA2!$W83="REAC",InsertDataAtCellA2!Y83,(IF(InsertDataAtCellA2!$F83="REAC",InsertDataAtCellA2!H83,"")))</f>
        <v/>
      </c>
      <c r="I83" s="10" t="str">
        <f>IF(InsertDataAtCellA2!$W83="REAC",InsertDataAtCellA2!Z83,(IF(InsertDataAtCellA2!$F83="REAC",InsertDataAtCellA2!I83,"")))</f>
        <v/>
      </c>
      <c r="J83" s="10" t="str">
        <f>IF(InsertDataAtCellA2!K83="","",InsertDataAtCellA2!K83)</f>
        <v/>
      </c>
      <c r="K83" s="10" t="str">
        <f>IF(InsertDataAtCellA2!L83="","",InsertDataAtCellA2!L83)</f>
        <v/>
      </c>
      <c r="L83" s="10" t="str">
        <f>IF(InsertDataAtCellA2!M83="","",InsertDataAtCellA2!M83)</f>
        <v/>
      </c>
      <c r="M83" s="10" t="str">
        <f>IF(InsertDataAtCellA2!N83="","",InsertDataAtCellA2!N83)</f>
        <v/>
      </c>
      <c r="N83" s="10" t="str">
        <f>IF(InsertDataAtCellA2!O83="","",InsertDataAtCellA2!O83)</f>
        <v/>
      </c>
      <c r="O83" s="10" t="str">
        <f>IF(InsertDataAtCellA2!P83="","",InsertDataAtCellA2!P83)</f>
        <v/>
      </c>
      <c r="P83" s="10" t="str">
        <f>IF(InsertDataAtCellA2!Q83="","",InsertDataAtCellA2!Q83)</f>
        <v/>
      </c>
      <c r="Q83" s="10" t="str">
        <f>IF(InsertDataAtCellA2!R83="","",InsertDataAtCellA2!R83)</f>
        <v/>
      </c>
      <c r="R83" s="10" t="str">
        <f>IF(InsertDataAtCellA2!S83="","",InsertDataAtCellA2!S83)</f>
        <v/>
      </c>
      <c r="S83" s="10" t="str">
        <f>IF(InsertDataAtCellA2!T83="","",InsertDataAtCellA2!T83)</f>
        <v/>
      </c>
      <c r="T83" s="10" t="str">
        <f>IF(InsertDataAtCellA2!U83="","",InsertDataAtCellA2!U83)</f>
        <v/>
      </c>
      <c r="U83" s="10" t="str">
        <f>IF(InsertDataAtCellA2!V83="","",InsertDataAtCellA2!V83)</f>
        <v/>
      </c>
      <c r="V83" s="10" t="str">
        <f>IF(InsertDataAtCellA2!W83="","",InsertDataAtCellA2!W83)</f>
        <v/>
      </c>
      <c r="W83" s="10" t="str">
        <f>IF(InsertDataAtCellA2!X83="","",InsertDataAtCellA2!X83)</f>
        <v/>
      </c>
      <c r="X83" s="10" t="str">
        <f>IF(InsertDataAtCellA2!Y83="","",InsertDataAtCellA2!Y83)</f>
        <v/>
      </c>
      <c r="Y83" s="10" t="str">
        <f>IF(InsertDataAtCellA2!Z83="","",InsertDataAtCellA2!Z83)</f>
        <v/>
      </c>
      <c r="Z83" s="10" t="str">
        <f>IF(InsertDataAtCellA2!AA83="","",InsertDataAtCellA2!AA83)</f>
        <v/>
      </c>
      <c r="AA83" s="10" t="str">
        <f>IF(InsertDataAtCellA2!AB83="","",InsertDataAtCellA2!AB83)</f>
        <v/>
      </c>
      <c r="AB83" s="10" t="str">
        <f>IF(InsertDataAtCellA2!AC83="","",InsertDataAtCellA2!AC83)</f>
        <v/>
      </c>
      <c r="AC83" s="10" t="str">
        <f>IF(InsertDataAtCellA2!AD83="","",InsertDataAtCellA2!AD83)</f>
        <v/>
      </c>
      <c r="AD83" s="10" t="str">
        <f>IF(InsertDataAtCellA2!AE83="","",InsertDataAtCellA2!AE83)</f>
        <v/>
      </c>
      <c r="AE83" s="10" t="str">
        <f>IF(InsertDataAtCellA2!AF83="","",InsertDataAtCellA2!AF83)</f>
        <v/>
      </c>
      <c r="AF83" s="10" t="str">
        <f>IF(InsertDataAtCellA2!AG83="","",InsertDataAtCellA2!AG83)</f>
        <v/>
      </c>
    </row>
    <row r="84" spans="1:32" x14ac:dyDescent="0.35">
      <c r="A84" s="33">
        <f>IF(InsertDataAtCellA2!A84="","",InsertDataAtCellA2!A84)</f>
        <v>11</v>
      </c>
      <c r="B84" s="33" t="str">
        <f>IF(InsertDataAtCellA2!B84="","",InsertDataAtCellA2!B84)</f>
        <v>Got Task A1 at</v>
      </c>
      <c r="C84" s="33">
        <f>IF(InsertDataAtCellA2!C84="","",InsertDataAtCellA2!C84)</f>
        <v>32.981270000000002</v>
      </c>
      <c r="D84" s="33" t="str">
        <f>IF(InsertDataAtCellA2!D84="","",InsertDataAtCellA2!D84)</f>
        <v>showing</v>
      </c>
      <c r="E84" s="33" t="str">
        <f>IF(InsertDataAtCellA2!E84="","",InsertDataAtCellA2!E84)</f>
        <v>TaskC (UnityEngine.Material)</v>
      </c>
      <c r="F84" s="33" t="str">
        <f>IF(InsertDataAtCellA2!$W84="REAC",InsertDataAtCellA2!W84,(IF(InsertDataAtCellA2!$F84="REAC",InsertDataAtCellA2!F84,"")))</f>
        <v/>
      </c>
      <c r="G84" s="33" t="str">
        <f>IF(InsertDataAtCellA2!$W84="REAC",InsertDataAtCellA2!X84,(IF(InsertDataAtCellA2!$F84="REAC",InsertDataAtCellA2!G84,"")))</f>
        <v/>
      </c>
      <c r="H84" s="33" t="str">
        <f>IF(InsertDataAtCellA2!$W84="REAC",InsertDataAtCellA2!Y84,(IF(InsertDataAtCellA2!$F84="REAC",InsertDataAtCellA2!H84,"")))</f>
        <v/>
      </c>
      <c r="I84" s="33" t="str">
        <f>IF(InsertDataAtCellA2!$W84="REAC",InsertDataAtCellA2!Z84,(IF(InsertDataAtCellA2!$F84="REAC",InsertDataAtCellA2!I84,"")))</f>
        <v/>
      </c>
      <c r="J84" s="33" t="str">
        <f>IF(InsertDataAtCellA2!K84="","",InsertDataAtCellA2!K84)</f>
        <v/>
      </c>
      <c r="K84" s="33" t="str">
        <f>IF(InsertDataAtCellA2!L84="","",InsertDataAtCellA2!L84)</f>
        <v/>
      </c>
      <c r="L84" s="33" t="str">
        <f>IF(InsertDataAtCellA2!M84="","",InsertDataAtCellA2!M84)</f>
        <v/>
      </c>
      <c r="M84" s="33" t="str">
        <f>IF(InsertDataAtCellA2!N84="","",InsertDataAtCellA2!N84)</f>
        <v/>
      </c>
      <c r="N84" s="33" t="str">
        <f>IF(InsertDataAtCellA2!O84="","",InsertDataAtCellA2!O84)</f>
        <v/>
      </c>
      <c r="O84" s="33" t="str">
        <f>IF(InsertDataAtCellA2!P84="","",InsertDataAtCellA2!P84)</f>
        <v/>
      </c>
      <c r="P84" s="33" t="str">
        <f>IF(InsertDataAtCellA2!Q84="","",InsertDataAtCellA2!Q84)</f>
        <v/>
      </c>
      <c r="Q84" s="33" t="str">
        <f>IF(InsertDataAtCellA2!R84="","",InsertDataAtCellA2!R84)</f>
        <v/>
      </c>
      <c r="R84" s="33" t="str">
        <f>IF(InsertDataAtCellA2!S84="","",InsertDataAtCellA2!S84)</f>
        <v/>
      </c>
      <c r="S84" s="33" t="str">
        <f>IF(InsertDataAtCellA2!T84="","",InsertDataAtCellA2!T84)</f>
        <v/>
      </c>
      <c r="T84" s="33" t="str">
        <f>IF(InsertDataAtCellA2!U84="","",InsertDataAtCellA2!U84)</f>
        <v/>
      </c>
      <c r="U84" s="33" t="str">
        <f>IF(InsertDataAtCellA2!V84="","",InsertDataAtCellA2!V84)</f>
        <v/>
      </c>
      <c r="V84" s="33" t="str">
        <f>IF(InsertDataAtCellA2!W84="","",InsertDataAtCellA2!W84)</f>
        <v/>
      </c>
      <c r="W84" s="33" t="str">
        <f>IF(InsertDataAtCellA2!X84="","",InsertDataAtCellA2!X84)</f>
        <v/>
      </c>
      <c r="X84" s="33" t="str">
        <f>IF(InsertDataAtCellA2!Y84="","",InsertDataAtCellA2!Y84)</f>
        <v/>
      </c>
      <c r="Y84" s="33" t="str">
        <f>IF(InsertDataAtCellA2!Z84="","",InsertDataAtCellA2!Z84)</f>
        <v/>
      </c>
      <c r="Z84" s="33" t="str">
        <f>IF(InsertDataAtCellA2!AA84="","",InsertDataAtCellA2!AA84)</f>
        <v/>
      </c>
      <c r="AA84" s="33" t="str">
        <f>IF(InsertDataAtCellA2!AB84="","",InsertDataAtCellA2!AB84)</f>
        <v/>
      </c>
      <c r="AB84" s="33" t="str">
        <f>IF(InsertDataAtCellA2!AC84="","",InsertDataAtCellA2!AC84)</f>
        <v/>
      </c>
      <c r="AC84" s="33" t="str">
        <f>IF(InsertDataAtCellA2!AD84="","",InsertDataAtCellA2!AD84)</f>
        <v/>
      </c>
      <c r="AD84" s="33" t="str">
        <f>IF(InsertDataAtCellA2!AE84="","",InsertDataAtCellA2!AE84)</f>
        <v/>
      </c>
      <c r="AE84" s="33" t="str">
        <f>IF(InsertDataAtCellA2!AF84="","",InsertDataAtCellA2!AF84)</f>
        <v/>
      </c>
      <c r="AF84" s="33" t="str">
        <f>IF(InsertDataAtCellA2!AG84="","",InsertDataAtCellA2!AG84)</f>
        <v/>
      </c>
    </row>
    <row r="85" spans="1:32" x14ac:dyDescent="0.35">
      <c r="A85" s="10">
        <f>IF(InsertDataAtCellA2!A85="","",InsertDataAtCellA2!A85)</f>
        <v>11</v>
      </c>
      <c r="B85" s="10" t="str">
        <f>IF(InsertDataAtCellA2!B85="","",InsertDataAtCellA2!B85)</f>
        <v>TaskstimOffset</v>
      </c>
      <c r="C85" s="10">
        <f>IF(InsertDataAtCellA2!C85="","",InsertDataAtCellA2!C85)</f>
        <v>32.981270000000002</v>
      </c>
      <c r="D85" s="10" t="str">
        <f>IF(InsertDataAtCellA2!D85="","",InsertDataAtCellA2!D85)</f>
        <v>showing</v>
      </c>
      <c r="E85" s="10" t="str">
        <f>IF(InsertDataAtCellA2!E85="","",InsertDataAtCellA2!E85)</f>
        <v>TaskC (UnityEngine.Material)</v>
      </c>
      <c r="F85" s="10" t="str">
        <f>IF(InsertDataAtCellA2!$W85="REAC",InsertDataAtCellA2!W85,(IF(InsertDataAtCellA2!$F85="REAC",InsertDataAtCellA2!F85,"")))</f>
        <v/>
      </c>
      <c r="G85" s="10" t="str">
        <f>IF(InsertDataAtCellA2!$W85="REAC",InsertDataAtCellA2!X85,(IF(InsertDataAtCellA2!$F85="REAC",InsertDataAtCellA2!G85,"")))</f>
        <v/>
      </c>
      <c r="H85" s="10" t="str">
        <f>IF(InsertDataAtCellA2!$W85="REAC",InsertDataAtCellA2!Y85,(IF(InsertDataAtCellA2!$F85="REAC",InsertDataAtCellA2!H85,"")))</f>
        <v/>
      </c>
      <c r="I85" s="10" t="str">
        <f>IF(InsertDataAtCellA2!$W85="REAC",InsertDataAtCellA2!Z85,(IF(InsertDataAtCellA2!$F85="REAC",InsertDataAtCellA2!I85,"")))</f>
        <v/>
      </c>
      <c r="J85" s="10" t="str">
        <f>IF(InsertDataAtCellA2!K85="","",InsertDataAtCellA2!K85)</f>
        <v/>
      </c>
      <c r="K85" s="10" t="str">
        <f>IF(InsertDataAtCellA2!L85="","",InsertDataAtCellA2!L85)</f>
        <v/>
      </c>
      <c r="L85" s="10" t="str">
        <f>IF(InsertDataAtCellA2!M85="","",InsertDataAtCellA2!M85)</f>
        <v/>
      </c>
      <c r="M85" s="10" t="str">
        <f>IF(InsertDataAtCellA2!N85="","",InsertDataAtCellA2!N85)</f>
        <v/>
      </c>
      <c r="N85" s="10" t="str">
        <f>IF(InsertDataAtCellA2!O85="","",InsertDataAtCellA2!O85)</f>
        <v/>
      </c>
      <c r="O85" s="10" t="str">
        <f>IF(InsertDataAtCellA2!P85="","",InsertDataAtCellA2!P85)</f>
        <v/>
      </c>
      <c r="P85" s="10" t="str">
        <f>IF(InsertDataAtCellA2!Q85="","",InsertDataAtCellA2!Q85)</f>
        <v/>
      </c>
      <c r="Q85" s="10" t="str">
        <f>IF(InsertDataAtCellA2!R85="","",InsertDataAtCellA2!R85)</f>
        <v/>
      </c>
      <c r="R85" s="10" t="str">
        <f>IF(InsertDataAtCellA2!S85="","",InsertDataAtCellA2!S85)</f>
        <v/>
      </c>
      <c r="S85" s="10" t="str">
        <f>IF(InsertDataAtCellA2!T85="","",InsertDataAtCellA2!T85)</f>
        <v/>
      </c>
      <c r="T85" s="10" t="str">
        <f>IF(InsertDataAtCellA2!U85="","",InsertDataAtCellA2!U85)</f>
        <v/>
      </c>
      <c r="U85" s="10" t="str">
        <f>IF(InsertDataAtCellA2!V85="","",InsertDataAtCellA2!V85)</f>
        <v/>
      </c>
      <c r="V85" s="10" t="str">
        <f>IF(InsertDataAtCellA2!W85="","",InsertDataAtCellA2!W85)</f>
        <v/>
      </c>
      <c r="W85" s="10" t="str">
        <f>IF(InsertDataAtCellA2!X85="","",InsertDataAtCellA2!X85)</f>
        <v/>
      </c>
      <c r="X85" s="10" t="str">
        <f>IF(InsertDataAtCellA2!Y85="","",InsertDataAtCellA2!Y85)</f>
        <v/>
      </c>
      <c r="Y85" s="10" t="str">
        <f>IF(InsertDataAtCellA2!Z85="","",InsertDataAtCellA2!Z85)</f>
        <v/>
      </c>
      <c r="Z85" s="10" t="str">
        <f>IF(InsertDataAtCellA2!AA85="","",InsertDataAtCellA2!AA85)</f>
        <v/>
      </c>
      <c r="AA85" s="10" t="str">
        <f>IF(InsertDataAtCellA2!AB85="","",InsertDataAtCellA2!AB85)</f>
        <v/>
      </c>
      <c r="AB85" s="10" t="str">
        <f>IF(InsertDataAtCellA2!AC85="","",InsertDataAtCellA2!AC85)</f>
        <v/>
      </c>
      <c r="AC85" s="10" t="str">
        <f>IF(InsertDataAtCellA2!AD85="","",InsertDataAtCellA2!AD85)</f>
        <v/>
      </c>
      <c r="AD85" s="10" t="str">
        <f>IF(InsertDataAtCellA2!AE85="","",InsertDataAtCellA2!AE85)</f>
        <v/>
      </c>
      <c r="AE85" s="10" t="str">
        <f>IF(InsertDataAtCellA2!AF85="","",InsertDataAtCellA2!AF85)</f>
        <v/>
      </c>
      <c r="AF85" s="10" t="str">
        <f>IF(InsertDataAtCellA2!AG85="","",InsertDataAtCellA2!AG85)</f>
        <v/>
      </c>
    </row>
    <row r="86" spans="1:32" x14ac:dyDescent="0.35">
      <c r="A86" s="33">
        <f>IF(InsertDataAtCellA2!A86="","",InsertDataAtCellA2!A86)</f>
        <v>11</v>
      </c>
      <c r="B86" s="33" t="str">
        <f>IF(InsertDataAtCellA2!B86="","",InsertDataAtCellA2!B86)</f>
        <v>TaskstimOffset</v>
      </c>
      <c r="C86" s="33">
        <f>IF(InsertDataAtCellA2!C86="","",InsertDataAtCellA2!C86)</f>
        <v>32.981270000000002</v>
      </c>
      <c r="D86" s="33" t="str">
        <f>IF(InsertDataAtCellA2!D86="","",InsertDataAtCellA2!D86)</f>
        <v>showing</v>
      </c>
      <c r="E86" s="33" t="str">
        <f>IF(InsertDataAtCellA2!E86="","",InsertDataAtCellA2!E86)</f>
        <v>TaskC (UnityEngine.Material)</v>
      </c>
      <c r="F86" s="33" t="str">
        <f>IF(InsertDataAtCellA2!$W86="REAC",InsertDataAtCellA2!W86,(IF(InsertDataAtCellA2!$F86="REAC",InsertDataAtCellA2!F86,"")))</f>
        <v/>
      </c>
      <c r="G86" s="33" t="str">
        <f>IF(InsertDataAtCellA2!$W86="REAC",InsertDataAtCellA2!X86,(IF(InsertDataAtCellA2!$F86="REAC",InsertDataAtCellA2!G86,"")))</f>
        <v/>
      </c>
      <c r="H86" s="33" t="str">
        <f>IF(InsertDataAtCellA2!$W86="REAC",InsertDataAtCellA2!Y86,(IF(InsertDataAtCellA2!$F86="REAC",InsertDataAtCellA2!H86,"")))</f>
        <v/>
      </c>
      <c r="I86" s="33" t="str">
        <f>IF(InsertDataAtCellA2!$W86="REAC",InsertDataAtCellA2!Z86,(IF(InsertDataAtCellA2!$F86="REAC",InsertDataAtCellA2!I86,"")))</f>
        <v/>
      </c>
      <c r="J86" s="33" t="str">
        <f>IF(InsertDataAtCellA2!K86="","",InsertDataAtCellA2!K86)</f>
        <v/>
      </c>
      <c r="K86" s="33" t="str">
        <f>IF(InsertDataAtCellA2!L86="","",InsertDataAtCellA2!L86)</f>
        <v/>
      </c>
      <c r="L86" s="33" t="str">
        <f>IF(InsertDataAtCellA2!M86="","",InsertDataAtCellA2!M86)</f>
        <v/>
      </c>
      <c r="M86" s="33" t="str">
        <f>IF(InsertDataAtCellA2!N86="","",InsertDataAtCellA2!N86)</f>
        <v/>
      </c>
      <c r="N86" s="33" t="str">
        <f>IF(InsertDataAtCellA2!O86="","",InsertDataAtCellA2!O86)</f>
        <v/>
      </c>
      <c r="O86" s="33" t="str">
        <f>IF(InsertDataAtCellA2!P86="","",InsertDataAtCellA2!P86)</f>
        <v/>
      </c>
      <c r="P86" s="33" t="str">
        <f>IF(InsertDataAtCellA2!Q86="","",InsertDataAtCellA2!Q86)</f>
        <v/>
      </c>
      <c r="Q86" s="33" t="str">
        <f>IF(InsertDataAtCellA2!R86="","",InsertDataAtCellA2!R86)</f>
        <v/>
      </c>
      <c r="R86" s="33" t="str">
        <f>IF(InsertDataAtCellA2!S86="","",InsertDataAtCellA2!S86)</f>
        <v/>
      </c>
      <c r="S86" s="33" t="str">
        <f>IF(InsertDataAtCellA2!T86="","",InsertDataAtCellA2!T86)</f>
        <v/>
      </c>
      <c r="T86" s="33" t="str">
        <f>IF(InsertDataAtCellA2!U86="","",InsertDataAtCellA2!U86)</f>
        <v/>
      </c>
      <c r="U86" s="33" t="str">
        <f>IF(InsertDataAtCellA2!V86="","",InsertDataAtCellA2!V86)</f>
        <v/>
      </c>
      <c r="V86" s="33" t="str">
        <f>IF(InsertDataAtCellA2!W86="","",InsertDataAtCellA2!W86)</f>
        <v/>
      </c>
      <c r="W86" s="33" t="str">
        <f>IF(InsertDataAtCellA2!X86="","",InsertDataAtCellA2!X86)</f>
        <v/>
      </c>
      <c r="X86" s="33" t="str">
        <f>IF(InsertDataAtCellA2!Y86="","",InsertDataAtCellA2!Y86)</f>
        <v/>
      </c>
      <c r="Y86" s="33" t="str">
        <f>IF(InsertDataAtCellA2!Z86="","",InsertDataAtCellA2!Z86)</f>
        <v/>
      </c>
      <c r="Z86" s="33" t="str">
        <f>IF(InsertDataAtCellA2!AA86="","",InsertDataAtCellA2!AA86)</f>
        <v/>
      </c>
      <c r="AA86" s="33" t="str">
        <f>IF(InsertDataAtCellA2!AB86="","",InsertDataAtCellA2!AB86)</f>
        <v/>
      </c>
      <c r="AB86" s="33" t="str">
        <f>IF(InsertDataAtCellA2!AC86="","",InsertDataAtCellA2!AC86)</f>
        <v/>
      </c>
      <c r="AC86" s="33" t="str">
        <f>IF(InsertDataAtCellA2!AD86="","",InsertDataAtCellA2!AD86)</f>
        <v/>
      </c>
      <c r="AD86" s="33" t="str">
        <f>IF(InsertDataAtCellA2!AE86="","",InsertDataAtCellA2!AE86)</f>
        <v/>
      </c>
      <c r="AE86" s="33" t="str">
        <f>IF(InsertDataAtCellA2!AF86="","",InsertDataAtCellA2!AF86)</f>
        <v/>
      </c>
      <c r="AF86" s="33" t="str">
        <f>IF(InsertDataAtCellA2!AG86="","",InsertDataAtCellA2!AG86)</f>
        <v/>
      </c>
    </row>
    <row r="87" spans="1:32" x14ac:dyDescent="0.35">
      <c r="A87" s="10">
        <f>IF(InsertDataAtCellA2!A87="","",InsertDataAtCellA2!A87)</f>
        <v>12</v>
      </c>
      <c r="B87" s="10" t="str">
        <f>IF(InsertDataAtCellA2!B87="","",InsertDataAtCellA2!B87)</f>
        <v xml:space="preserve">Got Task 0 at </v>
      </c>
      <c r="C87" s="10">
        <f>IF(InsertDataAtCellA2!C87="","",InsertDataAtCellA2!C87)</f>
        <v>33.986220000000003</v>
      </c>
      <c r="D87" s="10" t="str">
        <f>IF(InsertDataAtCellA2!D87="","",InsertDataAtCellA2!D87)</f>
        <v>showing</v>
      </c>
      <c r="E87" s="10" t="str">
        <f>IF(InsertDataAtCellA2!E87="","",InsertDataAtCellA2!E87)</f>
        <v>Task0 (UnityEngine.Material)</v>
      </c>
      <c r="F87" s="10" t="str">
        <f>IF(InsertDataAtCellA2!$W87="REAC",InsertDataAtCellA2!W87,(IF(InsertDataAtCellA2!$F87="REAC",InsertDataAtCellA2!F87,"")))</f>
        <v/>
      </c>
      <c r="G87" s="10" t="str">
        <f>IF(InsertDataAtCellA2!$W87="REAC",InsertDataAtCellA2!X87,(IF(InsertDataAtCellA2!$F87="REAC",InsertDataAtCellA2!G87,"")))</f>
        <v/>
      </c>
      <c r="H87" s="10" t="str">
        <f>IF(InsertDataAtCellA2!$W87="REAC",InsertDataAtCellA2!Y87,(IF(InsertDataAtCellA2!$F87="REAC",InsertDataAtCellA2!H87,"")))</f>
        <v/>
      </c>
      <c r="I87" s="10" t="str">
        <f>IF(InsertDataAtCellA2!$W87="REAC",InsertDataAtCellA2!Z87,(IF(InsertDataAtCellA2!$F87="REAC",InsertDataAtCellA2!I87,"")))</f>
        <v/>
      </c>
      <c r="J87" s="10" t="str">
        <f>IF(InsertDataAtCellA2!K87="","",InsertDataAtCellA2!K87)</f>
        <v/>
      </c>
      <c r="K87" s="10" t="str">
        <f>IF(InsertDataAtCellA2!L87="","",InsertDataAtCellA2!L87)</f>
        <v/>
      </c>
      <c r="L87" s="10" t="str">
        <f>IF(InsertDataAtCellA2!M87="","",InsertDataAtCellA2!M87)</f>
        <v/>
      </c>
      <c r="M87" s="10" t="str">
        <f>IF(InsertDataAtCellA2!N87="","",InsertDataAtCellA2!N87)</f>
        <v/>
      </c>
      <c r="N87" s="10" t="str">
        <f>IF(InsertDataAtCellA2!O87="","",InsertDataAtCellA2!O87)</f>
        <v/>
      </c>
      <c r="O87" s="10" t="str">
        <f>IF(InsertDataAtCellA2!P87="","",InsertDataAtCellA2!P87)</f>
        <v/>
      </c>
      <c r="P87" s="10" t="str">
        <f>IF(InsertDataAtCellA2!Q87="","",InsertDataAtCellA2!Q87)</f>
        <v/>
      </c>
      <c r="Q87" s="10" t="str">
        <f>IF(InsertDataAtCellA2!R87="","",InsertDataAtCellA2!R87)</f>
        <v/>
      </c>
      <c r="R87" s="10" t="str">
        <f>IF(InsertDataAtCellA2!S87="","",InsertDataAtCellA2!S87)</f>
        <v/>
      </c>
      <c r="S87" s="10" t="str">
        <f>IF(InsertDataAtCellA2!T87="","",InsertDataAtCellA2!T87)</f>
        <v/>
      </c>
      <c r="T87" s="10" t="str">
        <f>IF(InsertDataAtCellA2!U87="","",InsertDataAtCellA2!U87)</f>
        <v/>
      </c>
      <c r="U87" s="10" t="str">
        <f>IF(InsertDataAtCellA2!V87="","",InsertDataAtCellA2!V87)</f>
        <v/>
      </c>
      <c r="V87" s="10" t="str">
        <f>IF(InsertDataAtCellA2!W87="","",InsertDataAtCellA2!W87)</f>
        <v/>
      </c>
      <c r="W87" s="10" t="str">
        <f>IF(InsertDataAtCellA2!X87="","",InsertDataAtCellA2!X87)</f>
        <v/>
      </c>
      <c r="X87" s="10" t="str">
        <f>IF(InsertDataAtCellA2!Y87="","",InsertDataAtCellA2!Y87)</f>
        <v/>
      </c>
      <c r="Y87" s="10" t="str">
        <f>IF(InsertDataAtCellA2!Z87="","",InsertDataAtCellA2!Z87)</f>
        <v/>
      </c>
      <c r="Z87" s="10" t="str">
        <f>IF(InsertDataAtCellA2!AA87="","",InsertDataAtCellA2!AA87)</f>
        <v/>
      </c>
      <c r="AA87" s="10" t="str">
        <f>IF(InsertDataAtCellA2!AB87="","",InsertDataAtCellA2!AB87)</f>
        <v/>
      </c>
      <c r="AB87" s="10" t="str">
        <f>IF(InsertDataAtCellA2!AC87="","",InsertDataAtCellA2!AC87)</f>
        <v/>
      </c>
      <c r="AC87" s="10" t="str">
        <f>IF(InsertDataAtCellA2!AD87="","",InsertDataAtCellA2!AD87)</f>
        <v/>
      </c>
      <c r="AD87" s="10" t="str">
        <f>IF(InsertDataAtCellA2!AE87="","",InsertDataAtCellA2!AE87)</f>
        <v/>
      </c>
      <c r="AE87" s="10" t="str">
        <f>IF(InsertDataAtCellA2!AF87="","",InsertDataAtCellA2!AF87)</f>
        <v/>
      </c>
      <c r="AF87" s="10" t="str">
        <f>IF(InsertDataAtCellA2!AG87="","",InsertDataAtCellA2!AG87)</f>
        <v/>
      </c>
    </row>
    <row r="88" spans="1:32" x14ac:dyDescent="0.35">
      <c r="A88" s="33">
        <f>IF(InsertDataAtCellA2!A88="","",InsertDataAtCellA2!A88)</f>
        <v>12</v>
      </c>
      <c r="B88" s="33" t="str">
        <f>IF(InsertDataAtCellA2!B88="","",InsertDataAtCellA2!B88)</f>
        <v>TaskstimOnset</v>
      </c>
      <c r="C88" s="33">
        <f>IF(InsertDataAtCellA2!C88="","",InsertDataAtCellA2!C88)</f>
        <v>33.986220000000003</v>
      </c>
      <c r="D88" s="33" t="str">
        <f>IF(InsertDataAtCellA2!D88="","",InsertDataAtCellA2!D88)</f>
        <v>showing</v>
      </c>
      <c r="E88" s="33" t="str">
        <f>IF(InsertDataAtCellA2!E88="","",InsertDataAtCellA2!E88)</f>
        <v>Task0 (UnityEngine.Material)</v>
      </c>
      <c r="F88" s="33" t="str">
        <f>IF(InsertDataAtCellA2!$W88="REAC",InsertDataAtCellA2!W88,(IF(InsertDataAtCellA2!$F88="REAC",InsertDataAtCellA2!F88,"")))</f>
        <v/>
      </c>
      <c r="G88" s="33" t="str">
        <f>IF(InsertDataAtCellA2!$W88="REAC",InsertDataAtCellA2!X88,(IF(InsertDataAtCellA2!$F88="REAC",InsertDataAtCellA2!G88,"")))</f>
        <v/>
      </c>
      <c r="H88" s="33" t="str">
        <f>IF(InsertDataAtCellA2!$W88="REAC",InsertDataAtCellA2!Y88,(IF(InsertDataAtCellA2!$F88="REAC",InsertDataAtCellA2!H88,"")))</f>
        <v/>
      </c>
      <c r="I88" s="33" t="str">
        <f>IF(InsertDataAtCellA2!$W88="REAC",InsertDataAtCellA2!Z88,(IF(InsertDataAtCellA2!$F88="REAC",InsertDataAtCellA2!I88,"")))</f>
        <v/>
      </c>
      <c r="J88" s="33" t="str">
        <f>IF(InsertDataAtCellA2!K88="","",InsertDataAtCellA2!K88)</f>
        <v/>
      </c>
      <c r="K88" s="33" t="str">
        <f>IF(InsertDataAtCellA2!L88="","",InsertDataAtCellA2!L88)</f>
        <v/>
      </c>
      <c r="L88" s="33" t="str">
        <f>IF(InsertDataAtCellA2!M88="","",InsertDataAtCellA2!M88)</f>
        <v/>
      </c>
      <c r="M88" s="33" t="str">
        <f>IF(InsertDataAtCellA2!N88="","",InsertDataAtCellA2!N88)</f>
        <v/>
      </c>
      <c r="N88" s="33" t="str">
        <f>IF(InsertDataAtCellA2!O88="","",InsertDataAtCellA2!O88)</f>
        <v/>
      </c>
      <c r="O88" s="33" t="str">
        <f>IF(InsertDataAtCellA2!P88="","",InsertDataAtCellA2!P88)</f>
        <v/>
      </c>
      <c r="P88" s="33" t="str">
        <f>IF(InsertDataAtCellA2!Q88="","",InsertDataAtCellA2!Q88)</f>
        <v/>
      </c>
      <c r="Q88" s="33" t="str">
        <f>IF(InsertDataAtCellA2!R88="","",InsertDataAtCellA2!R88)</f>
        <v/>
      </c>
      <c r="R88" s="33" t="str">
        <f>IF(InsertDataAtCellA2!S88="","",InsertDataAtCellA2!S88)</f>
        <v/>
      </c>
      <c r="S88" s="33" t="str">
        <f>IF(InsertDataAtCellA2!T88="","",InsertDataAtCellA2!T88)</f>
        <v/>
      </c>
      <c r="T88" s="33" t="str">
        <f>IF(InsertDataAtCellA2!U88="","",InsertDataAtCellA2!U88)</f>
        <v/>
      </c>
      <c r="U88" s="33" t="str">
        <f>IF(InsertDataAtCellA2!V88="","",InsertDataAtCellA2!V88)</f>
        <v/>
      </c>
      <c r="V88" s="33" t="str">
        <f>IF(InsertDataAtCellA2!W88="","",InsertDataAtCellA2!W88)</f>
        <v/>
      </c>
      <c r="W88" s="33" t="str">
        <f>IF(InsertDataAtCellA2!X88="","",InsertDataAtCellA2!X88)</f>
        <v/>
      </c>
      <c r="X88" s="33" t="str">
        <f>IF(InsertDataAtCellA2!Y88="","",InsertDataAtCellA2!Y88)</f>
        <v/>
      </c>
      <c r="Y88" s="33" t="str">
        <f>IF(InsertDataAtCellA2!Z88="","",InsertDataAtCellA2!Z88)</f>
        <v/>
      </c>
      <c r="Z88" s="33" t="str">
        <f>IF(InsertDataAtCellA2!AA88="","",InsertDataAtCellA2!AA88)</f>
        <v/>
      </c>
      <c r="AA88" s="33" t="str">
        <f>IF(InsertDataAtCellA2!AB88="","",InsertDataAtCellA2!AB88)</f>
        <v/>
      </c>
      <c r="AB88" s="33" t="str">
        <f>IF(InsertDataAtCellA2!AC88="","",InsertDataAtCellA2!AC88)</f>
        <v/>
      </c>
      <c r="AC88" s="33" t="str">
        <f>IF(InsertDataAtCellA2!AD88="","",InsertDataAtCellA2!AD88)</f>
        <v/>
      </c>
      <c r="AD88" s="33" t="str">
        <f>IF(InsertDataAtCellA2!AE88="","",InsertDataAtCellA2!AE88)</f>
        <v/>
      </c>
      <c r="AE88" s="33" t="str">
        <f>IF(InsertDataAtCellA2!AF88="","",InsertDataAtCellA2!AF88)</f>
        <v/>
      </c>
      <c r="AF88" s="33" t="str">
        <f>IF(InsertDataAtCellA2!AG88="","",InsertDataAtCellA2!AG88)</f>
        <v/>
      </c>
    </row>
    <row r="89" spans="1:32" x14ac:dyDescent="0.35">
      <c r="A89" s="10">
        <f>IF(InsertDataAtCellA2!A89="","",InsertDataAtCellA2!A89)</f>
        <v>12</v>
      </c>
      <c r="B89" s="10" t="str">
        <f>IF(InsertDataAtCellA2!B89="","",InsertDataAtCellA2!B89)</f>
        <v>TaskstimOnset</v>
      </c>
      <c r="C89" s="10">
        <f>IF(InsertDataAtCellA2!C89="","",InsertDataAtCellA2!C89)</f>
        <v>33.986220000000003</v>
      </c>
      <c r="D89" s="10" t="str">
        <f>IF(InsertDataAtCellA2!D89="","",InsertDataAtCellA2!D89)</f>
        <v>showing</v>
      </c>
      <c r="E89" s="10" t="str">
        <f>IF(InsertDataAtCellA2!E89="","",InsertDataAtCellA2!E89)</f>
        <v>Task0 (UnityEngine.Material)</v>
      </c>
      <c r="F89" s="10" t="str">
        <f>IF(InsertDataAtCellA2!$W89="REAC",InsertDataAtCellA2!W89,(IF(InsertDataAtCellA2!$F89="REAC",InsertDataAtCellA2!F89,"")))</f>
        <v/>
      </c>
      <c r="G89" s="10" t="str">
        <f>IF(InsertDataAtCellA2!$W89="REAC",InsertDataAtCellA2!X89,(IF(InsertDataAtCellA2!$F89="REAC",InsertDataAtCellA2!G89,"")))</f>
        <v/>
      </c>
      <c r="H89" s="10" t="str">
        <f>IF(InsertDataAtCellA2!$W89="REAC",InsertDataAtCellA2!Y89,(IF(InsertDataAtCellA2!$F89="REAC",InsertDataAtCellA2!H89,"")))</f>
        <v/>
      </c>
      <c r="I89" s="10" t="str">
        <f>IF(InsertDataAtCellA2!$W89="REAC",InsertDataAtCellA2!Z89,(IF(InsertDataAtCellA2!$F89="REAC",InsertDataAtCellA2!I89,"")))</f>
        <v/>
      </c>
      <c r="J89" s="10" t="str">
        <f>IF(InsertDataAtCellA2!K89="","",InsertDataAtCellA2!K89)</f>
        <v/>
      </c>
      <c r="K89" s="10" t="str">
        <f>IF(InsertDataAtCellA2!L89="","",InsertDataAtCellA2!L89)</f>
        <v>...</v>
      </c>
      <c r="L89" s="10" t="str">
        <f>IF(InsertDataAtCellA2!M89="","",InsertDataAtCellA2!M89)</f>
        <v/>
      </c>
      <c r="M89" s="10" t="str">
        <f>IF(InsertDataAtCellA2!N89="","",InsertDataAtCellA2!N89)</f>
        <v/>
      </c>
      <c r="N89" s="10" t="str">
        <f>IF(InsertDataAtCellA2!O89="","",InsertDataAtCellA2!O89)</f>
        <v/>
      </c>
      <c r="O89" s="10" t="str">
        <f>IF(InsertDataAtCellA2!P89="","",InsertDataAtCellA2!P89)</f>
        <v/>
      </c>
      <c r="P89" s="10" t="str">
        <f>IF(InsertDataAtCellA2!Q89="","",InsertDataAtCellA2!Q89)</f>
        <v/>
      </c>
      <c r="Q89" s="10" t="str">
        <f>IF(InsertDataAtCellA2!R89="","",InsertDataAtCellA2!R89)</f>
        <v>EMOS</v>
      </c>
      <c r="R89" s="10" t="str">
        <f>IF(InsertDataAtCellA2!S89="","",InsertDataAtCellA2!S89)</f>
        <v>MatStim</v>
      </c>
      <c r="S89" s="10">
        <f>IF(InsertDataAtCellA2!T89="","",InsertDataAtCellA2!T89)</f>
        <v>34.050989999999999</v>
      </c>
      <c r="T89" s="10" t="str">
        <f>IF(InsertDataAtCellA2!U89="","",InsertDataAtCellA2!U89)</f>
        <v>BlTransp07 (UnityEngine.Material)</v>
      </c>
      <c r="U89" s="10" t="str">
        <f>IF(InsertDataAtCellA2!V89="","",InsertDataAtCellA2!V89)</f>
        <v/>
      </c>
      <c r="V89" s="10" t="str">
        <f>IF(InsertDataAtCellA2!W89="","",InsertDataAtCellA2!W89)</f>
        <v/>
      </c>
      <c r="W89" s="10" t="str">
        <f>IF(InsertDataAtCellA2!X89="","",InsertDataAtCellA2!X89)</f>
        <v/>
      </c>
      <c r="X89" s="10" t="str">
        <f>IF(InsertDataAtCellA2!Y89="","",InsertDataAtCellA2!Y89)</f>
        <v/>
      </c>
      <c r="Y89" s="10" t="str">
        <f>IF(InsertDataAtCellA2!Z89="","",InsertDataAtCellA2!Z89)</f>
        <v/>
      </c>
      <c r="Z89" s="10" t="str">
        <f>IF(InsertDataAtCellA2!AA89="","",InsertDataAtCellA2!AA89)</f>
        <v/>
      </c>
      <c r="AA89" s="10" t="str">
        <f>IF(InsertDataAtCellA2!AB89="","",InsertDataAtCellA2!AB89)</f>
        <v/>
      </c>
      <c r="AB89" s="10" t="str">
        <f>IF(InsertDataAtCellA2!AC89="","",InsertDataAtCellA2!AC89)</f>
        <v/>
      </c>
      <c r="AC89" s="10" t="str">
        <f>IF(InsertDataAtCellA2!AD89="","",InsertDataAtCellA2!AD89)</f>
        <v/>
      </c>
      <c r="AD89" s="10" t="str">
        <f>IF(InsertDataAtCellA2!AE89="","",InsertDataAtCellA2!AE89)</f>
        <v/>
      </c>
      <c r="AE89" s="10" t="str">
        <f>IF(InsertDataAtCellA2!AF89="","",InsertDataAtCellA2!AF89)</f>
        <v/>
      </c>
      <c r="AF89" s="10" t="str">
        <f>IF(InsertDataAtCellA2!AG89="","",InsertDataAtCellA2!AG89)</f>
        <v/>
      </c>
    </row>
    <row r="90" spans="1:32" x14ac:dyDescent="0.35">
      <c r="A90" s="33">
        <f>IF(InsertDataAtCellA2!A90="","",InsertDataAtCellA2!A90)</f>
        <v>12</v>
      </c>
      <c r="B90" s="33" t="str">
        <f>IF(InsertDataAtCellA2!B90="","",InsertDataAtCellA2!B90)</f>
        <v>Got Task A1 at</v>
      </c>
      <c r="C90" s="33">
        <f>IF(InsertDataAtCellA2!C90="","",InsertDataAtCellA2!C90)</f>
        <v>34.988460000000003</v>
      </c>
      <c r="D90" s="33" t="str">
        <f>IF(InsertDataAtCellA2!D90="","",InsertDataAtCellA2!D90)</f>
        <v>showing</v>
      </c>
      <c r="E90" s="33" t="str">
        <f>IF(InsertDataAtCellA2!E90="","",InsertDataAtCellA2!E90)</f>
        <v>TaskD (UnityEngine.Material)</v>
      </c>
      <c r="F90" s="33" t="str">
        <f>IF(InsertDataAtCellA2!$W90="REAC",InsertDataAtCellA2!W90,(IF(InsertDataAtCellA2!$F90="REAC",InsertDataAtCellA2!F90,"")))</f>
        <v/>
      </c>
      <c r="G90" s="33" t="str">
        <f>IF(InsertDataAtCellA2!$W90="REAC",InsertDataAtCellA2!X90,(IF(InsertDataAtCellA2!$F90="REAC",InsertDataAtCellA2!G90,"")))</f>
        <v/>
      </c>
      <c r="H90" s="33" t="str">
        <f>IF(InsertDataAtCellA2!$W90="REAC",InsertDataAtCellA2!Y90,(IF(InsertDataAtCellA2!$F90="REAC",InsertDataAtCellA2!H90,"")))</f>
        <v/>
      </c>
      <c r="I90" s="33" t="str">
        <f>IF(InsertDataAtCellA2!$W90="REAC",InsertDataAtCellA2!Z90,(IF(InsertDataAtCellA2!$F90="REAC",InsertDataAtCellA2!I90,"")))</f>
        <v/>
      </c>
      <c r="J90" s="33" t="str">
        <f>IF(InsertDataAtCellA2!K90="","",InsertDataAtCellA2!K90)</f>
        <v/>
      </c>
      <c r="K90" s="33" t="str">
        <f>IF(InsertDataAtCellA2!L90="","",InsertDataAtCellA2!L90)</f>
        <v/>
      </c>
      <c r="L90" s="33" t="str">
        <f>IF(InsertDataAtCellA2!M90="","",InsertDataAtCellA2!M90)</f>
        <v/>
      </c>
      <c r="M90" s="33" t="str">
        <f>IF(InsertDataAtCellA2!N90="","",InsertDataAtCellA2!N90)</f>
        <v/>
      </c>
      <c r="N90" s="33" t="str">
        <f>IF(InsertDataAtCellA2!O90="","",InsertDataAtCellA2!O90)</f>
        <v/>
      </c>
      <c r="O90" s="33" t="str">
        <f>IF(InsertDataAtCellA2!P90="","",InsertDataAtCellA2!P90)</f>
        <v/>
      </c>
      <c r="P90" s="33" t="str">
        <f>IF(InsertDataAtCellA2!Q90="","",InsertDataAtCellA2!Q90)</f>
        <v/>
      </c>
      <c r="Q90" s="33" t="str">
        <f>IF(InsertDataAtCellA2!R90="","",InsertDataAtCellA2!R90)</f>
        <v/>
      </c>
      <c r="R90" s="33" t="str">
        <f>IF(InsertDataAtCellA2!S90="","",InsertDataAtCellA2!S90)</f>
        <v/>
      </c>
      <c r="S90" s="33" t="str">
        <f>IF(InsertDataAtCellA2!T90="","",InsertDataAtCellA2!T90)</f>
        <v/>
      </c>
      <c r="T90" s="33" t="str">
        <f>IF(InsertDataAtCellA2!U90="","",InsertDataAtCellA2!U90)</f>
        <v/>
      </c>
      <c r="U90" s="33" t="str">
        <f>IF(InsertDataAtCellA2!V90="","",InsertDataAtCellA2!V90)</f>
        <v/>
      </c>
      <c r="V90" s="33" t="str">
        <f>IF(InsertDataAtCellA2!W90="","",InsertDataAtCellA2!W90)</f>
        <v/>
      </c>
      <c r="W90" s="33" t="str">
        <f>IF(InsertDataAtCellA2!X90="","",InsertDataAtCellA2!X90)</f>
        <v/>
      </c>
      <c r="X90" s="33" t="str">
        <f>IF(InsertDataAtCellA2!Y90="","",InsertDataAtCellA2!Y90)</f>
        <v/>
      </c>
      <c r="Y90" s="33" t="str">
        <f>IF(InsertDataAtCellA2!Z90="","",InsertDataAtCellA2!Z90)</f>
        <v/>
      </c>
      <c r="Z90" s="33" t="str">
        <f>IF(InsertDataAtCellA2!AA90="","",InsertDataAtCellA2!AA90)</f>
        <v/>
      </c>
      <c r="AA90" s="33" t="str">
        <f>IF(InsertDataAtCellA2!AB90="","",InsertDataAtCellA2!AB90)</f>
        <v/>
      </c>
      <c r="AB90" s="33" t="str">
        <f>IF(InsertDataAtCellA2!AC90="","",InsertDataAtCellA2!AC90)</f>
        <v/>
      </c>
      <c r="AC90" s="33" t="str">
        <f>IF(InsertDataAtCellA2!AD90="","",InsertDataAtCellA2!AD90)</f>
        <v/>
      </c>
      <c r="AD90" s="33" t="str">
        <f>IF(InsertDataAtCellA2!AE90="","",InsertDataAtCellA2!AE90)</f>
        <v/>
      </c>
      <c r="AE90" s="33" t="str">
        <f>IF(InsertDataAtCellA2!AF90="","",InsertDataAtCellA2!AF90)</f>
        <v/>
      </c>
      <c r="AF90" s="33" t="str">
        <f>IF(InsertDataAtCellA2!AG90="","",InsertDataAtCellA2!AG90)</f>
        <v/>
      </c>
    </row>
    <row r="91" spans="1:32" x14ac:dyDescent="0.35">
      <c r="A91" s="10">
        <f>IF(InsertDataAtCellA2!A91="","",InsertDataAtCellA2!A91)</f>
        <v>12</v>
      </c>
      <c r="B91" s="10" t="str">
        <f>IF(InsertDataAtCellA2!B91="","",InsertDataAtCellA2!B91)</f>
        <v>TaskstimOffset</v>
      </c>
      <c r="C91" s="10">
        <f>IF(InsertDataAtCellA2!C91="","",InsertDataAtCellA2!C91)</f>
        <v>34.988460000000003</v>
      </c>
      <c r="D91" s="10" t="str">
        <f>IF(InsertDataAtCellA2!D91="","",InsertDataAtCellA2!D91)</f>
        <v>showing</v>
      </c>
      <c r="E91" s="10" t="str">
        <f>IF(InsertDataAtCellA2!E91="","",InsertDataAtCellA2!E91)</f>
        <v>TaskD (UnityEngine.Material)</v>
      </c>
      <c r="F91" s="10" t="str">
        <f>IF(InsertDataAtCellA2!$W91="REAC",InsertDataAtCellA2!W91,(IF(InsertDataAtCellA2!$F91="REAC",InsertDataAtCellA2!F91,"")))</f>
        <v/>
      </c>
      <c r="G91" s="10" t="str">
        <f>IF(InsertDataAtCellA2!$W91="REAC",InsertDataAtCellA2!X91,(IF(InsertDataAtCellA2!$F91="REAC",InsertDataAtCellA2!G91,"")))</f>
        <v/>
      </c>
      <c r="H91" s="10" t="str">
        <f>IF(InsertDataAtCellA2!$W91="REAC",InsertDataAtCellA2!Y91,(IF(InsertDataAtCellA2!$F91="REAC",InsertDataAtCellA2!H91,"")))</f>
        <v/>
      </c>
      <c r="I91" s="10" t="str">
        <f>IF(InsertDataAtCellA2!$W91="REAC",InsertDataAtCellA2!Z91,(IF(InsertDataAtCellA2!$F91="REAC",InsertDataAtCellA2!I91,"")))</f>
        <v/>
      </c>
      <c r="J91" s="10" t="str">
        <f>IF(InsertDataAtCellA2!K91="","",InsertDataAtCellA2!K91)</f>
        <v/>
      </c>
      <c r="K91" s="10" t="str">
        <f>IF(InsertDataAtCellA2!L91="","",InsertDataAtCellA2!L91)</f>
        <v/>
      </c>
      <c r="L91" s="10" t="str">
        <f>IF(InsertDataAtCellA2!M91="","",InsertDataAtCellA2!M91)</f>
        <v/>
      </c>
      <c r="M91" s="10" t="str">
        <f>IF(InsertDataAtCellA2!N91="","",InsertDataAtCellA2!N91)</f>
        <v/>
      </c>
      <c r="N91" s="10" t="str">
        <f>IF(InsertDataAtCellA2!O91="","",InsertDataAtCellA2!O91)</f>
        <v/>
      </c>
      <c r="O91" s="10" t="str">
        <f>IF(InsertDataAtCellA2!P91="","",InsertDataAtCellA2!P91)</f>
        <v/>
      </c>
      <c r="P91" s="10" t="str">
        <f>IF(InsertDataAtCellA2!Q91="","",InsertDataAtCellA2!Q91)</f>
        <v/>
      </c>
      <c r="Q91" s="10" t="str">
        <f>IF(InsertDataAtCellA2!R91="","",InsertDataAtCellA2!R91)</f>
        <v/>
      </c>
      <c r="R91" s="10" t="str">
        <f>IF(InsertDataAtCellA2!S91="","",InsertDataAtCellA2!S91)</f>
        <v/>
      </c>
      <c r="S91" s="10" t="str">
        <f>IF(InsertDataAtCellA2!T91="","",InsertDataAtCellA2!T91)</f>
        <v/>
      </c>
      <c r="T91" s="10" t="str">
        <f>IF(InsertDataAtCellA2!U91="","",InsertDataAtCellA2!U91)</f>
        <v/>
      </c>
      <c r="U91" s="10" t="str">
        <f>IF(InsertDataAtCellA2!V91="","",InsertDataAtCellA2!V91)</f>
        <v/>
      </c>
      <c r="V91" s="10" t="str">
        <f>IF(InsertDataAtCellA2!W91="","",InsertDataAtCellA2!W91)</f>
        <v/>
      </c>
      <c r="W91" s="10" t="str">
        <f>IF(InsertDataAtCellA2!X91="","",InsertDataAtCellA2!X91)</f>
        <v/>
      </c>
      <c r="X91" s="10" t="str">
        <f>IF(InsertDataAtCellA2!Y91="","",InsertDataAtCellA2!Y91)</f>
        <v/>
      </c>
      <c r="Y91" s="10" t="str">
        <f>IF(InsertDataAtCellA2!Z91="","",InsertDataAtCellA2!Z91)</f>
        <v/>
      </c>
      <c r="Z91" s="10" t="str">
        <f>IF(InsertDataAtCellA2!AA91="","",InsertDataAtCellA2!AA91)</f>
        <v/>
      </c>
      <c r="AA91" s="10" t="str">
        <f>IF(InsertDataAtCellA2!AB91="","",InsertDataAtCellA2!AB91)</f>
        <v/>
      </c>
      <c r="AB91" s="10" t="str">
        <f>IF(InsertDataAtCellA2!AC91="","",InsertDataAtCellA2!AC91)</f>
        <v/>
      </c>
      <c r="AC91" s="10" t="str">
        <f>IF(InsertDataAtCellA2!AD91="","",InsertDataAtCellA2!AD91)</f>
        <v/>
      </c>
      <c r="AD91" s="10" t="str">
        <f>IF(InsertDataAtCellA2!AE91="","",InsertDataAtCellA2!AE91)</f>
        <v/>
      </c>
      <c r="AE91" s="10" t="str">
        <f>IF(InsertDataAtCellA2!AF91="","",InsertDataAtCellA2!AF91)</f>
        <v/>
      </c>
      <c r="AF91" s="10" t="str">
        <f>IF(InsertDataAtCellA2!AG91="","",InsertDataAtCellA2!AG91)</f>
        <v/>
      </c>
    </row>
    <row r="92" spans="1:32" x14ac:dyDescent="0.35">
      <c r="A92" s="33">
        <f>IF(InsertDataAtCellA2!A92="","",InsertDataAtCellA2!A92)</f>
        <v>12</v>
      </c>
      <c r="B92" s="33" t="str">
        <f>IF(InsertDataAtCellA2!B92="","",InsertDataAtCellA2!B92)</f>
        <v>TaskstimOffset</v>
      </c>
      <c r="C92" s="33">
        <f>IF(InsertDataAtCellA2!C92="","",InsertDataAtCellA2!C92)</f>
        <v>34.988460000000003</v>
      </c>
      <c r="D92" s="33" t="str">
        <f>IF(InsertDataAtCellA2!D92="","",InsertDataAtCellA2!D92)</f>
        <v>showing</v>
      </c>
      <c r="E92" s="33" t="str">
        <f>IF(InsertDataAtCellA2!E92="","",InsertDataAtCellA2!E92)</f>
        <v>TaskD (UnityEngine.Material)</v>
      </c>
      <c r="F92" s="33" t="str">
        <f>IF(InsertDataAtCellA2!$W92="REAC",InsertDataAtCellA2!W92,(IF(InsertDataAtCellA2!$F92="REAC",InsertDataAtCellA2!F92,"")))</f>
        <v/>
      </c>
      <c r="G92" s="33" t="str">
        <f>IF(InsertDataAtCellA2!$W92="REAC",InsertDataAtCellA2!X92,(IF(InsertDataAtCellA2!$F92="REAC",InsertDataAtCellA2!G92,"")))</f>
        <v/>
      </c>
      <c r="H92" s="33" t="str">
        <f>IF(InsertDataAtCellA2!$W92="REAC",InsertDataAtCellA2!Y92,(IF(InsertDataAtCellA2!$F92="REAC",InsertDataAtCellA2!H92,"")))</f>
        <v/>
      </c>
      <c r="I92" s="33" t="str">
        <f>IF(InsertDataAtCellA2!$W92="REAC",InsertDataAtCellA2!Z92,(IF(InsertDataAtCellA2!$F92="REAC",InsertDataAtCellA2!I92,"")))</f>
        <v/>
      </c>
      <c r="J92" s="33" t="str">
        <f>IF(InsertDataAtCellA2!K92="","",InsertDataAtCellA2!K92)</f>
        <v/>
      </c>
      <c r="K92" s="33" t="str">
        <f>IF(InsertDataAtCellA2!L92="","",InsertDataAtCellA2!L92)</f>
        <v/>
      </c>
      <c r="L92" s="33" t="str">
        <f>IF(InsertDataAtCellA2!M92="","",InsertDataAtCellA2!M92)</f>
        <v/>
      </c>
      <c r="M92" s="33" t="str">
        <f>IF(InsertDataAtCellA2!N92="","",InsertDataAtCellA2!N92)</f>
        <v/>
      </c>
      <c r="N92" s="33" t="str">
        <f>IF(InsertDataAtCellA2!O92="","",InsertDataAtCellA2!O92)</f>
        <v/>
      </c>
      <c r="O92" s="33" t="str">
        <f>IF(InsertDataAtCellA2!P92="","",InsertDataAtCellA2!P92)</f>
        <v/>
      </c>
      <c r="P92" s="33" t="str">
        <f>IF(InsertDataAtCellA2!Q92="","",InsertDataAtCellA2!Q92)</f>
        <v/>
      </c>
      <c r="Q92" s="33" t="str">
        <f>IF(InsertDataAtCellA2!R92="","",InsertDataAtCellA2!R92)</f>
        <v/>
      </c>
      <c r="R92" s="33" t="str">
        <f>IF(InsertDataAtCellA2!S92="","",InsertDataAtCellA2!S92)</f>
        <v/>
      </c>
      <c r="S92" s="33" t="str">
        <f>IF(InsertDataAtCellA2!T92="","",InsertDataAtCellA2!T92)</f>
        <v/>
      </c>
      <c r="T92" s="33" t="str">
        <f>IF(InsertDataAtCellA2!U92="","",InsertDataAtCellA2!U92)</f>
        <v/>
      </c>
      <c r="U92" s="33" t="str">
        <f>IF(InsertDataAtCellA2!V92="","",InsertDataAtCellA2!V92)</f>
        <v/>
      </c>
      <c r="V92" s="33" t="str">
        <f>IF(InsertDataAtCellA2!W92="","",InsertDataAtCellA2!W92)</f>
        <v/>
      </c>
      <c r="W92" s="33" t="str">
        <f>IF(InsertDataAtCellA2!X92="","",InsertDataAtCellA2!X92)</f>
        <v/>
      </c>
      <c r="X92" s="33" t="str">
        <f>IF(InsertDataAtCellA2!Y92="","",InsertDataAtCellA2!Y92)</f>
        <v/>
      </c>
      <c r="Y92" s="33" t="str">
        <f>IF(InsertDataAtCellA2!Z92="","",InsertDataAtCellA2!Z92)</f>
        <v/>
      </c>
      <c r="Z92" s="33" t="str">
        <f>IF(InsertDataAtCellA2!AA92="","",InsertDataAtCellA2!AA92)</f>
        <v/>
      </c>
      <c r="AA92" s="33" t="str">
        <f>IF(InsertDataAtCellA2!AB92="","",InsertDataAtCellA2!AB92)</f>
        <v/>
      </c>
      <c r="AB92" s="33" t="str">
        <f>IF(InsertDataAtCellA2!AC92="","",InsertDataAtCellA2!AC92)</f>
        <v/>
      </c>
      <c r="AC92" s="33" t="str">
        <f>IF(InsertDataAtCellA2!AD92="","",InsertDataAtCellA2!AD92)</f>
        <v/>
      </c>
      <c r="AD92" s="33" t="str">
        <f>IF(InsertDataAtCellA2!AE92="","",InsertDataAtCellA2!AE92)</f>
        <v/>
      </c>
      <c r="AE92" s="33" t="str">
        <f>IF(InsertDataAtCellA2!AF92="","",InsertDataAtCellA2!AF92)</f>
        <v/>
      </c>
      <c r="AF92" s="33" t="str">
        <f>IF(InsertDataAtCellA2!AG92="","",InsertDataAtCellA2!AG92)</f>
        <v/>
      </c>
    </row>
    <row r="93" spans="1:32" x14ac:dyDescent="0.35">
      <c r="A93" s="10">
        <f>IF(InsertDataAtCellA2!A93="","",InsertDataAtCellA2!A93)</f>
        <v>13</v>
      </c>
      <c r="B93" s="10" t="str">
        <f>IF(InsertDataAtCellA2!B93="","",InsertDataAtCellA2!B93)</f>
        <v xml:space="preserve">Got Task 0 at </v>
      </c>
      <c r="C93" s="10">
        <f>IF(InsertDataAtCellA2!C93="","",InsertDataAtCellA2!C93)</f>
        <v>35.990499999999997</v>
      </c>
      <c r="D93" s="10" t="str">
        <f>IF(InsertDataAtCellA2!D93="","",InsertDataAtCellA2!D93)</f>
        <v>showing</v>
      </c>
      <c r="E93" s="10" t="str">
        <f>IF(InsertDataAtCellA2!E93="","",InsertDataAtCellA2!E93)</f>
        <v>Task0 (UnityEngine.Material)</v>
      </c>
      <c r="F93" s="10" t="str">
        <f>IF(InsertDataAtCellA2!$W93="REAC",InsertDataAtCellA2!W93,(IF(InsertDataAtCellA2!$F93="REAC",InsertDataAtCellA2!F93,"")))</f>
        <v/>
      </c>
      <c r="G93" s="10" t="str">
        <f>IF(InsertDataAtCellA2!$W93="REAC",InsertDataAtCellA2!X93,(IF(InsertDataAtCellA2!$F93="REAC",InsertDataAtCellA2!G93,"")))</f>
        <v/>
      </c>
      <c r="H93" s="10" t="str">
        <f>IF(InsertDataAtCellA2!$W93="REAC",InsertDataAtCellA2!Y93,(IF(InsertDataAtCellA2!$F93="REAC",InsertDataAtCellA2!H93,"")))</f>
        <v/>
      </c>
      <c r="I93" s="10" t="str">
        <f>IF(InsertDataAtCellA2!$W93="REAC",InsertDataAtCellA2!Z93,(IF(InsertDataAtCellA2!$F93="REAC",InsertDataAtCellA2!I93,"")))</f>
        <v/>
      </c>
      <c r="J93" s="10" t="str">
        <f>IF(InsertDataAtCellA2!K93="","",InsertDataAtCellA2!K93)</f>
        <v/>
      </c>
      <c r="K93" s="10" t="str">
        <f>IF(InsertDataAtCellA2!L93="","",InsertDataAtCellA2!L93)</f>
        <v/>
      </c>
      <c r="L93" s="10" t="str">
        <f>IF(InsertDataAtCellA2!M93="","",InsertDataAtCellA2!M93)</f>
        <v/>
      </c>
      <c r="M93" s="10" t="str">
        <f>IF(InsertDataAtCellA2!N93="","",InsertDataAtCellA2!N93)</f>
        <v/>
      </c>
      <c r="N93" s="10" t="str">
        <f>IF(InsertDataAtCellA2!O93="","",InsertDataAtCellA2!O93)</f>
        <v/>
      </c>
      <c r="O93" s="10" t="str">
        <f>IF(InsertDataAtCellA2!P93="","",InsertDataAtCellA2!P93)</f>
        <v/>
      </c>
      <c r="P93" s="10" t="str">
        <f>IF(InsertDataAtCellA2!Q93="","",InsertDataAtCellA2!Q93)</f>
        <v/>
      </c>
      <c r="Q93" s="10" t="str">
        <f>IF(InsertDataAtCellA2!R93="","",InsertDataAtCellA2!R93)</f>
        <v/>
      </c>
      <c r="R93" s="10" t="str">
        <f>IF(InsertDataAtCellA2!S93="","",InsertDataAtCellA2!S93)</f>
        <v/>
      </c>
      <c r="S93" s="10" t="str">
        <f>IF(InsertDataAtCellA2!T93="","",InsertDataAtCellA2!T93)</f>
        <v/>
      </c>
      <c r="T93" s="10" t="str">
        <f>IF(InsertDataAtCellA2!U93="","",InsertDataAtCellA2!U93)</f>
        <v/>
      </c>
      <c r="U93" s="10" t="str">
        <f>IF(InsertDataAtCellA2!V93="","",InsertDataAtCellA2!V93)</f>
        <v/>
      </c>
      <c r="V93" s="10" t="str">
        <f>IF(InsertDataAtCellA2!W93="","",InsertDataAtCellA2!W93)</f>
        <v/>
      </c>
      <c r="W93" s="10" t="str">
        <f>IF(InsertDataAtCellA2!X93="","",InsertDataAtCellA2!X93)</f>
        <v/>
      </c>
      <c r="X93" s="10" t="str">
        <f>IF(InsertDataAtCellA2!Y93="","",InsertDataAtCellA2!Y93)</f>
        <v/>
      </c>
      <c r="Y93" s="10" t="str">
        <f>IF(InsertDataAtCellA2!Z93="","",InsertDataAtCellA2!Z93)</f>
        <v/>
      </c>
      <c r="Z93" s="10" t="str">
        <f>IF(InsertDataAtCellA2!AA93="","",InsertDataAtCellA2!AA93)</f>
        <v/>
      </c>
      <c r="AA93" s="10" t="str">
        <f>IF(InsertDataAtCellA2!AB93="","",InsertDataAtCellA2!AB93)</f>
        <v/>
      </c>
      <c r="AB93" s="10" t="str">
        <f>IF(InsertDataAtCellA2!AC93="","",InsertDataAtCellA2!AC93)</f>
        <v/>
      </c>
      <c r="AC93" s="10" t="str">
        <f>IF(InsertDataAtCellA2!AD93="","",InsertDataAtCellA2!AD93)</f>
        <v/>
      </c>
      <c r="AD93" s="10" t="str">
        <f>IF(InsertDataAtCellA2!AE93="","",InsertDataAtCellA2!AE93)</f>
        <v/>
      </c>
      <c r="AE93" s="10" t="str">
        <f>IF(InsertDataAtCellA2!AF93="","",InsertDataAtCellA2!AF93)</f>
        <v/>
      </c>
      <c r="AF93" s="10" t="str">
        <f>IF(InsertDataAtCellA2!AG93="","",InsertDataAtCellA2!AG93)</f>
        <v/>
      </c>
    </row>
    <row r="94" spans="1:32" x14ac:dyDescent="0.35">
      <c r="A94" s="33">
        <f>IF(InsertDataAtCellA2!A94="","",InsertDataAtCellA2!A94)</f>
        <v>13</v>
      </c>
      <c r="B94" s="33" t="str">
        <f>IF(InsertDataAtCellA2!B94="","",InsertDataAtCellA2!B94)</f>
        <v>TaskstimOnset</v>
      </c>
      <c r="C94" s="33">
        <f>IF(InsertDataAtCellA2!C94="","",InsertDataAtCellA2!C94)</f>
        <v>35.990499999999997</v>
      </c>
      <c r="D94" s="33" t="str">
        <f>IF(InsertDataAtCellA2!D94="","",InsertDataAtCellA2!D94)</f>
        <v>showing</v>
      </c>
      <c r="E94" s="33" t="str">
        <f>IF(InsertDataAtCellA2!E94="","",InsertDataAtCellA2!E94)</f>
        <v>Task0 (UnityEngine.Material)</v>
      </c>
      <c r="F94" s="33" t="str">
        <f>IF(InsertDataAtCellA2!$W94="REAC",InsertDataAtCellA2!W94,(IF(InsertDataAtCellA2!$F94="REAC",InsertDataAtCellA2!F94,"")))</f>
        <v/>
      </c>
      <c r="G94" s="33" t="str">
        <f>IF(InsertDataAtCellA2!$W94="REAC",InsertDataAtCellA2!X94,(IF(InsertDataAtCellA2!$F94="REAC",InsertDataAtCellA2!G94,"")))</f>
        <v/>
      </c>
      <c r="H94" s="33" t="str">
        <f>IF(InsertDataAtCellA2!$W94="REAC",InsertDataAtCellA2!Y94,(IF(InsertDataAtCellA2!$F94="REAC",InsertDataAtCellA2!H94,"")))</f>
        <v/>
      </c>
      <c r="I94" s="33" t="str">
        <f>IF(InsertDataAtCellA2!$W94="REAC",InsertDataAtCellA2!Z94,(IF(InsertDataAtCellA2!$F94="REAC",InsertDataAtCellA2!I94,"")))</f>
        <v/>
      </c>
      <c r="J94" s="33" t="str">
        <f>IF(InsertDataAtCellA2!K94="","",InsertDataAtCellA2!K94)</f>
        <v/>
      </c>
      <c r="K94" s="33" t="str">
        <f>IF(InsertDataAtCellA2!L94="","",InsertDataAtCellA2!L94)</f>
        <v/>
      </c>
      <c r="L94" s="33" t="str">
        <f>IF(InsertDataAtCellA2!M94="","",InsertDataAtCellA2!M94)</f>
        <v/>
      </c>
      <c r="M94" s="33" t="str">
        <f>IF(InsertDataAtCellA2!N94="","",InsertDataAtCellA2!N94)</f>
        <v/>
      </c>
      <c r="N94" s="33" t="str">
        <f>IF(InsertDataAtCellA2!O94="","",InsertDataAtCellA2!O94)</f>
        <v/>
      </c>
      <c r="O94" s="33" t="str">
        <f>IF(InsertDataAtCellA2!P94="","",InsertDataAtCellA2!P94)</f>
        <v/>
      </c>
      <c r="P94" s="33" t="str">
        <f>IF(InsertDataAtCellA2!Q94="","",InsertDataAtCellA2!Q94)</f>
        <v/>
      </c>
      <c r="Q94" s="33" t="str">
        <f>IF(InsertDataAtCellA2!R94="","",InsertDataAtCellA2!R94)</f>
        <v/>
      </c>
      <c r="R94" s="33" t="str">
        <f>IF(InsertDataAtCellA2!S94="","",InsertDataAtCellA2!S94)</f>
        <v/>
      </c>
      <c r="S94" s="33" t="str">
        <f>IF(InsertDataAtCellA2!T94="","",InsertDataAtCellA2!T94)</f>
        <v/>
      </c>
      <c r="T94" s="33" t="str">
        <f>IF(InsertDataAtCellA2!U94="","",InsertDataAtCellA2!U94)</f>
        <v/>
      </c>
      <c r="U94" s="33" t="str">
        <f>IF(InsertDataAtCellA2!V94="","",InsertDataAtCellA2!V94)</f>
        <v/>
      </c>
      <c r="V94" s="33" t="str">
        <f>IF(InsertDataAtCellA2!W94="","",InsertDataAtCellA2!W94)</f>
        <v/>
      </c>
      <c r="W94" s="33" t="str">
        <f>IF(InsertDataAtCellA2!X94="","",InsertDataAtCellA2!X94)</f>
        <v/>
      </c>
      <c r="X94" s="33" t="str">
        <f>IF(InsertDataAtCellA2!Y94="","",InsertDataAtCellA2!Y94)</f>
        <v/>
      </c>
      <c r="Y94" s="33" t="str">
        <f>IF(InsertDataAtCellA2!Z94="","",InsertDataAtCellA2!Z94)</f>
        <v/>
      </c>
      <c r="Z94" s="33" t="str">
        <f>IF(InsertDataAtCellA2!AA94="","",InsertDataAtCellA2!AA94)</f>
        <v/>
      </c>
      <c r="AA94" s="33" t="str">
        <f>IF(InsertDataAtCellA2!AB94="","",InsertDataAtCellA2!AB94)</f>
        <v/>
      </c>
      <c r="AB94" s="33" t="str">
        <f>IF(InsertDataAtCellA2!AC94="","",InsertDataAtCellA2!AC94)</f>
        <v/>
      </c>
      <c r="AC94" s="33" t="str">
        <f>IF(InsertDataAtCellA2!AD94="","",InsertDataAtCellA2!AD94)</f>
        <v/>
      </c>
      <c r="AD94" s="33" t="str">
        <f>IF(InsertDataAtCellA2!AE94="","",InsertDataAtCellA2!AE94)</f>
        <v/>
      </c>
      <c r="AE94" s="33" t="str">
        <f>IF(InsertDataAtCellA2!AF94="","",InsertDataAtCellA2!AF94)</f>
        <v/>
      </c>
      <c r="AF94" s="33" t="str">
        <f>IF(InsertDataAtCellA2!AG94="","",InsertDataAtCellA2!AG94)</f>
        <v/>
      </c>
    </row>
    <row r="95" spans="1:32" x14ac:dyDescent="0.35">
      <c r="A95" s="10">
        <f>IF(InsertDataAtCellA2!A95="","",InsertDataAtCellA2!A95)</f>
        <v>13</v>
      </c>
      <c r="B95" s="10" t="str">
        <f>IF(InsertDataAtCellA2!B95="","",InsertDataAtCellA2!B95)</f>
        <v>TaskstimOnset</v>
      </c>
      <c r="C95" s="10">
        <f>IF(InsertDataAtCellA2!C95="","",InsertDataAtCellA2!C95)</f>
        <v>35.990499999999997</v>
      </c>
      <c r="D95" s="10" t="str">
        <f>IF(InsertDataAtCellA2!D95="","",InsertDataAtCellA2!D95)</f>
        <v>showing</v>
      </c>
      <c r="E95" s="10" t="str">
        <f>IF(InsertDataAtCellA2!E95="","",InsertDataAtCellA2!E95)</f>
        <v>Task0 (UnityEngine.Material)</v>
      </c>
      <c r="F95" s="10" t="str">
        <f>IF(InsertDataAtCellA2!$W95="REAC",InsertDataAtCellA2!W95,(IF(InsertDataAtCellA2!$F95="REAC",InsertDataAtCellA2!F95,"")))</f>
        <v/>
      </c>
      <c r="G95" s="10" t="str">
        <f>IF(InsertDataAtCellA2!$W95="REAC",InsertDataAtCellA2!X95,(IF(InsertDataAtCellA2!$F95="REAC",InsertDataAtCellA2!G95,"")))</f>
        <v/>
      </c>
      <c r="H95" s="10" t="str">
        <f>IF(InsertDataAtCellA2!$W95="REAC",InsertDataAtCellA2!Y95,(IF(InsertDataAtCellA2!$F95="REAC",InsertDataAtCellA2!H95,"")))</f>
        <v/>
      </c>
      <c r="I95" s="10" t="str">
        <f>IF(InsertDataAtCellA2!$W95="REAC",InsertDataAtCellA2!Z95,(IF(InsertDataAtCellA2!$F95="REAC",InsertDataAtCellA2!I95,"")))</f>
        <v/>
      </c>
      <c r="J95" s="10" t="str">
        <f>IF(InsertDataAtCellA2!K95="","",InsertDataAtCellA2!K95)</f>
        <v/>
      </c>
      <c r="K95" s="10" t="str">
        <f>IF(InsertDataAtCellA2!L95="","",InsertDataAtCellA2!L95)</f>
        <v/>
      </c>
      <c r="L95" s="10" t="str">
        <f>IF(InsertDataAtCellA2!M95="","",InsertDataAtCellA2!M95)</f>
        <v/>
      </c>
      <c r="M95" s="10" t="str">
        <f>IF(InsertDataAtCellA2!N95="","",InsertDataAtCellA2!N95)</f>
        <v/>
      </c>
      <c r="N95" s="10" t="str">
        <f>IF(InsertDataAtCellA2!O95="","",InsertDataAtCellA2!O95)</f>
        <v/>
      </c>
      <c r="O95" s="10" t="str">
        <f>IF(InsertDataAtCellA2!P95="","",InsertDataAtCellA2!P95)</f>
        <v/>
      </c>
      <c r="P95" s="10" t="str">
        <f>IF(InsertDataAtCellA2!Q95="","",InsertDataAtCellA2!Q95)</f>
        <v/>
      </c>
      <c r="Q95" s="10" t="str">
        <f>IF(InsertDataAtCellA2!R95="","",InsertDataAtCellA2!R95)</f>
        <v/>
      </c>
      <c r="R95" s="10" t="str">
        <f>IF(InsertDataAtCellA2!S95="","",InsertDataAtCellA2!S95)</f>
        <v/>
      </c>
      <c r="S95" s="10" t="str">
        <f>IF(InsertDataAtCellA2!T95="","",InsertDataAtCellA2!T95)</f>
        <v/>
      </c>
      <c r="T95" s="10" t="str">
        <f>IF(InsertDataAtCellA2!U95="","",InsertDataAtCellA2!U95)</f>
        <v/>
      </c>
      <c r="U95" s="10" t="str">
        <f>IF(InsertDataAtCellA2!V95="","",InsertDataAtCellA2!V95)</f>
        <v/>
      </c>
      <c r="V95" s="10" t="str">
        <f>IF(InsertDataAtCellA2!W95="","",InsertDataAtCellA2!W95)</f>
        <v/>
      </c>
      <c r="W95" s="10" t="str">
        <f>IF(InsertDataAtCellA2!X95="","",InsertDataAtCellA2!X95)</f>
        <v/>
      </c>
      <c r="X95" s="10" t="str">
        <f>IF(InsertDataAtCellA2!Y95="","",InsertDataAtCellA2!Y95)</f>
        <v/>
      </c>
      <c r="Y95" s="10" t="str">
        <f>IF(InsertDataAtCellA2!Z95="","",InsertDataAtCellA2!Z95)</f>
        <v/>
      </c>
      <c r="Z95" s="10" t="str">
        <f>IF(InsertDataAtCellA2!AA95="","",InsertDataAtCellA2!AA95)</f>
        <v/>
      </c>
      <c r="AA95" s="10" t="str">
        <f>IF(InsertDataAtCellA2!AB95="","",InsertDataAtCellA2!AB95)</f>
        <v/>
      </c>
      <c r="AB95" s="10" t="str">
        <f>IF(InsertDataAtCellA2!AC95="","",InsertDataAtCellA2!AC95)</f>
        <v/>
      </c>
      <c r="AC95" s="10" t="str">
        <f>IF(InsertDataAtCellA2!AD95="","",InsertDataAtCellA2!AD95)</f>
        <v/>
      </c>
      <c r="AD95" s="10" t="str">
        <f>IF(InsertDataAtCellA2!AE95="","",InsertDataAtCellA2!AE95)</f>
        <v/>
      </c>
      <c r="AE95" s="10" t="str">
        <f>IF(InsertDataAtCellA2!AF95="","",InsertDataAtCellA2!AF95)</f>
        <v/>
      </c>
      <c r="AF95" s="10" t="str">
        <f>IF(InsertDataAtCellA2!AG95="","",InsertDataAtCellA2!AG95)</f>
        <v/>
      </c>
    </row>
    <row r="96" spans="1:32" x14ac:dyDescent="0.35">
      <c r="A96" s="33">
        <f>IF(InsertDataAtCellA2!A96="","",InsertDataAtCellA2!A96)</f>
        <v>13</v>
      </c>
      <c r="B96" s="33" t="str">
        <f>IF(InsertDataAtCellA2!B96="","",InsertDataAtCellA2!B96)</f>
        <v>Got Task A1 at</v>
      </c>
      <c r="C96" s="33">
        <f>IF(InsertDataAtCellA2!C96="","",InsertDataAtCellA2!C96)</f>
        <v>37.014139999999998</v>
      </c>
      <c r="D96" s="33" t="str">
        <f>IF(InsertDataAtCellA2!D96="","",InsertDataAtCellA2!D96)</f>
        <v>showing</v>
      </c>
      <c r="E96" s="33" t="str">
        <f>IF(InsertDataAtCellA2!E96="","",InsertDataAtCellA2!E96)</f>
        <v>TaskC (UnityEngine.Material)</v>
      </c>
      <c r="F96" s="33" t="str">
        <f>IF(InsertDataAtCellA2!$W96="REAC",InsertDataAtCellA2!W96,(IF(InsertDataAtCellA2!$F96="REAC",InsertDataAtCellA2!F96,"")))</f>
        <v/>
      </c>
      <c r="G96" s="33" t="str">
        <f>IF(InsertDataAtCellA2!$W96="REAC",InsertDataAtCellA2!X96,(IF(InsertDataAtCellA2!$F96="REAC",InsertDataAtCellA2!G96,"")))</f>
        <v/>
      </c>
      <c r="H96" s="33" t="str">
        <f>IF(InsertDataAtCellA2!$W96="REAC",InsertDataAtCellA2!Y96,(IF(InsertDataAtCellA2!$F96="REAC",InsertDataAtCellA2!H96,"")))</f>
        <v/>
      </c>
      <c r="I96" s="33" t="str">
        <f>IF(InsertDataAtCellA2!$W96="REAC",InsertDataAtCellA2!Z96,(IF(InsertDataAtCellA2!$F96="REAC",InsertDataAtCellA2!I96,"")))</f>
        <v/>
      </c>
      <c r="J96" s="33" t="str">
        <f>IF(InsertDataAtCellA2!K96="","",InsertDataAtCellA2!K96)</f>
        <v/>
      </c>
      <c r="K96" s="33" t="str">
        <f>IF(InsertDataAtCellA2!L96="","",InsertDataAtCellA2!L96)</f>
        <v/>
      </c>
      <c r="L96" s="33" t="str">
        <f>IF(InsertDataAtCellA2!M96="","",InsertDataAtCellA2!M96)</f>
        <v/>
      </c>
      <c r="M96" s="33" t="str">
        <f>IF(InsertDataAtCellA2!N96="","",InsertDataAtCellA2!N96)</f>
        <v/>
      </c>
      <c r="N96" s="33" t="str">
        <f>IF(InsertDataAtCellA2!O96="","",InsertDataAtCellA2!O96)</f>
        <v/>
      </c>
      <c r="O96" s="33" t="str">
        <f>IF(InsertDataAtCellA2!P96="","",InsertDataAtCellA2!P96)</f>
        <v/>
      </c>
      <c r="P96" s="33" t="str">
        <f>IF(InsertDataAtCellA2!Q96="","",InsertDataAtCellA2!Q96)</f>
        <v/>
      </c>
      <c r="Q96" s="33" t="str">
        <f>IF(InsertDataAtCellA2!R96="","",InsertDataAtCellA2!R96)</f>
        <v/>
      </c>
      <c r="R96" s="33" t="str">
        <f>IF(InsertDataAtCellA2!S96="","",InsertDataAtCellA2!S96)</f>
        <v/>
      </c>
      <c r="S96" s="33" t="str">
        <f>IF(InsertDataAtCellA2!T96="","",InsertDataAtCellA2!T96)</f>
        <v/>
      </c>
      <c r="T96" s="33" t="str">
        <f>IF(InsertDataAtCellA2!U96="","",InsertDataAtCellA2!U96)</f>
        <v/>
      </c>
      <c r="U96" s="33" t="str">
        <f>IF(InsertDataAtCellA2!V96="","",InsertDataAtCellA2!V96)</f>
        <v/>
      </c>
      <c r="V96" s="33" t="str">
        <f>IF(InsertDataAtCellA2!W96="","",InsertDataAtCellA2!W96)</f>
        <v/>
      </c>
      <c r="W96" s="33" t="str">
        <f>IF(InsertDataAtCellA2!X96="","",InsertDataAtCellA2!X96)</f>
        <v/>
      </c>
      <c r="X96" s="33" t="str">
        <f>IF(InsertDataAtCellA2!Y96="","",InsertDataAtCellA2!Y96)</f>
        <v/>
      </c>
      <c r="Y96" s="33" t="str">
        <f>IF(InsertDataAtCellA2!Z96="","",InsertDataAtCellA2!Z96)</f>
        <v/>
      </c>
      <c r="Z96" s="33" t="str">
        <f>IF(InsertDataAtCellA2!AA96="","",InsertDataAtCellA2!AA96)</f>
        <v/>
      </c>
      <c r="AA96" s="33" t="str">
        <f>IF(InsertDataAtCellA2!AB96="","",InsertDataAtCellA2!AB96)</f>
        <v/>
      </c>
      <c r="AB96" s="33" t="str">
        <f>IF(InsertDataAtCellA2!AC96="","",InsertDataAtCellA2!AC96)</f>
        <v/>
      </c>
      <c r="AC96" s="33" t="str">
        <f>IF(InsertDataAtCellA2!AD96="","",InsertDataAtCellA2!AD96)</f>
        <v/>
      </c>
      <c r="AD96" s="33" t="str">
        <f>IF(InsertDataAtCellA2!AE96="","",InsertDataAtCellA2!AE96)</f>
        <v/>
      </c>
      <c r="AE96" s="33" t="str">
        <f>IF(InsertDataAtCellA2!AF96="","",InsertDataAtCellA2!AF96)</f>
        <v/>
      </c>
      <c r="AF96" s="33" t="str">
        <f>IF(InsertDataAtCellA2!AG96="","",InsertDataAtCellA2!AG96)</f>
        <v/>
      </c>
    </row>
    <row r="97" spans="1:32" x14ac:dyDescent="0.35">
      <c r="A97" s="10">
        <f>IF(InsertDataAtCellA2!A97="","",InsertDataAtCellA2!A97)</f>
        <v>13</v>
      </c>
      <c r="B97" s="10" t="str">
        <f>IF(InsertDataAtCellA2!B97="","",InsertDataAtCellA2!B97)</f>
        <v>TaskstimOffset</v>
      </c>
      <c r="C97" s="10">
        <f>IF(InsertDataAtCellA2!C97="","",InsertDataAtCellA2!C97)</f>
        <v>37.014139999999998</v>
      </c>
      <c r="D97" s="10" t="str">
        <f>IF(InsertDataAtCellA2!D97="","",InsertDataAtCellA2!D97)</f>
        <v>showing</v>
      </c>
      <c r="E97" s="10" t="str">
        <f>IF(InsertDataAtCellA2!E97="","",InsertDataAtCellA2!E97)</f>
        <v>TaskC (UnityEngine.Material)</v>
      </c>
      <c r="F97" s="10" t="str">
        <f>IF(InsertDataAtCellA2!$W97="REAC",InsertDataAtCellA2!W97,(IF(InsertDataAtCellA2!$F97="REAC",InsertDataAtCellA2!F97,"")))</f>
        <v/>
      </c>
      <c r="G97" s="10" t="str">
        <f>IF(InsertDataAtCellA2!$W97="REAC",InsertDataAtCellA2!X97,(IF(InsertDataAtCellA2!$F97="REAC",InsertDataAtCellA2!G97,"")))</f>
        <v/>
      </c>
      <c r="H97" s="10" t="str">
        <f>IF(InsertDataAtCellA2!$W97="REAC",InsertDataAtCellA2!Y97,(IF(InsertDataAtCellA2!$F97="REAC",InsertDataAtCellA2!H97,"")))</f>
        <v/>
      </c>
      <c r="I97" s="10" t="str">
        <f>IF(InsertDataAtCellA2!$W97="REAC",InsertDataAtCellA2!Z97,(IF(InsertDataAtCellA2!$F97="REAC",InsertDataAtCellA2!I97,"")))</f>
        <v/>
      </c>
      <c r="J97" s="10" t="str">
        <f>IF(InsertDataAtCellA2!K97="","",InsertDataAtCellA2!K97)</f>
        <v/>
      </c>
      <c r="K97" s="10" t="str">
        <f>IF(InsertDataAtCellA2!L97="","",InsertDataAtCellA2!L97)</f>
        <v/>
      </c>
      <c r="L97" s="10" t="str">
        <f>IF(InsertDataAtCellA2!M97="","",InsertDataAtCellA2!M97)</f>
        <v/>
      </c>
      <c r="M97" s="10" t="str">
        <f>IF(InsertDataAtCellA2!N97="","",InsertDataAtCellA2!N97)</f>
        <v/>
      </c>
      <c r="N97" s="10" t="str">
        <f>IF(InsertDataAtCellA2!O97="","",InsertDataAtCellA2!O97)</f>
        <v/>
      </c>
      <c r="O97" s="10" t="str">
        <f>IF(InsertDataAtCellA2!P97="","",InsertDataAtCellA2!P97)</f>
        <v/>
      </c>
      <c r="P97" s="10" t="str">
        <f>IF(InsertDataAtCellA2!Q97="","",InsertDataAtCellA2!Q97)</f>
        <v/>
      </c>
      <c r="Q97" s="10" t="str">
        <f>IF(InsertDataAtCellA2!R97="","",InsertDataAtCellA2!R97)</f>
        <v/>
      </c>
      <c r="R97" s="10" t="str">
        <f>IF(InsertDataAtCellA2!S97="","",InsertDataAtCellA2!S97)</f>
        <v/>
      </c>
      <c r="S97" s="10" t="str">
        <f>IF(InsertDataAtCellA2!T97="","",InsertDataAtCellA2!T97)</f>
        <v/>
      </c>
      <c r="T97" s="10" t="str">
        <f>IF(InsertDataAtCellA2!U97="","",InsertDataAtCellA2!U97)</f>
        <v/>
      </c>
      <c r="U97" s="10" t="str">
        <f>IF(InsertDataAtCellA2!V97="","",InsertDataAtCellA2!V97)</f>
        <v/>
      </c>
      <c r="V97" s="10" t="str">
        <f>IF(InsertDataAtCellA2!W97="","",InsertDataAtCellA2!W97)</f>
        <v/>
      </c>
      <c r="W97" s="10" t="str">
        <f>IF(InsertDataAtCellA2!X97="","",InsertDataAtCellA2!X97)</f>
        <v/>
      </c>
      <c r="X97" s="10" t="str">
        <f>IF(InsertDataAtCellA2!Y97="","",InsertDataAtCellA2!Y97)</f>
        <v/>
      </c>
      <c r="Y97" s="10" t="str">
        <f>IF(InsertDataAtCellA2!Z97="","",InsertDataAtCellA2!Z97)</f>
        <v/>
      </c>
      <c r="Z97" s="10" t="str">
        <f>IF(InsertDataAtCellA2!AA97="","",InsertDataAtCellA2!AA97)</f>
        <v/>
      </c>
      <c r="AA97" s="10" t="str">
        <f>IF(InsertDataAtCellA2!AB97="","",InsertDataAtCellA2!AB97)</f>
        <v/>
      </c>
      <c r="AB97" s="10" t="str">
        <f>IF(InsertDataAtCellA2!AC97="","",InsertDataAtCellA2!AC97)</f>
        <v/>
      </c>
      <c r="AC97" s="10" t="str">
        <f>IF(InsertDataAtCellA2!AD97="","",InsertDataAtCellA2!AD97)</f>
        <v/>
      </c>
      <c r="AD97" s="10" t="str">
        <f>IF(InsertDataAtCellA2!AE97="","",InsertDataAtCellA2!AE97)</f>
        <v/>
      </c>
      <c r="AE97" s="10" t="str">
        <f>IF(InsertDataAtCellA2!AF97="","",InsertDataAtCellA2!AF97)</f>
        <v/>
      </c>
      <c r="AF97" s="10" t="str">
        <f>IF(InsertDataAtCellA2!AG97="","",InsertDataAtCellA2!AG97)</f>
        <v/>
      </c>
    </row>
    <row r="98" spans="1:32" x14ac:dyDescent="0.35">
      <c r="A98" s="33">
        <f>IF(InsertDataAtCellA2!A98="","",InsertDataAtCellA2!A98)</f>
        <v>13</v>
      </c>
      <c r="B98" s="33" t="str">
        <f>IF(InsertDataAtCellA2!B98="","",InsertDataAtCellA2!B98)</f>
        <v>TaskstimOffset</v>
      </c>
      <c r="C98" s="33">
        <f>IF(InsertDataAtCellA2!C98="","",InsertDataAtCellA2!C98)</f>
        <v>37.014139999999998</v>
      </c>
      <c r="D98" s="33" t="str">
        <f>IF(InsertDataAtCellA2!D98="","",InsertDataAtCellA2!D98)</f>
        <v>showing</v>
      </c>
      <c r="E98" s="33" t="str">
        <f>IF(InsertDataAtCellA2!E98="","",InsertDataAtCellA2!E98)</f>
        <v>TaskC (UnityEngine.Material)</v>
      </c>
      <c r="F98" s="33" t="str">
        <f>IF(InsertDataAtCellA2!$W98="REAC",InsertDataAtCellA2!W98,(IF(InsertDataAtCellA2!$F98="REAC",InsertDataAtCellA2!F98,"")))</f>
        <v/>
      </c>
      <c r="G98" s="33" t="str">
        <f>IF(InsertDataAtCellA2!$W98="REAC",InsertDataAtCellA2!X98,(IF(InsertDataAtCellA2!$F98="REAC",InsertDataAtCellA2!G98,"")))</f>
        <v/>
      </c>
      <c r="H98" s="33" t="str">
        <f>IF(InsertDataAtCellA2!$W98="REAC",InsertDataAtCellA2!Y98,(IF(InsertDataAtCellA2!$F98="REAC",InsertDataAtCellA2!H98,"")))</f>
        <v/>
      </c>
      <c r="I98" s="33" t="str">
        <f>IF(InsertDataAtCellA2!$W98="REAC",InsertDataAtCellA2!Z98,(IF(InsertDataAtCellA2!$F98="REAC",InsertDataAtCellA2!I98,"")))</f>
        <v/>
      </c>
      <c r="J98" s="33" t="str">
        <f>IF(InsertDataAtCellA2!K98="","",InsertDataAtCellA2!K98)</f>
        <v/>
      </c>
      <c r="K98" s="33" t="str">
        <f>IF(InsertDataAtCellA2!L98="","",InsertDataAtCellA2!L98)</f>
        <v/>
      </c>
      <c r="L98" s="33" t="str">
        <f>IF(InsertDataAtCellA2!M98="","",InsertDataAtCellA2!M98)</f>
        <v/>
      </c>
      <c r="M98" s="33" t="str">
        <f>IF(InsertDataAtCellA2!N98="","",InsertDataAtCellA2!N98)</f>
        <v/>
      </c>
      <c r="N98" s="33" t="str">
        <f>IF(InsertDataAtCellA2!O98="","",InsertDataAtCellA2!O98)</f>
        <v/>
      </c>
      <c r="O98" s="33" t="str">
        <f>IF(InsertDataAtCellA2!P98="","",InsertDataAtCellA2!P98)</f>
        <v/>
      </c>
      <c r="P98" s="33" t="str">
        <f>IF(InsertDataAtCellA2!Q98="","",InsertDataAtCellA2!Q98)</f>
        <v/>
      </c>
      <c r="Q98" s="33" t="str">
        <f>IF(InsertDataAtCellA2!R98="","",InsertDataAtCellA2!R98)</f>
        <v/>
      </c>
      <c r="R98" s="33" t="str">
        <f>IF(InsertDataAtCellA2!S98="","",InsertDataAtCellA2!S98)</f>
        <v/>
      </c>
      <c r="S98" s="33" t="str">
        <f>IF(InsertDataAtCellA2!T98="","",InsertDataAtCellA2!T98)</f>
        <v/>
      </c>
      <c r="T98" s="33" t="str">
        <f>IF(InsertDataAtCellA2!U98="","",InsertDataAtCellA2!U98)</f>
        <v/>
      </c>
      <c r="U98" s="33" t="str">
        <f>IF(InsertDataAtCellA2!V98="","",InsertDataAtCellA2!V98)</f>
        <v/>
      </c>
      <c r="V98" s="33" t="str">
        <f>IF(InsertDataAtCellA2!W98="","",InsertDataAtCellA2!W98)</f>
        <v/>
      </c>
      <c r="W98" s="33" t="str">
        <f>IF(InsertDataAtCellA2!X98="","",InsertDataAtCellA2!X98)</f>
        <v/>
      </c>
      <c r="X98" s="33" t="str">
        <f>IF(InsertDataAtCellA2!Y98="","",InsertDataAtCellA2!Y98)</f>
        <v/>
      </c>
      <c r="Y98" s="33" t="str">
        <f>IF(InsertDataAtCellA2!Z98="","",InsertDataAtCellA2!Z98)</f>
        <v/>
      </c>
      <c r="Z98" s="33" t="str">
        <f>IF(InsertDataAtCellA2!AA98="","",InsertDataAtCellA2!AA98)</f>
        <v/>
      </c>
      <c r="AA98" s="33" t="str">
        <f>IF(InsertDataAtCellA2!AB98="","",InsertDataAtCellA2!AB98)</f>
        <v/>
      </c>
      <c r="AB98" s="33" t="str">
        <f>IF(InsertDataAtCellA2!AC98="","",InsertDataAtCellA2!AC98)</f>
        <v/>
      </c>
      <c r="AC98" s="33" t="str">
        <f>IF(InsertDataAtCellA2!AD98="","",InsertDataAtCellA2!AD98)</f>
        <v/>
      </c>
      <c r="AD98" s="33" t="str">
        <f>IF(InsertDataAtCellA2!AE98="","",InsertDataAtCellA2!AE98)</f>
        <v/>
      </c>
      <c r="AE98" s="33" t="str">
        <f>IF(InsertDataAtCellA2!AF98="","",InsertDataAtCellA2!AF98)</f>
        <v/>
      </c>
      <c r="AF98" s="33" t="str">
        <f>IF(InsertDataAtCellA2!AG98="","",InsertDataAtCellA2!AG98)</f>
        <v/>
      </c>
    </row>
    <row r="99" spans="1:32" x14ac:dyDescent="0.35">
      <c r="A99" s="10">
        <f>IF(InsertDataAtCellA2!A99="","",InsertDataAtCellA2!A99)</f>
        <v>14</v>
      </c>
      <c r="B99" s="10" t="str">
        <f>IF(InsertDataAtCellA2!B99="","",InsertDataAtCellA2!B99)</f>
        <v xml:space="preserve">Got Task 0 at </v>
      </c>
      <c r="C99" s="10">
        <f>IF(InsertDataAtCellA2!C99="","",InsertDataAtCellA2!C99)</f>
        <v>38.022620000000003</v>
      </c>
      <c r="D99" s="10" t="str">
        <f>IF(InsertDataAtCellA2!D99="","",InsertDataAtCellA2!D99)</f>
        <v>showing</v>
      </c>
      <c r="E99" s="10" t="str">
        <f>IF(InsertDataAtCellA2!E99="","",InsertDataAtCellA2!E99)</f>
        <v>Task0 (UnityEngine.Material)</v>
      </c>
      <c r="F99" s="10" t="str">
        <f>IF(InsertDataAtCellA2!$W99="REAC",InsertDataAtCellA2!W99,(IF(InsertDataAtCellA2!$F99="REAC",InsertDataAtCellA2!F99,"")))</f>
        <v/>
      </c>
      <c r="G99" s="10" t="str">
        <f>IF(InsertDataAtCellA2!$W99="REAC",InsertDataAtCellA2!X99,(IF(InsertDataAtCellA2!$F99="REAC",InsertDataAtCellA2!G99,"")))</f>
        <v/>
      </c>
      <c r="H99" s="10" t="str">
        <f>IF(InsertDataAtCellA2!$W99="REAC",InsertDataAtCellA2!Y99,(IF(InsertDataAtCellA2!$F99="REAC",InsertDataAtCellA2!H99,"")))</f>
        <v/>
      </c>
      <c r="I99" s="10" t="str">
        <f>IF(InsertDataAtCellA2!$W99="REAC",InsertDataAtCellA2!Z99,(IF(InsertDataAtCellA2!$F99="REAC",InsertDataAtCellA2!I99,"")))</f>
        <v/>
      </c>
      <c r="J99" s="10" t="str">
        <f>IF(InsertDataAtCellA2!K99="","",InsertDataAtCellA2!K99)</f>
        <v/>
      </c>
      <c r="K99" s="10" t="str">
        <f>IF(InsertDataAtCellA2!L99="","",InsertDataAtCellA2!L99)</f>
        <v/>
      </c>
      <c r="L99" s="10" t="str">
        <f>IF(InsertDataAtCellA2!M99="","",InsertDataAtCellA2!M99)</f>
        <v/>
      </c>
      <c r="M99" s="10" t="str">
        <f>IF(InsertDataAtCellA2!N99="","",InsertDataAtCellA2!N99)</f>
        <v/>
      </c>
      <c r="N99" s="10" t="str">
        <f>IF(InsertDataAtCellA2!O99="","",InsertDataAtCellA2!O99)</f>
        <v/>
      </c>
      <c r="O99" s="10" t="str">
        <f>IF(InsertDataAtCellA2!P99="","",InsertDataAtCellA2!P99)</f>
        <v/>
      </c>
      <c r="P99" s="10" t="str">
        <f>IF(InsertDataAtCellA2!Q99="","",InsertDataAtCellA2!Q99)</f>
        <v/>
      </c>
      <c r="Q99" s="10" t="str">
        <f>IF(InsertDataAtCellA2!R99="","",InsertDataAtCellA2!R99)</f>
        <v/>
      </c>
      <c r="R99" s="10" t="str">
        <f>IF(InsertDataAtCellA2!S99="","",InsertDataAtCellA2!S99)</f>
        <v/>
      </c>
      <c r="S99" s="10" t="str">
        <f>IF(InsertDataAtCellA2!T99="","",InsertDataAtCellA2!T99)</f>
        <v/>
      </c>
      <c r="T99" s="10" t="str">
        <f>IF(InsertDataAtCellA2!U99="","",InsertDataAtCellA2!U99)</f>
        <v/>
      </c>
      <c r="U99" s="10" t="str">
        <f>IF(InsertDataAtCellA2!V99="","",InsertDataAtCellA2!V99)</f>
        <v/>
      </c>
      <c r="V99" s="10" t="str">
        <f>IF(InsertDataAtCellA2!W99="","",InsertDataAtCellA2!W99)</f>
        <v/>
      </c>
      <c r="W99" s="10" t="str">
        <f>IF(InsertDataAtCellA2!X99="","",InsertDataAtCellA2!X99)</f>
        <v/>
      </c>
      <c r="X99" s="10" t="str">
        <f>IF(InsertDataAtCellA2!Y99="","",InsertDataAtCellA2!Y99)</f>
        <v/>
      </c>
      <c r="Y99" s="10" t="str">
        <f>IF(InsertDataAtCellA2!Z99="","",InsertDataAtCellA2!Z99)</f>
        <v/>
      </c>
      <c r="Z99" s="10" t="str">
        <f>IF(InsertDataAtCellA2!AA99="","",InsertDataAtCellA2!AA99)</f>
        <v/>
      </c>
      <c r="AA99" s="10" t="str">
        <f>IF(InsertDataAtCellA2!AB99="","",InsertDataAtCellA2!AB99)</f>
        <v/>
      </c>
      <c r="AB99" s="10" t="str">
        <f>IF(InsertDataAtCellA2!AC99="","",InsertDataAtCellA2!AC99)</f>
        <v/>
      </c>
      <c r="AC99" s="10" t="str">
        <f>IF(InsertDataAtCellA2!AD99="","",InsertDataAtCellA2!AD99)</f>
        <v/>
      </c>
      <c r="AD99" s="10" t="str">
        <f>IF(InsertDataAtCellA2!AE99="","",InsertDataAtCellA2!AE99)</f>
        <v/>
      </c>
      <c r="AE99" s="10" t="str">
        <f>IF(InsertDataAtCellA2!AF99="","",InsertDataAtCellA2!AF99)</f>
        <v/>
      </c>
      <c r="AF99" s="10" t="str">
        <f>IF(InsertDataAtCellA2!AG99="","",InsertDataAtCellA2!AG99)</f>
        <v/>
      </c>
    </row>
    <row r="100" spans="1:32" x14ac:dyDescent="0.35">
      <c r="A100" s="33">
        <f>IF(InsertDataAtCellA2!A100="","",InsertDataAtCellA2!A100)</f>
        <v>14</v>
      </c>
      <c r="B100" s="33" t="str">
        <f>IF(InsertDataAtCellA2!B100="","",InsertDataAtCellA2!B100)</f>
        <v>TaskstimOnset</v>
      </c>
      <c r="C100" s="33">
        <f>IF(InsertDataAtCellA2!C100="","",InsertDataAtCellA2!C100)</f>
        <v>38.022620000000003</v>
      </c>
      <c r="D100" s="33" t="str">
        <f>IF(InsertDataAtCellA2!D100="","",InsertDataAtCellA2!D100)</f>
        <v>showing</v>
      </c>
      <c r="E100" s="33" t="str">
        <f>IF(InsertDataAtCellA2!E100="","",InsertDataAtCellA2!E100)</f>
        <v>Task0 (UnityEngine.Material)</v>
      </c>
      <c r="F100" s="33" t="str">
        <f>IF(InsertDataAtCellA2!$W100="REAC",InsertDataAtCellA2!W100,(IF(InsertDataAtCellA2!$F100="REAC",InsertDataAtCellA2!F100,"")))</f>
        <v/>
      </c>
      <c r="G100" s="33" t="str">
        <f>IF(InsertDataAtCellA2!$W100="REAC",InsertDataAtCellA2!X100,(IF(InsertDataAtCellA2!$F100="REAC",InsertDataAtCellA2!G100,"")))</f>
        <v/>
      </c>
      <c r="H100" s="33" t="str">
        <f>IF(InsertDataAtCellA2!$W100="REAC",InsertDataAtCellA2!Y100,(IF(InsertDataAtCellA2!$F100="REAC",InsertDataAtCellA2!H100,"")))</f>
        <v/>
      </c>
      <c r="I100" s="33" t="str">
        <f>IF(InsertDataAtCellA2!$W100="REAC",InsertDataAtCellA2!Z100,(IF(InsertDataAtCellA2!$F100="REAC",InsertDataAtCellA2!I100,"")))</f>
        <v/>
      </c>
      <c r="J100" s="33" t="str">
        <f>IF(InsertDataAtCellA2!K100="","",InsertDataAtCellA2!K100)</f>
        <v/>
      </c>
      <c r="K100" s="33" t="str">
        <f>IF(InsertDataAtCellA2!L100="","",InsertDataAtCellA2!L100)</f>
        <v/>
      </c>
      <c r="L100" s="33" t="str">
        <f>IF(InsertDataAtCellA2!M100="","",InsertDataAtCellA2!M100)</f>
        <v/>
      </c>
      <c r="M100" s="33" t="str">
        <f>IF(InsertDataAtCellA2!N100="","",InsertDataAtCellA2!N100)</f>
        <v/>
      </c>
      <c r="N100" s="33" t="str">
        <f>IF(InsertDataAtCellA2!O100="","",InsertDataAtCellA2!O100)</f>
        <v/>
      </c>
      <c r="O100" s="33" t="str">
        <f>IF(InsertDataAtCellA2!P100="","",InsertDataAtCellA2!P100)</f>
        <v/>
      </c>
      <c r="P100" s="33" t="str">
        <f>IF(InsertDataAtCellA2!Q100="","",InsertDataAtCellA2!Q100)</f>
        <v/>
      </c>
      <c r="Q100" s="33" t="str">
        <f>IF(InsertDataAtCellA2!R100="","",InsertDataAtCellA2!R100)</f>
        <v/>
      </c>
      <c r="R100" s="33" t="str">
        <f>IF(InsertDataAtCellA2!S100="","",InsertDataAtCellA2!S100)</f>
        <v/>
      </c>
      <c r="S100" s="33" t="str">
        <f>IF(InsertDataAtCellA2!T100="","",InsertDataAtCellA2!T100)</f>
        <v/>
      </c>
      <c r="T100" s="33" t="str">
        <f>IF(InsertDataAtCellA2!U100="","",InsertDataAtCellA2!U100)</f>
        <v/>
      </c>
      <c r="U100" s="33" t="str">
        <f>IF(InsertDataAtCellA2!V100="","",InsertDataAtCellA2!V100)</f>
        <v/>
      </c>
      <c r="V100" s="33" t="str">
        <f>IF(InsertDataAtCellA2!W100="","",InsertDataAtCellA2!W100)</f>
        <v/>
      </c>
      <c r="W100" s="33" t="str">
        <f>IF(InsertDataAtCellA2!X100="","",InsertDataAtCellA2!X100)</f>
        <v/>
      </c>
      <c r="X100" s="33" t="str">
        <f>IF(InsertDataAtCellA2!Y100="","",InsertDataAtCellA2!Y100)</f>
        <v/>
      </c>
      <c r="Y100" s="33" t="str">
        <f>IF(InsertDataAtCellA2!Z100="","",InsertDataAtCellA2!Z100)</f>
        <v/>
      </c>
      <c r="Z100" s="33" t="str">
        <f>IF(InsertDataAtCellA2!AA100="","",InsertDataAtCellA2!AA100)</f>
        <v/>
      </c>
      <c r="AA100" s="33" t="str">
        <f>IF(InsertDataAtCellA2!AB100="","",InsertDataAtCellA2!AB100)</f>
        <v/>
      </c>
      <c r="AB100" s="33" t="str">
        <f>IF(InsertDataAtCellA2!AC100="","",InsertDataAtCellA2!AC100)</f>
        <v/>
      </c>
      <c r="AC100" s="33" t="str">
        <f>IF(InsertDataAtCellA2!AD100="","",InsertDataAtCellA2!AD100)</f>
        <v/>
      </c>
      <c r="AD100" s="33" t="str">
        <f>IF(InsertDataAtCellA2!AE100="","",InsertDataAtCellA2!AE100)</f>
        <v/>
      </c>
      <c r="AE100" s="33" t="str">
        <f>IF(InsertDataAtCellA2!AF100="","",InsertDataAtCellA2!AF100)</f>
        <v/>
      </c>
      <c r="AF100" s="33" t="str">
        <f>IF(InsertDataAtCellA2!AG100="","",InsertDataAtCellA2!AG100)</f>
        <v/>
      </c>
    </row>
    <row r="101" spans="1:32" x14ac:dyDescent="0.35">
      <c r="A101" s="10">
        <f>IF(InsertDataAtCellA2!A101="","",InsertDataAtCellA2!A101)</f>
        <v>14</v>
      </c>
      <c r="B101" s="10" t="str">
        <f>IF(InsertDataAtCellA2!B101="","",InsertDataAtCellA2!B101)</f>
        <v>TaskstimOnset</v>
      </c>
      <c r="C101" s="10">
        <f>IF(InsertDataAtCellA2!C101="","",InsertDataAtCellA2!C101)</f>
        <v>38.022620000000003</v>
      </c>
      <c r="D101" s="10" t="str">
        <f>IF(InsertDataAtCellA2!D101="","",InsertDataAtCellA2!D101)</f>
        <v>showing</v>
      </c>
      <c r="E101" s="10" t="str">
        <f>IF(InsertDataAtCellA2!E101="","",InsertDataAtCellA2!E101)</f>
        <v>Task0 (UnityEngine.Material)</v>
      </c>
      <c r="F101" s="10" t="str">
        <f>IF(InsertDataAtCellA2!$W101="REAC",InsertDataAtCellA2!W101,(IF(InsertDataAtCellA2!$F101="REAC",InsertDataAtCellA2!F101,"")))</f>
        <v/>
      </c>
      <c r="G101" s="10" t="str">
        <f>IF(InsertDataAtCellA2!$W101="REAC",InsertDataAtCellA2!X101,(IF(InsertDataAtCellA2!$F101="REAC",InsertDataAtCellA2!G101,"")))</f>
        <v/>
      </c>
      <c r="H101" s="10" t="str">
        <f>IF(InsertDataAtCellA2!$W101="REAC",InsertDataAtCellA2!Y101,(IF(InsertDataAtCellA2!$F101="REAC",InsertDataAtCellA2!H101,"")))</f>
        <v/>
      </c>
      <c r="I101" s="10" t="str">
        <f>IF(InsertDataAtCellA2!$W101="REAC",InsertDataAtCellA2!Z101,(IF(InsertDataAtCellA2!$F101="REAC",InsertDataAtCellA2!I101,"")))</f>
        <v/>
      </c>
      <c r="J101" s="10" t="str">
        <f>IF(InsertDataAtCellA2!K101="","",InsertDataAtCellA2!K101)</f>
        <v/>
      </c>
      <c r="K101" s="10" t="str">
        <f>IF(InsertDataAtCellA2!L101="","",InsertDataAtCellA2!L101)</f>
        <v/>
      </c>
      <c r="L101" s="10" t="str">
        <f>IF(InsertDataAtCellA2!M101="","",InsertDataAtCellA2!M101)</f>
        <v/>
      </c>
      <c r="M101" s="10" t="str">
        <f>IF(InsertDataAtCellA2!N101="","",InsertDataAtCellA2!N101)</f>
        <v/>
      </c>
      <c r="N101" s="10" t="str">
        <f>IF(InsertDataAtCellA2!O101="","",InsertDataAtCellA2!O101)</f>
        <v/>
      </c>
      <c r="O101" s="10" t="str">
        <f>IF(InsertDataAtCellA2!P101="","",InsertDataAtCellA2!P101)</f>
        <v/>
      </c>
      <c r="P101" s="10" t="str">
        <f>IF(InsertDataAtCellA2!Q101="","",InsertDataAtCellA2!Q101)</f>
        <v/>
      </c>
      <c r="Q101" s="10" t="str">
        <f>IF(InsertDataAtCellA2!R101="","",InsertDataAtCellA2!R101)</f>
        <v/>
      </c>
      <c r="R101" s="10" t="str">
        <f>IF(InsertDataAtCellA2!S101="","",InsertDataAtCellA2!S101)</f>
        <v/>
      </c>
      <c r="S101" s="10" t="str">
        <f>IF(InsertDataAtCellA2!T101="","",InsertDataAtCellA2!T101)</f>
        <v/>
      </c>
      <c r="T101" s="10" t="str">
        <f>IF(InsertDataAtCellA2!U101="","",InsertDataAtCellA2!U101)</f>
        <v/>
      </c>
      <c r="U101" s="10" t="str">
        <f>IF(InsertDataAtCellA2!V101="","",InsertDataAtCellA2!V101)</f>
        <v/>
      </c>
      <c r="V101" s="10" t="str">
        <f>IF(InsertDataAtCellA2!W101="","",InsertDataAtCellA2!W101)</f>
        <v/>
      </c>
      <c r="W101" s="10" t="str">
        <f>IF(InsertDataAtCellA2!X101="","",InsertDataAtCellA2!X101)</f>
        <v/>
      </c>
      <c r="X101" s="10" t="str">
        <f>IF(InsertDataAtCellA2!Y101="","",InsertDataAtCellA2!Y101)</f>
        <v/>
      </c>
      <c r="Y101" s="10" t="str">
        <f>IF(InsertDataAtCellA2!Z101="","",InsertDataAtCellA2!Z101)</f>
        <v/>
      </c>
      <c r="Z101" s="10" t="str">
        <f>IF(InsertDataAtCellA2!AA101="","",InsertDataAtCellA2!AA101)</f>
        <v/>
      </c>
      <c r="AA101" s="10" t="str">
        <f>IF(InsertDataAtCellA2!AB101="","",InsertDataAtCellA2!AB101)</f>
        <v/>
      </c>
      <c r="AB101" s="10" t="str">
        <f>IF(InsertDataAtCellA2!AC101="","",InsertDataAtCellA2!AC101)</f>
        <v/>
      </c>
      <c r="AC101" s="10" t="str">
        <f>IF(InsertDataAtCellA2!AD101="","",InsertDataAtCellA2!AD101)</f>
        <v/>
      </c>
      <c r="AD101" s="10" t="str">
        <f>IF(InsertDataAtCellA2!AE101="","",InsertDataAtCellA2!AE101)</f>
        <v/>
      </c>
      <c r="AE101" s="10" t="str">
        <f>IF(InsertDataAtCellA2!AF101="","",InsertDataAtCellA2!AF101)</f>
        <v/>
      </c>
      <c r="AF101" s="10" t="str">
        <f>IF(InsertDataAtCellA2!AG101="","",InsertDataAtCellA2!AG101)</f>
        <v/>
      </c>
    </row>
    <row r="102" spans="1:32" x14ac:dyDescent="0.35">
      <c r="A102" s="33">
        <f>IF(InsertDataAtCellA2!A102="","",InsertDataAtCellA2!A102)</f>
        <v>14</v>
      </c>
      <c r="B102" s="33" t="str">
        <f>IF(InsertDataAtCellA2!B102="","",InsertDataAtCellA2!B102)</f>
        <v>Got Task A1 at</v>
      </c>
      <c r="C102" s="33">
        <f>IF(InsertDataAtCellA2!C102="","",InsertDataAtCellA2!C102)</f>
        <v>39.031480000000002</v>
      </c>
      <c r="D102" s="33" t="str">
        <f>IF(InsertDataAtCellA2!D102="","",InsertDataAtCellA2!D102)</f>
        <v>showing</v>
      </c>
      <c r="E102" s="33" t="str">
        <f>IF(InsertDataAtCellA2!E102="","",InsertDataAtCellA2!E102)</f>
        <v>TaskA (UnityEngine.Material)</v>
      </c>
      <c r="F102" s="33" t="str">
        <f>IF(InsertDataAtCellA2!$W102="REAC",InsertDataAtCellA2!W102,(IF(InsertDataAtCellA2!$F102="REAC",InsertDataAtCellA2!F102,"")))</f>
        <v/>
      </c>
      <c r="G102" s="33" t="str">
        <f>IF(InsertDataAtCellA2!$W102="REAC",InsertDataAtCellA2!X102,(IF(InsertDataAtCellA2!$F102="REAC",InsertDataAtCellA2!G102,"")))</f>
        <v/>
      </c>
      <c r="H102" s="33" t="str">
        <f>IF(InsertDataAtCellA2!$W102="REAC",InsertDataAtCellA2!Y102,(IF(InsertDataAtCellA2!$F102="REAC",InsertDataAtCellA2!H102,"")))</f>
        <v/>
      </c>
      <c r="I102" s="33" t="str">
        <f>IF(InsertDataAtCellA2!$W102="REAC",InsertDataAtCellA2!Z102,(IF(InsertDataAtCellA2!$F102="REAC",InsertDataAtCellA2!I102,"")))</f>
        <v/>
      </c>
      <c r="J102" s="33" t="str">
        <f>IF(InsertDataAtCellA2!K102="","",InsertDataAtCellA2!K102)</f>
        <v/>
      </c>
      <c r="K102" s="33" t="str">
        <f>IF(InsertDataAtCellA2!L102="","",InsertDataAtCellA2!L102)</f>
        <v/>
      </c>
      <c r="L102" s="33" t="str">
        <f>IF(InsertDataAtCellA2!M102="","",InsertDataAtCellA2!M102)</f>
        <v/>
      </c>
      <c r="M102" s="33" t="str">
        <f>IF(InsertDataAtCellA2!N102="","",InsertDataAtCellA2!N102)</f>
        <v/>
      </c>
      <c r="N102" s="33" t="str">
        <f>IF(InsertDataAtCellA2!O102="","",InsertDataAtCellA2!O102)</f>
        <v/>
      </c>
      <c r="O102" s="33" t="str">
        <f>IF(InsertDataAtCellA2!P102="","",InsertDataAtCellA2!P102)</f>
        <v/>
      </c>
      <c r="P102" s="33" t="str">
        <f>IF(InsertDataAtCellA2!Q102="","",InsertDataAtCellA2!Q102)</f>
        <v/>
      </c>
      <c r="Q102" s="33" t="str">
        <f>IF(InsertDataAtCellA2!R102="","",InsertDataAtCellA2!R102)</f>
        <v/>
      </c>
      <c r="R102" s="33" t="str">
        <f>IF(InsertDataAtCellA2!S102="","",InsertDataAtCellA2!S102)</f>
        <v/>
      </c>
      <c r="S102" s="33" t="str">
        <f>IF(InsertDataAtCellA2!T102="","",InsertDataAtCellA2!T102)</f>
        <v/>
      </c>
      <c r="T102" s="33" t="str">
        <f>IF(InsertDataAtCellA2!U102="","",InsertDataAtCellA2!U102)</f>
        <v/>
      </c>
      <c r="U102" s="33" t="str">
        <f>IF(InsertDataAtCellA2!V102="","",InsertDataAtCellA2!V102)</f>
        <v/>
      </c>
      <c r="V102" s="33" t="str">
        <f>IF(InsertDataAtCellA2!W102="","",InsertDataAtCellA2!W102)</f>
        <v/>
      </c>
      <c r="W102" s="33" t="str">
        <f>IF(InsertDataAtCellA2!X102="","",InsertDataAtCellA2!X102)</f>
        <v/>
      </c>
      <c r="X102" s="33" t="str">
        <f>IF(InsertDataAtCellA2!Y102="","",InsertDataAtCellA2!Y102)</f>
        <v/>
      </c>
      <c r="Y102" s="33" t="str">
        <f>IF(InsertDataAtCellA2!Z102="","",InsertDataAtCellA2!Z102)</f>
        <v/>
      </c>
      <c r="Z102" s="33" t="str">
        <f>IF(InsertDataAtCellA2!AA102="","",InsertDataAtCellA2!AA102)</f>
        <v/>
      </c>
      <c r="AA102" s="33" t="str">
        <f>IF(InsertDataAtCellA2!AB102="","",InsertDataAtCellA2!AB102)</f>
        <v/>
      </c>
      <c r="AB102" s="33" t="str">
        <f>IF(InsertDataAtCellA2!AC102="","",InsertDataAtCellA2!AC102)</f>
        <v/>
      </c>
      <c r="AC102" s="33" t="str">
        <f>IF(InsertDataAtCellA2!AD102="","",InsertDataAtCellA2!AD102)</f>
        <v/>
      </c>
      <c r="AD102" s="33" t="str">
        <f>IF(InsertDataAtCellA2!AE102="","",InsertDataAtCellA2!AE102)</f>
        <v/>
      </c>
      <c r="AE102" s="33" t="str">
        <f>IF(InsertDataAtCellA2!AF102="","",InsertDataAtCellA2!AF102)</f>
        <v/>
      </c>
      <c r="AF102" s="33" t="str">
        <f>IF(InsertDataAtCellA2!AG102="","",InsertDataAtCellA2!AG102)</f>
        <v/>
      </c>
    </row>
    <row r="103" spans="1:32" x14ac:dyDescent="0.35">
      <c r="A103" s="10">
        <f>IF(InsertDataAtCellA2!A103="","",InsertDataAtCellA2!A103)</f>
        <v>14</v>
      </c>
      <c r="B103" s="10" t="str">
        <f>IF(InsertDataAtCellA2!B103="","",InsertDataAtCellA2!B103)</f>
        <v>TaskstimOffset</v>
      </c>
      <c r="C103" s="10">
        <f>IF(InsertDataAtCellA2!C103="","",InsertDataAtCellA2!C103)</f>
        <v>39.031480000000002</v>
      </c>
      <c r="D103" s="10" t="str">
        <f>IF(InsertDataAtCellA2!D103="","",InsertDataAtCellA2!D103)</f>
        <v>showing</v>
      </c>
      <c r="E103" s="10" t="str">
        <f>IF(InsertDataAtCellA2!E103="","",InsertDataAtCellA2!E103)</f>
        <v>TaskA (UnityEngine.Material)</v>
      </c>
      <c r="F103" s="10" t="str">
        <f>IF(InsertDataAtCellA2!$W103="REAC",InsertDataAtCellA2!W103,(IF(InsertDataAtCellA2!$F103="REAC",InsertDataAtCellA2!F103,"")))</f>
        <v/>
      </c>
      <c r="G103" s="10" t="str">
        <f>IF(InsertDataAtCellA2!$W103="REAC",InsertDataAtCellA2!X103,(IF(InsertDataAtCellA2!$F103="REAC",InsertDataAtCellA2!G103,"")))</f>
        <v/>
      </c>
      <c r="H103" s="10" t="str">
        <f>IF(InsertDataAtCellA2!$W103="REAC",InsertDataAtCellA2!Y103,(IF(InsertDataAtCellA2!$F103="REAC",InsertDataAtCellA2!H103,"")))</f>
        <v/>
      </c>
      <c r="I103" s="10" t="str">
        <f>IF(InsertDataAtCellA2!$W103="REAC",InsertDataAtCellA2!Z103,(IF(InsertDataAtCellA2!$F103="REAC",InsertDataAtCellA2!I103,"")))</f>
        <v/>
      </c>
      <c r="J103" s="10" t="str">
        <f>IF(InsertDataAtCellA2!K103="","",InsertDataAtCellA2!K103)</f>
        <v/>
      </c>
      <c r="K103" s="10" t="str">
        <f>IF(InsertDataAtCellA2!L103="","",InsertDataAtCellA2!L103)</f>
        <v/>
      </c>
      <c r="L103" s="10" t="str">
        <f>IF(InsertDataAtCellA2!M103="","",InsertDataAtCellA2!M103)</f>
        <v/>
      </c>
      <c r="M103" s="10" t="str">
        <f>IF(InsertDataAtCellA2!N103="","",InsertDataAtCellA2!N103)</f>
        <v/>
      </c>
      <c r="N103" s="10" t="str">
        <f>IF(InsertDataAtCellA2!O103="","",InsertDataAtCellA2!O103)</f>
        <v/>
      </c>
      <c r="O103" s="10" t="str">
        <f>IF(InsertDataAtCellA2!P103="","",InsertDataAtCellA2!P103)</f>
        <v/>
      </c>
      <c r="P103" s="10" t="str">
        <f>IF(InsertDataAtCellA2!Q103="","",InsertDataAtCellA2!Q103)</f>
        <v/>
      </c>
      <c r="Q103" s="10" t="str">
        <f>IF(InsertDataAtCellA2!R103="","",InsertDataAtCellA2!R103)</f>
        <v/>
      </c>
      <c r="R103" s="10" t="str">
        <f>IF(InsertDataAtCellA2!S103="","",InsertDataAtCellA2!S103)</f>
        <v/>
      </c>
      <c r="S103" s="10" t="str">
        <f>IF(InsertDataAtCellA2!T103="","",InsertDataAtCellA2!T103)</f>
        <v/>
      </c>
      <c r="T103" s="10" t="str">
        <f>IF(InsertDataAtCellA2!U103="","",InsertDataAtCellA2!U103)</f>
        <v/>
      </c>
      <c r="U103" s="10" t="str">
        <f>IF(InsertDataAtCellA2!V103="","",InsertDataAtCellA2!V103)</f>
        <v/>
      </c>
      <c r="V103" s="10" t="str">
        <f>IF(InsertDataAtCellA2!W103="","",InsertDataAtCellA2!W103)</f>
        <v/>
      </c>
      <c r="W103" s="10" t="str">
        <f>IF(InsertDataAtCellA2!X103="","",InsertDataAtCellA2!X103)</f>
        <v/>
      </c>
      <c r="X103" s="10" t="str">
        <f>IF(InsertDataAtCellA2!Y103="","",InsertDataAtCellA2!Y103)</f>
        <v/>
      </c>
      <c r="Y103" s="10" t="str">
        <f>IF(InsertDataAtCellA2!Z103="","",InsertDataAtCellA2!Z103)</f>
        <v/>
      </c>
      <c r="Z103" s="10" t="str">
        <f>IF(InsertDataAtCellA2!AA103="","",InsertDataAtCellA2!AA103)</f>
        <v/>
      </c>
      <c r="AA103" s="10" t="str">
        <f>IF(InsertDataAtCellA2!AB103="","",InsertDataAtCellA2!AB103)</f>
        <v/>
      </c>
      <c r="AB103" s="10" t="str">
        <f>IF(InsertDataAtCellA2!AC103="","",InsertDataAtCellA2!AC103)</f>
        <v/>
      </c>
      <c r="AC103" s="10" t="str">
        <f>IF(InsertDataAtCellA2!AD103="","",InsertDataAtCellA2!AD103)</f>
        <v/>
      </c>
      <c r="AD103" s="10" t="str">
        <f>IF(InsertDataAtCellA2!AE103="","",InsertDataAtCellA2!AE103)</f>
        <v/>
      </c>
      <c r="AE103" s="10" t="str">
        <f>IF(InsertDataAtCellA2!AF103="","",InsertDataAtCellA2!AF103)</f>
        <v/>
      </c>
      <c r="AF103" s="10" t="str">
        <f>IF(InsertDataAtCellA2!AG103="","",InsertDataAtCellA2!AG103)</f>
        <v/>
      </c>
    </row>
    <row r="104" spans="1:32" x14ac:dyDescent="0.35">
      <c r="A104" s="33">
        <f>IF(InsertDataAtCellA2!A104="","",InsertDataAtCellA2!A104)</f>
        <v>14</v>
      </c>
      <c r="B104" s="33" t="str">
        <f>IF(InsertDataAtCellA2!B104="","",InsertDataAtCellA2!B104)</f>
        <v>TaskstimOffset</v>
      </c>
      <c r="C104" s="33">
        <f>IF(InsertDataAtCellA2!C104="","",InsertDataAtCellA2!C104)</f>
        <v>39.031480000000002</v>
      </c>
      <c r="D104" s="33" t="str">
        <f>IF(InsertDataAtCellA2!D104="","",InsertDataAtCellA2!D104)</f>
        <v>showing</v>
      </c>
      <c r="E104" s="33" t="str">
        <f>IF(InsertDataAtCellA2!E104="","",InsertDataAtCellA2!E104)</f>
        <v>TaskA (UnityEngine.Material)</v>
      </c>
      <c r="F104" s="33" t="str">
        <f>IF(InsertDataAtCellA2!$W104="REAC",InsertDataAtCellA2!W104,(IF(InsertDataAtCellA2!$F104="REAC",InsertDataAtCellA2!F104,"")))</f>
        <v/>
      </c>
      <c r="G104" s="33" t="str">
        <f>IF(InsertDataAtCellA2!$W104="REAC",InsertDataAtCellA2!X104,(IF(InsertDataAtCellA2!$F104="REAC",InsertDataAtCellA2!G104,"")))</f>
        <v/>
      </c>
      <c r="H104" s="33" t="str">
        <f>IF(InsertDataAtCellA2!$W104="REAC",InsertDataAtCellA2!Y104,(IF(InsertDataAtCellA2!$F104="REAC",InsertDataAtCellA2!H104,"")))</f>
        <v/>
      </c>
      <c r="I104" s="33" t="str">
        <f>IF(InsertDataAtCellA2!$W104="REAC",InsertDataAtCellA2!Z104,(IF(InsertDataAtCellA2!$F104="REAC",InsertDataAtCellA2!I104,"")))</f>
        <v/>
      </c>
      <c r="J104" s="33" t="str">
        <f>IF(InsertDataAtCellA2!K104="","",InsertDataAtCellA2!K104)</f>
        <v/>
      </c>
      <c r="K104" s="33" t="str">
        <f>IF(InsertDataAtCellA2!L104="","",InsertDataAtCellA2!L104)</f>
        <v/>
      </c>
      <c r="L104" s="33" t="str">
        <f>IF(InsertDataAtCellA2!M104="","",InsertDataAtCellA2!M104)</f>
        <v/>
      </c>
      <c r="M104" s="33" t="str">
        <f>IF(InsertDataAtCellA2!N104="","",InsertDataAtCellA2!N104)</f>
        <v/>
      </c>
      <c r="N104" s="33" t="str">
        <f>IF(InsertDataAtCellA2!O104="","",InsertDataAtCellA2!O104)</f>
        <v/>
      </c>
      <c r="O104" s="33" t="str">
        <f>IF(InsertDataAtCellA2!P104="","",InsertDataAtCellA2!P104)</f>
        <v/>
      </c>
      <c r="P104" s="33" t="str">
        <f>IF(InsertDataAtCellA2!Q104="","",InsertDataAtCellA2!Q104)</f>
        <v/>
      </c>
      <c r="Q104" s="33" t="str">
        <f>IF(InsertDataAtCellA2!R104="","",InsertDataAtCellA2!R104)</f>
        <v/>
      </c>
      <c r="R104" s="33" t="str">
        <f>IF(InsertDataAtCellA2!S104="","",InsertDataAtCellA2!S104)</f>
        <v/>
      </c>
      <c r="S104" s="33" t="str">
        <f>IF(InsertDataAtCellA2!T104="","",InsertDataAtCellA2!T104)</f>
        <v/>
      </c>
      <c r="T104" s="33" t="str">
        <f>IF(InsertDataAtCellA2!U104="","",InsertDataAtCellA2!U104)</f>
        <v/>
      </c>
      <c r="U104" s="33" t="str">
        <f>IF(InsertDataAtCellA2!V104="","",InsertDataAtCellA2!V104)</f>
        <v/>
      </c>
      <c r="V104" s="33" t="str">
        <f>IF(InsertDataAtCellA2!W104="","",InsertDataAtCellA2!W104)</f>
        <v/>
      </c>
      <c r="W104" s="33" t="str">
        <f>IF(InsertDataAtCellA2!X104="","",InsertDataAtCellA2!X104)</f>
        <v/>
      </c>
      <c r="X104" s="33" t="str">
        <f>IF(InsertDataAtCellA2!Y104="","",InsertDataAtCellA2!Y104)</f>
        <v/>
      </c>
      <c r="Y104" s="33" t="str">
        <f>IF(InsertDataAtCellA2!Z104="","",InsertDataAtCellA2!Z104)</f>
        <v/>
      </c>
      <c r="Z104" s="33" t="str">
        <f>IF(InsertDataAtCellA2!AA104="","",InsertDataAtCellA2!AA104)</f>
        <v/>
      </c>
      <c r="AA104" s="33" t="str">
        <f>IF(InsertDataAtCellA2!AB104="","",InsertDataAtCellA2!AB104)</f>
        <v/>
      </c>
      <c r="AB104" s="33" t="str">
        <f>IF(InsertDataAtCellA2!AC104="","",InsertDataAtCellA2!AC104)</f>
        <v/>
      </c>
      <c r="AC104" s="33" t="str">
        <f>IF(InsertDataAtCellA2!AD104="","",InsertDataAtCellA2!AD104)</f>
        <v/>
      </c>
      <c r="AD104" s="33" t="str">
        <f>IF(InsertDataAtCellA2!AE104="","",InsertDataAtCellA2!AE104)</f>
        <v/>
      </c>
      <c r="AE104" s="33" t="str">
        <f>IF(InsertDataAtCellA2!AF104="","",InsertDataAtCellA2!AF104)</f>
        <v/>
      </c>
      <c r="AF104" s="33" t="str">
        <f>IF(InsertDataAtCellA2!AG104="","",InsertDataAtCellA2!AG104)</f>
        <v/>
      </c>
    </row>
    <row r="105" spans="1:32" x14ac:dyDescent="0.35">
      <c r="A105" s="10">
        <f>IF(InsertDataAtCellA2!A105="","",InsertDataAtCellA2!A105)</f>
        <v>15</v>
      </c>
      <c r="B105" s="10" t="str">
        <f>IF(InsertDataAtCellA2!B105="","",InsertDataAtCellA2!B105)</f>
        <v xml:space="preserve">Got Task 0 at </v>
      </c>
      <c r="C105" s="10">
        <f>IF(InsertDataAtCellA2!C105="","",InsertDataAtCellA2!C105)</f>
        <v>40.052160000000001</v>
      </c>
      <c r="D105" s="10" t="str">
        <f>IF(InsertDataAtCellA2!D105="","",InsertDataAtCellA2!D105)</f>
        <v>showing</v>
      </c>
      <c r="E105" s="10" t="str">
        <f>IF(InsertDataAtCellA2!E105="","",InsertDataAtCellA2!E105)</f>
        <v>Task0 (UnityEngine.Material)</v>
      </c>
      <c r="F105" s="10" t="str">
        <f>IF(InsertDataAtCellA2!$W105="REAC",InsertDataAtCellA2!W105,(IF(InsertDataAtCellA2!$F105="REAC",InsertDataAtCellA2!F105,"")))</f>
        <v/>
      </c>
      <c r="G105" s="10" t="str">
        <f>IF(InsertDataAtCellA2!$W105="REAC",InsertDataAtCellA2!X105,(IF(InsertDataAtCellA2!$F105="REAC",InsertDataAtCellA2!G105,"")))</f>
        <v/>
      </c>
      <c r="H105" s="10" t="str">
        <f>IF(InsertDataAtCellA2!$W105="REAC",InsertDataAtCellA2!Y105,(IF(InsertDataAtCellA2!$F105="REAC",InsertDataAtCellA2!H105,"")))</f>
        <v/>
      </c>
      <c r="I105" s="10" t="str">
        <f>IF(InsertDataAtCellA2!$W105="REAC",InsertDataAtCellA2!Z105,(IF(InsertDataAtCellA2!$F105="REAC",InsertDataAtCellA2!I105,"")))</f>
        <v/>
      </c>
      <c r="J105" s="10" t="str">
        <f>IF(InsertDataAtCellA2!K105="","",InsertDataAtCellA2!K105)</f>
        <v/>
      </c>
      <c r="K105" s="10" t="str">
        <f>IF(InsertDataAtCellA2!L105="","",InsertDataAtCellA2!L105)</f>
        <v/>
      </c>
      <c r="L105" s="10" t="str">
        <f>IF(InsertDataAtCellA2!M105="","",InsertDataAtCellA2!M105)</f>
        <v/>
      </c>
      <c r="M105" s="10" t="str">
        <f>IF(InsertDataAtCellA2!N105="","",InsertDataAtCellA2!N105)</f>
        <v/>
      </c>
      <c r="N105" s="10" t="str">
        <f>IF(InsertDataAtCellA2!O105="","",InsertDataAtCellA2!O105)</f>
        <v/>
      </c>
      <c r="O105" s="10" t="str">
        <f>IF(InsertDataAtCellA2!P105="","",InsertDataAtCellA2!P105)</f>
        <v/>
      </c>
      <c r="P105" s="10" t="str">
        <f>IF(InsertDataAtCellA2!Q105="","",InsertDataAtCellA2!Q105)</f>
        <v/>
      </c>
      <c r="Q105" s="10" t="str">
        <f>IF(InsertDataAtCellA2!R105="","",InsertDataAtCellA2!R105)</f>
        <v/>
      </c>
      <c r="R105" s="10" t="str">
        <f>IF(InsertDataAtCellA2!S105="","",InsertDataAtCellA2!S105)</f>
        <v/>
      </c>
      <c r="S105" s="10" t="str">
        <f>IF(InsertDataAtCellA2!T105="","",InsertDataAtCellA2!T105)</f>
        <v/>
      </c>
      <c r="T105" s="10" t="str">
        <f>IF(InsertDataAtCellA2!U105="","",InsertDataAtCellA2!U105)</f>
        <v/>
      </c>
      <c r="U105" s="10" t="str">
        <f>IF(InsertDataAtCellA2!V105="","",InsertDataAtCellA2!V105)</f>
        <v/>
      </c>
      <c r="V105" s="10" t="str">
        <f>IF(InsertDataAtCellA2!W105="","",InsertDataAtCellA2!W105)</f>
        <v/>
      </c>
      <c r="W105" s="10" t="str">
        <f>IF(InsertDataAtCellA2!X105="","",InsertDataAtCellA2!X105)</f>
        <v/>
      </c>
      <c r="X105" s="10" t="str">
        <f>IF(InsertDataAtCellA2!Y105="","",InsertDataAtCellA2!Y105)</f>
        <v/>
      </c>
      <c r="Y105" s="10" t="str">
        <f>IF(InsertDataAtCellA2!Z105="","",InsertDataAtCellA2!Z105)</f>
        <v/>
      </c>
      <c r="Z105" s="10" t="str">
        <f>IF(InsertDataAtCellA2!AA105="","",InsertDataAtCellA2!AA105)</f>
        <v/>
      </c>
      <c r="AA105" s="10" t="str">
        <f>IF(InsertDataAtCellA2!AB105="","",InsertDataAtCellA2!AB105)</f>
        <v/>
      </c>
      <c r="AB105" s="10" t="str">
        <f>IF(InsertDataAtCellA2!AC105="","",InsertDataAtCellA2!AC105)</f>
        <v/>
      </c>
      <c r="AC105" s="10" t="str">
        <f>IF(InsertDataAtCellA2!AD105="","",InsertDataAtCellA2!AD105)</f>
        <v/>
      </c>
      <c r="AD105" s="10" t="str">
        <f>IF(InsertDataAtCellA2!AE105="","",InsertDataAtCellA2!AE105)</f>
        <v/>
      </c>
      <c r="AE105" s="10" t="str">
        <f>IF(InsertDataAtCellA2!AF105="","",InsertDataAtCellA2!AF105)</f>
        <v/>
      </c>
      <c r="AF105" s="10" t="str">
        <f>IF(InsertDataAtCellA2!AG105="","",InsertDataAtCellA2!AG105)</f>
        <v/>
      </c>
    </row>
    <row r="106" spans="1:32" x14ac:dyDescent="0.35">
      <c r="A106" s="33">
        <f>IF(InsertDataAtCellA2!A106="","",InsertDataAtCellA2!A106)</f>
        <v>15</v>
      </c>
      <c r="B106" s="33" t="str">
        <f>IF(InsertDataAtCellA2!B106="","",InsertDataAtCellA2!B106)</f>
        <v>TaskstimOnset</v>
      </c>
      <c r="C106" s="33">
        <f>IF(InsertDataAtCellA2!C106="","",InsertDataAtCellA2!C106)</f>
        <v>40.052160000000001</v>
      </c>
      <c r="D106" s="33" t="str">
        <f>IF(InsertDataAtCellA2!D106="","",InsertDataAtCellA2!D106)</f>
        <v>showing</v>
      </c>
      <c r="E106" s="33" t="str">
        <f>IF(InsertDataAtCellA2!E106="","",InsertDataAtCellA2!E106)</f>
        <v>Task0 (UnityEngine.Material)</v>
      </c>
      <c r="F106" s="33" t="str">
        <f>IF(InsertDataAtCellA2!$W106="REAC",InsertDataAtCellA2!W106,(IF(InsertDataAtCellA2!$F106="REAC",InsertDataAtCellA2!F106,"")))</f>
        <v/>
      </c>
      <c r="G106" s="33" t="str">
        <f>IF(InsertDataAtCellA2!$W106="REAC",InsertDataAtCellA2!X106,(IF(InsertDataAtCellA2!$F106="REAC",InsertDataAtCellA2!G106,"")))</f>
        <v/>
      </c>
      <c r="H106" s="33" t="str">
        <f>IF(InsertDataAtCellA2!$W106="REAC",InsertDataAtCellA2!Y106,(IF(InsertDataAtCellA2!$F106="REAC",InsertDataAtCellA2!H106,"")))</f>
        <v/>
      </c>
      <c r="I106" s="33" t="str">
        <f>IF(InsertDataAtCellA2!$W106="REAC",InsertDataAtCellA2!Z106,(IF(InsertDataAtCellA2!$F106="REAC",InsertDataAtCellA2!I106,"")))</f>
        <v/>
      </c>
      <c r="J106" s="33" t="str">
        <f>IF(InsertDataAtCellA2!K106="","",InsertDataAtCellA2!K106)</f>
        <v/>
      </c>
      <c r="K106" s="33" t="str">
        <f>IF(InsertDataAtCellA2!L106="","",InsertDataAtCellA2!L106)</f>
        <v/>
      </c>
      <c r="L106" s="33" t="str">
        <f>IF(InsertDataAtCellA2!M106="","",InsertDataAtCellA2!M106)</f>
        <v/>
      </c>
      <c r="M106" s="33" t="str">
        <f>IF(InsertDataAtCellA2!N106="","",InsertDataAtCellA2!N106)</f>
        <v/>
      </c>
      <c r="N106" s="33" t="str">
        <f>IF(InsertDataAtCellA2!O106="","",InsertDataAtCellA2!O106)</f>
        <v/>
      </c>
      <c r="O106" s="33" t="str">
        <f>IF(InsertDataAtCellA2!P106="","",InsertDataAtCellA2!P106)</f>
        <v/>
      </c>
      <c r="P106" s="33" t="str">
        <f>IF(InsertDataAtCellA2!Q106="","",InsertDataAtCellA2!Q106)</f>
        <v/>
      </c>
      <c r="Q106" s="33" t="str">
        <f>IF(InsertDataAtCellA2!R106="","",InsertDataAtCellA2!R106)</f>
        <v/>
      </c>
      <c r="R106" s="33" t="str">
        <f>IF(InsertDataAtCellA2!S106="","",InsertDataAtCellA2!S106)</f>
        <v/>
      </c>
      <c r="S106" s="33" t="str">
        <f>IF(InsertDataAtCellA2!T106="","",InsertDataAtCellA2!T106)</f>
        <v/>
      </c>
      <c r="T106" s="33" t="str">
        <f>IF(InsertDataAtCellA2!U106="","",InsertDataAtCellA2!U106)</f>
        <v/>
      </c>
      <c r="U106" s="33" t="str">
        <f>IF(InsertDataAtCellA2!V106="","",InsertDataAtCellA2!V106)</f>
        <v/>
      </c>
      <c r="V106" s="33" t="str">
        <f>IF(InsertDataAtCellA2!W106="","",InsertDataAtCellA2!W106)</f>
        <v/>
      </c>
      <c r="W106" s="33" t="str">
        <f>IF(InsertDataAtCellA2!X106="","",InsertDataAtCellA2!X106)</f>
        <v/>
      </c>
      <c r="X106" s="33" t="str">
        <f>IF(InsertDataAtCellA2!Y106="","",InsertDataAtCellA2!Y106)</f>
        <v/>
      </c>
      <c r="Y106" s="33" t="str">
        <f>IF(InsertDataAtCellA2!Z106="","",InsertDataAtCellA2!Z106)</f>
        <v/>
      </c>
      <c r="Z106" s="33" t="str">
        <f>IF(InsertDataAtCellA2!AA106="","",InsertDataAtCellA2!AA106)</f>
        <v/>
      </c>
      <c r="AA106" s="33" t="str">
        <f>IF(InsertDataAtCellA2!AB106="","",InsertDataAtCellA2!AB106)</f>
        <v/>
      </c>
      <c r="AB106" s="33" t="str">
        <f>IF(InsertDataAtCellA2!AC106="","",InsertDataAtCellA2!AC106)</f>
        <v/>
      </c>
      <c r="AC106" s="33" t="str">
        <f>IF(InsertDataAtCellA2!AD106="","",InsertDataAtCellA2!AD106)</f>
        <v/>
      </c>
      <c r="AD106" s="33" t="str">
        <f>IF(InsertDataAtCellA2!AE106="","",InsertDataAtCellA2!AE106)</f>
        <v/>
      </c>
      <c r="AE106" s="33" t="str">
        <f>IF(InsertDataAtCellA2!AF106="","",InsertDataAtCellA2!AF106)</f>
        <v/>
      </c>
      <c r="AF106" s="33" t="str">
        <f>IF(InsertDataAtCellA2!AG106="","",InsertDataAtCellA2!AG106)</f>
        <v/>
      </c>
    </row>
    <row r="107" spans="1:32" x14ac:dyDescent="0.35">
      <c r="A107" s="10">
        <f>IF(InsertDataAtCellA2!A107="","",InsertDataAtCellA2!A107)</f>
        <v>15</v>
      </c>
      <c r="B107" s="10" t="str">
        <f>IF(InsertDataAtCellA2!B107="","",InsertDataAtCellA2!B107)</f>
        <v>TaskstimOnset</v>
      </c>
      <c r="C107" s="10">
        <f>IF(InsertDataAtCellA2!C107="","",InsertDataAtCellA2!C107)</f>
        <v>40.052160000000001</v>
      </c>
      <c r="D107" s="10" t="str">
        <f>IF(InsertDataAtCellA2!D107="","",InsertDataAtCellA2!D107)</f>
        <v>showing</v>
      </c>
      <c r="E107" s="10" t="str">
        <f>IF(InsertDataAtCellA2!E107="","",InsertDataAtCellA2!E107)</f>
        <v>Task0 (UnityEngine.Material)</v>
      </c>
      <c r="F107" s="10" t="str">
        <f>IF(InsertDataAtCellA2!$W107="REAC",InsertDataAtCellA2!W107,(IF(InsertDataAtCellA2!$F107="REAC",InsertDataAtCellA2!F107,"")))</f>
        <v/>
      </c>
      <c r="G107" s="10" t="str">
        <f>IF(InsertDataAtCellA2!$W107="REAC",InsertDataAtCellA2!X107,(IF(InsertDataAtCellA2!$F107="REAC",InsertDataAtCellA2!G107,"")))</f>
        <v/>
      </c>
      <c r="H107" s="10" t="str">
        <f>IF(InsertDataAtCellA2!$W107="REAC",InsertDataAtCellA2!Y107,(IF(InsertDataAtCellA2!$F107="REAC",InsertDataAtCellA2!H107,"")))</f>
        <v/>
      </c>
      <c r="I107" s="10" t="str">
        <f>IF(InsertDataAtCellA2!$W107="REAC",InsertDataAtCellA2!Z107,(IF(InsertDataAtCellA2!$F107="REAC",InsertDataAtCellA2!I107,"")))</f>
        <v/>
      </c>
      <c r="J107" s="10" t="str">
        <f>IF(InsertDataAtCellA2!K107="","",InsertDataAtCellA2!K107)</f>
        <v/>
      </c>
      <c r="K107" s="10" t="str">
        <f>IF(InsertDataAtCellA2!L107="","",InsertDataAtCellA2!L107)</f>
        <v>...</v>
      </c>
      <c r="L107" s="10" t="str">
        <f>IF(InsertDataAtCellA2!M107="","",InsertDataAtCellA2!M107)</f>
        <v/>
      </c>
      <c r="M107" s="10" t="str">
        <f>IF(InsertDataAtCellA2!N107="","",InsertDataAtCellA2!N107)</f>
        <v/>
      </c>
      <c r="N107" s="10" t="str">
        <f>IF(InsertDataAtCellA2!O107="","",InsertDataAtCellA2!O107)</f>
        <v/>
      </c>
      <c r="O107" s="10" t="str">
        <f>IF(InsertDataAtCellA2!P107="","",InsertDataAtCellA2!P107)</f>
        <v/>
      </c>
      <c r="P107" s="10" t="str">
        <f>IF(InsertDataAtCellA2!Q107="","",InsertDataAtCellA2!Q107)</f>
        <v/>
      </c>
      <c r="Q107" s="10" t="str">
        <f>IF(InsertDataAtCellA2!R107="","",InsertDataAtCellA2!R107)</f>
        <v>EMOS</v>
      </c>
      <c r="R107" s="10" t="str">
        <f>IF(InsertDataAtCellA2!S107="","",InsertDataAtCellA2!S107)</f>
        <v>MatStim</v>
      </c>
      <c r="S107" s="10">
        <f>IF(InsertDataAtCellA2!T107="","",InsertDataAtCellA2!T107)</f>
        <v>40.3658</v>
      </c>
      <c r="T107" s="10" t="str">
        <f>IF(InsertDataAtCellA2!U107="","",InsertDataAtCellA2!U107)</f>
        <v>BlTransp02 (UnityEngine.Material)</v>
      </c>
      <c r="U107" s="10" t="str">
        <f>IF(InsertDataAtCellA2!V107="","",InsertDataAtCellA2!V107)</f>
        <v/>
      </c>
      <c r="V107" s="10" t="str">
        <f>IF(InsertDataAtCellA2!W107="","",InsertDataAtCellA2!W107)</f>
        <v/>
      </c>
      <c r="W107" s="10" t="str">
        <f>IF(InsertDataAtCellA2!X107="","",InsertDataAtCellA2!X107)</f>
        <v/>
      </c>
      <c r="X107" s="10" t="str">
        <f>IF(InsertDataAtCellA2!Y107="","",InsertDataAtCellA2!Y107)</f>
        <v/>
      </c>
      <c r="Y107" s="10" t="str">
        <f>IF(InsertDataAtCellA2!Z107="","",InsertDataAtCellA2!Z107)</f>
        <v/>
      </c>
      <c r="Z107" s="10" t="str">
        <f>IF(InsertDataAtCellA2!AA107="","",InsertDataAtCellA2!AA107)</f>
        <v/>
      </c>
      <c r="AA107" s="10" t="str">
        <f>IF(InsertDataAtCellA2!AB107="","",InsertDataAtCellA2!AB107)</f>
        <v/>
      </c>
      <c r="AB107" s="10" t="str">
        <f>IF(InsertDataAtCellA2!AC107="","",InsertDataAtCellA2!AC107)</f>
        <v/>
      </c>
      <c r="AC107" s="10" t="str">
        <f>IF(InsertDataAtCellA2!AD107="","",InsertDataAtCellA2!AD107)</f>
        <v/>
      </c>
      <c r="AD107" s="10" t="str">
        <f>IF(InsertDataAtCellA2!AE107="","",InsertDataAtCellA2!AE107)</f>
        <v/>
      </c>
      <c r="AE107" s="10" t="str">
        <f>IF(InsertDataAtCellA2!AF107="","",InsertDataAtCellA2!AF107)</f>
        <v/>
      </c>
      <c r="AF107" s="10" t="str">
        <f>IF(InsertDataAtCellA2!AG107="","",InsertDataAtCellA2!AG107)</f>
        <v/>
      </c>
    </row>
    <row r="108" spans="1:32" x14ac:dyDescent="0.35">
      <c r="A108" s="33">
        <f>IF(InsertDataAtCellA2!A108="","",InsertDataAtCellA2!A108)</f>
        <v>15</v>
      </c>
      <c r="B108" s="33" t="str">
        <f>IF(InsertDataAtCellA2!B108="","",InsertDataAtCellA2!B108)</f>
        <v>Got Task B1 at</v>
      </c>
      <c r="C108" s="33">
        <f>IF(InsertDataAtCellA2!C108="","",InsertDataAtCellA2!C108)</f>
        <v>41.066659999999999</v>
      </c>
      <c r="D108" s="33" t="str">
        <f>IF(InsertDataAtCellA2!D108="","",InsertDataAtCellA2!D108)</f>
        <v>showing</v>
      </c>
      <c r="E108" s="33" t="str">
        <f>IF(InsertDataAtCellA2!E108="","",InsertDataAtCellA2!E108)</f>
        <v>TaskC (UnityEngine.Material)</v>
      </c>
      <c r="F108" s="33" t="str">
        <f>IF(InsertDataAtCellA2!$W108="REAC",InsertDataAtCellA2!W108,(IF(InsertDataAtCellA2!$F108="REAC",InsertDataAtCellA2!F108,"")))</f>
        <v/>
      </c>
      <c r="G108" s="33" t="str">
        <f>IF(InsertDataAtCellA2!$W108="REAC",InsertDataAtCellA2!X108,(IF(InsertDataAtCellA2!$F108="REAC",InsertDataAtCellA2!G108,"")))</f>
        <v/>
      </c>
      <c r="H108" s="33" t="str">
        <f>IF(InsertDataAtCellA2!$W108="REAC",InsertDataAtCellA2!Y108,(IF(InsertDataAtCellA2!$F108="REAC",InsertDataAtCellA2!H108,"")))</f>
        <v/>
      </c>
      <c r="I108" s="33" t="str">
        <f>IF(InsertDataAtCellA2!$W108="REAC",InsertDataAtCellA2!Z108,(IF(InsertDataAtCellA2!$F108="REAC",InsertDataAtCellA2!I108,"")))</f>
        <v/>
      </c>
      <c r="J108" s="33" t="str">
        <f>IF(InsertDataAtCellA2!K108="","",InsertDataAtCellA2!K108)</f>
        <v/>
      </c>
      <c r="K108" s="33" t="str">
        <f>IF(InsertDataAtCellA2!L108="","",InsertDataAtCellA2!L108)</f>
        <v/>
      </c>
      <c r="L108" s="33" t="str">
        <f>IF(InsertDataAtCellA2!M108="","",InsertDataAtCellA2!M108)</f>
        <v/>
      </c>
      <c r="M108" s="33" t="str">
        <f>IF(InsertDataAtCellA2!N108="","",InsertDataAtCellA2!N108)</f>
        <v/>
      </c>
      <c r="N108" s="33" t="str">
        <f>IF(InsertDataAtCellA2!O108="","",InsertDataAtCellA2!O108)</f>
        <v/>
      </c>
      <c r="O108" s="33" t="str">
        <f>IF(InsertDataAtCellA2!P108="","",InsertDataAtCellA2!P108)</f>
        <v/>
      </c>
      <c r="P108" s="33" t="str">
        <f>IF(InsertDataAtCellA2!Q108="","",InsertDataAtCellA2!Q108)</f>
        <v/>
      </c>
      <c r="Q108" s="33" t="str">
        <f>IF(InsertDataAtCellA2!R108="","",InsertDataAtCellA2!R108)</f>
        <v/>
      </c>
      <c r="R108" s="33" t="str">
        <f>IF(InsertDataAtCellA2!S108="","",InsertDataAtCellA2!S108)</f>
        <v/>
      </c>
      <c r="S108" s="33" t="str">
        <f>IF(InsertDataAtCellA2!T108="","",InsertDataAtCellA2!T108)</f>
        <v/>
      </c>
      <c r="T108" s="33" t="str">
        <f>IF(InsertDataAtCellA2!U108="","",InsertDataAtCellA2!U108)</f>
        <v/>
      </c>
      <c r="U108" s="33" t="str">
        <f>IF(InsertDataAtCellA2!V108="","",InsertDataAtCellA2!V108)</f>
        <v/>
      </c>
      <c r="V108" s="33" t="str">
        <f>IF(InsertDataAtCellA2!W108="","",InsertDataAtCellA2!W108)</f>
        <v/>
      </c>
      <c r="W108" s="33" t="str">
        <f>IF(InsertDataAtCellA2!X108="","",InsertDataAtCellA2!X108)</f>
        <v/>
      </c>
      <c r="X108" s="33" t="str">
        <f>IF(InsertDataAtCellA2!Y108="","",InsertDataAtCellA2!Y108)</f>
        <v/>
      </c>
      <c r="Y108" s="33" t="str">
        <f>IF(InsertDataAtCellA2!Z108="","",InsertDataAtCellA2!Z108)</f>
        <v/>
      </c>
      <c r="Z108" s="33" t="str">
        <f>IF(InsertDataAtCellA2!AA108="","",InsertDataAtCellA2!AA108)</f>
        <v/>
      </c>
      <c r="AA108" s="33" t="str">
        <f>IF(InsertDataAtCellA2!AB108="","",InsertDataAtCellA2!AB108)</f>
        <v/>
      </c>
      <c r="AB108" s="33" t="str">
        <f>IF(InsertDataAtCellA2!AC108="","",InsertDataAtCellA2!AC108)</f>
        <v/>
      </c>
      <c r="AC108" s="33" t="str">
        <f>IF(InsertDataAtCellA2!AD108="","",InsertDataAtCellA2!AD108)</f>
        <v/>
      </c>
      <c r="AD108" s="33" t="str">
        <f>IF(InsertDataAtCellA2!AE108="","",InsertDataAtCellA2!AE108)</f>
        <v/>
      </c>
      <c r="AE108" s="33" t="str">
        <f>IF(InsertDataAtCellA2!AF108="","",InsertDataAtCellA2!AF108)</f>
        <v/>
      </c>
      <c r="AF108" s="33" t="str">
        <f>IF(InsertDataAtCellA2!AG108="","",InsertDataAtCellA2!AG108)</f>
        <v/>
      </c>
    </row>
    <row r="109" spans="1:32" x14ac:dyDescent="0.35">
      <c r="A109" s="10">
        <f>IF(InsertDataAtCellA2!A109="","",InsertDataAtCellA2!A109)</f>
        <v>15</v>
      </c>
      <c r="B109" s="10" t="str">
        <f>IF(InsertDataAtCellA2!B109="","",InsertDataAtCellA2!B109)</f>
        <v>TaskstimOffset</v>
      </c>
      <c r="C109" s="10">
        <f>IF(InsertDataAtCellA2!C109="","",InsertDataAtCellA2!C109)</f>
        <v>41.066659999999999</v>
      </c>
      <c r="D109" s="10" t="str">
        <f>IF(InsertDataAtCellA2!D109="","",InsertDataAtCellA2!D109)</f>
        <v>showing</v>
      </c>
      <c r="E109" s="10" t="str">
        <f>IF(InsertDataAtCellA2!E109="","",InsertDataAtCellA2!E109)</f>
        <v>TaskC (UnityEngine.Material)</v>
      </c>
      <c r="F109" s="10" t="str">
        <f>IF(InsertDataAtCellA2!$W109="REAC",InsertDataAtCellA2!W109,(IF(InsertDataAtCellA2!$F109="REAC",InsertDataAtCellA2!F109,"")))</f>
        <v/>
      </c>
      <c r="G109" s="10" t="str">
        <f>IF(InsertDataAtCellA2!$W109="REAC",InsertDataAtCellA2!X109,(IF(InsertDataAtCellA2!$F109="REAC",InsertDataAtCellA2!G109,"")))</f>
        <v/>
      </c>
      <c r="H109" s="10" t="str">
        <f>IF(InsertDataAtCellA2!$W109="REAC",InsertDataAtCellA2!Y109,(IF(InsertDataAtCellA2!$F109="REAC",InsertDataAtCellA2!H109,"")))</f>
        <v/>
      </c>
      <c r="I109" s="10" t="str">
        <f>IF(InsertDataAtCellA2!$W109="REAC",InsertDataAtCellA2!Z109,(IF(InsertDataAtCellA2!$F109="REAC",InsertDataAtCellA2!I109,"")))</f>
        <v/>
      </c>
      <c r="J109" s="10" t="str">
        <f>IF(InsertDataAtCellA2!K109="","",InsertDataAtCellA2!K109)</f>
        <v/>
      </c>
      <c r="K109" s="10" t="str">
        <f>IF(InsertDataAtCellA2!L109="","",InsertDataAtCellA2!L109)</f>
        <v/>
      </c>
      <c r="L109" s="10" t="str">
        <f>IF(InsertDataAtCellA2!M109="","",InsertDataAtCellA2!M109)</f>
        <v/>
      </c>
      <c r="M109" s="10" t="str">
        <f>IF(InsertDataAtCellA2!N109="","",InsertDataAtCellA2!N109)</f>
        <v/>
      </c>
      <c r="N109" s="10" t="str">
        <f>IF(InsertDataAtCellA2!O109="","",InsertDataAtCellA2!O109)</f>
        <v/>
      </c>
      <c r="O109" s="10" t="str">
        <f>IF(InsertDataAtCellA2!P109="","",InsertDataAtCellA2!P109)</f>
        <v/>
      </c>
      <c r="P109" s="10" t="str">
        <f>IF(InsertDataAtCellA2!Q109="","",InsertDataAtCellA2!Q109)</f>
        <v/>
      </c>
      <c r="Q109" s="10" t="str">
        <f>IF(InsertDataAtCellA2!R109="","",InsertDataAtCellA2!R109)</f>
        <v/>
      </c>
      <c r="R109" s="10" t="str">
        <f>IF(InsertDataAtCellA2!S109="","",InsertDataAtCellA2!S109)</f>
        <v/>
      </c>
      <c r="S109" s="10" t="str">
        <f>IF(InsertDataAtCellA2!T109="","",InsertDataAtCellA2!T109)</f>
        <v/>
      </c>
      <c r="T109" s="10" t="str">
        <f>IF(InsertDataAtCellA2!U109="","",InsertDataAtCellA2!U109)</f>
        <v/>
      </c>
      <c r="U109" s="10" t="str">
        <f>IF(InsertDataAtCellA2!V109="","",InsertDataAtCellA2!V109)</f>
        <v/>
      </c>
      <c r="V109" s="10" t="str">
        <f>IF(InsertDataAtCellA2!W109="","",InsertDataAtCellA2!W109)</f>
        <v/>
      </c>
      <c r="W109" s="10" t="str">
        <f>IF(InsertDataAtCellA2!X109="","",InsertDataAtCellA2!X109)</f>
        <v/>
      </c>
      <c r="X109" s="10" t="str">
        <f>IF(InsertDataAtCellA2!Y109="","",InsertDataAtCellA2!Y109)</f>
        <v/>
      </c>
      <c r="Y109" s="10" t="str">
        <f>IF(InsertDataAtCellA2!Z109="","",InsertDataAtCellA2!Z109)</f>
        <v/>
      </c>
      <c r="Z109" s="10" t="str">
        <f>IF(InsertDataAtCellA2!AA109="","",InsertDataAtCellA2!AA109)</f>
        <v/>
      </c>
      <c r="AA109" s="10" t="str">
        <f>IF(InsertDataAtCellA2!AB109="","",InsertDataAtCellA2!AB109)</f>
        <v/>
      </c>
      <c r="AB109" s="10" t="str">
        <f>IF(InsertDataAtCellA2!AC109="","",InsertDataAtCellA2!AC109)</f>
        <v/>
      </c>
      <c r="AC109" s="10" t="str">
        <f>IF(InsertDataAtCellA2!AD109="","",InsertDataAtCellA2!AD109)</f>
        <v/>
      </c>
      <c r="AD109" s="10" t="str">
        <f>IF(InsertDataAtCellA2!AE109="","",InsertDataAtCellA2!AE109)</f>
        <v/>
      </c>
      <c r="AE109" s="10" t="str">
        <f>IF(InsertDataAtCellA2!AF109="","",InsertDataAtCellA2!AF109)</f>
        <v/>
      </c>
      <c r="AF109" s="10" t="str">
        <f>IF(InsertDataAtCellA2!AG109="","",InsertDataAtCellA2!AG109)</f>
        <v/>
      </c>
    </row>
    <row r="110" spans="1:32" x14ac:dyDescent="0.35">
      <c r="A110" s="33">
        <f>IF(InsertDataAtCellA2!A110="","",InsertDataAtCellA2!A110)</f>
        <v>15</v>
      </c>
      <c r="B110" s="33" t="str">
        <f>IF(InsertDataAtCellA2!B110="","",InsertDataAtCellA2!B110)</f>
        <v>TaskstimOffset</v>
      </c>
      <c r="C110" s="33">
        <f>IF(InsertDataAtCellA2!C110="","",InsertDataAtCellA2!C110)</f>
        <v>41.066659999999999</v>
      </c>
      <c r="D110" s="33" t="str">
        <f>IF(InsertDataAtCellA2!D110="","",InsertDataAtCellA2!D110)</f>
        <v>showing</v>
      </c>
      <c r="E110" s="33" t="str">
        <f>IF(InsertDataAtCellA2!E110="","",InsertDataAtCellA2!E110)</f>
        <v>TaskC (UnityEngine.Material)</v>
      </c>
      <c r="F110" s="33" t="str">
        <f>IF(InsertDataAtCellA2!$W110="REAC",InsertDataAtCellA2!W110,(IF(InsertDataAtCellA2!$F110="REAC",InsertDataAtCellA2!F110,"")))</f>
        <v/>
      </c>
      <c r="G110" s="33" t="str">
        <f>IF(InsertDataAtCellA2!$W110="REAC",InsertDataAtCellA2!X110,(IF(InsertDataAtCellA2!$F110="REAC",InsertDataAtCellA2!G110,"")))</f>
        <v/>
      </c>
      <c r="H110" s="33" t="str">
        <f>IF(InsertDataAtCellA2!$W110="REAC",InsertDataAtCellA2!Y110,(IF(InsertDataAtCellA2!$F110="REAC",InsertDataAtCellA2!H110,"")))</f>
        <v/>
      </c>
      <c r="I110" s="33" t="str">
        <f>IF(InsertDataAtCellA2!$W110="REAC",InsertDataAtCellA2!Z110,(IF(InsertDataAtCellA2!$F110="REAC",InsertDataAtCellA2!I110,"")))</f>
        <v/>
      </c>
      <c r="J110" s="33" t="str">
        <f>IF(InsertDataAtCellA2!K110="","",InsertDataAtCellA2!K110)</f>
        <v/>
      </c>
      <c r="K110" s="33" t="str">
        <f>IF(InsertDataAtCellA2!L110="","",InsertDataAtCellA2!L110)</f>
        <v/>
      </c>
      <c r="L110" s="33" t="str">
        <f>IF(InsertDataAtCellA2!M110="","",InsertDataAtCellA2!M110)</f>
        <v/>
      </c>
      <c r="M110" s="33" t="str">
        <f>IF(InsertDataAtCellA2!N110="","",InsertDataAtCellA2!N110)</f>
        <v/>
      </c>
      <c r="N110" s="33" t="str">
        <f>IF(InsertDataAtCellA2!O110="","",InsertDataAtCellA2!O110)</f>
        <v/>
      </c>
      <c r="O110" s="33" t="str">
        <f>IF(InsertDataAtCellA2!P110="","",InsertDataAtCellA2!P110)</f>
        <v/>
      </c>
      <c r="P110" s="33" t="str">
        <f>IF(InsertDataAtCellA2!Q110="","",InsertDataAtCellA2!Q110)</f>
        <v/>
      </c>
      <c r="Q110" s="33" t="str">
        <f>IF(InsertDataAtCellA2!R110="","",InsertDataAtCellA2!R110)</f>
        <v/>
      </c>
      <c r="R110" s="33" t="str">
        <f>IF(InsertDataAtCellA2!S110="","",InsertDataAtCellA2!S110)</f>
        <v/>
      </c>
      <c r="S110" s="33" t="str">
        <f>IF(InsertDataAtCellA2!T110="","",InsertDataAtCellA2!T110)</f>
        <v/>
      </c>
      <c r="T110" s="33" t="str">
        <f>IF(InsertDataAtCellA2!U110="","",InsertDataAtCellA2!U110)</f>
        <v/>
      </c>
      <c r="U110" s="33" t="str">
        <f>IF(InsertDataAtCellA2!V110="","",InsertDataAtCellA2!V110)</f>
        <v/>
      </c>
      <c r="V110" s="33" t="str">
        <f>IF(InsertDataAtCellA2!W110="","",InsertDataAtCellA2!W110)</f>
        <v/>
      </c>
      <c r="W110" s="33" t="str">
        <f>IF(InsertDataAtCellA2!X110="","",InsertDataAtCellA2!X110)</f>
        <v/>
      </c>
      <c r="X110" s="33" t="str">
        <f>IF(InsertDataAtCellA2!Y110="","",InsertDataAtCellA2!Y110)</f>
        <v/>
      </c>
      <c r="Y110" s="33" t="str">
        <f>IF(InsertDataAtCellA2!Z110="","",InsertDataAtCellA2!Z110)</f>
        <v/>
      </c>
      <c r="Z110" s="33" t="str">
        <f>IF(InsertDataAtCellA2!AA110="","",InsertDataAtCellA2!AA110)</f>
        <v/>
      </c>
      <c r="AA110" s="33" t="str">
        <f>IF(InsertDataAtCellA2!AB110="","",InsertDataAtCellA2!AB110)</f>
        <v/>
      </c>
      <c r="AB110" s="33" t="str">
        <f>IF(InsertDataAtCellA2!AC110="","",InsertDataAtCellA2!AC110)</f>
        <v/>
      </c>
      <c r="AC110" s="33" t="str">
        <f>IF(InsertDataAtCellA2!AD110="","",InsertDataAtCellA2!AD110)</f>
        <v/>
      </c>
      <c r="AD110" s="33" t="str">
        <f>IF(InsertDataAtCellA2!AE110="","",InsertDataAtCellA2!AE110)</f>
        <v/>
      </c>
      <c r="AE110" s="33" t="str">
        <f>IF(InsertDataAtCellA2!AF110="","",InsertDataAtCellA2!AF110)</f>
        <v/>
      </c>
      <c r="AF110" s="33" t="str">
        <f>IF(InsertDataAtCellA2!AG110="","",InsertDataAtCellA2!AG110)</f>
        <v/>
      </c>
    </row>
    <row r="111" spans="1:32" x14ac:dyDescent="0.35">
      <c r="A111" s="10">
        <f>IF(InsertDataAtCellA2!A111="","",InsertDataAtCellA2!A111)</f>
        <v>16</v>
      </c>
      <c r="B111" s="10" t="str">
        <f>IF(InsertDataAtCellA2!B111="","",InsertDataAtCellA2!B111)</f>
        <v xml:space="preserve">Got Task 0 at </v>
      </c>
      <c r="C111" s="10">
        <f>IF(InsertDataAtCellA2!C111="","",InsertDataAtCellA2!C111)</f>
        <v>42.069479999999999</v>
      </c>
      <c r="D111" s="10" t="str">
        <f>IF(InsertDataAtCellA2!D111="","",InsertDataAtCellA2!D111)</f>
        <v>showing</v>
      </c>
      <c r="E111" s="10" t="str">
        <f>IF(InsertDataAtCellA2!E111="","",InsertDataAtCellA2!E111)</f>
        <v>Task0 (UnityEngine.Material)</v>
      </c>
      <c r="F111" s="10" t="str">
        <f>IF(InsertDataAtCellA2!$W111="REAC",InsertDataAtCellA2!W111,(IF(InsertDataAtCellA2!$F111="REAC",InsertDataAtCellA2!F111,"")))</f>
        <v/>
      </c>
      <c r="G111" s="10" t="str">
        <f>IF(InsertDataAtCellA2!$W111="REAC",InsertDataAtCellA2!X111,(IF(InsertDataAtCellA2!$F111="REAC",InsertDataAtCellA2!G111,"")))</f>
        <v/>
      </c>
      <c r="H111" s="10" t="str">
        <f>IF(InsertDataAtCellA2!$W111="REAC",InsertDataAtCellA2!Y111,(IF(InsertDataAtCellA2!$F111="REAC",InsertDataAtCellA2!H111,"")))</f>
        <v/>
      </c>
      <c r="I111" s="10" t="str">
        <f>IF(InsertDataAtCellA2!$W111="REAC",InsertDataAtCellA2!Z111,(IF(InsertDataAtCellA2!$F111="REAC",InsertDataAtCellA2!I111,"")))</f>
        <v/>
      </c>
      <c r="J111" s="10" t="str">
        <f>IF(InsertDataAtCellA2!K111="","",InsertDataAtCellA2!K111)</f>
        <v/>
      </c>
      <c r="K111" s="10" t="str">
        <f>IF(InsertDataAtCellA2!L111="","",InsertDataAtCellA2!L111)</f>
        <v/>
      </c>
      <c r="L111" s="10" t="str">
        <f>IF(InsertDataAtCellA2!M111="","",InsertDataAtCellA2!M111)</f>
        <v/>
      </c>
      <c r="M111" s="10" t="str">
        <f>IF(InsertDataAtCellA2!N111="","",InsertDataAtCellA2!N111)</f>
        <v/>
      </c>
      <c r="N111" s="10" t="str">
        <f>IF(InsertDataAtCellA2!O111="","",InsertDataAtCellA2!O111)</f>
        <v/>
      </c>
      <c r="O111" s="10" t="str">
        <f>IF(InsertDataAtCellA2!P111="","",InsertDataAtCellA2!P111)</f>
        <v/>
      </c>
      <c r="P111" s="10" t="str">
        <f>IF(InsertDataAtCellA2!Q111="","",InsertDataAtCellA2!Q111)</f>
        <v/>
      </c>
      <c r="Q111" s="10" t="str">
        <f>IF(InsertDataAtCellA2!R111="","",InsertDataAtCellA2!R111)</f>
        <v/>
      </c>
      <c r="R111" s="10" t="str">
        <f>IF(InsertDataAtCellA2!S111="","",InsertDataAtCellA2!S111)</f>
        <v/>
      </c>
      <c r="S111" s="10" t="str">
        <f>IF(InsertDataAtCellA2!T111="","",InsertDataAtCellA2!T111)</f>
        <v/>
      </c>
      <c r="T111" s="10" t="str">
        <f>IF(InsertDataAtCellA2!U111="","",InsertDataAtCellA2!U111)</f>
        <v/>
      </c>
      <c r="U111" s="10" t="str">
        <f>IF(InsertDataAtCellA2!V111="","",InsertDataAtCellA2!V111)</f>
        <v/>
      </c>
      <c r="V111" s="10" t="str">
        <f>IF(InsertDataAtCellA2!W111="","",InsertDataAtCellA2!W111)</f>
        <v/>
      </c>
      <c r="W111" s="10" t="str">
        <f>IF(InsertDataAtCellA2!X111="","",InsertDataAtCellA2!X111)</f>
        <v/>
      </c>
      <c r="X111" s="10" t="str">
        <f>IF(InsertDataAtCellA2!Y111="","",InsertDataAtCellA2!Y111)</f>
        <v/>
      </c>
      <c r="Y111" s="10" t="str">
        <f>IF(InsertDataAtCellA2!Z111="","",InsertDataAtCellA2!Z111)</f>
        <v/>
      </c>
      <c r="Z111" s="10" t="str">
        <f>IF(InsertDataAtCellA2!AA111="","",InsertDataAtCellA2!AA111)</f>
        <v/>
      </c>
      <c r="AA111" s="10" t="str">
        <f>IF(InsertDataAtCellA2!AB111="","",InsertDataAtCellA2!AB111)</f>
        <v/>
      </c>
      <c r="AB111" s="10" t="str">
        <f>IF(InsertDataAtCellA2!AC111="","",InsertDataAtCellA2!AC111)</f>
        <v/>
      </c>
      <c r="AC111" s="10" t="str">
        <f>IF(InsertDataAtCellA2!AD111="","",InsertDataAtCellA2!AD111)</f>
        <v/>
      </c>
      <c r="AD111" s="10" t="str">
        <f>IF(InsertDataAtCellA2!AE111="","",InsertDataAtCellA2!AE111)</f>
        <v/>
      </c>
      <c r="AE111" s="10" t="str">
        <f>IF(InsertDataAtCellA2!AF111="","",InsertDataAtCellA2!AF111)</f>
        <v/>
      </c>
      <c r="AF111" s="10" t="str">
        <f>IF(InsertDataAtCellA2!AG111="","",InsertDataAtCellA2!AG111)</f>
        <v/>
      </c>
    </row>
    <row r="112" spans="1:32" x14ac:dyDescent="0.35">
      <c r="A112" s="33">
        <f>IF(InsertDataAtCellA2!A112="","",InsertDataAtCellA2!A112)</f>
        <v>16</v>
      </c>
      <c r="B112" s="33" t="str">
        <f>IF(InsertDataAtCellA2!B112="","",InsertDataAtCellA2!B112)</f>
        <v>TaskstimOnset</v>
      </c>
      <c r="C112" s="33">
        <f>IF(InsertDataAtCellA2!C112="","",InsertDataAtCellA2!C112)</f>
        <v>42.069479999999999</v>
      </c>
      <c r="D112" s="33" t="str">
        <f>IF(InsertDataAtCellA2!D112="","",InsertDataAtCellA2!D112)</f>
        <v>showing</v>
      </c>
      <c r="E112" s="33" t="str">
        <f>IF(InsertDataAtCellA2!E112="","",InsertDataAtCellA2!E112)</f>
        <v>Task0 (UnityEngine.Material)</v>
      </c>
      <c r="F112" s="33" t="str">
        <f>IF(InsertDataAtCellA2!$W112="REAC",InsertDataAtCellA2!W112,(IF(InsertDataAtCellA2!$F112="REAC",InsertDataAtCellA2!F112,"")))</f>
        <v/>
      </c>
      <c r="G112" s="33" t="str">
        <f>IF(InsertDataAtCellA2!$W112="REAC",InsertDataAtCellA2!X112,(IF(InsertDataAtCellA2!$F112="REAC",InsertDataAtCellA2!G112,"")))</f>
        <v/>
      </c>
      <c r="H112" s="33" t="str">
        <f>IF(InsertDataAtCellA2!$W112="REAC",InsertDataAtCellA2!Y112,(IF(InsertDataAtCellA2!$F112="REAC",InsertDataAtCellA2!H112,"")))</f>
        <v/>
      </c>
      <c r="I112" s="33" t="str">
        <f>IF(InsertDataAtCellA2!$W112="REAC",InsertDataAtCellA2!Z112,(IF(InsertDataAtCellA2!$F112="REAC",InsertDataAtCellA2!I112,"")))</f>
        <v/>
      </c>
      <c r="J112" s="33" t="str">
        <f>IF(InsertDataAtCellA2!K112="","",InsertDataAtCellA2!K112)</f>
        <v/>
      </c>
      <c r="K112" s="33" t="str">
        <f>IF(InsertDataAtCellA2!L112="","",InsertDataAtCellA2!L112)</f>
        <v/>
      </c>
      <c r="L112" s="33" t="str">
        <f>IF(InsertDataAtCellA2!M112="","",InsertDataAtCellA2!M112)</f>
        <v/>
      </c>
      <c r="M112" s="33" t="str">
        <f>IF(InsertDataAtCellA2!N112="","",InsertDataAtCellA2!N112)</f>
        <v/>
      </c>
      <c r="N112" s="33" t="str">
        <f>IF(InsertDataAtCellA2!O112="","",InsertDataAtCellA2!O112)</f>
        <v/>
      </c>
      <c r="O112" s="33" t="str">
        <f>IF(InsertDataAtCellA2!P112="","",InsertDataAtCellA2!P112)</f>
        <v/>
      </c>
      <c r="P112" s="33" t="str">
        <f>IF(InsertDataAtCellA2!Q112="","",InsertDataAtCellA2!Q112)</f>
        <v/>
      </c>
      <c r="Q112" s="33" t="str">
        <f>IF(InsertDataAtCellA2!R112="","",InsertDataAtCellA2!R112)</f>
        <v/>
      </c>
      <c r="R112" s="33" t="str">
        <f>IF(InsertDataAtCellA2!S112="","",InsertDataAtCellA2!S112)</f>
        <v/>
      </c>
      <c r="S112" s="33" t="str">
        <f>IF(InsertDataAtCellA2!T112="","",InsertDataAtCellA2!T112)</f>
        <v/>
      </c>
      <c r="T112" s="33" t="str">
        <f>IF(InsertDataAtCellA2!U112="","",InsertDataAtCellA2!U112)</f>
        <v/>
      </c>
      <c r="U112" s="33" t="str">
        <f>IF(InsertDataAtCellA2!V112="","",InsertDataAtCellA2!V112)</f>
        <v/>
      </c>
      <c r="V112" s="33" t="str">
        <f>IF(InsertDataAtCellA2!W112="","",InsertDataAtCellA2!W112)</f>
        <v/>
      </c>
      <c r="W112" s="33" t="str">
        <f>IF(InsertDataAtCellA2!X112="","",InsertDataAtCellA2!X112)</f>
        <v/>
      </c>
      <c r="X112" s="33" t="str">
        <f>IF(InsertDataAtCellA2!Y112="","",InsertDataAtCellA2!Y112)</f>
        <v/>
      </c>
      <c r="Y112" s="33" t="str">
        <f>IF(InsertDataAtCellA2!Z112="","",InsertDataAtCellA2!Z112)</f>
        <v/>
      </c>
      <c r="Z112" s="33" t="str">
        <f>IF(InsertDataAtCellA2!AA112="","",InsertDataAtCellA2!AA112)</f>
        <v/>
      </c>
      <c r="AA112" s="33" t="str">
        <f>IF(InsertDataAtCellA2!AB112="","",InsertDataAtCellA2!AB112)</f>
        <v/>
      </c>
      <c r="AB112" s="33" t="str">
        <f>IF(InsertDataAtCellA2!AC112="","",InsertDataAtCellA2!AC112)</f>
        <v/>
      </c>
      <c r="AC112" s="33" t="str">
        <f>IF(InsertDataAtCellA2!AD112="","",InsertDataAtCellA2!AD112)</f>
        <v/>
      </c>
      <c r="AD112" s="33" t="str">
        <f>IF(InsertDataAtCellA2!AE112="","",InsertDataAtCellA2!AE112)</f>
        <v/>
      </c>
      <c r="AE112" s="33" t="str">
        <f>IF(InsertDataAtCellA2!AF112="","",InsertDataAtCellA2!AF112)</f>
        <v/>
      </c>
      <c r="AF112" s="33" t="str">
        <f>IF(InsertDataAtCellA2!AG112="","",InsertDataAtCellA2!AG112)</f>
        <v/>
      </c>
    </row>
    <row r="113" spans="1:32" x14ac:dyDescent="0.35">
      <c r="A113" s="10">
        <f>IF(InsertDataAtCellA2!A113="","",InsertDataAtCellA2!A113)</f>
        <v>16</v>
      </c>
      <c r="B113" s="10" t="str">
        <f>IF(InsertDataAtCellA2!B113="","",InsertDataAtCellA2!B113)</f>
        <v>TaskstimOnset</v>
      </c>
      <c r="C113" s="10">
        <f>IF(InsertDataAtCellA2!C113="","",InsertDataAtCellA2!C113)</f>
        <v>42.069479999999999</v>
      </c>
      <c r="D113" s="10" t="str">
        <f>IF(InsertDataAtCellA2!D113="","",InsertDataAtCellA2!D113)</f>
        <v>showing</v>
      </c>
      <c r="E113" s="10" t="str">
        <f>IF(InsertDataAtCellA2!E113="","",InsertDataAtCellA2!E113)</f>
        <v>Task0 (UnityEngine.Material)</v>
      </c>
      <c r="F113" s="10" t="str">
        <f>IF(InsertDataAtCellA2!$W113="REAC",InsertDataAtCellA2!W113,(IF(InsertDataAtCellA2!$F113="REAC",InsertDataAtCellA2!F113,"")))</f>
        <v/>
      </c>
      <c r="G113" s="10" t="str">
        <f>IF(InsertDataAtCellA2!$W113="REAC",InsertDataAtCellA2!X113,(IF(InsertDataAtCellA2!$F113="REAC",InsertDataAtCellA2!G113,"")))</f>
        <v/>
      </c>
      <c r="H113" s="10" t="str">
        <f>IF(InsertDataAtCellA2!$W113="REAC",InsertDataAtCellA2!Y113,(IF(InsertDataAtCellA2!$F113="REAC",InsertDataAtCellA2!H113,"")))</f>
        <v/>
      </c>
      <c r="I113" s="10" t="str">
        <f>IF(InsertDataAtCellA2!$W113="REAC",InsertDataAtCellA2!Z113,(IF(InsertDataAtCellA2!$F113="REAC",InsertDataAtCellA2!I113,"")))</f>
        <v/>
      </c>
      <c r="J113" s="10" t="str">
        <f>IF(InsertDataAtCellA2!K113="","",InsertDataAtCellA2!K113)</f>
        <v/>
      </c>
      <c r="K113" s="10" t="str">
        <f>IF(InsertDataAtCellA2!L113="","",InsertDataAtCellA2!L113)</f>
        <v/>
      </c>
      <c r="L113" s="10" t="str">
        <f>IF(InsertDataAtCellA2!M113="","",InsertDataAtCellA2!M113)</f>
        <v/>
      </c>
      <c r="M113" s="10" t="str">
        <f>IF(InsertDataAtCellA2!N113="","",InsertDataAtCellA2!N113)</f>
        <v/>
      </c>
      <c r="N113" s="10" t="str">
        <f>IF(InsertDataAtCellA2!O113="","",InsertDataAtCellA2!O113)</f>
        <v/>
      </c>
      <c r="O113" s="10" t="str">
        <f>IF(InsertDataAtCellA2!P113="","",InsertDataAtCellA2!P113)</f>
        <v/>
      </c>
      <c r="P113" s="10" t="str">
        <f>IF(InsertDataAtCellA2!Q113="","",InsertDataAtCellA2!Q113)</f>
        <v/>
      </c>
      <c r="Q113" s="10" t="str">
        <f>IF(InsertDataAtCellA2!R113="","",InsertDataAtCellA2!R113)</f>
        <v/>
      </c>
      <c r="R113" s="10" t="str">
        <f>IF(InsertDataAtCellA2!S113="","",InsertDataAtCellA2!S113)</f>
        <v/>
      </c>
      <c r="S113" s="10" t="str">
        <f>IF(InsertDataAtCellA2!T113="","",InsertDataAtCellA2!T113)</f>
        <v/>
      </c>
      <c r="T113" s="10" t="str">
        <f>IF(InsertDataAtCellA2!U113="","",InsertDataAtCellA2!U113)</f>
        <v/>
      </c>
      <c r="U113" s="10" t="str">
        <f>IF(InsertDataAtCellA2!V113="","",InsertDataAtCellA2!V113)</f>
        <v/>
      </c>
      <c r="V113" s="10" t="str">
        <f>IF(InsertDataAtCellA2!W113="","",InsertDataAtCellA2!W113)</f>
        <v/>
      </c>
      <c r="W113" s="10" t="str">
        <f>IF(InsertDataAtCellA2!X113="","",InsertDataAtCellA2!X113)</f>
        <v/>
      </c>
      <c r="X113" s="10" t="str">
        <f>IF(InsertDataAtCellA2!Y113="","",InsertDataAtCellA2!Y113)</f>
        <v/>
      </c>
      <c r="Y113" s="10" t="str">
        <f>IF(InsertDataAtCellA2!Z113="","",InsertDataAtCellA2!Z113)</f>
        <v/>
      </c>
      <c r="Z113" s="10" t="str">
        <f>IF(InsertDataAtCellA2!AA113="","",InsertDataAtCellA2!AA113)</f>
        <v/>
      </c>
      <c r="AA113" s="10" t="str">
        <f>IF(InsertDataAtCellA2!AB113="","",InsertDataAtCellA2!AB113)</f>
        <v/>
      </c>
      <c r="AB113" s="10" t="str">
        <f>IF(InsertDataAtCellA2!AC113="","",InsertDataAtCellA2!AC113)</f>
        <v/>
      </c>
      <c r="AC113" s="10" t="str">
        <f>IF(InsertDataAtCellA2!AD113="","",InsertDataAtCellA2!AD113)</f>
        <v/>
      </c>
      <c r="AD113" s="10" t="str">
        <f>IF(InsertDataAtCellA2!AE113="","",InsertDataAtCellA2!AE113)</f>
        <v/>
      </c>
      <c r="AE113" s="10" t="str">
        <f>IF(InsertDataAtCellA2!AF113="","",InsertDataAtCellA2!AF113)</f>
        <v/>
      </c>
      <c r="AF113" s="10" t="str">
        <f>IF(InsertDataAtCellA2!AG113="","",InsertDataAtCellA2!AG113)</f>
        <v/>
      </c>
    </row>
    <row r="114" spans="1:32" x14ac:dyDescent="0.35">
      <c r="A114" s="33">
        <f>IF(InsertDataAtCellA2!A114="","",InsertDataAtCellA2!A114)</f>
        <v>16</v>
      </c>
      <c r="B114" s="33" t="str">
        <f>IF(InsertDataAtCellA2!B114="","",InsertDataAtCellA2!B114)</f>
        <v>Got Task B1 at</v>
      </c>
      <c r="C114" s="33">
        <f>IF(InsertDataAtCellA2!C114="","",InsertDataAtCellA2!C114)</f>
        <v>43.075969999999998</v>
      </c>
      <c r="D114" s="33" t="str">
        <f>IF(InsertDataAtCellA2!D114="","",InsertDataAtCellA2!D114)</f>
        <v>showing</v>
      </c>
      <c r="E114" s="33" t="str">
        <f>IF(InsertDataAtCellA2!E114="","",InsertDataAtCellA2!E114)</f>
        <v>TaskA (UnityEngine.Material)</v>
      </c>
      <c r="F114" s="33" t="str">
        <f>IF(InsertDataAtCellA2!$W114="REAC",InsertDataAtCellA2!W114,(IF(InsertDataAtCellA2!$F114="REAC",InsertDataAtCellA2!F114,"")))</f>
        <v/>
      </c>
      <c r="G114" s="33" t="str">
        <f>IF(InsertDataAtCellA2!$W114="REAC",InsertDataAtCellA2!X114,(IF(InsertDataAtCellA2!$F114="REAC",InsertDataAtCellA2!G114,"")))</f>
        <v/>
      </c>
      <c r="H114" s="33" t="str">
        <f>IF(InsertDataAtCellA2!$W114="REAC",InsertDataAtCellA2!Y114,(IF(InsertDataAtCellA2!$F114="REAC",InsertDataAtCellA2!H114,"")))</f>
        <v/>
      </c>
      <c r="I114" s="33" t="str">
        <f>IF(InsertDataAtCellA2!$W114="REAC",InsertDataAtCellA2!Z114,(IF(InsertDataAtCellA2!$F114="REAC",InsertDataAtCellA2!I114,"")))</f>
        <v/>
      </c>
      <c r="J114" s="33" t="str">
        <f>IF(InsertDataAtCellA2!K114="","",InsertDataAtCellA2!K114)</f>
        <v/>
      </c>
      <c r="K114" s="33" t="str">
        <f>IF(InsertDataAtCellA2!L114="","",InsertDataAtCellA2!L114)</f>
        <v/>
      </c>
      <c r="L114" s="33" t="str">
        <f>IF(InsertDataAtCellA2!M114="","",InsertDataAtCellA2!M114)</f>
        <v/>
      </c>
      <c r="M114" s="33" t="str">
        <f>IF(InsertDataAtCellA2!N114="","",InsertDataAtCellA2!N114)</f>
        <v/>
      </c>
      <c r="N114" s="33" t="str">
        <f>IF(InsertDataAtCellA2!O114="","",InsertDataAtCellA2!O114)</f>
        <v/>
      </c>
      <c r="O114" s="33" t="str">
        <f>IF(InsertDataAtCellA2!P114="","",InsertDataAtCellA2!P114)</f>
        <v/>
      </c>
      <c r="P114" s="33" t="str">
        <f>IF(InsertDataAtCellA2!Q114="","",InsertDataAtCellA2!Q114)</f>
        <v/>
      </c>
      <c r="Q114" s="33" t="str">
        <f>IF(InsertDataAtCellA2!R114="","",InsertDataAtCellA2!R114)</f>
        <v/>
      </c>
      <c r="R114" s="33" t="str">
        <f>IF(InsertDataAtCellA2!S114="","",InsertDataAtCellA2!S114)</f>
        <v/>
      </c>
      <c r="S114" s="33" t="str">
        <f>IF(InsertDataAtCellA2!T114="","",InsertDataAtCellA2!T114)</f>
        <v/>
      </c>
      <c r="T114" s="33" t="str">
        <f>IF(InsertDataAtCellA2!U114="","",InsertDataAtCellA2!U114)</f>
        <v/>
      </c>
      <c r="U114" s="33" t="str">
        <f>IF(InsertDataAtCellA2!V114="","",InsertDataAtCellA2!V114)</f>
        <v/>
      </c>
      <c r="V114" s="33" t="str">
        <f>IF(InsertDataAtCellA2!W114="","",InsertDataAtCellA2!W114)</f>
        <v/>
      </c>
      <c r="W114" s="33" t="str">
        <f>IF(InsertDataAtCellA2!X114="","",InsertDataAtCellA2!X114)</f>
        <v/>
      </c>
      <c r="X114" s="33" t="str">
        <f>IF(InsertDataAtCellA2!Y114="","",InsertDataAtCellA2!Y114)</f>
        <v/>
      </c>
      <c r="Y114" s="33" t="str">
        <f>IF(InsertDataAtCellA2!Z114="","",InsertDataAtCellA2!Z114)</f>
        <v/>
      </c>
      <c r="Z114" s="33" t="str">
        <f>IF(InsertDataAtCellA2!AA114="","",InsertDataAtCellA2!AA114)</f>
        <v/>
      </c>
      <c r="AA114" s="33" t="str">
        <f>IF(InsertDataAtCellA2!AB114="","",InsertDataAtCellA2!AB114)</f>
        <v/>
      </c>
      <c r="AB114" s="33" t="str">
        <f>IF(InsertDataAtCellA2!AC114="","",InsertDataAtCellA2!AC114)</f>
        <v/>
      </c>
      <c r="AC114" s="33" t="str">
        <f>IF(InsertDataAtCellA2!AD114="","",InsertDataAtCellA2!AD114)</f>
        <v/>
      </c>
      <c r="AD114" s="33" t="str">
        <f>IF(InsertDataAtCellA2!AE114="","",InsertDataAtCellA2!AE114)</f>
        <v/>
      </c>
      <c r="AE114" s="33" t="str">
        <f>IF(InsertDataAtCellA2!AF114="","",InsertDataAtCellA2!AF114)</f>
        <v/>
      </c>
      <c r="AF114" s="33" t="str">
        <f>IF(InsertDataAtCellA2!AG114="","",InsertDataAtCellA2!AG114)</f>
        <v/>
      </c>
    </row>
    <row r="115" spans="1:32" x14ac:dyDescent="0.35">
      <c r="A115" s="10">
        <f>IF(InsertDataAtCellA2!A115="","",InsertDataAtCellA2!A115)</f>
        <v>16</v>
      </c>
      <c r="B115" s="10" t="str">
        <f>IF(InsertDataAtCellA2!B115="","",InsertDataAtCellA2!B115)</f>
        <v>TaskstimOffset</v>
      </c>
      <c r="C115" s="10">
        <f>IF(InsertDataAtCellA2!C115="","",InsertDataAtCellA2!C115)</f>
        <v>43.075969999999998</v>
      </c>
      <c r="D115" s="10" t="str">
        <f>IF(InsertDataAtCellA2!D115="","",InsertDataAtCellA2!D115)</f>
        <v>showing</v>
      </c>
      <c r="E115" s="10" t="str">
        <f>IF(InsertDataAtCellA2!E115="","",InsertDataAtCellA2!E115)</f>
        <v>TaskA (UnityEngine.Material)</v>
      </c>
      <c r="F115" s="10" t="str">
        <f>IF(InsertDataAtCellA2!$W115="REAC",InsertDataAtCellA2!W115,(IF(InsertDataAtCellA2!$F115="REAC",InsertDataAtCellA2!F115,"")))</f>
        <v/>
      </c>
      <c r="G115" s="10" t="str">
        <f>IF(InsertDataAtCellA2!$W115="REAC",InsertDataAtCellA2!X115,(IF(InsertDataAtCellA2!$F115="REAC",InsertDataAtCellA2!G115,"")))</f>
        <v/>
      </c>
      <c r="H115" s="10" t="str">
        <f>IF(InsertDataAtCellA2!$W115="REAC",InsertDataAtCellA2!Y115,(IF(InsertDataAtCellA2!$F115="REAC",InsertDataAtCellA2!H115,"")))</f>
        <v/>
      </c>
      <c r="I115" s="10" t="str">
        <f>IF(InsertDataAtCellA2!$W115="REAC",InsertDataAtCellA2!Z115,(IF(InsertDataAtCellA2!$F115="REAC",InsertDataAtCellA2!I115,"")))</f>
        <v/>
      </c>
      <c r="J115" s="10" t="str">
        <f>IF(InsertDataAtCellA2!K115="","",InsertDataAtCellA2!K115)</f>
        <v/>
      </c>
      <c r="K115" s="10" t="str">
        <f>IF(InsertDataAtCellA2!L115="","",InsertDataAtCellA2!L115)</f>
        <v/>
      </c>
      <c r="L115" s="10" t="str">
        <f>IF(InsertDataAtCellA2!M115="","",InsertDataAtCellA2!M115)</f>
        <v/>
      </c>
      <c r="M115" s="10" t="str">
        <f>IF(InsertDataAtCellA2!N115="","",InsertDataAtCellA2!N115)</f>
        <v/>
      </c>
      <c r="N115" s="10" t="str">
        <f>IF(InsertDataAtCellA2!O115="","",InsertDataAtCellA2!O115)</f>
        <v/>
      </c>
      <c r="O115" s="10" t="str">
        <f>IF(InsertDataAtCellA2!P115="","",InsertDataAtCellA2!P115)</f>
        <v/>
      </c>
      <c r="P115" s="10" t="str">
        <f>IF(InsertDataAtCellA2!Q115="","",InsertDataAtCellA2!Q115)</f>
        <v/>
      </c>
      <c r="Q115" s="10" t="str">
        <f>IF(InsertDataAtCellA2!R115="","",InsertDataAtCellA2!R115)</f>
        <v/>
      </c>
      <c r="R115" s="10" t="str">
        <f>IF(InsertDataAtCellA2!S115="","",InsertDataAtCellA2!S115)</f>
        <v/>
      </c>
      <c r="S115" s="10" t="str">
        <f>IF(InsertDataAtCellA2!T115="","",InsertDataAtCellA2!T115)</f>
        <v/>
      </c>
      <c r="T115" s="10" t="str">
        <f>IF(InsertDataAtCellA2!U115="","",InsertDataAtCellA2!U115)</f>
        <v/>
      </c>
      <c r="U115" s="10" t="str">
        <f>IF(InsertDataAtCellA2!V115="","",InsertDataAtCellA2!V115)</f>
        <v/>
      </c>
      <c r="V115" s="10" t="str">
        <f>IF(InsertDataAtCellA2!W115="","",InsertDataAtCellA2!W115)</f>
        <v/>
      </c>
      <c r="W115" s="10" t="str">
        <f>IF(InsertDataAtCellA2!X115="","",InsertDataAtCellA2!X115)</f>
        <v/>
      </c>
      <c r="X115" s="10" t="str">
        <f>IF(InsertDataAtCellA2!Y115="","",InsertDataAtCellA2!Y115)</f>
        <v/>
      </c>
      <c r="Y115" s="10" t="str">
        <f>IF(InsertDataAtCellA2!Z115="","",InsertDataAtCellA2!Z115)</f>
        <v/>
      </c>
      <c r="Z115" s="10" t="str">
        <f>IF(InsertDataAtCellA2!AA115="","",InsertDataAtCellA2!AA115)</f>
        <v/>
      </c>
      <c r="AA115" s="10" t="str">
        <f>IF(InsertDataAtCellA2!AB115="","",InsertDataAtCellA2!AB115)</f>
        <v/>
      </c>
      <c r="AB115" s="10" t="str">
        <f>IF(InsertDataAtCellA2!AC115="","",InsertDataAtCellA2!AC115)</f>
        <v/>
      </c>
      <c r="AC115" s="10" t="str">
        <f>IF(InsertDataAtCellA2!AD115="","",InsertDataAtCellA2!AD115)</f>
        <v/>
      </c>
      <c r="AD115" s="10" t="str">
        <f>IF(InsertDataAtCellA2!AE115="","",InsertDataAtCellA2!AE115)</f>
        <v/>
      </c>
      <c r="AE115" s="10" t="str">
        <f>IF(InsertDataAtCellA2!AF115="","",InsertDataAtCellA2!AF115)</f>
        <v/>
      </c>
      <c r="AF115" s="10" t="str">
        <f>IF(InsertDataAtCellA2!AG115="","",InsertDataAtCellA2!AG115)</f>
        <v/>
      </c>
    </row>
    <row r="116" spans="1:32" x14ac:dyDescent="0.35">
      <c r="A116" s="33">
        <f>IF(InsertDataAtCellA2!A116="","",InsertDataAtCellA2!A116)</f>
        <v>16</v>
      </c>
      <c r="B116" s="33" t="str">
        <f>IF(InsertDataAtCellA2!B116="","",InsertDataAtCellA2!B116)</f>
        <v>TaskstimOffset</v>
      </c>
      <c r="C116" s="33">
        <f>IF(InsertDataAtCellA2!C116="","",InsertDataAtCellA2!C116)</f>
        <v>43.075969999999998</v>
      </c>
      <c r="D116" s="33" t="str">
        <f>IF(InsertDataAtCellA2!D116="","",InsertDataAtCellA2!D116)</f>
        <v>showing</v>
      </c>
      <c r="E116" s="33" t="str">
        <f>IF(InsertDataAtCellA2!E116="","",InsertDataAtCellA2!E116)</f>
        <v>TaskA (UnityEngine.Material)</v>
      </c>
      <c r="F116" s="33" t="str">
        <f>IF(InsertDataAtCellA2!$W116="REAC",InsertDataAtCellA2!W116,(IF(InsertDataAtCellA2!$F116="REAC",InsertDataAtCellA2!F116,"")))</f>
        <v/>
      </c>
      <c r="G116" s="33" t="str">
        <f>IF(InsertDataAtCellA2!$W116="REAC",InsertDataAtCellA2!X116,(IF(InsertDataAtCellA2!$F116="REAC",InsertDataAtCellA2!G116,"")))</f>
        <v/>
      </c>
      <c r="H116" s="33" t="str">
        <f>IF(InsertDataAtCellA2!$W116="REAC",InsertDataAtCellA2!Y116,(IF(InsertDataAtCellA2!$F116="REAC",InsertDataAtCellA2!H116,"")))</f>
        <v/>
      </c>
      <c r="I116" s="33" t="str">
        <f>IF(InsertDataAtCellA2!$W116="REAC",InsertDataAtCellA2!Z116,(IF(InsertDataAtCellA2!$F116="REAC",InsertDataAtCellA2!I116,"")))</f>
        <v/>
      </c>
      <c r="J116" s="33" t="str">
        <f>IF(InsertDataAtCellA2!K116="","",InsertDataAtCellA2!K116)</f>
        <v/>
      </c>
      <c r="K116" s="33" t="str">
        <f>IF(InsertDataAtCellA2!L116="","",InsertDataAtCellA2!L116)</f>
        <v/>
      </c>
      <c r="L116" s="33" t="str">
        <f>IF(InsertDataAtCellA2!M116="","",InsertDataAtCellA2!M116)</f>
        <v/>
      </c>
      <c r="M116" s="33" t="str">
        <f>IF(InsertDataAtCellA2!N116="","",InsertDataAtCellA2!N116)</f>
        <v/>
      </c>
      <c r="N116" s="33" t="str">
        <f>IF(InsertDataAtCellA2!O116="","",InsertDataAtCellA2!O116)</f>
        <v/>
      </c>
      <c r="O116" s="33" t="str">
        <f>IF(InsertDataAtCellA2!P116="","",InsertDataAtCellA2!P116)</f>
        <v/>
      </c>
      <c r="P116" s="33" t="str">
        <f>IF(InsertDataAtCellA2!Q116="","",InsertDataAtCellA2!Q116)</f>
        <v/>
      </c>
      <c r="Q116" s="33" t="str">
        <f>IF(InsertDataAtCellA2!R116="","",InsertDataAtCellA2!R116)</f>
        <v/>
      </c>
      <c r="R116" s="33" t="str">
        <f>IF(InsertDataAtCellA2!S116="","",InsertDataAtCellA2!S116)</f>
        <v/>
      </c>
      <c r="S116" s="33" t="str">
        <f>IF(InsertDataAtCellA2!T116="","",InsertDataAtCellA2!T116)</f>
        <v/>
      </c>
      <c r="T116" s="33" t="str">
        <f>IF(InsertDataAtCellA2!U116="","",InsertDataAtCellA2!U116)</f>
        <v/>
      </c>
      <c r="U116" s="33" t="str">
        <f>IF(InsertDataAtCellA2!V116="","",InsertDataAtCellA2!V116)</f>
        <v/>
      </c>
      <c r="V116" s="33" t="str">
        <f>IF(InsertDataAtCellA2!W116="","",InsertDataAtCellA2!W116)</f>
        <v/>
      </c>
      <c r="W116" s="33" t="str">
        <f>IF(InsertDataAtCellA2!X116="","",InsertDataAtCellA2!X116)</f>
        <v/>
      </c>
      <c r="X116" s="33" t="str">
        <f>IF(InsertDataAtCellA2!Y116="","",InsertDataAtCellA2!Y116)</f>
        <v/>
      </c>
      <c r="Y116" s="33" t="str">
        <f>IF(InsertDataAtCellA2!Z116="","",InsertDataAtCellA2!Z116)</f>
        <v/>
      </c>
      <c r="Z116" s="33" t="str">
        <f>IF(InsertDataAtCellA2!AA116="","",InsertDataAtCellA2!AA116)</f>
        <v/>
      </c>
      <c r="AA116" s="33" t="str">
        <f>IF(InsertDataAtCellA2!AB116="","",InsertDataAtCellA2!AB116)</f>
        <v/>
      </c>
      <c r="AB116" s="33" t="str">
        <f>IF(InsertDataAtCellA2!AC116="","",InsertDataAtCellA2!AC116)</f>
        <v/>
      </c>
      <c r="AC116" s="33" t="str">
        <f>IF(InsertDataAtCellA2!AD116="","",InsertDataAtCellA2!AD116)</f>
        <v/>
      </c>
      <c r="AD116" s="33" t="str">
        <f>IF(InsertDataAtCellA2!AE116="","",InsertDataAtCellA2!AE116)</f>
        <v/>
      </c>
      <c r="AE116" s="33" t="str">
        <f>IF(InsertDataAtCellA2!AF116="","",InsertDataAtCellA2!AF116)</f>
        <v/>
      </c>
      <c r="AF116" s="33" t="str">
        <f>IF(InsertDataAtCellA2!AG116="","",InsertDataAtCellA2!AG116)</f>
        <v/>
      </c>
    </row>
    <row r="117" spans="1:32" x14ac:dyDescent="0.35">
      <c r="A117" s="10">
        <f>IF(InsertDataAtCellA2!A117="","",InsertDataAtCellA2!A117)</f>
        <v>17</v>
      </c>
      <c r="B117" s="10" t="str">
        <f>IF(InsertDataAtCellA2!B117="","",InsertDataAtCellA2!B117)</f>
        <v xml:space="preserve">Got Task 0 at </v>
      </c>
      <c r="C117" s="10">
        <f>IF(InsertDataAtCellA2!C117="","",InsertDataAtCellA2!C117)</f>
        <v>44.08314</v>
      </c>
      <c r="D117" s="10" t="str">
        <f>IF(InsertDataAtCellA2!D117="","",InsertDataAtCellA2!D117)</f>
        <v>showing</v>
      </c>
      <c r="E117" s="10" t="str">
        <f>IF(InsertDataAtCellA2!E117="","",InsertDataAtCellA2!E117)</f>
        <v>Task0 (UnityEngine.Material)</v>
      </c>
      <c r="F117" s="10" t="str">
        <f>IF(InsertDataAtCellA2!$W117="REAC",InsertDataAtCellA2!W117,(IF(InsertDataAtCellA2!$F117="REAC",InsertDataAtCellA2!F117,"")))</f>
        <v/>
      </c>
      <c r="G117" s="10" t="str">
        <f>IF(InsertDataAtCellA2!$W117="REAC",InsertDataAtCellA2!X117,(IF(InsertDataAtCellA2!$F117="REAC",InsertDataAtCellA2!G117,"")))</f>
        <v/>
      </c>
      <c r="H117" s="10" t="str">
        <f>IF(InsertDataAtCellA2!$W117="REAC",InsertDataAtCellA2!Y117,(IF(InsertDataAtCellA2!$F117="REAC",InsertDataAtCellA2!H117,"")))</f>
        <v/>
      </c>
      <c r="I117" s="10" t="str">
        <f>IF(InsertDataAtCellA2!$W117="REAC",InsertDataAtCellA2!Z117,(IF(InsertDataAtCellA2!$F117="REAC",InsertDataAtCellA2!I117,"")))</f>
        <v/>
      </c>
      <c r="J117" s="10" t="str">
        <f>IF(InsertDataAtCellA2!K117="","",InsertDataAtCellA2!K117)</f>
        <v/>
      </c>
      <c r="K117" s="10" t="str">
        <f>IF(InsertDataAtCellA2!L117="","",InsertDataAtCellA2!L117)</f>
        <v/>
      </c>
      <c r="L117" s="10" t="str">
        <f>IF(InsertDataAtCellA2!M117="","",InsertDataAtCellA2!M117)</f>
        <v/>
      </c>
      <c r="M117" s="10" t="str">
        <f>IF(InsertDataAtCellA2!N117="","",InsertDataAtCellA2!N117)</f>
        <v/>
      </c>
      <c r="N117" s="10" t="str">
        <f>IF(InsertDataAtCellA2!O117="","",InsertDataAtCellA2!O117)</f>
        <v/>
      </c>
      <c r="O117" s="10" t="str">
        <f>IF(InsertDataAtCellA2!P117="","",InsertDataAtCellA2!P117)</f>
        <v/>
      </c>
      <c r="P117" s="10" t="str">
        <f>IF(InsertDataAtCellA2!Q117="","",InsertDataAtCellA2!Q117)</f>
        <v/>
      </c>
      <c r="Q117" s="10" t="str">
        <f>IF(InsertDataAtCellA2!R117="","",InsertDataAtCellA2!R117)</f>
        <v/>
      </c>
      <c r="R117" s="10" t="str">
        <f>IF(InsertDataAtCellA2!S117="","",InsertDataAtCellA2!S117)</f>
        <v/>
      </c>
      <c r="S117" s="10" t="str">
        <f>IF(InsertDataAtCellA2!T117="","",InsertDataAtCellA2!T117)</f>
        <v/>
      </c>
      <c r="T117" s="10" t="str">
        <f>IF(InsertDataAtCellA2!U117="","",InsertDataAtCellA2!U117)</f>
        <v/>
      </c>
      <c r="U117" s="10" t="str">
        <f>IF(InsertDataAtCellA2!V117="","",InsertDataAtCellA2!V117)</f>
        <v/>
      </c>
      <c r="V117" s="10" t="str">
        <f>IF(InsertDataAtCellA2!W117="","",InsertDataAtCellA2!W117)</f>
        <v/>
      </c>
      <c r="W117" s="10" t="str">
        <f>IF(InsertDataAtCellA2!X117="","",InsertDataAtCellA2!X117)</f>
        <v/>
      </c>
      <c r="X117" s="10" t="str">
        <f>IF(InsertDataAtCellA2!Y117="","",InsertDataAtCellA2!Y117)</f>
        <v/>
      </c>
      <c r="Y117" s="10" t="str">
        <f>IF(InsertDataAtCellA2!Z117="","",InsertDataAtCellA2!Z117)</f>
        <v/>
      </c>
      <c r="Z117" s="10" t="str">
        <f>IF(InsertDataAtCellA2!AA117="","",InsertDataAtCellA2!AA117)</f>
        <v/>
      </c>
      <c r="AA117" s="10" t="str">
        <f>IF(InsertDataAtCellA2!AB117="","",InsertDataAtCellA2!AB117)</f>
        <v/>
      </c>
      <c r="AB117" s="10" t="str">
        <f>IF(InsertDataAtCellA2!AC117="","",InsertDataAtCellA2!AC117)</f>
        <v/>
      </c>
      <c r="AC117" s="10" t="str">
        <f>IF(InsertDataAtCellA2!AD117="","",InsertDataAtCellA2!AD117)</f>
        <v/>
      </c>
      <c r="AD117" s="10" t="str">
        <f>IF(InsertDataAtCellA2!AE117="","",InsertDataAtCellA2!AE117)</f>
        <v/>
      </c>
      <c r="AE117" s="10" t="str">
        <f>IF(InsertDataAtCellA2!AF117="","",InsertDataAtCellA2!AF117)</f>
        <v/>
      </c>
      <c r="AF117" s="10" t="str">
        <f>IF(InsertDataAtCellA2!AG117="","",InsertDataAtCellA2!AG117)</f>
        <v/>
      </c>
    </row>
    <row r="118" spans="1:32" x14ac:dyDescent="0.35">
      <c r="A118" s="33">
        <f>IF(InsertDataAtCellA2!A118="","",InsertDataAtCellA2!A118)</f>
        <v>17</v>
      </c>
      <c r="B118" s="33" t="str">
        <f>IF(InsertDataAtCellA2!B118="","",InsertDataAtCellA2!B118)</f>
        <v>TaskstimOnset</v>
      </c>
      <c r="C118" s="33">
        <f>IF(InsertDataAtCellA2!C118="","",InsertDataAtCellA2!C118)</f>
        <v>44.08314</v>
      </c>
      <c r="D118" s="33" t="str">
        <f>IF(InsertDataAtCellA2!D118="","",InsertDataAtCellA2!D118)</f>
        <v>showing</v>
      </c>
      <c r="E118" s="33" t="str">
        <f>IF(InsertDataAtCellA2!E118="","",InsertDataAtCellA2!E118)</f>
        <v>Task0 (UnityEngine.Material)</v>
      </c>
      <c r="F118" s="33" t="str">
        <f>IF(InsertDataAtCellA2!$W118="REAC",InsertDataAtCellA2!W118,(IF(InsertDataAtCellA2!$F118="REAC",InsertDataAtCellA2!F118,"")))</f>
        <v/>
      </c>
      <c r="G118" s="33" t="str">
        <f>IF(InsertDataAtCellA2!$W118="REAC",InsertDataAtCellA2!X118,(IF(InsertDataAtCellA2!$F118="REAC",InsertDataAtCellA2!G118,"")))</f>
        <v/>
      </c>
      <c r="H118" s="33" t="str">
        <f>IF(InsertDataAtCellA2!$W118="REAC",InsertDataAtCellA2!Y118,(IF(InsertDataAtCellA2!$F118="REAC",InsertDataAtCellA2!H118,"")))</f>
        <v/>
      </c>
      <c r="I118" s="33" t="str">
        <f>IF(InsertDataAtCellA2!$W118="REAC",InsertDataAtCellA2!Z118,(IF(InsertDataAtCellA2!$F118="REAC",InsertDataAtCellA2!I118,"")))</f>
        <v/>
      </c>
      <c r="J118" s="33" t="str">
        <f>IF(InsertDataAtCellA2!K118="","",InsertDataAtCellA2!K118)</f>
        <v/>
      </c>
      <c r="K118" s="33" t="str">
        <f>IF(InsertDataAtCellA2!L118="","",InsertDataAtCellA2!L118)</f>
        <v/>
      </c>
      <c r="L118" s="33" t="str">
        <f>IF(InsertDataAtCellA2!M118="","",InsertDataAtCellA2!M118)</f>
        <v/>
      </c>
      <c r="M118" s="33" t="str">
        <f>IF(InsertDataAtCellA2!N118="","",InsertDataAtCellA2!N118)</f>
        <v/>
      </c>
      <c r="N118" s="33" t="str">
        <f>IF(InsertDataAtCellA2!O118="","",InsertDataAtCellA2!O118)</f>
        <v/>
      </c>
      <c r="O118" s="33" t="str">
        <f>IF(InsertDataAtCellA2!P118="","",InsertDataAtCellA2!P118)</f>
        <v/>
      </c>
      <c r="P118" s="33" t="str">
        <f>IF(InsertDataAtCellA2!Q118="","",InsertDataAtCellA2!Q118)</f>
        <v/>
      </c>
      <c r="Q118" s="33" t="str">
        <f>IF(InsertDataAtCellA2!R118="","",InsertDataAtCellA2!R118)</f>
        <v/>
      </c>
      <c r="R118" s="33" t="str">
        <f>IF(InsertDataAtCellA2!S118="","",InsertDataAtCellA2!S118)</f>
        <v/>
      </c>
      <c r="S118" s="33" t="str">
        <f>IF(InsertDataAtCellA2!T118="","",InsertDataAtCellA2!T118)</f>
        <v/>
      </c>
      <c r="T118" s="33" t="str">
        <f>IF(InsertDataAtCellA2!U118="","",InsertDataAtCellA2!U118)</f>
        <v/>
      </c>
      <c r="U118" s="33" t="str">
        <f>IF(InsertDataAtCellA2!V118="","",InsertDataAtCellA2!V118)</f>
        <v/>
      </c>
      <c r="V118" s="33" t="str">
        <f>IF(InsertDataAtCellA2!W118="","",InsertDataAtCellA2!W118)</f>
        <v/>
      </c>
      <c r="W118" s="33" t="str">
        <f>IF(InsertDataAtCellA2!X118="","",InsertDataAtCellA2!X118)</f>
        <v/>
      </c>
      <c r="X118" s="33" t="str">
        <f>IF(InsertDataAtCellA2!Y118="","",InsertDataAtCellA2!Y118)</f>
        <v/>
      </c>
      <c r="Y118" s="33" t="str">
        <f>IF(InsertDataAtCellA2!Z118="","",InsertDataAtCellA2!Z118)</f>
        <v/>
      </c>
      <c r="Z118" s="33" t="str">
        <f>IF(InsertDataAtCellA2!AA118="","",InsertDataAtCellA2!AA118)</f>
        <v/>
      </c>
      <c r="AA118" s="33" t="str">
        <f>IF(InsertDataAtCellA2!AB118="","",InsertDataAtCellA2!AB118)</f>
        <v/>
      </c>
      <c r="AB118" s="33" t="str">
        <f>IF(InsertDataAtCellA2!AC118="","",InsertDataAtCellA2!AC118)</f>
        <v/>
      </c>
      <c r="AC118" s="33" t="str">
        <f>IF(InsertDataAtCellA2!AD118="","",InsertDataAtCellA2!AD118)</f>
        <v/>
      </c>
      <c r="AD118" s="33" t="str">
        <f>IF(InsertDataAtCellA2!AE118="","",InsertDataAtCellA2!AE118)</f>
        <v/>
      </c>
      <c r="AE118" s="33" t="str">
        <f>IF(InsertDataAtCellA2!AF118="","",InsertDataAtCellA2!AF118)</f>
        <v/>
      </c>
      <c r="AF118" s="33" t="str">
        <f>IF(InsertDataAtCellA2!AG118="","",InsertDataAtCellA2!AG118)</f>
        <v/>
      </c>
    </row>
    <row r="119" spans="1:32" x14ac:dyDescent="0.35">
      <c r="A119" s="10">
        <f>IF(InsertDataAtCellA2!A119="","",InsertDataAtCellA2!A119)</f>
        <v>17</v>
      </c>
      <c r="B119" s="10" t="str">
        <f>IF(InsertDataAtCellA2!B119="","",InsertDataAtCellA2!B119)</f>
        <v>TaskstimOnset</v>
      </c>
      <c r="C119" s="10">
        <f>IF(InsertDataAtCellA2!C119="","",InsertDataAtCellA2!C119)</f>
        <v>44.08314</v>
      </c>
      <c r="D119" s="10" t="str">
        <f>IF(InsertDataAtCellA2!D119="","",InsertDataAtCellA2!D119)</f>
        <v>showing</v>
      </c>
      <c r="E119" s="10" t="str">
        <f>IF(InsertDataAtCellA2!E119="","",InsertDataAtCellA2!E119)</f>
        <v>Task0 (UnityEngine.Material)</v>
      </c>
      <c r="F119" s="10" t="str">
        <f>IF(InsertDataAtCellA2!$W119="REAC",InsertDataAtCellA2!W119,(IF(InsertDataAtCellA2!$F119="REAC",InsertDataAtCellA2!F119,"")))</f>
        <v/>
      </c>
      <c r="G119" s="10" t="str">
        <f>IF(InsertDataAtCellA2!$W119="REAC",InsertDataAtCellA2!X119,(IF(InsertDataAtCellA2!$F119="REAC",InsertDataAtCellA2!G119,"")))</f>
        <v/>
      </c>
      <c r="H119" s="10" t="str">
        <f>IF(InsertDataAtCellA2!$W119="REAC",InsertDataAtCellA2!Y119,(IF(InsertDataAtCellA2!$F119="REAC",InsertDataAtCellA2!H119,"")))</f>
        <v/>
      </c>
      <c r="I119" s="10" t="str">
        <f>IF(InsertDataAtCellA2!$W119="REAC",InsertDataAtCellA2!Z119,(IF(InsertDataAtCellA2!$F119="REAC",InsertDataAtCellA2!I119,"")))</f>
        <v/>
      </c>
      <c r="J119" s="10" t="str">
        <f>IF(InsertDataAtCellA2!K119="","",InsertDataAtCellA2!K119)</f>
        <v/>
      </c>
      <c r="K119" s="10" t="str">
        <f>IF(InsertDataAtCellA2!L119="","",InsertDataAtCellA2!L119)</f>
        <v/>
      </c>
      <c r="L119" s="10" t="str">
        <f>IF(InsertDataAtCellA2!M119="","",InsertDataAtCellA2!M119)</f>
        <v/>
      </c>
      <c r="M119" s="10" t="str">
        <f>IF(InsertDataAtCellA2!N119="","",InsertDataAtCellA2!N119)</f>
        <v/>
      </c>
      <c r="N119" s="10" t="str">
        <f>IF(InsertDataAtCellA2!O119="","",InsertDataAtCellA2!O119)</f>
        <v/>
      </c>
      <c r="O119" s="10" t="str">
        <f>IF(InsertDataAtCellA2!P119="","",InsertDataAtCellA2!P119)</f>
        <v/>
      </c>
      <c r="P119" s="10" t="str">
        <f>IF(InsertDataAtCellA2!Q119="","",InsertDataAtCellA2!Q119)</f>
        <v/>
      </c>
      <c r="Q119" s="10" t="str">
        <f>IF(InsertDataAtCellA2!R119="","",InsertDataAtCellA2!R119)</f>
        <v/>
      </c>
      <c r="R119" s="10" t="str">
        <f>IF(InsertDataAtCellA2!S119="","",InsertDataAtCellA2!S119)</f>
        <v/>
      </c>
      <c r="S119" s="10" t="str">
        <f>IF(InsertDataAtCellA2!T119="","",InsertDataAtCellA2!T119)</f>
        <v/>
      </c>
      <c r="T119" s="10" t="str">
        <f>IF(InsertDataAtCellA2!U119="","",InsertDataAtCellA2!U119)</f>
        <v/>
      </c>
      <c r="U119" s="10" t="str">
        <f>IF(InsertDataAtCellA2!V119="","",InsertDataAtCellA2!V119)</f>
        <v/>
      </c>
      <c r="V119" s="10" t="str">
        <f>IF(InsertDataAtCellA2!W119="","",InsertDataAtCellA2!W119)</f>
        <v/>
      </c>
      <c r="W119" s="10" t="str">
        <f>IF(InsertDataAtCellA2!X119="","",InsertDataAtCellA2!X119)</f>
        <v/>
      </c>
      <c r="X119" s="10" t="str">
        <f>IF(InsertDataAtCellA2!Y119="","",InsertDataAtCellA2!Y119)</f>
        <v/>
      </c>
      <c r="Y119" s="10" t="str">
        <f>IF(InsertDataAtCellA2!Z119="","",InsertDataAtCellA2!Z119)</f>
        <v/>
      </c>
      <c r="Z119" s="10" t="str">
        <f>IF(InsertDataAtCellA2!AA119="","",InsertDataAtCellA2!AA119)</f>
        <v/>
      </c>
      <c r="AA119" s="10" t="str">
        <f>IF(InsertDataAtCellA2!AB119="","",InsertDataAtCellA2!AB119)</f>
        <v/>
      </c>
      <c r="AB119" s="10" t="str">
        <f>IF(InsertDataAtCellA2!AC119="","",InsertDataAtCellA2!AC119)</f>
        <v/>
      </c>
      <c r="AC119" s="10" t="str">
        <f>IF(InsertDataAtCellA2!AD119="","",InsertDataAtCellA2!AD119)</f>
        <v/>
      </c>
      <c r="AD119" s="10" t="str">
        <f>IF(InsertDataAtCellA2!AE119="","",InsertDataAtCellA2!AE119)</f>
        <v/>
      </c>
      <c r="AE119" s="10" t="str">
        <f>IF(InsertDataAtCellA2!AF119="","",InsertDataAtCellA2!AF119)</f>
        <v/>
      </c>
      <c r="AF119" s="10" t="str">
        <f>IF(InsertDataAtCellA2!AG119="","",InsertDataAtCellA2!AG119)</f>
        <v/>
      </c>
    </row>
    <row r="120" spans="1:32" x14ac:dyDescent="0.35">
      <c r="A120" s="33">
        <f>IF(InsertDataAtCellA2!A120="","",InsertDataAtCellA2!A120)</f>
        <v>17</v>
      </c>
      <c r="B120" s="33" t="str">
        <f>IF(InsertDataAtCellA2!B120="","",InsertDataAtCellA2!B120)</f>
        <v>Got Task B1 at</v>
      </c>
      <c r="C120" s="33">
        <f>IF(InsertDataAtCellA2!C120="","",InsertDataAtCellA2!C120)</f>
        <v>45.086179999999999</v>
      </c>
      <c r="D120" s="33" t="str">
        <f>IF(InsertDataAtCellA2!D120="","",InsertDataAtCellA2!D120)</f>
        <v>showing</v>
      </c>
      <c r="E120" s="33" t="str">
        <f>IF(InsertDataAtCellA2!E120="","",InsertDataAtCellA2!E120)</f>
        <v>TaskC (UnityEngine.Material)</v>
      </c>
      <c r="F120" s="33" t="str">
        <f>IF(InsertDataAtCellA2!$W120="REAC",InsertDataAtCellA2!W120,(IF(InsertDataAtCellA2!$F120="REAC",InsertDataAtCellA2!F120,"")))</f>
        <v/>
      </c>
      <c r="G120" s="33" t="str">
        <f>IF(InsertDataAtCellA2!$W120="REAC",InsertDataAtCellA2!X120,(IF(InsertDataAtCellA2!$F120="REAC",InsertDataAtCellA2!G120,"")))</f>
        <v/>
      </c>
      <c r="H120" s="33" t="str">
        <f>IF(InsertDataAtCellA2!$W120="REAC",InsertDataAtCellA2!Y120,(IF(InsertDataAtCellA2!$F120="REAC",InsertDataAtCellA2!H120,"")))</f>
        <v/>
      </c>
      <c r="I120" s="33" t="str">
        <f>IF(InsertDataAtCellA2!$W120="REAC",InsertDataAtCellA2!Z120,(IF(InsertDataAtCellA2!$F120="REAC",InsertDataAtCellA2!I120,"")))</f>
        <v/>
      </c>
      <c r="J120" s="33" t="str">
        <f>IF(InsertDataAtCellA2!K120="","",InsertDataAtCellA2!K120)</f>
        <v/>
      </c>
      <c r="K120" s="33" t="str">
        <f>IF(InsertDataAtCellA2!L120="","",InsertDataAtCellA2!L120)</f>
        <v/>
      </c>
      <c r="L120" s="33" t="str">
        <f>IF(InsertDataAtCellA2!M120="","",InsertDataAtCellA2!M120)</f>
        <v/>
      </c>
      <c r="M120" s="33" t="str">
        <f>IF(InsertDataAtCellA2!N120="","",InsertDataAtCellA2!N120)</f>
        <v/>
      </c>
      <c r="N120" s="33" t="str">
        <f>IF(InsertDataAtCellA2!O120="","",InsertDataAtCellA2!O120)</f>
        <v/>
      </c>
      <c r="O120" s="33" t="str">
        <f>IF(InsertDataAtCellA2!P120="","",InsertDataAtCellA2!P120)</f>
        <v/>
      </c>
      <c r="P120" s="33" t="str">
        <f>IF(InsertDataAtCellA2!Q120="","",InsertDataAtCellA2!Q120)</f>
        <v/>
      </c>
      <c r="Q120" s="33" t="str">
        <f>IF(InsertDataAtCellA2!R120="","",InsertDataAtCellA2!R120)</f>
        <v/>
      </c>
      <c r="R120" s="33" t="str">
        <f>IF(InsertDataAtCellA2!S120="","",InsertDataAtCellA2!S120)</f>
        <v/>
      </c>
      <c r="S120" s="33" t="str">
        <f>IF(InsertDataAtCellA2!T120="","",InsertDataAtCellA2!T120)</f>
        <v/>
      </c>
      <c r="T120" s="33" t="str">
        <f>IF(InsertDataAtCellA2!U120="","",InsertDataAtCellA2!U120)</f>
        <v/>
      </c>
      <c r="U120" s="33" t="str">
        <f>IF(InsertDataAtCellA2!V120="","",InsertDataAtCellA2!V120)</f>
        <v/>
      </c>
      <c r="V120" s="33" t="str">
        <f>IF(InsertDataAtCellA2!W120="","",InsertDataAtCellA2!W120)</f>
        <v/>
      </c>
      <c r="W120" s="33" t="str">
        <f>IF(InsertDataAtCellA2!X120="","",InsertDataAtCellA2!X120)</f>
        <v/>
      </c>
      <c r="X120" s="33" t="str">
        <f>IF(InsertDataAtCellA2!Y120="","",InsertDataAtCellA2!Y120)</f>
        <v/>
      </c>
      <c r="Y120" s="33" t="str">
        <f>IF(InsertDataAtCellA2!Z120="","",InsertDataAtCellA2!Z120)</f>
        <v/>
      </c>
      <c r="Z120" s="33" t="str">
        <f>IF(InsertDataAtCellA2!AA120="","",InsertDataAtCellA2!AA120)</f>
        <v/>
      </c>
      <c r="AA120" s="33" t="str">
        <f>IF(InsertDataAtCellA2!AB120="","",InsertDataAtCellA2!AB120)</f>
        <v/>
      </c>
      <c r="AB120" s="33" t="str">
        <f>IF(InsertDataAtCellA2!AC120="","",InsertDataAtCellA2!AC120)</f>
        <v/>
      </c>
      <c r="AC120" s="33" t="str">
        <f>IF(InsertDataAtCellA2!AD120="","",InsertDataAtCellA2!AD120)</f>
        <v/>
      </c>
      <c r="AD120" s="33" t="str">
        <f>IF(InsertDataAtCellA2!AE120="","",InsertDataAtCellA2!AE120)</f>
        <v/>
      </c>
      <c r="AE120" s="33" t="str">
        <f>IF(InsertDataAtCellA2!AF120="","",InsertDataAtCellA2!AF120)</f>
        <v/>
      </c>
      <c r="AF120" s="33" t="str">
        <f>IF(InsertDataAtCellA2!AG120="","",InsertDataAtCellA2!AG120)</f>
        <v/>
      </c>
    </row>
    <row r="121" spans="1:32" x14ac:dyDescent="0.35">
      <c r="A121" s="10">
        <f>IF(InsertDataAtCellA2!A121="","",InsertDataAtCellA2!A121)</f>
        <v>17</v>
      </c>
      <c r="B121" s="10" t="str">
        <f>IF(InsertDataAtCellA2!B121="","",InsertDataAtCellA2!B121)</f>
        <v>TaskstimOffset</v>
      </c>
      <c r="C121" s="10">
        <f>IF(InsertDataAtCellA2!C121="","",InsertDataAtCellA2!C121)</f>
        <v>45.086179999999999</v>
      </c>
      <c r="D121" s="10" t="str">
        <f>IF(InsertDataAtCellA2!D121="","",InsertDataAtCellA2!D121)</f>
        <v>showing</v>
      </c>
      <c r="E121" s="10" t="str">
        <f>IF(InsertDataAtCellA2!E121="","",InsertDataAtCellA2!E121)</f>
        <v>TaskC (UnityEngine.Material)</v>
      </c>
      <c r="F121" s="10" t="str">
        <f>IF(InsertDataAtCellA2!$W121="REAC",InsertDataAtCellA2!W121,(IF(InsertDataAtCellA2!$F121="REAC",InsertDataAtCellA2!F121,"")))</f>
        <v/>
      </c>
      <c r="G121" s="10" t="str">
        <f>IF(InsertDataAtCellA2!$W121="REAC",InsertDataAtCellA2!X121,(IF(InsertDataAtCellA2!$F121="REAC",InsertDataAtCellA2!G121,"")))</f>
        <v/>
      </c>
      <c r="H121" s="10" t="str">
        <f>IF(InsertDataAtCellA2!$W121="REAC",InsertDataAtCellA2!Y121,(IF(InsertDataAtCellA2!$F121="REAC",InsertDataAtCellA2!H121,"")))</f>
        <v/>
      </c>
      <c r="I121" s="10" t="str">
        <f>IF(InsertDataAtCellA2!$W121="REAC",InsertDataAtCellA2!Z121,(IF(InsertDataAtCellA2!$F121="REAC",InsertDataAtCellA2!I121,"")))</f>
        <v/>
      </c>
      <c r="J121" s="10" t="str">
        <f>IF(InsertDataAtCellA2!K121="","",InsertDataAtCellA2!K121)</f>
        <v/>
      </c>
      <c r="K121" s="10" t="str">
        <f>IF(InsertDataAtCellA2!L121="","",InsertDataAtCellA2!L121)</f>
        <v/>
      </c>
      <c r="L121" s="10" t="str">
        <f>IF(InsertDataAtCellA2!M121="","",InsertDataAtCellA2!M121)</f>
        <v/>
      </c>
      <c r="M121" s="10" t="str">
        <f>IF(InsertDataAtCellA2!N121="","",InsertDataAtCellA2!N121)</f>
        <v/>
      </c>
      <c r="N121" s="10" t="str">
        <f>IF(InsertDataAtCellA2!O121="","",InsertDataAtCellA2!O121)</f>
        <v/>
      </c>
      <c r="O121" s="10" t="str">
        <f>IF(InsertDataAtCellA2!P121="","",InsertDataAtCellA2!P121)</f>
        <v/>
      </c>
      <c r="P121" s="10" t="str">
        <f>IF(InsertDataAtCellA2!Q121="","",InsertDataAtCellA2!Q121)</f>
        <v/>
      </c>
      <c r="Q121" s="10" t="str">
        <f>IF(InsertDataAtCellA2!R121="","",InsertDataAtCellA2!R121)</f>
        <v/>
      </c>
      <c r="R121" s="10" t="str">
        <f>IF(InsertDataAtCellA2!S121="","",InsertDataAtCellA2!S121)</f>
        <v/>
      </c>
      <c r="S121" s="10" t="str">
        <f>IF(InsertDataAtCellA2!T121="","",InsertDataAtCellA2!T121)</f>
        <v/>
      </c>
      <c r="T121" s="10" t="str">
        <f>IF(InsertDataAtCellA2!U121="","",InsertDataAtCellA2!U121)</f>
        <v/>
      </c>
      <c r="U121" s="10" t="str">
        <f>IF(InsertDataAtCellA2!V121="","",InsertDataAtCellA2!V121)</f>
        <v/>
      </c>
      <c r="V121" s="10" t="str">
        <f>IF(InsertDataAtCellA2!W121="","",InsertDataAtCellA2!W121)</f>
        <v/>
      </c>
      <c r="W121" s="10" t="str">
        <f>IF(InsertDataAtCellA2!X121="","",InsertDataAtCellA2!X121)</f>
        <v/>
      </c>
      <c r="X121" s="10" t="str">
        <f>IF(InsertDataAtCellA2!Y121="","",InsertDataAtCellA2!Y121)</f>
        <v/>
      </c>
      <c r="Y121" s="10" t="str">
        <f>IF(InsertDataAtCellA2!Z121="","",InsertDataAtCellA2!Z121)</f>
        <v/>
      </c>
      <c r="Z121" s="10" t="str">
        <f>IF(InsertDataAtCellA2!AA121="","",InsertDataAtCellA2!AA121)</f>
        <v/>
      </c>
      <c r="AA121" s="10" t="str">
        <f>IF(InsertDataAtCellA2!AB121="","",InsertDataAtCellA2!AB121)</f>
        <v/>
      </c>
      <c r="AB121" s="10" t="str">
        <f>IF(InsertDataAtCellA2!AC121="","",InsertDataAtCellA2!AC121)</f>
        <v/>
      </c>
      <c r="AC121" s="10" t="str">
        <f>IF(InsertDataAtCellA2!AD121="","",InsertDataAtCellA2!AD121)</f>
        <v/>
      </c>
      <c r="AD121" s="10" t="str">
        <f>IF(InsertDataAtCellA2!AE121="","",InsertDataAtCellA2!AE121)</f>
        <v/>
      </c>
      <c r="AE121" s="10" t="str">
        <f>IF(InsertDataAtCellA2!AF121="","",InsertDataAtCellA2!AF121)</f>
        <v/>
      </c>
      <c r="AF121" s="10" t="str">
        <f>IF(InsertDataAtCellA2!AG121="","",InsertDataAtCellA2!AG121)</f>
        <v/>
      </c>
    </row>
    <row r="122" spans="1:32" x14ac:dyDescent="0.35">
      <c r="A122" s="33">
        <f>IF(InsertDataAtCellA2!A122="","",InsertDataAtCellA2!A122)</f>
        <v>17</v>
      </c>
      <c r="B122" s="33" t="str">
        <f>IF(InsertDataAtCellA2!B122="","",InsertDataAtCellA2!B122)</f>
        <v>TaskstimOffset</v>
      </c>
      <c r="C122" s="33">
        <f>IF(InsertDataAtCellA2!C122="","",InsertDataAtCellA2!C122)</f>
        <v>45.086179999999999</v>
      </c>
      <c r="D122" s="33" t="str">
        <f>IF(InsertDataAtCellA2!D122="","",InsertDataAtCellA2!D122)</f>
        <v>showing</v>
      </c>
      <c r="E122" s="33" t="str">
        <f>IF(InsertDataAtCellA2!E122="","",InsertDataAtCellA2!E122)</f>
        <v>TaskC (UnityEngine.Material)</v>
      </c>
      <c r="F122" s="33" t="str">
        <f>IF(InsertDataAtCellA2!$W122="REAC",InsertDataAtCellA2!W122,(IF(InsertDataAtCellA2!$F122="REAC",InsertDataAtCellA2!F122,"")))</f>
        <v/>
      </c>
      <c r="G122" s="33" t="str">
        <f>IF(InsertDataAtCellA2!$W122="REAC",InsertDataAtCellA2!X122,(IF(InsertDataAtCellA2!$F122="REAC",InsertDataAtCellA2!G122,"")))</f>
        <v/>
      </c>
      <c r="H122" s="33" t="str">
        <f>IF(InsertDataAtCellA2!$W122="REAC",InsertDataAtCellA2!Y122,(IF(InsertDataAtCellA2!$F122="REAC",InsertDataAtCellA2!H122,"")))</f>
        <v/>
      </c>
      <c r="I122" s="33" t="str">
        <f>IF(InsertDataAtCellA2!$W122="REAC",InsertDataAtCellA2!Z122,(IF(InsertDataAtCellA2!$F122="REAC",InsertDataAtCellA2!I122,"")))</f>
        <v/>
      </c>
      <c r="J122" s="33" t="str">
        <f>IF(InsertDataAtCellA2!K122="","",InsertDataAtCellA2!K122)</f>
        <v/>
      </c>
      <c r="K122" s="33" t="str">
        <f>IF(InsertDataAtCellA2!L122="","",InsertDataAtCellA2!L122)</f>
        <v/>
      </c>
      <c r="L122" s="33" t="str">
        <f>IF(InsertDataAtCellA2!M122="","",InsertDataAtCellA2!M122)</f>
        <v/>
      </c>
      <c r="M122" s="33" t="str">
        <f>IF(InsertDataAtCellA2!N122="","",InsertDataAtCellA2!N122)</f>
        <v/>
      </c>
      <c r="N122" s="33" t="str">
        <f>IF(InsertDataAtCellA2!O122="","",InsertDataAtCellA2!O122)</f>
        <v/>
      </c>
      <c r="O122" s="33" t="str">
        <f>IF(InsertDataAtCellA2!P122="","",InsertDataAtCellA2!P122)</f>
        <v/>
      </c>
      <c r="P122" s="33" t="str">
        <f>IF(InsertDataAtCellA2!Q122="","",InsertDataAtCellA2!Q122)</f>
        <v/>
      </c>
      <c r="Q122" s="33" t="str">
        <f>IF(InsertDataAtCellA2!R122="","",InsertDataAtCellA2!R122)</f>
        <v/>
      </c>
      <c r="R122" s="33" t="str">
        <f>IF(InsertDataAtCellA2!S122="","",InsertDataAtCellA2!S122)</f>
        <v/>
      </c>
      <c r="S122" s="33" t="str">
        <f>IF(InsertDataAtCellA2!T122="","",InsertDataAtCellA2!T122)</f>
        <v/>
      </c>
      <c r="T122" s="33" t="str">
        <f>IF(InsertDataAtCellA2!U122="","",InsertDataAtCellA2!U122)</f>
        <v/>
      </c>
      <c r="U122" s="33" t="str">
        <f>IF(InsertDataAtCellA2!V122="","",InsertDataAtCellA2!V122)</f>
        <v/>
      </c>
      <c r="V122" s="33" t="str">
        <f>IF(InsertDataAtCellA2!W122="","",InsertDataAtCellA2!W122)</f>
        <v/>
      </c>
      <c r="W122" s="33" t="str">
        <f>IF(InsertDataAtCellA2!X122="","",InsertDataAtCellA2!X122)</f>
        <v/>
      </c>
      <c r="X122" s="33" t="str">
        <f>IF(InsertDataAtCellA2!Y122="","",InsertDataAtCellA2!Y122)</f>
        <v/>
      </c>
      <c r="Y122" s="33" t="str">
        <f>IF(InsertDataAtCellA2!Z122="","",InsertDataAtCellA2!Z122)</f>
        <v/>
      </c>
      <c r="Z122" s="33" t="str">
        <f>IF(InsertDataAtCellA2!AA122="","",InsertDataAtCellA2!AA122)</f>
        <v/>
      </c>
      <c r="AA122" s="33" t="str">
        <f>IF(InsertDataAtCellA2!AB122="","",InsertDataAtCellA2!AB122)</f>
        <v/>
      </c>
      <c r="AB122" s="33" t="str">
        <f>IF(InsertDataAtCellA2!AC122="","",InsertDataAtCellA2!AC122)</f>
        <v/>
      </c>
      <c r="AC122" s="33" t="str">
        <f>IF(InsertDataAtCellA2!AD122="","",InsertDataAtCellA2!AD122)</f>
        <v/>
      </c>
      <c r="AD122" s="33" t="str">
        <f>IF(InsertDataAtCellA2!AE122="","",InsertDataAtCellA2!AE122)</f>
        <v/>
      </c>
      <c r="AE122" s="33" t="str">
        <f>IF(InsertDataAtCellA2!AF122="","",InsertDataAtCellA2!AF122)</f>
        <v/>
      </c>
      <c r="AF122" s="33" t="str">
        <f>IF(InsertDataAtCellA2!AG122="","",InsertDataAtCellA2!AG122)</f>
        <v/>
      </c>
    </row>
    <row r="123" spans="1:32" x14ac:dyDescent="0.35">
      <c r="A123" s="10">
        <f>IF(InsertDataAtCellA2!A123="","",InsertDataAtCellA2!A123)</f>
        <v>18</v>
      </c>
      <c r="B123" s="10" t="str">
        <f>IF(InsertDataAtCellA2!B123="","",InsertDataAtCellA2!B123)</f>
        <v xml:space="preserve">Got Task 0 at </v>
      </c>
      <c r="C123" s="10">
        <f>IF(InsertDataAtCellA2!C123="","",InsertDataAtCellA2!C123)</f>
        <v>46.088120000000004</v>
      </c>
      <c r="D123" s="10" t="str">
        <f>IF(InsertDataAtCellA2!D123="","",InsertDataAtCellA2!D123)</f>
        <v>showing</v>
      </c>
      <c r="E123" s="10" t="str">
        <f>IF(InsertDataAtCellA2!E123="","",InsertDataAtCellA2!E123)</f>
        <v>Task0 (UnityEngine.Material)</v>
      </c>
      <c r="F123" s="10" t="str">
        <f>IF(InsertDataAtCellA2!$W123="REAC",InsertDataAtCellA2!W123,(IF(InsertDataAtCellA2!$F123="REAC",InsertDataAtCellA2!F123,"")))</f>
        <v/>
      </c>
      <c r="G123" s="10" t="str">
        <f>IF(InsertDataAtCellA2!$W123="REAC",InsertDataAtCellA2!X123,(IF(InsertDataAtCellA2!$F123="REAC",InsertDataAtCellA2!G123,"")))</f>
        <v/>
      </c>
      <c r="H123" s="10" t="str">
        <f>IF(InsertDataAtCellA2!$W123="REAC",InsertDataAtCellA2!Y123,(IF(InsertDataAtCellA2!$F123="REAC",InsertDataAtCellA2!H123,"")))</f>
        <v/>
      </c>
      <c r="I123" s="10" t="str">
        <f>IF(InsertDataAtCellA2!$W123="REAC",InsertDataAtCellA2!Z123,(IF(InsertDataAtCellA2!$F123="REAC",InsertDataAtCellA2!I123,"")))</f>
        <v/>
      </c>
      <c r="J123" s="10" t="str">
        <f>IF(InsertDataAtCellA2!K123="","",InsertDataAtCellA2!K123)</f>
        <v/>
      </c>
      <c r="K123" s="10" t="str">
        <f>IF(InsertDataAtCellA2!L123="","",InsertDataAtCellA2!L123)</f>
        <v/>
      </c>
      <c r="L123" s="10" t="str">
        <f>IF(InsertDataAtCellA2!M123="","",InsertDataAtCellA2!M123)</f>
        <v/>
      </c>
      <c r="M123" s="10" t="str">
        <f>IF(InsertDataAtCellA2!N123="","",InsertDataAtCellA2!N123)</f>
        <v/>
      </c>
      <c r="N123" s="10" t="str">
        <f>IF(InsertDataAtCellA2!O123="","",InsertDataAtCellA2!O123)</f>
        <v/>
      </c>
      <c r="O123" s="10" t="str">
        <f>IF(InsertDataAtCellA2!P123="","",InsertDataAtCellA2!P123)</f>
        <v/>
      </c>
      <c r="P123" s="10" t="str">
        <f>IF(InsertDataAtCellA2!Q123="","",InsertDataAtCellA2!Q123)</f>
        <v/>
      </c>
      <c r="Q123" s="10" t="str">
        <f>IF(InsertDataAtCellA2!R123="","",InsertDataAtCellA2!R123)</f>
        <v/>
      </c>
      <c r="R123" s="10" t="str">
        <f>IF(InsertDataAtCellA2!S123="","",InsertDataAtCellA2!S123)</f>
        <v/>
      </c>
      <c r="S123" s="10" t="str">
        <f>IF(InsertDataAtCellA2!T123="","",InsertDataAtCellA2!T123)</f>
        <v/>
      </c>
      <c r="T123" s="10" t="str">
        <f>IF(InsertDataAtCellA2!U123="","",InsertDataAtCellA2!U123)</f>
        <v/>
      </c>
      <c r="U123" s="10" t="str">
        <f>IF(InsertDataAtCellA2!V123="","",InsertDataAtCellA2!V123)</f>
        <v/>
      </c>
      <c r="V123" s="10" t="str">
        <f>IF(InsertDataAtCellA2!W123="","",InsertDataAtCellA2!W123)</f>
        <v/>
      </c>
      <c r="W123" s="10" t="str">
        <f>IF(InsertDataAtCellA2!X123="","",InsertDataAtCellA2!X123)</f>
        <v/>
      </c>
      <c r="X123" s="10" t="str">
        <f>IF(InsertDataAtCellA2!Y123="","",InsertDataAtCellA2!Y123)</f>
        <v/>
      </c>
      <c r="Y123" s="10" t="str">
        <f>IF(InsertDataAtCellA2!Z123="","",InsertDataAtCellA2!Z123)</f>
        <v/>
      </c>
      <c r="Z123" s="10" t="str">
        <f>IF(InsertDataAtCellA2!AA123="","",InsertDataAtCellA2!AA123)</f>
        <v/>
      </c>
      <c r="AA123" s="10" t="str">
        <f>IF(InsertDataAtCellA2!AB123="","",InsertDataAtCellA2!AB123)</f>
        <v/>
      </c>
      <c r="AB123" s="10" t="str">
        <f>IF(InsertDataAtCellA2!AC123="","",InsertDataAtCellA2!AC123)</f>
        <v/>
      </c>
      <c r="AC123" s="10" t="str">
        <f>IF(InsertDataAtCellA2!AD123="","",InsertDataAtCellA2!AD123)</f>
        <v/>
      </c>
      <c r="AD123" s="10" t="str">
        <f>IF(InsertDataAtCellA2!AE123="","",InsertDataAtCellA2!AE123)</f>
        <v/>
      </c>
      <c r="AE123" s="10" t="str">
        <f>IF(InsertDataAtCellA2!AF123="","",InsertDataAtCellA2!AF123)</f>
        <v/>
      </c>
      <c r="AF123" s="10" t="str">
        <f>IF(InsertDataAtCellA2!AG123="","",InsertDataAtCellA2!AG123)</f>
        <v/>
      </c>
    </row>
    <row r="124" spans="1:32" x14ac:dyDescent="0.35">
      <c r="A124" s="33">
        <f>IF(InsertDataAtCellA2!A124="","",InsertDataAtCellA2!A124)</f>
        <v>18</v>
      </c>
      <c r="B124" s="33" t="str">
        <f>IF(InsertDataAtCellA2!B124="","",InsertDataAtCellA2!B124)</f>
        <v>TaskstimOnset</v>
      </c>
      <c r="C124" s="33">
        <f>IF(InsertDataAtCellA2!C124="","",InsertDataAtCellA2!C124)</f>
        <v>46.088120000000004</v>
      </c>
      <c r="D124" s="33" t="str">
        <f>IF(InsertDataAtCellA2!D124="","",InsertDataAtCellA2!D124)</f>
        <v>showing</v>
      </c>
      <c r="E124" s="33" t="str">
        <f>IF(InsertDataAtCellA2!E124="","",InsertDataAtCellA2!E124)</f>
        <v>Task0 (UnityEngine.Material)</v>
      </c>
      <c r="F124" s="33" t="str">
        <f>IF(InsertDataAtCellA2!$W124="REAC",InsertDataAtCellA2!W124,(IF(InsertDataAtCellA2!$F124="REAC",InsertDataAtCellA2!F124,"")))</f>
        <v/>
      </c>
      <c r="G124" s="33" t="str">
        <f>IF(InsertDataAtCellA2!$W124="REAC",InsertDataAtCellA2!X124,(IF(InsertDataAtCellA2!$F124="REAC",InsertDataAtCellA2!G124,"")))</f>
        <v/>
      </c>
      <c r="H124" s="33" t="str">
        <f>IF(InsertDataAtCellA2!$W124="REAC",InsertDataAtCellA2!Y124,(IF(InsertDataAtCellA2!$F124="REAC",InsertDataAtCellA2!H124,"")))</f>
        <v/>
      </c>
      <c r="I124" s="33" t="str">
        <f>IF(InsertDataAtCellA2!$W124="REAC",InsertDataAtCellA2!Z124,(IF(InsertDataAtCellA2!$F124="REAC",InsertDataAtCellA2!I124,"")))</f>
        <v/>
      </c>
      <c r="J124" s="33" t="str">
        <f>IF(InsertDataAtCellA2!K124="","",InsertDataAtCellA2!K124)</f>
        <v/>
      </c>
      <c r="K124" s="33" t="str">
        <f>IF(InsertDataAtCellA2!L124="","",InsertDataAtCellA2!L124)</f>
        <v/>
      </c>
      <c r="L124" s="33" t="str">
        <f>IF(InsertDataAtCellA2!M124="","",InsertDataAtCellA2!M124)</f>
        <v/>
      </c>
      <c r="M124" s="33" t="str">
        <f>IF(InsertDataAtCellA2!N124="","",InsertDataAtCellA2!N124)</f>
        <v/>
      </c>
      <c r="N124" s="33" t="str">
        <f>IF(InsertDataAtCellA2!O124="","",InsertDataAtCellA2!O124)</f>
        <v/>
      </c>
      <c r="O124" s="33" t="str">
        <f>IF(InsertDataAtCellA2!P124="","",InsertDataAtCellA2!P124)</f>
        <v/>
      </c>
      <c r="P124" s="33" t="str">
        <f>IF(InsertDataAtCellA2!Q124="","",InsertDataAtCellA2!Q124)</f>
        <v/>
      </c>
      <c r="Q124" s="33" t="str">
        <f>IF(InsertDataAtCellA2!R124="","",InsertDataAtCellA2!R124)</f>
        <v/>
      </c>
      <c r="R124" s="33" t="str">
        <f>IF(InsertDataAtCellA2!S124="","",InsertDataAtCellA2!S124)</f>
        <v/>
      </c>
      <c r="S124" s="33" t="str">
        <f>IF(InsertDataAtCellA2!T124="","",InsertDataAtCellA2!T124)</f>
        <v/>
      </c>
      <c r="T124" s="33" t="str">
        <f>IF(InsertDataAtCellA2!U124="","",InsertDataAtCellA2!U124)</f>
        <v/>
      </c>
      <c r="U124" s="33" t="str">
        <f>IF(InsertDataAtCellA2!V124="","",InsertDataAtCellA2!V124)</f>
        <v/>
      </c>
      <c r="V124" s="33" t="str">
        <f>IF(InsertDataAtCellA2!W124="","",InsertDataAtCellA2!W124)</f>
        <v/>
      </c>
      <c r="W124" s="33" t="str">
        <f>IF(InsertDataAtCellA2!X124="","",InsertDataAtCellA2!X124)</f>
        <v/>
      </c>
      <c r="X124" s="33" t="str">
        <f>IF(InsertDataAtCellA2!Y124="","",InsertDataAtCellA2!Y124)</f>
        <v/>
      </c>
      <c r="Y124" s="33" t="str">
        <f>IF(InsertDataAtCellA2!Z124="","",InsertDataAtCellA2!Z124)</f>
        <v/>
      </c>
      <c r="Z124" s="33" t="str">
        <f>IF(InsertDataAtCellA2!AA124="","",InsertDataAtCellA2!AA124)</f>
        <v/>
      </c>
      <c r="AA124" s="33" t="str">
        <f>IF(InsertDataAtCellA2!AB124="","",InsertDataAtCellA2!AB124)</f>
        <v/>
      </c>
      <c r="AB124" s="33" t="str">
        <f>IF(InsertDataAtCellA2!AC124="","",InsertDataAtCellA2!AC124)</f>
        <v/>
      </c>
      <c r="AC124" s="33" t="str">
        <f>IF(InsertDataAtCellA2!AD124="","",InsertDataAtCellA2!AD124)</f>
        <v/>
      </c>
      <c r="AD124" s="33" t="str">
        <f>IF(InsertDataAtCellA2!AE124="","",InsertDataAtCellA2!AE124)</f>
        <v/>
      </c>
      <c r="AE124" s="33" t="str">
        <f>IF(InsertDataAtCellA2!AF124="","",InsertDataAtCellA2!AF124)</f>
        <v/>
      </c>
      <c r="AF124" s="33" t="str">
        <f>IF(InsertDataAtCellA2!AG124="","",InsertDataAtCellA2!AG124)</f>
        <v/>
      </c>
    </row>
    <row r="125" spans="1:32" x14ac:dyDescent="0.35">
      <c r="A125" s="10">
        <f>IF(InsertDataAtCellA2!A125="","",InsertDataAtCellA2!A125)</f>
        <v>18</v>
      </c>
      <c r="B125" s="10" t="str">
        <f>IF(InsertDataAtCellA2!B125="","",InsertDataAtCellA2!B125)</f>
        <v>TaskstimOnset</v>
      </c>
      <c r="C125" s="10">
        <f>IF(InsertDataAtCellA2!C125="","",InsertDataAtCellA2!C125)</f>
        <v>46.088120000000004</v>
      </c>
      <c r="D125" s="10" t="str">
        <f>IF(InsertDataAtCellA2!D125="","",InsertDataAtCellA2!D125)</f>
        <v>showing</v>
      </c>
      <c r="E125" s="10" t="str">
        <f>IF(InsertDataAtCellA2!E125="","",InsertDataAtCellA2!E125)</f>
        <v>Task0 (UnityEngine.Material)</v>
      </c>
      <c r="F125" s="10" t="str">
        <f>IF(InsertDataAtCellA2!$W125="REAC",InsertDataAtCellA2!W125,(IF(InsertDataAtCellA2!$F125="REAC",InsertDataAtCellA2!F125,"")))</f>
        <v/>
      </c>
      <c r="G125" s="10" t="str">
        <f>IF(InsertDataAtCellA2!$W125="REAC",InsertDataAtCellA2!X125,(IF(InsertDataAtCellA2!$F125="REAC",InsertDataAtCellA2!G125,"")))</f>
        <v/>
      </c>
      <c r="H125" s="10" t="str">
        <f>IF(InsertDataAtCellA2!$W125="REAC",InsertDataAtCellA2!Y125,(IF(InsertDataAtCellA2!$F125="REAC",InsertDataAtCellA2!H125,"")))</f>
        <v/>
      </c>
      <c r="I125" s="10" t="str">
        <f>IF(InsertDataAtCellA2!$W125="REAC",InsertDataAtCellA2!Z125,(IF(InsertDataAtCellA2!$F125="REAC",InsertDataAtCellA2!I125,"")))</f>
        <v/>
      </c>
      <c r="J125" s="10" t="str">
        <f>IF(InsertDataAtCellA2!K125="","",InsertDataAtCellA2!K125)</f>
        <v/>
      </c>
      <c r="K125" s="10" t="str">
        <f>IF(InsertDataAtCellA2!L125="","",InsertDataAtCellA2!L125)</f>
        <v>...</v>
      </c>
      <c r="L125" s="10" t="str">
        <f>IF(InsertDataAtCellA2!M125="","",InsertDataAtCellA2!M125)</f>
        <v/>
      </c>
      <c r="M125" s="10" t="str">
        <f>IF(InsertDataAtCellA2!N125="","",InsertDataAtCellA2!N125)</f>
        <v/>
      </c>
      <c r="N125" s="10" t="str">
        <f>IF(InsertDataAtCellA2!O125="","",InsertDataAtCellA2!O125)</f>
        <v/>
      </c>
      <c r="O125" s="10" t="str">
        <f>IF(InsertDataAtCellA2!P125="","",InsertDataAtCellA2!P125)</f>
        <v/>
      </c>
      <c r="P125" s="10" t="str">
        <f>IF(InsertDataAtCellA2!Q125="","",InsertDataAtCellA2!Q125)</f>
        <v/>
      </c>
      <c r="Q125" s="10" t="str">
        <f>IF(InsertDataAtCellA2!R125="","",InsertDataAtCellA2!R125)</f>
        <v>EMOS</v>
      </c>
      <c r="R125" s="10" t="str">
        <f>IF(InsertDataAtCellA2!S125="","",InsertDataAtCellA2!S125)</f>
        <v>MatStim</v>
      </c>
      <c r="S125" s="10">
        <f>IF(InsertDataAtCellA2!T125="","",InsertDataAtCellA2!T125)</f>
        <v>46.661929999999998</v>
      </c>
      <c r="T125" s="10" t="str">
        <f>IF(InsertDataAtCellA2!U125="","",InsertDataAtCellA2!U125)</f>
        <v>BlTransp04 (UnityEngine.Material)</v>
      </c>
      <c r="U125" s="10" t="str">
        <f>IF(InsertDataAtCellA2!V125="","",InsertDataAtCellA2!V125)</f>
        <v/>
      </c>
      <c r="V125" s="10" t="str">
        <f>IF(InsertDataAtCellA2!W125="","",InsertDataAtCellA2!W125)</f>
        <v/>
      </c>
      <c r="W125" s="10" t="str">
        <f>IF(InsertDataAtCellA2!X125="","",InsertDataAtCellA2!X125)</f>
        <v/>
      </c>
      <c r="X125" s="10" t="str">
        <f>IF(InsertDataAtCellA2!Y125="","",InsertDataAtCellA2!Y125)</f>
        <v/>
      </c>
      <c r="Y125" s="10" t="str">
        <f>IF(InsertDataAtCellA2!Z125="","",InsertDataAtCellA2!Z125)</f>
        <v/>
      </c>
      <c r="Z125" s="10" t="str">
        <f>IF(InsertDataAtCellA2!AA125="","",InsertDataAtCellA2!AA125)</f>
        <v/>
      </c>
      <c r="AA125" s="10" t="str">
        <f>IF(InsertDataAtCellA2!AB125="","",InsertDataAtCellA2!AB125)</f>
        <v/>
      </c>
      <c r="AB125" s="10" t="str">
        <f>IF(InsertDataAtCellA2!AC125="","",InsertDataAtCellA2!AC125)</f>
        <v/>
      </c>
      <c r="AC125" s="10" t="str">
        <f>IF(InsertDataAtCellA2!AD125="","",InsertDataAtCellA2!AD125)</f>
        <v/>
      </c>
      <c r="AD125" s="10" t="str">
        <f>IF(InsertDataAtCellA2!AE125="","",InsertDataAtCellA2!AE125)</f>
        <v/>
      </c>
      <c r="AE125" s="10" t="str">
        <f>IF(InsertDataAtCellA2!AF125="","",InsertDataAtCellA2!AF125)</f>
        <v/>
      </c>
      <c r="AF125" s="10" t="str">
        <f>IF(InsertDataAtCellA2!AG125="","",InsertDataAtCellA2!AG125)</f>
        <v/>
      </c>
    </row>
    <row r="126" spans="1:32" x14ac:dyDescent="0.35">
      <c r="A126" s="33">
        <f>IF(InsertDataAtCellA2!A126="","",InsertDataAtCellA2!A126)</f>
        <v>18</v>
      </c>
      <c r="B126" s="33" t="str">
        <f>IF(InsertDataAtCellA2!B126="","",InsertDataAtCellA2!B126)</f>
        <v>Got Task B1 at</v>
      </c>
      <c r="C126" s="33">
        <f>IF(InsertDataAtCellA2!C126="","",InsertDataAtCellA2!C126)</f>
        <v>47.099170000000001</v>
      </c>
      <c r="D126" s="33" t="str">
        <f>IF(InsertDataAtCellA2!D126="","",InsertDataAtCellA2!D126)</f>
        <v>showing</v>
      </c>
      <c r="E126" s="33" t="str">
        <f>IF(InsertDataAtCellA2!E126="","",InsertDataAtCellA2!E126)</f>
        <v>TaskC (UnityEngine.Material)</v>
      </c>
      <c r="F126" s="33" t="str">
        <f>IF(InsertDataAtCellA2!$W126="REAC",InsertDataAtCellA2!W126,(IF(InsertDataAtCellA2!$F126="REAC",InsertDataAtCellA2!F126,"")))</f>
        <v/>
      </c>
      <c r="G126" s="33" t="str">
        <f>IF(InsertDataAtCellA2!$W126="REAC",InsertDataAtCellA2!X126,(IF(InsertDataAtCellA2!$F126="REAC",InsertDataAtCellA2!G126,"")))</f>
        <v/>
      </c>
      <c r="H126" s="33" t="str">
        <f>IF(InsertDataAtCellA2!$W126="REAC",InsertDataAtCellA2!Y126,(IF(InsertDataAtCellA2!$F126="REAC",InsertDataAtCellA2!H126,"")))</f>
        <v/>
      </c>
      <c r="I126" s="33" t="str">
        <f>IF(InsertDataAtCellA2!$W126="REAC",InsertDataAtCellA2!Z126,(IF(InsertDataAtCellA2!$F126="REAC",InsertDataAtCellA2!I126,"")))</f>
        <v/>
      </c>
      <c r="J126" s="33" t="str">
        <f>IF(InsertDataAtCellA2!K126="","",InsertDataAtCellA2!K126)</f>
        <v/>
      </c>
      <c r="K126" s="33" t="str">
        <f>IF(InsertDataAtCellA2!L126="","",InsertDataAtCellA2!L126)</f>
        <v/>
      </c>
      <c r="L126" s="33" t="str">
        <f>IF(InsertDataAtCellA2!M126="","",InsertDataAtCellA2!M126)</f>
        <v/>
      </c>
      <c r="M126" s="33" t="str">
        <f>IF(InsertDataAtCellA2!N126="","",InsertDataAtCellA2!N126)</f>
        <v/>
      </c>
      <c r="N126" s="33" t="str">
        <f>IF(InsertDataAtCellA2!O126="","",InsertDataAtCellA2!O126)</f>
        <v/>
      </c>
      <c r="O126" s="33" t="str">
        <f>IF(InsertDataAtCellA2!P126="","",InsertDataAtCellA2!P126)</f>
        <v/>
      </c>
      <c r="P126" s="33" t="str">
        <f>IF(InsertDataAtCellA2!Q126="","",InsertDataAtCellA2!Q126)</f>
        <v/>
      </c>
      <c r="Q126" s="33" t="str">
        <f>IF(InsertDataAtCellA2!R126="","",InsertDataAtCellA2!R126)</f>
        <v/>
      </c>
      <c r="R126" s="33" t="str">
        <f>IF(InsertDataAtCellA2!S126="","",InsertDataAtCellA2!S126)</f>
        <v/>
      </c>
      <c r="S126" s="33" t="str">
        <f>IF(InsertDataAtCellA2!T126="","",InsertDataAtCellA2!T126)</f>
        <v/>
      </c>
      <c r="T126" s="33" t="str">
        <f>IF(InsertDataAtCellA2!U126="","",InsertDataAtCellA2!U126)</f>
        <v/>
      </c>
      <c r="U126" s="33" t="str">
        <f>IF(InsertDataAtCellA2!V126="","",InsertDataAtCellA2!V126)</f>
        <v/>
      </c>
      <c r="V126" s="33" t="str">
        <f>IF(InsertDataAtCellA2!W126="","",InsertDataAtCellA2!W126)</f>
        <v/>
      </c>
      <c r="W126" s="33" t="str">
        <f>IF(InsertDataAtCellA2!X126="","",InsertDataAtCellA2!X126)</f>
        <v/>
      </c>
      <c r="X126" s="33" t="str">
        <f>IF(InsertDataAtCellA2!Y126="","",InsertDataAtCellA2!Y126)</f>
        <v/>
      </c>
      <c r="Y126" s="33" t="str">
        <f>IF(InsertDataAtCellA2!Z126="","",InsertDataAtCellA2!Z126)</f>
        <v/>
      </c>
      <c r="Z126" s="33" t="str">
        <f>IF(InsertDataAtCellA2!AA126="","",InsertDataAtCellA2!AA126)</f>
        <v/>
      </c>
      <c r="AA126" s="33" t="str">
        <f>IF(InsertDataAtCellA2!AB126="","",InsertDataAtCellA2!AB126)</f>
        <v/>
      </c>
      <c r="AB126" s="33" t="str">
        <f>IF(InsertDataAtCellA2!AC126="","",InsertDataAtCellA2!AC126)</f>
        <v/>
      </c>
      <c r="AC126" s="33" t="str">
        <f>IF(InsertDataAtCellA2!AD126="","",InsertDataAtCellA2!AD126)</f>
        <v/>
      </c>
      <c r="AD126" s="33" t="str">
        <f>IF(InsertDataAtCellA2!AE126="","",InsertDataAtCellA2!AE126)</f>
        <v/>
      </c>
      <c r="AE126" s="33" t="str">
        <f>IF(InsertDataAtCellA2!AF126="","",InsertDataAtCellA2!AF126)</f>
        <v/>
      </c>
      <c r="AF126" s="33" t="str">
        <f>IF(InsertDataAtCellA2!AG126="","",InsertDataAtCellA2!AG126)</f>
        <v/>
      </c>
    </row>
    <row r="127" spans="1:32" x14ac:dyDescent="0.35">
      <c r="A127" s="10">
        <f>IF(InsertDataAtCellA2!A127="","",InsertDataAtCellA2!A127)</f>
        <v>18</v>
      </c>
      <c r="B127" s="10" t="str">
        <f>IF(InsertDataAtCellA2!B127="","",InsertDataAtCellA2!B127)</f>
        <v>TaskstimOffset</v>
      </c>
      <c r="C127" s="10">
        <f>IF(InsertDataAtCellA2!C127="","",InsertDataAtCellA2!C127)</f>
        <v>47.099170000000001</v>
      </c>
      <c r="D127" s="10" t="str">
        <f>IF(InsertDataAtCellA2!D127="","",InsertDataAtCellA2!D127)</f>
        <v>showing</v>
      </c>
      <c r="E127" s="10" t="str">
        <f>IF(InsertDataAtCellA2!E127="","",InsertDataAtCellA2!E127)</f>
        <v>TaskC (UnityEngine.Material)</v>
      </c>
      <c r="F127" s="10" t="str">
        <f>IF(InsertDataAtCellA2!$W127="REAC",InsertDataAtCellA2!W127,(IF(InsertDataAtCellA2!$F127="REAC",InsertDataAtCellA2!F127,"")))</f>
        <v/>
      </c>
      <c r="G127" s="10" t="str">
        <f>IF(InsertDataAtCellA2!$W127="REAC",InsertDataAtCellA2!X127,(IF(InsertDataAtCellA2!$F127="REAC",InsertDataAtCellA2!G127,"")))</f>
        <v/>
      </c>
      <c r="H127" s="10" t="str">
        <f>IF(InsertDataAtCellA2!$W127="REAC",InsertDataAtCellA2!Y127,(IF(InsertDataAtCellA2!$F127="REAC",InsertDataAtCellA2!H127,"")))</f>
        <v/>
      </c>
      <c r="I127" s="10" t="str">
        <f>IF(InsertDataAtCellA2!$W127="REAC",InsertDataAtCellA2!Z127,(IF(InsertDataAtCellA2!$F127="REAC",InsertDataAtCellA2!I127,"")))</f>
        <v/>
      </c>
      <c r="J127" s="10" t="str">
        <f>IF(InsertDataAtCellA2!K127="","",InsertDataAtCellA2!K127)</f>
        <v/>
      </c>
      <c r="K127" s="10" t="str">
        <f>IF(InsertDataAtCellA2!L127="","",InsertDataAtCellA2!L127)</f>
        <v/>
      </c>
      <c r="L127" s="10" t="str">
        <f>IF(InsertDataAtCellA2!M127="","",InsertDataAtCellA2!M127)</f>
        <v/>
      </c>
      <c r="M127" s="10" t="str">
        <f>IF(InsertDataAtCellA2!N127="","",InsertDataAtCellA2!N127)</f>
        <v/>
      </c>
      <c r="N127" s="10" t="str">
        <f>IF(InsertDataAtCellA2!O127="","",InsertDataAtCellA2!O127)</f>
        <v/>
      </c>
      <c r="O127" s="10" t="str">
        <f>IF(InsertDataAtCellA2!P127="","",InsertDataAtCellA2!P127)</f>
        <v/>
      </c>
      <c r="P127" s="10" t="str">
        <f>IF(InsertDataAtCellA2!Q127="","",InsertDataAtCellA2!Q127)</f>
        <v/>
      </c>
      <c r="Q127" s="10" t="str">
        <f>IF(InsertDataAtCellA2!R127="","",InsertDataAtCellA2!R127)</f>
        <v/>
      </c>
      <c r="R127" s="10" t="str">
        <f>IF(InsertDataAtCellA2!S127="","",InsertDataAtCellA2!S127)</f>
        <v/>
      </c>
      <c r="S127" s="10" t="str">
        <f>IF(InsertDataAtCellA2!T127="","",InsertDataAtCellA2!T127)</f>
        <v/>
      </c>
      <c r="T127" s="10" t="str">
        <f>IF(InsertDataAtCellA2!U127="","",InsertDataAtCellA2!U127)</f>
        <v/>
      </c>
      <c r="U127" s="10" t="str">
        <f>IF(InsertDataAtCellA2!V127="","",InsertDataAtCellA2!V127)</f>
        <v/>
      </c>
      <c r="V127" s="10" t="str">
        <f>IF(InsertDataAtCellA2!W127="","",InsertDataAtCellA2!W127)</f>
        <v/>
      </c>
      <c r="W127" s="10" t="str">
        <f>IF(InsertDataAtCellA2!X127="","",InsertDataAtCellA2!X127)</f>
        <v/>
      </c>
      <c r="X127" s="10" t="str">
        <f>IF(InsertDataAtCellA2!Y127="","",InsertDataAtCellA2!Y127)</f>
        <v/>
      </c>
      <c r="Y127" s="10" t="str">
        <f>IF(InsertDataAtCellA2!Z127="","",InsertDataAtCellA2!Z127)</f>
        <v/>
      </c>
      <c r="Z127" s="10" t="str">
        <f>IF(InsertDataAtCellA2!AA127="","",InsertDataAtCellA2!AA127)</f>
        <v/>
      </c>
      <c r="AA127" s="10" t="str">
        <f>IF(InsertDataAtCellA2!AB127="","",InsertDataAtCellA2!AB127)</f>
        <v/>
      </c>
      <c r="AB127" s="10" t="str">
        <f>IF(InsertDataAtCellA2!AC127="","",InsertDataAtCellA2!AC127)</f>
        <v/>
      </c>
      <c r="AC127" s="10" t="str">
        <f>IF(InsertDataAtCellA2!AD127="","",InsertDataAtCellA2!AD127)</f>
        <v/>
      </c>
      <c r="AD127" s="10" t="str">
        <f>IF(InsertDataAtCellA2!AE127="","",InsertDataAtCellA2!AE127)</f>
        <v/>
      </c>
      <c r="AE127" s="10" t="str">
        <f>IF(InsertDataAtCellA2!AF127="","",InsertDataAtCellA2!AF127)</f>
        <v/>
      </c>
      <c r="AF127" s="10" t="str">
        <f>IF(InsertDataAtCellA2!AG127="","",InsertDataAtCellA2!AG127)</f>
        <v/>
      </c>
    </row>
    <row r="128" spans="1:32" x14ac:dyDescent="0.35">
      <c r="A128" s="33">
        <f>IF(InsertDataAtCellA2!A128="","",InsertDataAtCellA2!A128)</f>
        <v>18</v>
      </c>
      <c r="B128" s="33" t="str">
        <f>IF(InsertDataAtCellA2!B128="","",InsertDataAtCellA2!B128)</f>
        <v>TaskstimOffset</v>
      </c>
      <c r="C128" s="33">
        <f>IF(InsertDataAtCellA2!C128="","",InsertDataAtCellA2!C128)</f>
        <v>47.099170000000001</v>
      </c>
      <c r="D128" s="33" t="str">
        <f>IF(InsertDataAtCellA2!D128="","",InsertDataAtCellA2!D128)</f>
        <v>showing</v>
      </c>
      <c r="E128" s="33" t="str">
        <f>IF(InsertDataAtCellA2!E128="","",InsertDataAtCellA2!E128)</f>
        <v>TaskC (UnityEngine.Material)</v>
      </c>
      <c r="F128" s="33" t="str">
        <f>IF(InsertDataAtCellA2!$W128="REAC",InsertDataAtCellA2!W128,(IF(InsertDataAtCellA2!$F128="REAC",InsertDataAtCellA2!F128,"")))</f>
        <v/>
      </c>
      <c r="G128" s="33" t="str">
        <f>IF(InsertDataAtCellA2!$W128="REAC",InsertDataAtCellA2!X128,(IF(InsertDataAtCellA2!$F128="REAC",InsertDataAtCellA2!G128,"")))</f>
        <v/>
      </c>
      <c r="H128" s="33" t="str">
        <f>IF(InsertDataAtCellA2!$W128="REAC",InsertDataAtCellA2!Y128,(IF(InsertDataAtCellA2!$F128="REAC",InsertDataAtCellA2!H128,"")))</f>
        <v/>
      </c>
      <c r="I128" s="33" t="str">
        <f>IF(InsertDataAtCellA2!$W128="REAC",InsertDataAtCellA2!Z128,(IF(InsertDataAtCellA2!$F128="REAC",InsertDataAtCellA2!I128,"")))</f>
        <v/>
      </c>
      <c r="J128" s="33" t="str">
        <f>IF(InsertDataAtCellA2!K128="","",InsertDataAtCellA2!K128)</f>
        <v/>
      </c>
      <c r="K128" s="33" t="str">
        <f>IF(InsertDataAtCellA2!L128="","",InsertDataAtCellA2!L128)</f>
        <v/>
      </c>
      <c r="L128" s="33" t="str">
        <f>IF(InsertDataAtCellA2!M128="","",InsertDataAtCellA2!M128)</f>
        <v/>
      </c>
      <c r="M128" s="33" t="str">
        <f>IF(InsertDataAtCellA2!N128="","",InsertDataAtCellA2!N128)</f>
        <v/>
      </c>
      <c r="N128" s="33" t="str">
        <f>IF(InsertDataAtCellA2!O128="","",InsertDataAtCellA2!O128)</f>
        <v/>
      </c>
      <c r="O128" s="33" t="str">
        <f>IF(InsertDataAtCellA2!P128="","",InsertDataAtCellA2!P128)</f>
        <v/>
      </c>
      <c r="P128" s="33" t="str">
        <f>IF(InsertDataAtCellA2!Q128="","",InsertDataAtCellA2!Q128)</f>
        <v/>
      </c>
      <c r="Q128" s="33" t="str">
        <f>IF(InsertDataAtCellA2!R128="","",InsertDataAtCellA2!R128)</f>
        <v/>
      </c>
      <c r="R128" s="33" t="str">
        <f>IF(InsertDataAtCellA2!S128="","",InsertDataAtCellA2!S128)</f>
        <v/>
      </c>
      <c r="S128" s="33" t="str">
        <f>IF(InsertDataAtCellA2!T128="","",InsertDataAtCellA2!T128)</f>
        <v/>
      </c>
      <c r="T128" s="33" t="str">
        <f>IF(InsertDataAtCellA2!U128="","",InsertDataAtCellA2!U128)</f>
        <v/>
      </c>
      <c r="U128" s="33" t="str">
        <f>IF(InsertDataAtCellA2!V128="","",InsertDataAtCellA2!V128)</f>
        <v/>
      </c>
      <c r="V128" s="33" t="str">
        <f>IF(InsertDataAtCellA2!W128="","",InsertDataAtCellA2!W128)</f>
        <v/>
      </c>
      <c r="W128" s="33" t="str">
        <f>IF(InsertDataAtCellA2!X128="","",InsertDataAtCellA2!X128)</f>
        <v/>
      </c>
      <c r="X128" s="33" t="str">
        <f>IF(InsertDataAtCellA2!Y128="","",InsertDataAtCellA2!Y128)</f>
        <v/>
      </c>
      <c r="Y128" s="33" t="str">
        <f>IF(InsertDataAtCellA2!Z128="","",InsertDataAtCellA2!Z128)</f>
        <v/>
      </c>
      <c r="Z128" s="33" t="str">
        <f>IF(InsertDataAtCellA2!AA128="","",InsertDataAtCellA2!AA128)</f>
        <v/>
      </c>
      <c r="AA128" s="33" t="str">
        <f>IF(InsertDataAtCellA2!AB128="","",InsertDataAtCellA2!AB128)</f>
        <v/>
      </c>
      <c r="AB128" s="33" t="str">
        <f>IF(InsertDataAtCellA2!AC128="","",InsertDataAtCellA2!AC128)</f>
        <v/>
      </c>
      <c r="AC128" s="33" t="str">
        <f>IF(InsertDataAtCellA2!AD128="","",InsertDataAtCellA2!AD128)</f>
        <v/>
      </c>
      <c r="AD128" s="33" t="str">
        <f>IF(InsertDataAtCellA2!AE128="","",InsertDataAtCellA2!AE128)</f>
        <v/>
      </c>
      <c r="AE128" s="33" t="str">
        <f>IF(InsertDataAtCellA2!AF128="","",InsertDataAtCellA2!AF128)</f>
        <v/>
      </c>
      <c r="AF128" s="33" t="str">
        <f>IF(InsertDataAtCellA2!AG128="","",InsertDataAtCellA2!AG128)</f>
        <v/>
      </c>
    </row>
    <row r="129" spans="1:32" x14ac:dyDescent="0.35">
      <c r="A129" s="10">
        <f>IF(InsertDataAtCellA2!A129="","",InsertDataAtCellA2!A129)</f>
        <v>19</v>
      </c>
      <c r="B129" s="10" t="str">
        <f>IF(InsertDataAtCellA2!B129="","",InsertDataAtCellA2!B129)</f>
        <v xml:space="preserve">Got Task 0 at </v>
      </c>
      <c r="C129" s="10">
        <f>IF(InsertDataAtCellA2!C129="","",InsertDataAtCellA2!C129)</f>
        <v>48.115589999999997</v>
      </c>
      <c r="D129" s="10" t="str">
        <f>IF(InsertDataAtCellA2!D129="","",InsertDataAtCellA2!D129)</f>
        <v>showing</v>
      </c>
      <c r="E129" s="10" t="str">
        <f>IF(InsertDataAtCellA2!E129="","",InsertDataAtCellA2!E129)</f>
        <v>Task0 (UnityEngine.Material)</v>
      </c>
      <c r="F129" s="10" t="str">
        <f>IF(InsertDataAtCellA2!$W129="REAC",InsertDataAtCellA2!W129,(IF(InsertDataAtCellA2!$F129="REAC",InsertDataAtCellA2!F129,"")))</f>
        <v/>
      </c>
      <c r="G129" s="10" t="str">
        <f>IF(InsertDataAtCellA2!$W129="REAC",InsertDataAtCellA2!X129,(IF(InsertDataAtCellA2!$F129="REAC",InsertDataAtCellA2!G129,"")))</f>
        <v/>
      </c>
      <c r="H129" s="10" t="str">
        <f>IF(InsertDataAtCellA2!$W129="REAC",InsertDataAtCellA2!Y129,(IF(InsertDataAtCellA2!$F129="REAC",InsertDataAtCellA2!H129,"")))</f>
        <v/>
      </c>
      <c r="I129" s="10" t="str">
        <f>IF(InsertDataAtCellA2!$W129="REAC",InsertDataAtCellA2!Z129,(IF(InsertDataAtCellA2!$F129="REAC",InsertDataAtCellA2!I129,"")))</f>
        <v/>
      </c>
      <c r="J129" s="10" t="str">
        <f>IF(InsertDataAtCellA2!K129="","",InsertDataAtCellA2!K129)</f>
        <v/>
      </c>
      <c r="K129" s="10" t="str">
        <f>IF(InsertDataAtCellA2!L129="","",InsertDataAtCellA2!L129)</f>
        <v/>
      </c>
      <c r="L129" s="10" t="str">
        <f>IF(InsertDataAtCellA2!M129="","",InsertDataAtCellA2!M129)</f>
        <v/>
      </c>
      <c r="M129" s="10" t="str">
        <f>IF(InsertDataAtCellA2!N129="","",InsertDataAtCellA2!N129)</f>
        <v/>
      </c>
      <c r="N129" s="10" t="str">
        <f>IF(InsertDataAtCellA2!O129="","",InsertDataAtCellA2!O129)</f>
        <v/>
      </c>
      <c r="O129" s="10" t="str">
        <f>IF(InsertDataAtCellA2!P129="","",InsertDataAtCellA2!P129)</f>
        <v/>
      </c>
      <c r="P129" s="10" t="str">
        <f>IF(InsertDataAtCellA2!Q129="","",InsertDataAtCellA2!Q129)</f>
        <v/>
      </c>
      <c r="Q129" s="10" t="str">
        <f>IF(InsertDataAtCellA2!R129="","",InsertDataAtCellA2!R129)</f>
        <v/>
      </c>
      <c r="R129" s="10" t="str">
        <f>IF(InsertDataAtCellA2!S129="","",InsertDataAtCellA2!S129)</f>
        <v/>
      </c>
      <c r="S129" s="10" t="str">
        <f>IF(InsertDataAtCellA2!T129="","",InsertDataAtCellA2!T129)</f>
        <v/>
      </c>
      <c r="T129" s="10" t="str">
        <f>IF(InsertDataAtCellA2!U129="","",InsertDataAtCellA2!U129)</f>
        <v/>
      </c>
      <c r="U129" s="10" t="str">
        <f>IF(InsertDataAtCellA2!V129="","",InsertDataAtCellA2!V129)</f>
        <v/>
      </c>
      <c r="V129" s="10" t="str">
        <f>IF(InsertDataAtCellA2!W129="","",InsertDataAtCellA2!W129)</f>
        <v/>
      </c>
      <c r="W129" s="10" t="str">
        <f>IF(InsertDataAtCellA2!X129="","",InsertDataAtCellA2!X129)</f>
        <v/>
      </c>
      <c r="X129" s="10" t="str">
        <f>IF(InsertDataAtCellA2!Y129="","",InsertDataAtCellA2!Y129)</f>
        <v/>
      </c>
      <c r="Y129" s="10" t="str">
        <f>IF(InsertDataAtCellA2!Z129="","",InsertDataAtCellA2!Z129)</f>
        <v/>
      </c>
      <c r="Z129" s="10" t="str">
        <f>IF(InsertDataAtCellA2!AA129="","",InsertDataAtCellA2!AA129)</f>
        <v/>
      </c>
      <c r="AA129" s="10" t="str">
        <f>IF(InsertDataAtCellA2!AB129="","",InsertDataAtCellA2!AB129)</f>
        <v/>
      </c>
      <c r="AB129" s="10" t="str">
        <f>IF(InsertDataAtCellA2!AC129="","",InsertDataAtCellA2!AC129)</f>
        <v/>
      </c>
      <c r="AC129" s="10" t="str">
        <f>IF(InsertDataAtCellA2!AD129="","",InsertDataAtCellA2!AD129)</f>
        <v/>
      </c>
      <c r="AD129" s="10" t="str">
        <f>IF(InsertDataAtCellA2!AE129="","",InsertDataAtCellA2!AE129)</f>
        <v/>
      </c>
      <c r="AE129" s="10" t="str">
        <f>IF(InsertDataAtCellA2!AF129="","",InsertDataAtCellA2!AF129)</f>
        <v/>
      </c>
      <c r="AF129" s="10" t="str">
        <f>IF(InsertDataAtCellA2!AG129="","",InsertDataAtCellA2!AG129)</f>
        <v/>
      </c>
    </row>
    <row r="130" spans="1:32" x14ac:dyDescent="0.35">
      <c r="A130" s="33">
        <f>IF(InsertDataAtCellA2!A130="","",InsertDataAtCellA2!A130)</f>
        <v>19</v>
      </c>
      <c r="B130" s="33" t="str">
        <f>IF(InsertDataAtCellA2!B130="","",InsertDataAtCellA2!B130)</f>
        <v>TaskstimOnset</v>
      </c>
      <c r="C130" s="33">
        <f>IF(InsertDataAtCellA2!C130="","",InsertDataAtCellA2!C130)</f>
        <v>48.115589999999997</v>
      </c>
      <c r="D130" s="33" t="str">
        <f>IF(InsertDataAtCellA2!D130="","",InsertDataAtCellA2!D130)</f>
        <v>showing</v>
      </c>
      <c r="E130" s="33" t="str">
        <f>IF(InsertDataAtCellA2!E130="","",InsertDataAtCellA2!E130)</f>
        <v>Task0 (UnityEngine.Material)</v>
      </c>
      <c r="F130" s="33" t="str">
        <f>IF(InsertDataAtCellA2!$W130="REAC",InsertDataAtCellA2!W130,(IF(InsertDataAtCellA2!$F130="REAC",InsertDataAtCellA2!F130,"")))</f>
        <v/>
      </c>
      <c r="G130" s="33" t="str">
        <f>IF(InsertDataAtCellA2!$W130="REAC",InsertDataAtCellA2!X130,(IF(InsertDataAtCellA2!$F130="REAC",InsertDataAtCellA2!G130,"")))</f>
        <v/>
      </c>
      <c r="H130" s="33" t="str">
        <f>IF(InsertDataAtCellA2!$W130="REAC",InsertDataAtCellA2!Y130,(IF(InsertDataAtCellA2!$F130="REAC",InsertDataAtCellA2!H130,"")))</f>
        <v/>
      </c>
      <c r="I130" s="33" t="str">
        <f>IF(InsertDataAtCellA2!$W130="REAC",InsertDataAtCellA2!Z130,(IF(InsertDataAtCellA2!$F130="REAC",InsertDataAtCellA2!I130,"")))</f>
        <v/>
      </c>
      <c r="J130" s="33" t="str">
        <f>IF(InsertDataAtCellA2!K130="","",InsertDataAtCellA2!K130)</f>
        <v/>
      </c>
      <c r="K130" s="33" t="str">
        <f>IF(InsertDataAtCellA2!L130="","",InsertDataAtCellA2!L130)</f>
        <v/>
      </c>
      <c r="L130" s="33" t="str">
        <f>IF(InsertDataAtCellA2!M130="","",InsertDataAtCellA2!M130)</f>
        <v/>
      </c>
      <c r="M130" s="33" t="str">
        <f>IF(InsertDataAtCellA2!N130="","",InsertDataAtCellA2!N130)</f>
        <v/>
      </c>
      <c r="N130" s="33" t="str">
        <f>IF(InsertDataAtCellA2!O130="","",InsertDataAtCellA2!O130)</f>
        <v/>
      </c>
      <c r="O130" s="33" t="str">
        <f>IF(InsertDataAtCellA2!P130="","",InsertDataAtCellA2!P130)</f>
        <v/>
      </c>
      <c r="P130" s="33" t="str">
        <f>IF(InsertDataAtCellA2!Q130="","",InsertDataAtCellA2!Q130)</f>
        <v/>
      </c>
      <c r="Q130" s="33" t="str">
        <f>IF(InsertDataAtCellA2!R130="","",InsertDataAtCellA2!R130)</f>
        <v/>
      </c>
      <c r="R130" s="33" t="str">
        <f>IF(InsertDataAtCellA2!S130="","",InsertDataAtCellA2!S130)</f>
        <v/>
      </c>
      <c r="S130" s="33" t="str">
        <f>IF(InsertDataAtCellA2!T130="","",InsertDataAtCellA2!T130)</f>
        <v/>
      </c>
      <c r="T130" s="33" t="str">
        <f>IF(InsertDataAtCellA2!U130="","",InsertDataAtCellA2!U130)</f>
        <v/>
      </c>
      <c r="U130" s="33" t="str">
        <f>IF(InsertDataAtCellA2!V130="","",InsertDataAtCellA2!V130)</f>
        <v/>
      </c>
      <c r="V130" s="33" t="str">
        <f>IF(InsertDataAtCellA2!W130="","",InsertDataAtCellA2!W130)</f>
        <v/>
      </c>
      <c r="W130" s="33" t="str">
        <f>IF(InsertDataAtCellA2!X130="","",InsertDataAtCellA2!X130)</f>
        <v/>
      </c>
      <c r="X130" s="33" t="str">
        <f>IF(InsertDataAtCellA2!Y130="","",InsertDataAtCellA2!Y130)</f>
        <v/>
      </c>
      <c r="Y130" s="33" t="str">
        <f>IF(InsertDataAtCellA2!Z130="","",InsertDataAtCellA2!Z130)</f>
        <v/>
      </c>
      <c r="Z130" s="33" t="str">
        <f>IF(InsertDataAtCellA2!AA130="","",InsertDataAtCellA2!AA130)</f>
        <v/>
      </c>
      <c r="AA130" s="33" t="str">
        <f>IF(InsertDataAtCellA2!AB130="","",InsertDataAtCellA2!AB130)</f>
        <v/>
      </c>
      <c r="AB130" s="33" t="str">
        <f>IF(InsertDataAtCellA2!AC130="","",InsertDataAtCellA2!AC130)</f>
        <v/>
      </c>
      <c r="AC130" s="33" t="str">
        <f>IF(InsertDataAtCellA2!AD130="","",InsertDataAtCellA2!AD130)</f>
        <v/>
      </c>
      <c r="AD130" s="33" t="str">
        <f>IF(InsertDataAtCellA2!AE130="","",InsertDataAtCellA2!AE130)</f>
        <v/>
      </c>
      <c r="AE130" s="33" t="str">
        <f>IF(InsertDataAtCellA2!AF130="","",InsertDataAtCellA2!AF130)</f>
        <v/>
      </c>
      <c r="AF130" s="33" t="str">
        <f>IF(InsertDataAtCellA2!AG130="","",InsertDataAtCellA2!AG130)</f>
        <v/>
      </c>
    </row>
    <row r="131" spans="1:32" x14ac:dyDescent="0.35">
      <c r="A131" s="10">
        <f>IF(InsertDataAtCellA2!A131="","",InsertDataAtCellA2!A131)</f>
        <v>19</v>
      </c>
      <c r="B131" s="10" t="str">
        <f>IF(InsertDataAtCellA2!B131="","",InsertDataAtCellA2!B131)</f>
        <v>TaskstimOnset</v>
      </c>
      <c r="C131" s="10">
        <f>IF(InsertDataAtCellA2!C131="","",InsertDataAtCellA2!C131)</f>
        <v>48.115589999999997</v>
      </c>
      <c r="D131" s="10" t="str">
        <f>IF(InsertDataAtCellA2!D131="","",InsertDataAtCellA2!D131)</f>
        <v>showing</v>
      </c>
      <c r="E131" s="10" t="str">
        <f>IF(InsertDataAtCellA2!E131="","",InsertDataAtCellA2!E131)</f>
        <v>Task0 (UnityEngine.Material)</v>
      </c>
      <c r="F131" s="10" t="str">
        <f>IF(InsertDataAtCellA2!$W131="REAC",InsertDataAtCellA2!W131,(IF(InsertDataAtCellA2!$F131="REAC",InsertDataAtCellA2!F131,"")))</f>
        <v/>
      </c>
      <c r="G131" s="10" t="str">
        <f>IF(InsertDataAtCellA2!$W131="REAC",InsertDataAtCellA2!X131,(IF(InsertDataAtCellA2!$F131="REAC",InsertDataAtCellA2!G131,"")))</f>
        <v/>
      </c>
      <c r="H131" s="10" t="str">
        <f>IF(InsertDataAtCellA2!$W131="REAC",InsertDataAtCellA2!Y131,(IF(InsertDataAtCellA2!$F131="REAC",InsertDataAtCellA2!H131,"")))</f>
        <v/>
      </c>
      <c r="I131" s="10" t="str">
        <f>IF(InsertDataAtCellA2!$W131="REAC",InsertDataAtCellA2!Z131,(IF(InsertDataAtCellA2!$F131="REAC",InsertDataAtCellA2!I131,"")))</f>
        <v/>
      </c>
      <c r="J131" s="10" t="str">
        <f>IF(InsertDataAtCellA2!K131="","",InsertDataAtCellA2!K131)</f>
        <v/>
      </c>
      <c r="K131" s="10" t="str">
        <f>IF(InsertDataAtCellA2!L131="","",InsertDataAtCellA2!L131)</f>
        <v/>
      </c>
      <c r="L131" s="10" t="str">
        <f>IF(InsertDataAtCellA2!M131="","",InsertDataAtCellA2!M131)</f>
        <v/>
      </c>
      <c r="M131" s="10" t="str">
        <f>IF(InsertDataAtCellA2!N131="","",InsertDataAtCellA2!N131)</f>
        <v/>
      </c>
      <c r="N131" s="10" t="str">
        <f>IF(InsertDataAtCellA2!O131="","",InsertDataAtCellA2!O131)</f>
        <v/>
      </c>
      <c r="O131" s="10" t="str">
        <f>IF(InsertDataAtCellA2!P131="","",InsertDataAtCellA2!P131)</f>
        <v/>
      </c>
      <c r="P131" s="10" t="str">
        <f>IF(InsertDataAtCellA2!Q131="","",InsertDataAtCellA2!Q131)</f>
        <v/>
      </c>
      <c r="Q131" s="10" t="str">
        <f>IF(InsertDataAtCellA2!R131="","",InsertDataAtCellA2!R131)</f>
        <v/>
      </c>
      <c r="R131" s="10" t="str">
        <f>IF(InsertDataAtCellA2!S131="","",InsertDataAtCellA2!S131)</f>
        <v/>
      </c>
      <c r="S131" s="10" t="str">
        <f>IF(InsertDataAtCellA2!T131="","",InsertDataAtCellA2!T131)</f>
        <v/>
      </c>
      <c r="T131" s="10" t="str">
        <f>IF(InsertDataAtCellA2!U131="","",InsertDataAtCellA2!U131)</f>
        <v/>
      </c>
      <c r="U131" s="10" t="str">
        <f>IF(InsertDataAtCellA2!V131="","",InsertDataAtCellA2!V131)</f>
        <v/>
      </c>
      <c r="V131" s="10" t="str">
        <f>IF(InsertDataAtCellA2!W131="","",InsertDataAtCellA2!W131)</f>
        <v/>
      </c>
      <c r="W131" s="10" t="str">
        <f>IF(InsertDataAtCellA2!X131="","",InsertDataAtCellA2!X131)</f>
        <v/>
      </c>
      <c r="X131" s="10" t="str">
        <f>IF(InsertDataAtCellA2!Y131="","",InsertDataAtCellA2!Y131)</f>
        <v/>
      </c>
      <c r="Y131" s="10" t="str">
        <f>IF(InsertDataAtCellA2!Z131="","",InsertDataAtCellA2!Z131)</f>
        <v/>
      </c>
      <c r="Z131" s="10" t="str">
        <f>IF(InsertDataAtCellA2!AA131="","",InsertDataAtCellA2!AA131)</f>
        <v/>
      </c>
      <c r="AA131" s="10" t="str">
        <f>IF(InsertDataAtCellA2!AB131="","",InsertDataAtCellA2!AB131)</f>
        <v/>
      </c>
      <c r="AB131" s="10" t="str">
        <f>IF(InsertDataAtCellA2!AC131="","",InsertDataAtCellA2!AC131)</f>
        <v/>
      </c>
      <c r="AC131" s="10" t="str">
        <f>IF(InsertDataAtCellA2!AD131="","",InsertDataAtCellA2!AD131)</f>
        <v/>
      </c>
      <c r="AD131" s="10" t="str">
        <f>IF(InsertDataAtCellA2!AE131="","",InsertDataAtCellA2!AE131)</f>
        <v/>
      </c>
      <c r="AE131" s="10" t="str">
        <f>IF(InsertDataAtCellA2!AF131="","",InsertDataAtCellA2!AF131)</f>
        <v/>
      </c>
      <c r="AF131" s="10" t="str">
        <f>IF(InsertDataAtCellA2!AG131="","",InsertDataAtCellA2!AG131)</f>
        <v/>
      </c>
    </row>
    <row r="132" spans="1:32" x14ac:dyDescent="0.35">
      <c r="A132" s="33">
        <f>IF(InsertDataAtCellA2!A132="","",InsertDataAtCellA2!A132)</f>
        <v>19</v>
      </c>
      <c r="B132" s="33" t="str">
        <f>IF(InsertDataAtCellA2!B132="","",InsertDataAtCellA2!B132)</f>
        <v>Got Task B1 at</v>
      </c>
      <c r="C132" s="33">
        <f>IF(InsertDataAtCellA2!C132="","",InsertDataAtCellA2!C132)</f>
        <v>49.120600000000003</v>
      </c>
      <c r="D132" s="33" t="str">
        <f>IF(InsertDataAtCellA2!D132="","",InsertDataAtCellA2!D132)</f>
        <v>showing</v>
      </c>
      <c r="E132" s="33" t="str">
        <f>IF(InsertDataAtCellA2!E132="","",InsertDataAtCellA2!E132)</f>
        <v>TaskA (UnityEngine.Material)</v>
      </c>
      <c r="F132" s="33" t="str">
        <f>IF(InsertDataAtCellA2!$W132="REAC",InsertDataAtCellA2!W132,(IF(InsertDataAtCellA2!$F132="REAC",InsertDataAtCellA2!F132,"")))</f>
        <v/>
      </c>
      <c r="G132" s="33" t="str">
        <f>IF(InsertDataAtCellA2!$W132="REAC",InsertDataAtCellA2!X132,(IF(InsertDataAtCellA2!$F132="REAC",InsertDataAtCellA2!G132,"")))</f>
        <v/>
      </c>
      <c r="H132" s="33" t="str">
        <f>IF(InsertDataAtCellA2!$W132="REAC",InsertDataAtCellA2!Y132,(IF(InsertDataAtCellA2!$F132="REAC",InsertDataAtCellA2!H132,"")))</f>
        <v/>
      </c>
      <c r="I132" s="33" t="str">
        <f>IF(InsertDataAtCellA2!$W132="REAC",InsertDataAtCellA2!Z132,(IF(InsertDataAtCellA2!$F132="REAC",InsertDataAtCellA2!I132,"")))</f>
        <v/>
      </c>
      <c r="J132" s="33" t="str">
        <f>IF(InsertDataAtCellA2!K132="","",InsertDataAtCellA2!K132)</f>
        <v/>
      </c>
      <c r="K132" s="33" t="str">
        <f>IF(InsertDataAtCellA2!L132="","",InsertDataAtCellA2!L132)</f>
        <v/>
      </c>
      <c r="L132" s="33" t="str">
        <f>IF(InsertDataAtCellA2!M132="","",InsertDataAtCellA2!M132)</f>
        <v/>
      </c>
      <c r="M132" s="33" t="str">
        <f>IF(InsertDataAtCellA2!N132="","",InsertDataAtCellA2!N132)</f>
        <v/>
      </c>
      <c r="N132" s="33" t="str">
        <f>IF(InsertDataAtCellA2!O132="","",InsertDataAtCellA2!O132)</f>
        <v/>
      </c>
      <c r="O132" s="33" t="str">
        <f>IF(InsertDataAtCellA2!P132="","",InsertDataAtCellA2!P132)</f>
        <v/>
      </c>
      <c r="P132" s="33" t="str">
        <f>IF(InsertDataAtCellA2!Q132="","",InsertDataAtCellA2!Q132)</f>
        <v/>
      </c>
      <c r="Q132" s="33" t="str">
        <f>IF(InsertDataAtCellA2!R132="","",InsertDataAtCellA2!R132)</f>
        <v/>
      </c>
      <c r="R132" s="33" t="str">
        <f>IF(InsertDataAtCellA2!S132="","",InsertDataAtCellA2!S132)</f>
        <v/>
      </c>
      <c r="S132" s="33" t="str">
        <f>IF(InsertDataAtCellA2!T132="","",InsertDataAtCellA2!T132)</f>
        <v/>
      </c>
      <c r="T132" s="33" t="str">
        <f>IF(InsertDataAtCellA2!U132="","",InsertDataAtCellA2!U132)</f>
        <v/>
      </c>
      <c r="U132" s="33" t="str">
        <f>IF(InsertDataAtCellA2!V132="","",InsertDataAtCellA2!V132)</f>
        <v/>
      </c>
      <c r="V132" s="33" t="str">
        <f>IF(InsertDataAtCellA2!W132="","",InsertDataAtCellA2!W132)</f>
        <v/>
      </c>
      <c r="W132" s="33" t="str">
        <f>IF(InsertDataAtCellA2!X132="","",InsertDataAtCellA2!X132)</f>
        <v/>
      </c>
      <c r="X132" s="33" t="str">
        <f>IF(InsertDataAtCellA2!Y132="","",InsertDataAtCellA2!Y132)</f>
        <v/>
      </c>
      <c r="Y132" s="33" t="str">
        <f>IF(InsertDataAtCellA2!Z132="","",InsertDataAtCellA2!Z132)</f>
        <v/>
      </c>
      <c r="Z132" s="33" t="str">
        <f>IF(InsertDataAtCellA2!AA132="","",InsertDataAtCellA2!AA132)</f>
        <v/>
      </c>
      <c r="AA132" s="33" t="str">
        <f>IF(InsertDataAtCellA2!AB132="","",InsertDataAtCellA2!AB132)</f>
        <v/>
      </c>
      <c r="AB132" s="33" t="str">
        <f>IF(InsertDataAtCellA2!AC132="","",InsertDataAtCellA2!AC132)</f>
        <v/>
      </c>
      <c r="AC132" s="33" t="str">
        <f>IF(InsertDataAtCellA2!AD132="","",InsertDataAtCellA2!AD132)</f>
        <v/>
      </c>
      <c r="AD132" s="33" t="str">
        <f>IF(InsertDataAtCellA2!AE132="","",InsertDataAtCellA2!AE132)</f>
        <v/>
      </c>
      <c r="AE132" s="33" t="str">
        <f>IF(InsertDataAtCellA2!AF132="","",InsertDataAtCellA2!AF132)</f>
        <v/>
      </c>
      <c r="AF132" s="33" t="str">
        <f>IF(InsertDataAtCellA2!AG132="","",InsertDataAtCellA2!AG132)</f>
        <v/>
      </c>
    </row>
    <row r="133" spans="1:32" x14ac:dyDescent="0.35">
      <c r="A133" s="10">
        <f>IF(InsertDataAtCellA2!A133="","",InsertDataAtCellA2!A133)</f>
        <v>19</v>
      </c>
      <c r="B133" s="10" t="str">
        <f>IF(InsertDataAtCellA2!B133="","",InsertDataAtCellA2!B133)</f>
        <v>TaskstimOffset</v>
      </c>
      <c r="C133" s="10">
        <f>IF(InsertDataAtCellA2!C133="","",InsertDataAtCellA2!C133)</f>
        <v>49.120600000000003</v>
      </c>
      <c r="D133" s="10" t="str">
        <f>IF(InsertDataAtCellA2!D133="","",InsertDataAtCellA2!D133)</f>
        <v>showing</v>
      </c>
      <c r="E133" s="10" t="str">
        <f>IF(InsertDataAtCellA2!E133="","",InsertDataAtCellA2!E133)</f>
        <v>TaskA (UnityEngine.Material)</v>
      </c>
      <c r="F133" s="10" t="str">
        <f>IF(InsertDataAtCellA2!$W133="REAC",InsertDataAtCellA2!W133,(IF(InsertDataAtCellA2!$F133="REAC",InsertDataAtCellA2!F133,"")))</f>
        <v/>
      </c>
      <c r="G133" s="10" t="str">
        <f>IF(InsertDataAtCellA2!$W133="REAC",InsertDataAtCellA2!X133,(IF(InsertDataAtCellA2!$F133="REAC",InsertDataAtCellA2!G133,"")))</f>
        <v/>
      </c>
      <c r="H133" s="10" t="str">
        <f>IF(InsertDataAtCellA2!$W133="REAC",InsertDataAtCellA2!Y133,(IF(InsertDataAtCellA2!$F133="REAC",InsertDataAtCellA2!H133,"")))</f>
        <v/>
      </c>
      <c r="I133" s="10" t="str">
        <f>IF(InsertDataAtCellA2!$W133="REAC",InsertDataAtCellA2!Z133,(IF(InsertDataAtCellA2!$F133="REAC",InsertDataAtCellA2!I133,"")))</f>
        <v/>
      </c>
      <c r="J133" s="10" t="str">
        <f>IF(InsertDataAtCellA2!K133="","",InsertDataAtCellA2!K133)</f>
        <v/>
      </c>
      <c r="K133" s="10" t="str">
        <f>IF(InsertDataAtCellA2!L133="","",InsertDataAtCellA2!L133)</f>
        <v/>
      </c>
      <c r="L133" s="10" t="str">
        <f>IF(InsertDataAtCellA2!M133="","",InsertDataAtCellA2!M133)</f>
        <v/>
      </c>
      <c r="M133" s="10" t="str">
        <f>IF(InsertDataAtCellA2!N133="","",InsertDataAtCellA2!N133)</f>
        <v/>
      </c>
      <c r="N133" s="10" t="str">
        <f>IF(InsertDataAtCellA2!O133="","",InsertDataAtCellA2!O133)</f>
        <v/>
      </c>
      <c r="O133" s="10" t="str">
        <f>IF(InsertDataAtCellA2!P133="","",InsertDataAtCellA2!P133)</f>
        <v/>
      </c>
      <c r="P133" s="10" t="str">
        <f>IF(InsertDataAtCellA2!Q133="","",InsertDataAtCellA2!Q133)</f>
        <v/>
      </c>
      <c r="Q133" s="10" t="str">
        <f>IF(InsertDataAtCellA2!R133="","",InsertDataAtCellA2!R133)</f>
        <v/>
      </c>
      <c r="R133" s="10" t="str">
        <f>IF(InsertDataAtCellA2!S133="","",InsertDataAtCellA2!S133)</f>
        <v/>
      </c>
      <c r="S133" s="10" t="str">
        <f>IF(InsertDataAtCellA2!T133="","",InsertDataAtCellA2!T133)</f>
        <v/>
      </c>
      <c r="T133" s="10" t="str">
        <f>IF(InsertDataAtCellA2!U133="","",InsertDataAtCellA2!U133)</f>
        <v/>
      </c>
      <c r="U133" s="10" t="str">
        <f>IF(InsertDataAtCellA2!V133="","",InsertDataAtCellA2!V133)</f>
        <v/>
      </c>
      <c r="V133" s="10" t="str">
        <f>IF(InsertDataAtCellA2!W133="","",InsertDataAtCellA2!W133)</f>
        <v/>
      </c>
      <c r="W133" s="10" t="str">
        <f>IF(InsertDataAtCellA2!X133="","",InsertDataAtCellA2!X133)</f>
        <v/>
      </c>
      <c r="X133" s="10" t="str">
        <f>IF(InsertDataAtCellA2!Y133="","",InsertDataAtCellA2!Y133)</f>
        <v/>
      </c>
      <c r="Y133" s="10" t="str">
        <f>IF(InsertDataAtCellA2!Z133="","",InsertDataAtCellA2!Z133)</f>
        <v/>
      </c>
      <c r="Z133" s="10" t="str">
        <f>IF(InsertDataAtCellA2!AA133="","",InsertDataAtCellA2!AA133)</f>
        <v/>
      </c>
      <c r="AA133" s="10" t="str">
        <f>IF(InsertDataAtCellA2!AB133="","",InsertDataAtCellA2!AB133)</f>
        <v/>
      </c>
      <c r="AB133" s="10" t="str">
        <f>IF(InsertDataAtCellA2!AC133="","",InsertDataAtCellA2!AC133)</f>
        <v/>
      </c>
      <c r="AC133" s="10" t="str">
        <f>IF(InsertDataAtCellA2!AD133="","",InsertDataAtCellA2!AD133)</f>
        <v/>
      </c>
      <c r="AD133" s="10" t="str">
        <f>IF(InsertDataAtCellA2!AE133="","",InsertDataAtCellA2!AE133)</f>
        <v/>
      </c>
      <c r="AE133" s="10" t="str">
        <f>IF(InsertDataAtCellA2!AF133="","",InsertDataAtCellA2!AF133)</f>
        <v/>
      </c>
      <c r="AF133" s="10" t="str">
        <f>IF(InsertDataAtCellA2!AG133="","",InsertDataAtCellA2!AG133)</f>
        <v/>
      </c>
    </row>
    <row r="134" spans="1:32" x14ac:dyDescent="0.35">
      <c r="A134" s="33">
        <f>IF(InsertDataAtCellA2!A134="","",InsertDataAtCellA2!A134)</f>
        <v>19</v>
      </c>
      <c r="B134" s="33" t="str">
        <f>IF(InsertDataAtCellA2!B134="","",InsertDataAtCellA2!B134)</f>
        <v>TaskstimOffset</v>
      </c>
      <c r="C134" s="33">
        <f>IF(InsertDataAtCellA2!C134="","",InsertDataAtCellA2!C134)</f>
        <v>49.120600000000003</v>
      </c>
      <c r="D134" s="33" t="str">
        <f>IF(InsertDataAtCellA2!D134="","",InsertDataAtCellA2!D134)</f>
        <v>showing</v>
      </c>
      <c r="E134" s="33" t="str">
        <f>IF(InsertDataAtCellA2!E134="","",InsertDataAtCellA2!E134)</f>
        <v>TaskA (UnityEngine.Material)</v>
      </c>
      <c r="F134" s="33" t="str">
        <f>IF(InsertDataAtCellA2!$W134="REAC",InsertDataAtCellA2!W134,(IF(InsertDataAtCellA2!$F134="REAC",InsertDataAtCellA2!F134,"")))</f>
        <v/>
      </c>
      <c r="G134" s="33" t="str">
        <f>IF(InsertDataAtCellA2!$W134="REAC",InsertDataAtCellA2!X134,(IF(InsertDataAtCellA2!$F134="REAC",InsertDataAtCellA2!G134,"")))</f>
        <v/>
      </c>
      <c r="H134" s="33" t="str">
        <f>IF(InsertDataAtCellA2!$W134="REAC",InsertDataAtCellA2!Y134,(IF(InsertDataAtCellA2!$F134="REAC",InsertDataAtCellA2!H134,"")))</f>
        <v/>
      </c>
      <c r="I134" s="33" t="str">
        <f>IF(InsertDataAtCellA2!$W134="REAC",InsertDataAtCellA2!Z134,(IF(InsertDataAtCellA2!$F134="REAC",InsertDataAtCellA2!I134,"")))</f>
        <v/>
      </c>
      <c r="J134" s="33" t="str">
        <f>IF(InsertDataAtCellA2!K134="","",InsertDataAtCellA2!K134)</f>
        <v/>
      </c>
      <c r="K134" s="33" t="str">
        <f>IF(InsertDataAtCellA2!L134="","",InsertDataAtCellA2!L134)</f>
        <v/>
      </c>
      <c r="L134" s="33" t="str">
        <f>IF(InsertDataAtCellA2!M134="","",InsertDataAtCellA2!M134)</f>
        <v/>
      </c>
      <c r="M134" s="33" t="str">
        <f>IF(InsertDataAtCellA2!N134="","",InsertDataAtCellA2!N134)</f>
        <v/>
      </c>
      <c r="N134" s="33" t="str">
        <f>IF(InsertDataAtCellA2!O134="","",InsertDataAtCellA2!O134)</f>
        <v/>
      </c>
      <c r="O134" s="33" t="str">
        <f>IF(InsertDataAtCellA2!P134="","",InsertDataAtCellA2!P134)</f>
        <v/>
      </c>
      <c r="P134" s="33" t="str">
        <f>IF(InsertDataAtCellA2!Q134="","",InsertDataAtCellA2!Q134)</f>
        <v/>
      </c>
      <c r="Q134" s="33" t="str">
        <f>IF(InsertDataAtCellA2!R134="","",InsertDataAtCellA2!R134)</f>
        <v/>
      </c>
      <c r="R134" s="33" t="str">
        <f>IF(InsertDataAtCellA2!S134="","",InsertDataAtCellA2!S134)</f>
        <v/>
      </c>
      <c r="S134" s="33" t="str">
        <f>IF(InsertDataAtCellA2!T134="","",InsertDataAtCellA2!T134)</f>
        <v/>
      </c>
      <c r="T134" s="33" t="str">
        <f>IF(InsertDataAtCellA2!U134="","",InsertDataAtCellA2!U134)</f>
        <v/>
      </c>
      <c r="U134" s="33" t="str">
        <f>IF(InsertDataAtCellA2!V134="","",InsertDataAtCellA2!V134)</f>
        <v/>
      </c>
      <c r="V134" s="33" t="str">
        <f>IF(InsertDataAtCellA2!W134="","",InsertDataAtCellA2!W134)</f>
        <v/>
      </c>
      <c r="W134" s="33" t="str">
        <f>IF(InsertDataAtCellA2!X134="","",InsertDataAtCellA2!X134)</f>
        <v/>
      </c>
      <c r="X134" s="33" t="str">
        <f>IF(InsertDataAtCellA2!Y134="","",InsertDataAtCellA2!Y134)</f>
        <v/>
      </c>
      <c r="Y134" s="33" t="str">
        <f>IF(InsertDataAtCellA2!Z134="","",InsertDataAtCellA2!Z134)</f>
        <v/>
      </c>
      <c r="Z134" s="33" t="str">
        <f>IF(InsertDataAtCellA2!AA134="","",InsertDataAtCellA2!AA134)</f>
        <v/>
      </c>
      <c r="AA134" s="33" t="str">
        <f>IF(InsertDataAtCellA2!AB134="","",InsertDataAtCellA2!AB134)</f>
        <v/>
      </c>
      <c r="AB134" s="33" t="str">
        <f>IF(InsertDataAtCellA2!AC134="","",InsertDataAtCellA2!AC134)</f>
        <v/>
      </c>
      <c r="AC134" s="33" t="str">
        <f>IF(InsertDataAtCellA2!AD134="","",InsertDataAtCellA2!AD134)</f>
        <v/>
      </c>
      <c r="AD134" s="33" t="str">
        <f>IF(InsertDataAtCellA2!AE134="","",InsertDataAtCellA2!AE134)</f>
        <v/>
      </c>
      <c r="AE134" s="33" t="str">
        <f>IF(InsertDataAtCellA2!AF134="","",InsertDataAtCellA2!AF134)</f>
        <v/>
      </c>
      <c r="AF134" s="33" t="str">
        <f>IF(InsertDataAtCellA2!AG134="","",InsertDataAtCellA2!AG134)</f>
        <v/>
      </c>
    </row>
    <row r="135" spans="1:32" x14ac:dyDescent="0.35">
      <c r="A135" s="10" t="str">
        <f>IF(InsertDataAtCellA2!A135="","",InsertDataAtCellA2!A135)</f>
        <v/>
      </c>
      <c r="B135" s="10" t="str">
        <f>IF(InsertDataAtCellA2!B135="","",InsertDataAtCellA2!B135)</f>
        <v/>
      </c>
      <c r="C135" s="10" t="str">
        <f>IF(InsertDataAtCellA2!C135="","",InsertDataAtCellA2!C135)</f>
        <v/>
      </c>
      <c r="D135" s="10" t="str">
        <f>IF(InsertDataAtCellA2!D135="","",InsertDataAtCellA2!D135)</f>
        <v/>
      </c>
      <c r="E135" s="10" t="str">
        <f>IF(InsertDataAtCellA2!E135="","",InsertDataAtCellA2!E135)</f>
        <v/>
      </c>
      <c r="F135" s="10" t="str">
        <f>IF(InsertDataAtCellA2!$W135="REAC",InsertDataAtCellA2!W135,(IF(InsertDataAtCellA2!$F135="REAC",InsertDataAtCellA2!F135,"")))</f>
        <v/>
      </c>
      <c r="G135" s="10" t="str">
        <f>IF(InsertDataAtCellA2!$W135="REAC",InsertDataAtCellA2!X135,(IF(InsertDataAtCellA2!$F135="REAC",InsertDataAtCellA2!G135,"")))</f>
        <v/>
      </c>
      <c r="H135" s="10" t="str">
        <f>IF(InsertDataAtCellA2!$W135="REAC",InsertDataAtCellA2!Y135,(IF(InsertDataAtCellA2!$F135="REAC",InsertDataAtCellA2!H135,"")))</f>
        <v/>
      </c>
      <c r="I135" s="10" t="str">
        <f>IF(InsertDataAtCellA2!$W135="REAC",InsertDataAtCellA2!Z135,(IF(InsertDataAtCellA2!$F135="REAC",InsertDataAtCellA2!I135,"")))</f>
        <v/>
      </c>
      <c r="J135" s="10" t="str">
        <f>IF(InsertDataAtCellA2!K135="","",InsertDataAtCellA2!K135)</f>
        <v/>
      </c>
      <c r="K135" s="10" t="str">
        <f>IF(InsertDataAtCellA2!L135="","",InsertDataAtCellA2!L135)</f>
        <v/>
      </c>
      <c r="L135" s="10" t="str">
        <f>IF(InsertDataAtCellA2!M135="","",InsertDataAtCellA2!M135)</f>
        <v/>
      </c>
      <c r="M135" s="10" t="str">
        <f>IF(InsertDataAtCellA2!N135="","",InsertDataAtCellA2!N135)</f>
        <v/>
      </c>
      <c r="N135" s="10" t="str">
        <f>IF(InsertDataAtCellA2!O135="","",InsertDataAtCellA2!O135)</f>
        <v/>
      </c>
      <c r="O135" s="10" t="str">
        <f>IF(InsertDataAtCellA2!P135="","",InsertDataAtCellA2!P135)</f>
        <v/>
      </c>
      <c r="P135" s="10" t="str">
        <f>IF(InsertDataAtCellA2!Q135="","",InsertDataAtCellA2!Q135)</f>
        <v/>
      </c>
      <c r="Q135" s="10" t="str">
        <f>IF(InsertDataAtCellA2!R135="","",InsertDataAtCellA2!R135)</f>
        <v/>
      </c>
      <c r="R135" s="10" t="str">
        <f>IF(InsertDataAtCellA2!S135="","",InsertDataAtCellA2!S135)</f>
        <v/>
      </c>
      <c r="S135" s="10" t="str">
        <f>IF(InsertDataAtCellA2!T135="","",InsertDataAtCellA2!T135)</f>
        <v/>
      </c>
      <c r="T135" s="10" t="str">
        <f>IF(InsertDataAtCellA2!U135="","",InsertDataAtCellA2!U135)</f>
        <v/>
      </c>
      <c r="U135" s="10" t="str">
        <f>IF(InsertDataAtCellA2!V135="","",InsertDataAtCellA2!V135)</f>
        <v/>
      </c>
      <c r="V135" s="10" t="str">
        <f>IF(InsertDataAtCellA2!W135="","",InsertDataAtCellA2!W135)</f>
        <v/>
      </c>
      <c r="W135" s="10" t="str">
        <f>IF(InsertDataAtCellA2!X135="","",InsertDataAtCellA2!X135)</f>
        <v/>
      </c>
      <c r="X135" s="10" t="str">
        <f>IF(InsertDataAtCellA2!Y135="","",InsertDataAtCellA2!Y135)</f>
        <v/>
      </c>
      <c r="Y135" s="10" t="str">
        <f>IF(InsertDataAtCellA2!Z135="","",InsertDataAtCellA2!Z135)</f>
        <v/>
      </c>
      <c r="Z135" s="10" t="str">
        <f>IF(InsertDataAtCellA2!AA135="","",InsertDataAtCellA2!AA135)</f>
        <v/>
      </c>
      <c r="AA135" s="10" t="str">
        <f>IF(InsertDataAtCellA2!AB135="","",InsertDataAtCellA2!AB135)</f>
        <v/>
      </c>
      <c r="AB135" s="10" t="str">
        <f>IF(InsertDataAtCellA2!AC135="","",InsertDataAtCellA2!AC135)</f>
        <v/>
      </c>
      <c r="AC135" s="10" t="str">
        <f>IF(InsertDataAtCellA2!AD135="","",InsertDataAtCellA2!AD135)</f>
        <v/>
      </c>
      <c r="AD135" s="10" t="str">
        <f>IF(InsertDataAtCellA2!AE135="","",InsertDataAtCellA2!AE135)</f>
        <v/>
      </c>
      <c r="AE135" s="10" t="str">
        <f>IF(InsertDataAtCellA2!AF135="","",InsertDataAtCellA2!AF135)</f>
        <v/>
      </c>
      <c r="AF135" s="10" t="str">
        <f>IF(InsertDataAtCellA2!AG135="","",InsertDataAtCellA2!AG135)</f>
        <v/>
      </c>
    </row>
    <row r="136" spans="1:32" x14ac:dyDescent="0.35">
      <c r="A136" s="33" t="str">
        <f>IF(InsertDataAtCellA2!A136="","",InsertDataAtCellA2!A136)</f>
        <v/>
      </c>
      <c r="B136" s="33" t="str">
        <f>IF(InsertDataAtCellA2!B136="","",InsertDataAtCellA2!B136)</f>
        <v/>
      </c>
      <c r="C136" s="33" t="str">
        <f>IF(InsertDataAtCellA2!C136="","",InsertDataAtCellA2!C136)</f>
        <v/>
      </c>
      <c r="D136" s="33" t="str">
        <f>IF(InsertDataAtCellA2!D136="","",InsertDataAtCellA2!D136)</f>
        <v/>
      </c>
      <c r="E136" s="33" t="str">
        <f>IF(InsertDataAtCellA2!E136="","",InsertDataAtCellA2!E136)</f>
        <v/>
      </c>
      <c r="F136" s="33" t="str">
        <f>IF(InsertDataAtCellA2!$W136="REAC",InsertDataAtCellA2!W136,(IF(InsertDataAtCellA2!$F136="REAC",InsertDataAtCellA2!F136,"")))</f>
        <v/>
      </c>
      <c r="G136" s="33" t="str">
        <f>IF(InsertDataAtCellA2!$W136="REAC",InsertDataAtCellA2!X136,(IF(InsertDataAtCellA2!$F136="REAC",InsertDataAtCellA2!G136,"")))</f>
        <v/>
      </c>
      <c r="H136" s="33" t="str">
        <f>IF(InsertDataAtCellA2!$W136="REAC",InsertDataAtCellA2!Y136,(IF(InsertDataAtCellA2!$F136="REAC",InsertDataAtCellA2!H136,"")))</f>
        <v/>
      </c>
      <c r="I136" s="33" t="str">
        <f>IF(InsertDataAtCellA2!$W136="REAC",InsertDataAtCellA2!Z136,(IF(InsertDataAtCellA2!$F136="REAC",InsertDataAtCellA2!I136,"")))</f>
        <v/>
      </c>
      <c r="J136" s="33" t="str">
        <f>IF(InsertDataAtCellA2!K136="","",InsertDataAtCellA2!K136)</f>
        <v/>
      </c>
      <c r="K136" s="33" t="str">
        <f>IF(InsertDataAtCellA2!L136="","",InsertDataAtCellA2!L136)</f>
        <v/>
      </c>
      <c r="L136" s="33" t="str">
        <f>IF(InsertDataAtCellA2!M136="","",InsertDataAtCellA2!M136)</f>
        <v/>
      </c>
      <c r="M136" s="33" t="str">
        <f>IF(InsertDataAtCellA2!N136="","",InsertDataAtCellA2!N136)</f>
        <v/>
      </c>
      <c r="N136" s="33" t="str">
        <f>IF(InsertDataAtCellA2!O136="","",InsertDataAtCellA2!O136)</f>
        <v/>
      </c>
      <c r="O136" s="33" t="str">
        <f>IF(InsertDataAtCellA2!P136="","",InsertDataAtCellA2!P136)</f>
        <v/>
      </c>
      <c r="P136" s="33" t="str">
        <f>IF(InsertDataAtCellA2!Q136="","",InsertDataAtCellA2!Q136)</f>
        <v/>
      </c>
      <c r="Q136" s="33" t="str">
        <f>IF(InsertDataAtCellA2!R136="","",InsertDataAtCellA2!R136)</f>
        <v/>
      </c>
      <c r="R136" s="33" t="str">
        <f>IF(InsertDataAtCellA2!S136="","",InsertDataAtCellA2!S136)</f>
        <v/>
      </c>
      <c r="S136" s="33" t="str">
        <f>IF(InsertDataAtCellA2!T136="","",InsertDataAtCellA2!T136)</f>
        <v/>
      </c>
      <c r="T136" s="33" t="str">
        <f>IF(InsertDataAtCellA2!U136="","",InsertDataAtCellA2!U136)</f>
        <v/>
      </c>
      <c r="U136" s="33" t="str">
        <f>IF(InsertDataAtCellA2!V136="","",InsertDataAtCellA2!V136)</f>
        <v/>
      </c>
      <c r="V136" s="33" t="str">
        <f>IF(InsertDataAtCellA2!W136="","",InsertDataAtCellA2!W136)</f>
        <v/>
      </c>
      <c r="W136" s="33" t="str">
        <f>IF(InsertDataAtCellA2!X136="","",InsertDataAtCellA2!X136)</f>
        <v/>
      </c>
      <c r="X136" s="33" t="str">
        <f>IF(InsertDataAtCellA2!Y136="","",InsertDataAtCellA2!Y136)</f>
        <v/>
      </c>
      <c r="Y136" s="33" t="str">
        <f>IF(InsertDataAtCellA2!Z136="","",InsertDataAtCellA2!Z136)</f>
        <v/>
      </c>
      <c r="Z136" s="33" t="str">
        <f>IF(InsertDataAtCellA2!AA136="","",InsertDataAtCellA2!AA136)</f>
        <v/>
      </c>
      <c r="AA136" s="33" t="str">
        <f>IF(InsertDataAtCellA2!AB136="","",InsertDataAtCellA2!AB136)</f>
        <v/>
      </c>
      <c r="AB136" s="33" t="str">
        <f>IF(InsertDataAtCellA2!AC136="","",InsertDataAtCellA2!AC136)</f>
        <v/>
      </c>
      <c r="AC136" s="33" t="str">
        <f>IF(InsertDataAtCellA2!AD136="","",InsertDataAtCellA2!AD136)</f>
        <v/>
      </c>
      <c r="AD136" s="33" t="str">
        <f>IF(InsertDataAtCellA2!AE136="","",InsertDataAtCellA2!AE136)</f>
        <v/>
      </c>
      <c r="AE136" s="33" t="str">
        <f>IF(InsertDataAtCellA2!AF136="","",InsertDataAtCellA2!AF136)</f>
        <v/>
      </c>
      <c r="AF136" s="33" t="str">
        <f>IF(InsertDataAtCellA2!AG136="","",InsertDataAtCellA2!AG136)</f>
        <v/>
      </c>
    </row>
    <row r="137" spans="1:32" x14ac:dyDescent="0.35">
      <c r="A137" s="10" t="str">
        <f>IF(InsertDataAtCellA2!A137="","",InsertDataAtCellA2!A137)</f>
        <v/>
      </c>
      <c r="B137" s="10" t="str">
        <f>IF(InsertDataAtCellA2!B137="","",InsertDataAtCellA2!B137)</f>
        <v/>
      </c>
      <c r="C137" s="10" t="str">
        <f>IF(InsertDataAtCellA2!C137="","",InsertDataAtCellA2!C137)</f>
        <v/>
      </c>
      <c r="D137" s="10" t="str">
        <f>IF(InsertDataAtCellA2!D137="","",InsertDataAtCellA2!D137)</f>
        <v/>
      </c>
      <c r="E137" s="10" t="str">
        <f>IF(InsertDataAtCellA2!E137="","",InsertDataAtCellA2!E137)</f>
        <v/>
      </c>
      <c r="F137" s="10" t="str">
        <f>IF(InsertDataAtCellA2!$W137="REAC",InsertDataAtCellA2!W137,(IF(InsertDataAtCellA2!$F137="REAC",InsertDataAtCellA2!F137,"")))</f>
        <v/>
      </c>
      <c r="G137" s="10" t="str">
        <f>IF(InsertDataAtCellA2!$W137="REAC",InsertDataAtCellA2!X137,(IF(InsertDataAtCellA2!$F137="REAC",InsertDataAtCellA2!G137,"")))</f>
        <v/>
      </c>
      <c r="H137" s="10" t="str">
        <f>IF(InsertDataAtCellA2!$W137="REAC",InsertDataAtCellA2!Y137,(IF(InsertDataAtCellA2!$F137="REAC",InsertDataAtCellA2!H137,"")))</f>
        <v/>
      </c>
      <c r="I137" s="10" t="str">
        <f>IF(InsertDataAtCellA2!$W137="REAC",InsertDataAtCellA2!Z137,(IF(InsertDataAtCellA2!$F137="REAC",InsertDataAtCellA2!I137,"")))</f>
        <v/>
      </c>
      <c r="J137" s="10" t="str">
        <f>IF(InsertDataAtCellA2!K137="","",InsertDataAtCellA2!K137)</f>
        <v/>
      </c>
      <c r="K137" s="10" t="str">
        <f>IF(InsertDataAtCellA2!L137="","",InsertDataAtCellA2!L137)</f>
        <v/>
      </c>
      <c r="L137" s="10" t="str">
        <f>IF(InsertDataAtCellA2!M137="","",InsertDataAtCellA2!M137)</f>
        <v/>
      </c>
      <c r="M137" s="10" t="str">
        <f>IF(InsertDataAtCellA2!N137="","",InsertDataAtCellA2!N137)</f>
        <v/>
      </c>
      <c r="N137" s="10" t="str">
        <f>IF(InsertDataAtCellA2!O137="","",InsertDataAtCellA2!O137)</f>
        <v/>
      </c>
      <c r="O137" s="10" t="str">
        <f>IF(InsertDataAtCellA2!P137="","",InsertDataAtCellA2!P137)</f>
        <v/>
      </c>
      <c r="P137" s="10" t="str">
        <f>IF(InsertDataAtCellA2!Q137="","",InsertDataAtCellA2!Q137)</f>
        <v/>
      </c>
      <c r="Q137" s="10" t="str">
        <f>IF(InsertDataAtCellA2!R137="","",InsertDataAtCellA2!R137)</f>
        <v/>
      </c>
      <c r="R137" s="10" t="str">
        <f>IF(InsertDataAtCellA2!S137="","",InsertDataAtCellA2!S137)</f>
        <v/>
      </c>
      <c r="S137" s="10" t="str">
        <f>IF(InsertDataAtCellA2!T137="","",InsertDataAtCellA2!T137)</f>
        <v/>
      </c>
      <c r="T137" s="10" t="str">
        <f>IF(InsertDataAtCellA2!U137="","",InsertDataAtCellA2!U137)</f>
        <v/>
      </c>
      <c r="U137" s="10" t="str">
        <f>IF(InsertDataAtCellA2!V137="","",InsertDataAtCellA2!V137)</f>
        <v/>
      </c>
      <c r="V137" s="10" t="str">
        <f>IF(InsertDataAtCellA2!W137="","",InsertDataAtCellA2!W137)</f>
        <v/>
      </c>
      <c r="W137" s="10" t="str">
        <f>IF(InsertDataAtCellA2!X137="","",InsertDataAtCellA2!X137)</f>
        <v/>
      </c>
      <c r="X137" s="10" t="str">
        <f>IF(InsertDataAtCellA2!Y137="","",InsertDataAtCellA2!Y137)</f>
        <v/>
      </c>
      <c r="Y137" s="10" t="str">
        <f>IF(InsertDataAtCellA2!Z137="","",InsertDataAtCellA2!Z137)</f>
        <v/>
      </c>
      <c r="Z137" s="10" t="str">
        <f>IF(InsertDataAtCellA2!AA137="","",InsertDataAtCellA2!AA137)</f>
        <v/>
      </c>
      <c r="AA137" s="10" t="str">
        <f>IF(InsertDataAtCellA2!AB137="","",InsertDataAtCellA2!AB137)</f>
        <v/>
      </c>
      <c r="AB137" s="10" t="str">
        <f>IF(InsertDataAtCellA2!AC137="","",InsertDataAtCellA2!AC137)</f>
        <v/>
      </c>
      <c r="AC137" s="10" t="str">
        <f>IF(InsertDataAtCellA2!AD137="","",InsertDataAtCellA2!AD137)</f>
        <v/>
      </c>
      <c r="AD137" s="10" t="str">
        <f>IF(InsertDataAtCellA2!AE137="","",InsertDataAtCellA2!AE137)</f>
        <v/>
      </c>
      <c r="AE137" s="10" t="str">
        <f>IF(InsertDataAtCellA2!AF137="","",InsertDataAtCellA2!AF137)</f>
        <v/>
      </c>
      <c r="AF137" s="10" t="str">
        <f>IF(InsertDataAtCellA2!AG137="","",InsertDataAtCellA2!AG137)</f>
        <v/>
      </c>
    </row>
    <row r="138" spans="1:32" x14ac:dyDescent="0.35">
      <c r="A138" s="33" t="str">
        <f>IF(InsertDataAtCellA2!A138="","",InsertDataAtCellA2!A138)</f>
        <v/>
      </c>
      <c r="B138" s="33" t="str">
        <f>IF(InsertDataAtCellA2!B138="","",InsertDataAtCellA2!B138)</f>
        <v/>
      </c>
      <c r="C138" s="33" t="str">
        <f>IF(InsertDataAtCellA2!C138="","",InsertDataAtCellA2!C138)</f>
        <v/>
      </c>
      <c r="D138" s="33" t="str">
        <f>IF(InsertDataAtCellA2!D138="","",InsertDataAtCellA2!D138)</f>
        <v/>
      </c>
      <c r="E138" s="33" t="str">
        <f>IF(InsertDataAtCellA2!E138="","",InsertDataAtCellA2!E138)</f>
        <v/>
      </c>
      <c r="F138" s="33" t="str">
        <f>IF(InsertDataAtCellA2!$W138="REAC",InsertDataAtCellA2!W138,(IF(InsertDataAtCellA2!$F138="REAC",InsertDataAtCellA2!F138,"")))</f>
        <v/>
      </c>
      <c r="G138" s="33" t="str">
        <f>IF(InsertDataAtCellA2!$W138="REAC",InsertDataAtCellA2!X138,(IF(InsertDataAtCellA2!$F138="REAC",InsertDataAtCellA2!G138,"")))</f>
        <v/>
      </c>
      <c r="H138" s="33" t="str">
        <f>IF(InsertDataAtCellA2!$W138="REAC",InsertDataAtCellA2!Y138,(IF(InsertDataAtCellA2!$F138="REAC",InsertDataAtCellA2!H138,"")))</f>
        <v/>
      </c>
      <c r="I138" s="33" t="str">
        <f>IF(InsertDataAtCellA2!$W138="REAC",InsertDataAtCellA2!Z138,(IF(InsertDataAtCellA2!$F138="REAC",InsertDataAtCellA2!I138,"")))</f>
        <v/>
      </c>
      <c r="J138" s="33" t="str">
        <f>IF(InsertDataAtCellA2!K138="","",InsertDataAtCellA2!K138)</f>
        <v/>
      </c>
      <c r="K138" s="33" t="str">
        <f>IF(InsertDataAtCellA2!L138="","",InsertDataAtCellA2!L138)</f>
        <v/>
      </c>
      <c r="L138" s="33" t="str">
        <f>IF(InsertDataAtCellA2!M138="","",InsertDataAtCellA2!M138)</f>
        <v/>
      </c>
      <c r="M138" s="33" t="str">
        <f>IF(InsertDataAtCellA2!N138="","",InsertDataAtCellA2!N138)</f>
        <v/>
      </c>
      <c r="N138" s="33" t="str">
        <f>IF(InsertDataAtCellA2!O138="","",InsertDataAtCellA2!O138)</f>
        <v/>
      </c>
      <c r="O138" s="33" t="str">
        <f>IF(InsertDataAtCellA2!P138="","",InsertDataAtCellA2!P138)</f>
        <v/>
      </c>
      <c r="P138" s="33" t="str">
        <f>IF(InsertDataAtCellA2!Q138="","",InsertDataAtCellA2!Q138)</f>
        <v/>
      </c>
      <c r="Q138" s="33" t="str">
        <f>IF(InsertDataAtCellA2!R138="","",InsertDataAtCellA2!R138)</f>
        <v/>
      </c>
      <c r="R138" s="33" t="str">
        <f>IF(InsertDataAtCellA2!S138="","",InsertDataAtCellA2!S138)</f>
        <v/>
      </c>
      <c r="S138" s="33" t="str">
        <f>IF(InsertDataAtCellA2!T138="","",InsertDataAtCellA2!T138)</f>
        <v/>
      </c>
      <c r="T138" s="33" t="str">
        <f>IF(InsertDataAtCellA2!U138="","",InsertDataAtCellA2!U138)</f>
        <v/>
      </c>
      <c r="U138" s="33" t="str">
        <f>IF(InsertDataAtCellA2!V138="","",InsertDataAtCellA2!V138)</f>
        <v/>
      </c>
      <c r="V138" s="33" t="str">
        <f>IF(InsertDataAtCellA2!W138="","",InsertDataAtCellA2!W138)</f>
        <v/>
      </c>
      <c r="W138" s="33" t="str">
        <f>IF(InsertDataAtCellA2!X138="","",InsertDataAtCellA2!X138)</f>
        <v/>
      </c>
      <c r="X138" s="33" t="str">
        <f>IF(InsertDataAtCellA2!Y138="","",InsertDataAtCellA2!Y138)</f>
        <v/>
      </c>
      <c r="Y138" s="33" t="str">
        <f>IF(InsertDataAtCellA2!Z138="","",InsertDataAtCellA2!Z138)</f>
        <v/>
      </c>
      <c r="Z138" s="33" t="str">
        <f>IF(InsertDataAtCellA2!AA138="","",InsertDataAtCellA2!AA138)</f>
        <v/>
      </c>
      <c r="AA138" s="33" t="str">
        <f>IF(InsertDataAtCellA2!AB138="","",InsertDataAtCellA2!AB138)</f>
        <v/>
      </c>
      <c r="AB138" s="33" t="str">
        <f>IF(InsertDataAtCellA2!AC138="","",InsertDataAtCellA2!AC138)</f>
        <v/>
      </c>
      <c r="AC138" s="33" t="str">
        <f>IF(InsertDataAtCellA2!AD138="","",InsertDataAtCellA2!AD138)</f>
        <v/>
      </c>
      <c r="AD138" s="33" t="str">
        <f>IF(InsertDataAtCellA2!AE138="","",InsertDataAtCellA2!AE138)</f>
        <v/>
      </c>
      <c r="AE138" s="33" t="str">
        <f>IF(InsertDataAtCellA2!AF138="","",InsertDataAtCellA2!AF138)</f>
        <v/>
      </c>
      <c r="AF138" s="33" t="str">
        <f>IF(InsertDataAtCellA2!AG138="","",InsertDataAtCellA2!AG138)</f>
        <v/>
      </c>
    </row>
    <row r="139" spans="1:32" x14ac:dyDescent="0.35">
      <c r="A139" s="10" t="str">
        <f>IF(InsertDataAtCellA2!A139="","",InsertDataAtCellA2!A139)</f>
        <v/>
      </c>
      <c r="B139" s="10" t="str">
        <f>IF(InsertDataAtCellA2!B139="","",InsertDataAtCellA2!B139)</f>
        <v/>
      </c>
      <c r="C139" s="10" t="str">
        <f>IF(InsertDataAtCellA2!C139="","",InsertDataAtCellA2!C139)</f>
        <v/>
      </c>
      <c r="D139" s="10" t="str">
        <f>IF(InsertDataAtCellA2!D139="","",InsertDataAtCellA2!D139)</f>
        <v/>
      </c>
      <c r="E139" s="10" t="str">
        <f>IF(InsertDataAtCellA2!E139="","",InsertDataAtCellA2!E139)</f>
        <v/>
      </c>
      <c r="F139" s="10" t="str">
        <f>IF(InsertDataAtCellA2!$W139="REAC",InsertDataAtCellA2!W139,(IF(InsertDataAtCellA2!$F139="REAC",InsertDataAtCellA2!F139,"")))</f>
        <v/>
      </c>
      <c r="G139" s="10" t="str">
        <f>IF(InsertDataAtCellA2!$W139="REAC",InsertDataAtCellA2!X139,(IF(InsertDataAtCellA2!$F139="REAC",InsertDataAtCellA2!G139,"")))</f>
        <v/>
      </c>
      <c r="H139" s="10" t="str">
        <f>IF(InsertDataAtCellA2!$W139="REAC",InsertDataAtCellA2!Y139,(IF(InsertDataAtCellA2!$F139="REAC",InsertDataAtCellA2!H139,"")))</f>
        <v/>
      </c>
      <c r="I139" s="10" t="str">
        <f>IF(InsertDataAtCellA2!$W139="REAC",InsertDataAtCellA2!Z139,(IF(InsertDataAtCellA2!$F139="REAC",InsertDataAtCellA2!I139,"")))</f>
        <v/>
      </c>
      <c r="J139" s="10" t="str">
        <f>IF(InsertDataAtCellA2!K139="","",InsertDataAtCellA2!K139)</f>
        <v/>
      </c>
      <c r="K139" s="10" t="str">
        <f>IF(InsertDataAtCellA2!L139="","",InsertDataAtCellA2!L139)</f>
        <v/>
      </c>
      <c r="L139" s="10" t="str">
        <f>IF(InsertDataAtCellA2!M139="","",InsertDataAtCellA2!M139)</f>
        <v/>
      </c>
      <c r="M139" s="10" t="str">
        <f>IF(InsertDataAtCellA2!N139="","",InsertDataAtCellA2!N139)</f>
        <v/>
      </c>
      <c r="N139" s="10" t="str">
        <f>IF(InsertDataAtCellA2!O139="","",InsertDataAtCellA2!O139)</f>
        <v/>
      </c>
      <c r="O139" s="10" t="str">
        <f>IF(InsertDataAtCellA2!P139="","",InsertDataAtCellA2!P139)</f>
        <v/>
      </c>
      <c r="P139" s="10" t="str">
        <f>IF(InsertDataAtCellA2!Q139="","",InsertDataAtCellA2!Q139)</f>
        <v/>
      </c>
      <c r="Q139" s="10" t="str">
        <f>IF(InsertDataAtCellA2!R139="","",InsertDataAtCellA2!R139)</f>
        <v/>
      </c>
      <c r="R139" s="10" t="str">
        <f>IF(InsertDataAtCellA2!S139="","",InsertDataAtCellA2!S139)</f>
        <v/>
      </c>
      <c r="S139" s="10" t="str">
        <f>IF(InsertDataAtCellA2!T139="","",InsertDataAtCellA2!T139)</f>
        <v/>
      </c>
      <c r="T139" s="10" t="str">
        <f>IF(InsertDataAtCellA2!U139="","",InsertDataAtCellA2!U139)</f>
        <v/>
      </c>
      <c r="U139" s="10" t="str">
        <f>IF(InsertDataAtCellA2!V139="","",InsertDataAtCellA2!V139)</f>
        <v/>
      </c>
      <c r="V139" s="10" t="str">
        <f>IF(InsertDataAtCellA2!W139="","",InsertDataAtCellA2!W139)</f>
        <v/>
      </c>
      <c r="W139" s="10" t="str">
        <f>IF(InsertDataAtCellA2!X139="","",InsertDataAtCellA2!X139)</f>
        <v/>
      </c>
      <c r="X139" s="10" t="str">
        <f>IF(InsertDataAtCellA2!Y139="","",InsertDataAtCellA2!Y139)</f>
        <v/>
      </c>
      <c r="Y139" s="10" t="str">
        <f>IF(InsertDataAtCellA2!Z139="","",InsertDataAtCellA2!Z139)</f>
        <v/>
      </c>
      <c r="Z139" s="10" t="str">
        <f>IF(InsertDataAtCellA2!AA139="","",InsertDataAtCellA2!AA139)</f>
        <v/>
      </c>
      <c r="AA139" s="10" t="str">
        <f>IF(InsertDataAtCellA2!AB139="","",InsertDataAtCellA2!AB139)</f>
        <v/>
      </c>
      <c r="AB139" s="10" t="str">
        <f>IF(InsertDataAtCellA2!AC139="","",InsertDataAtCellA2!AC139)</f>
        <v/>
      </c>
      <c r="AC139" s="10" t="str">
        <f>IF(InsertDataAtCellA2!AD139="","",InsertDataAtCellA2!AD139)</f>
        <v/>
      </c>
      <c r="AD139" s="10" t="str">
        <f>IF(InsertDataAtCellA2!AE139="","",InsertDataAtCellA2!AE139)</f>
        <v/>
      </c>
      <c r="AE139" s="10" t="str">
        <f>IF(InsertDataAtCellA2!AF139="","",InsertDataAtCellA2!AF139)</f>
        <v/>
      </c>
      <c r="AF139" s="10" t="str">
        <f>IF(InsertDataAtCellA2!AG139="","",InsertDataAtCellA2!AG139)</f>
        <v/>
      </c>
    </row>
    <row r="140" spans="1:32" x14ac:dyDescent="0.35">
      <c r="A140" s="33" t="str">
        <f>IF(InsertDataAtCellA2!A140="","",InsertDataAtCellA2!A140)</f>
        <v/>
      </c>
      <c r="B140" s="33" t="str">
        <f>IF(InsertDataAtCellA2!B140="","",InsertDataAtCellA2!B140)</f>
        <v/>
      </c>
      <c r="C140" s="33" t="str">
        <f>IF(InsertDataAtCellA2!C140="","",InsertDataAtCellA2!C140)</f>
        <v/>
      </c>
      <c r="D140" s="33" t="str">
        <f>IF(InsertDataAtCellA2!D140="","",InsertDataAtCellA2!D140)</f>
        <v/>
      </c>
      <c r="E140" s="33" t="str">
        <f>IF(InsertDataAtCellA2!E140="","",InsertDataAtCellA2!E140)</f>
        <v/>
      </c>
      <c r="F140" s="33" t="str">
        <f>IF(InsertDataAtCellA2!$W140="REAC",InsertDataAtCellA2!W140,(IF(InsertDataAtCellA2!$F140="REAC",InsertDataAtCellA2!F140,"")))</f>
        <v/>
      </c>
      <c r="G140" s="33" t="str">
        <f>IF(InsertDataAtCellA2!$W140="REAC",InsertDataAtCellA2!X140,(IF(InsertDataAtCellA2!$F140="REAC",InsertDataAtCellA2!G140,"")))</f>
        <v/>
      </c>
      <c r="H140" s="33" t="str">
        <f>IF(InsertDataAtCellA2!$W140="REAC",InsertDataAtCellA2!Y140,(IF(InsertDataAtCellA2!$F140="REAC",InsertDataAtCellA2!H140,"")))</f>
        <v/>
      </c>
      <c r="I140" s="33" t="str">
        <f>IF(InsertDataAtCellA2!$W140="REAC",InsertDataAtCellA2!Z140,(IF(InsertDataAtCellA2!$F140="REAC",InsertDataAtCellA2!I140,"")))</f>
        <v/>
      </c>
      <c r="J140" s="33" t="str">
        <f>IF(InsertDataAtCellA2!K140="","",InsertDataAtCellA2!K140)</f>
        <v/>
      </c>
      <c r="K140" s="33" t="str">
        <f>IF(InsertDataAtCellA2!L140="","",InsertDataAtCellA2!L140)</f>
        <v/>
      </c>
      <c r="L140" s="33" t="str">
        <f>IF(InsertDataAtCellA2!M140="","",InsertDataAtCellA2!M140)</f>
        <v/>
      </c>
      <c r="M140" s="33" t="str">
        <f>IF(InsertDataAtCellA2!N140="","",InsertDataAtCellA2!N140)</f>
        <v/>
      </c>
      <c r="N140" s="33" t="str">
        <f>IF(InsertDataAtCellA2!O140="","",InsertDataAtCellA2!O140)</f>
        <v/>
      </c>
      <c r="O140" s="33" t="str">
        <f>IF(InsertDataAtCellA2!P140="","",InsertDataAtCellA2!P140)</f>
        <v/>
      </c>
      <c r="P140" s="33" t="str">
        <f>IF(InsertDataAtCellA2!Q140="","",InsertDataAtCellA2!Q140)</f>
        <v/>
      </c>
      <c r="Q140" s="33" t="str">
        <f>IF(InsertDataAtCellA2!R140="","",InsertDataAtCellA2!R140)</f>
        <v/>
      </c>
      <c r="R140" s="33" t="str">
        <f>IF(InsertDataAtCellA2!S140="","",InsertDataAtCellA2!S140)</f>
        <v/>
      </c>
      <c r="S140" s="33" t="str">
        <f>IF(InsertDataAtCellA2!T140="","",InsertDataAtCellA2!T140)</f>
        <v/>
      </c>
      <c r="T140" s="33" t="str">
        <f>IF(InsertDataAtCellA2!U140="","",InsertDataAtCellA2!U140)</f>
        <v/>
      </c>
      <c r="U140" s="33" t="str">
        <f>IF(InsertDataAtCellA2!V140="","",InsertDataAtCellA2!V140)</f>
        <v/>
      </c>
      <c r="V140" s="33" t="str">
        <f>IF(InsertDataAtCellA2!W140="","",InsertDataAtCellA2!W140)</f>
        <v/>
      </c>
      <c r="W140" s="33" t="str">
        <f>IF(InsertDataAtCellA2!X140="","",InsertDataAtCellA2!X140)</f>
        <v/>
      </c>
      <c r="X140" s="33" t="str">
        <f>IF(InsertDataAtCellA2!Y140="","",InsertDataAtCellA2!Y140)</f>
        <v/>
      </c>
      <c r="Y140" s="33" t="str">
        <f>IF(InsertDataAtCellA2!Z140="","",InsertDataAtCellA2!Z140)</f>
        <v/>
      </c>
      <c r="Z140" s="33" t="str">
        <f>IF(InsertDataAtCellA2!AA140="","",InsertDataAtCellA2!AA140)</f>
        <v/>
      </c>
      <c r="AA140" s="33" t="str">
        <f>IF(InsertDataAtCellA2!AB140="","",InsertDataAtCellA2!AB140)</f>
        <v/>
      </c>
      <c r="AB140" s="33" t="str">
        <f>IF(InsertDataAtCellA2!AC140="","",InsertDataAtCellA2!AC140)</f>
        <v/>
      </c>
      <c r="AC140" s="33" t="str">
        <f>IF(InsertDataAtCellA2!AD140="","",InsertDataAtCellA2!AD140)</f>
        <v/>
      </c>
      <c r="AD140" s="33" t="str">
        <f>IF(InsertDataAtCellA2!AE140="","",InsertDataAtCellA2!AE140)</f>
        <v/>
      </c>
      <c r="AE140" s="33" t="str">
        <f>IF(InsertDataAtCellA2!AF140="","",InsertDataAtCellA2!AF140)</f>
        <v/>
      </c>
      <c r="AF140" s="33" t="str">
        <f>IF(InsertDataAtCellA2!AG140="","",InsertDataAtCellA2!AG140)</f>
        <v/>
      </c>
    </row>
    <row r="141" spans="1:32" x14ac:dyDescent="0.35">
      <c r="A141" s="10" t="str">
        <f>IF(InsertDataAtCellA2!A141="","",InsertDataAtCellA2!A141)</f>
        <v/>
      </c>
      <c r="B141" s="10" t="str">
        <f>IF(InsertDataAtCellA2!B141="","",InsertDataAtCellA2!B141)</f>
        <v/>
      </c>
      <c r="C141" s="10" t="str">
        <f>IF(InsertDataAtCellA2!C141="","",InsertDataAtCellA2!C141)</f>
        <v/>
      </c>
      <c r="D141" s="10" t="str">
        <f>IF(InsertDataAtCellA2!D141="","",InsertDataAtCellA2!D141)</f>
        <v/>
      </c>
      <c r="E141" s="10" t="str">
        <f>IF(InsertDataAtCellA2!E141="","",InsertDataAtCellA2!E141)</f>
        <v/>
      </c>
      <c r="F141" s="10" t="str">
        <f>IF(InsertDataAtCellA2!$W141="REAC",InsertDataAtCellA2!W141,(IF(InsertDataAtCellA2!$F141="REAC",InsertDataAtCellA2!F141,"")))</f>
        <v/>
      </c>
      <c r="G141" s="10" t="str">
        <f>IF(InsertDataAtCellA2!$W141="REAC",InsertDataAtCellA2!X141,(IF(InsertDataAtCellA2!$F141="REAC",InsertDataAtCellA2!G141,"")))</f>
        <v/>
      </c>
      <c r="H141" s="10" t="str">
        <f>IF(InsertDataAtCellA2!$W141="REAC",InsertDataAtCellA2!Y141,(IF(InsertDataAtCellA2!$F141="REAC",InsertDataAtCellA2!H141,"")))</f>
        <v/>
      </c>
      <c r="I141" s="10" t="str">
        <f>IF(InsertDataAtCellA2!$W141="REAC",InsertDataAtCellA2!Z141,(IF(InsertDataAtCellA2!$F141="REAC",InsertDataAtCellA2!I141,"")))</f>
        <v/>
      </c>
      <c r="J141" s="10" t="str">
        <f>IF(InsertDataAtCellA2!K141="","",InsertDataAtCellA2!K141)</f>
        <v/>
      </c>
      <c r="K141" s="10" t="str">
        <f>IF(InsertDataAtCellA2!L141="","",InsertDataAtCellA2!L141)</f>
        <v/>
      </c>
      <c r="L141" s="10" t="str">
        <f>IF(InsertDataAtCellA2!M141="","",InsertDataAtCellA2!M141)</f>
        <v/>
      </c>
      <c r="M141" s="10" t="str">
        <f>IF(InsertDataAtCellA2!N141="","",InsertDataAtCellA2!N141)</f>
        <v/>
      </c>
      <c r="N141" s="10" t="str">
        <f>IF(InsertDataAtCellA2!O141="","",InsertDataAtCellA2!O141)</f>
        <v/>
      </c>
      <c r="O141" s="10" t="str">
        <f>IF(InsertDataAtCellA2!P141="","",InsertDataAtCellA2!P141)</f>
        <v/>
      </c>
      <c r="P141" s="10" t="str">
        <f>IF(InsertDataAtCellA2!Q141="","",InsertDataAtCellA2!Q141)</f>
        <v/>
      </c>
      <c r="Q141" s="10" t="str">
        <f>IF(InsertDataAtCellA2!R141="","",InsertDataAtCellA2!R141)</f>
        <v/>
      </c>
      <c r="R141" s="10" t="str">
        <f>IF(InsertDataAtCellA2!S141="","",InsertDataAtCellA2!S141)</f>
        <v/>
      </c>
      <c r="S141" s="10" t="str">
        <f>IF(InsertDataAtCellA2!T141="","",InsertDataAtCellA2!T141)</f>
        <v/>
      </c>
      <c r="T141" s="10" t="str">
        <f>IF(InsertDataAtCellA2!U141="","",InsertDataAtCellA2!U141)</f>
        <v/>
      </c>
      <c r="U141" s="10" t="str">
        <f>IF(InsertDataAtCellA2!V141="","",InsertDataAtCellA2!V141)</f>
        <v/>
      </c>
      <c r="V141" s="10" t="str">
        <f>IF(InsertDataAtCellA2!W141="","",InsertDataAtCellA2!W141)</f>
        <v/>
      </c>
      <c r="W141" s="10" t="str">
        <f>IF(InsertDataAtCellA2!X141="","",InsertDataAtCellA2!X141)</f>
        <v/>
      </c>
      <c r="X141" s="10" t="str">
        <f>IF(InsertDataAtCellA2!Y141="","",InsertDataAtCellA2!Y141)</f>
        <v/>
      </c>
      <c r="Y141" s="10" t="str">
        <f>IF(InsertDataAtCellA2!Z141="","",InsertDataAtCellA2!Z141)</f>
        <v/>
      </c>
      <c r="Z141" s="10" t="str">
        <f>IF(InsertDataAtCellA2!AA141="","",InsertDataAtCellA2!AA141)</f>
        <v/>
      </c>
      <c r="AA141" s="10" t="str">
        <f>IF(InsertDataAtCellA2!AB141="","",InsertDataAtCellA2!AB141)</f>
        <v/>
      </c>
      <c r="AB141" s="10" t="str">
        <f>IF(InsertDataAtCellA2!AC141="","",InsertDataAtCellA2!AC141)</f>
        <v/>
      </c>
      <c r="AC141" s="10" t="str">
        <f>IF(InsertDataAtCellA2!AD141="","",InsertDataAtCellA2!AD141)</f>
        <v/>
      </c>
      <c r="AD141" s="10" t="str">
        <f>IF(InsertDataAtCellA2!AE141="","",InsertDataAtCellA2!AE141)</f>
        <v/>
      </c>
      <c r="AE141" s="10" t="str">
        <f>IF(InsertDataAtCellA2!AF141="","",InsertDataAtCellA2!AF141)</f>
        <v/>
      </c>
      <c r="AF141" s="10" t="str">
        <f>IF(InsertDataAtCellA2!AG141="","",InsertDataAtCellA2!AG141)</f>
        <v/>
      </c>
    </row>
    <row r="142" spans="1:32" x14ac:dyDescent="0.35">
      <c r="A142" s="33" t="str">
        <f>IF(InsertDataAtCellA2!A142="","",InsertDataAtCellA2!A142)</f>
        <v/>
      </c>
      <c r="B142" s="33" t="str">
        <f>IF(InsertDataAtCellA2!B142="","",InsertDataAtCellA2!B142)</f>
        <v/>
      </c>
      <c r="C142" s="33" t="str">
        <f>IF(InsertDataAtCellA2!C142="","",InsertDataAtCellA2!C142)</f>
        <v/>
      </c>
      <c r="D142" s="33" t="str">
        <f>IF(InsertDataAtCellA2!D142="","",InsertDataAtCellA2!D142)</f>
        <v/>
      </c>
      <c r="E142" s="33" t="str">
        <f>IF(InsertDataAtCellA2!E142="","",InsertDataAtCellA2!E142)</f>
        <v/>
      </c>
      <c r="F142" s="33" t="str">
        <f>IF(InsertDataAtCellA2!$W142="REAC",InsertDataAtCellA2!W142,(IF(InsertDataAtCellA2!$F142="REAC",InsertDataAtCellA2!F142,"")))</f>
        <v/>
      </c>
      <c r="G142" s="33" t="str">
        <f>IF(InsertDataAtCellA2!$W142="REAC",InsertDataAtCellA2!X142,(IF(InsertDataAtCellA2!$F142="REAC",InsertDataAtCellA2!G142,"")))</f>
        <v/>
      </c>
      <c r="H142" s="33" t="str">
        <f>IF(InsertDataAtCellA2!$W142="REAC",InsertDataAtCellA2!Y142,(IF(InsertDataAtCellA2!$F142="REAC",InsertDataAtCellA2!H142,"")))</f>
        <v/>
      </c>
      <c r="I142" s="33" t="str">
        <f>IF(InsertDataAtCellA2!$W142="REAC",InsertDataAtCellA2!Z142,(IF(InsertDataAtCellA2!$F142="REAC",InsertDataAtCellA2!I142,"")))</f>
        <v/>
      </c>
      <c r="J142" s="33" t="str">
        <f>IF(InsertDataAtCellA2!K142="","",InsertDataAtCellA2!K142)</f>
        <v/>
      </c>
      <c r="K142" s="33" t="str">
        <f>IF(InsertDataAtCellA2!L142="","",InsertDataAtCellA2!L142)</f>
        <v/>
      </c>
      <c r="L142" s="33" t="str">
        <f>IF(InsertDataAtCellA2!M142="","",InsertDataAtCellA2!M142)</f>
        <v/>
      </c>
      <c r="M142" s="33" t="str">
        <f>IF(InsertDataAtCellA2!N142="","",InsertDataAtCellA2!N142)</f>
        <v/>
      </c>
      <c r="N142" s="33" t="str">
        <f>IF(InsertDataAtCellA2!O142="","",InsertDataAtCellA2!O142)</f>
        <v/>
      </c>
      <c r="O142" s="33" t="str">
        <f>IF(InsertDataAtCellA2!P142="","",InsertDataAtCellA2!P142)</f>
        <v/>
      </c>
      <c r="P142" s="33" t="str">
        <f>IF(InsertDataAtCellA2!Q142="","",InsertDataAtCellA2!Q142)</f>
        <v/>
      </c>
      <c r="Q142" s="33" t="str">
        <f>IF(InsertDataAtCellA2!R142="","",InsertDataAtCellA2!R142)</f>
        <v/>
      </c>
      <c r="R142" s="33" t="str">
        <f>IF(InsertDataAtCellA2!S142="","",InsertDataAtCellA2!S142)</f>
        <v/>
      </c>
      <c r="S142" s="33" t="str">
        <f>IF(InsertDataAtCellA2!T142="","",InsertDataAtCellA2!T142)</f>
        <v/>
      </c>
      <c r="T142" s="33" t="str">
        <f>IF(InsertDataAtCellA2!U142="","",InsertDataAtCellA2!U142)</f>
        <v/>
      </c>
      <c r="U142" s="33" t="str">
        <f>IF(InsertDataAtCellA2!V142="","",InsertDataAtCellA2!V142)</f>
        <v/>
      </c>
      <c r="V142" s="33" t="str">
        <f>IF(InsertDataAtCellA2!W142="","",InsertDataAtCellA2!W142)</f>
        <v/>
      </c>
      <c r="W142" s="33" t="str">
        <f>IF(InsertDataAtCellA2!X142="","",InsertDataAtCellA2!X142)</f>
        <v/>
      </c>
      <c r="X142" s="33" t="str">
        <f>IF(InsertDataAtCellA2!Y142="","",InsertDataAtCellA2!Y142)</f>
        <v/>
      </c>
      <c r="Y142" s="33" t="str">
        <f>IF(InsertDataAtCellA2!Z142="","",InsertDataAtCellA2!Z142)</f>
        <v/>
      </c>
      <c r="Z142" s="33" t="str">
        <f>IF(InsertDataAtCellA2!AA142="","",InsertDataAtCellA2!AA142)</f>
        <v/>
      </c>
      <c r="AA142" s="33" t="str">
        <f>IF(InsertDataAtCellA2!AB142="","",InsertDataAtCellA2!AB142)</f>
        <v/>
      </c>
      <c r="AB142" s="33" t="str">
        <f>IF(InsertDataAtCellA2!AC142="","",InsertDataAtCellA2!AC142)</f>
        <v/>
      </c>
      <c r="AC142" s="33" t="str">
        <f>IF(InsertDataAtCellA2!AD142="","",InsertDataAtCellA2!AD142)</f>
        <v/>
      </c>
      <c r="AD142" s="33" t="str">
        <f>IF(InsertDataAtCellA2!AE142="","",InsertDataAtCellA2!AE142)</f>
        <v/>
      </c>
      <c r="AE142" s="33" t="str">
        <f>IF(InsertDataAtCellA2!AF142="","",InsertDataAtCellA2!AF142)</f>
        <v/>
      </c>
      <c r="AF142" s="33" t="str">
        <f>IF(InsertDataAtCellA2!AG142="","",InsertDataAtCellA2!AG142)</f>
        <v/>
      </c>
    </row>
    <row r="143" spans="1:32" x14ac:dyDescent="0.35">
      <c r="A143" s="10" t="str">
        <f>IF(InsertDataAtCellA2!A143="","",InsertDataAtCellA2!A143)</f>
        <v/>
      </c>
      <c r="B143" s="10" t="str">
        <f>IF(InsertDataAtCellA2!B143="","",InsertDataAtCellA2!B143)</f>
        <v/>
      </c>
      <c r="C143" s="10" t="str">
        <f>IF(InsertDataAtCellA2!C143="","",InsertDataAtCellA2!C143)</f>
        <v/>
      </c>
      <c r="D143" s="10" t="str">
        <f>IF(InsertDataAtCellA2!D143="","",InsertDataAtCellA2!D143)</f>
        <v/>
      </c>
      <c r="E143" s="10" t="str">
        <f>IF(InsertDataAtCellA2!E143="","",InsertDataAtCellA2!E143)</f>
        <v/>
      </c>
      <c r="F143" s="10" t="str">
        <f>IF(InsertDataAtCellA2!$W143="REAC",InsertDataAtCellA2!W143,(IF(InsertDataAtCellA2!$F143="REAC",InsertDataAtCellA2!F143,"")))</f>
        <v/>
      </c>
      <c r="G143" s="10" t="str">
        <f>IF(InsertDataAtCellA2!$W143="REAC",InsertDataAtCellA2!X143,(IF(InsertDataAtCellA2!$F143="REAC",InsertDataAtCellA2!G143,"")))</f>
        <v/>
      </c>
      <c r="H143" s="10" t="str">
        <f>IF(InsertDataAtCellA2!$W143="REAC",InsertDataAtCellA2!Y143,(IF(InsertDataAtCellA2!$F143="REAC",InsertDataAtCellA2!H143,"")))</f>
        <v/>
      </c>
      <c r="I143" s="10" t="str">
        <f>IF(InsertDataAtCellA2!$W143="REAC",InsertDataAtCellA2!Z143,(IF(InsertDataAtCellA2!$F143="REAC",InsertDataAtCellA2!I143,"")))</f>
        <v/>
      </c>
      <c r="J143" s="10" t="str">
        <f>IF(InsertDataAtCellA2!K143="","",InsertDataAtCellA2!K143)</f>
        <v/>
      </c>
      <c r="K143" s="10" t="str">
        <f>IF(InsertDataAtCellA2!L143="","",InsertDataAtCellA2!L143)</f>
        <v/>
      </c>
      <c r="L143" s="10" t="str">
        <f>IF(InsertDataAtCellA2!M143="","",InsertDataAtCellA2!M143)</f>
        <v/>
      </c>
      <c r="M143" s="10" t="str">
        <f>IF(InsertDataAtCellA2!N143="","",InsertDataAtCellA2!N143)</f>
        <v/>
      </c>
      <c r="N143" s="10" t="str">
        <f>IF(InsertDataAtCellA2!O143="","",InsertDataAtCellA2!O143)</f>
        <v/>
      </c>
      <c r="O143" s="10" t="str">
        <f>IF(InsertDataAtCellA2!P143="","",InsertDataAtCellA2!P143)</f>
        <v/>
      </c>
      <c r="P143" s="10" t="str">
        <f>IF(InsertDataAtCellA2!Q143="","",InsertDataAtCellA2!Q143)</f>
        <v/>
      </c>
      <c r="Q143" s="10" t="str">
        <f>IF(InsertDataAtCellA2!R143="","",InsertDataAtCellA2!R143)</f>
        <v/>
      </c>
      <c r="R143" s="10" t="str">
        <f>IF(InsertDataAtCellA2!S143="","",InsertDataAtCellA2!S143)</f>
        <v/>
      </c>
      <c r="S143" s="10" t="str">
        <f>IF(InsertDataAtCellA2!T143="","",InsertDataAtCellA2!T143)</f>
        <v/>
      </c>
      <c r="T143" s="10" t="str">
        <f>IF(InsertDataAtCellA2!U143="","",InsertDataAtCellA2!U143)</f>
        <v/>
      </c>
      <c r="U143" s="10" t="str">
        <f>IF(InsertDataAtCellA2!V143="","",InsertDataAtCellA2!V143)</f>
        <v/>
      </c>
      <c r="V143" s="10" t="str">
        <f>IF(InsertDataAtCellA2!W143="","",InsertDataAtCellA2!W143)</f>
        <v/>
      </c>
      <c r="W143" s="10" t="str">
        <f>IF(InsertDataAtCellA2!X143="","",InsertDataAtCellA2!X143)</f>
        <v/>
      </c>
      <c r="X143" s="10" t="str">
        <f>IF(InsertDataAtCellA2!Y143="","",InsertDataAtCellA2!Y143)</f>
        <v/>
      </c>
      <c r="Y143" s="10" t="str">
        <f>IF(InsertDataAtCellA2!Z143="","",InsertDataAtCellA2!Z143)</f>
        <v/>
      </c>
      <c r="Z143" s="10" t="str">
        <f>IF(InsertDataAtCellA2!AA143="","",InsertDataAtCellA2!AA143)</f>
        <v/>
      </c>
      <c r="AA143" s="10" t="str">
        <f>IF(InsertDataAtCellA2!AB143="","",InsertDataAtCellA2!AB143)</f>
        <v/>
      </c>
      <c r="AB143" s="10" t="str">
        <f>IF(InsertDataAtCellA2!AC143="","",InsertDataAtCellA2!AC143)</f>
        <v/>
      </c>
      <c r="AC143" s="10" t="str">
        <f>IF(InsertDataAtCellA2!AD143="","",InsertDataAtCellA2!AD143)</f>
        <v/>
      </c>
      <c r="AD143" s="10" t="str">
        <f>IF(InsertDataAtCellA2!AE143="","",InsertDataAtCellA2!AE143)</f>
        <v/>
      </c>
      <c r="AE143" s="10" t="str">
        <f>IF(InsertDataAtCellA2!AF143="","",InsertDataAtCellA2!AF143)</f>
        <v/>
      </c>
      <c r="AF143" s="10" t="str">
        <f>IF(InsertDataAtCellA2!AG143="","",InsertDataAtCellA2!AG143)</f>
        <v/>
      </c>
    </row>
    <row r="144" spans="1:32" x14ac:dyDescent="0.35">
      <c r="A144" s="33" t="str">
        <f>IF(InsertDataAtCellA2!A144="","",InsertDataAtCellA2!A144)</f>
        <v/>
      </c>
      <c r="B144" s="33" t="str">
        <f>IF(InsertDataAtCellA2!B144="","",InsertDataAtCellA2!B144)</f>
        <v/>
      </c>
      <c r="C144" s="33" t="str">
        <f>IF(InsertDataAtCellA2!C144="","",InsertDataAtCellA2!C144)</f>
        <v/>
      </c>
      <c r="D144" s="33" t="str">
        <f>IF(InsertDataAtCellA2!D144="","",InsertDataAtCellA2!D144)</f>
        <v/>
      </c>
      <c r="E144" s="33" t="str">
        <f>IF(InsertDataAtCellA2!E144="","",InsertDataAtCellA2!E144)</f>
        <v/>
      </c>
      <c r="F144" s="33" t="str">
        <f>IF(InsertDataAtCellA2!$W144="REAC",InsertDataAtCellA2!W144,(IF(InsertDataAtCellA2!$F144="REAC",InsertDataAtCellA2!F144,"")))</f>
        <v/>
      </c>
      <c r="G144" s="33" t="str">
        <f>IF(InsertDataAtCellA2!$W144="REAC",InsertDataAtCellA2!X144,(IF(InsertDataAtCellA2!$F144="REAC",InsertDataAtCellA2!G144,"")))</f>
        <v/>
      </c>
      <c r="H144" s="33" t="str">
        <f>IF(InsertDataAtCellA2!$W144="REAC",InsertDataAtCellA2!Y144,(IF(InsertDataAtCellA2!$F144="REAC",InsertDataAtCellA2!H144,"")))</f>
        <v/>
      </c>
      <c r="I144" s="33" t="str">
        <f>IF(InsertDataAtCellA2!$W144="REAC",InsertDataAtCellA2!Z144,(IF(InsertDataAtCellA2!$F144="REAC",InsertDataAtCellA2!I144,"")))</f>
        <v/>
      </c>
      <c r="J144" s="33" t="str">
        <f>IF(InsertDataAtCellA2!K144="","",InsertDataAtCellA2!K144)</f>
        <v/>
      </c>
      <c r="K144" s="33" t="str">
        <f>IF(InsertDataAtCellA2!L144="","",InsertDataAtCellA2!L144)</f>
        <v/>
      </c>
      <c r="L144" s="33" t="str">
        <f>IF(InsertDataAtCellA2!M144="","",InsertDataAtCellA2!M144)</f>
        <v/>
      </c>
      <c r="M144" s="33" t="str">
        <f>IF(InsertDataAtCellA2!N144="","",InsertDataAtCellA2!N144)</f>
        <v/>
      </c>
      <c r="N144" s="33" t="str">
        <f>IF(InsertDataAtCellA2!O144="","",InsertDataAtCellA2!O144)</f>
        <v/>
      </c>
      <c r="O144" s="33" t="str">
        <f>IF(InsertDataAtCellA2!P144="","",InsertDataAtCellA2!P144)</f>
        <v/>
      </c>
      <c r="P144" s="33" t="str">
        <f>IF(InsertDataAtCellA2!Q144="","",InsertDataAtCellA2!Q144)</f>
        <v/>
      </c>
      <c r="Q144" s="33" t="str">
        <f>IF(InsertDataAtCellA2!R144="","",InsertDataAtCellA2!R144)</f>
        <v/>
      </c>
      <c r="R144" s="33" t="str">
        <f>IF(InsertDataAtCellA2!S144="","",InsertDataAtCellA2!S144)</f>
        <v/>
      </c>
      <c r="S144" s="33" t="str">
        <f>IF(InsertDataAtCellA2!T144="","",InsertDataAtCellA2!T144)</f>
        <v/>
      </c>
      <c r="T144" s="33" t="str">
        <f>IF(InsertDataAtCellA2!U144="","",InsertDataAtCellA2!U144)</f>
        <v/>
      </c>
      <c r="U144" s="33" t="str">
        <f>IF(InsertDataAtCellA2!V144="","",InsertDataAtCellA2!V144)</f>
        <v/>
      </c>
      <c r="V144" s="33" t="str">
        <f>IF(InsertDataAtCellA2!W144="","",InsertDataAtCellA2!W144)</f>
        <v/>
      </c>
      <c r="W144" s="33" t="str">
        <f>IF(InsertDataAtCellA2!X144="","",InsertDataAtCellA2!X144)</f>
        <v/>
      </c>
      <c r="X144" s="33" t="str">
        <f>IF(InsertDataAtCellA2!Y144="","",InsertDataAtCellA2!Y144)</f>
        <v/>
      </c>
      <c r="Y144" s="33" t="str">
        <f>IF(InsertDataAtCellA2!Z144="","",InsertDataAtCellA2!Z144)</f>
        <v/>
      </c>
      <c r="Z144" s="33" t="str">
        <f>IF(InsertDataAtCellA2!AA144="","",InsertDataAtCellA2!AA144)</f>
        <v/>
      </c>
      <c r="AA144" s="33" t="str">
        <f>IF(InsertDataAtCellA2!AB144="","",InsertDataAtCellA2!AB144)</f>
        <v/>
      </c>
      <c r="AB144" s="33" t="str">
        <f>IF(InsertDataAtCellA2!AC144="","",InsertDataAtCellA2!AC144)</f>
        <v/>
      </c>
      <c r="AC144" s="33" t="str">
        <f>IF(InsertDataAtCellA2!AD144="","",InsertDataAtCellA2!AD144)</f>
        <v/>
      </c>
      <c r="AD144" s="33" t="str">
        <f>IF(InsertDataAtCellA2!AE144="","",InsertDataAtCellA2!AE144)</f>
        <v/>
      </c>
      <c r="AE144" s="33" t="str">
        <f>IF(InsertDataAtCellA2!AF144="","",InsertDataAtCellA2!AF144)</f>
        <v/>
      </c>
      <c r="AF144" s="33" t="str">
        <f>IF(InsertDataAtCellA2!AG144="","",InsertDataAtCellA2!AG144)</f>
        <v/>
      </c>
    </row>
    <row r="145" spans="1:32" x14ac:dyDescent="0.35">
      <c r="A145" s="10" t="str">
        <f>IF(InsertDataAtCellA2!A145="","",InsertDataAtCellA2!A145)</f>
        <v/>
      </c>
      <c r="B145" s="10" t="str">
        <f>IF(InsertDataAtCellA2!B145="","",InsertDataAtCellA2!B145)</f>
        <v/>
      </c>
      <c r="C145" s="10" t="str">
        <f>IF(InsertDataAtCellA2!C145="","",InsertDataAtCellA2!C145)</f>
        <v/>
      </c>
      <c r="D145" s="10" t="str">
        <f>IF(InsertDataAtCellA2!D145="","",InsertDataAtCellA2!D145)</f>
        <v/>
      </c>
      <c r="E145" s="10" t="str">
        <f>IF(InsertDataAtCellA2!E145="","",InsertDataAtCellA2!E145)</f>
        <v/>
      </c>
      <c r="F145" s="10" t="str">
        <f>IF(InsertDataAtCellA2!$W145="REAC",InsertDataAtCellA2!W145,(IF(InsertDataAtCellA2!$F145="REAC",InsertDataAtCellA2!F145,"")))</f>
        <v/>
      </c>
      <c r="G145" s="10" t="str">
        <f>IF(InsertDataAtCellA2!$W145="REAC",InsertDataAtCellA2!X145,(IF(InsertDataAtCellA2!$F145="REAC",InsertDataAtCellA2!G145,"")))</f>
        <v/>
      </c>
      <c r="H145" s="10" t="str">
        <f>IF(InsertDataAtCellA2!$W145="REAC",InsertDataAtCellA2!Y145,(IF(InsertDataAtCellA2!$F145="REAC",InsertDataAtCellA2!H145,"")))</f>
        <v/>
      </c>
      <c r="I145" s="10" t="str">
        <f>IF(InsertDataAtCellA2!$W145="REAC",InsertDataAtCellA2!Z145,(IF(InsertDataAtCellA2!$F145="REAC",InsertDataAtCellA2!I145,"")))</f>
        <v/>
      </c>
      <c r="J145" s="10" t="str">
        <f>IF(InsertDataAtCellA2!K145="","",InsertDataAtCellA2!K145)</f>
        <v/>
      </c>
      <c r="K145" s="10" t="str">
        <f>IF(InsertDataAtCellA2!L145="","",InsertDataAtCellA2!L145)</f>
        <v/>
      </c>
      <c r="L145" s="10" t="str">
        <f>IF(InsertDataAtCellA2!M145="","",InsertDataAtCellA2!M145)</f>
        <v/>
      </c>
      <c r="M145" s="10" t="str">
        <f>IF(InsertDataAtCellA2!N145="","",InsertDataAtCellA2!N145)</f>
        <v/>
      </c>
      <c r="N145" s="10" t="str">
        <f>IF(InsertDataAtCellA2!O145="","",InsertDataAtCellA2!O145)</f>
        <v/>
      </c>
      <c r="O145" s="10" t="str">
        <f>IF(InsertDataAtCellA2!P145="","",InsertDataAtCellA2!P145)</f>
        <v/>
      </c>
      <c r="P145" s="10" t="str">
        <f>IF(InsertDataAtCellA2!Q145="","",InsertDataAtCellA2!Q145)</f>
        <v/>
      </c>
      <c r="Q145" s="10" t="str">
        <f>IF(InsertDataAtCellA2!R145="","",InsertDataAtCellA2!R145)</f>
        <v/>
      </c>
      <c r="R145" s="10" t="str">
        <f>IF(InsertDataAtCellA2!S145="","",InsertDataAtCellA2!S145)</f>
        <v/>
      </c>
      <c r="S145" s="10" t="str">
        <f>IF(InsertDataAtCellA2!T145="","",InsertDataAtCellA2!T145)</f>
        <v/>
      </c>
      <c r="T145" s="10" t="str">
        <f>IF(InsertDataAtCellA2!U145="","",InsertDataAtCellA2!U145)</f>
        <v/>
      </c>
      <c r="U145" s="10" t="str">
        <f>IF(InsertDataAtCellA2!V145="","",InsertDataAtCellA2!V145)</f>
        <v/>
      </c>
      <c r="V145" s="10" t="str">
        <f>IF(InsertDataAtCellA2!W145="","",InsertDataAtCellA2!W145)</f>
        <v/>
      </c>
      <c r="W145" s="10" t="str">
        <f>IF(InsertDataAtCellA2!X145="","",InsertDataAtCellA2!X145)</f>
        <v/>
      </c>
      <c r="X145" s="10" t="str">
        <f>IF(InsertDataAtCellA2!Y145="","",InsertDataAtCellA2!Y145)</f>
        <v/>
      </c>
      <c r="Y145" s="10" t="str">
        <f>IF(InsertDataAtCellA2!Z145="","",InsertDataAtCellA2!Z145)</f>
        <v/>
      </c>
      <c r="Z145" s="10" t="str">
        <f>IF(InsertDataAtCellA2!AA145="","",InsertDataAtCellA2!AA145)</f>
        <v/>
      </c>
      <c r="AA145" s="10" t="str">
        <f>IF(InsertDataAtCellA2!AB145="","",InsertDataAtCellA2!AB145)</f>
        <v/>
      </c>
      <c r="AB145" s="10" t="str">
        <f>IF(InsertDataAtCellA2!AC145="","",InsertDataAtCellA2!AC145)</f>
        <v/>
      </c>
      <c r="AC145" s="10" t="str">
        <f>IF(InsertDataAtCellA2!AD145="","",InsertDataAtCellA2!AD145)</f>
        <v/>
      </c>
      <c r="AD145" s="10" t="str">
        <f>IF(InsertDataAtCellA2!AE145="","",InsertDataAtCellA2!AE145)</f>
        <v/>
      </c>
      <c r="AE145" s="10" t="str">
        <f>IF(InsertDataAtCellA2!AF145="","",InsertDataAtCellA2!AF145)</f>
        <v/>
      </c>
      <c r="AF145" s="10" t="str">
        <f>IF(InsertDataAtCellA2!AG145="","",InsertDataAtCellA2!AG145)</f>
        <v/>
      </c>
    </row>
    <row r="146" spans="1:32" x14ac:dyDescent="0.35">
      <c r="A146" s="33" t="str">
        <f>IF(InsertDataAtCellA2!A146="","",InsertDataAtCellA2!A146)</f>
        <v/>
      </c>
      <c r="B146" s="33" t="str">
        <f>IF(InsertDataAtCellA2!B146="","",InsertDataAtCellA2!B146)</f>
        <v/>
      </c>
      <c r="C146" s="33" t="str">
        <f>IF(InsertDataAtCellA2!C146="","",InsertDataAtCellA2!C146)</f>
        <v/>
      </c>
      <c r="D146" s="33" t="str">
        <f>IF(InsertDataAtCellA2!D146="","",InsertDataAtCellA2!D146)</f>
        <v/>
      </c>
      <c r="E146" s="33" t="str">
        <f>IF(InsertDataAtCellA2!E146="","",InsertDataAtCellA2!E146)</f>
        <v/>
      </c>
      <c r="F146" s="33" t="str">
        <f>IF(InsertDataAtCellA2!$W146="REAC",InsertDataAtCellA2!W146,(IF(InsertDataAtCellA2!$F146="REAC",InsertDataAtCellA2!F146,"")))</f>
        <v/>
      </c>
      <c r="G146" s="33" t="str">
        <f>IF(InsertDataAtCellA2!$W146="REAC",InsertDataAtCellA2!X146,(IF(InsertDataAtCellA2!$F146="REAC",InsertDataAtCellA2!G146,"")))</f>
        <v/>
      </c>
      <c r="H146" s="33" t="str">
        <f>IF(InsertDataAtCellA2!$W146="REAC",InsertDataAtCellA2!Y146,(IF(InsertDataAtCellA2!$F146="REAC",InsertDataAtCellA2!H146,"")))</f>
        <v/>
      </c>
      <c r="I146" s="33" t="str">
        <f>IF(InsertDataAtCellA2!$W146="REAC",InsertDataAtCellA2!Z146,(IF(InsertDataAtCellA2!$F146="REAC",InsertDataAtCellA2!I146,"")))</f>
        <v/>
      </c>
      <c r="J146" s="33" t="str">
        <f>IF(InsertDataAtCellA2!K146="","",InsertDataAtCellA2!K146)</f>
        <v/>
      </c>
      <c r="K146" s="33" t="str">
        <f>IF(InsertDataAtCellA2!L146="","",InsertDataAtCellA2!L146)</f>
        <v/>
      </c>
      <c r="L146" s="33" t="str">
        <f>IF(InsertDataAtCellA2!M146="","",InsertDataAtCellA2!M146)</f>
        <v/>
      </c>
      <c r="M146" s="33" t="str">
        <f>IF(InsertDataAtCellA2!N146="","",InsertDataAtCellA2!N146)</f>
        <v/>
      </c>
      <c r="N146" s="33" t="str">
        <f>IF(InsertDataAtCellA2!O146="","",InsertDataAtCellA2!O146)</f>
        <v/>
      </c>
      <c r="O146" s="33" t="str">
        <f>IF(InsertDataAtCellA2!P146="","",InsertDataAtCellA2!P146)</f>
        <v/>
      </c>
      <c r="P146" s="33" t="str">
        <f>IF(InsertDataAtCellA2!Q146="","",InsertDataAtCellA2!Q146)</f>
        <v/>
      </c>
      <c r="Q146" s="33" t="str">
        <f>IF(InsertDataAtCellA2!R146="","",InsertDataAtCellA2!R146)</f>
        <v/>
      </c>
      <c r="R146" s="33" t="str">
        <f>IF(InsertDataAtCellA2!S146="","",InsertDataAtCellA2!S146)</f>
        <v/>
      </c>
      <c r="S146" s="33" t="str">
        <f>IF(InsertDataAtCellA2!T146="","",InsertDataAtCellA2!T146)</f>
        <v/>
      </c>
      <c r="T146" s="33" t="str">
        <f>IF(InsertDataAtCellA2!U146="","",InsertDataAtCellA2!U146)</f>
        <v/>
      </c>
      <c r="U146" s="33" t="str">
        <f>IF(InsertDataAtCellA2!V146="","",InsertDataAtCellA2!V146)</f>
        <v/>
      </c>
      <c r="V146" s="33" t="str">
        <f>IF(InsertDataAtCellA2!W146="","",InsertDataAtCellA2!W146)</f>
        <v/>
      </c>
      <c r="W146" s="33" t="str">
        <f>IF(InsertDataAtCellA2!X146="","",InsertDataAtCellA2!X146)</f>
        <v/>
      </c>
      <c r="X146" s="33" t="str">
        <f>IF(InsertDataAtCellA2!Y146="","",InsertDataAtCellA2!Y146)</f>
        <v/>
      </c>
      <c r="Y146" s="33" t="str">
        <f>IF(InsertDataAtCellA2!Z146="","",InsertDataAtCellA2!Z146)</f>
        <v/>
      </c>
      <c r="Z146" s="33" t="str">
        <f>IF(InsertDataAtCellA2!AA146="","",InsertDataAtCellA2!AA146)</f>
        <v/>
      </c>
      <c r="AA146" s="33" t="str">
        <f>IF(InsertDataAtCellA2!AB146="","",InsertDataAtCellA2!AB146)</f>
        <v/>
      </c>
      <c r="AB146" s="33" t="str">
        <f>IF(InsertDataAtCellA2!AC146="","",InsertDataAtCellA2!AC146)</f>
        <v/>
      </c>
      <c r="AC146" s="33" t="str">
        <f>IF(InsertDataAtCellA2!AD146="","",InsertDataAtCellA2!AD146)</f>
        <v/>
      </c>
      <c r="AD146" s="33" t="str">
        <f>IF(InsertDataAtCellA2!AE146="","",InsertDataAtCellA2!AE146)</f>
        <v/>
      </c>
      <c r="AE146" s="33" t="str">
        <f>IF(InsertDataAtCellA2!AF146="","",InsertDataAtCellA2!AF146)</f>
        <v/>
      </c>
      <c r="AF146" s="33" t="str">
        <f>IF(InsertDataAtCellA2!AG146="","",InsertDataAtCellA2!AG146)</f>
        <v/>
      </c>
    </row>
    <row r="147" spans="1:32" x14ac:dyDescent="0.35">
      <c r="A147" s="10" t="str">
        <f>IF(InsertDataAtCellA2!A147="","",InsertDataAtCellA2!A147)</f>
        <v/>
      </c>
      <c r="B147" s="10" t="str">
        <f>IF(InsertDataAtCellA2!B147="","",InsertDataAtCellA2!B147)</f>
        <v/>
      </c>
      <c r="C147" s="10" t="str">
        <f>IF(InsertDataAtCellA2!C147="","",InsertDataAtCellA2!C147)</f>
        <v/>
      </c>
      <c r="D147" s="10" t="str">
        <f>IF(InsertDataAtCellA2!D147="","",InsertDataAtCellA2!D147)</f>
        <v/>
      </c>
      <c r="E147" s="10" t="str">
        <f>IF(InsertDataAtCellA2!E147="","",InsertDataAtCellA2!E147)</f>
        <v/>
      </c>
      <c r="F147" s="10" t="str">
        <f>IF(InsertDataAtCellA2!$W147="REAC",InsertDataAtCellA2!W147,(IF(InsertDataAtCellA2!$F147="REAC",InsertDataAtCellA2!F147,"")))</f>
        <v/>
      </c>
      <c r="G147" s="10" t="str">
        <f>IF(InsertDataAtCellA2!$W147="REAC",InsertDataAtCellA2!X147,(IF(InsertDataAtCellA2!$F147="REAC",InsertDataAtCellA2!G147,"")))</f>
        <v/>
      </c>
      <c r="H147" s="10" t="str">
        <f>IF(InsertDataAtCellA2!$W147="REAC",InsertDataAtCellA2!Y147,(IF(InsertDataAtCellA2!$F147="REAC",InsertDataAtCellA2!H147,"")))</f>
        <v/>
      </c>
      <c r="I147" s="10" t="str">
        <f>IF(InsertDataAtCellA2!$W147="REAC",InsertDataAtCellA2!Z147,(IF(InsertDataAtCellA2!$F147="REAC",InsertDataAtCellA2!I147,"")))</f>
        <v/>
      </c>
      <c r="J147" s="10" t="str">
        <f>IF(InsertDataAtCellA2!K147="","",InsertDataAtCellA2!K147)</f>
        <v/>
      </c>
      <c r="K147" s="10" t="str">
        <f>IF(InsertDataAtCellA2!L147="","",InsertDataAtCellA2!L147)</f>
        <v/>
      </c>
      <c r="L147" s="10" t="str">
        <f>IF(InsertDataAtCellA2!M147="","",InsertDataAtCellA2!M147)</f>
        <v/>
      </c>
      <c r="M147" s="10" t="str">
        <f>IF(InsertDataAtCellA2!N147="","",InsertDataAtCellA2!N147)</f>
        <v/>
      </c>
      <c r="N147" s="10" t="str">
        <f>IF(InsertDataAtCellA2!O147="","",InsertDataAtCellA2!O147)</f>
        <v/>
      </c>
      <c r="O147" s="10" t="str">
        <f>IF(InsertDataAtCellA2!P147="","",InsertDataAtCellA2!P147)</f>
        <v/>
      </c>
      <c r="P147" s="10" t="str">
        <f>IF(InsertDataAtCellA2!Q147="","",InsertDataAtCellA2!Q147)</f>
        <v/>
      </c>
      <c r="Q147" s="10" t="str">
        <f>IF(InsertDataAtCellA2!R147="","",InsertDataAtCellA2!R147)</f>
        <v/>
      </c>
      <c r="R147" s="10" t="str">
        <f>IF(InsertDataAtCellA2!S147="","",InsertDataAtCellA2!S147)</f>
        <v/>
      </c>
      <c r="S147" s="10" t="str">
        <f>IF(InsertDataAtCellA2!T147="","",InsertDataAtCellA2!T147)</f>
        <v/>
      </c>
      <c r="T147" s="10" t="str">
        <f>IF(InsertDataAtCellA2!U147="","",InsertDataAtCellA2!U147)</f>
        <v/>
      </c>
      <c r="U147" s="10" t="str">
        <f>IF(InsertDataAtCellA2!V147="","",InsertDataAtCellA2!V147)</f>
        <v/>
      </c>
      <c r="V147" s="10" t="str">
        <f>IF(InsertDataAtCellA2!W147="","",InsertDataAtCellA2!W147)</f>
        <v/>
      </c>
      <c r="W147" s="10" t="str">
        <f>IF(InsertDataAtCellA2!X147="","",InsertDataAtCellA2!X147)</f>
        <v/>
      </c>
      <c r="X147" s="10" t="str">
        <f>IF(InsertDataAtCellA2!Y147="","",InsertDataAtCellA2!Y147)</f>
        <v/>
      </c>
      <c r="Y147" s="10" t="str">
        <f>IF(InsertDataAtCellA2!Z147="","",InsertDataAtCellA2!Z147)</f>
        <v/>
      </c>
      <c r="Z147" s="10" t="str">
        <f>IF(InsertDataAtCellA2!AA147="","",InsertDataAtCellA2!AA147)</f>
        <v/>
      </c>
      <c r="AA147" s="10" t="str">
        <f>IF(InsertDataAtCellA2!AB147="","",InsertDataAtCellA2!AB147)</f>
        <v/>
      </c>
      <c r="AB147" s="10" t="str">
        <f>IF(InsertDataAtCellA2!AC147="","",InsertDataAtCellA2!AC147)</f>
        <v/>
      </c>
      <c r="AC147" s="10" t="str">
        <f>IF(InsertDataAtCellA2!AD147="","",InsertDataAtCellA2!AD147)</f>
        <v/>
      </c>
      <c r="AD147" s="10" t="str">
        <f>IF(InsertDataAtCellA2!AE147="","",InsertDataAtCellA2!AE147)</f>
        <v/>
      </c>
      <c r="AE147" s="10" t="str">
        <f>IF(InsertDataAtCellA2!AF147="","",InsertDataAtCellA2!AF147)</f>
        <v/>
      </c>
      <c r="AF147" s="10" t="str">
        <f>IF(InsertDataAtCellA2!AG147="","",InsertDataAtCellA2!AG147)</f>
        <v/>
      </c>
    </row>
    <row r="148" spans="1:32" x14ac:dyDescent="0.35">
      <c r="A148" s="33" t="str">
        <f>IF(InsertDataAtCellA2!A148="","",InsertDataAtCellA2!A148)</f>
        <v/>
      </c>
      <c r="B148" s="33" t="str">
        <f>IF(InsertDataAtCellA2!B148="","",InsertDataAtCellA2!B148)</f>
        <v/>
      </c>
      <c r="C148" s="33" t="str">
        <f>IF(InsertDataAtCellA2!C148="","",InsertDataAtCellA2!C148)</f>
        <v/>
      </c>
      <c r="D148" s="33" t="str">
        <f>IF(InsertDataAtCellA2!D148="","",InsertDataAtCellA2!D148)</f>
        <v/>
      </c>
      <c r="E148" s="33" t="str">
        <f>IF(InsertDataAtCellA2!E148="","",InsertDataAtCellA2!E148)</f>
        <v/>
      </c>
      <c r="F148" s="33" t="str">
        <f>IF(InsertDataAtCellA2!$W148="REAC",InsertDataAtCellA2!W148,(IF(InsertDataAtCellA2!$F148="REAC",InsertDataAtCellA2!F148,"")))</f>
        <v/>
      </c>
      <c r="G148" s="33" t="str">
        <f>IF(InsertDataAtCellA2!$W148="REAC",InsertDataAtCellA2!X148,(IF(InsertDataAtCellA2!$F148="REAC",InsertDataAtCellA2!G148,"")))</f>
        <v/>
      </c>
      <c r="H148" s="33" t="str">
        <f>IF(InsertDataAtCellA2!$W148="REAC",InsertDataAtCellA2!Y148,(IF(InsertDataAtCellA2!$F148="REAC",InsertDataAtCellA2!H148,"")))</f>
        <v/>
      </c>
      <c r="I148" s="33" t="str">
        <f>IF(InsertDataAtCellA2!$W148="REAC",InsertDataAtCellA2!Z148,(IF(InsertDataAtCellA2!$F148="REAC",InsertDataAtCellA2!I148,"")))</f>
        <v/>
      </c>
      <c r="J148" s="33" t="str">
        <f>IF(InsertDataAtCellA2!K148="","",InsertDataAtCellA2!K148)</f>
        <v/>
      </c>
      <c r="K148" s="33" t="str">
        <f>IF(InsertDataAtCellA2!L148="","",InsertDataAtCellA2!L148)</f>
        <v/>
      </c>
      <c r="L148" s="33" t="str">
        <f>IF(InsertDataAtCellA2!M148="","",InsertDataAtCellA2!M148)</f>
        <v/>
      </c>
      <c r="M148" s="33" t="str">
        <f>IF(InsertDataAtCellA2!N148="","",InsertDataAtCellA2!N148)</f>
        <v/>
      </c>
      <c r="N148" s="33" t="str">
        <f>IF(InsertDataAtCellA2!O148="","",InsertDataAtCellA2!O148)</f>
        <v/>
      </c>
      <c r="O148" s="33" t="str">
        <f>IF(InsertDataAtCellA2!P148="","",InsertDataAtCellA2!P148)</f>
        <v/>
      </c>
      <c r="P148" s="33" t="str">
        <f>IF(InsertDataAtCellA2!Q148="","",InsertDataAtCellA2!Q148)</f>
        <v/>
      </c>
      <c r="Q148" s="33" t="str">
        <f>IF(InsertDataAtCellA2!R148="","",InsertDataAtCellA2!R148)</f>
        <v/>
      </c>
      <c r="R148" s="33" t="str">
        <f>IF(InsertDataAtCellA2!S148="","",InsertDataAtCellA2!S148)</f>
        <v/>
      </c>
      <c r="S148" s="33" t="str">
        <f>IF(InsertDataAtCellA2!T148="","",InsertDataAtCellA2!T148)</f>
        <v/>
      </c>
      <c r="T148" s="33" t="str">
        <f>IF(InsertDataAtCellA2!U148="","",InsertDataAtCellA2!U148)</f>
        <v/>
      </c>
      <c r="U148" s="33" t="str">
        <f>IF(InsertDataAtCellA2!V148="","",InsertDataAtCellA2!V148)</f>
        <v/>
      </c>
      <c r="V148" s="33" t="str">
        <f>IF(InsertDataAtCellA2!W148="","",InsertDataAtCellA2!W148)</f>
        <v/>
      </c>
      <c r="W148" s="33" t="str">
        <f>IF(InsertDataAtCellA2!X148="","",InsertDataAtCellA2!X148)</f>
        <v/>
      </c>
      <c r="X148" s="33" t="str">
        <f>IF(InsertDataAtCellA2!Y148="","",InsertDataAtCellA2!Y148)</f>
        <v/>
      </c>
      <c r="Y148" s="33" t="str">
        <f>IF(InsertDataAtCellA2!Z148="","",InsertDataAtCellA2!Z148)</f>
        <v/>
      </c>
      <c r="Z148" s="33" t="str">
        <f>IF(InsertDataAtCellA2!AA148="","",InsertDataAtCellA2!AA148)</f>
        <v/>
      </c>
      <c r="AA148" s="33" t="str">
        <f>IF(InsertDataAtCellA2!AB148="","",InsertDataAtCellA2!AB148)</f>
        <v/>
      </c>
      <c r="AB148" s="33" t="str">
        <f>IF(InsertDataAtCellA2!AC148="","",InsertDataAtCellA2!AC148)</f>
        <v/>
      </c>
      <c r="AC148" s="33" t="str">
        <f>IF(InsertDataAtCellA2!AD148="","",InsertDataAtCellA2!AD148)</f>
        <v/>
      </c>
      <c r="AD148" s="33" t="str">
        <f>IF(InsertDataAtCellA2!AE148="","",InsertDataAtCellA2!AE148)</f>
        <v/>
      </c>
      <c r="AE148" s="33" t="str">
        <f>IF(InsertDataAtCellA2!AF148="","",InsertDataAtCellA2!AF148)</f>
        <v/>
      </c>
      <c r="AF148" s="33" t="str">
        <f>IF(InsertDataAtCellA2!AG148="","",InsertDataAtCellA2!AG148)</f>
        <v/>
      </c>
    </row>
    <row r="149" spans="1:32" x14ac:dyDescent="0.35">
      <c r="A149" s="10" t="str">
        <f>IF(InsertDataAtCellA2!A149="","",InsertDataAtCellA2!A149)</f>
        <v/>
      </c>
      <c r="B149" s="10" t="str">
        <f>IF(InsertDataAtCellA2!B149="","",InsertDataAtCellA2!B149)</f>
        <v/>
      </c>
      <c r="C149" s="10" t="str">
        <f>IF(InsertDataAtCellA2!C149="","",InsertDataAtCellA2!C149)</f>
        <v/>
      </c>
      <c r="D149" s="10" t="str">
        <f>IF(InsertDataAtCellA2!D149="","",InsertDataAtCellA2!D149)</f>
        <v/>
      </c>
      <c r="E149" s="10" t="str">
        <f>IF(InsertDataAtCellA2!E149="","",InsertDataAtCellA2!E149)</f>
        <v/>
      </c>
      <c r="F149" s="10" t="str">
        <f>IF(InsertDataAtCellA2!$W149="REAC",InsertDataAtCellA2!W149,(IF(InsertDataAtCellA2!$F149="REAC",InsertDataAtCellA2!F149,"")))</f>
        <v/>
      </c>
      <c r="G149" s="10" t="str">
        <f>IF(InsertDataAtCellA2!$W149="REAC",InsertDataAtCellA2!X149,(IF(InsertDataAtCellA2!$F149="REAC",InsertDataAtCellA2!G149,"")))</f>
        <v/>
      </c>
      <c r="H149" s="10" t="str">
        <f>IF(InsertDataAtCellA2!$W149="REAC",InsertDataAtCellA2!Y149,(IF(InsertDataAtCellA2!$F149="REAC",InsertDataAtCellA2!H149,"")))</f>
        <v/>
      </c>
      <c r="I149" s="10" t="str">
        <f>IF(InsertDataAtCellA2!$W149="REAC",InsertDataAtCellA2!Z149,(IF(InsertDataAtCellA2!$F149="REAC",InsertDataAtCellA2!I149,"")))</f>
        <v/>
      </c>
      <c r="J149" s="10" t="str">
        <f>IF(InsertDataAtCellA2!K149="","",InsertDataAtCellA2!K149)</f>
        <v/>
      </c>
      <c r="K149" s="10" t="str">
        <f>IF(InsertDataAtCellA2!L149="","",InsertDataAtCellA2!L149)</f>
        <v/>
      </c>
      <c r="L149" s="10" t="str">
        <f>IF(InsertDataAtCellA2!M149="","",InsertDataAtCellA2!M149)</f>
        <v/>
      </c>
      <c r="M149" s="10" t="str">
        <f>IF(InsertDataAtCellA2!N149="","",InsertDataAtCellA2!N149)</f>
        <v/>
      </c>
      <c r="N149" s="10" t="str">
        <f>IF(InsertDataAtCellA2!O149="","",InsertDataAtCellA2!O149)</f>
        <v/>
      </c>
      <c r="O149" s="10" t="str">
        <f>IF(InsertDataAtCellA2!P149="","",InsertDataAtCellA2!P149)</f>
        <v/>
      </c>
      <c r="P149" s="10" t="str">
        <f>IF(InsertDataAtCellA2!Q149="","",InsertDataAtCellA2!Q149)</f>
        <v/>
      </c>
      <c r="Q149" s="10" t="str">
        <f>IF(InsertDataAtCellA2!R149="","",InsertDataAtCellA2!R149)</f>
        <v/>
      </c>
      <c r="R149" s="10" t="str">
        <f>IF(InsertDataAtCellA2!S149="","",InsertDataAtCellA2!S149)</f>
        <v/>
      </c>
      <c r="S149" s="10" t="str">
        <f>IF(InsertDataAtCellA2!T149="","",InsertDataAtCellA2!T149)</f>
        <v/>
      </c>
      <c r="T149" s="10" t="str">
        <f>IF(InsertDataAtCellA2!U149="","",InsertDataAtCellA2!U149)</f>
        <v/>
      </c>
      <c r="U149" s="10" t="str">
        <f>IF(InsertDataAtCellA2!V149="","",InsertDataAtCellA2!V149)</f>
        <v/>
      </c>
      <c r="V149" s="10" t="str">
        <f>IF(InsertDataAtCellA2!W149="","",InsertDataAtCellA2!W149)</f>
        <v/>
      </c>
      <c r="W149" s="10" t="str">
        <f>IF(InsertDataAtCellA2!X149="","",InsertDataAtCellA2!X149)</f>
        <v/>
      </c>
      <c r="X149" s="10" t="str">
        <f>IF(InsertDataAtCellA2!Y149="","",InsertDataAtCellA2!Y149)</f>
        <v/>
      </c>
      <c r="Y149" s="10" t="str">
        <f>IF(InsertDataAtCellA2!Z149="","",InsertDataAtCellA2!Z149)</f>
        <v/>
      </c>
      <c r="Z149" s="10" t="str">
        <f>IF(InsertDataAtCellA2!AA149="","",InsertDataAtCellA2!AA149)</f>
        <v/>
      </c>
      <c r="AA149" s="10" t="str">
        <f>IF(InsertDataAtCellA2!AB149="","",InsertDataAtCellA2!AB149)</f>
        <v/>
      </c>
      <c r="AB149" s="10" t="str">
        <f>IF(InsertDataAtCellA2!AC149="","",InsertDataAtCellA2!AC149)</f>
        <v/>
      </c>
      <c r="AC149" s="10" t="str">
        <f>IF(InsertDataAtCellA2!AD149="","",InsertDataAtCellA2!AD149)</f>
        <v/>
      </c>
      <c r="AD149" s="10" t="str">
        <f>IF(InsertDataAtCellA2!AE149="","",InsertDataAtCellA2!AE149)</f>
        <v/>
      </c>
      <c r="AE149" s="10" t="str">
        <f>IF(InsertDataAtCellA2!AF149="","",InsertDataAtCellA2!AF149)</f>
        <v/>
      </c>
      <c r="AF149" s="10" t="str">
        <f>IF(InsertDataAtCellA2!AG149="","",InsertDataAtCellA2!AG149)</f>
        <v/>
      </c>
    </row>
    <row r="150" spans="1:32" x14ac:dyDescent="0.35">
      <c r="A150" s="33" t="str">
        <f>IF(InsertDataAtCellA2!A150="","",InsertDataAtCellA2!A150)</f>
        <v/>
      </c>
      <c r="B150" s="33" t="str">
        <f>IF(InsertDataAtCellA2!B150="","",InsertDataAtCellA2!B150)</f>
        <v/>
      </c>
      <c r="C150" s="33" t="str">
        <f>IF(InsertDataAtCellA2!C150="","",InsertDataAtCellA2!C150)</f>
        <v/>
      </c>
      <c r="D150" s="33" t="str">
        <f>IF(InsertDataAtCellA2!D150="","",InsertDataAtCellA2!D150)</f>
        <v/>
      </c>
      <c r="E150" s="33" t="str">
        <f>IF(InsertDataAtCellA2!E150="","",InsertDataAtCellA2!E150)</f>
        <v/>
      </c>
      <c r="F150" s="33" t="str">
        <f>IF(InsertDataAtCellA2!$W150="REAC",InsertDataAtCellA2!W150,(IF(InsertDataAtCellA2!$F150="REAC",InsertDataAtCellA2!F150,"")))</f>
        <v/>
      </c>
      <c r="G150" s="33" t="str">
        <f>IF(InsertDataAtCellA2!$W150="REAC",InsertDataAtCellA2!X150,(IF(InsertDataAtCellA2!$F150="REAC",InsertDataAtCellA2!G150,"")))</f>
        <v/>
      </c>
      <c r="H150" s="33" t="str">
        <f>IF(InsertDataAtCellA2!$W150="REAC",InsertDataAtCellA2!Y150,(IF(InsertDataAtCellA2!$F150="REAC",InsertDataAtCellA2!H150,"")))</f>
        <v/>
      </c>
      <c r="I150" s="33" t="str">
        <f>IF(InsertDataAtCellA2!$W150="REAC",InsertDataAtCellA2!Z150,(IF(InsertDataAtCellA2!$F150="REAC",InsertDataAtCellA2!I150,"")))</f>
        <v/>
      </c>
      <c r="J150" s="33" t="str">
        <f>IF(InsertDataAtCellA2!K150="","",InsertDataAtCellA2!K150)</f>
        <v/>
      </c>
      <c r="K150" s="33" t="str">
        <f>IF(InsertDataAtCellA2!L150="","",InsertDataAtCellA2!L150)</f>
        <v/>
      </c>
      <c r="L150" s="33" t="str">
        <f>IF(InsertDataAtCellA2!M150="","",InsertDataAtCellA2!M150)</f>
        <v/>
      </c>
      <c r="M150" s="33" t="str">
        <f>IF(InsertDataAtCellA2!N150="","",InsertDataAtCellA2!N150)</f>
        <v/>
      </c>
      <c r="N150" s="33" t="str">
        <f>IF(InsertDataAtCellA2!O150="","",InsertDataAtCellA2!O150)</f>
        <v/>
      </c>
      <c r="O150" s="33" t="str">
        <f>IF(InsertDataAtCellA2!P150="","",InsertDataAtCellA2!P150)</f>
        <v/>
      </c>
      <c r="P150" s="33" t="str">
        <f>IF(InsertDataAtCellA2!Q150="","",InsertDataAtCellA2!Q150)</f>
        <v/>
      </c>
      <c r="Q150" s="33" t="str">
        <f>IF(InsertDataAtCellA2!R150="","",InsertDataAtCellA2!R150)</f>
        <v/>
      </c>
      <c r="R150" s="33" t="str">
        <f>IF(InsertDataAtCellA2!S150="","",InsertDataAtCellA2!S150)</f>
        <v/>
      </c>
      <c r="S150" s="33" t="str">
        <f>IF(InsertDataAtCellA2!T150="","",InsertDataAtCellA2!T150)</f>
        <v/>
      </c>
      <c r="T150" s="33" t="str">
        <f>IF(InsertDataAtCellA2!U150="","",InsertDataAtCellA2!U150)</f>
        <v/>
      </c>
      <c r="U150" s="33" t="str">
        <f>IF(InsertDataAtCellA2!V150="","",InsertDataAtCellA2!V150)</f>
        <v/>
      </c>
      <c r="V150" s="33" t="str">
        <f>IF(InsertDataAtCellA2!W150="","",InsertDataAtCellA2!W150)</f>
        <v/>
      </c>
      <c r="W150" s="33" t="str">
        <f>IF(InsertDataAtCellA2!X150="","",InsertDataAtCellA2!X150)</f>
        <v/>
      </c>
      <c r="X150" s="33" t="str">
        <f>IF(InsertDataAtCellA2!Y150="","",InsertDataAtCellA2!Y150)</f>
        <v/>
      </c>
      <c r="Y150" s="33" t="str">
        <f>IF(InsertDataAtCellA2!Z150="","",InsertDataAtCellA2!Z150)</f>
        <v/>
      </c>
      <c r="Z150" s="33" t="str">
        <f>IF(InsertDataAtCellA2!AA150="","",InsertDataAtCellA2!AA150)</f>
        <v/>
      </c>
      <c r="AA150" s="33" t="str">
        <f>IF(InsertDataAtCellA2!AB150="","",InsertDataAtCellA2!AB150)</f>
        <v/>
      </c>
      <c r="AB150" s="33" t="str">
        <f>IF(InsertDataAtCellA2!AC150="","",InsertDataAtCellA2!AC150)</f>
        <v/>
      </c>
      <c r="AC150" s="33" t="str">
        <f>IF(InsertDataAtCellA2!AD150="","",InsertDataAtCellA2!AD150)</f>
        <v/>
      </c>
      <c r="AD150" s="33" t="str">
        <f>IF(InsertDataAtCellA2!AE150="","",InsertDataAtCellA2!AE150)</f>
        <v/>
      </c>
      <c r="AE150" s="33" t="str">
        <f>IF(InsertDataAtCellA2!AF150="","",InsertDataAtCellA2!AF150)</f>
        <v/>
      </c>
      <c r="AF150" s="33" t="str">
        <f>IF(InsertDataAtCellA2!AG150="","",InsertDataAtCellA2!AG150)</f>
        <v/>
      </c>
    </row>
    <row r="151" spans="1:32" x14ac:dyDescent="0.35">
      <c r="A151" s="10" t="str">
        <f>IF(InsertDataAtCellA2!A151="","",InsertDataAtCellA2!A151)</f>
        <v/>
      </c>
      <c r="B151" s="10" t="str">
        <f>IF(InsertDataAtCellA2!B151="","",InsertDataAtCellA2!B151)</f>
        <v/>
      </c>
      <c r="C151" s="10" t="str">
        <f>IF(InsertDataAtCellA2!C151="","",InsertDataAtCellA2!C151)</f>
        <v/>
      </c>
      <c r="D151" s="10" t="str">
        <f>IF(InsertDataAtCellA2!D151="","",InsertDataAtCellA2!D151)</f>
        <v/>
      </c>
      <c r="E151" s="10" t="str">
        <f>IF(InsertDataAtCellA2!E151="","",InsertDataAtCellA2!E151)</f>
        <v/>
      </c>
      <c r="F151" s="10" t="str">
        <f>IF(InsertDataAtCellA2!$W151="REAC",InsertDataAtCellA2!W151,(IF(InsertDataAtCellA2!$F151="REAC",InsertDataAtCellA2!F151,"")))</f>
        <v/>
      </c>
      <c r="G151" s="10" t="str">
        <f>IF(InsertDataAtCellA2!$W151="REAC",InsertDataAtCellA2!X151,(IF(InsertDataAtCellA2!$F151="REAC",InsertDataAtCellA2!G151,"")))</f>
        <v/>
      </c>
      <c r="H151" s="10" t="str">
        <f>IF(InsertDataAtCellA2!$W151="REAC",InsertDataAtCellA2!Y151,(IF(InsertDataAtCellA2!$F151="REAC",InsertDataAtCellA2!H151,"")))</f>
        <v/>
      </c>
      <c r="I151" s="10" t="str">
        <f>IF(InsertDataAtCellA2!$W151="REAC",InsertDataAtCellA2!Z151,(IF(InsertDataAtCellA2!$F151="REAC",InsertDataAtCellA2!I151,"")))</f>
        <v/>
      </c>
      <c r="J151" s="10" t="str">
        <f>IF(InsertDataAtCellA2!K151="","",InsertDataAtCellA2!K151)</f>
        <v/>
      </c>
      <c r="K151" s="10" t="str">
        <f>IF(InsertDataAtCellA2!L151="","",InsertDataAtCellA2!L151)</f>
        <v/>
      </c>
      <c r="L151" s="10" t="str">
        <f>IF(InsertDataAtCellA2!M151="","",InsertDataAtCellA2!M151)</f>
        <v/>
      </c>
      <c r="M151" s="10" t="str">
        <f>IF(InsertDataAtCellA2!N151="","",InsertDataAtCellA2!N151)</f>
        <v/>
      </c>
      <c r="N151" s="10" t="str">
        <f>IF(InsertDataAtCellA2!O151="","",InsertDataAtCellA2!O151)</f>
        <v/>
      </c>
      <c r="O151" s="10" t="str">
        <f>IF(InsertDataAtCellA2!P151="","",InsertDataAtCellA2!P151)</f>
        <v/>
      </c>
      <c r="P151" s="10" t="str">
        <f>IF(InsertDataAtCellA2!Q151="","",InsertDataAtCellA2!Q151)</f>
        <v/>
      </c>
      <c r="Q151" s="10" t="str">
        <f>IF(InsertDataAtCellA2!R151="","",InsertDataAtCellA2!R151)</f>
        <v/>
      </c>
      <c r="R151" s="10" t="str">
        <f>IF(InsertDataAtCellA2!S151="","",InsertDataAtCellA2!S151)</f>
        <v/>
      </c>
      <c r="S151" s="10" t="str">
        <f>IF(InsertDataAtCellA2!T151="","",InsertDataAtCellA2!T151)</f>
        <v/>
      </c>
      <c r="T151" s="10" t="str">
        <f>IF(InsertDataAtCellA2!U151="","",InsertDataAtCellA2!U151)</f>
        <v/>
      </c>
      <c r="U151" s="10" t="str">
        <f>IF(InsertDataAtCellA2!V151="","",InsertDataAtCellA2!V151)</f>
        <v/>
      </c>
      <c r="V151" s="10" t="str">
        <f>IF(InsertDataAtCellA2!W151="","",InsertDataAtCellA2!W151)</f>
        <v/>
      </c>
      <c r="W151" s="10" t="str">
        <f>IF(InsertDataAtCellA2!X151="","",InsertDataAtCellA2!X151)</f>
        <v/>
      </c>
      <c r="X151" s="10" t="str">
        <f>IF(InsertDataAtCellA2!Y151="","",InsertDataAtCellA2!Y151)</f>
        <v/>
      </c>
      <c r="Y151" s="10" t="str">
        <f>IF(InsertDataAtCellA2!Z151="","",InsertDataAtCellA2!Z151)</f>
        <v/>
      </c>
      <c r="Z151" s="10" t="str">
        <f>IF(InsertDataAtCellA2!AA151="","",InsertDataAtCellA2!AA151)</f>
        <v/>
      </c>
      <c r="AA151" s="10" t="str">
        <f>IF(InsertDataAtCellA2!AB151="","",InsertDataAtCellA2!AB151)</f>
        <v/>
      </c>
      <c r="AB151" s="10" t="str">
        <f>IF(InsertDataAtCellA2!AC151="","",InsertDataAtCellA2!AC151)</f>
        <v/>
      </c>
      <c r="AC151" s="10" t="str">
        <f>IF(InsertDataAtCellA2!AD151="","",InsertDataAtCellA2!AD151)</f>
        <v/>
      </c>
      <c r="AD151" s="10" t="str">
        <f>IF(InsertDataAtCellA2!AE151="","",InsertDataAtCellA2!AE151)</f>
        <v/>
      </c>
      <c r="AE151" s="10" t="str">
        <f>IF(InsertDataAtCellA2!AF151="","",InsertDataAtCellA2!AF151)</f>
        <v/>
      </c>
      <c r="AF151" s="10" t="str">
        <f>IF(InsertDataAtCellA2!AG151="","",InsertDataAtCellA2!AG151)</f>
        <v/>
      </c>
    </row>
    <row r="152" spans="1:32" x14ac:dyDescent="0.35">
      <c r="A152" s="33" t="str">
        <f>IF(InsertDataAtCellA2!A152="","",InsertDataAtCellA2!A152)</f>
        <v/>
      </c>
      <c r="B152" s="33" t="str">
        <f>IF(InsertDataAtCellA2!B152="","",InsertDataAtCellA2!B152)</f>
        <v/>
      </c>
      <c r="C152" s="33" t="str">
        <f>IF(InsertDataAtCellA2!C152="","",InsertDataAtCellA2!C152)</f>
        <v/>
      </c>
      <c r="D152" s="33" t="str">
        <f>IF(InsertDataAtCellA2!D152="","",InsertDataAtCellA2!D152)</f>
        <v/>
      </c>
      <c r="E152" s="33" t="str">
        <f>IF(InsertDataAtCellA2!E152="","",InsertDataAtCellA2!E152)</f>
        <v/>
      </c>
      <c r="F152" s="33" t="str">
        <f>IF(InsertDataAtCellA2!$W152="REAC",InsertDataAtCellA2!W152,(IF(InsertDataAtCellA2!$F152="REAC",InsertDataAtCellA2!F152,"")))</f>
        <v/>
      </c>
      <c r="G152" s="33" t="str">
        <f>IF(InsertDataAtCellA2!$W152="REAC",InsertDataAtCellA2!X152,(IF(InsertDataAtCellA2!$F152="REAC",InsertDataAtCellA2!G152,"")))</f>
        <v/>
      </c>
      <c r="H152" s="33" t="str">
        <f>IF(InsertDataAtCellA2!$W152="REAC",InsertDataAtCellA2!Y152,(IF(InsertDataAtCellA2!$F152="REAC",InsertDataAtCellA2!H152,"")))</f>
        <v/>
      </c>
      <c r="I152" s="33" t="str">
        <f>IF(InsertDataAtCellA2!$W152="REAC",InsertDataAtCellA2!Z152,(IF(InsertDataAtCellA2!$F152="REAC",InsertDataAtCellA2!I152,"")))</f>
        <v/>
      </c>
      <c r="J152" s="33" t="str">
        <f>IF(InsertDataAtCellA2!K152="","",InsertDataAtCellA2!K152)</f>
        <v/>
      </c>
      <c r="K152" s="33" t="str">
        <f>IF(InsertDataAtCellA2!L152="","",InsertDataAtCellA2!L152)</f>
        <v/>
      </c>
      <c r="L152" s="33" t="str">
        <f>IF(InsertDataAtCellA2!M152="","",InsertDataAtCellA2!M152)</f>
        <v/>
      </c>
      <c r="M152" s="33" t="str">
        <f>IF(InsertDataAtCellA2!N152="","",InsertDataAtCellA2!N152)</f>
        <v/>
      </c>
      <c r="N152" s="33" t="str">
        <f>IF(InsertDataAtCellA2!O152="","",InsertDataAtCellA2!O152)</f>
        <v/>
      </c>
      <c r="O152" s="33" t="str">
        <f>IF(InsertDataAtCellA2!P152="","",InsertDataAtCellA2!P152)</f>
        <v/>
      </c>
      <c r="P152" s="33" t="str">
        <f>IF(InsertDataAtCellA2!Q152="","",InsertDataAtCellA2!Q152)</f>
        <v/>
      </c>
      <c r="Q152" s="33" t="str">
        <f>IF(InsertDataAtCellA2!R152="","",InsertDataAtCellA2!R152)</f>
        <v/>
      </c>
      <c r="R152" s="33" t="str">
        <f>IF(InsertDataAtCellA2!S152="","",InsertDataAtCellA2!S152)</f>
        <v/>
      </c>
      <c r="S152" s="33" t="str">
        <f>IF(InsertDataAtCellA2!T152="","",InsertDataAtCellA2!T152)</f>
        <v/>
      </c>
      <c r="T152" s="33" t="str">
        <f>IF(InsertDataAtCellA2!U152="","",InsertDataAtCellA2!U152)</f>
        <v/>
      </c>
      <c r="U152" s="33" t="str">
        <f>IF(InsertDataAtCellA2!V152="","",InsertDataAtCellA2!V152)</f>
        <v/>
      </c>
      <c r="V152" s="33" t="str">
        <f>IF(InsertDataAtCellA2!W152="","",InsertDataAtCellA2!W152)</f>
        <v/>
      </c>
      <c r="W152" s="33" t="str">
        <f>IF(InsertDataAtCellA2!X152="","",InsertDataAtCellA2!X152)</f>
        <v/>
      </c>
      <c r="X152" s="33" t="str">
        <f>IF(InsertDataAtCellA2!Y152="","",InsertDataAtCellA2!Y152)</f>
        <v/>
      </c>
      <c r="Y152" s="33" t="str">
        <f>IF(InsertDataAtCellA2!Z152="","",InsertDataAtCellA2!Z152)</f>
        <v/>
      </c>
      <c r="Z152" s="33" t="str">
        <f>IF(InsertDataAtCellA2!AA152="","",InsertDataAtCellA2!AA152)</f>
        <v/>
      </c>
      <c r="AA152" s="33" t="str">
        <f>IF(InsertDataAtCellA2!AB152="","",InsertDataAtCellA2!AB152)</f>
        <v/>
      </c>
      <c r="AB152" s="33" t="str">
        <f>IF(InsertDataAtCellA2!AC152="","",InsertDataAtCellA2!AC152)</f>
        <v/>
      </c>
      <c r="AC152" s="33" t="str">
        <f>IF(InsertDataAtCellA2!AD152="","",InsertDataAtCellA2!AD152)</f>
        <v/>
      </c>
      <c r="AD152" s="33" t="str">
        <f>IF(InsertDataAtCellA2!AE152="","",InsertDataAtCellA2!AE152)</f>
        <v/>
      </c>
      <c r="AE152" s="33" t="str">
        <f>IF(InsertDataAtCellA2!AF152="","",InsertDataAtCellA2!AF152)</f>
        <v/>
      </c>
      <c r="AF152" s="33" t="str">
        <f>IF(InsertDataAtCellA2!AG152="","",InsertDataAtCellA2!AG152)</f>
        <v/>
      </c>
    </row>
    <row r="153" spans="1:32" x14ac:dyDescent="0.35">
      <c r="A153" s="10" t="str">
        <f>IF(InsertDataAtCellA2!A153="","",InsertDataAtCellA2!A153)</f>
        <v/>
      </c>
      <c r="B153" s="10" t="str">
        <f>IF(InsertDataAtCellA2!B153="","",InsertDataAtCellA2!B153)</f>
        <v/>
      </c>
      <c r="C153" s="10" t="str">
        <f>IF(InsertDataAtCellA2!C153="","",InsertDataAtCellA2!C153)</f>
        <v/>
      </c>
      <c r="D153" s="10" t="str">
        <f>IF(InsertDataAtCellA2!D153="","",InsertDataAtCellA2!D153)</f>
        <v/>
      </c>
      <c r="E153" s="10" t="str">
        <f>IF(InsertDataAtCellA2!E153="","",InsertDataAtCellA2!E153)</f>
        <v/>
      </c>
      <c r="F153" s="10" t="str">
        <f>IF(InsertDataAtCellA2!$W153="REAC",InsertDataAtCellA2!W153,(IF(InsertDataAtCellA2!$F153="REAC",InsertDataAtCellA2!F153,"")))</f>
        <v/>
      </c>
      <c r="G153" s="10" t="str">
        <f>IF(InsertDataAtCellA2!$W153="REAC",InsertDataAtCellA2!X153,(IF(InsertDataAtCellA2!$F153="REAC",InsertDataAtCellA2!G153,"")))</f>
        <v/>
      </c>
      <c r="H153" s="10" t="str">
        <f>IF(InsertDataAtCellA2!$W153="REAC",InsertDataAtCellA2!Y153,(IF(InsertDataAtCellA2!$F153="REAC",InsertDataAtCellA2!H153,"")))</f>
        <v/>
      </c>
      <c r="I153" s="10" t="str">
        <f>IF(InsertDataAtCellA2!$W153="REAC",InsertDataAtCellA2!Z153,(IF(InsertDataAtCellA2!$F153="REAC",InsertDataAtCellA2!I153,"")))</f>
        <v/>
      </c>
      <c r="J153" s="10" t="str">
        <f>IF(InsertDataAtCellA2!K153="","",InsertDataAtCellA2!K153)</f>
        <v/>
      </c>
      <c r="K153" s="10" t="str">
        <f>IF(InsertDataAtCellA2!L153="","",InsertDataAtCellA2!L153)</f>
        <v/>
      </c>
      <c r="L153" s="10" t="str">
        <f>IF(InsertDataAtCellA2!M153="","",InsertDataAtCellA2!M153)</f>
        <v/>
      </c>
      <c r="M153" s="10" t="str">
        <f>IF(InsertDataAtCellA2!N153="","",InsertDataAtCellA2!N153)</f>
        <v/>
      </c>
      <c r="N153" s="10" t="str">
        <f>IF(InsertDataAtCellA2!O153="","",InsertDataAtCellA2!O153)</f>
        <v/>
      </c>
      <c r="O153" s="10" t="str">
        <f>IF(InsertDataAtCellA2!P153="","",InsertDataAtCellA2!P153)</f>
        <v/>
      </c>
      <c r="P153" s="10" t="str">
        <f>IF(InsertDataAtCellA2!Q153="","",InsertDataAtCellA2!Q153)</f>
        <v/>
      </c>
      <c r="Q153" s="10" t="str">
        <f>IF(InsertDataAtCellA2!R153="","",InsertDataAtCellA2!R153)</f>
        <v/>
      </c>
      <c r="R153" s="10" t="str">
        <f>IF(InsertDataAtCellA2!S153="","",InsertDataAtCellA2!S153)</f>
        <v/>
      </c>
      <c r="S153" s="10" t="str">
        <f>IF(InsertDataAtCellA2!T153="","",InsertDataAtCellA2!T153)</f>
        <v/>
      </c>
      <c r="T153" s="10" t="str">
        <f>IF(InsertDataAtCellA2!U153="","",InsertDataAtCellA2!U153)</f>
        <v/>
      </c>
      <c r="U153" s="10" t="str">
        <f>IF(InsertDataAtCellA2!V153="","",InsertDataAtCellA2!V153)</f>
        <v/>
      </c>
      <c r="V153" s="10" t="str">
        <f>IF(InsertDataAtCellA2!W153="","",InsertDataAtCellA2!W153)</f>
        <v/>
      </c>
      <c r="W153" s="10" t="str">
        <f>IF(InsertDataAtCellA2!X153="","",InsertDataAtCellA2!X153)</f>
        <v/>
      </c>
      <c r="X153" s="10" t="str">
        <f>IF(InsertDataAtCellA2!Y153="","",InsertDataAtCellA2!Y153)</f>
        <v/>
      </c>
      <c r="Y153" s="10" t="str">
        <f>IF(InsertDataAtCellA2!Z153="","",InsertDataAtCellA2!Z153)</f>
        <v/>
      </c>
      <c r="Z153" s="10" t="str">
        <f>IF(InsertDataAtCellA2!AA153="","",InsertDataAtCellA2!AA153)</f>
        <v/>
      </c>
      <c r="AA153" s="10" t="str">
        <f>IF(InsertDataAtCellA2!AB153="","",InsertDataAtCellA2!AB153)</f>
        <v/>
      </c>
      <c r="AB153" s="10" t="str">
        <f>IF(InsertDataAtCellA2!AC153="","",InsertDataAtCellA2!AC153)</f>
        <v/>
      </c>
      <c r="AC153" s="10" t="str">
        <f>IF(InsertDataAtCellA2!AD153="","",InsertDataAtCellA2!AD153)</f>
        <v/>
      </c>
      <c r="AD153" s="10" t="str">
        <f>IF(InsertDataAtCellA2!AE153="","",InsertDataAtCellA2!AE153)</f>
        <v/>
      </c>
      <c r="AE153" s="10" t="str">
        <f>IF(InsertDataAtCellA2!AF153="","",InsertDataAtCellA2!AF153)</f>
        <v/>
      </c>
      <c r="AF153" s="10" t="str">
        <f>IF(InsertDataAtCellA2!AG153="","",InsertDataAtCellA2!AG153)</f>
        <v/>
      </c>
    </row>
    <row r="154" spans="1:32" x14ac:dyDescent="0.35">
      <c r="A154" s="33" t="str">
        <f>IF(InsertDataAtCellA2!A154="","",InsertDataAtCellA2!A154)</f>
        <v/>
      </c>
      <c r="B154" s="33" t="str">
        <f>IF(InsertDataAtCellA2!B154="","",InsertDataAtCellA2!B154)</f>
        <v/>
      </c>
      <c r="C154" s="33" t="str">
        <f>IF(InsertDataAtCellA2!C154="","",InsertDataAtCellA2!C154)</f>
        <v/>
      </c>
      <c r="D154" s="33" t="str">
        <f>IF(InsertDataAtCellA2!D154="","",InsertDataAtCellA2!D154)</f>
        <v/>
      </c>
      <c r="E154" s="33" t="str">
        <f>IF(InsertDataAtCellA2!E154="","",InsertDataAtCellA2!E154)</f>
        <v/>
      </c>
      <c r="F154" s="33" t="str">
        <f>IF(InsertDataAtCellA2!$W154="REAC",InsertDataAtCellA2!W154,(IF(InsertDataAtCellA2!$F154="REAC",InsertDataAtCellA2!F154,"")))</f>
        <v/>
      </c>
      <c r="G154" s="33" t="str">
        <f>IF(InsertDataAtCellA2!$W154="REAC",InsertDataAtCellA2!X154,(IF(InsertDataAtCellA2!$F154="REAC",InsertDataAtCellA2!G154,"")))</f>
        <v/>
      </c>
      <c r="H154" s="33" t="str">
        <f>IF(InsertDataAtCellA2!$W154="REAC",InsertDataAtCellA2!Y154,(IF(InsertDataAtCellA2!$F154="REAC",InsertDataAtCellA2!H154,"")))</f>
        <v/>
      </c>
      <c r="I154" s="33" t="str">
        <f>IF(InsertDataAtCellA2!$W154="REAC",InsertDataAtCellA2!Z154,(IF(InsertDataAtCellA2!$F154="REAC",InsertDataAtCellA2!I154,"")))</f>
        <v/>
      </c>
      <c r="J154" s="33" t="str">
        <f>IF(InsertDataAtCellA2!K154="","",InsertDataAtCellA2!K154)</f>
        <v/>
      </c>
      <c r="K154" s="33" t="str">
        <f>IF(InsertDataAtCellA2!L154="","",InsertDataAtCellA2!L154)</f>
        <v/>
      </c>
      <c r="L154" s="33" t="str">
        <f>IF(InsertDataAtCellA2!M154="","",InsertDataAtCellA2!M154)</f>
        <v/>
      </c>
      <c r="M154" s="33" t="str">
        <f>IF(InsertDataAtCellA2!N154="","",InsertDataAtCellA2!N154)</f>
        <v/>
      </c>
      <c r="N154" s="33" t="str">
        <f>IF(InsertDataAtCellA2!O154="","",InsertDataAtCellA2!O154)</f>
        <v/>
      </c>
      <c r="O154" s="33" t="str">
        <f>IF(InsertDataAtCellA2!P154="","",InsertDataAtCellA2!P154)</f>
        <v/>
      </c>
      <c r="P154" s="33" t="str">
        <f>IF(InsertDataAtCellA2!Q154="","",InsertDataAtCellA2!Q154)</f>
        <v/>
      </c>
      <c r="Q154" s="33" t="str">
        <f>IF(InsertDataAtCellA2!R154="","",InsertDataAtCellA2!R154)</f>
        <v/>
      </c>
      <c r="R154" s="33" t="str">
        <f>IF(InsertDataAtCellA2!S154="","",InsertDataAtCellA2!S154)</f>
        <v/>
      </c>
      <c r="S154" s="33" t="str">
        <f>IF(InsertDataAtCellA2!T154="","",InsertDataAtCellA2!T154)</f>
        <v/>
      </c>
      <c r="T154" s="33" t="str">
        <f>IF(InsertDataAtCellA2!U154="","",InsertDataAtCellA2!U154)</f>
        <v/>
      </c>
      <c r="U154" s="33" t="str">
        <f>IF(InsertDataAtCellA2!V154="","",InsertDataAtCellA2!V154)</f>
        <v/>
      </c>
      <c r="V154" s="33" t="str">
        <f>IF(InsertDataAtCellA2!W154="","",InsertDataAtCellA2!W154)</f>
        <v/>
      </c>
      <c r="W154" s="33" t="str">
        <f>IF(InsertDataAtCellA2!X154="","",InsertDataAtCellA2!X154)</f>
        <v/>
      </c>
      <c r="X154" s="33" t="str">
        <f>IF(InsertDataAtCellA2!Y154="","",InsertDataAtCellA2!Y154)</f>
        <v/>
      </c>
      <c r="Y154" s="33" t="str">
        <f>IF(InsertDataAtCellA2!Z154="","",InsertDataAtCellA2!Z154)</f>
        <v/>
      </c>
      <c r="Z154" s="33" t="str">
        <f>IF(InsertDataAtCellA2!AA154="","",InsertDataAtCellA2!AA154)</f>
        <v/>
      </c>
      <c r="AA154" s="33" t="str">
        <f>IF(InsertDataAtCellA2!AB154="","",InsertDataAtCellA2!AB154)</f>
        <v/>
      </c>
      <c r="AB154" s="33" t="str">
        <f>IF(InsertDataAtCellA2!AC154="","",InsertDataAtCellA2!AC154)</f>
        <v/>
      </c>
      <c r="AC154" s="33" t="str">
        <f>IF(InsertDataAtCellA2!AD154="","",InsertDataAtCellA2!AD154)</f>
        <v/>
      </c>
      <c r="AD154" s="33" t="str">
        <f>IF(InsertDataAtCellA2!AE154="","",InsertDataAtCellA2!AE154)</f>
        <v/>
      </c>
      <c r="AE154" s="33" t="str">
        <f>IF(InsertDataAtCellA2!AF154="","",InsertDataAtCellA2!AF154)</f>
        <v/>
      </c>
      <c r="AF154" s="33" t="str">
        <f>IF(InsertDataAtCellA2!AG154="","",InsertDataAtCellA2!AG154)</f>
        <v/>
      </c>
    </row>
    <row r="155" spans="1:32" x14ac:dyDescent="0.35">
      <c r="A155" s="10" t="str">
        <f>IF(InsertDataAtCellA2!A155="","",InsertDataAtCellA2!A155)</f>
        <v/>
      </c>
      <c r="B155" s="10" t="str">
        <f>IF(InsertDataAtCellA2!B155="","",InsertDataAtCellA2!B155)</f>
        <v/>
      </c>
      <c r="C155" s="10" t="str">
        <f>IF(InsertDataAtCellA2!C155="","",InsertDataAtCellA2!C155)</f>
        <v/>
      </c>
      <c r="D155" s="10" t="str">
        <f>IF(InsertDataAtCellA2!D155="","",InsertDataAtCellA2!D155)</f>
        <v/>
      </c>
      <c r="E155" s="10" t="str">
        <f>IF(InsertDataAtCellA2!E155="","",InsertDataAtCellA2!E155)</f>
        <v/>
      </c>
      <c r="F155" s="10" t="str">
        <f>IF(InsertDataAtCellA2!$W155="REAC",InsertDataAtCellA2!W155,(IF(InsertDataAtCellA2!$F155="REAC",InsertDataAtCellA2!F155,"")))</f>
        <v/>
      </c>
      <c r="G155" s="10" t="str">
        <f>IF(InsertDataAtCellA2!$W155="REAC",InsertDataAtCellA2!X155,(IF(InsertDataAtCellA2!$F155="REAC",InsertDataAtCellA2!G155,"")))</f>
        <v/>
      </c>
      <c r="H155" s="10" t="str">
        <f>IF(InsertDataAtCellA2!$W155="REAC",InsertDataAtCellA2!Y155,(IF(InsertDataAtCellA2!$F155="REAC",InsertDataAtCellA2!H155,"")))</f>
        <v/>
      </c>
      <c r="I155" s="10" t="str">
        <f>IF(InsertDataAtCellA2!$W155="REAC",InsertDataAtCellA2!Z155,(IF(InsertDataAtCellA2!$F155="REAC",InsertDataAtCellA2!I155,"")))</f>
        <v/>
      </c>
      <c r="J155" s="10" t="str">
        <f>IF(InsertDataAtCellA2!K155="","",InsertDataAtCellA2!K155)</f>
        <v/>
      </c>
      <c r="K155" s="10" t="str">
        <f>IF(InsertDataAtCellA2!L155="","",InsertDataAtCellA2!L155)</f>
        <v/>
      </c>
      <c r="L155" s="10" t="str">
        <f>IF(InsertDataAtCellA2!M155="","",InsertDataAtCellA2!M155)</f>
        <v/>
      </c>
      <c r="M155" s="10" t="str">
        <f>IF(InsertDataAtCellA2!N155="","",InsertDataAtCellA2!N155)</f>
        <v/>
      </c>
      <c r="N155" s="10" t="str">
        <f>IF(InsertDataAtCellA2!O155="","",InsertDataAtCellA2!O155)</f>
        <v/>
      </c>
      <c r="O155" s="10" t="str">
        <f>IF(InsertDataAtCellA2!P155="","",InsertDataAtCellA2!P155)</f>
        <v/>
      </c>
      <c r="P155" s="10" t="str">
        <f>IF(InsertDataAtCellA2!Q155="","",InsertDataAtCellA2!Q155)</f>
        <v/>
      </c>
      <c r="Q155" s="10" t="str">
        <f>IF(InsertDataAtCellA2!R155="","",InsertDataAtCellA2!R155)</f>
        <v/>
      </c>
      <c r="R155" s="10" t="str">
        <f>IF(InsertDataAtCellA2!S155="","",InsertDataAtCellA2!S155)</f>
        <v/>
      </c>
      <c r="S155" s="10" t="str">
        <f>IF(InsertDataAtCellA2!T155="","",InsertDataAtCellA2!T155)</f>
        <v/>
      </c>
      <c r="T155" s="10" t="str">
        <f>IF(InsertDataAtCellA2!U155="","",InsertDataAtCellA2!U155)</f>
        <v/>
      </c>
      <c r="U155" s="10" t="str">
        <f>IF(InsertDataAtCellA2!V155="","",InsertDataAtCellA2!V155)</f>
        <v/>
      </c>
      <c r="V155" s="10" t="str">
        <f>IF(InsertDataAtCellA2!W155="","",InsertDataAtCellA2!W155)</f>
        <v/>
      </c>
      <c r="W155" s="10" t="str">
        <f>IF(InsertDataAtCellA2!X155="","",InsertDataAtCellA2!X155)</f>
        <v/>
      </c>
      <c r="X155" s="10" t="str">
        <f>IF(InsertDataAtCellA2!Y155="","",InsertDataAtCellA2!Y155)</f>
        <v/>
      </c>
      <c r="Y155" s="10" t="str">
        <f>IF(InsertDataAtCellA2!Z155="","",InsertDataAtCellA2!Z155)</f>
        <v/>
      </c>
      <c r="Z155" s="10" t="str">
        <f>IF(InsertDataAtCellA2!AA155="","",InsertDataAtCellA2!AA155)</f>
        <v/>
      </c>
      <c r="AA155" s="10" t="str">
        <f>IF(InsertDataAtCellA2!AB155="","",InsertDataAtCellA2!AB155)</f>
        <v/>
      </c>
      <c r="AB155" s="10" t="str">
        <f>IF(InsertDataAtCellA2!AC155="","",InsertDataAtCellA2!AC155)</f>
        <v/>
      </c>
      <c r="AC155" s="10" t="str">
        <f>IF(InsertDataAtCellA2!AD155="","",InsertDataAtCellA2!AD155)</f>
        <v/>
      </c>
      <c r="AD155" s="10" t="str">
        <f>IF(InsertDataAtCellA2!AE155="","",InsertDataAtCellA2!AE155)</f>
        <v/>
      </c>
      <c r="AE155" s="10" t="str">
        <f>IF(InsertDataAtCellA2!AF155="","",InsertDataAtCellA2!AF155)</f>
        <v/>
      </c>
      <c r="AF155" s="10" t="str">
        <f>IF(InsertDataAtCellA2!AG155="","",InsertDataAtCellA2!AG155)</f>
        <v/>
      </c>
    </row>
    <row r="156" spans="1:32" x14ac:dyDescent="0.35">
      <c r="A156" s="33" t="str">
        <f>IF(InsertDataAtCellA2!A156="","",InsertDataAtCellA2!A156)</f>
        <v/>
      </c>
      <c r="B156" s="33" t="str">
        <f>IF(InsertDataAtCellA2!B156="","",InsertDataAtCellA2!B156)</f>
        <v/>
      </c>
      <c r="C156" s="33" t="str">
        <f>IF(InsertDataAtCellA2!C156="","",InsertDataAtCellA2!C156)</f>
        <v/>
      </c>
      <c r="D156" s="33" t="str">
        <f>IF(InsertDataAtCellA2!D156="","",InsertDataAtCellA2!D156)</f>
        <v/>
      </c>
      <c r="E156" s="33" t="str">
        <f>IF(InsertDataAtCellA2!E156="","",InsertDataAtCellA2!E156)</f>
        <v/>
      </c>
      <c r="F156" s="33" t="str">
        <f>IF(InsertDataAtCellA2!$W156="REAC",InsertDataAtCellA2!W156,(IF(InsertDataAtCellA2!$F156="REAC",InsertDataAtCellA2!F156,"")))</f>
        <v/>
      </c>
      <c r="G156" s="33" t="str">
        <f>IF(InsertDataAtCellA2!$W156="REAC",InsertDataAtCellA2!X156,(IF(InsertDataAtCellA2!$F156="REAC",InsertDataAtCellA2!G156,"")))</f>
        <v/>
      </c>
      <c r="H156" s="33" t="str">
        <f>IF(InsertDataAtCellA2!$W156="REAC",InsertDataAtCellA2!Y156,(IF(InsertDataAtCellA2!$F156="REAC",InsertDataAtCellA2!H156,"")))</f>
        <v/>
      </c>
      <c r="I156" s="33" t="str">
        <f>IF(InsertDataAtCellA2!$W156="REAC",InsertDataAtCellA2!Z156,(IF(InsertDataAtCellA2!$F156="REAC",InsertDataAtCellA2!I156,"")))</f>
        <v/>
      </c>
      <c r="J156" s="33" t="str">
        <f>IF(InsertDataAtCellA2!K156="","",InsertDataAtCellA2!K156)</f>
        <v/>
      </c>
      <c r="K156" s="33" t="str">
        <f>IF(InsertDataAtCellA2!L156="","",InsertDataAtCellA2!L156)</f>
        <v/>
      </c>
      <c r="L156" s="33" t="str">
        <f>IF(InsertDataAtCellA2!M156="","",InsertDataAtCellA2!M156)</f>
        <v/>
      </c>
      <c r="M156" s="33" t="str">
        <f>IF(InsertDataAtCellA2!N156="","",InsertDataAtCellA2!N156)</f>
        <v/>
      </c>
      <c r="N156" s="33" t="str">
        <f>IF(InsertDataAtCellA2!O156="","",InsertDataAtCellA2!O156)</f>
        <v/>
      </c>
      <c r="O156" s="33" t="str">
        <f>IF(InsertDataAtCellA2!P156="","",InsertDataAtCellA2!P156)</f>
        <v/>
      </c>
      <c r="P156" s="33" t="str">
        <f>IF(InsertDataAtCellA2!Q156="","",InsertDataAtCellA2!Q156)</f>
        <v/>
      </c>
      <c r="Q156" s="33" t="str">
        <f>IF(InsertDataAtCellA2!R156="","",InsertDataAtCellA2!R156)</f>
        <v/>
      </c>
      <c r="R156" s="33" t="str">
        <f>IF(InsertDataAtCellA2!S156="","",InsertDataAtCellA2!S156)</f>
        <v/>
      </c>
      <c r="S156" s="33" t="str">
        <f>IF(InsertDataAtCellA2!T156="","",InsertDataAtCellA2!T156)</f>
        <v/>
      </c>
      <c r="T156" s="33" t="str">
        <f>IF(InsertDataAtCellA2!U156="","",InsertDataAtCellA2!U156)</f>
        <v/>
      </c>
      <c r="U156" s="33" t="str">
        <f>IF(InsertDataAtCellA2!V156="","",InsertDataAtCellA2!V156)</f>
        <v/>
      </c>
      <c r="V156" s="33" t="str">
        <f>IF(InsertDataAtCellA2!W156="","",InsertDataAtCellA2!W156)</f>
        <v/>
      </c>
      <c r="W156" s="33" t="str">
        <f>IF(InsertDataAtCellA2!X156="","",InsertDataAtCellA2!X156)</f>
        <v/>
      </c>
      <c r="X156" s="33" t="str">
        <f>IF(InsertDataAtCellA2!Y156="","",InsertDataAtCellA2!Y156)</f>
        <v/>
      </c>
      <c r="Y156" s="33" t="str">
        <f>IF(InsertDataAtCellA2!Z156="","",InsertDataAtCellA2!Z156)</f>
        <v/>
      </c>
      <c r="Z156" s="33" t="str">
        <f>IF(InsertDataAtCellA2!AA156="","",InsertDataAtCellA2!AA156)</f>
        <v/>
      </c>
      <c r="AA156" s="33" t="str">
        <f>IF(InsertDataAtCellA2!AB156="","",InsertDataAtCellA2!AB156)</f>
        <v/>
      </c>
      <c r="AB156" s="33" t="str">
        <f>IF(InsertDataAtCellA2!AC156="","",InsertDataAtCellA2!AC156)</f>
        <v/>
      </c>
      <c r="AC156" s="33" t="str">
        <f>IF(InsertDataAtCellA2!AD156="","",InsertDataAtCellA2!AD156)</f>
        <v/>
      </c>
      <c r="AD156" s="33" t="str">
        <f>IF(InsertDataAtCellA2!AE156="","",InsertDataAtCellA2!AE156)</f>
        <v/>
      </c>
      <c r="AE156" s="33" t="str">
        <f>IF(InsertDataAtCellA2!AF156="","",InsertDataAtCellA2!AF156)</f>
        <v/>
      </c>
      <c r="AF156" s="33" t="str">
        <f>IF(InsertDataAtCellA2!AG156="","",InsertDataAtCellA2!AG156)</f>
        <v/>
      </c>
    </row>
    <row r="157" spans="1:32" x14ac:dyDescent="0.35">
      <c r="A157" s="10" t="str">
        <f>IF(InsertDataAtCellA2!A157="","",InsertDataAtCellA2!A157)</f>
        <v/>
      </c>
      <c r="B157" s="10" t="str">
        <f>IF(InsertDataAtCellA2!B157="","",InsertDataAtCellA2!B157)</f>
        <v/>
      </c>
      <c r="C157" s="10" t="str">
        <f>IF(InsertDataAtCellA2!C157="","",InsertDataAtCellA2!C157)</f>
        <v/>
      </c>
      <c r="D157" s="10" t="str">
        <f>IF(InsertDataAtCellA2!D157="","",InsertDataAtCellA2!D157)</f>
        <v/>
      </c>
      <c r="E157" s="10" t="str">
        <f>IF(InsertDataAtCellA2!E157="","",InsertDataAtCellA2!E157)</f>
        <v/>
      </c>
      <c r="F157" s="10" t="str">
        <f>IF(InsertDataAtCellA2!$W157="REAC",InsertDataAtCellA2!W157,(IF(InsertDataAtCellA2!$F157="REAC",InsertDataAtCellA2!F157,"")))</f>
        <v/>
      </c>
      <c r="G157" s="10" t="str">
        <f>IF(InsertDataAtCellA2!$W157="REAC",InsertDataAtCellA2!X157,(IF(InsertDataAtCellA2!$F157="REAC",InsertDataAtCellA2!G157,"")))</f>
        <v/>
      </c>
      <c r="H157" s="10" t="str">
        <f>IF(InsertDataAtCellA2!$W157="REAC",InsertDataAtCellA2!Y157,(IF(InsertDataAtCellA2!$F157="REAC",InsertDataAtCellA2!H157,"")))</f>
        <v/>
      </c>
      <c r="I157" s="10" t="str">
        <f>IF(InsertDataAtCellA2!$W157="REAC",InsertDataAtCellA2!Z157,(IF(InsertDataAtCellA2!$F157="REAC",InsertDataAtCellA2!I157,"")))</f>
        <v/>
      </c>
      <c r="J157" s="10" t="str">
        <f>IF(InsertDataAtCellA2!K157="","",InsertDataAtCellA2!K157)</f>
        <v/>
      </c>
      <c r="K157" s="10" t="str">
        <f>IF(InsertDataAtCellA2!L157="","",InsertDataAtCellA2!L157)</f>
        <v/>
      </c>
      <c r="L157" s="10" t="str">
        <f>IF(InsertDataAtCellA2!M157="","",InsertDataAtCellA2!M157)</f>
        <v/>
      </c>
      <c r="M157" s="10" t="str">
        <f>IF(InsertDataAtCellA2!N157="","",InsertDataAtCellA2!N157)</f>
        <v/>
      </c>
      <c r="N157" s="10" t="str">
        <f>IF(InsertDataAtCellA2!O157="","",InsertDataAtCellA2!O157)</f>
        <v/>
      </c>
      <c r="O157" s="10" t="str">
        <f>IF(InsertDataAtCellA2!P157="","",InsertDataAtCellA2!P157)</f>
        <v/>
      </c>
      <c r="P157" s="10" t="str">
        <f>IF(InsertDataAtCellA2!Q157="","",InsertDataAtCellA2!Q157)</f>
        <v/>
      </c>
      <c r="Q157" s="10" t="str">
        <f>IF(InsertDataAtCellA2!R157="","",InsertDataAtCellA2!R157)</f>
        <v/>
      </c>
      <c r="R157" s="10" t="str">
        <f>IF(InsertDataAtCellA2!S157="","",InsertDataAtCellA2!S157)</f>
        <v/>
      </c>
      <c r="S157" s="10" t="str">
        <f>IF(InsertDataAtCellA2!T157="","",InsertDataAtCellA2!T157)</f>
        <v/>
      </c>
      <c r="T157" s="10" t="str">
        <f>IF(InsertDataAtCellA2!U157="","",InsertDataAtCellA2!U157)</f>
        <v/>
      </c>
      <c r="U157" s="10" t="str">
        <f>IF(InsertDataAtCellA2!V157="","",InsertDataAtCellA2!V157)</f>
        <v/>
      </c>
      <c r="V157" s="10" t="str">
        <f>IF(InsertDataAtCellA2!W157="","",InsertDataAtCellA2!W157)</f>
        <v/>
      </c>
      <c r="W157" s="10" t="str">
        <f>IF(InsertDataAtCellA2!X157="","",InsertDataAtCellA2!X157)</f>
        <v/>
      </c>
      <c r="X157" s="10" t="str">
        <f>IF(InsertDataAtCellA2!Y157="","",InsertDataAtCellA2!Y157)</f>
        <v/>
      </c>
      <c r="Y157" s="10" t="str">
        <f>IF(InsertDataAtCellA2!Z157="","",InsertDataAtCellA2!Z157)</f>
        <v/>
      </c>
      <c r="Z157" s="10" t="str">
        <f>IF(InsertDataAtCellA2!AA157="","",InsertDataAtCellA2!AA157)</f>
        <v/>
      </c>
      <c r="AA157" s="10" t="str">
        <f>IF(InsertDataAtCellA2!AB157="","",InsertDataAtCellA2!AB157)</f>
        <v/>
      </c>
      <c r="AB157" s="10" t="str">
        <f>IF(InsertDataAtCellA2!AC157="","",InsertDataAtCellA2!AC157)</f>
        <v/>
      </c>
      <c r="AC157" s="10" t="str">
        <f>IF(InsertDataAtCellA2!AD157="","",InsertDataAtCellA2!AD157)</f>
        <v/>
      </c>
      <c r="AD157" s="10" t="str">
        <f>IF(InsertDataAtCellA2!AE157="","",InsertDataAtCellA2!AE157)</f>
        <v/>
      </c>
      <c r="AE157" s="10" t="str">
        <f>IF(InsertDataAtCellA2!AF157="","",InsertDataAtCellA2!AF157)</f>
        <v/>
      </c>
      <c r="AF157" s="10" t="str">
        <f>IF(InsertDataAtCellA2!AG157="","",InsertDataAtCellA2!AG157)</f>
        <v/>
      </c>
    </row>
    <row r="158" spans="1:32" x14ac:dyDescent="0.35">
      <c r="A158" s="33" t="str">
        <f>IF(InsertDataAtCellA2!A158="","",InsertDataAtCellA2!A158)</f>
        <v/>
      </c>
      <c r="B158" s="33" t="str">
        <f>IF(InsertDataAtCellA2!B158="","",InsertDataAtCellA2!B158)</f>
        <v/>
      </c>
      <c r="C158" s="33" t="str">
        <f>IF(InsertDataAtCellA2!C158="","",InsertDataAtCellA2!C158)</f>
        <v/>
      </c>
      <c r="D158" s="33" t="str">
        <f>IF(InsertDataAtCellA2!D158="","",InsertDataAtCellA2!D158)</f>
        <v/>
      </c>
      <c r="E158" s="33" t="str">
        <f>IF(InsertDataAtCellA2!E158="","",InsertDataAtCellA2!E158)</f>
        <v/>
      </c>
      <c r="F158" s="33" t="str">
        <f>IF(InsertDataAtCellA2!$W158="REAC",InsertDataAtCellA2!W158,(IF(InsertDataAtCellA2!$F158="REAC",InsertDataAtCellA2!F158,"")))</f>
        <v/>
      </c>
      <c r="G158" s="33" t="str">
        <f>IF(InsertDataAtCellA2!$W158="REAC",InsertDataAtCellA2!X158,(IF(InsertDataAtCellA2!$F158="REAC",InsertDataAtCellA2!G158,"")))</f>
        <v/>
      </c>
      <c r="H158" s="33" t="str">
        <f>IF(InsertDataAtCellA2!$W158="REAC",InsertDataAtCellA2!Y158,(IF(InsertDataAtCellA2!$F158="REAC",InsertDataAtCellA2!H158,"")))</f>
        <v/>
      </c>
      <c r="I158" s="33" t="str">
        <f>IF(InsertDataAtCellA2!$W158="REAC",InsertDataAtCellA2!Z158,(IF(InsertDataAtCellA2!$F158="REAC",InsertDataAtCellA2!I158,"")))</f>
        <v/>
      </c>
      <c r="J158" s="33" t="str">
        <f>IF(InsertDataAtCellA2!K158="","",InsertDataAtCellA2!K158)</f>
        <v/>
      </c>
      <c r="K158" s="33" t="str">
        <f>IF(InsertDataAtCellA2!L158="","",InsertDataAtCellA2!L158)</f>
        <v/>
      </c>
      <c r="L158" s="33" t="str">
        <f>IF(InsertDataAtCellA2!M158="","",InsertDataAtCellA2!M158)</f>
        <v/>
      </c>
      <c r="M158" s="33" t="str">
        <f>IF(InsertDataAtCellA2!N158="","",InsertDataAtCellA2!N158)</f>
        <v/>
      </c>
      <c r="N158" s="33" t="str">
        <f>IF(InsertDataAtCellA2!O158="","",InsertDataAtCellA2!O158)</f>
        <v/>
      </c>
      <c r="O158" s="33" t="str">
        <f>IF(InsertDataAtCellA2!P158="","",InsertDataAtCellA2!P158)</f>
        <v/>
      </c>
      <c r="P158" s="33" t="str">
        <f>IF(InsertDataAtCellA2!Q158="","",InsertDataAtCellA2!Q158)</f>
        <v/>
      </c>
      <c r="Q158" s="33" t="str">
        <f>IF(InsertDataAtCellA2!R158="","",InsertDataAtCellA2!R158)</f>
        <v/>
      </c>
      <c r="R158" s="33" t="str">
        <f>IF(InsertDataAtCellA2!S158="","",InsertDataAtCellA2!S158)</f>
        <v/>
      </c>
      <c r="S158" s="33" t="str">
        <f>IF(InsertDataAtCellA2!T158="","",InsertDataAtCellA2!T158)</f>
        <v/>
      </c>
      <c r="T158" s="33" t="str">
        <f>IF(InsertDataAtCellA2!U158="","",InsertDataAtCellA2!U158)</f>
        <v/>
      </c>
      <c r="U158" s="33" t="str">
        <f>IF(InsertDataAtCellA2!V158="","",InsertDataAtCellA2!V158)</f>
        <v/>
      </c>
      <c r="V158" s="33" t="str">
        <f>IF(InsertDataAtCellA2!W158="","",InsertDataAtCellA2!W158)</f>
        <v/>
      </c>
      <c r="W158" s="33" t="str">
        <f>IF(InsertDataAtCellA2!X158="","",InsertDataAtCellA2!X158)</f>
        <v/>
      </c>
      <c r="X158" s="33" t="str">
        <f>IF(InsertDataAtCellA2!Y158="","",InsertDataAtCellA2!Y158)</f>
        <v/>
      </c>
      <c r="Y158" s="33" t="str">
        <f>IF(InsertDataAtCellA2!Z158="","",InsertDataAtCellA2!Z158)</f>
        <v/>
      </c>
      <c r="Z158" s="33" t="str">
        <f>IF(InsertDataAtCellA2!AA158="","",InsertDataAtCellA2!AA158)</f>
        <v/>
      </c>
      <c r="AA158" s="33" t="str">
        <f>IF(InsertDataAtCellA2!AB158="","",InsertDataAtCellA2!AB158)</f>
        <v/>
      </c>
      <c r="AB158" s="33" t="str">
        <f>IF(InsertDataAtCellA2!AC158="","",InsertDataAtCellA2!AC158)</f>
        <v/>
      </c>
      <c r="AC158" s="33" t="str">
        <f>IF(InsertDataAtCellA2!AD158="","",InsertDataAtCellA2!AD158)</f>
        <v/>
      </c>
      <c r="AD158" s="33" t="str">
        <f>IF(InsertDataAtCellA2!AE158="","",InsertDataAtCellA2!AE158)</f>
        <v/>
      </c>
      <c r="AE158" s="33" t="str">
        <f>IF(InsertDataAtCellA2!AF158="","",InsertDataAtCellA2!AF158)</f>
        <v/>
      </c>
      <c r="AF158" s="33" t="str">
        <f>IF(InsertDataAtCellA2!AG158="","",InsertDataAtCellA2!AG158)</f>
        <v/>
      </c>
    </row>
    <row r="159" spans="1:32" x14ac:dyDescent="0.35">
      <c r="A159" s="10" t="str">
        <f>IF(InsertDataAtCellA2!A159="","",InsertDataAtCellA2!A159)</f>
        <v/>
      </c>
      <c r="B159" s="10" t="str">
        <f>IF(InsertDataAtCellA2!B159="","",InsertDataAtCellA2!B159)</f>
        <v/>
      </c>
      <c r="C159" s="10" t="str">
        <f>IF(InsertDataAtCellA2!C159="","",InsertDataAtCellA2!C159)</f>
        <v/>
      </c>
      <c r="D159" s="10" t="str">
        <f>IF(InsertDataAtCellA2!D159="","",InsertDataAtCellA2!D159)</f>
        <v/>
      </c>
      <c r="E159" s="10" t="str">
        <f>IF(InsertDataAtCellA2!E159="","",InsertDataAtCellA2!E159)</f>
        <v/>
      </c>
      <c r="F159" s="10" t="str">
        <f>IF(InsertDataAtCellA2!$W159="REAC",InsertDataAtCellA2!W159,(IF(InsertDataAtCellA2!$F159="REAC",InsertDataAtCellA2!F159,"")))</f>
        <v/>
      </c>
      <c r="G159" s="10" t="str">
        <f>IF(InsertDataAtCellA2!$W159="REAC",InsertDataAtCellA2!X159,(IF(InsertDataAtCellA2!$F159="REAC",InsertDataAtCellA2!G159,"")))</f>
        <v/>
      </c>
      <c r="H159" s="10" t="str">
        <f>IF(InsertDataAtCellA2!$W159="REAC",InsertDataAtCellA2!Y159,(IF(InsertDataAtCellA2!$F159="REAC",InsertDataAtCellA2!H159,"")))</f>
        <v/>
      </c>
      <c r="I159" s="10" t="str">
        <f>IF(InsertDataAtCellA2!$W159="REAC",InsertDataAtCellA2!Z159,(IF(InsertDataAtCellA2!$F159="REAC",InsertDataAtCellA2!I159,"")))</f>
        <v/>
      </c>
      <c r="J159" s="10" t="str">
        <f>IF(InsertDataAtCellA2!K159="","",InsertDataAtCellA2!K159)</f>
        <v/>
      </c>
      <c r="K159" s="10" t="str">
        <f>IF(InsertDataAtCellA2!L159="","",InsertDataAtCellA2!L159)</f>
        <v/>
      </c>
      <c r="L159" s="10" t="str">
        <f>IF(InsertDataAtCellA2!M159="","",InsertDataAtCellA2!M159)</f>
        <v/>
      </c>
      <c r="M159" s="10" t="str">
        <f>IF(InsertDataAtCellA2!N159="","",InsertDataAtCellA2!N159)</f>
        <v/>
      </c>
      <c r="N159" s="10" t="str">
        <f>IF(InsertDataAtCellA2!O159="","",InsertDataAtCellA2!O159)</f>
        <v/>
      </c>
      <c r="O159" s="10" t="str">
        <f>IF(InsertDataAtCellA2!P159="","",InsertDataAtCellA2!P159)</f>
        <v/>
      </c>
      <c r="P159" s="10" t="str">
        <f>IF(InsertDataAtCellA2!Q159="","",InsertDataAtCellA2!Q159)</f>
        <v/>
      </c>
      <c r="Q159" s="10" t="str">
        <f>IF(InsertDataAtCellA2!R159="","",InsertDataAtCellA2!R159)</f>
        <v/>
      </c>
      <c r="R159" s="10" t="str">
        <f>IF(InsertDataAtCellA2!S159="","",InsertDataAtCellA2!S159)</f>
        <v/>
      </c>
      <c r="S159" s="10" t="str">
        <f>IF(InsertDataAtCellA2!T159="","",InsertDataAtCellA2!T159)</f>
        <v/>
      </c>
      <c r="T159" s="10" t="str">
        <f>IF(InsertDataAtCellA2!U159="","",InsertDataAtCellA2!U159)</f>
        <v/>
      </c>
      <c r="U159" s="10" t="str">
        <f>IF(InsertDataAtCellA2!V159="","",InsertDataAtCellA2!V159)</f>
        <v/>
      </c>
      <c r="V159" s="10" t="str">
        <f>IF(InsertDataAtCellA2!W159="","",InsertDataAtCellA2!W159)</f>
        <v/>
      </c>
      <c r="W159" s="10" t="str">
        <f>IF(InsertDataAtCellA2!X159="","",InsertDataAtCellA2!X159)</f>
        <v/>
      </c>
      <c r="X159" s="10" t="str">
        <f>IF(InsertDataAtCellA2!Y159="","",InsertDataAtCellA2!Y159)</f>
        <v/>
      </c>
      <c r="Y159" s="10" t="str">
        <f>IF(InsertDataAtCellA2!Z159="","",InsertDataAtCellA2!Z159)</f>
        <v/>
      </c>
      <c r="Z159" s="10" t="str">
        <f>IF(InsertDataAtCellA2!AA159="","",InsertDataAtCellA2!AA159)</f>
        <v/>
      </c>
      <c r="AA159" s="10" t="str">
        <f>IF(InsertDataAtCellA2!AB159="","",InsertDataAtCellA2!AB159)</f>
        <v/>
      </c>
      <c r="AB159" s="10" t="str">
        <f>IF(InsertDataAtCellA2!AC159="","",InsertDataAtCellA2!AC159)</f>
        <v/>
      </c>
      <c r="AC159" s="10" t="str">
        <f>IF(InsertDataAtCellA2!AD159="","",InsertDataAtCellA2!AD159)</f>
        <v/>
      </c>
      <c r="AD159" s="10" t="str">
        <f>IF(InsertDataAtCellA2!AE159="","",InsertDataAtCellA2!AE159)</f>
        <v/>
      </c>
      <c r="AE159" s="10" t="str">
        <f>IF(InsertDataAtCellA2!AF159="","",InsertDataAtCellA2!AF159)</f>
        <v/>
      </c>
      <c r="AF159" s="10" t="str">
        <f>IF(InsertDataAtCellA2!AG159="","",InsertDataAtCellA2!AG159)</f>
        <v/>
      </c>
    </row>
    <row r="160" spans="1:32" x14ac:dyDescent="0.35">
      <c r="A160" s="33" t="str">
        <f>IF(InsertDataAtCellA2!A160="","",InsertDataAtCellA2!A160)</f>
        <v/>
      </c>
      <c r="B160" s="33" t="str">
        <f>IF(InsertDataAtCellA2!B160="","",InsertDataAtCellA2!B160)</f>
        <v/>
      </c>
      <c r="C160" s="33" t="str">
        <f>IF(InsertDataAtCellA2!C160="","",InsertDataAtCellA2!C160)</f>
        <v/>
      </c>
      <c r="D160" s="33" t="str">
        <f>IF(InsertDataAtCellA2!D160="","",InsertDataAtCellA2!D160)</f>
        <v/>
      </c>
      <c r="E160" s="33" t="str">
        <f>IF(InsertDataAtCellA2!E160="","",InsertDataAtCellA2!E160)</f>
        <v/>
      </c>
      <c r="F160" s="33" t="str">
        <f>IF(InsertDataAtCellA2!$W160="REAC",InsertDataAtCellA2!W160,(IF(InsertDataAtCellA2!$F160="REAC",InsertDataAtCellA2!F160,"")))</f>
        <v/>
      </c>
      <c r="G160" s="33" t="str">
        <f>IF(InsertDataAtCellA2!$W160="REAC",InsertDataAtCellA2!X160,(IF(InsertDataAtCellA2!$F160="REAC",InsertDataAtCellA2!G160,"")))</f>
        <v/>
      </c>
      <c r="H160" s="33" t="str">
        <f>IF(InsertDataAtCellA2!$W160="REAC",InsertDataAtCellA2!Y160,(IF(InsertDataAtCellA2!$F160="REAC",InsertDataAtCellA2!H160,"")))</f>
        <v/>
      </c>
      <c r="I160" s="33" t="str">
        <f>IF(InsertDataAtCellA2!$W160="REAC",InsertDataAtCellA2!Z160,(IF(InsertDataAtCellA2!$F160="REAC",InsertDataAtCellA2!I160,"")))</f>
        <v/>
      </c>
      <c r="J160" s="33" t="str">
        <f>IF(InsertDataAtCellA2!K160="","",InsertDataAtCellA2!K160)</f>
        <v/>
      </c>
      <c r="K160" s="33" t="str">
        <f>IF(InsertDataAtCellA2!L160="","",InsertDataAtCellA2!L160)</f>
        <v/>
      </c>
      <c r="L160" s="33" t="str">
        <f>IF(InsertDataAtCellA2!M160="","",InsertDataAtCellA2!M160)</f>
        <v/>
      </c>
      <c r="M160" s="33" t="str">
        <f>IF(InsertDataAtCellA2!N160="","",InsertDataAtCellA2!N160)</f>
        <v/>
      </c>
      <c r="N160" s="33" t="str">
        <f>IF(InsertDataAtCellA2!O160="","",InsertDataAtCellA2!O160)</f>
        <v/>
      </c>
      <c r="O160" s="33" t="str">
        <f>IF(InsertDataAtCellA2!P160="","",InsertDataAtCellA2!P160)</f>
        <v/>
      </c>
      <c r="P160" s="33" t="str">
        <f>IF(InsertDataAtCellA2!Q160="","",InsertDataAtCellA2!Q160)</f>
        <v/>
      </c>
      <c r="Q160" s="33" t="str">
        <f>IF(InsertDataAtCellA2!R160="","",InsertDataAtCellA2!R160)</f>
        <v/>
      </c>
      <c r="R160" s="33" t="str">
        <f>IF(InsertDataAtCellA2!S160="","",InsertDataAtCellA2!S160)</f>
        <v/>
      </c>
      <c r="S160" s="33" t="str">
        <f>IF(InsertDataAtCellA2!T160="","",InsertDataAtCellA2!T160)</f>
        <v/>
      </c>
      <c r="T160" s="33" t="str">
        <f>IF(InsertDataAtCellA2!U160="","",InsertDataAtCellA2!U160)</f>
        <v/>
      </c>
      <c r="U160" s="33" t="str">
        <f>IF(InsertDataAtCellA2!V160="","",InsertDataAtCellA2!V160)</f>
        <v/>
      </c>
      <c r="V160" s="33" t="str">
        <f>IF(InsertDataAtCellA2!W160="","",InsertDataAtCellA2!W160)</f>
        <v/>
      </c>
      <c r="W160" s="33" t="str">
        <f>IF(InsertDataAtCellA2!X160="","",InsertDataAtCellA2!X160)</f>
        <v/>
      </c>
      <c r="X160" s="33" t="str">
        <f>IF(InsertDataAtCellA2!Y160="","",InsertDataAtCellA2!Y160)</f>
        <v/>
      </c>
      <c r="Y160" s="33" t="str">
        <f>IF(InsertDataAtCellA2!Z160="","",InsertDataAtCellA2!Z160)</f>
        <v/>
      </c>
      <c r="Z160" s="33" t="str">
        <f>IF(InsertDataAtCellA2!AA160="","",InsertDataAtCellA2!AA160)</f>
        <v/>
      </c>
      <c r="AA160" s="33" t="str">
        <f>IF(InsertDataAtCellA2!AB160="","",InsertDataAtCellA2!AB160)</f>
        <v/>
      </c>
      <c r="AB160" s="33" t="str">
        <f>IF(InsertDataAtCellA2!AC160="","",InsertDataAtCellA2!AC160)</f>
        <v/>
      </c>
      <c r="AC160" s="33" t="str">
        <f>IF(InsertDataAtCellA2!AD160="","",InsertDataAtCellA2!AD160)</f>
        <v/>
      </c>
      <c r="AD160" s="33" t="str">
        <f>IF(InsertDataAtCellA2!AE160="","",InsertDataAtCellA2!AE160)</f>
        <v/>
      </c>
      <c r="AE160" s="33" t="str">
        <f>IF(InsertDataAtCellA2!AF160="","",InsertDataAtCellA2!AF160)</f>
        <v/>
      </c>
      <c r="AF160" s="33" t="str">
        <f>IF(InsertDataAtCellA2!AG160="","",InsertDataAtCellA2!AG160)</f>
        <v/>
      </c>
    </row>
    <row r="161" spans="1:32" x14ac:dyDescent="0.35">
      <c r="A161" s="10" t="str">
        <f>IF(InsertDataAtCellA2!A161="","",InsertDataAtCellA2!A161)</f>
        <v/>
      </c>
      <c r="B161" s="10" t="str">
        <f>IF(InsertDataAtCellA2!B161="","",InsertDataAtCellA2!B161)</f>
        <v/>
      </c>
      <c r="C161" s="10" t="str">
        <f>IF(InsertDataAtCellA2!C161="","",InsertDataAtCellA2!C161)</f>
        <v/>
      </c>
      <c r="D161" s="10" t="str">
        <f>IF(InsertDataAtCellA2!D161="","",InsertDataAtCellA2!D161)</f>
        <v/>
      </c>
      <c r="E161" s="10" t="str">
        <f>IF(InsertDataAtCellA2!E161="","",InsertDataAtCellA2!E161)</f>
        <v/>
      </c>
      <c r="F161" s="10" t="str">
        <f>IF(InsertDataAtCellA2!$W161="REAC",InsertDataAtCellA2!W161,(IF(InsertDataAtCellA2!$F161="REAC",InsertDataAtCellA2!F161,"")))</f>
        <v/>
      </c>
      <c r="G161" s="10" t="str">
        <f>IF(InsertDataAtCellA2!$W161="REAC",InsertDataAtCellA2!X161,(IF(InsertDataAtCellA2!$F161="REAC",InsertDataAtCellA2!G161,"")))</f>
        <v/>
      </c>
      <c r="H161" s="10" t="str">
        <f>IF(InsertDataAtCellA2!$W161="REAC",InsertDataAtCellA2!Y161,(IF(InsertDataAtCellA2!$F161="REAC",InsertDataAtCellA2!H161,"")))</f>
        <v/>
      </c>
      <c r="I161" s="10" t="str">
        <f>IF(InsertDataAtCellA2!$W161="REAC",InsertDataAtCellA2!Z161,(IF(InsertDataAtCellA2!$F161="REAC",InsertDataAtCellA2!I161,"")))</f>
        <v/>
      </c>
      <c r="J161" s="10" t="str">
        <f>IF(InsertDataAtCellA2!K161="","",InsertDataAtCellA2!K161)</f>
        <v/>
      </c>
      <c r="K161" s="10" t="str">
        <f>IF(InsertDataAtCellA2!L161="","",InsertDataAtCellA2!L161)</f>
        <v/>
      </c>
      <c r="L161" s="10" t="str">
        <f>IF(InsertDataAtCellA2!M161="","",InsertDataAtCellA2!M161)</f>
        <v/>
      </c>
      <c r="M161" s="10" t="str">
        <f>IF(InsertDataAtCellA2!N161="","",InsertDataAtCellA2!N161)</f>
        <v/>
      </c>
      <c r="N161" s="10" t="str">
        <f>IF(InsertDataAtCellA2!O161="","",InsertDataAtCellA2!O161)</f>
        <v/>
      </c>
      <c r="O161" s="10" t="str">
        <f>IF(InsertDataAtCellA2!P161="","",InsertDataAtCellA2!P161)</f>
        <v/>
      </c>
      <c r="P161" s="10" t="str">
        <f>IF(InsertDataAtCellA2!Q161="","",InsertDataAtCellA2!Q161)</f>
        <v/>
      </c>
      <c r="Q161" s="10" t="str">
        <f>IF(InsertDataAtCellA2!R161="","",InsertDataAtCellA2!R161)</f>
        <v/>
      </c>
      <c r="R161" s="10" t="str">
        <f>IF(InsertDataAtCellA2!S161="","",InsertDataAtCellA2!S161)</f>
        <v/>
      </c>
      <c r="S161" s="10" t="str">
        <f>IF(InsertDataAtCellA2!T161="","",InsertDataAtCellA2!T161)</f>
        <v/>
      </c>
      <c r="T161" s="10" t="str">
        <f>IF(InsertDataAtCellA2!U161="","",InsertDataAtCellA2!U161)</f>
        <v/>
      </c>
      <c r="U161" s="10" t="str">
        <f>IF(InsertDataAtCellA2!V161="","",InsertDataAtCellA2!V161)</f>
        <v/>
      </c>
      <c r="V161" s="10" t="str">
        <f>IF(InsertDataAtCellA2!W161="","",InsertDataAtCellA2!W161)</f>
        <v/>
      </c>
      <c r="W161" s="10" t="str">
        <f>IF(InsertDataAtCellA2!X161="","",InsertDataAtCellA2!X161)</f>
        <v/>
      </c>
      <c r="X161" s="10" t="str">
        <f>IF(InsertDataAtCellA2!Y161="","",InsertDataAtCellA2!Y161)</f>
        <v/>
      </c>
      <c r="Y161" s="10" t="str">
        <f>IF(InsertDataAtCellA2!Z161="","",InsertDataAtCellA2!Z161)</f>
        <v/>
      </c>
      <c r="Z161" s="10" t="str">
        <f>IF(InsertDataAtCellA2!AA161="","",InsertDataAtCellA2!AA161)</f>
        <v/>
      </c>
      <c r="AA161" s="10" t="str">
        <f>IF(InsertDataAtCellA2!AB161="","",InsertDataAtCellA2!AB161)</f>
        <v/>
      </c>
      <c r="AB161" s="10" t="str">
        <f>IF(InsertDataAtCellA2!AC161="","",InsertDataAtCellA2!AC161)</f>
        <v/>
      </c>
      <c r="AC161" s="10" t="str">
        <f>IF(InsertDataAtCellA2!AD161="","",InsertDataAtCellA2!AD161)</f>
        <v/>
      </c>
      <c r="AD161" s="10" t="str">
        <f>IF(InsertDataAtCellA2!AE161="","",InsertDataAtCellA2!AE161)</f>
        <v/>
      </c>
      <c r="AE161" s="10" t="str">
        <f>IF(InsertDataAtCellA2!AF161="","",InsertDataAtCellA2!AF161)</f>
        <v/>
      </c>
      <c r="AF161" s="10" t="str">
        <f>IF(InsertDataAtCellA2!AG161="","",InsertDataAtCellA2!AG161)</f>
        <v/>
      </c>
    </row>
    <row r="162" spans="1:32" x14ac:dyDescent="0.35">
      <c r="A162" s="33" t="str">
        <f>IF(InsertDataAtCellA2!A162="","",InsertDataAtCellA2!A162)</f>
        <v/>
      </c>
      <c r="B162" s="33" t="str">
        <f>IF(InsertDataAtCellA2!B162="","",InsertDataAtCellA2!B162)</f>
        <v/>
      </c>
      <c r="C162" s="33" t="str">
        <f>IF(InsertDataAtCellA2!C162="","",InsertDataAtCellA2!C162)</f>
        <v/>
      </c>
      <c r="D162" s="33" t="str">
        <f>IF(InsertDataAtCellA2!D162="","",InsertDataAtCellA2!D162)</f>
        <v/>
      </c>
      <c r="E162" s="33" t="str">
        <f>IF(InsertDataAtCellA2!E162="","",InsertDataAtCellA2!E162)</f>
        <v/>
      </c>
      <c r="F162" s="33" t="str">
        <f>IF(InsertDataAtCellA2!$W162="REAC",InsertDataAtCellA2!W162,(IF(InsertDataAtCellA2!$F162="REAC",InsertDataAtCellA2!F162,"")))</f>
        <v/>
      </c>
      <c r="G162" s="33" t="str">
        <f>IF(InsertDataAtCellA2!$W162="REAC",InsertDataAtCellA2!X162,(IF(InsertDataAtCellA2!$F162="REAC",InsertDataAtCellA2!G162,"")))</f>
        <v/>
      </c>
      <c r="H162" s="33" t="str">
        <f>IF(InsertDataAtCellA2!$W162="REAC",InsertDataAtCellA2!Y162,(IF(InsertDataAtCellA2!$F162="REAC",InsertDataAtCellA2!H162,"")))</f>
        <v/>
      </c>
      <c r="I162" s="33" t="str">
        <f>IF(InsertDataAtCellA2!$W162="REAC",InsertDataAtCellA2!Z162,(IF(InsertDataAtCellA2!$F162="REAC",InsertDataAtCellA2!I162,"")))</f>
        <v/>
      </c>
      <c r="J162" s="33" t="str">
        <f>IF(InsertDataAtCellA2!K162="","",InsertDataAtCellA2!K162)</f>
        <v/>
      </c>
      <c r="K162" s="33" t="str">
        <f>IF(InsertDataAtCellA2!L162="","",InsertDataAtCellA2!L162)</f>
        <v/>
      </c>
      <c r="L162" s="33" t="str">
        <f>IF(InsertDataAtCellA2!M162="","",InsertDataAtCellA2!M162)</f>
        <v/>
      </c>
      <c r="M162" s="33" t="str">
        <f>IF(InsertDataAtCellA2!N162="","",InsertDataAtCellA2!N162)</f>
        <v/>
      </c>
      <c r="N162" s="33" t="str">
        <f>IF(InsertDataAtCellA2!O162="","",InsertDataAtCellA2!O162)</f>
        <v/>
      </c>
      <c r="O162" s="33" t="str">
        <f>IF(InsertDataAtCellA2!P162="","",InsertDataAtCellA2!P162)</f>
        <v/>
      </c>
      <c r="P162" s="33" t="str">
        <f>IF(InsertDataAtCellA2!Q162="","",InsertDataAtCellA2!Q162)</f>
        <v/>
      </c>
      <c r="Q162" s="33" t="str">
        <f>IF(InsertDataAtCellA2!R162="","",InsertDataAtCellA2!R162)</f>
        <v/>
      </c>
      <c r="R162" s="33" t="str">
        <f>IF(InsertDataAtCellA2!S162="","",InsertDataAtCellA2!S162)</f>
        <v/>
      </c>
      <c r="S162" s="33" t="str">
        <f>IF(InsertDataAtCellA2!T162="","",InsertDataAtCellA2!T162)</f>
        <v/>
      </c>
      <c r="T162" s="33" t="str">
        <f>IF(InsertDataAtCellA2!U162="","",InsertDataAtCellA2!U162)</f>
        <v/>
      </c>
      <c r="U162" s="33" t="str">
        <f>IF(InsertDataAtCellA2!V162="","",InsertDataAtCellA2!V162)</f>
        <v/>
      </c>
      <c r="V162" s="33" t="str">
        <f>IF(InsertDataAtCellA2!W162="","",InsertDataAtCellA2!W162)</f>
        <v/>
      </c>
      <c r="W162" s="33" t="str">
        <f>IF(InsertDataAtCellA2!X162="","",InsertDataAtCellA2!X162)</f>
        <v/>
      </c>
      <c r="X162" s="33" t="str">
        <f>IF(InsertDataAtCellA2!Y162="","",InsertDataAtCellA2!Y162)</f>
        <v/>
      </c>
      <c r="Y162" s="33" t="str">
        <f>IF(InsertDataAtCellA2!Z162="","",InsertDataAtCellA2!Z162)</f>
        <v/>
      </c>
      <c r="Z162" s="33" t="str">
        <f>IF(InsertDataAtCellA2!AA162="","",InsertDataAtCellA2!AA162)</f>
        <v/>
      </c>
      <c r="AA162" s="33" t="str">
        <f>IF(InsertDataAtCellA2!AB162="","",InsertDataAtCellA2!AB162)</f>
        <v/>
      </c>
      <c r="AB162" s="33" t="str">
        <f>IF(InsertDataAtCellA2!AC162="","",InsertDataAtCellA2!AC162)</f>
        <v/>
      </c>
      <c r="AC162" s="33" t="str">
        <f>IF(InsertDataAtCellA2!AD162="","",InsertDataAtCellA2!AD162)</f>
        <v/>
      </c>
      <c r="AD162" s="33" t="str">
        <f>IF(InsertDataAtCellA2!AE162="","",InsertDataAtCellA2!AE162)</f>
        <v/>
      </c>
      <c r="AE162" s="33" t="str">
        <f>IF(InsertDataAtCellA2!AF162="","",InsertDataAtCellA2!AF162)</f>
        <v/>
      </c>
      <c r="AF162" s="33" t="str">
        <f>IF(InsertDataAtCellA2!AG162="","",InsertDataAtCellA2!AG162)</f>
        <v/>
      </c>
    </row>
    <row r="163" spans="1:32" x14ac:dyDescent="0.35">
      <c r="A163" s="10" t="str">
        <f>IF(InsertDataAtCellA2!A163="","",InsertDataAtCellA2!A163)</f>
        <v/>
      </c>
      <c r="B163" s="10" t="str">
        <f>IF(InsertDataAtCellA2!B163="","",InsertDataAtCellA2!B163)</f>
        <v/>
      </c>
      <c r="C163" s="10" t="str">
        <f>IF(InsertDataAtCellA2!C163="","",InsertDataAtCellA2!C163)</f>
        <v/>
      </c>
      <c r="D163" s="10" t="str">
        <f>IF(InsertDataAtCellA2!D163="","",InsertDataAtCellA2!D163)</f>
        <v/>
      </c>
      <c r="E163" s="10" t="str">
        <f>IF(InsertDataAtCellA2!E163="","",InsertDataAtCellA2!E163)</f>
        <v/>
      </c>
      <c r="F163" s="10" t="str">
        <f>IF(InsertDataAtCellA2!$W163="REAC",InsertDataAtCellA2!W163,(IF(InsertDataAtCellA2!$F163="REAC",InsertDataAtCellA2!F163,"")))</f>
        <v/>
      </c>
      <c r="G163" s="10" t="str">
        <f>IF(InsertDataAtCellA2!$W163="REAC",InsertDataAtCellA2!X163,(IF(InsertDataAtCellA2!$F163="REAC",InsertDataAtCellA2!G163,"")))</f>
        <v/>
      </c>
      <c r="H163" s="10" t="str">
        <f>IF(InsertDataAtCellA2!$W163="REAC",InsertDataAtCellA2!Y163,(IF(InsertDataAtCellA2!$F163="REAC",InsertDataAtCellA2!H163,"")))</f>
        <v/>
      </c>
      <c r="I163" s="10" t="str">
        <f>IF(InsertDataAtCellA2!$W163="REAC",InsertDataAtCellA2!Z163,(IF(InsertDataAtCellA2!$F163="REAC",InsertDataAtCellA2!I163,"")))</f>
        <v/>
      </c>
      <c r="J163" s="10" t="str">
        <f>IF(InsertDataAtCellA2!K163="","",InsertDataAtCellA2!K163)</f>
        <v/>
      </c>
      <c r="K163" s="10" t="str">
        <f>IF(InsertDataAtCellA2!L163="","",InsertDataAtCellA2!L163)</f>
        <v/>
      </c>
      <c r="L163" s="10" t="str">
        <f>IF(InsertDataAtCellA2!M163="","",InsertDataAtCellA2!M163)</f>
        <v/>
      </c>
      <c r="M163" s="10" t="str">
        <f>IF(InsertDataAtCellA2!N163="","",InsertDataAtCellA2!N163)</f>
        <v/>
      </c>
      <c r="N163" s="10" t="str">
        <f>IF(InsertDataAtCellA2!O163="","",InsertDataAtCellA2!O163)</f>
        <v/>
      </c>
      <c r="O163" s="10" t="str">
        <f>IF(InsertDataAtCellA2!P163="","",InsertDataAtCellA2!P163)</f>
        <v/>
      </c>
      <c r="P163" s="10" t="str">
        <f>IF(InsertDataAtCellA2!Q163="","",InsertDataAtCellA2!Q163)</f>
        <v/>
      </c>
      <c r="Q163" s="10" t="str">
        <f>IF(InsertDataAtCellA2!R163="","",InsertDataAtCellA2!R163)</f>
        <v/>
      </c>
      <c r="R163" s="10" t="str">
        <f>IF(InsertDataAtCellA2!S163="","",InsertDataAtCellA2!S163)</f>
        <v/>
      </c>
      <c r="S163" s="10" t="str">
        <f>IF(InsertDataAtCellA2!T163="","",InsertDataAtCellA2!T163)</f>
        <v/>
      </c>
      <c r="T163" s="10" t="str">
        <f>IF(InsertDataAtCellA2!U163="","",InsertDataAtCellA2!U163)</f>
        <v/>
      </c>
      <c r="U163" s="10" t="str">
        <f>IF(InsertDataAtCellA2!V163="","",InsertDataAtCellA2!V163)</f>
        <v/>
      </c>
      <c r="V163" s="10" t="str">
        <f>IF(InsertDataAtCellA2!W163="","",InsertDataAtCellA2!W163)</f>
        <v/>
      </c>
      <c r="W163" s="10" t="str">
        <f>IF(InsertDataAtCellA2!X163="","",InsertDataAtCellA2!X163)</f>
        <v/>
      </c>
      <c r="X163" s="10" t="str">
        <f>IF(InsertDataAtCellA2!Y163="","",InsertDataAtCellA2!Y163)</f>
        <v/>
      </c>
      <c r="Y163" s="10" t="str">
        <f>IF(InsertDataAtCellA2!Z163="","",InsertDataAtCellA2!Z163)</f>
        <v/>
      </c>
      <c r="Z163" s="10" t="str">
        <f>IF(InsertDataAtCellA2!AA163="","",InsertDataAtCellA2!AA163)</f>
        <v/>
      </c>
      <c r="AA163" s="10" t="str">
        <f>IF(InsertDataAtCellA2!AB163="","",InsertDataAtCellA2!AB163)</f>
        <v/>
      </c>
      <c r="AB163" s="10" t="str">
        <f>IF(InsertDataAtCellA2!AC163="","",InsertDataAtCellA2!AC163)</f>
        <v/>
      </c>
      <c r="AC163" s="10" t="str">
        <f>IF(InsertDataAtCellA2!AD163="","",InsertDataAtCellA2!AD163)</f>
        <v/>
      </c>
      <c r="AD163" s="10" t="str">
        <f>IF(InsertDataAtCellA2!AE163="","",InsertDataAtCellA2!AE163)</f>
        <v/>
      </c>
      <c r="AE163" s="10" t="str">
        <f>IF(InsertDataAtCellA2!AF163="","",InsertDataAtCellA2!AF163)</f>
        <v/>
      </c>
      <c r="AF163" s="10" t="str">
        <f>IF(InsertDataAtCellA2!AG163="","",InsertDataAtCellA2!AG163)</f>
        <v/>
      </c>
    </row>
    <row r="164" spans="1:32" x14ac:dyDescent="0.35">
      <c r="A164" s="33" t="str">
        <f>IF(InsertDataAtCellA2!A164="","",InsertDataAtCellA2!A164)</f>
        <v/>
      </c>
      <c r="B164" s="33" t="str">
        <f>IF(InsertDataAtCellA2!B164="","",InsertDataAtCellA2!B164)</f>
        <v/>
      </c>
      <c r="C164" s="33" t="str">
        <f>IF(InsertDataAtCellA2!C164="","",InsertDataAtCellA2!C164)</f>
        <v/>
      </c>
      <c r="D164" s="33" t="str">
        <f>IF(InsertDataAtCellA2!D164="","",InsertDataAtCellA2!D164)</f>
        <v/>
      </c>
      <c r="E164" s="33" t="str">
        <f>IF(InsertDataAtCellA2!E164="","",InsertDataAtCellA2!E164)</f>
        <v/>
      </c>
      <c r="F164" s="33" t="str">
        <f>IF(InsertDataAtCellA2!$W164="REAC",InsertDataAtCellA2!W164,(IF(InsertDataAtCellA2!$F164="REAC",InsertDataAtCellA2!F164,"")))</f>
        <v/>
      </c>
      <c r="G164" s="33" t="str">
        <f>IF(InsertDataAtCellA2!$W164="REAC",InsertDataAtCellA2!X164,(IF(InsertDataAtCellA2!$F164="REAC",InsertDataAtCellA2!G164,"")))</f>
        <v/>
      </c>
      <c r="H164" s="33" t="str">
        <f>IF(InsertDataAtCellA2!$W164="REAC",InsertDataAtCellA2!Y164,(IF(InsertDataAtCellA2!$F164="REAC",InsertDataAtCellA2!H164,"")))</f>
        <v/>
      </c>
      <c r="I164" s="33" t="str">
        <f>IF(InsertDataAtCellA2!$W164="REAC",InsertDataAtCellA2!Z164,(IF(InsertDataAtCellA2!$F164="REAC",InsertDataAtCellA2!I164,"")))</f>
        <v/>
      </c>
      <c r="J164" s="33" t="str">
        <f>IF(InsertDataAtCellA2!K164="","",InsertDataAtCellA2!K164)</f>
        <v/>
      </c>
      <c r="K164" s="33" t="str">
        <f>IF(InsertDataAtCellA2!L164="","",InsertDataAtCellA2!L164)</f>
        <v/>
      </c>
      <c r="L164" s="33" t="str">
        <f>IF(InsertDataAtCellA2!M164="","",InsertDataAtCellA2!M164)</f>
        <v/>
      </c>
      <c r="M164" s="33" t="str">
        <f>IF(InsertDataAtCellA2!N164="","",InsertDataAtCellA2!N164)</f>
        <v/>
      </c>
      <c r="N164" s="33" t="str">
        <f>IF(InsertDataAtCellA2!O164="","",InsertDataAtCellA2!O164)</f>
        <v/>
      </c>
      <c r="O164" s="33" t="str">
        <f>IF(InsertDataAtCellA2!P164="","",InsertDataAtCellA2!P164)</f>
        <v/>
      </c>
      <c r="P164" s="33" t="str">
        <f>IF(InsertDataAtCellA2!Q164="","",InsertDataAtCellA2!Q164)</f>
        <v/>
      </c>
      <c r="Q164" s="33" t="str">
        <f>IF(InsertDataAtCellA2!R164="","",InsertDataAtCellA2!R164)</f>
        <v/>
      </c>
      <c r="R164" s="33" t="str">
        <f>IF(InsertDataAtCellA2!S164="","",InsertDataAtCellA2!S164)</f>
        <v/>
      </c>
      <c r="S164" s="33" t="str">
        <f>IF(InsertDataAtCellA2!T164="","",InsertDataAtCellA2!T164)</f>
        <v/>
      </c>
      <c r="T164" s="33" t="str">
        <f>IF(InsertDataAtCellA2!U164="","",InsertDataAtCellA2!U164)</f>
        <v/>
      </c>
      <c r="U164" s="33" t="str">
        <f>IF(InsertDataAtCellA2!V164="","",InsertDataAtCellA2!V164)</f>
        <v/>
      </c>
      <c r="V164" s="33" t="str">
        <f>IF(InsertDataAtCellA2!W164="","",InsertDataAtCellA2!W164)</f>
        <v/>
      </c>
      <c r="W164" s="33" t="str">
        <f>IF(InsertDataAtCellA2!X164="","",InsertDataAtCellA2!X164)</f>
        <v/>
      </c>
      <c r="X164" s="33" t="str">
        <f>IF(InsertDataAtCellA2!Y164="","",InsertDataAtCellA2!Y164)</f>
        <v/>
      </c>
      <c r="Y164" s="33" t="str">
        <f>IF(InsertDataAtCellA2!Z164="","",InsertDataAtCellA2!Z164)</f>
        <v/>
      </c>
      <c r="Z164" s="33" t="str">
        <f>IF(InsertDataAtCellA2!AA164="","",InsertDataAtCellA2!AA164)</f>
        <v/>
      </c>
      <c r="AA164" s="33" t="str">
        <f>IF(InsertDataAtCellA2!AB164="","",InsertDataAtCellA2!AB164)</f>
        <v/>
      </c>
      <c r="AB164" s="33" t="str">
        <f>IF(InsertDataAtCellA2!AC164="","",InsertDataAtCellA2!AC164)</f>
        <v/>
      </c>
      <c r="AC164" s="33" t="str">
        <f>IF(InsertDataAtCellA2!AD164="","",InsertDataAtCellA2!AD164)</f>
        <v/>
      </c>
      <c r="AD164" s="33" t="str">
        <f>IF(InsertDataAtCellA2!AE164="","",InsertDataAtCellA2!AE164)</f>
        <v/>
      </c>
      <c r="AE164" s="33" t="str">
        <f>IF(InsertDataAtCellA2!AF164="","",InsertDataAtCellA2!AF164)</f>
        <v/>
      </c>
      <c r="AF164" s="33" t="str">
        <f>IF(InsertDataAtCellA2!AG164="","",InsertDataAtCellA2!AG164)</f>
        <v/>
      </c>
    </row>
    <row r="165" spans="1:32" x14ac:dyDescent="0.35">
      <c r="A165" s="10" t="str">
        <f>IF(InsertDataAtCellA2!A165="","",InsertDataAtCellA2!A165)</f>
        <v/>
      </c>
      <c r="B165" s="10" t="str">
        <f>IF(InsertDataAtCellA2!B165="","",InsertDataAtCellA2!B165)</f>
        <v/>
      </c>
      <c r="C165" s="10" t="str">
        <f>IF(InsertDataAtCellA2!C165="","",InsertDataAtCellA2!C165)</f>
        <v/>
      </c>
      <c r="D165" s="10" t="str">
        <f>IF(InsertDataAtCellA2!D165="","",InsertDataAtCellA2!D165)</f>
        <v/>
      </c>
      <c r="E165" s="10" t="str">
        <f>IF(InsertDataAtCellA2!E165="","",InsertDataAtCellA2!E165)</f>
        <v/>
      </c>
      <c r="F165" s="10" t="str">
        <f>IF(InsertDataAtCellA2!$W165="REAC",InsertDataAtCellA2!W165,(IF(InsertDataAtCellA2!$F165="REAC",InsertDataAtCellA2!F165,"")))</f>
        <v/>
      </c>
      <c r="G165" s="10" t="str">
        <f>IF(InsertDataAtCellA2!$W165="REAC",InsertDataAtCellA2!X165,(IF(InsertDataAtCellA2!$F165="REAC",InsertDataAtCellA2!G165,"")))</f>
        <v/>
      </c>
      <c r="H165" s="10" t="str">
        <f>IF(InsertDataAtCellA2!$W165="REAC",InsertDataAtCellA2!Y165,(IF(InsertDataAtCellA2!$F165="REAC",InsertDataAtCellA2!H165,"")))</f>
        <v/>
      </c>
      <c r="I165" s="10" t="str">
        <f>IF(InsertDataAtCellA2!$W165="REAC",InsertDataAtCellA2!Z165,(IF(InsertDataAtCellA2!$F165="REAC",InsertDataAtCellA2!I165,"")))</f>
        <v/>
      </c>
      <c r="J165" s="10" t="str">
        <f>IF(InsertDataAtCellA2!K165="","",InsertDataAtCellA2!K165)</f>
        <v/>
      </c>
      <c r="K165" s="10" t="str">
        <f>IF(InsertDataAtCellA2!L165="","",InsertDataAtCellA2!L165)</f>
        <v/>
      </c>
      <c r="L165" s="10" t="str">
        <f>IF(InsertDataAtCellA2!M165="","",InsertDataAtCellA2!M165)</f>
        <v/>
      </c>
      <c r="M165" s="10" t="str">
        <f>IF(InsertDataAtCellA2!N165="","",InsertDataAtCellA2!N165)</f>
        <v/>
      </c>
      <c r="N165" s="10" t="str">
        <f>IF(InsertDataAtCellA2!O165="","",InsertDataAtCellA2!O165)</f>
        <v/>
      </c>
      <c r="O165" s="10" t="str">
        <f>IF(InsertDataAtCellA2!P165="","",InsertDataAtCellA2!P165)</f>
        <v/>
      </c>
      <c r="P165" s="10" t="str">
        <f>IF(InsertDataAtCellA2!Q165="","",InsertDataAtCellA2!Q165)</f>
        <v/>
      </c>
      <c r="Q165" s="10" t="str">
        <f>IF(InsertDataAtCellA2!R165="","",InsertDataAtCellA2!R165)</f>
        <v/>
      </c>
      <c r="R165" s="10" t="str">
        <f>IF(InsertDataAtCellA2!S165="","",InsertDataAtCellA2!S165)</f>
        <v/>
      </c>
      <c r="S165" s="10" t="str">
        <f>IF(InsertDataAtCellA2!T165="","",InsertDataAtCellA2!T165)</f>
        <v/>
      </c>
      <c r="T165" s="10" t="str">
        <f>IF(InsertDataAtCellA2!U165="","",InsertDataAtCellA2!U165)</f>
        <v/>
      </c>
      <c r="U165" s="10" t="str">
        <f>IF(InsertDataAtCellA2!V165="","",InsertDataAtCellA2!V165)</f>
        <v/>
      </c>
      <c r="V165" s="10" t="str">
        <f>IF(InsertDataAtCellA2!W165="","",InsertDataAtCellA2!W165)</f>
        <v/>
      </c>
      <c r="W165" s="10" t="str">
        <f>IF(InsertDataAtCellA2!X165="","",InsertDataAtCellA2!X165)</f>
        <v/>
      </c>
      <c r="X165" s="10" t="str">
        <f>IF(InsertDataAtCellA2!Y165="","",InsertDataAtCellA2!Y165)</f>
        <v/>
      </c>
      <c r="Y165" s="10" t="str">
        <f>IF(InsertDataAtCellA2!Z165="","",InsertDataAtCellA2!Z165)</f>
        <v/>
      </c>
      <c r="Z165" s="10" t="str">
        <f>IF(InsertDataAtCellA2!AA165="","",InsertDataAtCellA2!AA165)</f>
        <v/>
      </c>
      <c r="AA165" s="10" t="str">
        <f>IF(InsertDataAtCellA2!AB165="","",InsertDataAtCellA2!AB165)</f>
        <v/>
      </c>
      <c r="AB165" s="10" t="str">
        <f>IF(InsertDataAtCellA2!AC165="","",InsertDataAtCellA2!AC165)</f>
        <v/>
      </c>
      <c r="AC165" s="10" t="str">
        <f>IF(InsertDataAtCellA2!AD165="","",InsertDataAtCellA2!AD165)</f>
        <v/>
      </c>
      <c r="AD165" s="10" t="str">
        <f>IF(InsertDataAtCellA2!AE165="","",InsertDataAtCellA2!AE165)</f>
        <v/>
      </c>
      <c r="AE165" s="10" t="str">
        <f>IF(InsertDataAtCellA2!AF165="","",InsertDataAtCellA2!AF165)</f>
        <v/>
      </c>
      <c r="AF165" s="10" t="str">
        <f>IF(InsertDataAtCellA2!AG165="","",InsertDataAtCellA2!AG165)</f>
        <v/>
      </c>
    </row>
    <row r="166" spans="1:32" x14ac:dyDescent="0.35">
      <c r="A166" s="33" t="str">
        <f>IF(InsertDataAtCellA2!A166="","",InsertDataAtCellA2!A166)</f>
        <v/>
      </c>
      <c r="B166" s="33" t="str">
        <f>IF(InsertDataAtCellA2!B166="","",InsertDataAtCellA2!B166)</f>
        <v/>
      </c>
      <c r="C166" s="33" t="str">
        <f>IF(InsertDataAtCellA2!C166="","",InsertDataAtCellA2!C166)</f>
        <v/>
      </c>
      <c r="D166" s="33" t="str">
        <f>IF(InsertDataAtCellA2!D166="","",InsertDataAtCellA2!D166)</f>
        <v/>
      </c>
      <c r="E166" s="33" t="str">
        <f>IF(InsertDataAtCellA2!E166="","",InsertDataAtCellA2!E166)</f>
        <v/>
      </c>
      <c r="F166" s="33" t="str">
        <f>IF(InsertDataAtCellA2!$W166="REAC",InsertDataAtCellA2!W166,(IF(InsertDataAtCellA2!$F166="REAC",InsertDataAtCellA2!F166,"")))</f>
        <v/>
      </c>
      <c r="G166" s="33" t="str">
        <f>IF(InsertDataAtCellA2!$W166="REAC",InsertDataAtCellA2!X166,(IF(InsertDataAtCellA2!$F166="REAC",InsertDataAtCellA2!G166,"")))</f>
        <v/>
      </c>
      <c r="H166" s="33" t="str">
        <f>IF(InsertDataAtCellA2!$W166="REAC",InsertDataAtCellA2!Y166,(IF(InsertDataAtCellA2!$F166="REAC",InsertDataAtCellA2!H166,"")))</f>
        <v/>
      </c>
      <c r="I166" s="33" t="str">
        <f>IF(InsertDataAtCellA2!$W166="REAC",InsertDataAtCellA2!Z166,(IF(InsertDataAtCellA2!$F166="REAC",InsertDataAtCellA2!I166,"")))</f>
        <v/>
      </c>
      <c r="J166" s="33" t="str">
        <f>IF(InsertDataAtCellA2!K166="","",InsertDataAtCellA2!K166)</f>
        <v/>
      </c>
      <c r="K166" s="33" t="str">
        <f>IF(InsertDataAtCellA2!L166="","",InsertDataAtCellA2!L166)</f>
        <v/>
      </c>
      <c r="L166" s="33" t="str">
        <f>IF(InsertDataAtCellA2!M166="","",InsertDataAtCellA2!M166)</f>
        <v/>
      </c>
      <c r="M166" s="33" t="str">
        <f>IF(InsertDataAtCellA2!N166="","",InsertDataAtCellA2!N166)</f>
        <v/>
      </c>
      <c r="N166" s="33" t="str">
        <f>IF(InsertDataAtCellA2!O166="","",InsertDataAtCellA2!O166)</f>
        <v/>
      </c>
      <c r="O166" s="33" t="str">
        <f>IF(InsertDataAtCellA2!P166="","",InsertDataAtCellA2!P166)</f>
        <v/>
      </c>
      <c r="P166" s="33" t="str">
        <f>IF(InsertDataAtCellA2!Q166="","",InsertDataAtCellA2!Q166)</f>
        <v/>
      </c>
      <c r="Q166" s="33" t="str">
        <f>IF(InsertDataAtCellA2!R166="","",InsertDataAtCellA2!R166)</f>
        <v/>
      </c>
      <c r="R166" s="33" t="str">
        <f>IF(InsertDataAtCellA2!S166="","",InsertDataAtCellA2!S166)</f>
        <v/>
      </c>
      <c r="S166" s="33" t="str">
        <f>IF(InsertDataAtCellA2!T166="","",InsertDataAtCellA2!T166)</f>
        <v/>
      </c>
      <c r="T166" s="33" t="str">
        <f>IF(InsertDataAtCellA2!U166="","",InsertDataAtCellA2!U166)</f>
        <v/>
      </c>
      <c r="U166" s="33" t="str">
        <f>IF(InsertDataAtCellA2!V166="","",InsertDataAtCellA2!V166)</f>
        <v/>
      </c>
      <c r="V166" s="33" t="str">
        <f>IF(InsertDataAtCellA2!W166="","",InsertDataAtCellA2!W166)</f>
        <v/>
      </c>
      <c r="W166" s="33" t="str">
        <f>IF(InsertDataAtCellA2!X166="","",InsertDataAtCellA2!X166)</f>
        <v/>
      </c>
      <c r="X166" s="33" t="str">
        <f>IF(InsertDataAtCellA2!Y166="","",InsertDataAtCellA2!Y166)</f>
        <v/>
      </c>
      <c r="Y166" s="33" t="str">
        <f>IF(InsertDataAtCellA2!Z166="","",InsertDataAtCellA2!Z166)</f>
        <v/>
      </c>
      <c r="Z166" s="33" t="str">
        <f>IF(InsertDataAtCellA2!AA166="","",InsertDataAtCellA2!AA166)</f>
        <v/>
      </c>
      <c r="AA166" s="33" t="str">
        <f>IF(InsertDataAtCellA2!AB166="","",InsertDataAtCellA2!AB166)</f>
        <v/>
      </c>
      <c r="AB166" s="33" t="str">
        <f>IF(InsertDataAtCellA2!AC166="","",InsertDataAtCellA2!AC166)</f>
        <v/>
      </c>
      <c r="AC166" s="33" t="str">
        <f>IF(InsertDataAtCellA2!AD166="","",InsertDataAtCellA2!AD166)</f>
        <v/>
      </c>
      <c r="AD166" s="33" t="str">
        <f>IF(InsertDataAtCellA2!AE166="","",InsertDataAtCellA2!AE166)</f>
        <v/>
      </c>
      <c r="AE166" s="33" t="str">
        <f>IF(InsertDataAtCellA2!AF166="","",InsertDataAtCellA2!AF166)</f>
        <v/>
      </c>
      <c r="AF166" s="33" t="str">
        <f>IF(InsertDataAtCellA2!AG166="","",InsertDataAtCellA2!AG166)</f>
        <v/>
      </c>
    </row>
    <row r="167" spans="1:32" x14ac:dyDescent="0.35">
      <c r="A167" s="10" t="str">
        <f>IF(InsertDataAtCellA2!A167="","",InsertDataAtCellA2!A167)</f>
        <v/>
      </c>
      <c r="B167" s="10" t="str">
        <f>IF(InsertDataAtCellA2!B167="","",InsertDataAtCellA2!B167)</f>
        <v/>
      </c>
      <c r="C167" s="10" t="str">
        <f>IF(InsertDataAtCellA2!C167="","",InsertDataAtCellA2!C167)</f>
        <v/>
      </c>
      <c r="D167" s="10" t="str">
        <f>IF(InsertDataAtCellA2!D167="","",InsertDataAtCellA2!D167)</f>
        <v/>
      </c>
      <c r="E167" s="10" t="str">
        <f>IF(InsertDataAtCellA2!E167="","",InsertDataAtCellA2!E167)</f>
        <v/>
      </c>
      <c r="F167" s="10" t="str">
        <f>IF(InsertDataAtCellA2!$W167="REAC",InsertDataAtCellA2!W167,(IF(InsertDataAtCellA2!$F167="REAC",InsertDataAtCellA2!F167,"")))</f>
        <v/>
      </c>
      <c r="G167" s="10" t="str">
        <f>IF(InsertDataAtCellA2!$W167="REAC",InsertDataAtCellA2!X167,(IF(InsertDataAtCellA2!$F167="REAC",InsertDataAtCellA2!G167,"")))</f>
        <v/>
      </c>
      <c r="H167" s="10" t="str">
        <f>IF(InsertDataAtCellA2!$W167="REAC",InsertDataAtCellA2!Y167,(IF(InsertDataAtCellA2!$F167="REAC",InsertDataAtCellA2!H167,"")))</f>
        <v/>
      </c>
      <c r="I167" s="10" t="str">
        <f>IF(InsertDataAtCellA2!$W167="REAC",InsertDataAtCellA2!Z167,(IF(InsertDataAtCellA2!$F167="REAC",InsertDataAtCellA2!I167,"")))</f>
        <v/>
      </c>
      <c r="J167" s="10" t="str">
        <f>IF(InsertDataAtCellA2!K167="","",InsertDataAtCellA2!K167)</f>
        <v/>
      </c>
      <c r="K167" s="10" t="str">
        <f>IF(InsertDataAtCellA2!L167="","",InsertDataAtCellA2!L167)</f>
        <v/>
      </c>
      <c r="L167" s="10" t="str">
        <f>IF(InsertDataAtCellA2!M167="","",InsertDataAtCellA2!M167)</f>
        <v/>
      </c>
      <c r="M167" s="10" t="str">
        <f>IF(InsertDataAtCellA2!N167="","",InsertDataAtCellA2!N167)</f>
        <v/>
      </c>
      <c r="N167" s="10" t="str">
        <f>IF(InsertDataAtCellA2!O167="","",InsertDataAtCellA2!O167)</f>
        <v/>
      </c>
      <c r="O167" s="10" t="str">
        <f>IF(InsertDataAtCellA2!P167="","",InsertDataAtCellA2!P167)</f>
        <v/>
      </c>
      <c r="P167" s="10" t="str">
        <f>IF(InsertDataAtCellA2!Q167="","",InsertDataAtCellA2!Q167)</f>
        <v/>
      </c>
      <c r="Q167" s="10" t="str">
        <f>IF(InsertDataAtCellA2!R167="","",InsertDataAtCellA2!R167)</f>
        <v/>
      </c>
      <c r="R167" s="10" t="str">
        <f>IF(InsertDataAtCellA2!S167="","",InsertDataAtCellA2!S167)</f>
        <v/>
      </c>
      <c r="S167" s="10" t="str">
        <f>IF(InsertDataAtCellA2!T167="","",InsertDataAtCellA2!T167)</f>
        <v/>
      </c>
      <c r="T167" s="10" t="str">
        <f>IF(InsertDataAtCellA2!U167="","",InsertDataAtCellA2!U167)</f>
        <v/>
      </c>
      <c r="U167" s="10" t="str">
        <f>IF(InsertDataAtCellA2!V167="","",InsertDataAtCellA2!V167)</f>
        <v/>
      </c>
      <c r="V167" s="10" t="str">
        <f>IF(InsertDataAtCellA2!W167="","",InsertDataAtCellA2!W167)</f>
        <v/>
      </c>
      <c r="W167" s="10" t="str">
        <f>IF(InsertDataAtCellA2!X167="","",InsertDataAtCellA2!X167)</f>
        <v/>
      </c>
      <c r="X167" s="10" t="str">
        <f>IF(InsertDataAtCellA2!Y167="","",InsertDataAtCellA2!Y167)</f>
        <v/>
      </c>
      <c r="Y167" s="10" t="str">
        <f>IF(InsertDataAtCellA2!Z167="","",InsertDataAtCellA2!Z167)</f>
        <v/>
      </c>
      <c r="Z167" s="10" t="str">
        <f>IF(InsertDataAtCellA2!AA167="","",InsertDataAtCellA2!AA167)</f>
        <v/>
      </c>
      <c r="AA167" s="10" t="str">
        <f>IF(InsertDataAtCellA2!AB167="","",InsertDataAtCellA2!AB167)</f>
        <v/>
      </c>
      <c r="AB167" s="10" t="str">
        <f>IF(InsertDataAtCellA2!AC167="","",InsertDataAtCellA2!AC167)</f>
        <v/>
      </c>
      <c r="AC167" s="10" t="str">
        <f>IF(InsertDataAtCellA2!AD167="","",InsertDataAtCellA2!AD167)</f>
        <v/>
      </c>
      <c r="AD167" s="10" t="str">
        <f>IF(InsertDataAtCellA2!AE167="","",InsertDataAtCellA2!AE167)</f>
        <v/>
      </c>
      <c r="AE167" s="10" t="str">
        <f>IF(InsertDataAtCellA2!AF167="","",InsertDataAtCellA2!AF167)</f>
        <v/>
      </c>
      <c r="AF167" s="10" t="str">
        <f>IF(InsertDataAtCellA2!AG167="","",InsertDataAtCellA2!AG167)</f>
        <v/>
      </c>
    </row>
    <row r="168" spans="1:32" x14ac:dyDescent="0.35">
      <c r="A168" s="33" t="str">
        <f>IF(InsertDataAtCellA2!A168="","",InsertDataAtCellA2!A168)</f>
        <v/>
      </c>
      <c r="B168" s="33" t="str">
        <f>IF(InsertDataAtCellA2!B168="","",InsertDataAtCellA2!B168)</f>
        <v/>
      </c>
      <c r="C168" s="33" t="str">
        <f>IF(InsertDataAtCellA2!C168="","",InsertDataAtCellA2!C168)</f>
        <v/>
      </c>
      <c r="D168" s="33" t="str">
        <f>IF(InsertDataAtCellA2!D168="","",InsertDataAtCellA2!D168)</f>
        <v/>
      </c>
      <c r="E168" s="33" t="str">
        <f>IF(InsertDataAtCellA2!E168="","",InsertDataAtCellA2!E168)</f>
        <v/>
      </c>
      <c r="F168" s="33" t="str">
        <f>IF(InsertDataAtCellA2!$W168="REAC",InsertDataAtCellA2!W168,(IF(InsertDataAtCellA2!$F168="REAC",InsertDataAtCellA2!F168,"")))</f>
        <v/>
      </c>
      <c r="G168" s="33" t="str">
        <f>IF(InsertDataAtCellA2!$W168="REAC",InsertDataAtCellA2!X168,(IF(InsertDataAtCellA2!$F168="REAC",InsertDataAtCellA2!G168,"")))</f>
        <v/>
      </c>
      <c r="H168" s="33" t="str">
        <f>IF(InsertDataAtCellA2!$W168="REAC",InsertDataAtCellA2!Y168,(IF(InsertDataAtCellA2!$F168="REAC",InsertDataAtCellA2!H168,"")))</f>
        <v/>
      </c>
      <c r="I168" s="33" t="str">
        <f>IF(InsertDataAtCellA2!$W168="REAC",InsertDataAtCellA2!Z168,(IF(InsertDataAtCellA2!$F168="REAC",InsertDataAtCellA2!I168,"")))</f>
        <v/>
      </c>
      <c r="J168" s="33" t="str">
        <f>IF(InsertDataAtCellA2!K168="","",InsertDataAtCellA2!K168)</f>
        <v/>
      </c>
      <c r="K168" s="33" t="str">
        <f>IF(InsertDataAtCellA2!L168="","",InsertDataAtCellA2!L168)</f>
        <v/>
      </c>
      <c r="L168" s="33" t="str">
        <f>IF(InsertDataAtCellA2!M168="","",InsertDataAtCellA2!M168)</f>
        <v/>
      </c>
      <c r="M168" s="33" t="str">
        <f>IF(InsertDataAtCellA2!N168="","",InsertDataAtCellA2!N168)</f>
        <v/>
      </c>
      <c r="N168" s="33" t="str">
        <f>IF(InsertDataAtCellA2!O168="","",InsertDataAtCellA2!O168)</f>
        <v/>
      </c>
      <c r="O168" s="33" t="str">
        <f>IF(InsertDataAtCellA2!P168="","",InsertDataAtCellA2!P168)</f>
        <v/>
      </c>
      <c r="P168" s="33" t="str">
        <f>IF(InsertDataAtCellA2!Q168="","",InsertDataAtCellA2!Q168)</f>
        <v/>
      </c>
      <c r="Q168" s="33" t="str">
        <f>IF(InsertDataAtCellA2!R168="","",InsertDataAtCellA2!R168)</f>
        <v/>
      </c>
      <c r="R168" s="33" t="str">
        <f>IF(InsertDataAtCellA2!S168="","",InsertDataAtCellA2!S168)</f>
        <v/>
      </c>
      <c r="S168" s="33" t="str">
        <f>IF(InsertDataAtCellA2!T168="","",InsertDataAtCellA2!T168)</f>
        <v/>
      </c>
      <c r="T168" s="33" t="str">
        <f>IF(InsertDataAtCellA2!U168="","",InsertDataAtCellA2!U168)</f>
        <v/>
      </c>
      <c r="U168" s="33" t="str">
        <f>IF(InsertDataAtCellA2!V168="","",InsertDataAtCellA2!V168)</f>
        <v/>
      </c>
      <c r="V168" s="33" t="str">
        <f>IF(InsertDataAtCellA2!W168="","",InsertDataAtCellA2!W168)</f>
        <v/>
      </c>
      <c r="W168" s="33" t="str">
        <f>IF(InsertDataAtCellA2!X168="","",InsertDataAtCellA2!X168)</f>
        <v/>
      </c>
      <c r="X168" s="33" t="str">
        <f>IF(InsertDataAtCellA2!Y168="","",InsertDataAtCellA2!Y168)</f>
        <v/>
      </c>
      <c r="Y168" s="33" t="str">
        <f>IF(InsertDataAtCellA2!Z168="","",InsertDataAtCellA2!Z168)</f>
        <v/>
      </c>
      <c r="Z168" s="33" t="str">
        <f>IF(InsertDataAtCellA2!AA168="","",InsertDataAtCellA2!AA168)</f>
        <v/>
      </c>
      <c r="AA168" s="33" t="str">
        <f>IF(InsertDataAtCellA2!AB168="","",InsertDataAtCellA2!AB168)</f>
        <v/>
      </c>
      <c r="AB168" s="33" t="str">
        <f>IF(InsertDataAtCellA2!AC168="","",InsertDataAtCellA2!AC168)</f>
        <v/>
      </c>
      <c r="AC168" s="33" t="str">
        <f>IF(InsertDataAtCellA2!AD168="","",InsertDataAtCellA2!AD168)</f>
        <v/>
      </c>
      <c r="AD168" s="33" t="str">
        <f>IF(InsertDataAtCellA2!AE168="","",InsertDataAtCellA2!AE168)</f>
        <v/>
      </c>
      <c r="AE168" s="33" t="str">
        <f>IF(InsertDataAtCellA2!AF168="","",InsertDataAtCellA2!AF168)</f>
        <v/>
      </c>
      <c r="AF168" s="33" t="str">
        <f>IF(InsertDataAtCellA2!AG168="","",InsertDataAtCellA2!AG168)</f>
        <v/>
      </c>
    </row>
    <row r="169" spans="1:32" x14ac:dyDescent="0.35">
      <c r="A169" s="10" t="str">
        <f>IF(InsertDataAtCellA2!A169="","",InsertDataAtCellA2!A169)</f>
        <v/>
      </c>
      <c r="B169" s="10" t="str">
        <f>IF(InsertDataAtCellA2!B169="","",InsertDataAtCellA2!B169)</f>
        <v/>
      </c>
      <c r="C169" s="10" t="str">
        <f>IF(InsertDataAtCellA2!C169="","",InsertDataAtCellA2!C169)</f>
        <v/>
      </c>
      <c r="D169" s="10" t="str">
        <f>IF(InsertDataAtCellA2!D169="","",InsertDataAtCellA2!D169)</f>
        <v/>
      </c>
      <c r="E169" s="10" t="str">
        <f>IF(InsertDataAtCellA2!E169="","",InsertDataAtCellA2!E169)</f>
        <v/>
      </c>
      <c r="F169" s="10" t="str">
        <f>IF(InsertDataAtCellA2!$W169="REAC",InsertDataAtCellA2!W169,(IF(InsertDataAtCellA2!$F169="REAC",InsertDataAtCellA2!F169,"")))</f>
        <v/>
      </c>
      <c r="G169" s="10" t="str">
        <f>IF(InsertDataAtCellA2!$W169="REAC",InsertDataAtCellA2!X169,(IF(InsertDataAtCellA2!$F169="REAC",InsertDataAtCellA2!G169,"")))</f>
        <v/>
      </c>
      <c r="H169" s="10" t="str">
        <f>IF(InsertDataAtCellA2!$W169="REAC",InsertDataAtCellA2!Y169,(IF(InsertDataAtCellA2!$F169="REAC",InsertDataAtCellA2!H169,"")))</f>
        <v/>
      </c>
      <c r="I169" s="10" t="str">
        <f>IF(InsertDataAtCellA2!$W169="REAC",InsertDataAtCellA2!Z169,(IF(InsertDataAtCellA2!$F169="REAC",InsertDataAtCellA2!I169,"")))</f>
        <v/>
      </c>
      <c r="J169" s="10" t="str">
        <f>IF(InsertDataAtCellA2!K169="","",InsertDataAtCellA2!K169)</f>
        <v/>
      </c>
      <c r="K169" s="10" t="str">
        <f>IF(InsertDataAtCellA2!L169="","",InsertDataAtCellA2!L169)</f>
        <v/>
      </c>
      <c r="L169" s="10" t="str">
        <f>IF(InsertDataAtCellA2!M169="","",InsertDataAtCellA2!M169)</f>
        <v/>
      </c>
      <c r="M169" s="10" t="str">
        <f>IF(InsertDataAtCellA2!N169="","",InsertDataAtCellA2!N169)</f>
        <v/>
      </c>
      <c r="N169" s="10" t="str">
        <f>IF(InsertDataAtCellA2!O169="","",InsertDataAtCellA2!O169)</f>
        <v/>
      </c>
      <c r="O169" s="10" t="str">
        <f>IF(InsertDataAtCellA2!P169="","",InsertDataAtCellA2!P169)</f>
        <v/>
      </c>
      <c r="P169" s="10" t="str">
        <f>IF(InsertDataAtCellA2!Q169="","",InsertDataAtCellA2!Q169)</f>
        <v/>
      </c>
      <c r="Q169" s="10" t="str">
        <f>IF(InsertDataAtCellA2!R169="","",InsertDataAtCellA2!R169)</f>
        <v/>
      </c>
      <c r="R169" s="10" t="str">
        <f>IF(InsertDataAtCellA2!S169="","",InsertDataAtCellA2!S169)</f>
        <v/>
      </c>
      <c r="S169" s="10" t="str">
        <f>IF(InsertDataAtCellA2!T169="","",InsertDataAtCellA2!T169)</f>
        <v/>
      </c>
      <c r="T169" s="10" t="str">
        <f>IF(InsertDataAtCellA2!U169="","",InsertDataAtCellA2!U169)</f>
        <v/>
      </c>
      <c r="U169" s="10" t="str">
        <f>IF(InsertDataAtCellA2!V169="","",InsertDataAtCellA2!V169)</f>
        <v/>
      </c>
      <c r="V169" s="10" t="str">
        <f>IF(InsertDataAtCellA2!W169="","",InsertDataAtCellA2!W169)</f>
        <v/>
      </c>
      <c r="W169" s="10" t="str">
        <f>IF(InsertDataAtCellA2!X169="","",InsertDataAtCellA2!X169)</f>
        <v/>
      </c>
      <c r="X169" s="10" t="str">
        <f>IF(InsertDataAtCellA2!Y169="","",InsertDataAtCellA2!Y169)</f>
        <v/>
      </c>
      <c r="Y169" s="10" t="str">
        <f>IF(InsertDataAtCellA2!Z169="","",InsertDataAtCellA2!Z169)</f>
        <v/>
      </c>
      <c r="Z169" s="10" t="str">
        <f>IF(InsertDataAtCellA2!AA169="","",InsertDataAtCellA2!AA169)</f>
        <v/>
      </c>
      <c r="AA169" s="10" t="str">
        <f>IF(InsertDataAtCellA2!AB169="","",InsertDataAtCellA2!AB169)</f>
        <v/>
      </c>
      <c r="AB169" s="10" t="str">
        <f>IF(InsertDataAtCellA2!AC169="","",InsertDataAtCellA2!AC169)</f>
        <v/>
      </c>
      <c r="AC169" s="10" t="str">
        <f>IF(InsertDataAtCellA2!AD169="","",InsertDataAtCellA2!AD169)</f>
        <v/>
      </c>
      <c r="AD169" s="10" t="str">
        <f>IF(InsertDataAtCellA2!AE169="","",InsertDataAtCellA2!AE169)</f>
        <v/>
      </c>
      <c r="AE169" s="10" t="str">
        <f>IF(InsertDataAtCellA2!AF169="","",InsertDataAtCellA2!AF169)</f>
        <v/>
      </c>
      <c r="AF169" s="10" t="str">
        <f>IF(InsertDataAtCellA2!AG169="","",InsertDataAtCellA2!AG169)</f>
        <v/>
      </c>
    </row>
    <row r="170" spans="1:32" x14ac:dyDescent="0.35">
      <c r="A170" s="33" t="str">
        <f>IF(InsertDataAtCellA2!A170="","",InsertDataAtCellA2!A170)</f>
        <v/>
      </c>
      <c r="B170" s="33" t="str">
        <f>IF(InsertDataAtCellA2!B170="","",InsertDataAtCellA2!B170)</f>
        <v/>
      </c>
      <c r="C170" s="33" t="str">
        <f>IF(InsertDataAtCellA2!C170="","",InsertDataAtCellA2!C170)</f>
        <v/>
      </c>
      <c r="D170" s="33" t="str">
        <f>IF(InsertDataAtCellA2!D170="","",InsertDataAtCellA2!D170)</f>
        <v/>
      </c>
      <c r="E170" s="33" t="str">
        <f>IF(InsertDataAtCellA2!E170="","",InsertDataAtCellA2!E170)</f>
        <v/>
      </c>
      <c r="F170" s="33" t="str">
        <f>IF(InsertDataAtCellA2!$W170="REAC",InsertDataAtCellA2!W170,(IF(InsertDataAtCellA2!$F170="REAC",InsertDataAtCellA2!F170,"")))</f>
        <v/>
      </c>
      <c r="G170" s="33" t="str">
        <f>IF(InsertDataAtCellA2!$W170="REAC",InsertDataAtCellA2!X170,(IF(InsertDataAtCellA2!$F170="REAC",InsertDataAtCellA2!G170,"")))</f>
        <v/>
      </c>
      <c r="H170" s="33" t="str">
        <f>IF(InsertDataAtCellA2!$W170="REAC",InsertDataAtCellA2!Y170,(IF(InsertDataAtCellA2!$F170="REAC",InsertDataAtCellA2!H170,"")))</f>
        <v/>
      </c>
      <c r="I170" s="33" t="str">
        <f>IF(InsertDataAtCellA2!$W170="REAC",InsertDataAtCellA2!Z170,(IF(InsertDataAtCellA2!$F170="REAC",InsertDataAtCellA2!I170,"")))</f>
        <v/>
      </c>
      <c r="J170" s="33" t="str">
        <f>IF(InsertDataAtCellA2!K170="","",InsertDataAtCellA2!K170)</f>
        <v/>
      </c>
      <c r="K170" s="33" t="str">
        <f>IF(InsertDataAtCellA2!L170="","",InsertDataAtCellA2!L170)</f>
        <v/>
      </c>
      <c r="L170" s="33" t="str">
        <f>IF(InsertDataAtCellA2!M170="","",InsertDataAtCellA2!M170)</f>
        <v/>
      </c>
      <c r="M170" s="33" t="str">
        <f>IF(InsertDataAtCellA2!N170="","",InsertDataAtCellA2!N170)</f>
        <v/>
      </c>
      <c r="N170" s="33" t="str">
        <f>IF(InsertDataAtCellA2!O170="","",InsertDataAtCellA2!O170)</f>
        <v/>
      </c>
      <c r="O170" s="33" t="str">
        <f>IF(InsertDataAtCellA2!P170="","",InsertDataAtCellA2!P170)</f>
        <v/>
      </c>
      <c r="P170" s="33" t="str">
        <f>IF(InsertDataAtCellA2!Q170="","",InsertDataAtCellA2!Q170)</f>
        <v/>
      </c>
      <c r="Q170" s="33" t="str">
        <f>IF(InsertDataAtCellA2!R170="","",InsertDataAtCellA2!R170)</f>
        <v/>
      </c>
      <c r="R170" s="33" t="str">
        <f>IF(InsertDataAtCellA2!S170="","",InsertDataAtCellA2!S170)</f>
        <v/>
      </c>
      <c r="S170" s="33" t="str">
        <f>IF(InsertDataAtCellA2!T170="","",InsertDataAtCellA2!T170)</f>
        <v/>
      </c>
      <c r="T170" s="33" t="str">
        <f>IF(InsertDataAtCellA2!U170="","",InsertDataAtCellA2!U170)</f>
        <v/>
      </c>
      <c r="U170" s="33" t="str">
        <f>IF(InsertDataAtCellA2!V170="","",InsertDataAtCellA2!V170)</f>
        <v/>
      </c>
      <c r="V170" s="33" t="str">
        <f>IF(InsertDataAtCellA2!W170="","",InsertDataAtCellA2!W170)</f>
        <v/>
      </c>
      <c r="W170" s="33" t="str">
        <f>IF(InsertDataAtCellA2!X170="","",InsertDataAtCellA2!X170)</f>
        <v/>
      </c>
      <c r="X170" s="33" t="str">
        <f>IF(InsertDataAtCellA2!Y170="","",InsertDataAtCellA2!Y170)</f>
        <v/>
      </c>
      <c r="Y170" s="33" t="str">
        <f>IF(InsertDataAtCellA2!Z170="","",InsertDataAtCellA2!Z170)</f>
        <v/>
      </c>
      <c r="Z170" s="33" t="str">
        <f>IF(InsertDataAtCellA2!AA170="","",InsertDataAtCellA2!AA170)</f>
        <v/>
      </c>
      <c r="AA170" s="33" t="str">
        <f>IF(InsertDataAtCellA2!AB170="","",InsertDataAtCellA2!AB170)</f>
        <v/>
      </c>
      <c r="AB170" s="33" t="str">
        <f>IF(InsertDataAtCellA2!AC170="","",InsertDataAtCellA2!AC170)</f>
        <v/>
      </c>
      <c r="AC170" s="33" t="str">
        <f>IF(InsertDataAtCellA2!AD170="","",InsertDataAtCellA2!AD170)</f>
        <v/>
      </c>
      <c r="AD170" s="33" t="str">
        <f>IF(InsertDataAtCellA2!AE170="","",InsertDataAtCellA2!AE170)</f>
        <v/>
      </c>
      <c r="AE170" s="33" t="str">
        <f>IF(InsertDataAtCellA2!AF170="","",InsertDataAtCellA2!AF170)</f>
        <v/>
      </c>
      <c r="AF170" s="33" t="str">
        <f>IF(InsertDataAtCellA2!AG170="","",InsertDataAtCellA2!AG170)</f>
        <v/>
      </c>
    </row>
    <row r="171" spans="1:32" x14ac:dyDescent="0.35">
      <c r="A171" s="10" t="str">
        <f>IF(InsertDataAtCellA2!A171="","",InsertDataAtCellA2!A171)</f>
        <v/>
      </c>
      <c r="B171" s="10" t="str">
        <f>IF(InsertDataAtCellA2!B171="","",InsertDataAtCellA2!B171)</f>
        <v/>
      </c>
      <c r="C171" s="10" t="str">
        <f>IF(InsertDataAtCellA2!C171="","",InsertDataAtCellA2!C171)</f>
        <v/>
      </c>
      <c r="D171" s="10" t="str">
        <f>IF(InsertDataAtCellA2!D171="","",InsertDataAtCellA2!D171)</f>
        <v/>
      </c>
      <c r="E171" s="10" t="str">
        <f>IF(InsertDataAtCellA2!E171="","",InsertDataAtCellA2!E171)</f>
        <v/>
      </c>
      <c r="F171" s="10" t="str">
        <f>IF(InsertDataAtCellA2!$W171="REAC",InsertDataAtCellA2!W171,(IF(InsertDataAtCellA2!$F171="REAC",InsertDataAtCellA2!F171,"")))</f>
        <v/>
      </c>
      <c r="G171" s="10" t="str">
        <f>IF(InsertDataAtCellA2!$W171="REAC",InsertDataAtCellA2!X171,(IF(InsertDataAtCellA2!$F171="REAC",InsertDataAtCellA2!G171,"")))</f>
        <v/>
      </c>
      <c r="H171" s="10" t="str">
        <f>IF(InsertDataAtCellA2!$W171="REAC",InsertDataAtCellA2!Y171,(IF(InsertDataAtCellA2!$F171="REAC",InsertDataAtCellA2!H171,"")))</f>
        <v/>
      </c>
      <c r="I171" s="10" t="str">
        <f>IF(InsertDataAtCellA2!$W171="REAC",InsertDataAtCellA2!Z171,(IF(InsertDataAtCellA2!$F171="REAC",InsertDataAtCellA2!I171,"")))</f>
        <v/>
      </c>
      <c r="J171" s="10" t="str">
        <f>IF(InsertDataAtCellA2!K171="","",InsertDataAtCellA2!K171)</f>
        <v/>
      </c>
      <c r="K171" s="10" t="str">
        <f>IF(InsertDataAtCellA2!L171="","",InsertDataAtCellA2!L171)</f>
        <v/>
      </c>
      <c r="L171" s="10" t="str">
        <f>IF(InsertDataAtCellA2!M171="","",InsertDataAtCellA2!M171)</f>
        <v/>
      </c>
      <c r="M171" s="10" t="str">
        <f>IF(InsertDataAtCellA2!N171="","",InsertDataAtCellA2!N171)</f>
        <v/>
      </c>
      <c r="N171" s="10" t="str">
        <f>IF(InsertDataAtCellA2!O171="","",InsertDataAtCellA2!O171)</f>
        <v/>
      </c>
      <c r="O171" s="10" t="str">
        <f>IF(InsertDataAtCellA2!P171="","",InsertDataAtCellA2!P171)</f>
        <v/>
      </c>
      <c r="P171" s="10" t="str">
        <f>IF(InsertDataAtCellA2!Q171="","",InsertDataAtCellA2!Q171)</f>
        <v/>
      </c>
      <c r="Q171" s="10" t="str">
        <f>IF(InsertDataAtCellA2!R171="","",InsertDataAtCellA2!R171)</f>
        <v/>
      </c>
      <c r="R171" s="10" t="str">
        <f>IF(InsertDataAtCellA2!S171="","",InsertDataAtCellA2!S171)</f>
        <v/>
      </c>
      <c r="S171" s="10" t="str">
        <f>IF(InsertDataAtCellA2!T171="","",InsertDataAtCellA2!T171)</f>
        <v/>
      </c>
      <c r="T171" s="10" t="str">
        <f>IF(InsertDataAtCellA2!U171="","",InsertDataAtCellA2!U171)</f>
        <v/>
      </c>
      <c r="U171" s="10" t="str">
        <f>IF(InsertDataAtCellA2!V171="","",InsertDataAtCellA2!V171)</f>
        <v/>
      </c>
      <c r="V171" s="10" t="str">
        <f>IF(InsertDataAtCellA2!W171="","",InsertDataAtCellA2!W171)</f>
        <v/>
      </c>
      <c r="W171" s="10" t="str">
        <f>IF(InsertDataAtCellA2!X171="","",InsertDataAtCellA2!X171)</f>
        <v/>
      </c>
      <c r="X171" s="10" t="str">
        <f>IF(InsertDataAtCellA2!Y171="","",InsertDataAtCellA2!Y171)</f>
        <v/>
      </c>
      <c r="Y171" s="10" t="str">
        <f>IF(InsertDataAtCellA2!Z171="","",InsertDataAtCellA2!Z171)</f>
        <v/>
      </c>
      <c r="Z171" s="10" t="str">
        <f>IF(InsertDataAtCellA2!AA171="","",InsertDataAtCellA2!AA171)</f>
        <v/>
      </c>
      <c r="AA171" s="10" t="str">
        <f>IF(InsertDataAtCellA2!AB171="","",InsertDataAtCellA2!AB171)</f>
        <v/>
      </c>
      <c r="AB171" s="10" t="str">
        <f>IF(InsertDataAtCellA2!AC171="","",InsertDataAtCellA2!AC171)</f>
        <v/>
      </c>
      <c r="AC171" s="10" t="str">
        <f>IF(InsertDataAtCellA2!AD171="","",InsertDataAtCellA2!AD171)</f>
        <v/>
      </c>
      <c r="AD171" s="10" t="str">
        <f>IF(InsertDataAtCellA2!AE171="","",InsertDataAtCellA2!AE171)</f>
        <v/>
      </c>
      <c r="AE171" s="10" t="str">
        <f>IF(InsertDataAtCellA2!AF171="","",InsertDataAtCellA2!AF171)</f>
        <v/>
      </c>
      <c r="AF171" s="10" t="str">
        <f>IF(InsertDataAtCellA2!AG171="","",InsertDataAtCellA2!AG171)</f>
        <v/>
      </c>
    </row>
    <row r="172" spans="1:32" x14ac:dyDescent="0.35">
      <c r="A172" s="33" t="str">
        <f>IF(InsertDataAtCellA2!A172="","",InsertDataAtCellA2!A172)</f>
        <v/>
      </c>
      <c r="B172" s="33" t="str">
        <f>IF(InsertDataAtCellA2!B172="","",InsertDataAtCellA2!B172)</f>
        <v/>
      </c>
      <c r="C172" s="33" t="str">
        <f>IF(InsertDataAtCellA2!C172="","",InsertDataAtCellA2!C172)</f>
        <v/>
      </c>
      <c r="D172" s="33" t="str">
        <f>IF(InsertDataAtCellA2!D172="","",InsertDataAtCellA2!D172)</f>
        <v/>
      </c>
      <c r="E172" s="33" t="str">
        <f>IF(InsertDataAtCellA2!E172="","",InsertDataAtCellA2!E172)</f>
        <v/>
      </c>
      <c r="F172" s="33" t="str">
        <f>IF(InsertDataAtCellA2!$W172="REAC",InsertDataAtCellA2!W172,(IF(InsertDataAtCellA2!$F172="REAC",InsertDataAtCellA2!F172,"")))</f>
        <v/>
      </c>
      <c r="G172" s="33" t="str">
        <f>IF(InsertDataAtCellA2!$W172="REAC",InsertDataAtCellA2!X172,(IF(InsertDataAtCellA2!$F172="REAC",InsertDataAtCellA2!G172,"")))</f>
        <v/>
      </c>
      <c r="H172" s="33" t="str">
        <f>IF(InsertDataAtCellA2!$W172="REAC",InsertDataAtCellA2!Y172,(IF(InsertDataAtCellA2!$F172="REAC",InsertDataAtCellA2!H172,"")))</f>
        <v/>
      </c>
      <c r="I172" s="33" t="str">
        <f>IF(InsertDataAtCellA2!$W172="REAC",InsertDataAtCellA2!Z172,(IF(InsertDataAtCellA2!$F172="REAC",InsertDataAtCellA2!I172,"")))</f>
        <v/>
      </c>
      <c r="J172" s="33" t="str">
        <f>IF(InsertDataAtCellA2!K172="","",InsertDataAtCellA2!K172)</f>
        <v/>
      </c>
      <c r="K172" s="33" t="str">
        <f>IF(InsertDataAtCellA2!L172="","",InsertDataAtCellA2!L172)</f>
        <v/>
      </c>
      <c r="L172" s="33" t="str">
        <f>IF(InsertDataAtCellA2!M172="","",InsertDataAtCellA2!M172)</f>
        <v/>
      </c>
      <c r="M172" s="33" t="str">
        <f>IF(InsertDataAtCellA2!N172="","",InsertDataAtCellA2!N172)</f>
        <v/>
      </c>
      <c r="N172" s="33" t="str">
        <f>IF(InsertDataAtCellA2!O172="","",InsertDataAtCellA2!O172)</f>
        <v/>
      </c>
      <c r="O172" s="33" t="str">
        <f>IF(InsertDataAtCellA2!P172="","",InsertDataAtCellA2!P172)</f>
        <v/>
      </c>
      <c r="P172" s="33" t="str">
        <f>IF(InsertDataAtCellA2!Q172="","",InsertDataAtCellA2!Q172)</f>
        <v/>
      </c>
      <c r="Q172" s="33" t="str">
        <f>IF(InsertDataAtCellA2!R172="","",InsertDataAtCellA2!R172)</f>
        <v/>
      </c>
      <c r="R172" s="33" t="str">
        <f>IF(InsertDataAtCellA2!S172="","",InsertDataAtCellA2!S172)</f>
        <v/>
      </c>
      <c r="S172" s="33" t="str">
        <f>IF(InsertDataAtCellA2!T172="","",InsertDataAtCellA2!T172)</f>
        <v/>
      </c>
      <c r="T172" s="33" t="str">
        <f>IF(InsertDataAtCellA2!U172="","",InsertDataAtCellA2!U172)</f>
        <v/>
      </c>
      <c r="U172" s="33" t="str">
        <f>IF(InsertDataAtCellA2!V172="","",InsertDataAtCellA2!V172)</f>
        <v/>
      </c>
      <c r="V172" s="33" t="str">
        <f>IF(InsertDataAtCellA2!W172="","",InsertDataAtCellA2!W172)</f>
        <v/>
      </c>
      <c r="W172" s="33" t="str">
        <f>IF(InsertDataAtCellA2!X172="","",InsertDataAtCellA2!X172)</f>
        <v/>
      </c>
      <c r="X172" s="33" t="str">
        <f>IF(InsertDataAtCellA2!Y172="","",InsertDataAtCellA2!Y172)</f>
        <v/>
      </c>
      <c r="Y172" s="33" t="str">
        <f>IF(InsertDataAtCellA2!Z172="","",InsertDataAtCellA2!Z172)</f>
        <v/>
      </c>
      <c r="Z172" s="33" t="str">
        <f>IF(InsertDataAtCellA2!AA172="","",InsertDataAtCellA2!AA172)</f>
        <v/>
      </c>
      <c r="AA172" s="33" t="str">
        <f>IF(InsertDataAtCellA2!AB172="","",InsertDataAtCellA2!AB172)</f>
        <v/>
      </c>
      <c r="AB172" s="33" t="str">
        <f>IF(InsertDataAtCellA2!AC172="","",InsertDataAtCellA2!AC172)</f>
        <v/>
      </c>
      <c r="AC172" s="33" t="str">
        <f>IF(InsertDataAtCellA2!AD172="","",InsertDataAtCellA2!AD172)</f>
        <v/>
      </c>
      <c r="AD172" s="33" t="str">
        <f>IF(InsertDataAtCellA2!AE172="","",InsertDataAtCellA2!AE172)</f>
        <v/>
      </c>
      <c r="AE172" s="33" t="str">
        <f>IF(InsertDataAtCellA2!AF172="","",InsertDataAtCellA2!AF172)</f>
        <v/>
      </c>
      <c r="AF172" s="33" t="str">
        <f>IF(InsertDataAtCellA2!AG172="","",InsertDataAtCellA2!AG172)</f>
        <v/>
      </c>
    </row>
    <row r="173" spans="1:32" x14ac:dyDescent="0.35">
      <c r="A173" s="10" t="str">
        <f>IF(InsertDataAtCellA2!A173="","",InsertDataAtCellA2!A173)</f>
        <v/>
      </c>
      <c r="B173" s="10" t="str">
        <f>IF(InsertDataAtCellA2!B173="","",InsertDataAtCellA2!B173)</f>
        <v/>
      </c>
      <c r="C173" s="10" t="str">
        <f>IF(InsertDataAtCellA2!C173="","",InsertDataAtCellA2!C173)</f>
        <v/>
      </c>
      <c r="D173" s="10" t="str">
        <f>IF(InsertDataAtCellA2!D173="","",InsertDataAtCellA2!D173)</f>
        <v/>
      </c>
      <c r="E173" s="10" t="str">
        <f>IF(InsertDataAtCellA2!E173="","",InsertDataAtCellA2!E173)</f>
        <v/>
      </c>
      <c r="F173" s="10" t="str">
        <f>IF(InsertDataAtCellA2!$W173="REAC",InsertDataAtCellA2!W173,(IF(InsertDataAtCellA2!$F173="REAC",InsertDataAtCellA2!F173,"")))</f>
        <v/>
      </c>
      <c r="G173" s="10" t="str">
        <f>IF(InsertDataAtCellA2!$W173="REAC",InsertDataAtCellA2!X173,(IF(InsertDataAtCellA2!$F173="REAC",InsertDataAtCellA2!G173,"")))</f>
        <v/>
      </c>
      <c r="H173" s="10" t="str">
        <f>IF(InsertDataAtCellA2!$W173="REAC",InsertDataAtCellA2!Y173,(IF(InsertDataAtCellA2!$F173="REAC",InsertDataAtCellA2!H173,"")))</f>
        <v/>
      </c>
      <c r="I173" s="10" t="str">
        <f>IF(InsertDataAtCellA2!$W173="REAC",InsertDataAtCellA2!Z173,(IF(InsertDataAtCellA2!$F173="REAC",InsertDataAtCellA2!I173,"")))</f>
        <v/>
      </c>
      <c r="J173" s="10" t="str">
        <f>IF(InsertDataAtCellA2!K173="","",InsertDataAtCellA2!K173)</f>
        <v/>
      </c>
      <c r="K173" s="10" t="str">
        <f>IF(InsertDataAtCellA2!L173="","",InsertDataAtCellA2!L173)</f>
        <v/>
      </c>
      <c r="L173" s="10" t="str">
        <f>IF(InsertDataAtCellA2!M173="","",InsertDataAtCellA2!M173)</f>
        <v/>
      </c>
      <c r="M173" s="10" t="str">
        <f>IF(InsertDataAtCellA2!N173="","",InsertDataAtCellA2!N173)</f>
        <v/>
      </c>
      <c r="N173" s="10" t="str">
        <f>IF(InsertDataAtCellA2!O173="","",InsertDataAtCellA2!O173)</f>
        <v/>
      </c>
      <c r="O173" s="10" t="str">
        <f>IF(InsertDataAtCellA2!P173="","",InsertDataAtCellA2!P173)</f>
        <v/>
      </c>
      <c r="P173" s="10" t="str">
        <f>IF(InsertDataAtCellA2!Q173="","",InsertDataAtCellA2!Q173)</f>
        <v/>
      </c>
      <c r="Q173" s="10" t="str">
        <f>IF(InsertDataAtCellA2!R173="","",InsertDataAtCellA2!R173)</f>
        <v/>
      </c>
      <c r="R173" s="10" t="str">
        <f>IF(InsertDataAtCellA2!S173="","",InsertDataAtCellA2!S173)</f>
        <v/>
      </c>
      <c r="S173" s="10" t="str">
        <f>IF(InsertDataAtCellA2!T173="","",InsertDataAtCellA2!T173)</f>
        <v/>
      </c>
      <c r="T173" s="10" t="str">
        <f>IF(InsertDataAtCellA2!U173="","",InsertDataAtCellA2!U173)</f>
        <v/>
      </c>
      <c r="U173" s="10" t="str">
        <f>IF(InsertDataAtCellA2!V173="","",InsertDataAtCellA2!V173)</f>
        <v/>
      </c>
      <c r="V173" s="10" t="str">
        <f>IF(InsertDataAtCellA2!W173="","",InsertDataAtCellA2!W173)</f>
        <v/>
      </c>
      <c r="W173" s="10" t="str">
        <f>IF(InsertDataAtCellA2!X173="","",InsertDataAtCellA2!X173)</f>
        <v/>
      </c>
      <c r="X173" s="10" t="str">
        <f>IF(InsertDataAtCellA2!Y173="","",InsertDataAtCellA2!Y173)</f>
        <v/>
      </c>
      <c r="Y173" s="10" t="str">
        <f>IF(InsertDataAtCellA2!Z173="","",InsertDataAtCellA2!Z173)</f>
        <v/>
      </c>
      <c r="Z173" s="10" t="str">
        <f>IF(InsertDataAtCellA2!AA173="","",InsertDataAtCellA2!AA173)</f>
        <v/>
      </c>
      <c r="AA173" s="10" t="str">
        <f>IF(InsertDataAtCellA2!AB173="","",InsertDataAtCellA2!AB173)</f>
        <v/>
      </c>
      <c r="AB173" s="10" t="str">
        <f>IF(InsertDataAtCellA2!AC173="","",InsertDataAtCellA2!AC173)</f>
        <v/>
      </c>
      <c r="AC173" s="10" t="str">
        <f>IF(InsertDataAtCellA2!AD173="","",InsertDataAtCellA2!AD173)</f>
        <v/>
      </c>
      <c r="AD173" s="10" t="str">
        <f>IF(InsertDataAtCellA2!AE173="","",InsertDataAtCellA2!AE173)</f>
        <v/>
      </c>
      <c r="AE173" s="10" t="str">
        <f>IF(InsertDataAtCellA2!AF173="","",InsertDataAtCellA2!AF173)</f>
        <v/>
      </c>
      <c r="AF173" s="10" t="str">
        <f>IF(InsertDataAtCellA2!AG173="","",InsertDataAtCellA2!AG173)</f>
        <v/>
      </c>
    </row>
    <row r="174" spans="1:32" x14ac:dyDescent="0.35">
      <c r="A174" s="33" t="str">
        <f>IF(InsertDataAtCellA2!A174="","",InsertDataAtCellA2!A174)</f>
        <v/>
      </c>
      <c r="B174" s="33" t="str">
        <f>IF(InsertDataAtCellA2!B174="","",InsertDataAtCellA2!B174)</f>
        <v/>
      </c>
      <c r="C174" s="33" t="str">
        <f>IF(InsertDataAtCellA2!C174="","",InsertDataAtCellA2!C174)</f>
        <v/>
      </c>
      <c r="D174" s="33" t="str">
        <f>IF(InsertDataAtCellA2!D174="","",InsertDataAtCellA2!D174)</f>
        <v/>
      </c>
      <c r="E174" s="33" t="str">
        <f>IF(InsertDataAtCellA2!E174="","",InsertDataAtCellA2!E174)</f>
        <v/>
      </c>
      <c r="F174" s="33" t="str">
        <f>IF(InsertDataAtCellA2!$W174="REAC",InsertDataAtCellA2!W174,(IF(InsertDataAtCellA2!$F174="REAC",InsertDataAtCellA2!F174,"")))</f>
        <v/>
      </c>
      <c r="G174" s="33" t="str">
        <f>IF(InsertDataAtCellA2!$W174="REAC",InsertDataAtCellA2!X174,(IF(InsertDataAtCellA2!$F174="REAC",InsertDataAtCellA2!G174,"")))</f>
        <v/>
      </c>
      <c r="H174" s="33" t="str">
        <f>IF(InsertDataAtCellA2!$W174="REAC",InsertDataAtCellA2!Y174,(IF(InsertDataAtCellA2!$F174="REAC",InsertDataAtCellA2!H174,"")))</f>
        <v/>
      </c>
      <c r="I174" s="33" t="str">
        <f>IF(InsertDataAtCellA2!$W174="REAC",InsertDataAtCellA2!Z174,(IF(InsertDataAtCellA2!$F174="REAC",InsertDataAtCellA2!I174,"")))</f>
        <v/>
      </c>
      <c r="J174" s="33" t="str">
        <f>IF(InsertDataAtCellA2!K174="","",InsertDataAtCellA2!K174)</f>
        <v/>
      </c>
      <c r="K174" s="33" t="str">
        <f>IF(InsertDataAtCellA2!L174="","",InsertDataAtCellA2!L174)</f>
        <v/>
      </c>
      <c r="L174" s="33" t="str">
        <f>IF(InsertDataAtCellA2!M174="","",InsertDataAtCellA2!M174)</f>
        <v/>
      </c>
      <c r="M174" s="33" t="str">
        <f>IF(InsertDataAtCellA2!N174="","",InsertDataAtCellA2!N174)</f>
        <v/>
      </c>
      <c r="N174" s="33" t="str">
        <f>IF(InsertDataAtCellA2!O174="","",InsertDataAtCellA2!O174)</f>
        <v/>
      </c>
      <c r="O174" s="33" t="str">
        <f>IF(InsertDataAtCellA2!P174="","",InsertDataAtCellA2!P174)</f>
        <v/>
      </c>
      <c r="P174" s="33" t="str">
        <f>IF(InsertDataAtCellA2!Q174="","",InsertDataAtCellA2!Q174)</f>
        <v/>
      </c>
      <c r="Q174" s="33" t="str">
        <f>IF(InsertDataAtCellA2!R174="","",InsertDataAtCellA2!R174)</f>
        <v/>
      </c>
      <c r="R174" s="33" t="str">
        <f>IF(InsertDataAtCellA2!S174="","",InsertDataAtCellA2!S174)</f>
        <v/>
      </c>
      <c r="S174" s="33" t="str">
        <f>IF(InsertDataAtCellA2!T174="","",InsertDataAtCellA2!T174)</f>
        <v/>
      </c>
      <c r="T174" s="33" t="str">
        <f>IF(InsertDataAtCellA2!U174="","",InsertDataAtCellA2!U174)</f>
        <v/>
      </c>
      <c r="U174" s="33" t="str">
        <f>IF(InsertDataAtCellA2!V174="","",InsertDataAtCellA2!V174)</f>
        <v/>
      </c>
      <c r="V174" s="33" t="str">
        <f>IF(InsertDataAtCellA2!W174="","",InsertDataAtCellA2!W174)</f>
        <v/>
      </c>
      <c r="W174" s="33" t="str">
        <f>IF(InsertDataAtCellA2!X174="","",InsertDataAtCellA2!X174)</f>
        <v/>
      </c>
      <c r="X174" s="33" t="str">
        <f>IF(InsertDataAtCellA2!Y174="","",InsertDataAtCellA2!Y174)</f>
        <v/>
      </c>
      <c r="Y174" s="33" t="str">
        <f>IF(InsertDataAtCellA2!Z174="","",InsertDataAtCellA2!Z174)</f>
        <v/>
      </c>
      <c r="Z174" s="33" t="str">
        <f>IF(InsertDataAtCellA2!AA174="","",InsertDataAtCellA2!AA174)</f>
        <v/>
      </c>
      <c r="AA174" s="33" t="str">
        <f>IF(InsertDataAtCellA2!AB174="","",InsertDataAtCellA2!AB174)</f>
        <v/>
      </c>
      <c r="AB174" s="33" t="str">
        <f>IF(InsertDataAtCellA2!AC174="","",InsertDataAtCellA2!AC174)</f>
        <v/>
      </c>
      <c r="AC174" s="33" t="str">
        <f>IF(InsertDataAtCellA2!AD174="","",InsertDataAtCellA2!AD174)</f>
        <v/>
      </c>
      <c r="AD174" s="33" t="str">
        <f>IF(InsertDataAtCellA2!AE174="","",InsertDataAtCellA2!AE174)</f>
        <v/>
      </c>
      <c r="AE174" s="33" t="str">
        <f>IF(InsertDataAtCellA2!AF174="","",InsertDataAtCellA2!AF174)</f>
        <v/>
      </c>
      <c r="AF174" s="33" t="str">
        <f>IF(InsertDataAtCellA2!AG174="","",InsertDataAtCellA2!AG174)</f>
        <v/>
      </c>
    </row>
    <row r="175" spans="1:32" x14ac:dyDescent="0.35">
      <c r="A175" s="10" t="str">
        <f>IF(InsertDataAtCellA2!A175="","",InsertDataAtCellA2!A175)</f>
        <v/>
      </c>
      <c r="B175" s="10" t="str">
        <f>IF(InsertDataAtCellA2!B175="","",InsertDataAtCellA2!B175)</f>
        <v/>
      </c>
      <c r="C175" s="10" t="str">
        <f>IF(InsertDataAtCellA2!C175="","",InsertDataAtCellA2!C175)</f>
        <v/>
      </c>
      <c r="D175" s="10" t="str">
        <f>IF(InsertDataAtCellA2!D175="","",InsertDataAtCellA2!D175)</f>
        <v/>
      </c>
      <c r="E175" s="10" t="str">
        <f>IF(InsertDataAtCellA2!E175="","",InsertDataAtCellA2!E175)</f>
        <v/>
      </c>
      <c r="F175" s="10" t="str">
        <f>IF(InsertDataAtCellA2!$W175="REAC",InsertDataAtCellA2!W175,(IF(InsertDataAtCellA2!$F175="REAC",InsertDataAtCellA2!F175,"")))</f>
        <v/>
      </c>
      <c r="G175" s="10" t="str">
        <f>IF(InsertDataAtCellA2!$W175="REAC",InsertDataAtCellA2!X175,(IF(InsertDataAtCellA2!$F175="REAC",InsertDataAtCellA2!G175,"")))</f>
        <v/>
      </c>
      <c r="H175" s="10" t="str">
        <f>IF(InsertDataAtCellA2!$W175="REAC",InsertDataAtCellA2!Y175,(IF(InsertDataAtCellA2!$F175="REAC",InsertDataAtCellA2!H175,"")))</f>
        <v/>
      </c>
      <c r="I175" s="10" t="str">
        <f>IF(InsertDataAtCellA2!$W175="REAC",InsertDataAtCellA2!Z175,(IF(InsertDataAtCellA2!$F175="REAC",InsertDataAtCellA2!I175,"")))</f>
        <v/>
      </c>
      <c r="J175" s="10" t="str">
        <f>IF(InsertDataAtCellA2!K175="","",InsertDataAtCellA2!K175)</f>
        <v/>
      </c>
      <c r="K175" s="10" t="str">
        <f>IF(InsertDataAtCellA2!L175="","",InsertDataAtCellA2!L175)</f>
        <v/>
      </c>
      <c r="L175" s="10" t="str">
        <f>IF(InsertDataAtCellA2!M175="","",InsertDataAtCellA2!M175)</f>
        <v/>
      </c>
      <c r="M175" s="10" t="str">
        <f>IF(InsertDataAtCellA2!N175="","",InsertDataAtCellA2!N175)</f>
        <v/>
      </c>
      <c r="N175" s="10" t="str">
        <f>IF(InsertDataAtCellA2!O175="","",InsertDataAtCellA2!O175)</f>
        <v/>
      </c>
      <c r="O175" s="10" t="str">
        <f>IF(InsertDataAtCellA2!P175="","",InsertDataAtCellA2!P175)</f>
        <v/>
      </c>
      <c r="P175" s="10" t="str">
        <f>IF(InsertDataAtCellA2!Q175="","",InsertDataAtCellA2!Q175)</f>
        <v/>
      </c>
      <c r="Q175" s="10" t="str">
        <f>IF(InsertDataAtCellA2!R175="","",InsertDataAtCellA2!R175)</f>
        <v/>
      </c>
      <c r="R175" s="10" t="str">
        <f>IF(InsertDataAtCellA2!S175="","",InsertDataAtCellA2!S175)</f>
        <v/>
      </c>
      <c r="S175" s="10" t="str">
        <f>IF(InsertDataAtCellA2!T175="","",InsertDataAtCellA2!T175)</f>
        <v/>
      </c>
      <c r="T175" s="10" t="str">
        <f>IF(InsertDataAtCellA2!U175="","",InsertDataAtCellA2!U175)</f>
        <v/>
      </c>
      <c r="U175" s="10" t="str">
        <f>IF(InsertDataAtCellA2!V175="","",InsertDataAtCellA2!V175)</f>
        <v/>
      </c>
      <c r="V175" s="10" t="str">
        <f>IF(InsertDataAtCellA2!W175="","",InsertDataAtCellA2!W175)</f>
        <v/>
      </c>
      <c r="W175" s="10" t="str">
        <f>IF(InsertDataAtCellA2!X175="","",InsertDataAtCellA2!X175)</f>
        <v/>
      </c>
      <c r="X175" s="10" t="str">
        <f>IF(InsertDataAtCellA2!Y175="","",InsertDataAtCellA2!Y175)</f>
        <v/>
      </c>
      <c r="Y175" s="10" t="str">
        <f>IF(InsertDataAtCellA2!Z175="","",InsertDataAtCellA2!Z175)</f>
        <v/>
      </c>
      <c r="Z175" s="10" t="str">
        <f>IF(InsertDataAtCellA2!AA175="","",InsertDataAtCellA2!AA175)</f>
        <v/>
      </c>
      <c r="AA175" s="10" t="str">
        <f>IF(InsertDataAtCellA2!AB175="","",InsertDataAtCellA2!AB175)</f>
        <v/>
      </c>
      <c r="AB175" s="10" t="str">
        <f>IF(InsertDataAtCellA2!AC175="","",InsertDataAtCellA2!AC175)</f>
        <v/>
      </c>
      <c r="AC175" s="10" t="str">
        <f>IF(InsertDataAtCellA2!AD175="","",InsertDataAtCellA2!AD175)</f>
        <v/>
      </c>
      <c r="AD175" s="10" t="str">
        <f>IF(InsertDataAtCellA2!AE175="","",InsertDataAtCellA2!AE175)</f>
        <v/>
      </c>
      <c r="AE175" s="10" t="str">
        <f>IF(InsertDataAtCellA2!AF175="","",InsertDataAtCellA2!AF175)</f>
        <v/>
      </c>
      <c r="AF175" s="10" t="str">
        <f>IF(InsertDataAtCellA2!AG175="","",InsertDataAtCellA2!AG175)</f>
        <v/>
      </c>
    </row>
    <row r="176" spans="1:32" x14ac:dyDescent="0.35">
      <c r="A176" s="33" t="str">
        <f>IF(InsertDataAtCellA2!A176="","",InsertDataAtCellA2!A176)</f>
        <v/>
      </c>
      <c r="B176" s="33" t="str">
        <f>IF(InsertDataAtCellA2!B176="","",InsertDataAtCellA2!B176)</f>
        <v/>
      </c>
      <c r="C176" s="33" t="str">
        <f>IF(InsertDataAtCellA2!C176="","",InsertDataAtCellA2!C176)</f>
        <v/>
      </c>
      <c r="D176" s="33" t="str">
        <f>IF(InsertDataAtCellA2!D176="","",InsertDataAtCellA2!D176)</f>
        <v/>
      </c>
      <c r="E176" s="33" t="str">
        <f>IF(InsertDataAtCellA2!E176="","",InsertDataAtCellA2!E176)</f>
        <v/>
      </c>
      <c r="F176" s="33" t="str">
        <f>IF(InsertDataAtCellA2!$W176="REAC",InsertDataAtCellA2!W176,(IF(InsertDataAtCellA2!$F176="REAC",InsertDataAtCellA2!F176,"")))</f>
        <v/>
      </c>
      <c r="G176" s="33" t="str">
        <f>IF(InsertDataAtCellA2!$W176="REAC",InsertDataAtCellA2!X176,(IF(InsertDataAtCellA2!$F176="REAC",InsertDataAtCellA2!G176,"")))</f>
        <v/>
      </c>
      <c r="H176" s="33" t="str">
        <f>IF(InsertDataAtCellA2!$W176="REAC",InsertDataAtCellA2!Y176,(IF(InsertDataAtCellA2!$F176="REAC",InsertDataAtCellA2!H176,"")))</f>
        <v/>
      </c>
      <c r="I176" s="33" t="str">
        <f>IF(InsertDataAtCellA2!$W176="REAC",InsertDataAtCellA2!Z176,(IF(InsertDataAtCellA2!$F176="REAC",InsertDataAtCellA2!I176,"")))</f>
        <v/>
      </c>
      <c r="J176" s="33" t="str">
        <f>IF(InsertDataAtCellA2!K176="","",InsertDataAtCellA2!K176)</f>
        <v/>
      </c>
      <c r="K176" s="33" t="str">
        <f>IF(InsertDataAtCellA2!L176="","",InsertDataAtCellA2!L176)</f>
        <v/>
      </c>
      <c r="L176" s="33" t="str">
        <f>IF(InsertDataAtCellA2!M176="","",InsertDataAtCellA2!M176)</f>
        <v/>
      </c>
      <c r="M176" s="33" t="str">
        <f>IF(InsertDataAtCellA2!N176="","",InsertDataAtCellA2!N176)</f>
        <v/>
      </c>
      <c r="N176" s="33" t="str">
        <f>IF(InsertDataAtCellA2!O176="","",InsertDataAtCellA2!O176)</f>
        <v/>
      </c>
      <c r="O176" s="33" t="str">
        <f>IF(InsertDataAtCellA2!P176="","",InsertDataAtCellA2!P176)</f>
        <v/>
      </c>
      <c r="P176" s="33" t="str">
        <f>IF(InsertDataAtCellA2!Q176="","",InsertDataAtCellA2!Q176)</f>
        <v/>
      </c>
      <c r="Q176" s="33" t="str">
        <f>IF(InsertDataAtCellA2!R176="","",InsertDataAtCellA2!R176)</f>
        <v/>
      </c>
      <c r="R176" s="33" t="str">
        <f>IF(InsertDataAtCellA2!S176="","",InsertDataAtCellA2!S176)</f>
        <v/>
      </c>
      <c r="S176" s="33" t="str">
        <f>IF(InsertDataAtCellA2!T176="","",InsertDataAtCellA2!T176)</f>
        <v/>
      </c>
      <c r="T176" s="33" t="str">
        <f>IF(InsertDataAtCellA2!U176="","",InsertDataAtCellA2!U176)</f>
        <v/>
      </c>
      <c r="U176" s="33" t="str">
        <f>IF(InsertDataAtCellA2!V176="","",InsertDataAtCellA2!V176)</f>
        <v/>
      </c>
      <c r="V176" s="33" t="str">
        <f>IF(InsertDataAtCellA2!W176="","",InsertDataAtCellA2!W176)</f>
        <v/>
      </c>
      <c r="W176" s="33" t="str">
        <f>IF(InsertDataAtCellA2!X176="","",InsertDataAtCellA2!X176)</f>
        <v/>
      </c>
      <c r="X176" s="33" t="str">
        <f>IF(InsertDataAtCellA2!Y176="","",InsertDataAtCellA2!Y176)</f>
        <v/>
      </c>
      <c r="Y176" s="33" t="str">
        <f>IF(InsertDataAtCellA2!Z176="","",InsertDataAtCellA2!Z176)</f>
        <v/>
      </c>
      <c r="Z176" s="33" t="str">
        <f>IF(InsertDataAtCellA2!AA176="","",InsertDataAtCellA2!AA176)</f>
        <v/>
      </c>
      <c r="AA176" s="33" t="str">
        <f>IF(InsertDataAtCellA2!AB176="","",InsertDataAtCellA2!AB176)</f>
        <v/>
      </c>
      <c r="AB176" s="33" t="str">
        <f>IF(InsertDataAtCellA2!AC176="","",InsertDataAtCellA2!AC176)</f>
        <v/>
      </c>
      <c r="AC176" s="33" t="str">
        <f>IF(InsertDataAtCellA2!AD176="","",InsertDataAtCellA2!AD176)</f>
        <v/>
      </c>
      <c r="AD176" s="33" t="str">
        <f>IF(InsertDataAtCellA2!AE176="","",InsertDataAtCellA2!AE176)</f>
        <v/>
      </c>
      <c r="AE176" s="33" t="str">
        <f>IF(InsertDataAtCellA2!AF176="","",InsertDataAtCellA2!AF176)</f>
        <v/>
      </c>
      <c r="AF176" s="33" t="str">
        <f>IF(InsertDataAtCellA2!AG176="","",InsertDataAtCellA2!AG176)</f>
        <v/>
      </c>
    </row>
    <row r="177" spans="1:32" x14ac:dyDescent="0.35">
      <c r="A177" s="10" t="str">
        <f>IF(InsertDataAtCellA2!A177="","",InsertDataAtCellA2!A177)</f>
        <v/>
      </c>
      <c r="B177" s="10" t="str">
        <f>IF(InsertDataAtCellA2!B177="","",InsertDataAtCellA2!B177)</f>
        <v/>
      </c>
      <c r="C177" s="10" t="str">
        <f>IF(InsertDataAtCellA2!C177="","",InsertDataAtCellA2!C177)</f>
        <v/>
      </c>
      <c r="D177" s="10" t="str">
        <f>IF(InsertDataAtCellA2!D177="","",InsertDataAtCellA2!D177)</f>
        <v/>
      </c>
      <c r="E177" s="10" t="str">
        <f>IF(InsertDataAtCellA2!E177="","",InsertDataAtCellA2!E177)</f>
        <v/>
      </c>
      <c r="F177" s="10" t="str">
        <f>IF(InsertDataAtCellA2!$W177="REAC",InsertDataAtCellA2!W177,(IF(InsertDataAtCellA2!$F177="REAC",InsertDataAtCellA2!F177,"")))</f>
        <v/>
      </c>
      <c r="G177" s="10" t="str">
        <f>IF(InsertDataAtCellA2!$W177="REAC",InsertDataAtCellA2!X177,(IF(InsertDataAtCellA2!$F177="REAC",InsertDataAtCellA2!G177,"")))</f>
        <v/>
      </c>
      <c r="H177" s="10" t="str">
        <f>IF(InsertDataAtCellA2!$W177="REAC",InsertDataAtCellA2!Y177,(IF(InsertDataAtCellA2!$F177="REAC",InsertDataAtCellA2!H177,"")))</f>
        <v/>
      </c>
      <c r="I177" s="10" t="str">
        <f>IF(InsertDataAtCellA2!$W177="REAC",InsertDataAtCellA2!Z177,(IF(InsertDataAtCellA2!$F177="REAC",InsertDataAtCellA2!I177,"")))</f>
        <v/>
      </c>
      <c r="J177" s="10" t="str">
        <f>IF(InsertDataAtCellA2!K177="","",InsertDataAtCellA2!K177)</f>
        <v/>
      </c>
      <c r="K177" s="10" t="str">
        <f>IF(InsertDataAtCellA2!L177="","",InsertDataAtCellA2!L177)</f>
        <v/>
      </c>
      <c r="L177" s="10" t="str">
        <f>IF(InsertDataAtCellA2!M177="","",InsertDataAtCellA2!M177)</f>
        <v/>
      </c>
      <c r="M177" s="10" t="str">
        <f>IF(InsertDataAtCellA2!N177="","",InsertDataAtCellA2!N177)</f>
        <v/>
      </c>
      <c r="N177" s="10" t="str">
        <f>IF(InsertDataAtCellA2!O177="","",InsertDataAtCellA2!O177)</f>
        <v/>
      </c>
      <c r="O177" s="10" t="str">
        <f>IF(InsertDataAtCellA2!P177="","",InsertDataAtCellA2!P177)</f>
        <v/>
      </c>
      <c r="P177" s="10" t="str">
        <f>IF(InsertDataAtCellA2!Q177="","",InsertDataAtCellA2!Q177)</f>
        <v/>
      </c>
      <c r="Q177" s="10" t="str">
        <f>IF(InsertDataAtCellA2!R177="","",InsertDataAtCellA2!R177)</f>
        <v/>
      </c>
      <c r="R177" s="10" t="str">
        <f>IF(InsertDataAtCellA2!S177="","",InsertDataAtCellA2!S177)</f>
        <v/>
      </c>
      <c r="S177" s="10" t="str">
        <f>IF(InsertDataAtCellA2!T177="","",InsertDataAtCellA2!T177)</f>
        <v/>
      </c>
      <c r="T177" s="10" t="str">
        <f>IF(InsertDataAtCellA2!U177="","",InsertDataAtCellA2!U177)</f>
        <v/>
      </c>
      <c r="U177" s="10" t="str">
        <f>IF(InsertDataAtCellA2!V177="","",InsertDataAtCellA2!V177)</f>
        <v/>
      </c>
      <c r="V177" s="10" t="str">
        <f>IF(InsertDataAtCellA2!W177="","",InsertDataAtCellA2!W177)</f>
        <v/>
      </c>
      <c r="W177" s="10" t="str">
        <f>IF(InsertDataAtCellA2!X177="","",InsertDataAtCellA2!X177)</f>
        <v/>
      </c>
      <c r="X177" s="10" t="str">
        <f>IF(InsertDataAtCellA2!Y177="","",InsertDataAtCellA2!Y177)</f>
        <v/>
      </c>
      <c r="Y177" s="10" t="str">
        <f>IF(InsertDataAtCellA2!Z177="","",InsertDataAtCellA2!Z177)</f>
        <v/>
      </c>
      <c r="Z177" s="10" t="str">
        <f>IF(InsertDataAtCellA2!AA177="","",InsertDataAtCellA2!AA177)</f>
        <v/>
      </c>
      <c r="AA177" s="10" t="str">
        <f>IF(InsertDataAtCellA2!AB177="","",InsertDataAtCellA2!AB177)</f>
        <v/>
      </c>
      <c r="AB177" s="10" t="str">
        <f>IF(InsertDataAtCellA2!AC177="","",InsertDataAtCellA2!AC177)</f>
        <v/>
      </c>
      <c r="AC177" s="10" t="str">
        <f>IF(InsertDataAtCellA2!AD177="","",InsertDataAtCellA2!AD177)</f>
        <v/>
      </c>
      <c r="AD177" s="10" t="str">
        <f>IF(InsertDataAtCellA2!AE177="","",InsertDataAtCellA2!AE177)</f>
        <v/>
      </c>
      <c r="AE177" s="10" t="str">
        <f>IF(InsertDataAtCellA2!AF177="","",InsertDataAtCellA2!AF177)</f>
        <v/>
      </c>
      <c r="AF177" s="10" t="str">
        <f>IF(InsertDataAtCellA2!AG177="","",InsertDataAtCellA2!AG177)</f>
        <v/>
      </c>
    </row>
    <row r="178" spans="1:32" x14ac:dyDescent="0.35">
      <c r="A178" s="33" t="str">
        <f>IF(InsertDataAtCellA2!A178="","",InsertDataAtCellA2!A178)</f>
        <v/>
      </c>
      <c r="B178" s="33" t="str">
        <f>IF(InsertDataAtCellA2!B178="","",InsertDataAtCellA2!B178)</f>
        <v/>
      </c>
      <c r="C178" s="33" t="str">
        <f>IF(InsertDataAtCellA2!C178="","",InsertDataAtCellA2!C178)</f>
        <v/>
      </c>
      <c r="D178" s="33" t="str">
        <f>IF(InsertDataAtCellA2!D178="","",InsertDataAtCellA2!D178)</f>
        <v/>
      </c>
      <c r="E178" s="33" t="str">
        <f>IF(InsertDataAtCellA2!E178="","",InsertDataAtCellA2!E178)</f>
        <v/>
      </c>
      <c r="F178" s="33" t="str">
        <f>IF(InsertDataAtCellA2!$W178="REAC",InsertDataAtCellA2!W178,(IF(InsertDataAtCellA2!$F178="REAC",InsertDataAtCellA2!F178,"")))</f>
        <v/>
      </c>
      <c r="G178" s="33" t="str">
        <f>IF(InsertDataAtCellA2!$W178="REAC",InsertDataAtCellA2!X178,(IF(InsertDataAtCellA2!$F178="REAC",InsertDataAtCellA2!G178,"")))</f>
        <v/>
      </c>
      <c r="H178" s="33" t="str">
        <f>IF(InsertDataAtCellA2!$W178="REAC",InsertDataAtCellA2!Y178,(IF(InsertDataAtCellA2!$F178="REAC",InsertDataAtCellA2!H178,"")))</f>
        <v/>
      </c>
      <c r="I178" s="33" t="str">
        <f>IF(InsertDataAtCellA2!$W178="REAC",InsertDataAtCellA2!Z178,(IF(InsertDataAtCellA2!$F178="REAC",InsertDataAtCellA2!I178,"")))</f>
        <v/>
      </c>
      <c r="J178" s="33" t="str">
        <f>IF(InsertDataAtCellA2!K178="","",InsertDataAtCellA2!K178)</f>
        <v/>
      </c>
      <c r="K178" s="33" t="str">
        <f>IF(InsertDataAtCellA2!L178="","",InsertDataAtCellA2!L178)</f>
        <v/>
      </c>
      <c r="L178" s="33" t="str">
        <f>IF(InsertDataAtCellA2!M178="","",InsertDataAtCellA2!M178)</f>
        <v/>
      </c>
      <c r="M178" s="33" t="str">
        <f>IF(InsertDataAtCellA2!N178="","",InsertDataAtCellA2!N178)</f>
        <v/>
      </c>
      <c r="N178" s="33" t="str">
        <f>IF(InsertDataAtCellA2!O178="","",InsertDataAtCellA2!O178)</f>
        <v/>
      </c>
      <c r="O178" s="33" t="str">
        <f>IF(InsertDataAtCellA2!P178="","",InsertDataAtCellA2!P178)</f>
        <v/>
      </c>
      <c r="P178" s="33" t="str">
        <f>IF(InsertDataAtCellA2!Q178="","",InsertDataAtCellA2!Q178)</f>
        <v/>
      </c>
      <c r="Q178" s="33" t="str">
        <f>IF(InsertDataAtCellA2!R178="","",InsertDataAtCellA2!R178)</f>
        <v/>
      </c>
      <c r="R178" s="33" t="str">
        <f>IF(InsertDataAtCellA2!S178="","",InsertDataAtCellA2!S178)</f>
        <v/>
      </c>
      <c r="S178" s="33" t="str">
        <f>IF(InsertDataAtCellA2!T178="","",InsertDataAtCellA2!T178)</f>
        <v/>
      </c>
      <c r="T178" s="33" t="str">
        <f>IF(InsertDataAtCellA2!U178="","",InsertDataAtCellA2!U178)</f>
        <v/>
      </c>
      <c r="U178" s="33" t="str">
        <f>IF(InsertDataAtCellA2!V178="","",InsertDataAtCellA2!V178)</f>
        <v/>
      </c>
      <c r="V178" s="33" t="str">
        <f>IF(InsertDataAtCellA2!W178="","",InsertDataAtCellA2!W178)</f>
        <v/>
      </c>
      <c r="W178" s="33" t="str">
        <f>IF(InsertDataAtCellA2!X178="","",InsertDataAtCellA2!X178)</f>
        <v/>
      </c>
      <c r="X178" s="33" t="str">
        <f>IF(InsertDataAtCellA2!Y178="","",InsertDataAtCellA2!Y178)</f>
        <v/>
      </c>
      <c r="Y178" s="33" t="str">
        <f>IF(InsertDataAtCellA2!Z178="","",InsertDataAtCellA2!Z178)</f>
        <v/>
      </c>
      <c r="Z178" s="33" t="str">
        <f>IF(InsertDataAtCellA2!AA178="","",InsertDataAtCellA2!AA178)</f>
        <v/>
      </c>
      <c r="AA178" s="33" t="str">
        <f>IF(InsertDataAtCellA2!AB178="","",InsertDataAtCellA2!AB178)</f>
        <v/>
      </c>
      <c r="AB178" s="33" t="str">
        <f>IF(InsertDataAtCellA2!AC178="","",InsertDataAtCellA2!AC178)</f>
        <v/>
      </c>
      <c r="AC178" s="33" t="str">
        <f>IF(InsertDataAtCellA2!AD178="","",InsertDataAtCellA2!AD178)</f>
        <v/>
      </c>
      <c r="AD178" s="33" t="str">
        <f>IF(InsertDataAtCellA2!AE178="","",InsertDataAtCellA2!AE178)</f>
        <v/>
      </c>
      <c r="AE178" s="33" t="str">
        <f>IF(InsertDataAtCellA2!AF178="","",InsertDataAtCellA2!AF178)</f>
        <v/>
      </c>
      <c r="AF178" s="33" t="str">
        <f>IF(InsertDataAtCellA2!AG178="","",InsertDataAtCellA2!AG178)</f>
        <v/>
      </c>
    </row>
    <row r="179" spans="1:32" x14ac:dyDescent="0.35">
      <c r="A179" s="10" t="str">
        <f>IF(InsertDataAtCellA2!A179="","",InsertDataAtCellA2!A179)</f>
        <v/>
      </c>
      <c r="B179" s="10" t="str">
        <f>IF(InsertDataAtCellA2!B179="","",InsertDataAtCellA2!B179)</f>
        <v/>
      </c>
      <c r="C179" s="10" t="str">
        <f>IF(InsertDataAtCellA2!C179="","",InsertDataAtCellA2!C179)</f>
        <v/>
      </c>
      <c r="D179" s="10" t="str">
        <f>IF(InsertDataAtCellA2!D179="","",InsertDataAtCellA2!D179)</f>
        <v/>
      </c>
      <c r="E179" s="10" t="str">
        <f>IF(InsertDataAtCellA2!E179="","",InsertDataAtCellA2!E179)</f>
        <v/>
      </c>
      <c r="F179" s="10" t="str">
        <f>IF(InsertDataAtCellA2!$W179="REAC",InsertDataAtCellA2!W179,(IF(InsertDataAtCellA2!$F179="REAC",InsertDataAtCellA2!F179,"")))</f>
        <v/>
      </c>
      <c r="G179" s="10" t="str">
        <f>IF(InsertDataAtCellA2!$W179="REAC",InsertDataAtCellA2!X179,(IF(InsertDataAtCellA2!$F179="REAC",InsertDataAtCellA2!G179,"")))</f>
        <v/>
      </c>
      <c r="H179" s="10" t="str">
        <f>IF(InsertDataAtCellA2!$W179="REAC",InsertDataAtCellA2!Y179,(IF(InsertDataAtCellA2!$F179="REAC",InsertDataAtCellA2!H179,"")))</f>
        <v/>
      </c>
      <c r="I179" s="10" t="str">
        <f>IF(InsertDataAtCellA2!$W179="REAC",InsertDataAtCellA2!Z179,(IF(InsertDataAtCellA2!$F179="REAC",InsertDataAtCellA2!I179,"")))</f>
        <v/>
      </c>
      <c r="J179" s="10" t="str">
        <f>IF(InsertDataAtCellA2!K179="","",InsertDataAtCellA2!K179)</f>
        <v/>
      </c>
      <c r="K179" s="10" t="str">
        <f>IF(InsertDataAtCellA2!L179="","",InsertDataAtCellA2!L179)</f>
        <v/>
      </c>
      <c r="L179" s="10" t="str">
        <f>IF(InsertDataAtCellA2!M179="","",InsertDataAtCellA2!M179)</f>
        <v/>
      </c>
      <c r="M179" s="10" t="str">
        <f>IF(InsertDataAtCellA2!N179="","",InsertDataAtCellA2!N179)</f>
        <v/>
      </c>
      <c r="N179" s="10" t="str">
        <f>IF(InsertDataAtCellA2!O179="","",InsertDataAtCellA2!O179)</f>
        <v/>
      </c>
      <c r="O179" s="10" t="str">
        <f>IF(InsertDataAtCellA2!P179="","",InsertDataAtCellA2!P179)</f>
        <v/>
      </c>
      <c r="P179" s="10" t="str">
        <f>IF(InsertDataAtCellA2!Q179="","",InsertDataAtCellA2!Q179)</f>
        <v/>
      </c>
      <c r="Q179" s="10" t="str">
        <f>IF(InsertDataAtCellA2!R179="","",InsertDataAtCellA2!R179)</f>
        <v/>
      </c>
      <c r="R179" s="10" t="str">
        <f>IF(InsertDataAtCellA2!S179="","",InsertDataAtCellA2!S179)</f>
        <v/>
      </c>
      <c r="S179" s="10" t="str">
        <f>IF(InsertDataAtCellA2!T179="","",InsertDataAtCellA2!T179)</f>
        <v/>
      </c>
      <c r="T179" s="10" t="str">
        <f>IF(InsertDataAtCellA2!U179="","",InsertDataAtCellA2!U179)</f>
        <v/>
      </c>
      <c r="U179" s="10" t="str">
        <f>IF(InsertDataAtCellA2!V179="","",InsertDataAtCellA2!V179)</f>
        <v/>
      </c>
      <c r="V179" s="10" t="str">
        <f>IF(InsertDataAtCellA2!W179="","",InsertDataAtCellA2!W179)</f>
        <v/>
      </c>
      <c r="W179" s="10" t="str">
        <f>IF(InsertDataAtCellA2!X179="","",InsertDataAtCellA2!X179)</f>
        <v/>
      </c>
      <c r="X179" s="10" t="str">
        <f>IF(InsertDataAtCellA2!Y179="","",InsertDataAtCellA2!Y179)</f>
        <v/>
      </c>
      <c r="Y179" s="10" t="str">
        <f>IF(InsertDataAtCellA2!Z179="","",InsertDataAtCellA2!Z179)</f>
        <v/>
      </c>
      <c r="Z179" s="10" t="str">
        <f>IF(InsertDataAtCellA2!AA179="","",InsertDataAtCellA2!AA179)</f>
        <v/>
      </c>
      <c r="AA179" s="10" t="str">
        <f>IF(InsertDataAtCellA2!AB179="","",InsertDataAtCellA2!AB179)</f>
        <v/>
      </c>
      <c r="AB179" s="10" t="str">
        <f>IF(InsertDataAtCellA2!AC179="","",InsertDataAtCellA2!AC179)</f>
        <v/>
      </c>
      <c r="AC179" s="10" t="str">
        <f>IF(InsertDataAtCellA2!AD179="","",InsertDataAtCellA2!AD179)</f>
        <v/>
      </c>
      <c r="AD179" s="10" t="str">
        <f>IF(InsertDataAtCellA2!AE179="","",InsertDataAtCellA2!AE179)</f>
        <v/>
      </c>
      <c r="AE179" s="10" t="str">
        <f>IF(InsertDataAtCellA2!AF179="","",InsertDataAtCellA2!AF179)</f>
        <v/>
      </c>
      <c r="AF179" s="10" t="str">
        <f>IF(InsertDataAtCellA2!AG179="","",InsertDataAtCellA2!AG179)</f>
        <v/>
      </c>
    </row>
    <row r="180" spans="1:32" x14ac:dyDescent="0.35">
      <c r="A180" s="33" t="str">
        <f>IF(InsertDataAtCellA2!A180="","",InsertDataAtCellA2!A180)</f>
        <v/>
      </c>
      <c r="B180" s="33" t="str">
        <f>IF(InsertDataAtCellA2!B180="","",InsertDataAtCellA2!B180)</f>
        <v/>
      </c>
      <c r="C180" s="33" t="str">
        <f>IF(InsertDataAtCellA2!C180="","",InsertDataAtCellA2!C180)</f>
        <v/>
      </c>
      <c r="D180" s="33" t="str">
        <f>IF(InsertDataAtCellA2!D180="","",InsertDataAtCellA2!D180)</f>
        <v/>
      </c>
      <c r="E180" s="33" t="str">
        <f>IF(InsertDataAtCellA2!E180="","",InsertDataAtCellA2!E180)</f>
        <v/>
      </c>
      <c r="F180" s="33" t="str">
        <f>IF(InsertDataAtCellA2!$W180="REAC",InsertDataAtCellA2!W180,(IF(InsertDataAtCellA2!$F180="REAC",InsertDataAtCellA2!F180,"")))</f>
        <v/>
      </c>
      <c r="G180" s="33" t="str">
        <f>IF(InsertDataAtCellA2!$W180="REAC",InsertDataAtCellA2!X180,(IF(InsertDataAtCellA2!$F180="REAC",InsertDataAtCellA2!G180,"")))</f>
        <v/>
      </c>
      <c r="H180" s="33" t="str">
        <f>IF(InsertDataAtCellA2!$W180="REAC",InsertDataAtCellA2!Y180,(IF(InsertDataAtCellA2!$F180="REAC",InsertDataAtCellA2!H180,"")))</f>
        <v/>
      </c>
      <c r="I180" s="33" t="str">
        <f>IF(InsertDataAtCellA2!$W180="REAC",InsertDataAtCellA2!Z180,(IF(InsertDataAtCellA2!$F180="REAC",InsertDataAtCellA2!I180,"")))</f>
        <v/>
      </c>
      <c r="J180" s="33" t="str">
        <f>IF(InsertDataAtCellA2!K180="","",InsertDataAtCellA2!K180)</f>
        <v/>
      </c>
      <c r="K180" s="33" t="str">
        <f>IF(InsertDataAtCellA2!L180="","",InsertDataAtCellA2!L180)</f>
        <v/>
      </c>
      <c r="L180" s="33" t="str">
        <f>IF(InsertDataAtCellA2!M180="","",InsertDataAtCellA2!M180)</f>
        <v/>
      </c>
      <c r="M180" s="33" t="str">
        <f>IF(InsertDataAtCellA2!N180="","",InsertDataAtCellA2!N180)</f>
        <v/>
      </c>
      <c r="N180" s="33" t="str">
        <f>IF(InsertDataAtCellA2!O180="","",InsertDataAtCellA2!O180)</f>
        <v/>
      </c>
      <c r="O180" s="33" t="str">
        <f>IF(InsertDataAtCellA2!P180="","",InsertDataAtCellA2!P180)</f>
        <v/>
      </c>
      <c r="P180" s="33" t="str">
        <f>IF(InsertDataAtCellA2!Q180="","",InsertDataAtCellA2!Q180)</f>
        <v/>
      </c>
      <c r="Q180" s="33" t="str">
        <f>IF(InsertDataAtCellA2!R180="","",InsertDataAtCellA2!R180)</f>
        <v/>
      </c>
      <c r="R180" s="33" t="str">
        <f>IF(InsertDataAtCellA2!S180="","",InsertDataAtCellA2!S180)</f>
        <v/>
      </c>
      <c r="S180" s="33" t="str">
        <f>IF(InsertDataAtCellA2!T180="","",InsertDataAtCellA2!T180)</f>
        <v/>
      </c>
      <c r="T180" s="33" t="str">
        <f>IF(InsertDataAtCellA2!U180="","",InsertDataAtCellA2!U180)</f>
        <v/>
      </c>
      <c r="U180" s="33" t="str">
        <f>IF(InsertDataAtCellA2!V180="","",InsertDataAtCellA2!V180)</f>
        <v/>
      </c>
      <c r="V180" s="33" t="str">
        <f>IF(InsertDataAtCellA2!W180="","",InsertDataAtCellA2!W180)</f>
        <v/>
      </c>
      <c r="W180" s="33" t="str">
        <f>IF(InsertDataAtCellA2!X180="","",InsertDataAtCellA2!X180)</f>
        <v/>
      </c>
      <c r="X180" s="33" t="str">
        <f>IF(InsertDataAtCellA2!Y180="","",InsertDataAtCellA2!Y180)</f>
        <v/>
      </c>
      <c r="Y180" s="33" t="str">
        <f>IF(InsertDataAtCellA2!Z180="","",InsertDataAtCellA2!Z180)</f>
        <v/>
      </c>
      <c r="Z180" s="33" t="str">
        <f>IF(InsertDataAtCellA2!AA180="","",InsertDataAtCellA2!AA180)</f>
        <v/>
      </c>
      <c r="AA180" s="33" t="str">
        <f>IF(InsertDataAtCellA2!AB180="","",InsertDataAtCellA2!AB180)</f>
        <v/>
      </c>
      <c r="AB180" s="33" t="str">
        <f>IF(InsertDataAtCellA2!AC180="","",InsertDataAtCellA2!AC180)</f>
        <v/>
      </c>
      <c r="AC180" s="33" t="str">
        <f>IF(InsertDataAtCellA2!AD180="","",InsertDataAtCellA2!AD180)</f>
        <v/>
      </c>
      <c r="AD180" s="33" t="str">
        <f>IF(InsertDataAtCellA2!AE180="","",InsertDataAtCellA2!AE180)</f>
        <v/>
      </c>
      <c r="AE180" s="33" t="str">
        <f>IF(InsertDataAtCellA2!AF180="","",InsertDataAtCellA2!AF180)</f>
        <v/>
      </c>
      <c r="AF180" s="33" t="str">
        <f>IF(InsertDataAtCellA2!AG180="","",InsertDataAtCellA2!AG180)</f>
        <v/>
      </c>
    </row>
    <row r="181" spans="1:32" x14ac:dyDescent="0.35">
      <c r="A181" s="10" t="str">
        <f>IF(InsertDataAtCellA2!A181="","",InsertDataAtCellA2!A181)</f>
        <v/>
      </c>
      <c r="B181" s="10" t="str">
        <f>IF(InsertDataAtCellA2!B181="","",InsertDataAtCellA2!B181)</f>
        <v/>
      </c>
      <c r="C181" s="10" t="str">
        <f>IF(InsertDataAtCellA2!C181="","",InsertDataAtCellA2!C181)</f>
        <v/>
      </c>
      <c r="D181" s="10" t="str">
        <f>IF(InsertDataAtCellA2!D181="","",InsertDataAtCellA2!D181)</f>
        <v/>
      </c>
      <c r="E181" s="10" t="str">
        <f>IF(InsertDataAtCellA2!E181="","",InsertDataAtCellA2!E181)</f>
        <v/>
      </c>
      <c r="F181" s="10" t="str">
        <f>IF(InsertDataAtCellA2!$W181="REAC",InsertDataAtCellA2!W181,(IF(InsertDataAtCellA2!$F181="REAC",InsertDataAtCellA2!F181,"")))</f>
        <v/>
      </c>
      <c r="G181" s="10" t="str">
        <f>IF(InsertDataAtCellA2!$W181="REAC",InsertDataAtCellA2!X181,(IF(InsertDataAtCellA2!$F181="REAC",InsertDataAtCellA2!G181,"")))</f>
        <v/>
      </c>
      <c r="H181" s="10" t="str">
        <f>IF(InsertDataAtCellA2!$W181="REAC",InsertDataAtCellA2!Y181,(IF(InsertDataAtCellA2!$F181="REAC",InsertDataAtCellA2!H181,"")))</f>
        <v/>
      </c>
      <c r="I181" s="10" t="str">
        <f>IF(InsertDataAtCellA2!$W181="REAC",InsertDataAtCellA2!Z181,(IF(InsertDataAtCellA2!$F181="REAC",InsertDataAtCellA2!I181,"")))</f>
        <v/>
      </c>
      <c r="J181" s="10" t="str">
        <f>IF(InsertDataAtCellA2!K181="","",InsertDataAtCellA2!K181)</f>
        <v/>
      </c>
      <c r="K181" s="10" t="str">
        <f>IF(InsertDataAtCellA2!L181="","",InsertDataAtCellA2!L181)</f>
        <v/>
      </c>
      <c r="L181" s="10" t="str">
        <f>IF(InsertDataAtCellA2!M181="","",InsertDataAtCellA2!M181)</f>
        <v/>
      </c>
      <c r="M181" s="10" t="str">
        <f>IF(InsertDataAtCellA2!N181="","",InsertDataAtCellA2!N181)</f>
        <v/>
      </c>
      <c r="N181" s="10" t="str">
        <f>IF(InsertDataAtCellA2!O181="","",InsertDataAtCellA2!O181)</f>
        <v/>
      </c>
      <c r="O181" s="10" t="str">
        <f>IF(InsertDataAtCellA2!P181="","",InsertDataAtCellA2!P181)</f>
        <v/>
      </c>
      <c r="P181" s="10" t="str">
        <f>IF(InsertDataAtCellA2!Q181="","",InsertDataAtCellA2!Q181)</f>
        <v/>
      </c>
      <c r="Q181" s="10" t="str">
        <f>IF(InsertDataAtCellA2!R181="","",InsertDataAtCellA2!R181)</f>
        <v/>
      </c>
      <c r="R181" s="10" t="str">
        <f>IF(InsertDataAtCellA2!S181="","",InsertDataAtCellA2!S181)</f>
        <v/>
      </c>
      <c r="S181" s="10" t="str">
        <f>IF(InsertDataAtCellA2!T181="","",InsertDataAtCellA2!T181)</f>
        <v/>
      </c>
      <c r="T181" s="10" t="str">
        <f>IF(InsertDataAtCellA2!U181="","",InsertDataAtCellA2!U181)</f>
        <v/>
      </c>
      <c r="U181" s="10" t="str">
        <f>IF(InsertDataAtCellA2!V181="","",InsertDataAtCellA2!V181)</f>
        <v/>
      </c>
      <c r="V181" s="10" t="str">
        <f>IF(InsertDataAtCellA2!W181="","",InsertDataAtCellA2!W181)</f>
        <v/>
      </c>
      <c r="W181" s="10" t="str">
        <f>IF(InsertDataAtCellA2!X181="","",InsertDataAtCellA2!X181)</f>
        <v/>
      </c>
      <c r="X181" s="10" t="str">
        <f>IF(InsertDataAtCellA2!Y181="","",InsertDataAtCellA2!Y181)</f>
        <v/>
      </c>
      <c r="Y181" s="10" t="str">
        <f>IF(InsertDataAtCellA2!Z181="","",InsertDataAtCellA2!Z181)</f>
        <v/>
      </c>
      <c r="Z181" s="10" t="str">
        <f>IF(InsertDataAtCellA2!AA181="","",InsertDataAtCellA2!AA181)</f>
        <v/>
      </c>
      <c r="AA181" s="10" t="str">
        <f>IF(InsertDataAtCellA2!AB181="","",InsertDataAtCellA2!AB181)</f>
        <v/>
      </c>
      <c r="AB181" s="10" t="str">
        <f>IF(InsertDataAtCellA2!AC181="","",InsertDataAtCellA2!AC181)</f>
        <v/>
      </c>
      <c r="AC181" s="10" t="str">
        <f>IF(InsertDataAtCellA2!AD181="","",InsertDataAtCellA2!AD181)</f>
        <v/>
      </c>
      <c r="AD181" s="10" t="str">
        <f>IF(InsertDataAtCellA2!AE181="","",InsertDataAtCellA2!AE181)</f>
        <v/>
      </c>
      <c r="AE181" s="10" t="str">
        <f>IF(InsertDataAtCellA2!AF181="","",InsertDataAtCellA2!AF181)</f>
        <v/>
      </c>
      <c r="AF181" s="10" t="str">
        <f>IF(InsertDataAtCellA2!AG181="","",InsertDataAtCellA2!AG181)</f>
        <v/>
      </c>
    </row>
    <row r="182" spans="1:32" x14ac:dyDescent="0.35">
      <c r="A182" s="33" t="str">
        <f>IF(InsertDataAtCellA2!A182="","",InsertDataAtCellA2!A182)</f>
        <v/>
      </c>
      <c r="B182" s="33" t="str">
        <f>IF(InsertDataAtCellA2!B182="","",InsertDataAtCellA2!B182)</f>
        <v/>
      </c>
      <c r="C182" s="33" t="str">
        <f>IF(InsertDataAtCellA2!C182="","",InsertDataAtCellA2!C182)</f>
        <v/>
      </c>
      <c r="D182" s="33" t="str">
        <f>IF(InsertDataAtCellA2!D182="","",InsertDataAtCellA2!D182)</f>
        <v/>
      </c>
      <c r="E182" s="33" t="str">
        <f>IF(InsertDataAtCellA2!E182="","",InsertDataAtCellA2!E182)</f>
        <v/>
      </c>
      <c r="F182" s="33" t="str">
        <f>IF(InsertDataAtCellA2!$W182="REAC",InsertDataAtCellA2!W182,(IF(InsertDataAtCellA2!$F182="REAC",InsertDataAtCellA2!F182,"")))</f>
        <v/>
      </c>
      <c r="G182" s="33" t="str">
        <f>IF(InsertDataAtCellA2!$W182="REAC",InsertDataAtCellA2!X182,(IF(InsertDataAtCellA2!$F182="REAC",InsertDataAtCellA2!G182,"")))</f>
        <v/>
      </c>
      <c r="H182" s="33" t="str">
        <f>IF(InsertDataAtCellA2!$W182="REAC",InsertDataAtCellA2!Y182,(IF(InsertDataAtCellA2!$F182="REAC",InsertDataAtCellA2!H182,"")))</f>
        <v/>
      </c>
      <c r="I182" s="33" t="str">
        <f>IF(InsertDataAtCellA2!$W182="REAC",InsertDataAtCellA2!Z182,(IF(InsertDataAtCellA2!$F182="REAC",InsertDataAtCellA2!I182,"")))</f>
        <v/>
      </c>
      <c r="J182" s="33" t="str">
        <f>IF(InsertDataAtCellA2!K182="","",InsertDataAtCellA2!K182)</f>
        <v/>
      </c>
      <c r="K182" s="33" t="str">
        <f>IF(InsertDataAtCellA2!L182="","",InsertDataAtCellA2!L182)</f>
        <v/>
      </c>
      <c r="L182" s="33" t="str">
        <f>IF(InsertDataAtCellA2!M182="","",InsertDataAtCellA2!M182)</f>
        <v/>
      </c>
      <c r="M182" s="33" t="str">
        <f>IF(InsertDataAtCellA2!N182="","",InsertDataAtCellA2!N182)</f>
        <v/>
      </c>
      <c r="N182" s="33" t="str">
        <f>IF(InsertDataAtCellA2!O182="","",InsertDataAtCellA2!O182)</f>
        <v/>
      </c>
      <c r="O182" s="33" t="str">
        <f>IF(InsertDataAtCellA2!P182="","",InsertDataAtCellA2!P182)</f>
        <v/>
      </c>
      <c r="P182" s="33" t="str">
        <f>IF(InsertDataAtCellA2!Q182="","",InsertDataAtCellA2!Q182)</f>
        <v/>
      </c>
      <c r="Q182" s="33" t="str">
        <f>IF(InsertDataAtCellA2!R182="","",InsertDataAtCellA2!R182)</f>
        <v/>
      </c>
      <c r="R182" s="33" t="str">
        <f>IF(InsertDataAtCellA2!S182="","",InsertDataAtCellA2!S182)</f>
        <v/>
      </c>
      <c r="S182" s="33" t="str">
        <f>IF(InsertDataAtCellA2!T182="","",InsertDataAtCellA2!T182)</f>
        <v/>
      </c>
      <c r="T182" s="33" t="str">
        <f>IF(InsertDataAtCellA2!U182="","",InsertDataAtCellA2!U182)</f>
        <v/>
      </c>
      <c r="U182" s="33" t="str">
        <f>IF(InsertDataAtCellA2!V182="","",InsertDataAtCellA2!V182)</f>
        <v/>
      </c>
      <c r="V182" s="33" t="str">
        <f>IF(InsertDataAtCellA2!W182="","",InsertDataAtCellA2!W182)</f>
        <v/>
      </c>
      <c r="W182" s="33" t="str">
        <f>IF(InsertDataAtCellA2!X182="","",InsertDataAtCellA2!X182)</f>
        <v/>
      </c>
      <c r="X182" s="33" t="str">
        <f>IF(InsertDataAtCellA2!Y182="","",InsertDataAtCellA2!Y182)</f>
        <v/>
      </c>
      <c r="Y182" s="33" t="str">
        <f>IF(InsertDataAtCellA2!Z182="","",InsertDataAtCellA2!Z182)</f>
        <v/>
      </c>
      <c r="Z182" s="33" t="str">
        <f>IF(InsertDataAtCellA2!AA182="","",InsertDataAtCellA2!AA182)</f>
        <v/>
      </c>
      <c r="AA182" s="33" t="str">
        <f>IF(InsertDataAtCellA2!AB182="","",InsertDataAtCellA2!AB182)</f>
        <v/>
      </c>
      <c r="AB182" s="33" t="str">
        <f>IF(InsertDataAtCellA2!AC182="","",InsertDataAtCellA2!AC182)</f>
        <v/>
      </c>
      <c r="AC182" s="33" t="str">
        <f>IF(InsertDataAtCellA2!AD182="","",InsertDataAtCellA2!AD182)</f>
        <v/>
      </c>
      <c r="AD182" s="33" t="str">
        <f>IF(InsertDataAtCellA2!AE182="","",InsertDataAtCellA2!AE182)</f>
        <v/>
      </c>
      <c r="AE182" s="33" t="str">
        <f>IF(InsertDataAtCellA2!AF182="","",InsertDataAtCellA2!AF182)</f>
        <v/>
      </c>
      <c r="AF182" s="33" t="str">
        <f>IF(InsertDataAtCellA2!AG182="","",InsertDataAtCellA2!AG182)</f>
        <v/>
      </c>
    </row>
    <row r="183" spans="1:32" x14ac:dyDescent="0.35">
      <c r="A183" s="10" t="str">
        <f>IF(InsertDataAtCellA2!A183="","",InsertDataAtCellA2!A183)</f>
        <v/>
      </c>
      <c r="B183" s="10" t="str">
        <f>IF(InsertDataAtCellA2!B183="","",InsertDataAtCellA2!B183)</f>
        <v/>
      </c>
      <c r="C183" s="10" t="str">
        <f>IF(InsertDataAtCellA2!C183="","",InsertDataAtCellA2!C183)</f>
        <v/>
      </c>
      <c r="D183" s="10" t="str">
        <f>IF(InsertDataAtCellA2!D183="","",InsertDataAtCellA2!D183)</f>
        <v/>
      </c>
      <c r="E183" s="10" t="str">
        <f>IF(InsertDataAtCellA2!E183="","",InsertDataAtCellA2!E183)</f>
        <v/>
      </c>
      <c r="F183" s="10" t="str">
        <f>IF(InsertDataAtCellA2!$W183="REAC",InsertDataAtCellA2!W183,(IF(InsertDataAtCellA2!$F183="REAC",InsertDataAtCellA2!F183,"")))</f>
        <v/>
      </c>
      <c r="G183" s="10" t="str">
        <f>IF(InsertDataAtCellA2!$W183="REAC",InsertDataAtCellA2!X183,(IF(InsertDataAtCellA2!$F183="REAC",InsertDataAtCellA2!G183,"")))</f>
        <v/>
      </c>
      <c r="H183" s="10" t="str">
        <f>IF(InsertDataAtCellA2!$W183="REAC",InsertDataAtCellA2!Y183,(IF(InsertDataAtCellA2!$F183="REAC",InsertDataAtCellA2!H183,"")))</f>
        <v/>
      </c>
      <c r="I183" s="10" t="str">
        <f>IF(InsertDataAtCellA2!$W183="REAC",InsertDataAtCellA2!Z183,(IF(InsertDataAtCellA2!$F183="REAC",InsertDataAtCellA2!I183,"")))</f>
        <v/>
      </c>
      <c r="J183" s="10" t="str">
        <f>IF(InsertDataAtCellA2!K183="","",InsertDataAtCellA2!K183)</f>
        <v/>
      </c>
      <c r="K183" s="10" t="str">
        <f>IF(InsertDataAtCellA2!L183="","",InsertDataAtCellA2!L183)</f>
        <v/>
      </c>
      <c r="L183" s="10" t="str">
        <f>IF(InsertDataAtCellA2!M183="","",InsertDataAtCellA2!M183)</f>
        <v/>
      </c>
      <c r="M183" s="10" t="str">
        <f>IF(InsertDataAtCellA2!N183="","",InsertDataAtCellA2!N183)</f>
        <v/>
      </c>
      <c r="N183" s="10" t="str">
        <f>IF(InsertDataAtCellA2!O183="","",InsertDataAtCellA2!O183)</f>
        <v/>
      </c>
      <c r="O183" s="10" t="str">
        <f>IF(InsertDataAtCellA2!P183="","",InsertDataAtCellA2!P183)</f>
        <v/>
      </c>
      <c r="P183" s="10" t="str">
        <f>IF(InsertDataAtCellA2!Q183="","",InsertDataAtCellA2!Q183)</f>
        <v/>
      </c>
      <c r="Q183" s="10" t="str">
        <f>IF(InsertDataAtCellA2!R183="","",InsertDataAtCellA2!R183)</f>
        <v/>
      </c>
      <c r="R183" s="10" t="str">
        <f>IF(InsertDataAtCellA2!S183="","",InsertDataAtCellA2!S183)</f>
        <v/>
      </c>
      <c r="S183" s="10" t="str">
        <f>IF(InsertDataAtCellA2!T183="","",InsertDataAtCellA2!T183)</f>
        <v/>
      </c>
      <c r="T183" s="10" t="str">
        <f>IF(InsertDataAtCellA2!U183="","",InsertDataAtCellA2!U183)</f>
        <v/>
      </c>
      <c r="U183" s="10" t="str">
        <f>IF(InsertDataAtCellA2!V183="","",InsertDataAtCellA2!V183)</f>
        <v/>
      </c>
      <c r="V183" s="10" t="str">
        <f>IF(InsertDataAtCellA2!W183="","",InsertDataAtCellA2!W183)</f>
        <v/>
      </c>
      <c r="W183" s="10" t="str">
        <f>IF(InsertDataAtCellA2!X183="","",InsertDataAtCellA2!X183)</f>
        <v/>
      </c>
      <c r="X183" s="10" t="str">
        <f>IF(InsertDataAtCellA2!Y183="","",InsertDataAtCellA2!Y183)</f>
        <v/>
      </c>
      <c r="Y183" s="10" t="str">
        <f>IF(InsertDataAtCellA2!Z183="","",InsertDataAtCellA2!Z183)</f>
        <v/>
      </c>
      <c r="Z183" s="10" t="str">
        <f>IF(InsertDataAtCellA2!AA183="","",InsertDataAtCellA2!AA183)</f>
        <v/>
      </c>
      <c r="AA183" s="10" t="str">
        <f>IF(InsertDataAtCellA2!AB183="","",InsertDataAtCellA2!AB183)</f>
        <v/>
      </c>
      <c r="AB183" s="10" t="str">
        <f>IF(InsertDataAtCellA2!AC183="","",InsertDataAtCellA2!AC183)</f>
        <v/>
      </c>
      <c r="AC183" s="10" t="str">
        <f>IF(InsertDataAtCellA2!AD183="","",InsertDataAtCellA2!AD183)</f>
        <v/>
      </c>
      <c r="AD183" s="10" t="str">
        <f>IF(InsertDataAtCellA2!AE183="","",InsertDataAtCellA2!AE183)</f>
        <v/>
      </c>
      <c r="AE183" s="10" t="str">
        <f>IF(InsertDataAtCellA2!AF183="","",InsertDataAtCellA2!AF183)</f>
        <v/>
      </c>
      <c r="AF183" s="10" t="str">
        <f>IF(InsertDataAtCellA2!AG183="","",InsertDataAtCellA2!AG183)</f>
        <v/>
      </c>
    </row>
    <row r="184" spans="1:32" x14ac:dyDescent="0.35">
      <c r="A184" s="33" t="str">
        <f>IF(InsertDataAtCellA2!A184="","",InsertDataAtCellA2!A184)</f>
        <v/>
      </c>
      <c r="B184" s="33" t="str">
        <f>IF(InsertDataAtCellA2!B184="","",InsertDataAtCellA2!B184)</f>
        <v/>
      </c>
      <c r="C184" s="33" t="str">
        <f>IF(InsertDataAtCellA2!C184="","",InsertDataAtCellA2!C184)</f>
        <v/>
      </c>
      <c r="D184" s="33" t="str">
        <f>IF(InsertDataAtCellA2!D184="","",InsertDataAtCellA2!D184)</f>
        <v/>
      </c>
      <c r="E184" s="33" t="str">
        <f>IF(InsertDataAtCellA2!E184="","",InsertDataAtCellA2!E184)</f>
        <v/>
      </c>
      <c r="F184" s="33" t="str">
        <f>IF(InsertDataAtCellA2!$W184="REAC",InsertDataAtCellA2!W184,(IF(InsertDataAtCellA2!$F184="REAC",InsertDataAtCellA2!F184,"")))</f>
        <v/>
      </c>
      <c r="G184" s="33" t="str">
        <f>IF(InsertDataAtCellA2!$W184="REAC",InsertDataAtCellA2!X184,(IF(InsertDataAtCellA2!$F184="REAC",InsertDataAtCellA2!G184,"")))</f>
        <v/>
      </c>
      <c r="H184" s="33" t="str">
        <f>IF(InsertDataAtCellA2!$W184="REAC",InsertDataAtCellA2!Y184,(IF(InsertDataAtCellA2!$F184="REAC",InsertDataAtCellA2!H184,"")))</f>
        <v/>
      </c>
      <c r="I184" s="33" t="str">
        <f>IF(InsertDataAtCellA2!$W184="REAC",InsertDataAtCellA2!Z184,(IF(InsertDataAtCellA2!$F184="REAC",InsertDataAtCellA2!I184,"")))</f>
        <v/>
      </c>
      <c r="J184" s="33" t="str">
        <f>IF(InsertDataAtCellA2!K184="","",InsertDataAtCellA2!K184)</f>
        <v/>
      </c>
      <c r="K184" s="33" t="str">
        <f>IF(InsertDataAtCellA2!L184="","",InsertDataAtCellA2!L184)</f>
        <v/>
      </c>
      <c r="L184" s="33" t="str">
        <f>IF(InsertDataAtCellA2!M184="","",InsertDataAtCellA2!M184)</f>
        <v/>
      </c>
      <c r="M184" s="33" t="str">
        <f>IF(InsertDataAtCellA2!N184="","",InsertDataAtCellA2!N184)</f>
        <v/>
      </c>
      <c r="N184" s="33" t="str">
        <f>IF(InsertDataAtCellA2!O184="","",InsertDataAtCellA2!O184)</f>
        <v/>
      </c>
      <c r="O184" s="33" t="str">
        <f>IF(InsertDataAtCellA2!P184="","",InsertDataAtCellA2!P184)</f>
        <v/>
      </c>
      <c r="P184" s="33" t="str">
        <f>IF(InsertDataAtCellA2!Q184="","",InsertDataAtCellA2!Q184)</f>
        <v/>
      </c>
      <c r="Q184" s="33" t="str">
        <f>IF(InsertDataAtCellA2!R184="","",InsertDataAtCellA2!R184)</f>
        <v/>
      </c>
      <c r="R184" s="33" t="str">
        <f>IF(InsertDataAtCellA2!S184="","",InsertDataAtCellA2!S184)</f>
        <v/>
      </c>
      <c r="S184" s="33" t="str">
        <f>IF(InsertDataAtCellA2!T184="","",InsertDataAtCellA2!T184)</f>
        <v/>
      </c>
      <c r="T184" s="33" t="str">
        <f>IF(InsertDataAtCellA2!U184="","",InsertDataAtCellA2!U184)</f>
        <v/>
      </c>
      <c r="U184" s="33" t="str">
        <f>IF(InsertDataAtCellA2!V184="","",InsertDataAtCellA2!V184)</f>
        <v/>
      </c>
      <c r="V184" s="33" t="str">
        <f>IF(InsertDataAtCellA2!W184="","",InsertDataAtCellA2!W184)</f>
        <v/>
      </c>
      <c r="W184" s="33" t="str">
        <f>IF(InsertDataAtCellA2!X184="","",InsertDataAtCellA2!X184)</f>
        <v/>
      </c>
      <c r="X184" s="33" t="str">
        <f>IF(InsertDataAtCellA2!Y184="","",InsertDataAtCellA2!Y184)</f>
        <v/>
      </c>
      <c r="Y184" s="33" t="str">
        <f>IF(InsertDataAtCellA2!Z184="","",InsertDataAtCellA2!Z184)</f>
        <v/>
      </c>
      <c r="Z184" s="33" t="str">
        <f>IF(InsertDataAtCellA2!AA184="","",InsertDataAtCellA2!AA184)</f>
        <v/>
      </c>
      <c r="AA184" s="33" t="str">
        <f>IF(InsertDataAtCellA2!AB184="","",InsertDataAtCellA2!AB184)</f>
        <v/>
      </c>
      <c r="AB184" s="33" t="str">
        <f>IF(InsertDataAtCellA2!AC184="","",InsertDataAtCellA2!AC184)</f>
        <v/>
      </c>
      <c r="AC184" s="33" t="str">
        <f>IF(InsertDataAtCellA2!AD184="","",InsertDataAtCellA2!AD184)</f>
        <v/>
      </c>
      <c r="AD184" s="33" t="str">
        <f>IF(InsertDataAtCellA2!AE184="","",InsertDataAtCellA2!AE184)</f>
        <v/>
      </c>
      <c r="AE184" s="33" t="str">
        <f>IF(InsertDataAtCellA2!AF184="","",InsertDataAtCellA2!AF184)</f>
        <v/>
      </c>
      <c r="AF184" s="33" t="str">
        <f>IF(InsertDataAtCellA2!AG184="","",InsertDataAtCellA2!AG184)</f>
        <v/>
      </c>
    </row>
    <row r="185" spans="1:32" x14ac:dyDescent="0.35">
      <c r="A185" s="10" t="str">
        <f>IF(InsertDataAtCellA2!A185="","",InsertDataAtCellA2!A185)</f>
        <v/>
      </c>
      <c r="B185" s="10" t="str">
        <f>IF(InsertDataAtCellA2!B185="","",InsertDataAtCellA2!B185)</f>
        <v/>
      </c>
      <c r="C185" s="10" t="str">
        <f>IF(InsertDataAtCellA2!C185="","",InsertDataAtCellA2!C185)</f>
        <v/>
      </c>
      <c r="D185" s="10" t="str">
        <f>IF(InsertDataAtCellA2!D185="","",InsertDataAtCellA2!D185)</f>
        <v/>
      </c>
      <c r="E185" s="10" t="str">
        <f>IF(InsertDataAtCellA2!E185="","",InsertDataAtCellA2!E185)</f>
        <v/>
      </c>
      <c r="F185" s="10" t="str">
        <f>IF(InsertDataAtCellA2!$W185="REAC",InsertDataAtCellA2!W185,(IF(InsertDataAtCellA2!$F185="REAC",InsertDataAtCellA2!F185,"")))</f>
        <v/>
      </c>
      <c r="G185" s="10" t="str">
        <f>IF(InsertDataAtCellA2!$W185="REAC",InsertDataAtCellA2!X185,(IF(InsertDataAtCellA2!$F185="REAC",InsertDataAtCellA2!G185,"")))</f>
        <v/>
      </c>
      <c r="H185" s="10" t="str">
        <f>IF(InsertDataAtCellA2!$W185="REAC",InsertDataAtCellA2!Y185,(IF(InsertDataAtCellA2!$F185="REAC",InsertDataAtCellA2!H185,"")))</f>
        <v/>
      </c>
      <c r="I185" s="10" t="str">
        <f>IF(InsertDataAtCellA2!$W185="REAC",InsertDataAtCellA2!Z185,(IF(InsertDataAtCellA2!$F185="REAC",InsertDataAtCellA2!I185,"")))</f>
        <v/>
      </c>
      <c r="J185" s="10" t="str">
        <f>IF(InsertDataAtCellA2!K185="","",InsertDataAtCellA2!K185)</f>
        <v/>
      </c>
      <c r="K185" s="10" t="str">
        <f>IF(InsertDataAtCellA2!L185="","",InsertDataAtCellA2!L185)</f>
        <v/>
      </c>
      <c r="L185" s="10" t="str">
        <f>IF(InsertDataAtCellA2!M185="","",InsertDataAtCellA2!M185)</f>
        <v/>
      </c>
      <c r="M185" s="10" t="str">
        <f>IF(InsertDataAtCellA2!N185="","",InsertDataAtCellA2!N185)</f>
        <v/>
      </c>
      <c r="N185" s="10" t="str">
        <f>IF(InsertDataAtCellA2!O185="","",InsertDataAtCellA2!O185)</f>
        <v/>
      </c>
      <c r="O185" s="10" t="str">
        <f>IF(InsertDataAtCellA2!P185="","",InsertDataAtCellA2!P185)</f>
        <v/>
      </c>
      <c r="P185" s="10" t="str">
        <f>IF(InsertDataAtCellA2!Q185="","",InsertDataAtCellA2!Q185)</f>
        <v/>
      </c>
      <c r="Q185" s="10" t="str">
        <f>IF(InsertDataAtCellA2!R185="","",InsertDataAtCellA2!R185)</f>
        <v/>
      </c>
      <c r="R185" s="10" t="str">
        <f>IF(InsertDataAtCellA2!S185="","",InsertDataAtCellA2!S185)</f>
        <v/>
      </c>
      <c r="S185" s="10" t="str">
        <f>IF(InsertDataAtCellA2!T185="","",InsertDataAtCellA2!T185)</f>
        <v/>
      </c>
      <c r="T185" s="10" t="str">
        <f>IF(InsertDataAtCellA2!U185="","",InsertDataAtCellA2!U185)</f>
        <v/>
      </c>
      <c r="U185" s="10" t="str">
        <f>IF(InsertDataAtCellA2!V185="","",InsertDataAtCellA2!V185)</f>
        <v/>
      </c>
      <c r="V185" s="10" t="str">
        <f>IF(InsertDataAtCellA2!W185="","",InsertDataAtCellA2!W185)</f>
        <v/>
      </c>
      <c r="W185" s="10" t="str">
        <f>IF(InsertDataAtCellA2!X185="","",InsertDataAtCellA2!X185)</f>
        <v/>
      </c>
      <c r="X185" s="10" t="str">
        <f>IF(InsertDataAtCellA2!Y185="","",InsertDataAtCellA2!Y185)</f>
        <v/>
      </c>
      <c r="Y185" s="10" t="str">
        <f>IF(InsertDataAtCellA2!Z185="","",InsertDataAtCellA2!Z185)</f>
        <v/>
      </c>
      <c r="Z185" s="10" t="str">
        <f>IF(InsertDataAtCellA2!AA185="","",InsertDataAtCellA2!AA185)</f>
        <v/>
      </c>
      <c r="AA185" s="10" t="str">
        <f>IF(InsertDataAtCellA2!AB185="","",InsertDataAtCellA2!AB185)</f>
        <v/>
      </c>
      <c r="AB185" s="10" t="str">
        <f>IF(InsertDataAtCellA2!AC185="","",InsertDataAtCellA2!AC185)</f>
        <v/>
      </c>
      <c r="AC185" s="10" t="str">
        <f>IF(InsertDataAtCellA2!AD185="","",InsertDataAtCellA2!AD185)</f>
        <v/>
      </c>
      <c r="AD185" s="10" t="str">
        <f>IF(InsertDataAtCellA2!AE185="","",InsertDataAtCellA2!AE185)</f>
        <v/>
      </c>
      <c r="AE185" s="10" t="str">
        <f>IF(InsertDataAtCellA2!AF185="","",InsertDataAtCellA2!AF185)</f>
        <v/>
      </c>
      <c r="AF185" s="10" t="str">
        <f>IF(InsertDataAtCellA2!AG185="","",InsertDataAtCellA2!AG185)</f>
        <v/>
      </c>
    </row>
    <row r="186" spans="1:32" x14ac:dyDescent="0.35">
      <c r="A186" s="33" t="str">
        <f>IF(InsertDataAtCellA2!A186="","",InsertDataAtCellA2!A186)</f>
        <v/>
      </c>
      <c r="B186" s="33" t="str">
        <f>IF(InsertDataAtCellA2!B186="","",InsertDataAtCellA2!B186)</f>
        <v/>
      </c>
      <c r="C186" s="33" t="str">
        <f>IF(InsertDataAtCellA2!C186="","",InsertDataAtCellA2!C186)</f>
        <v/>
      </c>
      <c r="D186" s="33" t="str">
        <f>IF(InsertDataAtCellA2!D186="","",InsertDataAtCellA2!D186)</f>
        <v/>
      </c>
      <c r="E186" s="33" t="str">
        <f>IF(InsertDataAtCellA2!E186="","",InsertDataAtCellA2!E186)</f>
        <v/>
      </c>
      <c r="F186" s="33" t="str">
        <f>IF(InsertDataAtCellA2!$W186="REAC",InsertDataAtCellA2!W186,(IF(InsertDataAtCellA2!$F186="REAC",InsertDataAtCellA2!F186,"")))</f>
        <v/>
      </c>
      <c r="G186" s="33" t="str">
        <f>IF(InsertDataAtCellA2!$W186="REAC",InsertDataAtCellA2!X186,(IF(InsertDataAtCellA2!$F186="REAC",InsertDataAtCellA2!G186,"")))</f>
        <v/>
      </c>
      <c r="H186" s="33" t="str">
        <f>IF(InsertDataAtCellA2!$W186="REAC",InsertDataAtCellA2!Y186,(IF(InsertDataAtCellA2!$F186="REAC",InsertDataAtCellA2!H186,"")))</f>
        <v/>
      </c>
      <c r="I186" s="33" t="str">
        <f>IF(InsertDataAtCellA2!$W186="REAC",InsertDataAtCellA2!Z186,(IF(InsertDataAtCellA2!$F186="REAC",InsertDataAtCellA2!I186,"")))</f>
        <v/>
      </c>
      <c r="J186" s="33" t="str">
        <f>IF(InsertDataAtCellA2!K186="","",InsertDataAtCellA2!K186)</f>
        <v/>
      </c>
      <c r="K186" s="33" t="str">
        <f>IF(InsertDataAtCellA2!L186="","",InsertDataAtCellA2!L186)</f>
        <v/>
      </c>
      <c r="L186" s="33" t="str">
        <f>IF(InsertDataAtCellA2!M186="","",InsertDataAtCellA2!M186)</f>
        <v/>
      </c>
      <c r="M186" s="33" t="str">
        <f>IF(InsertDataAtCellA2!N186="","",InsertDataAtCellA2!N186)</f>
        <v/>
      </c>
      <c r="N186" s="33" t="str">
        <f>IF(InsertDataAtCellA2!O186="","",InsertDataAtCellA2!O186)</f>
        <v/>
      </c>
      <c r="O186" s="33" t="str">
        <f>IF(InsertDataAtCellA2!P186="","",InsertDataAtCellA2!P186)</f>
        <v/>
      </c>
      <c r="P186" s="33" t="str">
        <f>IF(InsertDataAtCellA2!Q186="","",InsertDataAtCellA2!Q186)</f>
        <v/>
      </c>
      <c r="Q186" s="33" t="str">
        <f>IF(InsertDataAtCellA2!R186="","",InsertDataAtCellA2!R186)</f>
        <v/>
      </c>
      <c r="R186" s="33" t="str">
        <f>IF(InsertDataAtCellA2!S186="","",InsertDataAtCellA2!S186)</f>
        <v/>
      </c>
      <c r="S186" s="33" t="str">
        <f>IF(InsertDataAtCellA2!T186="","",InsertDataAtCellA2!T186)</f>
        <v/>
      </c>
      <c r="T186" s="33" t="str">
        <f>IF(InsertDataAtCellA2!U186="","",InsertDataAtCellA2!U186)</f>
        <v/>
      </c>
      <c r="U186" s="33" t="str">
        <f>IF(InsertDataAtCellA2!V186="","",InsertDataAtCellA2!V186)</f>
        <v/>
      </c>
      <c r="V186" s="33" t="str">
        <f>IF(InsertDataAtCellA2!W186="","",InsertDataAtCellA2!W186)</f>
        <v/>
      </c>
      <c r="W186" s="33" t="str">
        <f>IF(InsertDataAtCellA2!X186="","",InsertDataAtCellA2!X186)</f>
        <v/>
      </c>
      <c r="X186" s="33" t="str">
        <f>IF(InsertDataAtCellA2!Y186="","",InsertDataAtCellA2!Y186)</f>
        <v/>
      </c>
      <c r="Y186" s="33" t="str">
        <f>IF(InsertDataAtCellA2!Z186="","",InsertDataAtCellA2!Z186)</f>
        <v/>
      </c>
      <c r="Z186" s="33" t="str">
        <f>IF(InsertDataAtCellA2!AA186="","",InsertDataAtCellA2!AA186)</f>
        <v/>
      </c>
      <c r="AA186" s="33" t="str">
        <f>IF(InsertDataAtCellA2!AB186="","",InsertDataAtCellA2!AB186)</f>
        <v/>
      </c>
      <c r="AB186" s="33" t="str">
        <f>IF(InsertDataAtCellA2!AC186="","",InsertDataAtCellA2!AC186)</f>
        <v/>
      </c>
      <c r="AC186" s="33" t="str">
        <f>IF(InsertDataAtCellA2!AD186="","",InsertDataAtCellA2!AD186)</f>
        <v/>
      </c>
      <c r="AD186" s="33" t="str">
        <f>IF(InsertDataAtCellA2!AE186="","",InsertDataAtCellA2!AE186)</f>
        <v/>
      </c>
      <c r="AE186" s="33" t="str">
        <f>IF(InsertDataAtCellA2!AF186="","",InsertDataAtCellA2!AF186)</f>
        <v/>
      </c>
      <c r="AF186" s="33" t="str">
        <f>IF(InsertDataAtCellA2!AG186="","",InsertDataAtCellA2!AG186)</f>
        <v/>
      </c>
    </row>
    <row r="187" spans="1:32" x14ac:dyDescent="0.35">
      <c r="A187" s="10" t="str">
        <f>IF(InsertDataAtCellA2!A187="","",InsertDataAtCellA2!A187)</f>
        <v/>
      </c>
      <c r="B187" s="10" t="str">
        <f>IF(InsertDataAtCellA2!B187="","",InsertDataAtCellA2!B187)</f>
        <v/>
      </c>
      <c r="C187" s="10" t="str">
        <f>IF(InsertDataAtCellA2!C187="","",InsertDataAtCellA2!C187)</f>
        <v/>
      </c>
      <c r="D187" s="10" t="str">
        <f>IF(InsertDataAtCellA2!D187="","",InsertDataAtCellA2!D187)</f>
        <v/>
      </c>
      <c r="E187" s="10" t="str">
        <f>IF(InsertDataAtCellA2!E187="","",InsertDataAtCellA2!E187)</f>
        <v/>
      </c>
      <c r="F187" s="10" t="str">
        <f>IF(InsertDataAtCellA2!$W187="REAC",InsertDataAtCellA2!W187,(IF(InsertDataAtCellA2!$F187="REAC",InsertDataAtCellA2!F187,"")))</f>
        <v/>
      </c>
      <c r="G187" s="10" t="str">
        <f>IF(InsertDataAtCellA2!$W187="REAC",InsertDataAtCellA2!X187,(IF(InsertDataAtCellA2!$F187="REAC",InsertDataAtCellA2!G187,"")))</f>
        <v/>
      </c>
      <c r="H187" s="10" t="str">
        <f>IF(InsertDataAtCellA2!$W187="REAC",InsertDataAtCellA2!Y187,(IF(InsertDataAtCellA2!$F187="REAC",InsertDataAtCellA2!H187,"")))</f>
        <v/>
      </c>
      <c r="I187" s="10" t="str">
        <f>IF(InsertDataAtCellA2!$W187="REAC",InsertDataAtCellA2!Z187,(IF(InsertDataAtCellA2!$F187="REAC",InsertDataAtCellA2!I187,"")))</f>
        <v/>
      </c>
      <c r="J187" s="10" t="str">
        <f>IF(InsertDataAtCellA2!K187="","",InsertDataAtCellA2!K187)</f>
        <v/>
      </c>
      <c r="K187" s="10" t="str">
        <f>IF(InsertDataAtCellA2!L187="","",InsertDataAtCellA2!L187)</f>
        <v/>
      </c>
      <c r="L187" s="10" t="str">
        <f>IF(InsertDataAtCellA2!M187="","",InsertDataAtCellA2!M187)</f>
        <v/>
      </c>
      <c r="M187" s="10" t="str">
        <f>IF(InsertDataAtCellA2!N187="","",InsertDataAtCellA2!N187)</f>
        <v/>
      </c>
      <c r="N187" s="10" t="str">
        <f>IF(InsertDataAtCellA2!O187="","",InsertDataAtCellA2!O187)</f>
        <v/>
      </c>
      <c r="O187" s="10" t="str">
        <f>IF(InsertDataAtCellA2!P187="","",InsertDataAtCellA2!P187)</f>
        <v/>
      </c>
      <c r="P187" s="10" t="str">
        <f>IF(InsertDataAtCellA2!Q187="","",InsertDataAtCellA2!Q187)</f>
        <v/>
      </c>
      <c r="Q187" s="10" t="str">
        <f>IF(InsertDataAtCellA2!R187="","",InsertDataAtCellA2!R187)</f>
        <v/>
      </c>
      <c r="R187" s="10" t="str">
        <f>IF(InsertDataAtCellA2!S187="","",InsertDataAtCellA2!S187)</f>
        <v/>
      </c>
      <c r="S187" s="10" t="str">
        <f>IF(InsertDataAtCellA2!T187="","",InsertDataAtCellA2!T187)</f>
        <v/>
      </c>
      <c r="T187" s="10" t="str">
        <f>IF(InsertDataAtCellA2!U187="","",InsertDataAtCellA2!U187)</f>
        <v/>
      </c>
      <c r="U187" s="10" t="str">
        <f>IF(InsertDataAtCellA2!V187="","",InsertDataAtCellA2!V187)</f>
        <v/>
      </c>
      <c r="V187" s="10" t="str">
        <f>IF(InsertDataAtCellA2!W187="","",InsertDataAtCellA2!W187)</f>
        <v/>
      </c>
      <c r="W187" s="10" t="str">
        <f>IF(InsertDataAtCellA2!X187="","",InsertDataAtCellA2!X187)</f>
        <v/>
      </c>
      <c r="X187" s="10" t="str">
        <f>IF(InsertDataAtCellA2!Y187="","",InsertDataAtCellA2!Y187)</f>
        <v/>
      </c>
      <c r="Y187" s="10" t="str">
        <f>IF(InsertDataAtCellA2!Z187="","",InsertDataAtCellA2!Z187)</f>
        <v/>
      </c>
      <c r="Z187" s="10" t="str">
        <f>IF(InsertDataAtCellA2!AA187="","",InsertDataAtCellA2!AA187)</f>
        <v/>
      </c>
      <c r="AA187" s="10" t="str">
        <f>IF(InsertDataAtCellA2!AB187="","",InsertDataAtCellA2!AB187)</f>
        <v/>
      </c>
      <c r="AB187" s="10" t="str">
        <f>IF(InsertDataAtCellA2!AC187="","",InsertDataAtCellA2!AC187)</f>
        <v/>
      </c>
      <c r="AC187" s="10" t="str">
        <f>IF(InsertDataAtCellA2!AD187="","",InsertDataAtCellA2!AD187)</f>
        <v/>
      </c>
      <c r="AD187" s="10" t="str">
        <f>IF(InsertDataAtCellA2!AE187="","",InsertDataAtCellA2!AE187)</f>
        <v/>
      </c>
      <c r="AE187" s="10" t="str">
        <f>IF(InsertDataAtCellA2!AF187="","",InsertDataAtCellA2!AF187)</f>
        <v/>
      </c>
      <c r="AF187" s="10" t="str">
        <f>IF(InsertDataAtCellA2!AG187="","",InsertDataAtCellA2!AG187)</f>
        <v/>
      </c>
    </row>
    <row r="188" spans="1:32" x14ac:dyDescent="0.35">
      <c r="A188" s="33" t="str">
        <f>IF(InsertDataAtCellA2!A188="","",InsertDataAtCellA2!A188)</f>
        <v/>
      </c>
      <c r="B188" s="33" t="str">
        <f>IF(InsertDataAtCellA2!B188="","",InsertDataAtCellA2!B188)</f>
        <v/>
      </c>
      <c r="C188" s="33" t="str">
        <f>IF(InsertDataAtCellA2!C188="","",InsertDataAtCellA2!C188)</f>
        <v/>
      </c>
      <c r="D188" s="33" t="str">
        <f>IF(InsertDataAtCellA2!D188="","",InsertDataAtCellA2!D188)</f>
        <v/>
      </c>
      <c r="E188" s="33" t="str">
        <f>IF(InsertDataAtCellA2!E188="","",InsertDataAtCellA2!E188)</f>
        <v/>
      </c>
      <c r="F188" s="33" t="str">
        <f>IF(InsertDataAtCellA2!$W188="REAC",InsertDataAtCellA2!W188,(IF(InsertDataAtCellA2!$F188="REAC",InsertDataAtCellA2!F188,"")))</f>
        <v/>
      </c>
      <c r="G188" s="33" t="str">
        <f>IF(InsertDataAtCellA2!$W188="REAC",InsertDataAtCellA2!X188,(IF(InsertDataAtCellA2!$F188="REAC",InsertDataAtCellA2!G188,"")))</f>
        <v/>
      </c>
      <c r="H188" s="33" t="str">
        <f>IF(InsertDataAtCellA2!$W188="REAC",InsertDataAtCellA2!Y188,(IF(InsertDataAtCellA2!$F188="REAC",InsertDataAtCellA2!H188,"")))</f>
        <v/>
      </c>
      <c r="I188" s="33" t="str">
        <f>IF(InsertDataAtCellA2!$W188="REAC",InsertDataAtCellA2!Z188,(IF(InsertDataAtCellA2!$F188="REAC",InsertDataAtCellA2!I188,"")))</f>
        <v/>
      </c>
      <c r="J188" s="33" t="str">
        <f>IF(InsertDataAtCellA2!K188="","",InsertDataAtCellA2!K188)</f>
        <v/>
      </c>
      <c r="K188" s="33" t="str">
        <f>IF(InsertDataAtCellA2!L188="","",InsertDataAtCellA2!L188)</f>
        <v/>
      </c>
      <c r="L188" s="33" t="str">
        <f>IF(InsertDataAtCellA2!M188="","",InsertDataAtCellA2!M188)</f>
        <v/>
      </c>
      <c r="M188" s="33" t="str">
        <f>IF(InsertDataAtCellA2!N188="","",InsertDataAtCellA2!N188)</f>
        <v/>
      </c>
      <c r="N188" s="33" t="str">
        <f>IF(InsertDataAtCellA2!O188="","",InsertDataAtCellA2!O188)</f>
        <v/>
      </c>
      <c r="O188" s="33" t="str">
        <f>IF(InsertDataAtCellA2!P188="","",InsertDataAtCellA2!P188)</f>
        <v/>
      </c>
      <c r="P188" s="33" t="str">
        <f>IF(InsertDataAtCellA2!Q188="","",InsertDataAtCellA2!Q188)</f>
        <v/>
      </c>
      <c r="Q188" s="33" t="str">
        <f>IF(InsertDataAtCellA2!R188="","",InsertDataAtCellA2!R188)</f>
        <v/>
      </c>
      <c r="R188" s="33" t="str">
        <f>IF(InsertDataAtCellA2!S188="","",InsertDataAtCellA2!S188)</f>
        <v/>
      </c>
      <c r="S188" s="33" t="str">
        <f>IF(InsertDataAtCellA2!T188="","",InsertDataAtCellA2!T188)</f>
        <v/>
      </c>
      <c r="T188" s="33" t="str">
        <f>IF(InsertDataAtCellA2!U188="","",InsertDataAtCellA2!U188)</f>
        <v/>
      </c>
      <c r="U188" s="33" t="str">
        <f>IF(InsertDataAtCellA2!V188="","",InsertDataAtCellA2!V188)</f>
        <v/>
      </c>
      <c r="V188" s="33" t="str">
        <f>IF(InsertDataAtCellA2!W188="","",InsertDataAtCellA2!W188)</f>
        <v/>
      </c>
      <c r="W188" s="33" t="str">
        <f>IF(InsertDataAtCellA2!X188="","",InsertDataAtCellA2!X188)</f>
        <v/>
      </c>
      <c r="X188" s="33" t="str">
        <f>IF(InsertDataAtCellA2!Y188="","",InsertDataAtCellA2!Y188)</f>
        <v/>
      </c>
      <c r="Y188" s="33" t="str">
        <f>IF(InsertDataAtCellA2!Z188="","",InsertDataAtCellA2!Z188)</f>
        <v/>
      </c>
      <c r="Z188" s="33" t="str">
        <f>IF(InsertDataAtCellA2!AA188="","",InsertDataAtCellA2!AA188)</f>
        <v/>
      </c>
      <c r="AA188" s="33" t="str">
        <f>IF(InsertDataAtCellA2!AB188="","",InsertDataAtCellA2!AB188)</f>
        <v/>
      </c>
      <c r="AB188" s="33" t="str">
        <f>IF(InsertDataAtCellA2!AC188="","",InsertDataAtCellA2!AC188)</f>
        <v/>
      </c>
      <c r="AC188" s="33" t="str">
        <f>IF(InsertDataAtCellA2!AD188="","",InsertDataAtCellA2!AD188)</f>
        <v/>
      </c>
      <c r="AD188" s="33" t="str">
        <f>IF(InsertDataAtCellA2!AE188="","",InsertDataAtCellA2!AE188)</f>
        <v/>
      </c>
      <c r="AE188" s="33" t="str">
        <f>IF(InsertDataAtCellA2!AF188="","",InsertDataAtCellA2!AF188)</f>
        <v/>
      </c>
      <c r="AF188" s="33" t="str">
        <f>IF(InsertDataAtCellA2!AG188="","",InsertDataAtCellA2!AG188)</f>
        <v/>
      </c>
    </row>
    <row r="189" spans="1:32" x14ac:dyDescent="0.35">
      <c r="A189" s="10" t="str">
        <f>IF(InsertDataAtCellA2!A189="","",InsertDataAtCellA2!A189)</f>
        <v/>
      </c>
      <c r="B189" s="10" t="str">
        <f>IF(InsertDataAtCellA2!B189="","",InsertDataAtCellA2!B189)</f>
        <v/>
      </c>
      <c r="C189" s="10" t="str">
        <f>IF(InsertDataAtCellA2!C189="","",InsertDataAtCellA2!C189)</f>
        <v/>
      </c>
      <c r="D189" s="10" t="str">
        <f>IF(InsertDataAtCellA2!D189="","",InsertDataAtCellA2!D189)</f>
        <v/>
      </c>
      <c r="E189" s="10" t="str">
        <f>IF(InsertDataAtCellA2!E189="","",InsertDataAtCellA2!E189)</f>
        <v/>
      </c>
      <c r="F189" s="10" t="str">
        <f>IF(InsertDataAtCellA2!$W189="REAC",InsertDataAtCellA2!W189,(IF(InsertDataAtCellA2!$F189="REAC",InsertDataAtCellA2!F189,"")))</f>
        <v/>
      </c>
      <c r="G189" s="10" t="str">
        <f>IF(InsertDataAtCellA2!$W189="REAC",InsertDataAtCellA2!X189,(IF(InsertDataAtCellA2!$F189="REAC",InsertDataAtCellA2!G189,"")))</f>
        <v/>
      </c>
      <c r="H189" s="10" t="str">
        <f>IF(InsertDataAtCellA2!$W189="REAC",InsertDataAtCellA2!Y189,(IF(InsertDataAtCellA2!$F189="REAC",InsertDataAtCellA2!H189,"")))</f>
        <v/>
      </c>
      <c r="I189" s="10" t="str">
        <f>IF(InsertDataAtCellA2!$W189="REAC",InsertDataAtCellA2!Z189,(IF(InsertDataAtCellA2!$F189="REAC",InsertDataAtCellA2!I189,"")))</f>
        <v/>
      </c>
      <c r="J189" s="10" t="str">
        <f>IF(InsertDataAtCellA2!K189="","",InsertDataAtCellA2!K189)</f>
        <v/>
      </c>
      <c r="K189" s="10" t="str">
        <f>IF(InsertDataAtCellA2!L189="","",InsertDataAtCellA2!L189)</f>
        <v/>
      </c>
      <c r="L189" s="10" t="str">
        <f>IF(InsertDataAtCellA2!M189="","",InsertDataAtCellA2!M189)</f>
        <v/>
      </c>
      <c r="M189" s="10" t="str">
        <f>IF(InsertDataAtCellA2!N189="","",InsertDataAtCellA2!N189)</f>
        <v/>
      </c>
      <c r="N189" s="10" t="str">
        <f>IF(InsertDataAtCellA2!O189="","",InsertDataAtCellA2!O189)</f>
        <v/>
      </c>
      <c r="O189" s="10" t="str">
        <f>IF(InsertDataAtCellA2!P189="","",InsertDataAtCellA2!P189)</f>
        <v/>
      </c>
      <c r="P189" s="10" t="str">
        <f>IF(InsertDataAtCellA2!Q189="","",InsertDataAtCellA2!Q189)</f>
        <v/>
      </c>
      <c r="Q189" s="10" t="str">
        <f>IF(InsertDataAtCellA2!R189="","",InsertDataAtCellA2!R189)</f>
        <v/>
      </c>
      <c r="R189" s="10" t="str">
        <f>IF(InsertDataAtCellA2!S189="","",InsertDataAtCellA2!S189)</f>
        <v/>
      </c>
      <c r="S189" s="10" t="str">
        <f>IF(InsertDataAtCellA2!T189="","",InsertDataAtCellA2!T189)</f>
        <v/>
      </c>
      <c r="T189" s="10" t="str">
        <f>IF(InsertDataAtCellA2!U189="","",InsertDataAtCellA2!U189)</f>
        <v/>
      </c>
      <c r="U189" s="10" t="str">
        <f>IF(InsertDataAtCellA2!V189="","",InsertDataAtCellA2!V189)</f>
        <v/>
      </c>
      <c r="V189" s="10" t="str">
        <f>IF(InsertDataAtCellA2!W189="","",InsertDataAtCellA2!W189)</f>
        <v/>
      </c>
      <c r="W189" s="10" t="str">
        <f>IF(InsertDataAtCellA2!X189="","",InsertDataAtCellA2!X189)</f>
        <v/>
      </c>
      <c r="X189" s="10" t="str">
        <f>IF(InsertDataAtCellA2!Y189="","",InsertDataAtCellA2!Y189)</f>
        <v/>
      </c>
      <c r="Y189" s="10" t="str">
        <f>IF(InsertDataAtCellA2!Z189="","",InsertDataAtCellA2!Z189)</f>
        <v/>
      </c>
      <c r="Z189" s="10" t="str">
        <f>IF(InsertDataAtCellA2!AA189="","",InsertDataAtCellA2!AA189)</f>
        <v/>
      </c>
      <c r="AA189" s="10" t="str">
        <f>IF(InsertDataAtCellA2!AB189="","",InsertDataAtCellA2!AB189)</f>
        <v/>
      </c>
      <c r="AB189" s="10" t="str">
        <f>IF(InsertDataAtCellA2!AC189="","",InsertDataAtCellA2!AC189)</f>
        <v/>
      </c>
      <c r="AC189" s="10" t="str">
        <f>IF(InsertDataAtCellA2!AD189="","",InsertDataAtCellA2!AD189)</f>
        <v/>
      </c>
      <c r="AD189" s="10" t="str">
        <f>IF(InsertDataAtCellA2!AE189="","",InsertDataAtCellA2!AE189)</f>
        <v/>
      </c>
      <c r="AE189" s="10" t="str">
        <f>IF(InsertDataAtCellA2!AF189="","",InsertDataAtCellA2!AF189)</f>
        <v/>
      </c>
      <c r="AF189" s="10" t="str">
        <f>IF(InsertDataAtCellA2!AG189="","",InsertDataAtCellA2!AG189)</f>
        <v/>
      </c>
    </row>
    <row r="190" spans="1:32" x14ac:dyDescent="0.35">
      <c r="A190" s="33" t="str">
        <f>IF(InsertDataAtCellA2!A190="","",InsertDataAtCellA2!A190)</f>
        <v/>
      </c>
      <c r="B190" s="33" t="str">
        <f>IF(InsertDataAtCellA2!B190="","",InsertDataAtCellA2!B190)</f>
        <v/>
      </c>
      <c r="C190" s="33" t="str">
        <f>IF(InsertDataAtCellA2!C190="","",InsertDataAtCellA2!C190)</f>
        <v/>
      </c>
      <c r="D190" s="33" t="str">
        <f>IF(InsertDataAtCellA2!D190="","",InsertDataAtCellA2!D190)</f>
        <v/>
      </c>
      <c r="E190" s="33" t="str">
        <f>IF(InsertDataAtCellA2!E190="","",InsertDataAtCellA2!E190)</f>
        <v/>
      </c>
      <c r="F190" s="33" t="str">
        <f>IF(InsertDataAtCellA2!$W190="REAC",InsertDataAtCellA2!W190,(IF(InsertDataAtCellA2!$F190="REAC",InsertDataAtCellA2!F190,"")))</f>
        <v/>
      </c>
      <c r="G190" s="33" t="str">
        <f>IF(InsertDataAtCellA2!$W190="REAC",InsertDataAtCellA2!X190,(IF(InsertDataAtCellA2!$F190="REAC",InsertDataAtCellA2!G190,"")))</f>
        <v/>
      </c>
      <c r="H190" s="33" t="str">
        <f>IF(InsertDataAtCellA2!$W190="REAC",InsertDataAtCellA2!Y190,(IF(InsertDataAtCellA2!$F190="REAC",InsertDataAtCellA2!H190,"")))</f>
        <v/>
      </c>
      <c r="I190" s="33" t="str">
        <f>IF(InsertDataAtCellA2!$W190="REAC",InsertDataAtCellA2!Z190,(IF(InsertDataAtCellA2!$F190="REAC",InsertDataAtCellA2!I190,"")))</f>
        <v/>
      </c>
      <c r="J190" s="33" t="str">
        <f>IF(InsertDataAtCellA2!K190="","",InsertDataAtCellA2!K190)</f>
        <v/>
      </c>
      <c r="K190" s="33" t="str">
        <f>IF(InsertDataAtCellA2!L190="","",InsertDataAtCellA2!L190)</f>
        <v/>
      </c>
      <c r="L190" s="33" t="str">
        <f>IF(InsertDataAtCellA2!M190="","",InsertDataAtCellA2!M190)</f>
        <v/>
      </c>
      <c r="M190" s="33" t="str">
        <f>IF(InsertDataAtCellA2!N190="","",InsertDataAtCellA2!N190)</f>
        <v/>
      </c>
      <c r="N190" s="33" t="str">
        <f>IF(InsertDataAtCellA2!O190="","",InsertDataAtCellA2!O190)</f>
        <v/>
      </c>
      <c r="O190" s="33" t="str">
        <f>IF(InsertDataAtCellA2!P190="","",InsertDataAtCellA2!P190)</f>
        <v/>
      </c>
      <c r="P190" s="33" t="str">
        <f>IF(InsertDataAtCellA2!Q190="","",InsertDataAtCellA2!Q190)</f>
        <v/>
      </c>
      <c r="Q190" s="33" t="str">
        <f>IF(InsertDataAtCellA2!R190="","",InsertDataAtCellA2!R190)</f>
        <v/>
      </c>
      <c r="R190" s="33" t="str">
        <f>IF(InsertDataAtCellA2!S190="","",InsertDataAtCellA2!S190)</f>
        <v/>
      </c>
      <c r="S190" s="33" t="str">
        <f>IF(InsertDataAtCellA2!T190="","",InsertDataAtCellA2!T190)</f>
        <v/>
      </c>
      <c r="T190" s="33" t="str">
        <f>IF(InsertDataAtCellA2!U190="","",InsertDataAtCellA2!U190)</f>
        <v/>
      </c>
      <c r="U190" s="33" t="str">
        <f>IF(InsertDataAtCellA2!V190="","",InsertDataAtCellA2!V190)</f>
        <v/>
      </c>
      <c r="V190" s="33" t="str">
        <f>IF(InsertDataAtCellA2!W190="","",InsertDataAtCellA2!W190)</f>
        <v/>
      </c>
      <c r="W190" s="33" t="str">
        <f>IF(InsertDataAtCellA2!X190="","",InsertDataAtCellA2!X190)</f>
        <v/>
      </c>
      <c r="X190" s="33" t="str">
        <f>IF(InsertDataAtCellA2!Y190="","",InsertDataAtCellA2!Y190)</f>
        <v/>
      </c>
      <c r="Y190" s="33" t="str">
        <f>IF(InsertDataAtCellA2!Z190="","",InsertDataAtCellA2!Z190)</f>
        <v/>
      </c>
      <c r="Z190" s="33" t="str">
        <f>IF(InsertDataAtCellA2!AA190="","",InsertDataAtCellA2!AA190)</f>
        <v/>
      </c>
      <c r="AA190" s="33" t="str">
        <f>IF(InsertDataAtCellA2!AB190="","",InsertDataAtCellA2!AB190)</f>
        <v/>
      </c>
      <c r="AB190" s="33" t="str">
        <f>IF(InsertDataAtCellA2!AC190="","",InsertDataAtCellA2!AC190)</f>
        <v/>
      </c>
      <c r="AC190" s="33" t="str">
        <f>IF(InsertDataAtCellA2!AD190="","",InsertDataAtCellA2!AD190)</f>
        <v/>
      </c>
      <c r="AD190" s="33" t="str">
        <f>IF(InsertDataAtCellA2!AE190="","",InsertDataAtCellA2!AE190)</f>
        <v/>
      </c>
      <c r="AE190" s="33" t="str">
        <f>IF(InsertDataAtCellA2!AF190="","",InsertDataAtCellA2!AF190)</f>
        <v/>
      </c>
      <c r="AF190" s="33" t="str">
        <f>IF(InsertDataAtCellA2!AG190="","",InsertDataAtCellA2!AG190)</f>
        <v/>
      </c>
    </row>
    <row r="191" spans="1:32" x14ac:dyDescent="0.35">
      <c r="A191" s="10" t="str">
        <f>IF(InsertDataAtCellA2!A191="","",InsertDataAtCellA2!A191)</f>
        <v/>
      </c>
      <c r="B191" s="10" t="str">
        <f>IF(InsertDataAtCellA2!B191="","",InsertDataAtCellA2!B191)</f>
        <v/>
      </c>
      <c r="C191" s="10" t="str">
        <f>IF(InsertDataAtCellA2!C191="","",InsertDataAtCellA2!C191)</f>
        <v/>
      </c>
      <c r="D191" s="10" t="str">
        <f>IF(InsertDataAtCellA2!D191="","",InsertDataAtCellA2!D191)</f>
        <v/>
      </c>
      <c r="E191" s="10" t="str">
        <f>IF(InsertDataAtCellA2!E191="","",InsertDataAtCellA2!E191)</f>
        <v/>
      </c>
      <c r="F191" s="10" t="str">
        <f>IF(InsertDataAtCellA2!$W191="REAC",InsertDataAtCellA2!W191,(IF(InsertDataAtCellA2!$F191="REAC",InsertDataAtCellA2!F191,"")))</f>
        <v/>
      </c>
      <c r="G191" s="10" t="str">
        <f>IF(InsertDataAtCellA2!$W191="REAC",InsertDataAtCellA2!X191,(IF(InsertDataAtCellA2!$F191="REAC",InsertDataAtCellA2!G191,"")))</f>
        <v/>
      </c>
      <c r="H191" s="10" t="str">
        <f>IF(InsertDataAtCellA2!$W191="REAC",InsertDataAtCellA2!Y191,(IF(InsertDataAtCellA2!$F191="REAC",InsertDataAtCellA2!H191,"")))</f>
        <v/>
      </c>
      <c r="I191" s="10" t="str">
        <f>IF(InsertDataAtCellA2!$W191="REAC",InsertDataAtCellA2!Z191,(IF(InsertDataAtCellA2!$F191="REAC",InsertDataAtCellA2!I191,"")))</f>
        <v/>
      </c>
      <c r="J191" s="10" t="str">
        <f>IF(InsertDataAtCellA2!K191="","",InsertDataAtCellA2!K191)</f>
        <v/>
      </c>
      <c r="K191" s="10" t="str">
        <f>IF(InsertDataAtCellA2!L191="","",InsertDataAtCellA2!L191)</f>
        <v/>
      </c>
      <c r="L191" s="10" t="str">
        <f>IF(InsertDataAtCellA2!M191="","",InsertDataAtCellA2!M191)</f>
        <v/>
      </c>
      <c r="M191" s="10" t="str">
        <f>IF(InsertDataAtCellA2!N191="","",InsertDataAtCellA2!N191)</f>
        <v/>
      </c>
      <c r="N191" s="10" t="str">
        <f>IF(InsertDataAtCellA2!O191="","",InsertDataAtCellA2!O191)</f>
        <v/>
      </c>
      <c r="O191" s="10" t="str">
        <f>IF(InsertDataAtCellA2!P191="","",InsertDataAtCellA2!P191)</f>
        <v/>
      </c>
      <c r="P191" s="10" t="str">
        <f>IF(InsertDataAtCellA2!Q191="","",InsertDataAtCellA2!Q191)</f>
        <v/>
      </c>
      <c r="Q191" s="10" t="str">
        <f>IF(InsertDataAtCellA2!R191="","",InsertDataAtCellA2!R191)</f>
        <v/>
      </c>
      <c r="R191" s="10" t="str">
        <f>IF(InsertDataAtCellA2!S191="","",InsertDataAtCellA2!S191)</f>
        <v/>
      </c>
      <c r="S191" s="10" t="str">
        <f>IF(InsertDataAtCellA2!T191="","",InsertDataAtCellA2!T191)</f>
        <v/>
      </c>
      <c r="T191" s="10" t="str">
        <f>IF(InsertDataAtCellA2!U191="","",InsertDataAtCellA2!U191)</f>
        <v/>
      </c>
      <c r="U191" s="10" t="str">
        <f>IF(InsertDataAtCellA2!V191="","",InsertDataAtCellA2!V191)</f>
        <v/>
      </c>
      <c r="V191" s="10" t="str">
        <f>IF(InsertDataAtCellA2!W191="","",InsertDataAtCellA2!W191)</f>
        <v/>
      </c>
      <c r="W191" s="10" t="str">
        <f>IF(InsertDataAtCellA2!X191="","",InsertDataAtCellA2!X191)</f>
        <v/>
      </c>
      <c r="X191" s="10" t="str">
        <f>IF(InsertDataAtCellA2!Y191="","",InsertDataAtCellA2!Y191)</f>
        <v/>
      </c>
      <c r="Y191" s="10" t="str">
        <f>IF(InsertDataAtCellA2!Z191="","",InsertDataAtCellA2!Z191)</f>
        <v/>
      </c>
      <c r="Z191" s="10" t="str">
        <f>IF(InsertDataAtCellA2!AA191="","",InsertDataAtCellA2!AA191)</f>
        <v/>
      </c>
      <c r="AA191" s="10" t="str">
        <f>IF(InsertDataAtCellA2!AB191="","",InsertDataAtCellA2!AB191)</f>
        <v/>
      </c>
      <c r="AB191" s="10" t="str">
        <f>IF(InsertDataAtCellA2!AC191="","",InsertDataAtCellA2!AC191)</f>
        <v/>
      </c>
      <c r="AC191" s="10" t="str">
        <f>IF(InsertDataAtCellA2!AD191="","",InsertDataAtCellA2!AD191)</f>
        <v/>
      </c>
      <c r="AD191" s="10" t="str">
        <f>IF(InsertDataAtCellA2!AE191="","",InsertDataAtCellA2!AE191)</f>
        <v/>
      </c>
      <c r="AE191" s="10" t="str">
        <f>IF(InsertDataAtCellA2!AF191="","",InsertDataAtCellA2!AF191)</f>
        <v/>
      </c>
      <c r="AF191" s="10" t="str">
        <f>IF(InsertDataAtCellA2!AG191="","",InsertDataAtCellA2!AG191)</f>
        <v/>
      </c>
    </row>
    <row r="192" spans="1:32" x14ac:dyDescent="0.35">
      <c r="A192" s="33" t="str">
        <f>IF(InsertDataAtCellA2!A192="","",InsertDataAtCellA2!A192)</f>
        <v/>
      </c>
      <c r="B192" s="33" t="str">
        <f>IF(InsertDataAtCellA2!B192="","",InsertDataAtCellA2!B192)</f>
        <v/>
      </c>
      <c r="C192" s="33" t="str">
        <f>IF(InsertDataAtCellA2!C192="","",InsertDataAtCellA2!C192)</f>
        <v/>
      </c>
      <c r="D192" s="33" t="str">
        <f>IF(InsertDataAtCellA2!D192="","",InsertDataAtCellA2!D192)</f>
        <v/>
      </c>
      <c r="E192" s="33" t="str">
        <f>IF(InsertDataAtCellA2!E192="","",InsertDataAtCellA2!E192)</f>
        <v/>
      </c>
      <c r="F192" s="33" t="str">
        <f>IF(InsertDataAtCellA2!$W192="REAC",InsertDataAtCellA2!W192,(IF(InsertDataAtCellA2!$F192="REAC",InsertDataAtCellA2!F192,"")))</f>
        <v/>
      </c>
      <c r="G192" s="33" t="str">
        <f>IF(InsertDataAtCellA2!$W192="REAC",InsertDataAtCellA2!X192,(IF(InsertDataAtCellA2!$F192="REAC",InsertDataAtCellA2!G192,"")))</f>
        <v/>
      </c>
      <c r="H192" s="33" t="str">
        <f>IF(InsertDataAtCellA2!$W192="REAC",InsertDataAtCellA2!Y192,(IF(InsertDataAtCellA2!$F192="REAC",InsertDataAtCellA2!H192,"")))</f>
        <v/>
      </c>
      <c r="I192" s="33" t="str">
        <f>IF(InsertDataAtCellA2!$W192="REAC",InsertDataAtCellA2!Z192,(IF(InsertDataAtCellA2!$F192="REAC",InsertDataAtCellA2!I192,"")))</f>
        <v/>
      </c>
      <c r="J192" s="33" t="str">
        <f>IF(InsertDataAtCellA2!K192="","",InsertDataAtCellA2!K192)</f>
        <v/>
      </c>
      <c r="K192" s="33" t="str">
        <f>IF(InsertDataAtCellA2!L192="","",InsertDataAtCellA2!L192)</f>
        <v/>
      </c>
      <c r="L192" s="33" t="str">
        <f>IF(InsertDataAtCellA2!M192="","",InsertDataAtCellA2!M192)</f>
        <v/>
      </c>
      <c r="M192" s="33" t="str">
        <f>IF(InsertDataAtCellA2!N192="","",InsertDataAtCellA2!N192)</f>
        <v/>
      </c>
      <c r="N192" s="33" t="str">
        <f>IF(InsertDataAtCellA2!O192="","",InsertDataAtCellA2!O192)</f>
        <v/>
      </c>
      <c r="O192" s="33" t="str">
        <f>IF(InsertDataAtCellA2!P192="","",InsertDataAtCellA2!P192)</f>
        <v/>
      </c>
      <c r="P192" s="33" t="str">
        <f>IF(InsertDataAtCellA2!Q192="","",InsertDataAtCellA2!Q192)</f>
        <v/>
      </c>
      <c r="Q192" s="33" t="str">
        <f>IF(InsertDataAtCellA2!R192="","",InsertDataAtCellA2!R192)</f>
        <v/>
      </c>
      <c r="R192" s="33" t="str">
        <f>IF(InsertDataAtCellA2!S192="","",InsertDataAtCellA2!S192)</f>
        <v/>
      </c>
      <c r="S192" s="33" t="str">
        <f>IF(InsertDataAtCellA2!T192="","",InsertDataAtCellA2!T192)</f>
        <v/>
      </c>
      <c r="T192" s="33" t="str">
        <f>IF(InsertDataAtCellA2!U192="","",InsertDataAtCellA2!U192)</f>
        <v/>
      </c>
      <c r="U192" s="33" t="str">
        <f>IF(InsertDataAtCellA2!V192="","",InsertDataAtCellA2!V192)</f>
        <v/>
      </c>
      <c r="V192" s="33" t="str">
        <f>IF(InsertDataAtCellA2!W192="","",InsertDataAtCellA2!W192)</f>
        <v/>
      </c>
      <c r="W192" s="33" t="str">
        <f>IF(InsertDataAtCellA2!X192="","",InsertDataAtCellA2!X192)</f>
        <v/>
      </c>
      <c r="X192" s="33" t="str">
        <f>IF(InsertDataAtCellA2!Y192="","",InsertDataAtCellA2!Y192)</f>
        <v/>
      </c>
      <c r="Y192" s="33" t="str">
        <f>IF(InsertDataAtCellA2!Z192="","",InsertDataAtCellA2!Z192)</f>
        <v/>
      </c>
      <c r="Z192" s="33" t="str">
        <f>IF(InsertDataAtCellA2!AA192="","",InsertDataAtCellA2!AA192)</f>
        <v/>
      </c>
      <c r="AA192" s="33" t="str">
        <f>IF(InsertDataAtCellA2!AB192="","",InsertDataAtCellA2!AB192)</f>
        <v/>
      </c>
      <c r="AB192" s="33" t="str">
        <f>IF(InsertDataAtCellA2!AC192="","",InsertDataAtCellA2!AC192)</f>
        <v/>
      </c>
      <c r="AC192" s="33" t="str">
        <f>IF(InsertDataAtCellA2!AD192="","",InsertDataAtCellA2!AD192)</f>
        <v/>
      </c>
      <c r="AD192" s="33" t="str">
        <f>IF(InsertDataAtCellA2!AE192="","",InsertDataAtCellA2!AE192)</f>
        <v/>
      </c>
      <c r="AE192" s="33" t="str">
        <f>IF(InsertDataAtCellA2!AF192="","",InsertDataAtCellA2!AF192)</f>
        <v/>
      </c>
      <c r="AF192" s="33" t="str">
        <f>IF(InsertDataAtCellA2!AG192="","",InsertDataAtCellA2!AG192)</f>
        <v/>
      </c>
    </row>
    <row r="193" spans="1:32" x14ac:dyDescent="0.35">
      <c r="A193" s="10" t="str">
        <f>IF(InsertDataAtCellA2!A193="","",InsertDataAtCellA2!A193)</f>
        <v/>
      </c>
      <c r="B193" s="10" t="str">
        <f>IF(InsertDataAtCellA2!B193="","",InsertDataAtCellA2!B193)</f>
        <v/>
      </c>
      <c r="C193" s="10" t="str">
        <f>IF(InsertDataAtCellA2!C193="","",InsertDataAtCellA2!C193)</f>
        <v/>
      </c>
      <c r="D193" s="10" t="str">
        <f>IF(InsertDataAtCellA2!D193="","",InsertDataAtCellA2!D193)</f>
        <v/>
      </c>
      <c r="E193" s="10" t="str">
        <f>IF(InsertDataAtCellA2!E193="","",InsertDataAtCellA2!E193)</f>
        <v/>
      </c>
      <c r="F193" s="10" t="str">
        <f>IF(InsertDataAtCellA2!$W193="REAC",InsertDataAtCellA2!W193,(IF(InsertDataAtCellA2!$F193="REAC",InsertDataAtCellA2!F193,"")))</f>
        <v/>
      </c>
      <c r="G193" s="10" t="str">
        <f>IF(InsertDataAtCellA2!$W193="REAC",InsertDataAtCellA2!X193,(IF(InsertDataAtCellA2!$F193="REAC",InsertDataAtCellA2!G193,"")))</f>
        <v/>
      </c>
      <c r="H193" s="10" t="str">
        <f>IF(InsertDataAtCellA2!$W193="REAC",InsertDataAtCellA2!Y193,(IF(InsertDataAtCellA2!$F193="REAC",InsertDataAtCellA2!H193,"")))</f>
        <v/>
      </c>
      <c r="I193" s="10" t="str">
        <f>IF(InsertDataAtCellA2!$W193="REAC",InsertDataAtCellA2!Z193,(IF(InsertDataAtCellA2!$F193="REAC",InsertDataAtCellA2!I193,"")))</f>
        <v/>
      </c>
      <c r="J193" s="10" t="str">
        <f>IF(InsertDataAtCellA2!K193="","",InsertDataAtCellA2!K193)</f>
        <v/>
      </c>
      <c r="K193" s="10" t="str">
        <f>IF(InsertDataAtCellA2!L193="","",InsertDataAtCellA2!L193)</f>
        <v/>
      </c>
      <c r="L193" s="10" t="str">
        <f>IF(InsertDataAtCellA2!M193="","",InsertDataAtCellA2!M193)</f>
        <v/>
      </c>
      <c r="M193" s="10" t="str">
        <f>IF(InsertDataAtCellA2!N193="","",InsertDataAtCellA2!N193)</f>
        <v/>
      </c>
      <c r="N193" s="10" t="str">
        <f>IF(InsertDataAtCellA2!O193="","",InsertDataAtCellA2!O193)</f>
        <v/>
      </c>
      <c r="O193" s="10" t="str">
        <f>IF(InsertDataAtCellA2!P193="","",InsertDataAtCellA2!P193)</f>
        <v/>
      </c>
      <c r="P193" s="10" t="str">
        <f>IF(InsertDataAtCellA2!Q193="","",InsertDataAtCellA2!Q193)</f>
        <v/>
      </c>
      <c r="Q193" s="10" t="str">
        <f>IF(InsertDataAtCellA2!R193="","",InsertDataAtCellA2!R193)</f>
        <v/>
      </c>
      <c r="R193" s="10" t="str">
        <f>IF(InsertDataAtCellA2!S193="","",InsertDataAtCellA2!S193)</f>
        <v/>
      </c>
      <c r="S193" s="10" t="str">
        <f>IF(InsertDataAtCellA2!T193="","",InsertDataAtCellA2!T193)</f>
        <v/>
      </c>
      <c r="T193" s="10" t="str">
        <f>IF(InsertDataAtCellA2!U193="","",InsertDataAtCellA2!U193)</f>
        <v/>
      </c>
      <c r="U193" s="10" t="str">
        <f>IF(InsertDataAtCellA2!V193="","",InsertDataAtCellA2!V193)</f>
        <v/>
      </c>
      <c r="V193" s="10" t="str">
        <f>IF(InsertDataAtCellA2!W193="","",InsertDataAtCellA2!W193)</f>
        <v/>
      </c>
      <c r="W193" s="10" t="str">
        <f>IF(InsertDataAtCellA2!X193="","",InsertDataAtCellA2!X193)</f>
        <v/>
      </c>
      <c r="X193" s="10" t="str">
        <f>IF(InsertDataAtCellA2!Y193="","",InsertDataAtCellA2!Y193)</f>
        <v/>
      </c>
      <c r="Y193" s="10" t="str">
        <f>IF(InsertDataAtCellA2!Z193="","",InsertDataAtCellA2!Z193)</f>
        <v/>
      </c>
      <c r="Z193" s="10" t="str">
        <f>IF(InsertDataAtCellA2!AA193="","",InsertDataAtCellA2!AA193)</f>
        <v/>
      </c>
      <c r="AA193" s="10" t="str">
        <f>IF(InsertDataAtCellA2!AB193="","",InsertDataAtCellA2!AB193)</f>
        <v/>
      </c>
      <c r="AB193" s="10" t="str">
        <f>IF(InsertDataAtCellA2!AC193="","",InsertDataAtCellA2!AC193)</f>
        <v/>
      </c>
      <c r="AC193" s="10" t="str">
        <f>IF(InsertDataAtCellA2!AD193="","",InsertDataAtCellA2!AD193)</f>
        <v/>
      </c>
      <c r="AD193" s="10" t="str">
        <f>IF(InsertDataAtCellA2!AE193="","",InsertDataAtCellA2!AE193)</f>
        <v/>
      </c>
      <c r="AE193" s="10" t="str">
        <f>IF(InsertDataAtCellA2!AF193="","",InsertDataAtCellA2!AF193)</f>
        <v/>
      </c>
      <c r="AF193" s="10" t="str">
        <f>IF(InsertDataAtCellA2!AG193="","",InsertDataAtCellA2!AG193)</f>
        <v/>
      </c>
    </row>
    <row r="194" spans="1:32" x14ac:dyDescent="0.35">
      <c r="A194" s="33" t="str">
        <f>IF(InsertDataAtCellA2!A194="","",InsertDataAtCellA2!A194)</f>
        <v/>
      </c>
      <c r="B194" s="33" t="str">
        <f>IF(InsertDataAtCellA2!B194="","",InsertDataAtCellA2!B194)</f>
        <v/>
      </c>
      <c r="C194" s="33" t="str">
        <f>IF(InsertDataAtCellA2!C194="","",InsertDataAtCellA2!C194)</f>
        <v/>
      </c>
      <c r="D194" s="33" t="str">
        <f>IF(InsertDataAtCellA2!D194="","",InsertDataAtCellA2!D194)</f>
        <v/>
      </c>
      <c r="E194" s="33" t="str">
        <f>IF(InsertDataAtCellA2!E194="","",InsertDataAtCellA2!E194)</f>
        <v/>
      </c>
      <c r="F194" s="33" t="str">
        <f>IF(InsertDataAtCellA2!$W194="REAC",InsertDataAtCellA2!W194,(IF(InsertDataAtCellA2!$F194="REAC",InsertDataAtCellA2!F194,"")))</f>
        <v/>
      </c>
      <c r="G194" s="33" t="str">
        <f>IF(InsertDataAtCellA2!$W194="REAC",InsertDataAtCellA2!X194,(IF(InsertDataAtCellA2!$F194="REAC",InsertDataAtCellA2!G194,"")))</f>
        <v/>
      </c>
      <c r="H194" s="33" t="str">
        <f>IF(InsertDataAtCellA2!$W194="REAC",InsertDataAtCellA2!Y194,(IF(InsertDataAtCellA2!$F194="REAC",InsertDataAtCellA2!H194,"")))</f>
        <v/>
      </c>
      <c r="I194" s="33" t="str">
        <f>IF(InsertDataAtCellA2!$W194="REAC",InsertDataAtCellA2!Z194,(IF(InsertDataAtCellA2!$F194="REAC",InsertDataAtCellA2!I194,"")))</f>
        <v/>
      </c>
      <c r="J194" s="33" t="str">
        <f>IF(InsertDataAtCellA2!K194="","",InsertDataAtCellA2!K194)</f>
        <v/>
      </c>
      <c r="K194" s="33" t="str">
        <f>IF(InsertDataAtCellA2!L194="","",InsertDataAtCellA2!L194)</f>
        <v/>
      </c>
      <c r="L194" s="33" t="str">
        <f>IF(InsertDataAtCellA2!M194="","",InsertDataAtCellA2!M194)</f>
        <v/>
      </c>
      <c r="M194" s="33" t="str">
        <f>IF(InsertDataAtCellA2!N194="","",InsertDataAtCellA2!N194)</f>
        <v/>
      </c>
      <c r="N194" s="33" t="str">
        <f>IF(InsertDataAtCellA2!O194="","",InsertDataAtCellA2!O194)</f>
        <v/>
      </c>
      <c r="O194" s="33" t="str">
        <f>IF(InsertDataAtCellA2!P194="","",InsertDataAtCellA2!P194)</f>
        <v/>
      </c>
      <c r="P194" s="33" t="str">
        <f>IF(InsertDataAtCellA2!Q194="","",InsertDataAtCellA2!Q194)</f>
        <v/>
      </c>
      <c r="Q194" s="33" t="str">
        <f>IF(InsertDataAtCellA2!R194="","",InsertDataAtCellA2!R194)</f>
        <v/>
      </c>
      <c r="R194" s="33" t="str">
        <f>IF(InsertDataAtCellA2!S194="","",InsertDataAtCellA2!S194)</f>
        <v/>
      </c>
      <c r="S194" s="33" t="str">
        <f>IF(InsertDataAtCellA2!T194="","",InsertDataAtCellA2!T194)</f>
        <v/>
      </c>
      <c r="T194" s="33" t="str">
        <f>IF(InsertDataAtCellA2!U194="","",InsertDataAtCellA2!U194)</f>
        <v/>
      </c>
      <c r="U194" s="33" t="str">
        <f>IF(InsertDataAtCellA2!V194="","",InsertDataAtCellA2!V194)</f>
        <v/>
      </c>
      <c r="V194" s="33" t="str">
        <f>IF(InsertDataAtCellA2!W194="","",InsertDataAtCellA2!W194)</f>
        <v/>
      </c>
      <c r="W194" s="33" t="str">
        <f>IF(InsertDataAtCellA2!X194="","",InsertDataAtCellA2!X194)</f>
        <v/>
      </c>
      <c r="X194" s="33" t="str">
        <f>IF(InsertDataAtCellA2!Y194="","",InsertDataAtCellA2!Y194)</f>
        <v/>
      </c>
      <c r="Y194" s="33" t="str">
        <f>IF(InsertDataAtCellA2!Z194="","",InsertDataAtCellA2!Z194)</f>
        <v/>
      </c>
      <c r="Z194" s="33" t="str">
        <f>IF(InsertDataAtCellA2!AA194="","",InsertDataAtCellA2!AA194)</f>
        <v/>
      </c>
      <c r="AA194" s="33" t="str">
        <f>IF(InsertDataAtCellA2!AB194="","",InsertDataAtCellA2!AB194)</f>
        <v/>
      </c>
      <c r="AB194" s="33" t="str">
        <f>IF(InsertDataAtCellA2!AC194="","",InsertDataAtCellA2!AC194)</f>
        <v/>
      </c>
      <c r="AC194" s="33" t="str">
        <f>IF(InsertDataAtCellA2!AD194="","",InsertDataAtCellA2!AD194)</f>
        <v/>
      </c>
      <c r="AD194" s="33" t="str">
        <f>IF(InsertDataAtCellA2!AE194="","",InsertDataAtCellA2!AE194)</f>
        <v/>
      </c>
      <c r="AE194" s="33" t="str">
        <f>IF(InsertDataAtCellA2!AF194="","",InsertDataAtCellA2!AF194)</f>
        <v/>
      </c>
      <c r="AF194" s="33" t="str">
        <f>IF(InsertDataAtCellA2!AG194="","",InsertDataAtCellA2!AG194)</f>
        <v/>
      </c>
    </row>
    <row r="195" spans="1:32" x14ac:dyDescent="0.35">
      <c r="A195" s="10" t="str">
        <f>IF(InsertDataAtCellA2!A195="","",InsertDataAtCellA2!A195)</f>
        <v/>
      </c>
      <c r="B195" s="10" t="str">
        <f>IF(InsertDataAtCellA2!B195="","",InsertDataAtCellA2!B195)</f>
        <v/>
      </c>
      <c r="C195" s="10" t="str">
        <f>IF(InsertDataAtCellA2!C195="","",InsertDataAtCellA2!C195)</f>
        <v/>
      </c>
      <c r="D195" s="10" t="str">
        <f>IF(InsertDataAtCellA2!D195="","",InsertDataAtCellA2!D195)</f>
        <v/>
      </c>
      <c r="E195" s="10" t="str">
        <f>IF(InsertDataAtCellA2!E195="","",InsertDataAtCellA2!E195)</f>
        <v/>
      </c>
      <c r="F195" s="10" t="str">
        <f>IF(InsertDataAtCellA2!$W195="REAC",InsertDataAtCellA2!W195,(IF(InsertDataAtCellA2!$F195="REAC",InsertDataAtCellA2!F195,"")))</f>
        <v/>
      </c>
      <c r="G195" s="10" t="str">
        <f>IF(InsertDataAtCellA2!$W195="REAC",InsertDataAtCellA2!X195,(IF(InsertDataAtCellA2!$F195="REAC",InsertDataAtCellA2!G195,"")))</f>
        <v/>
      </c>
      <c r="H195" s="10" t="str">
        <f>IF(InsertDataAtCellA2!$W195="REAC",InsertDataAtCellA2!Y195,(IF(InsertDataAtCellA2!$F195="REAC",InsertDataAtCellA2!H195,"")))</f>
        <v/>
      </c>
      <c r="I195" s="10" t="str">
        <f>IF(InsertDataAtCellA2!$W195="REAC",InsertDataAtCellA2!Z195,(IF(InsertDataAtCellA2!$F195="REAC",InsertDataAtCellA2!I195,"")))</f>
        <v/>
      </c>
      <c r="J195" s="10" t="str">
        <f>IF(InsertDataAtCellA2!K195="","",InsertDataAtCellA2!K195)</f>
        <v/>
      </c>
      <c r="K195" s="10" t="str">
        <f>IF(InsertDataAtCellA2!L195="","",InsertDataAtCellA2!L195)</f>
        <v/>
      </c>
      <c r="L195" s="10" t="str">
        <f>IF(InsertDataAtCellA2!M195="","",InsertDataAtCellA2!M195)</f>
        <v/>
      </c>
      <c r="M195" s="10" t="str">
        <f>IF(InsertDataAtCellA2!N195="","",InsertDataAtCellA2!N195)</f>
        <v/>
      </c>
      <c r="N195" s="10" t="str">
        <f>IF(InsertDataAtCellA2!O195="","",InsertDataAtCellA2!O195)</f>
        <v/>
      </c>
      <c r="O195" s="10" t="str">
        <f>IF(InsertDataAtCellA2!P195="","",InsertDataAtCellA2!P195)</f>
        <v/>
      </c>
      <c r="P195" s="10" t="str">
        <f>IF(InsertDataAtCellA2!Q195="","",InsertDataAtCellA2!Q195)</f>
        <v/>
      </c>
      <c r="Q195" s="10" t="str">
        <f>IF(InsertDataAtCellA2!R195="","",InsertDataAtCellA2!R195)</f>
        <v/>
      </c>
      <c r="R195" s="10" t="str">
        <f>IF(InsertDataAtCellA2!S195="","",InsertDataAtCellA2!S195)</f>
        <v/>
      </c>
      <c r="S195" s="10" t="str">
        <f>IF(InsertDataAtCellA2!T195="","",InsertDataAtCellA2!T195)</f>
        <v/>
      </c>
      <c r="T195" s="10" t="str">
        <f>IF(InsertDataAtCellA2!U195="","",InsertDataAtCellA2!U195)</f>
        <v/>
      </c>
      <c r="U195" s="10" t="str">
        <f>IF(InsertDataAtCellA2!V195="","",InsertDataAtCellA2!V195)</f>
        <v/>
      </c>
      <c r="V195" s="10" t="str">
        <f>IF(InsertDataAtCellA2!W195="","",InsertDataAtCellA2!W195)</f>
        <v/>
      </c>
      <c r="W195" s="10" t="str">
        <f>IF(InsertDataAtCellA2!X195="","",InsertDataAtCellA2!X195)</f>
        <v/>
      </c>
      <c r="X195" s="10" t="str">
        <f>IF(InsertDataAtCellA2!Y195="","",InsertDataAtCellA2!Y195)</f>
        <v/>
      </c>
      <c r="Y195" s="10" t="str">
        <f>IF(InsertDataAtCellA2!Z195="","",InsertDataAtCellA2!Z195)</f>
        <v/>
      </c>
      <c r="Z195" s="10" t="str">
        <f>IF(InsertDataAtCellA2!AA195="","",InsertDataAtCellA2!AA195)</f>
        <v/>
      </c>
      <c r="AA195" s="10" t="str">
        <f>IF(InsertDataAtCellA2!AB195="","",InsertDataAtCellA2!AB195)</f>
        <v/>
      </c>
      <c r="AB195" s="10" t="str">
        <f>IF(InsertDataAtCellA2!AC195="","",InsertDataAtCellA2!AC195)</f>
        <v/>
      </c>
      <c r="AC195" s="10" t="str">
        <f>IF(InsertDataAtCellA2!AD195="","",InsertDataAtCellA2!AD195)</f>
        <v/>
      </c>
      <c r="AD195" s="10" t="str">
        <f>IF(InsertDataAtCellA2!AE195="","",InsertDataAtCellA2!AE195)</f>
        <v/>
      </c>
      <c r="AE195" s="10" t="str">
        <f>IF(InsertDataAtCellA2!AF195="","",InsertDataAtCellA2!AF195)</f>
        <v/>
      </c>
      <c r="AF195" s="10" t="str">
        <f>IF(InsertDataAtCellA2!AG195="","",InsertDataAtCellA2!AG195)</f>
        <v/>
      </c>
    </row>
    <row r="196" spans="1:32" x14ac:dyDescent="0.35">
      <c r="A196" s="33" t="str">
        <f>IF(InsertDataAtCellA2!A196="","",InsertDataAtCellA2!A196)</f>
        <v/>
      </c>
      <c r="B196" s="33" t="str">
        <f>IF(InsertDataAtCellA2!B196="","",InsertDataAtCellA2!B196)</f>
        <v/>
      </c>
      <c r="C196" s="33" t="str">
        <f>IF(InsertDataAtCellA2!C196="","",InsertDataAtCellA2!C196)</f>
        <v/>
      </c>
      <c r="D196" s="33" t="str">
        <f>IF(InsertDataAtCellA2!D196="","",InsertDataAtCellA2!D196)</f>
        <v/>
      </c>
      <c r="E196" s="33" t="str">
        <f>IF(InsertDataAtCellA2!E196="","",InsertDataAtCellA2!E196)</f>
        <v/>
      </c>
      <c r="F196" s="33" t="str">
        <f>IF(InsertDataAtCellA2!$W196="REAC",InsertDataAtCellA2!W196,(IF(InsertDataAtCellA2!$F196="REAC",InsertDataAtCellA2!F196,"")))</f>
        <v/>
      </c>
      <c r="G196" s="33" t="str">
        <f>IF(InsertDataAtCellA2!$W196="REAC",InsertDataAtCellA2!X196,(IF(InsertDataAtCellA2!$F196="REAC",InsertDataAtCellA2!G196,"")))</f>
        <v/>
      </c>
      <c r="H196" s="33" t="str">
        <f>IF(InsertDataAtCellA2!$W196="REAC",InsertDataAtCellA2!Y196,(IF(InsertDataAtCellA2!$F196="REAC",InsertDataAtCellA2!H196,"")))</f>
        <v/>
      </c>
      <c r="I196" s="33" t="str">
        <f>IF(InsertDataAtCellA2!$W196="REAC",InsertDataAtCellA2!Z196,(IF(InsertDataAtCellA2!$F196="REAC",InsertDataAtCellA2!I196,"")))</f>
        <v/>
      </c>
      <c r="J196" s="33" t="str">
        <f>IF(InsertDataAtCellA2!K196="","",InsertDataAtCellA2!K196)</f>
        <v/>
      </c>
      <c r="K196" s="33" t="str">
        <f>IF(InsertDataAtCellA2!L196="","",InsertDataAtCellA2!L196)</f>
        <v/>
      </c>
      <c r="L196" s="33" t="str">
        <f>IF(InsertDataAtCellA2!M196="","",InsertDataAtCellA2!M196)</f>
        <v/>
      </c>
      <c r="M196" s="33" t="str">
        <f>IF(InsertDataAtCellA2!N196="","",InsertDataAtCellA2!N196)</f>
        <v/>
      </c>
      <c r="N196" s="33" t="str">
        <f>IF(InsertDataAtCellA2!O196="","",InsertDataAtCellA2!O196)</f>
        <v/>
      </c>
      <c r="O196" s="33" t="str">
        <f>IF(InsertDataAtCellA2!P196="","",InsertDataAtCellA2!P196)</f>
        <v/>
      </c>
      <c r="P196" s="33" t="str">
        <f>IF(InsertDataAtCellA2!Q196="","",InsertDataAtCellA2!Q196)</f>
        <v/>
      </c>
      <c r="Q196" s="33" t="str">
        <f>IF(InsertDataAtCellA2!R196="","",InsertDataAtCellA2!R196)</f>
        <v/>
      </c>
      <c r="R196" s="33" t="str">
        <f>IF(InsertDataAtCellA2!S196="","",InsertDataAtCellA2!S196)</f>
        <v/>
      </c>
      <c r="S196" s="33" t="str">
        <f>IF(InsertDataAtCellA2!T196="","",InsertDataAtCellA2!T196)</f>
        <v/>
      </c>
      <c r="T196" s="33" t="str">
        <f>IF(InsertDataAtCellA2!U196="","",InsertDataAtCellA2!U196)</f>
        <v/>
      </c>
      <c r="U196" s="33" t="str">
        <f>IF(InsertDataAtCellA2!V196="","",InsertDataAtCellA2!V196)</f>
        <v/>
      </c>
      <c r="V196" s="33" t="str">
        <f>IF(InsertDataAtCellA2!W196="","",InsertDataAtCellA2!W196)</f>
        <v/>
      </c>
      <c r="W196" s="33" t="str">
        <f>IF(InsertDataAtCellA2!X196="","",InsertDataAtCellA2!X196)</f>
        <v/>
      </c>
      <c r="X196" s="33" t="str">
        <f>IF(InsertDataAtCellA2!Y196="","",InsertDataAtCellA2!Y196)</f>
        <v/>
      </c>
      <c r="Y196" s="33" t="str">
        <f>IF(InsertDataAtCellA2!Z196="","",InsertDataAtCellA2!Z196)</f>
        <v/>
      </c>
      <c r="Z196" s="33" t="str">
        <f>IF(InsertDataAtCellA2!AA196="","",InsertDataAtCellA2!AA196)</f>
        <v/>
      </c>
      <c r="AA196" s="33" t="str">
        <f>IF(InsertDataAtCellA2!AB196="","",InsertDataAtCellA2!AB196)</f>
        <v/>
      </c>
      <c r="AB196" s="33" t="str">
        <f>IF(InsertDataAtCellA2!AC196="","",InsertDataAtCellA2!AC196)</f>
        <v/>
      </c>
      <c r="AC196" s="33" t="str">
        <f>IF(InsertDataAtCellA2!AD196="","",InsertDataAtCellA2!AD196)</f>
        <v/>
      </c>
      <c r="AD196" s="33" t="str">
        <f>IF(InsertDataAtCellA2!AE196="","",InsertDataAtCellA2!AE196)</f>
        <v/>
      </c>
      <c r="AE196" s="33" t="str">
        <f>IF(InsertDataAtCellA2!AF196="","",InsertDataAtCellA2!AF196)</f>
        <v/>
      </c>
      <c r="AF196" s="33" t="str">
        <f>IF(InsertDataAtCellA2!AG196="","",InsertDataAtCellA2!AG196)</f>
        <v/>
      </c>
    </row>
    <row r="197" spans="1:32" x14ac:dyDescent="0.35">
      <c r="A197" s="10" t="str">
        <f>IF(InsertDataAtCellA2!A197="","",InsertDataAtCellA2!A197)</f>
        <v/>
      </c>
      <c r="B197" s="10" t="str">
        <f>IF(InsertDataAtCellA2!B197="","",InsertDataAtCellA2!B197)</f>
        <v/>
      </c>
      <c r="C197" s="10" t="str">
        <f>IF(InsertDataAtCellA2!C197="","",InsertDataAtCellA2!C197)</f>
        <v/>
      </c>
      <c r="D197" s="10" t="str">
        <f>IF(InsertDataAtCellA2!D197="","",InsertDataAtCellA2!D197)</f>
        <v/>
      </c>
      <c r="E197" s="10" t="str">
        <f>IF(InsertDataAtCellA2!E197="","",InsertDataAtCellA2!E197)</f>
        <v/>
      </c>
      <c r="F197" s="10" t="str">
        <f>IF(InsertDataAtCellA2!$W197="REAC",InsertDataAtCellA2!W197,(IF(InsertDataAtCellA2!$F197="REAC",InsertDataAtCellA2!F197,"")))</f>
        <v/>
      </c>
      <c r="G197" s="10" t="str">
        <f>IF(InsertDataAtCellA2!$W197="REAC",InsertDataAtCellA2!X197,(IF(InsertDataAtCellA2!$F197="REAC",InsertDataAtCellA2!G197,"")))</f>
        <v/>
      </c>
      <c r="H197" s="10" t="str">
        <f>IF(InsertDataAtCellA2!$W197="REAC",InsertDataAtCellA2!Y197,(IF(InsertDataAtCellA2!$F197="REAC",InsertDataAtCellA2!H197,"")))</f>
        <v/>
      </c>
      <c r="I197" s="10" t="str">
        <f>IF(InsertDataAtCellA2!$W197="REAC",InsertDataAtCellA2!Z197,(IF(InsertDataAtCellA2!$F197="REAC",InsertDataAtCellA2!I197,"")))</f>
        <v/>
      </c>
      <c r="J197" s="10" t="str">
        <f>IF(InsertDataAtCellA2!K197="","",InsertDataAtCellA2!K197)</f>
        <v/>
      </c>
      <c r="K197" s="10" t="str">
        <f>IF(InsertDataAtCellA2!L197="","",InsertDataAtCellA2!L197)</f>
        <v/>
      </c>
      <c r="L197" s="10" t="str">
        <f>IF(InsertDataAtCellA2!M197="","",InsertDataAtCellA2!M197)</f>
        <v/>
      </c>
      <c r="M197" s="10" t="str">
        <f>IF(InsertDataAtCellA2!N197="","",InsertDataAtCellA2!N197)</f>
        <v/>
      </c>
      <c r="N197" s="10" t="str">
        <f>IF(InsertDataAtCellA2!O197="","",InsertDataAtCellA2!O197)</f>
        <v/>
      </c>
      <c r="O197" s="10" t="str">
        <f>IF(InsertDataAtCellA2!P197="","",InsertDataAtCellA2!P197)</f>
        <v/>
      </c>
      <c r="P197" s="10" t="str">
        <f>IF(InsertDataAtCellA2!Q197="","",InsertDataAtCellA2!Q197)</f>
        <v/>
      </c>
      <c r="Q197" s="10" t="str">
        <f>IF(InsertDataAtCellA2!R197="","",InsertDataAtCellA2!R197)</f>
        <v/>
      </c>
      <c r="R197" s="10" t="str">
        <f>IF(InsertDataAtCellA2!S197="","",InsertDataAtCellA2!S197)</f>
        <v/>
      </c>
      <c r="S197" s="10" t="str">
        <f>IF(InsertDataAtCellA2!T197="","",InsertDataAtCellA2!T197)</f>
        <v/>
      </c>
      <c r="T197" s="10" t="str">
        <f>IF(InsertDataAtCellA2!U197="","",InsertDataAtCellA2!U197)</f>
        <v/>
      </c>
      <c r="U197" s="10" t="str">
        <f>IF(InsertDataAtCellA2!V197="","",InsertDataAtCellA2!V197)</f>
        <v/>
      </c>
      <c r="V197" s="10" t="str">
        <f>IF(InsertDataAtCellA2!W197="","",InsertDataAtCellA2!W197)</f>
        <v/>
      </c>
      <c r="W197" s="10" t="str">
        <f>IF(InsertDataAtCellA2!X197="","",InsertDataAtCellA2!X197)</f>
        <v/>
      </c>
      <c r="X197" s="10" t="str">
        <f>IF(InsertDataAtCellA2!Y197="","",InsertDataAtCellA2!Y197)</f>
        <v/>
      </c>
      <c r="Y197" s="10" t="str">
        <f>IF(InsertDataAtCellA2!Z197="","",InsertDataAtCellA2!Z197)</f>
        <v/>
      </c>
      <c r="Z197" s="10" t="str">
        <f>IF(InsertDataAtCellA2!AA197="","",InsertDataAtCellA2!AA197)</f>
        <v/>
      </c>
      <c r="AA197" s="10" t="str">
        <f>IF(InsertDataAtCellA2!AB197="","",InsertDataAtCellA2!AB197)</f>
        <v/>
      </c>
      <c r="AB197" s="10" t="str">
        <f>IF(InsertDataAtCellA2!AC197="","",InsertDataAtCellA2!AC197)</f>
        <v/>
      </c>
      <c r="AC197" s="10" t="str">
        <f>IF(InsertDataAtCellA2!AD197="","",InsertDataAtCellA2!AD197)</f>
        <v/>
      </c>
      <c r="AD197" s="10" t="str">
        <f>IF(InsertDataAtCellA2!AE197="","",InsertDataAtCellA2!AE197)</f>
        <v/>
      </c>
      <c r="AE197" s="10" t="str">
        <f>IF(InsertDataAtCellA2!AF197="","",InsertDataAtCellA2!AF197)</f>
        <v/>
      </c>
      <c r="AF197" s="10" t="str">
        <f>IF(InsertDataAtCellA2!AG197="","",InsertDataAtCellA2!AG197)</f>
        <v/>
      </c>
    </row>
    <row r="198" spans="1:32" x14ac:dyDescent="0.35">
      <c r="A198" s="33" t="str">
        <f>IF(InsertDataAtCellA2!A198="","",InsertDataAtCellA2!A198)</f>
        <v/>
      </c>
      <c r="B198" s="33" t="str">
        <f>IF(InsertDataAtCellA2!B198="","",InsertDataAtCellA2!B198)</f>
        <v/>
      </c>
      <c r="C198" s="33" t="str">
        <f>IF(InsertDataAtCellA2!C198="","",InsertDataAtCellA2!C198)</f>
        <v/>
      </c>
      <c r="D198" s="33" t="str">
        <f>IF(InsertDataAtCellA2!D198="","",InsertDataAtCellA2!D198)</f>
        <v/>
      </c>
      <c r="E198" s="33" t="str">
        <f>IF(InsertDataAtCellA2!E198="","",InsertDataAtCellA2!E198)</f>
        <v/>
      </c>
      <c r="F198" s="33" t="str">
        <f>IF(InsertDataAtCellA2!$W198="REAC",InsertDataAtCellA2!W198,(IF(InsertDataAtCellA2!$F198="REAC",InsertDataAtCellA2!F198,"")))</f>
        <v/>
      </c>
      <c r="G198" s="33" t="str">
        <f>IF(InsertDataAtCellA2!$W198="REAC",InsertDataAtCellA2!X198,(IF(InsertDataAtCellA2!$F198="REAC",InsertDataAtCellA2!G198,"")))</f>
        <v/>
      </c>
      <c r="H198" s="33" t="str">
        <f>IF(InsertDataAtCellA2!$W198="REAC",InsertDataAtCellA2!Y198,(IF(InsertDataAtCellA2!$F198="REAC",InsertDataAtCellA2!H198,"")))</f>
        <v/>
      </c>
      <c r="I198" s="33" t="str">
        <f>IF(InsertDataAtCellA2!$W198="REAC",InsertDataAtCellA2!Z198,(IF(InsertDataAtCellA2!$F198="REAC",InsertDataAtCellA2!I198,"")))</f>
        <v/>
      </c>
      <c r="J198" s="33" t="str">
        <f>IF(InsertDataAtCellA2!K198="","",InsertDataAtCellA2!K198)</f>
        <v/>
      </c>
      <c r="K198" s="33" t="str">
        <f>IF(InsertDataAtCellA2!L198="","",InsertDataAtCellA2!L198)</f>
        <v/>
      </c>
      <c r="L198" s="33" t="str">
        <f>IF(InsertDataAtCellA2!M198="","",InsertDataAtCellA2!M198)</f>
        <v/>
      </c>
      <c r="M198" s="33" t="str">
        <f>IF(InsertDataAtCellA2!N198="","",InsertDataAtCellA2!N198)</f>
        <v/>
      </c>
      <c r="N198" s="33" t="str">
        <f>IF(InsertDataAtCellA2!O198="","",InsertDataAtCellA2!O198)</f>
        <v/>
      </c>
      <c r="O198" s="33" t="str">
        <f>IF(InsertDataAtCellA2!P198="","",InsertDataAtCellA2!P198)</f>
        <v/>
      </c>
      <c r="P198" s="33" t="str">
        <f>IF(InsertDataAtCellA2!Q198="","",InsertDataAtCellA2!Q198)</f>
        <v/>
      </c>
      <c r="Q198" s="33" t="str">
        <f>IF(InsertDataAtCellA2!R198="","",InsertDataAtCellA2!R198)</f>
        <v/>
      </c>
      <c r="R198" s="33" t="str">
        <f>IF(InsertDataAtCellA2!S198="","",InsertDataAtCellA2!S198)</f>
        <v/>
      </c>
      <c r="S198" s="33" t="str">
        <f>IF(InsertDataAtCellA2!T198="","",InsertDataAtCellA2!T198)</f>
        <v/>
      </c>
      <c r="T198" s="33" t="str">
        <f>IF(InsertDataAtCellA2!U198="","",InsertDataAtCellA2!U198)</f>
        <v/>
      </c>
      <c r="U198" s="33" t="str">
        <f>IF(InsertDataAtCellA2!V198="","",InsertDataAtCellA2!V198)</f>
        <v/>
      </c>
      <c r="V198" s="33" t="str">
        <f>IF(InsertDataAtCellA2!W198="","",InsertDataAtCellA2!W198)</f>
        <v/>
      </c>
      <c r="W198" s="33" t="str">
        <f>IF(InsertDataAtCellA2!X198="","",InsertDataAtCellA2!X198)</f>
        <v/>
      </c>
      <c r="X198" s="33" t="str">
        <f>IF(InsertDataAtCellA2!Y198="","",InsertDataAtCellA2!Y198)</f>
        <v/>
      </c>
      <c r="Y198" s="33" t="str">
        <f>IF(InsertDataAtCellA2!Z198="","",InsertDataAtCellA2!Z198)</f>
        <v/>
      </c>
      <c r="Z198" s="33" t="str">
        <f>IF(InsertDataAtCellA2!AA198="","",InsertDataAtCellA2!AA198)</f>
        <v/>
      </c>
      <c r="AA198" s="33" t="str">
        <f>IF(InsertDataAtCellA2!AB198="","",InsertDataAtCellA2!AB198)</f>
        <v/>
      </c>
      <c r="AB198" s="33" t="str">
        <f>IF(InsertDataAtCellA2!AC198="","",InsertDataAtCellA2!AC198)</f>
        <v/>
      </c>
      <c r="AC198" s="33" t="str">
        <f>IF(InsertDataAtCellA2!AD198="","",InsertDataAtCellA2!AD198)</f>
        <v/>
      </c>
      <c r="AD198" s="33" t="str">
        <f>IF(InsertDataAtCellA2!AE198="","",InsertDataAtCellA2!AE198)</f>
        <v/>
      </c>
      <c r="AE198" s="33" t="str">
        <f>IF(InsertDataAtCellA2!AF198="","",InsertDataAtCellA2!AF198)</f>
        <v/>
      </c>
      <c r="AF198" s="33" t="str">
        <f>IF(InsertDataAtCellA2!AG198="","",InsertDataAtCellA2!AG198)</f>
        <v/>
      </c>
    </row>
    <row r="199" spans="1:32" x14ac:dyDescent="0.35">
      <c r="A199" s="10" t="str">
        <f>IF(InsertDataAtCellA2!A199="","",InsertDataAtCellA2!A199)</f>
        <v/>
      </c>
      <c r="B199" s="10" t="str">
        <f>IF(InsertDataAtCellA2!B199="","",InsertDataAtCellA2!B199)</f>
        <v/>
      </c>
      <c r="C199" s="10" t="str">
        <f>IF(InsertDataAtCellA2!C199="","",InsertDataAtCellA2!C199)</f>
        <v/>
      </c>
      <c r="D199" s="10" t="str">
        <f>IF(InsertDataAtCellA2!D199="","",InsertDataAtCellA2!D199)</f>
        <v/>
      </c>
      <c r="E199" s="10" t="str">
        <f>IF(InsertDataAtCellA2!E199="","",InsertDataAtCellA2!E199)</f>
        <v/>
      </c>
      <c r="F199" s="10" t="str">
        <f>IF(InsertDataAtCellA2!$W199="REAC",InsertDataAtCellA2!W199,(IF(InsertDataAtCellA2!$F199="REAC",InsertDataAtCellA2!F199,"")))</f>
        <v/>
      </c>
      <c r="G199" s="10" t="str">
        <f>IF(InsertDataAtCellA2!$W199="REAC",InsertDataAtCellA2!X199,(IF(InsertDataAtCellA2!$F199="REAC",InsertDataAtCellA2!G199,"")))</f>
        <v/>
      </c>
      <c r="H199" s="10" t="str">
        <f>IF(InsertDataAtCellA2!$W199="REAC",InsertDataAtCellA2!Y199,(IF(InsertDataAtCellA2!$F199="REAC",InsertDataAtCellA2!H199,"")))</f>
        <v/>
      </c>
      <c r="I199" s="10" t="str">
        <f>IF(InsertDataAtCellA2!$W199="REAC",InsertDataAtCellA2!Z199,(IF(InsertDataAtCellA2!$F199="REAC",InsertDataAtCellA2!I199,"")))</f>
        <v/>
      </c>
      <c r="J199" s="10" t="str">
        <f>IF(InsertDataAtCellA2!K199="","",InsertDataAtCellA2!K199)</f>
        <v/>
      </c>
      <c r="K199" s="10" t="str">
        <f>IF(InsertDataAtCellA2!L199="","",InsertDataAtCellA2!L199)</f>
        <v/>
      </c>
      <c r="L199" s="10" t="str">
        <f>IF(InsertDataAtCellA2!M199="","",InsertDataAtCellA2!M199)</f>
        <v/>
      </c>
      <c r="M199" s="10" t="str">
        <f>IF(InsertDataAtCellA2!N199="","",InsertDataAtCellA2!N199)</f>
        <v/>
      </c>
      <c r="N199" s="10" t="str">
        <f>IF(InsertDataAtCellA2!O199="","",InsertDataAtCellA2!O199)</f>
        <v/>
      </c>
      <c r="O199" s="10" t="str">
        <f>IF(InsertDataAtCellA2!P199="","",InsertDataAtCellA2!P199)</f>
        <v/>
      </c>
      <c r="P199" s="10" t="str">
        <f>IF(InsertDataAtCellA2!Q199="","",InsertDataAtCellA2!Q199)</f>
        <v/>
      </c>
      <c r="Q199" s="10" t="str">
        <f>IF(InsertDataAtCellA2!R199="","",InsertDataAtCellA2!R199)</f>
        <v/>
      </c>
      <c r="R199" s="10" t="str">
        <f>IF(InsertDataAtCellA2!S199="","",InsertDataAtCellA2!S199)</f>
        <v/>
      </c>
      <c r="S199" s="10" t="str">
        <f>IF(InsertDataAtCellA2!T199="","",InsertDataAtCellA2!T199)</f>
        <v/>
      </c>
      <c r="T199" s="10" t="str">
        <f>IF(InsertDataAtCellA2!U199="","",InsertDataAtCellA2!U199)</f>
        <v/>
      </c>
      <c r="U199" s="10" t="str">
        <f>IF(InsertDataAtCellA2!V199="","",InsertDataAtCellA2!V199)</f>
        <v/>
      </c>
      <c r="V199" s="10" t="str">
        <f>IF(InsertDataAtCellA2!W199="","",InsertDataAtCellA2!W199)</f>
        <v/>
      </c>
      <c r="W199" s="10" t="str">
        <f>IF(InsertDataAtCellA2!X199="","",InsertDataAtCellA2!X199)</f>
        <v/>
      </c>
      <c r="X199" s="10" t="str">
        <f>IF(InsertDataAtCellA2!Y199="","",InsertDataAtCellA2!Y199)</f>
        <v/>
      </c>
      <c r="Y199" s="10" t="str">
        <f>IF(InsertDataAtCellA2!Z199="","",InsertDataAtCellA2!Z199)</f>
        <v/>
      </c>
      <c r="Z199" s="10" t="str">
        <f>IF(InsertDataAtCellA2!AA199="","",InsertDataAtCellA2!AA199)</f>
        <v/>
      </c>
      <c r="AA199" s="10" t="str">
        <f>IF(InsertDataAtCellA2!AB199="","",InsertDataAtCellA2!AB199)</f>
        <v/>
      </c>
      <c r="AB199" s="10" t="str">
        <f>IF(InsertDataAtCellA2!AC199="","",InsertDataAtCellA2!AC199)</f>
        <v/>
      </c>
      <c r="AC199" s="10" t="str">
        <f>IF(InsertDataAtCellA2!AD199="","",InsertDataAtCellA2!AD199)</f>
        <v/>
      </c>
      <c r="AD199" s="10" t="str">
        <f>IF(InsertDataAtCellA2!AE199="","",InsertDataAtCellA2!AE199)</f>
        <v/>
      </c>
      <c r="AE199" s="10" t="str">
        <f>IF(InsertDataAtCellA2!AF199="","",InsertDataAtCellA2!AF199)</f>
        <v/>
      </c>
      <c r="AF199" s="10" t="str">
        <f>IF(InsertDataAtCellA2!AG199="","",InsertDataAtCellA2!AG199)</f>
        <v/>
      </c>
    </row>
    <row r="200" spans="1:32" x14ac:dyDescent="0.35">
      <c r="A200" s="33" t="str">
        <f>IF(InsertDataAtCellA2!A200="","",InsertDataAtCellA2!A200)</f>
        <v/>
      </c>
      <c r="B200" s="33" t="str">
        <f>IF(InsertDataAtCellA2!B200="","",InsertDataAtCellA2!B200)</f>
        <v/>
      </c>
      <c r="C200" s="33" t="str">
        <f>IF(InsertDataAtCellA2!C200="","",InsertDataAtCellA2!C200)</f>
        <v/>
      </c>
      <c r="D200" s="33" t="str">
        <f>IF(InsertDataAtCellA2!D200="","",InsertDataAtCellA2!D200)</f>
        <v/>
      </c>
      <c r="E200" s="33" t="str">
        <f>IF(InsertDataAtCellA2!E200="","",InsertDataAtCellA2!E200)</f>
        <v/>
      </c>
      <c r="F200" s="33" t="str">
        <f>IF(InsertDataAtCellA2!$W200="REAC",InsertDataAtCellA2!W200,(IF(InsertDataAtCellA2!$F200="REAC",InsertDataAtCellA2!F200,"")))</f>
        <v/>
      </c>
      <c r="G200" s="33" t="str">
        <f>IF(InsertDataAtCellA2!$W200="REAC",InsertDataAtCellA2!X200,(IF(InsertDataAtCellA2!$F200="REAC",InsertDataAtCellA2!G200,"")))</f>
        <v/>
      </c>
      <c r="H200" s="33" t="str">
        <f>IF(InsertDataAtCellA2!$W200="REAC",InsertDataAtCellA2!Y200,(IF(InsertDataAtCellA2!$F200="REAC",InsertDataAtCellA2!H200,"")))</f>
        <v/>
      </c>
      <c r="I200" s="33" t="str">
        <f>IF(InsertDataAtCellA2!$W200="REAC",InsertDataAtCellA2!Z200,(IF(InsertDataAtCellA2!$F200="REAC",InsertDataAtCellA2!I200,"")))</f>
        <v/>
      </c>
      <c r="J200" s="33" t="str">
        <f>IF(InsertDataAtCellA2!K200="","",InsertDataAtCellA2!K200)</f>
        <v/>
      </c>
      <c r="K200" s="33" t="str">
        <f>IF(InsertDataAtCellA2!L200="","",InsertDataAtCellA2!L200)</f>
        <v/>
      </c>
      <c r="L200" s="33" t="str">
        <f>IF(InsertDataAtCellA2!M200="","",InsertDataAtCellA2!M200)</f>
        <v/>
      </c>
      <c r="M200" s="33" t="str">
        <f>IF(InsertDataAtCellA2!N200="","",InsertDataAtCellA2!N200)</f>
        <v/>
      </c>
      <c r="N200" s="33" t="str">
        <f>IF(InsertDataAtCellA2!O200="","",InsertDataAtCellA2!O200)</f>
        <v/>
      </c>
      <c r="O200" s="33" t="str">
        <f>IF(InsertDataAtCellA2!P200="","",InsertDataAtCellA2!P200)</f>
        <v/>
      </c>
      <c r="P200" s="33" t="str">
        <f>IF(InsertDataAtCellA2!Q200="","",InsertDataAtCellA2!Q200)</f>
        <v/>
      </c>
      <c r="Q200" s="33" t="str">
        <f>IF(InsertDataAtCellA2!R200="","",InsertDataAtCellA2!R200)</f>
        <v/>
      </c>
      <c r="R200" s="33" t="str">
        <f>IF(InsertDataAtCellA2!S200="","",InsertDataAtCellA2!S200)</f>
        <v/>
      </c>
      <c r="S200" s="33" t="str">
        <f>IF(InsertDataAtCellA2!T200="","",InsertDataAtCellA2!T200)</f>
        <v/>
      </c>
      <c r="T200" s="33" t="str">
        <f>IF(InsertDataAtCellA2!U200="","",InsertDataAtCellA2!U200)</f>
        <v/>
      </c>
      <c r="U200" s="33" t="str">
        <f>IF(InsertDataAtCellA2!V200="","",InsertDataAtCellA2!V200)</f>
        <v/>
      </c>
      <c r="V200" s="33" t="str">
        <f>IF(InsertDataAtCellA2!W200="","",InsertDataAtCellA2!W200)</f>
        <v/>
      </c>
      <c r="W200" s="33" t="str">
        <f>IF(InsertDataAtCellA2!X200="","",InsertDataAtCellA2!X200)</f>
        <v/>
      </c>
      <c r="X200" s="33" t="str">
        <f>IF(InsertDataAtCellA2!Y200="","",InsertDataAtCellA2!Y200)</f>
        <v/>
      </c>
      <c r="Y200" s="33" t="str">
        <f>IF(InsertDataAtCellA2!Z200="","",InsertDataAtCellA2!Z200)</f>
        <v/>
      </c>
      <c r="Z200" s="33" t="str">
        <f>IF(InsertDataAtCellA2!AA200="","",InsertDataAtCellA2!AA200)</f>
        <v/>
      </c>
      <c r="AA200" s="33" t="str">
        <f>IF(InsertDataAtCellA2!AB200="","",InsertDataAtCellA2!AB200)</f>
        <v/>
      </c>
      <c r="AB200" s="33" t="str">
        <f>IF(InsertDataAtCellA2!AC200="","",InsertDataAtCellA2!AC200)</f>
        <v/>
      </c>
      <c r="AC200" s="33" t="str">
        <f>IF(InsertDataAtCellA2!AD200="","",InsertDataAtCellA2!AD200)</f>
        <v/>
      </c>
      <c r="AD200" s="33" t="str">
        <f>IF(InsertDataAtCellA2!AE200="","",InsertDataAtCellA2!AE200)</f>
        <v/>
      </c>
      <c r="AE200" s="33" t="str">
        <f>IF(InsertDataAtCellA2!AF200="","",InsertDataAtCellA2!AF200)</f>
        <v/>
      </c>
      <c r="AF200" s="33" t="str">
        <f>IF(InsertDataAtCellA2!AG200="","",InsertDataAtCellA2!AG200)</f>
        <v/>
      </c>
    </row>
    <row r="201" spans="1:32" x14ac:dyDescent="0.35">
      <c r="A201" s="10" t="str">
        <f>IF(InsertDataAtCellA2!A201="","",InsertDataAtCellA2!A201)</f>
        <v/>
      </c>
      <c r="B201" s="10" t="str">
        <f>IF(InsertDataAtCellA2!B201="","",InsertDataAtCellA2!B201)</f>
        <v/>
      </c>
      <c r="C201" s="10" t="str">
        <f>IF(InsertDataAtCellA2!C201="","",InsertDataAtCellA2!C201)</f>
        <v/>
      </c>
      <c r="D201" s="10" t="str">
        <f>IF(InsertDataAtCellA2!D201="","",InsertDataAtCellA2!D201)</f>
        <v/>
      </c>
      <c r="E201" s="10" t="str">
        <f>IF(InsertDataAtCellA2!E201="","",InsertDataAtCellA2!E201)</f>
        <v/>
      </c>
      <c r="F201" s="10" t="str">
        <f>IF(InsertDataAtCellA2!$W201="REAC",InsertDataAtCellA2!W201,(IF(InsertDataAtCellA2!$F201="REAC",InsertDataAtCellA2!F201,"")))</f>
        <v/>
      </c>
      <c r="G201" s="10" t="str">
        <f>IF(InsertDataAtCellA2!$W201="REAC",InsertDataAtCellA2!X201,(IF(InsertDataAtCellA2!$F201="REAC",InsertDataAtCellA2!G201,"")))</f>
        <v/>
      </c>
      <c r="H201" s="10" t="str">
        <f>IF(InsertDataAtCellA2!$W201="REAC",InsertDataAtCellA2!Y201,(IF(InsertDataAtCellA2!$F201="REAC",InsertDataAtCellA2!H201,"")))</f>
        <v/>
      </c>
      <c r="I201" s="10" t="str">
        <f>IF(InsertDataAtCellA2!$W201="REAC",InsertDataAtCellA2!Z201,(IF(InsertDataAtCellA2!$F201="REAC",InsertDataAtCellA2!I201,"")))</f>
        <v/>
      </c>
      <c r="J201" s="10" t="str">
        <f>IF(InsertDataAtCellA2!K201="","",InsertDataAtCellA2!K201)</f>
        <v/>
      </c>
      <c r="K201" s="10" t="str">
        <f>IF(InsertDataAtCellA2!L201="","",InsertDataAtCellA2!L201)</f>
        <v/>
      </c>
      <c r="L201" s="10" t="str">
        <f>IF(InsertDataAtCellA2!M201="","",InsertDataAtCellA2!M201)</f>
        <v/>
      </c>
      <c r="M201" s="10" t="str">
        <f>IF(InsertDataAtCellA2!N201="","",InsertDataAtCellA2!N201)</f>
        <v/>
      </c>
      <c r="N201" s="10" t="str">
        <f>IF(InsertDataAtCellA2!O201="","",InsertDataAtCellA2!O201)</f>
        <v/>
      </c>
      <c r="O201" s="10" t="str">
        <f>IF(InsertDataAtCellA2!P201="","",InsertDataAtCellA2!P201)</f>
        <v/>
      </c>
      <c r="P201" s="10" t="str">
        <f>IF(InsertDataAtCellA2!Q201="","",InsertDataAtCellA2!Q201)</f>
        <v/>
      </c>
      <c r="Q201" s="10" t="str">
        <f>IF(InsertDataAtCellA2!R201="","",InsertDataAtCellA2!R201)</f>
        <v/>
      </c>
      <c r="R201" s="10" t="str">
        <f>IF(InsertDataAtCellA2!S201="","",InsertDataAtCellA2!S201)</f>
        <v/>
      </c>
      <c r="S201" s="10" t="str">
        <f>IF(InsertDataAtCellA2!T201="","",InsertDataAtCellA2!T201)</f>
        <v/>
      </c>
      <c r="T201" s="10" t="str">
        <f>IF(InsertDataAtCellA2!U201="","",InsertDataAtCellA2!U201)</f>
        <v/>
      </c>
      <c r="U201" s="10" t="str">
        <f>IF(InsertDataAtCellA2!V201="","",InsertDataAtCellA2!V201)</f>
        <v/>
      </c>
      <c r="V201" s="10" t="str">
        <f>IF(InsertDataAtCellA2!W201="","",InsertDataAtCellA2!W201)</f>
        <v/>
      </c>
      <c r="W201" s="10" t="str">
        <f>IF(InsertDataAtCellA2!X201="","",InsertDataAtCellA2!X201)</f>
        <v/>
      </c>
      <c r="X201" s="10" t="str">
        <f>IF(InsertDataAtCellA2!Y201="","",InsertDataAtCellA2!Y201)</f>
        <v/>
      </c>
      <c r="Y201" s="10" t="str">
        <f>IF(InsertDataAtCellA2!Z201="","",InsertDataAtCellA2!Z201)</f>
        <v/>
      </c>
      <c r="Z201" s="10" t="str">
        <f>IF(InsertDataAtCellA2!AA201="","",InsertDataAtCellA2!AA201)</f>
        <v/>
      </c>
      <c r="AA201" s="10" t="str">
        <f>IF(InsertDataAtCellA2!AB201="","",InsertDataAtCellA2!AB201)</f>
        <v/>
      </c>
      <c r="AB201" s="10" t="str">
        <f>IF(InsertDataAtCellA2!AC201="","",InsertDataAtCellA2!AC201)</f>
        <v/>
      </c>
      <c r="AC201" s="10" t="str">
        <f>IF(InsertDataAtCellA2!AD201="","",InsertDataAtCellA2!AD201)</f>
        <v/>
      </c>
      <c r="AD201" s="10" t="str">
        <f>IF(InsertDataAtCellA2!AE201="","",InsertDataAtCellA2!AE201)</f>
        <v/>
      </c>
      <c r="AE201" s="10" t="str">
        <f>IF(InsertDataAtCellA2!AF201="","",InsertDataAtCellA2!AF201)</f>
        <v/>
      </c>
      <c r="AF201" s="10" t="str">
        <f>IF(InsertDataAtCellA2!AG201="","",InsertDataAtCellA2!AG201)</f>
        <v/>
      </c>
    </row>
    <row r="202" spans="1:32" x14ac:dyDescent="0.35">
      <c r="A202" s="33" t="str">
        <f>IF(InsertDataAtCellA2!A202="","",InsertDataAtCellA2!A202)</f>
        <v/>
      </c>
      <c r="B202" s="33" t="str">
        <f>IF(InsertDataAtCellA2!B202="","",InsertDataAtCellA2!B202)</f>
        <v/>
      </c>
      <c r="C202" s="33" t="str">
        <f>IF(InsertDataAtCellA2!C202="","",InsertDataAtCellA2!C202)</f>
        <v/>
      </c>
      <c r="D202" s="33" t="str">
        <f>IF(InsertDataAtCellA2!D202="","",InsertDataAtCellA2!D202)</f>
        <v/>
      </c>
      <c r="E202" s="33" t="str">
        <f>IF(InsertDataAtCellA2!E202="","",InsertDataAtCellA2!E202)</f>
        <v/>
      </c>
      <c r="F202" s="33" t="str">
        <f>IF(InsertDataAtCellA2!$W202="REAC",InsertDataAtCellA2!W202,(IF(InsertDataAtCellA2!$F202="REAC",InsertDataAtCellA2!F202,"")))</f>
        <v/>
      </c>
      <c r="G202" s="33" t="str">
        <f>IF(InsertDataAtCellA2!$W202="REAC",InsertDataAtCellA2!X202,(IF(InsertDataAtCellA2!$F202="REAC",InsertDataAtCellA2!G202,"")))</f>
        <v/>
      </c>
      <c r="H202" s="33" t="str">
        <f>IF(InsertDataAtCellA2!$W202="REAC",InsertDataAtCellA2!Y202,(IF(InsertDataAtCellA2!$F202="REAC",InsertDataAtCellA2!H202,"")))</f>
        <v/>
      </c>
      <c r="I202" s="33" t="str">
        <f>IF(InsertDataAtCellA2!$W202="REAC",InsertDataAtCellA2!Z202,(IF(InsertDataAtCellA2!$F202="REAC",InsertDataAtCellA2!I202,"")))</f>
        <v/>
      </c>
      <c r="J202" s="33" t="str">
        <f>IF(InsertDataAtCellA2!K202="","",InsertDataAtCellA2!K202)</f>
        <v/>
      </c>
      <c r="K202" s="33" t="str">
        <f>IF(InsertDataAtCellA2!L202="","",InsertDataAtCellA2!L202)</f>
        <v/>
      </c>
      <c r="L202" s="33" t="str">
        <f>IF(InsertDataAtCellA2!M202="","",InsertDataAtCellA2!M202)</f>
        <v/>
      </c>
      <c r="M202" s="33" t="str">
        <f>IF(InsertDataAtCellA2!N202="","",InsertDataAtCellA2!N202)</f>
        <v/>
      </c>
      <c r="N202" s="33" t="str">
        <f>IF(InsertDataAtCellA2!O202="","",InsertDataAtCellA2!O202)</f>
        <v/>
      </c>
      <c r="O202" s="33" t="str">
        <f>IF(InsertDataAtCellA2!P202="","",InsertDataAtCellA2!P202)</f>
        <v/>
      </c>
      <c r="P202" s="33" t="str">
        <f>IF(InsertDataAtCellA2!Q202="","",InsertDataAtCellA2!Q202)</f>
        <v/>
      </c>
      <c r="Q202" s="33" t="str">
        <f>IF(InsertDataAtCellA2!R202="","",InsertDataAtCellA2!R202)</f>
        <v/>
      </c>
      <c r="R202" s="33" t="str">
        <f>IF(InsertDataAtCellA2!S202="","",InsertDataAtCellA2!S202)</f>
        <v/>
      </c>
      <c r="S202" s="33" t="str">
        <f>IF(InsertDataAtCellA2!T202="","",InsertDataAtCellA2!T202)</f>
        <v/>
      </c>
      <c r="T202" s="33" t="str">
        <f>IF(InsertDataAtCellA2!U202="","",InsertDataAtCellA2!U202)</f>
        <v/>
      </c>
      <c r="U202" s="33" t="str">
        <f>IF(InsertDataAtCellA2!V202="","",InsertDataAtCellA2!V202)</f>
        <v/>
      </c>
      <c r="V202" s="33" t="str">
        <f>IF(InsertDataAtCellA2!W202="","",InsertDataAtCellA2!W202)</f>
        <v/>
      </c>
      <c r="W202" s="33" t="str">
        <f>IF(InsertDataAtCellA2!X202="","",InsertDataAtCellA2!X202)</f>
        <v/>
      </c>
      <c r="X202" s="33" t="str">
        <f>IF(InsertDataAtCellA2!Y202="","",InsertDataAtCellA2!Y202)</f>
        <v/>
      </c>
      <c r="Y202" s="33" t="str">
        <f>IF(InsertDataAtCellA2!Z202="","",InsertDataAtCellA2!Z202)</f>
        <v/>
      </c>
      <c r="Z202" s="33" t="str">
        <f>IF(InsertDataAtCellA2!AA202="","",InsertDataAtCellA2!AA202)</f>
        <v/>
      </c>
      <c r="AA202" s="33" t="str">
        <f>IF(InsertDataAtCellA2!AB202="","",InsertDataAtCellA2!AB202)</f>
        <v/>
      </c>
      <c r="AB202" s="33" t="str">
        <f>IF(InsertDataAtCellA2!AC202="","",InsertDataAtCellA2!AC202)</f>
        <v/>
      </c>
      <c r="AC202" s="33" t="str">
        <f>IF(InsertDataAtCellA2!AD202="","",InsertDataAtCellA2!AD202)</f>
        <v/>
      </c>
      <c r="AD202" s="33" t="str">
        <f>IF(InsertDataAtCellA2!AE202="","",InsertDataAtCellA2!AE202)</f>
        <v/>
      </c>
      <c r="AE202" s="33" t="str">
        <f>IF(InsertDataAtCellA2!AF202="","",InsertDataAtCellA2!AF202)</f>
        <v/>
      </c>
      <c r="AF202" s="33" t="str">
        <f>IF(InsertDataAtCellA2!AG202="","",InsertDataAtCellA2!AG202)</f>
        <v/>
      </c>
    </row>
    <row r="203" spans="1:32" x14ac:dyDescent="0.35">
      <c r="A203" s="10" t="str">
        <f>IF(InsertDataAtCellA2!A203="","",InsertDataAtCellA2!A203)</f>
        <v/>
      </c>
      <c r="B203" s="10" t="str">
        <f>IF(InsertDataAtCellA2!B203="","",InsertDataAtCellA2!B203)</f>
        <v/>
      </c>
      <c r="C203" s="10" t="str">
        <f>IF(InsertDataAtCellA2!C203="","",InsertDataAtCellA2!C203)</f>
        <v/>
      </c>
      <c r="D203" s="10" t="str">
        <f>IF(InsertDataAtCellA2!D203="","",InsertDataAtCellA2!D203)</f>
        <v/>
      </c>
      <c r="E203" s="10" t="str">
        <f>IF(InsertDataAtCellA2!E203="","",InsertDataAtCellA2!E203)</f>
        <v/>
      </c>
      <c r="F203" s="10" t="str">
        <f>IF(InsertDataAtCellA2!$W203="REAC",InsertDataAtCellA2!W203,(IF(InsertDataAtCellA2!$F203="REAC",InsertDataAtCellA2!F203,"")))</f>
        <v/>
      </c>
      <c r="G203" s="10" t="str">
        <f>IF(InsertDataAtCellA2!$W203="REAC",InsertDataAtCellA2!X203,(IF(InsertDataAtCellA2!$F203="REAC",InsertDataAtCellA2!G203,"")))</f>
        <v/>
      </c>
      <c r="H203" s="10" t="str">
        <f>IF(InsertDataAtCellA2!$W203="REAC",InsertDataAtCellA2!Y203,(IF(InsertDataAtCellA2!$F203="REAC",InsertDataAtCellA2!H203,"")))</f>
        <v/>
      </c>
      <c r="I203" s="10" t="str">
        <f>IF(InsertDataAtCellA2!$W203="REAC",InsertDataAtCellA2!Z203,(IF(InsertDataAtCellA2!$F203="REAC",InsertDataAtCellA2!I203,"")))</f>
        <v/>
      </c>
      <c r="J203" s="10" t="str">
        <f>IF(InsertDataAtCellA2!K203="","",InsertDataAtCellA2!K203)</f>
        <v/>
      </c>
      <c r="K203" s="10" t="str">
        <f>IF(InsertDataAtCellA2!L203="","",InsertDataAtCellA2!L203)</f>
        <v/>
      </c>
      <c r="L203" s="10" t="str">
        <f>IF(InsertDataAtCellA2!M203="","",InsertDataAtCellA2!M203)</f>
        <v/>
      </c>
      <c r="M203" s="10" t="str">
        <f>IF(InsertDataAtCellA2!N203="","",InsertDataAtCellA2!N203)</f>
        <v/>
      </c>
      <c r="N203" s="10" t="str">
        <f>IF(InsertDataAtCellA2!O203="","",InsertDataAtCellA2!O203)</f>
        <v/>
      </c>
      <c r="O203" s="10" t="str">
        <f>IF(InsertDataAtCellA2!P203="","",InsertDataAtCellA2!P203)</f>
        <v/>
      </c>
      <c r="P203" s="10" t="str">
        <f>IF(InsertDataAtCellA2!Q203="","",InsertDataAtCellA2!Q203)</f>
        <v/>
      </c>
      <c r="Q203" s="10" t="str">
        <f>IF(InsertDataAtCellA2!R203="","",InsertDataAtCellA2!R203)</f>
        <v/>
      </c>
      <c r="R203" s="10" t="str">
        <f>IF(InsertDataAtCellA2!S203="","",InsertDataAtCellA2!S203)</f>
        <v/>
      </c>
      <c r="S203" s="10" t="str">
        <f>IF(InsertDataAtCellA2!T203="","",InsertDataAtCellA2!T203)</f>
        <v/>
      </c>
      <c r="T203" s="10" t="str">
        <f>IF(InsertDataAtCellA2!U203="","",InsertDataAtCellA2!U203)</f>
        <v/>
      </c>
      <c r="U203" s="10" t="str">
        <f>IF(InsertDataAtCellA2!V203="","",InsertDataAtCellA2!V203)</f>
        <v/>
      </c>
      <c r="V203" s="10" t="str">
        <f>IF(InsertDataAtCellA2!W203="","",InsertDataAtCellA2!W203)</f>
        <v/>
      </c>
      <c r="W203" s="10" t="str">
        <f>IF(InsertDataAtCellA2!X203="","",InsertDataAtCellA2!X203)</f>
        <v/>
      </c>
      <c r="X203" s="10" t="str">
        <f>IF(InsertDataAtCellA2!Y203="","",InsertDataAtCellA2!Y203)</f>
        <v/>
      </c>
      <c r="Y203" s="10" t="str">
        <f>IF(InsertDataAtCellA2!Z203="","",InsertDataAtCellA2!Z203)</f>
        <v/>
      </c>
      <c r="Z203" s="10" t="str">
        <f>IF(InsertDataAtCellA2!AA203="","",InsertDataAtCellA2!AA203)</f>
        <v/>
      </c>
      <c r="AA203" s="10" t="str">
        <f>IF(InsertDataAtCellA2!AB203="","",InsertDataAtCellA2!AB203)</f>
        <v/>
      </c>
      <c r="AB203" s="10" t="str">
        <f>IF(InsertDataAtCellA2!AC203="","",InsertDataAtCellA2!AC203)</f>
        <v/>
      </c>
      <c r="AC203" s="10" t="str">
        <f>IF(InsertDataAtCellA2!AD203="","",InsertDataAtCellA2!AD203)</f>
        <v/>
      </c>
      <c r="AD203" s="10" t="str">
        <f>IF(InsertDataAtCellA2!AE203="","",InsertDataAtCellA2!AE203)</f>
        <v/>
      </c>
      <c r="AE203" s="10" t="str">
        <f>IF(InsertDataAtCellA2!AF203="","",InsertDataAtCellA2!AF203)</f>
        <v/>
      </c>
      <c r="AF203" s="10" t="str">
        <f>IF(InsertDataAtCellA2!AG203="","",InsertDataAtCellA2!AG203)</f>
        <v/>
      </c>
    </row>
    <row r="204" spans="1:32" x14ac:dyDescent="0.35">
      <c r="A204" s="33" t="str">
        <f>IF(InsertDataAtCellA2!A204="","",InsertDataAtCellA2!A204)</f>
        <v/>
      </c>
      <c r="B204" s="33" t="str">
        <f>IF(InsertDataAtCellA2!B204="","",InsertDataAtCellA2!B204)</f>
        <v/>
      </c>
      <c r="C204" s="33" t="str">
        <f>IF(InsertDataAtCellA2!C204="","",InsertDataAtCellA2!C204)</f>
        <v/>
      </c>
      <c r="D204" s="33" t="str">
        <f>IF(InsertDataAtCellA2!D204="","",InsertDataAtCellA2!D204)</f>
        <v/>
      </c>
      <c r="E204" s="33" t="str">
        <f>IF(InsertDataAtCellA2!E204="","",InsertDataAtCellA2!E204)</f>
        <v/>
      </c>
      <c r="F204" s="33" t="str">
        <f>IF(InsertDataAtCellA2!$W204="REAC",InsertDataAtCellA2!W204,(IF(InsertDataAtCellA2!$F204="REAC",InsertDataAtCellA2!F204,"")))</f>
        <v/>
      </c>
      <c r="G204" s="33" t="str">
        <f>IF(InsertDataAtCellA2!$W204="REAC",InsertDataAtCellA2!X204,(IF(InsertDataAtCellA2!$F204="REAC",InsertDataAtCellA2!G204,"")))</f>
        <v/>
      </c>
      <c r="H204" s="33" t="str">
        <f>IF(InsertDataAtCellA2!$W204="REAC",InsertDataAtCellA2!Y204,(IF(InsertDataAtCellA2!$F204="REAC",InsertDataAtCellA2!H204,"")))</f>
        <v/>
      </c>
      <c r="I204" s="33" t="str">
        <f>IF(InsertDataAtCellA2!$W204="REAC",InsertDataAtCellA2!Z204,(IF(InsertDataAtCellA2!$F204="REAC",InsertDataAtCellA2!I204,"")))</f>
        <v/>
      </c>
      <c r="J204" s="33" t="str">
        <f>IF(InsertDataAtCellA2!K204="","",InsertDataAtCellA2!K204)</f>
        <v/>
      </c>
      <c r="K204" s="33" t="str">
        <f>IF(InsertDataAtCellA2!L204="","",InsertDataAtCellA2!L204)</f>
        <v/>
      </c>
      <c r="L204" s="33" t="str">
        <f>IF(InsertDataAtCellA2!M204="","",InsertDataAtCellA2!M204)</f>
        <v/>
      </c>
      <c r="M204" s="33" t="str">
        <f>IF(InsertDataAtCellA2!N204="","",InsertDataAtCellA2!N204)</f>
        <v/>
      </c>
      <c r="N204" s="33" t="str">
        <f>IF(InsertDataAtCellA2!O204="","",InsertDataAtCellA2!O204)</f>
        <v/>
      </c>
      <c r="O204" s="33" t="str">
        <f>IF(InsertDataAtCellA2!P204="","",InsertDataAtCellA2!P204)</f>
        <v/>
      </c>
      <c r="P204" s="33" t="str">
        <f>IF(InsertDataAtCellA2!Q204="","",InsertDataAtCellA2!Q204)</f>
        <v/>
      </c>
      <c r="Q204" s="33" t="str">
        <f>IF(InsertDataAtCellA2!R204="","",InsertDataAtCellA2!R204)</f>
        <v/>
      </c>
      <c r="R204" s="33" t="str">
        <f>IF(InsertDataAtCellA2!S204="","",InsertDataAtCellA2!S204)</f>
        <v/>
      </c>
      <c r="S204" s="33" t="str">
        <f>IF(InsertDataAtCellA2!T204="","",InsertDataAtCellA2!T204)</f>
        <v/>
      </c>
      <c r="T204" s="33" t="str">
        <f>IF(InsertDataAtCellA2!U204="","",InsertDataAtCellA2!U204)</f>
        <v/>
      </c>
      <c r="U204" s="33" t="str">
        <f>IF(InsertDataAtCellA2!V204="","",InsertDataAtCellA2!V204)</f>
        <v/>
      </c>
      <c r="V204" s="33" t="str">
        <f>IF(InsertDataAtCellA2!W204="","",InsertDataAtCellA2!W204)</f>
        <v/>
      </c>
      <c r="W204" s="33" t="str">
        <f>IF(InsertDataAtCellA2!X204="","",InsertDataAtCellA2!X204)</f>
        <v/>
      </c>
      <c r="X204" s="33" t="str">
        <f>IF(InsertDataAtCellA2!Y204="","",InsertDataAtCellA2!Y204)</f>
        <v/>
      </c>
      <c r="Y204" s="33" t="str">
        <f>IF(InsertDataAtCellA2!Z204="","",InsertDataAtCellA2!Z204)</f>
        <v/>
      </c>
      <c r="Z204" s="33" t="str">
        <f>IF(InsertDataAtCellA2!AA204="","",InsertDataAtCellA2!AA204)</f>
        <v/>
      </c>
      <c r="AA204" s="33" t="str">
        <f>IF(InsertDataAtCellA2!AB204="","",InsertDataAtCellA2!AB204)</f>
        <v/>
      </c>
      <c r="AB204" s="33" t="str">
        <f>IF(InsertDataAtCellA2!AC204="","",InsertDataAtCellA2!AC204)</f>
        <v/>
      </c>
      <c r="AC204" s="33" t="str">
        <f>IF(InsertDataAtCellA2!AD204="","",InsertDataAtCellA2!AD204)</f>
        <v/>
      </c>
      <c r="AD204" s="33" t="str">
        <f>IF(InsertDataAtCellA2!AE204="","",InsertDataAtCellA2!AE204)</f>
        <v/>
      </c>
      <c r="AE204" s="33" t="str">
        <f>IF(InsertDataAtCellA2!AF204="","",InsertDataAtCellA2!AF204)</f>
        <v/>
      </c>
      <c r="AF204" s="33" t="str">
        <f>IF(InsertDataAtCellA2!AG204="","",InsertDataAtCellA2!AG204)</f>
        <v/>
      </c>
    </row>
    <row r="205" spans="1:32" x14ac:dyDescent="0.35">
      <c r="A205" s="10" t="str">
        <f>IF(InsertDataAtCellA2!A205="","",InsertDataAtCellA2!A205)</f>
        <v/>
      </c>
      <c r="B205" s="10" t="str">
        <f>IF(InsertDataAtCellA2!B205="","",InsertDataAtCellA2!B205)</f>
        <v/>
      </c>
      <c r="C205" s="10" t="str">
        <f>IF(InsertDataAtCellA2!C205="","",InsertDataAtCellA2!C205)</f>
        <v/>
      </c>
      <c r="D205" s="10" t="str">
        <f>IF(InsertDataAtCellA2!D205="","",InsertDataAtCellA2!D205)</f>
        <v/>
      </c>
      <c r="E205" s="10" t="str">
        <f>IF(InsertDataAtCellA2!E205="","",InsertDataAtCellA2!E205)</f>
        <v/>
      </c>
      <c r="F205" s="10" t="str">
        <f>IF(InsertDataAtCellA2!$W205="REAC",InsertDataAtCellA2!W205,(IF(InsertDataAtCellA2!$F205="REAC",InsertDataAtCellA2!F205,"")))</f>
        <v/>
      </c>
      <c r="G205" s="10" t="str">
        <f>IF(InsertDataAtCellA2!$W205="REAC",InsertDataAtCellA2!X205,(IF(InsertDataAtCellA2!$F205="REAC",InsertDataAtCellA2!G205,"")))</f>
        <v/>
      </c>
      <c r="H205" s="10" t="str">
        <f>IF(InsertDataAtCellA2!$W205="REAC",InsertDataAtCellA2!Y205,(IF(InsertDataAtCellA2!$F205="REAC",InsertDataAtCellA2!H205,"")))</f>
        <v/>
      </c>
      <c r="I205" s="10" t="str">
        <f>IF(InsertDataAtCellA2!$W205="REAC",InsertDataAtCellA2!Z205,(IF(InsertDataAtCellA2!$F205="REAC",InsertDataAtCellA2!I205,"")))</f>
        <v/>
      </c>
      <c r="J205" s="10" t="str">
        <f>IF(InsertDataAtCellA2!K205="","",InsertDataAtCellA2!K205)</f>
        <v/>
      </c>
      <c r="K205" s="10" t="str">
        <f>IF(InsertDataAtCellA2!L205="","",InsertDataAtCellA2!L205)</f>
        <v/>
      </c>
      <c r="L205" s="10" t="str">
        <f>IF(InsertDataAtCellA2!M205="","",InsertDataAtCellA2!M205)</f>
        <v/>
      </c>
      <c r="M205" s="10" t="str">
        <f>IF(InsertDataAtCellA2!N205="","",InsertDataAtCellA2!N205)</f>
        <v/>
      </c>
      <c r="N205" s="10" t="str">
        <f>IF(InsertDataAtCellA2!O205="","",InsertDataAtCellA2!O205)</f>
        <v/>
      </c>
      <c r="O205" s="10" t="str">
        <f>IF(InsertDataAtCellA2!P205="","",InsertDataAtCellA2!P205)</f>
        <v/>
      </c>
      <c r="P205" s="10" t="str">
        <f>IF(InsertDataAtCellA2!Q205="","",InsertDataAtCellA2!Q205)</f>
        <v/>
      </c>
      <c r="Q205" s="10" t="str">
        <f>IF(InsertDataAtCellA2!R205="","",InsertDataAtCellA2!R205)</f>
        <v/>
      </c>
      <c r="R205" s="10" t="str">
        <f>IF(InsertDataAtCellA2!S205="","",InsertDataAtCellA2!S205)</f>
        <v/>
      </c>
      <c r="S205" s="10" t="str">
        <f>IF(InsertDataAtCellA2!T205="","",InsertDataAtCellA2!T205)</f>
        <v/>
      </c>
      <c r="T205" s="10" t="str">
        <f>IF(InsertDataAtCellA2!U205="","",InsertDataAtCellA2!U205)</f>
        <v/>
      </c>
      <c r="U205" s="10" t="str">
        <f>IF(InsertDataAtCellA2!V205="","",InsertDataAtCellA2!V205)</f>
        <v/>
      </c>
      <c r="V205" s="10" t="str">
        <f>IF(InsertDataAtCellA2!W205="","",InsertDataAtCellA2!W205)</f>
        <v/>
      </c>
      <c r="W205" s="10" t="str">
        <f>IF(InsertDataAtCellA2!X205="","",InsertDataAtCellA2!X205)</f>
        <v/>
      </c>
      <c r="X205" s="10" t="str">
        <f>IF(InsertDataAtCellA2!Y205="","",InsertDataAtCellA2!Y205)</f>
        <v/>
      </c>
      <c r="Y205" s="10" t="str">
        <f>IF(InsertDataAtCellA2!Z205="","",InsertDataAtCellA2!Z205)</f>
        <v/>
      </c>
      <c r="Z205" s="10" t="str">
        <f>IF(InsertDataAtCellA2!AA205="","",InsertDataAtCellA2!AA205)</f>
        <v/>
      </c>
      <c r="AA205" s="10" t="str">
        <f>IF(InsertDataAtCellA2!AB205="","",InsertDataAtCellA2!AB205)</f>
        <v/>
      </c>
      <c r="AB205" s="10" t="str">
        <f>IF(InsertDataAtCellA2!AC205="","",InsertDataAtCellA2!AC205)</f>
        <v/>
      </c>
      <c r="AC205" s="10" t="str">
        <f>IF(InsertDataAtCellA2!AD205="","",InsertDataAtCellA2!AD205)</f>
        <v/>
      </c>
      <c r="AD205" s="10" t="str">
        <f>IF(InsertDataAtCellA2!AE205="","",InsertDataAtCellA2!AE205)</f>
        <v/>
      </c>
      <c r="AE205" s="10" t="str">
        <f>IF(InsertDataAtCellA2!AF205="","",InsertDataAtCellA2!AF205)</f>
        <v/>
      </c>
      <c r="AF205" s="10" t="str">
        <f>IF(InsertDataAtCellA2!AG205="","",InsertDataAtCellA2!AG205)</f>
        <v/>
      </c>
    </row>
    <row r="206" spans="1:32" x14ac:dyDescent="0.35">
      <c r="A206" s="33" t="str">
        <f>IF(InsertDataAtCellA2!A206="","",InsertDataAtCellA2!A206)</f>
        <v/>
      </c>
      <c r="B206" s="33" t="str">
        <f>IF(InsertDataAtCellA2!B206="","",InsertDataAtCellA2!B206)</f>
        <v/>
      </c>
      <c r="C206" s="33" t="str">
        <f>IF(InsertDataAtCellA2!C206="","",InsertDataAtCellA2!C206)</f>
        <v/>
      </c>
      <c r="D206" s="33" t="str">
        <f>IF(InsertDataAtCellA2!D206="","",InsertDataAtCellA2!D206)</f>
        <v/>
      </c>
      <c r="E206" s="33" t="str">
        <f>IF(InsertDataAtCellA2!E206="","",InsertDataAtCellA2!E206)</f>
        <v/>
      </c>
      <c r="F206" s="33" t="str">
        <f>IF(InsertDataAtCellA2!$W206="REAC",InsertDataAtCellA2!W206,(IF(InsertDataAtCellA2!$F206="REAC",InsertDataAtCellA2!F206,"")))</f>
        <v/>
      </c>
      <c r="G206" s="33" t="str">
        <f>IF(InsertDataAtCellA2!$W206="REAC",InsertDataAtCellA2!X206,(IF(InsertDataAtCellA2!$F206="REAC",InsertDataAtCellA2!G206,"")))</f>
        <v/>
      </c>
      <c r="H206" s="33" t="str">
        <f>IF(InsertDataAtCellA2!$W206="REAC",InsertDataAtCellA2!Y206,(IF(InsertDataAtCellA2!$F206="REAC",InsertDataAtCellA2!H206,"")))</f>
        <v/>
      </c>
      <c r="I206" s="33" t="str">
        <f>IF(InsertDataAtCellA2!$W206="REAC",InsertDataAtCellA2!Z206,(IF(InsertDataAtCellA2!$F206="REAC",InsertDataAtCellA2!I206,"")))</f>
        <v/>
      </c>
      <c r="J206" s="33" t="str">
        <f>IF(InsertDataAtCellA2!K206="","",InsertDataAtCellA2!K206)</f>
        <v/>
      </c>
      <c r="K206" s="33" t="str">
        <f>IF(InsertDataAtCellA2!L206="","",InsertDataAtCellA2!L206)</f>
        <v/>
      </c>
      <c r="L206" s="33" t="str">
        <f>IF(InsertDataAtCellA2!M206="","",InsertDataAtCellA2!M206)</f>
        <v/>
      </c>
      <c r="M206" s="33" t="str">
        <f>IF(InsertDataAtCellA2!N206="","",InsertDataAtCellA2!N206)</f>
        <v/>
      </c>
      <c r="N206" s="33" t="str">
        <f>IF(InsertDataAtCellA2!O206="","",InsertDataAtCellA2!O206)</f>
        <v/>
      </c>
      <c r="O206" s="33" t="str">
        <f>IF(InsertDataAtCellA2!P206="","",InsertDataAtCellA2!P206)</f>
        <v/>
      </c>
      <c r="P206" s="33" t="str">
        <f>IF(InsertDataAtCellA2!Q206="","",InsertDataAtCellA2!Q206)</f>
        <v/>
      </c>
      <c r="Q206" s="33" t="str">
        <f>IF(InsertDataAtCellA2!R206="","",InsertDataAtCellA2!R206)</f>
        <v/>
      </c>
      <c r="R206" s="33" t="str">
        <f>IF(InsertDataAtCellA2!S206="","",InsertDataAtCellA2!S206)</f>
        <v/>
      </c>
      <c r="S206" s="33" t="str">
        <f>IF(InsertDataAtCellA2!T206="","",InsertDataAtCellA2!T206)</f>
        <v/>
      </c>
      <c r="T206" s="33" t="str">
        <f>IF(InsertDataAtCellA2!U206="","",InsertDataAtCellA2!U206)</f>
        <v/>
      </c>
      <c r="U206" s="33" t="str">
        <f>IF(InsertDataAtCellA2!V206="","",InsertDataAtCellA2!V206)</f>
        <v/>
      </c>
      <c r="V206" s="33" t="str">
        <f>IF(InsertDataAtCellA2!W206="","",InsertDataAtCellA2!W206)</f>
        <v/>
      </c>
      <c r="W206" s="33" t="str">
        <f>IF(InsertDataAtCellA2!X206="","",InsertDataAtCellA2!X206)</f>
        <v/>
      </c>
      <c r="X206" s="33" t="str">
        <f>IF(InsertDataAtCellA2!Y206="","",InsertDataAtCellA2!Y206)</f>
        <v/>
      </c>
      <c r="Y206" s="33" t="str">
        <f>IF(InsertDataAtCellA2!Z206="","",InsertDataAtCellA2!Z206)</f>
        <v/>
      </c>
      <c r="Z206" s="33" t="str">
        <f>IF(InsertDataAtCellA2!AA206="","",InsertDataAtCellA2!AA206)</f>
        <v/>
      </c>
      <c r="AA206" s="33" t="str">
        <f>IF(InsertDataAtCellA2!AB206="","",InsertDataAtCellA2!AB206)</f>
        <v/>
      </c>
      <c r="AB206" s="33" t="str">
        <f>IF(InsertDataAtCellA2!AC206="","",InsertDataAtCellA2!AC206)</f>
        <v/>
      </c>
      <c r="AC206" s="33" t="str">
        <f>IF(InsertDataAtCellA2!AD206="","",InsertDataAtCellA2!AD206)</f>
        <v/>
      </c>
      <c r="AD206" s="33" t="str">
        <f>IF(InsertDataAtCellA2!AE206="","",InsertDataAtCellA2!AE206)</f>
        <v/>
      </c>
      <c r="AE206" s="33" t="str">
        <f>IF(InsertDataAtCellA2!AF206="","",InsertDataAtCellA2!AF206)</f>
        <v/>
      </c>
      <c r="AF206" s="33" t="str">
        <f>IF(InsertDataAtCellA2!AG206="","",InsertDataAtCellA2!AG206)</f>
        <v/>
      </c>
    </row>
    <row r="207" spans="1:32" x14ac:dyDescent="0.35">
      <c r="A207" s="10" t="str">
        <f>IF(InsertDataAtCellA2!A207="","",InsertDataAtCellA2!A207)</f>
        <v/>
      </c>
      <c r="B207" s="10" t="str">
        <f>IF(InsertDataAtCellA2!B207="","",InsertDataAtCellA2!B207)</f>
        <v/>
      </c>
      <c r="C207" s="10" t="str">
        <f>IF(InsertDataAtCellA2!C207="","",InsertDataAtCellA2!C207)</f>
        <v/>
      </c>
      <c r="D207" s="10" t="str">
        <f>IF(InsertDataAtCellA2!D207="","",InsertDataAtCellA2!D207)</f>
        <v/>
      </c>
      <c r="E207" s="10" t="str">
        <f>IF(InsertDataAtCellA2!E207="","",InsertDataAtCellA2!E207)</f>
        <v/>
      </c>
      <c r="F207" s="10" t="str">
        <f>IF(InsertDataAtCellA2!$W207="REAC",InsertDataAtCellA2!W207,(IF(InsertDataAtCellA2!$F207="REAC",InsertDataAtCellA2!F207,"")))</f>
        <v/>
      </c>
      <c r="G207" s="10" t="str">
        <f>IF(InsertDataAtCellA2!$W207="REAC",InsertDataAtCellA2!X207,(IF(InsertDataAtCellA2!$F207="REAC",InsertDataAtCellA2!G207,"")))</f>
        <v/>
      </c>
      <c r="H207" s="10" t="str">
        <f>IF(InsertDataAtCellA2!$W207="REAC",InsertDataAtCellA2!Y207,(IF(InsertDataAtCellA2!$F207="REAC",InsertDataAtCellA2!H207,"")))</f>
        <v/>
      </c>
      <c r="I207" s="10" t="str">
        <f>IF(InsertDataAtCellA2!$W207="REAC",InsertDataAtCellA2!Z207,(IF(InsertDataAtCellA2!$F207="REAC",InsertDataAtCellA2!I207,"")))</f>
        <v/>
      </c>
      <c r="J207" s="10" t="str">
        <f>IF(InsertDataAtCellA2!K207="","",InsertDataAtCellA2!K207)</f>
        <v/>
      </c>
      <c r="K207" s="10" t="str">
        <f>IF(InsertDataAtCellA2!L207="","",InsertDataAtCellA2!L207)</f>
        <v/>
      </c>
      <c r="L207" s="10" t="str">
        <f>IF(InsertDataAtCellA2!M207="","",InsertDataAtCellA2!M207)</f>
        <v/>
      </c>
      <c r="M207" s="10" t="str">
        <f>IF(InsertDataAtCellA2!N207="","",InsertDataAtCellA2!N207)</f>
        <v/>
      </c>
      <c r="N207" s="10" t="str">
        <f>IF(InsertDataAtCellA2!O207="","",InsertDataAtCellA2!O207)</f>
        <v/>
      </c>
      <c r="O207" s="10" t="str">
        <f>IF(InsertDataAtCellA2!P207="","",InsertDataAtCellA2!P207)</f>
        <v/>
      </c>
      <c r="P207" s="10" t="str">
        <f>IF(InsertDataAtCellA2!Q207="","",InsertDataAtCellA2!Q207)</f>
        <v/>
      </c>
      <c r="Q207" s="10" t="str">
        <f>IF(InsertDataAtCellA2!R207="","",InsertDataAtCellA2!R207)</f>
        <v/>
      </c>
      <c r="R207" s="10" t="str">
        <f>IF(InsertDataAtCellA2!S207="","",InsertDataAtCellA2!S207)</f>
        <v/>
      </c>
      <c r="S207" s="10" t="str">
        <f>IF(InsertDataAtCellA2!T207="","",InsertDataAtCellA2!T207)</f>
        <v/>
      </c>
      <c r="T207" s="10" t="str">
        <f>IF(InsertDataAtCellA2!U207="","",InsertDataAtCellA2!U207)</f>
        <v/>
      </c>
      <c r="U207" s="10" t="str">
        <f>IF(InsertDataAtCellA2!V207="","",InsertDataAtCellA2!V207)</f>
        <v/>
      </c>
      <c r="V207" s="10" t="str">
        <f>IF(InsertDataAtCellA2!W207="","",InsertDataAtCellA2!W207)</f>
        <v/>
      </c>
      <c r="W207" s="10" t="str">
        <f>IF(InsertDataAtCellA2!X207="","",InsertDataAtCellA2!X207)</f>
        <v/>
      </c>
      <c r="X207" s="10" t="str">
        <f>IF(InsertDataAtCellA2!Y207="","",InsertDataAtCellA2!Y207)</f>
        <v/>
      </c>
      <c r="Y207" s="10" t="str">
        <f>IF(InsertDataAtCellA2!Z207="","",InsertDataAtCellA2!Z207)</f>
        <v/>
      </c>
      <c r="Z207" s="10" t="str">
        <f>IF(InsertDataAtCellA2!AA207="","",InsertDataAtCellA2!AA207)</f>
        <v/>
      </c>
      <c r="AA207" s="10" t="str">
        <f>IF(InsertDataAtCellA2!AB207="","",InsertDataAtCellA2!AB207)</f>
        <v/>
      </c>
      <c r="AB207" s="10" t="str">
        <f>IF(InsertDataAtCellA2!AC207="","",InsertDataAtCellA2!AC207)</f>
        <v/>
      </c>
      <c r="AC207" s="10" t="str">
        <f>IF(InsertDataAtCellA2!AD207="","",InsertDataAtCellA2!AD207)</f>
        <v/>
      </c>
      <c r="AD207" s="10" t="str">
        <f>IF(InsertDataAtCellA2!AE207="","",InsertDataAtCellA2!AE207)</f>
        <v/>
      </c>
      <c r="AE207" s="10" t="str">
        <f>IF(InsertDataAtCellA2!AF207="","",InsertDataAtCellA2!AF207)</f>
        <v/>
      </c>
      <c r="AF207" s="10" t="str">
        <f>IF(InsertDataAtCellA2!AG207="","",InsertDataAtCellA2!AG207)</f>
        <v/>
      </c>
    </row>
    <row r="208" spans="1:32" x14ac:dyDescent="0.35">
      <c r="A208" s="33" t="str">
        <f>IF(InsertDataAtCellA2!A208="","",InsertDataAtCellA2!A208)</f>
        <v/>
      </c>
      <c r="B208" s="33" t="str">
        <f>IF(InsertDataAtCellA2!B208="","",InsertDataAtCellA2!B208)</f>
        <v/>
      </c>
      <c r="C208" s="33" t="str">
        <f>IF(InsertDataAtCellA2!C208="","",InsertDataAtCellA2!C208)</f>
        <v/>
      </c>
      <c r="D208" s="33" t="str">
        <f>IF(InsertDataAtCellA2!D208="","",InsertDataAtCellA2!D208)</f>
        <v/>
      </c>
      <c r="E208" s="33" t="str">
        <f>IF(InsertDataAtCellA2!E208="","",InsertDataAtCellA2!E208)</f>
        <v/>
      </c>
      <c r="F208" s="33" t="str">
        <f>IF(InsertDataAtCellA2!$W208="REAC",InsertDataAtCellA2!W208,(IF(InsertDataAtCellA2!$F208="REAC",InsertDataAtCellA2!F208,"")))</f>
        <v/>
      </c>
      <c r="G208" s="33" t="str">
        <f>IF(InsertDataAtCellA2!$W208="REAC",InsertDataAtCellA2!X208,(IF(InsertDataAtCellA2!$F208="REAC",InsertDataAtCellA2!G208,"")))</f>
        <v/>
      </c>
      <c r="H208" s="33" t="str">
        <f>IF(InsertDataAtCellA2!$W208="REAC",InsertDataAtCellA2!Y208,(IF(InsertDataAtCellA2!$F208="REAC",InsertDataAtCellA2!H208,"")))</f>
        <v/>
      </c>
      <c r="I208" s="33" t="str">
        <f>IF(InsertDataAtCellA2!$W208="REAC",InsertDataAtCellA2!Z208,(IF(InsertDataAtCellA2!$F208="REAC",InsertDataAtCellA2!I208,"")))</f>
        <v/>
      </c>
      <c r="J208" s="33" t="str">
        <f>IF(InsertDataAtCellA2!K208="","",InsertDataAtCellA2!K208)</f>
        <v/>
      </c>
      <c r="K208" s="33" t="str">
        <f>IF(InsertDataAtCellA2!L208="","",InsertDataAtCellA2!L208)</f>
        <v/>
      </c>
      <c r="L208" s="33" t="str">
        <f>IF(InsertDataAtCellA2!M208="","",InsertDataAtCellA2!M208)</f>
        <v/>
      </c>
      <c r="M208" s="33" t="str">
        <f>IF(InsertDataAtCellA2!N208="","",InsertDataAtCellA2!N208)</f>
        <v/>
      </c>
      <c r="N208" s="33" t="str">
        <f>IF(InsertDataAtCellA2!O208="","",InsertDataAtCellA2!O208)</f>
        <v/>
      </c>
      <c r="O208" s="33" t="str">
        <f>IF(InsertDataAtCellA2!P208="","",InsertDataAtCellA2!P208)</f>
        <v/>
      </c>
      <c r="P208" s="33" t="str">
        <f>IF(InsertDataAtCellA2!Q208="","",InsertDataAtCellA2!Q208)</f>
        <v/>
      </c>
      <c r="Q208" s="33" t="str">
        <f>IF(InsertDataAtCellA2!R208="","",InsertDataAtCellA2!R208)</f>
        <v/>
      </c>
      <c r="R208" s="33" t="str">
        <f>IF(InsertDataAtCellA2!S208="","",InsertDataAtCellA2!S208)</f>
        <v/>
      </c>
      <c r="S208" s="33" t="str">
        <f>IF(InsertDataAtCellA2!T208="","",InsertDataAtCellA2!T208)</f>
        <v/>
      </c>
      <c r="T208" s="33" t="str">
        <f>IF(InsertDataAtCellA2!U208="","",InsertDataAtCellA2!U208)</f>
        <v/>
      </c>
      <c r="U208" s="33" t="str">
        <f>IF(InsertDataAtCellA2!V208="","",InsertDataAtCellA2!V208)</f>
        <v/>
      </c>
      <c r="V208" s="33" t="str">
        <f>IF(InsertDataAtCellA2!W208="","",InsertDataAtCellA2!W208)</f>
        <v/>
      </c>
      <c r="W208" s="33" t="str">
        <f>IF(InsertDataAtCellA2!X208="","",InsertDataAtCellA2!X208)</f>
        <v/>
      </c>
      <c r="X208" s="33" t="str">
        <f>IF(InsertDataAtCellA2!Y208="","",InsertDataAtCellA2!Y208)</f>
        <v/>
      </c>
      <c r="Y208" s="33" t="str">
        <f>IF(InsertDataAtCellA2!Z208="","",InsertDataAtCellA2!Z208)</f>
        <v/>
      </c>
      <c r="Z208" s="33" t="str">
        <f>IF(InsertDataAtCellA2!AA208="","",InsertDataAtCellA2!AA208)</f>
        <v/>
      </c>
      <c r="AA208" s="33" t="str">
        <f>IF(InsertDataAtCellA2!AB208="","",InsertDataAtCellA2!AB208)</f>
        <v/>
      </c>
      <c r="AB208" s="33" t="str">
        <f>IF(InsertDataAtCellA2!AC208="","",InsertDataAtCellA2!AC208)</f>
        <v/>
      </c>
      <c r="AC208" s="33" t="str">
        <f>IF(InsertDataAtCellA2!AD208="","",InsertDataAtCellA2!AD208)</f>
        <v/>
      </c>
      <c r="AD208" s="33" t="str">
        <f>IF(InsertDataAtCellA2!AE208="","",InsertDataAtCellA2!AE208)</f>
        <v/>
      </c>
      <c r="AE208" s="33" t="str">
        <f>IF(InsertDataAtCellA2!AF208="","",InsertDataAtCellA2!AF208)</f>
        <v/>
      </c>
      <c r="AF208" s="33" t="str">
        <f>IF(InsertDataAtCellA2!AG208="","",InsertDataAtCellA2!AG208)</f>
        <v/>
      </c>
    </row>
    <row r="209" spans="1:32" x14ac:dyDescent="0.35">
      <c r="A209" s="10" t="str">
        <f>IF(InsertDataAtCellA2!A209="","",InsertDataAtCellA2!A209)</f>
        <v/>
      </c>
      <c r="B209" s="10" t="str">
        <f>IF(InsertDataAtCellA2!B209="","",InsertDataAtCellA2!B209)</f>
        <v/>
      </c>
      <c r="C209" s="10" t="str">
        <f>IF(InsertDataAtCellA2!C209="","",InsertDataAtCellA2!C209)</f>
        <v/>
      </c>
      <c r="D209" s="10" t="str">
        <f>IF(InsertDataAtCellA2!D209="","",InsertDataAtCellA2!D209)</f>
        <v/>
      </c>
      <c r="E209" s="10" t="str">
        <f>IF(InsertDataAtCellA2!E209="","",InsertDataAtCellA2!E209)</f>
        <v/>
      </c>
      <c r="F209" s="10" t="str">
        <f>IF(InsertDataAtCellA2!$W209="REAC",InsertDataAtCellA2!W209,(IF(InsertDataAtCellA2!$F209="REAC",InsertDataAtCellA2!F209,"")))</f>
        <v/>
      </c>
      <c r="G209" s="10" t="str">
        <f>IF(InsertDataAtCellA2!$W209="REAC",InsertDataAtCellA2!X209,(IF(InsertDataAtCellA2!$F209="REAC",InsertDataAtCellA2!G209,"")))</f>
        <v/>
      </c>
      <c r="H209" s="10" t="str">
        <f>IF(InsertDataAtCellA2!$W209="REAC",InsertDataAtCellA2!Y209,(IF(InsertDataAtCellA2!$F209="REAC",InsertDataAtCellA2!H209,"")))</f>
        <v/>
      </c>
      <c r="I209" s="10" t="str">
        <f>IF(InsertDataAtCellA2!$W209="REAC",InsertDataAtCellA2!Z209,(IF(InsertDataAtCellA2!$F209="REAC",InsertDataAtCellA2!I209,"")))</f>
        <v/>
      </c>
      <c r="J209" s="10" t="str">
        <f>IF(InsertDataAtCellA2!K209="","",InsertDataAtCellA2!K209)</f>
        <v/>
      </c>
      <c r="K209" s="10" t="str">
        <f>IF(InsertDataAtCellA2!L209="","",InsertDataAtCellA2!L209)</f>
        <v/>
      </c>
      <c r="L209" s="10" t="str">
        <f>IF(InsertDataAtCellA2!M209="","",InsertDataAtCellA2!M209)</f>
        <v/>
      </c>
      <c r="M209" s="10" t="str">
        <f>IF(InsertDataAtCellA2!N209="","",InsertDataAtCellA2!N209)</f>
        <v/>
      </c>
      <c r="N209" s="10" t="str">
        <f>IF(InsertDataAtCellA2!O209="","",InsertDataAtCellA2!O209)</f>
        <v/>
      </c>
      <c r="O209" s="10" t="str">
        <f>IF(InsertDataAtCellA2!P209="","",InsertDataAtCellA2!P209)</f>
        <v/>
      </c>
      <c r="P209" s="10" t="str">
        <f>IF(InsertDataAtCellA2!Q209="","",InsertDataAtCellA2!Q209)</f>
        <v/>
      </c>
      <c r="Q209" s="10" t="str">
        <f>IF(InsertDataAtCellA2!R209="","",InsertDataAtCellA2!R209)</f>
        <v/>
      </c>
      <c r="R209" s="10" t="str">
        <f>IF(InsertDataAtCellA2!S209="","",InsertDataAtCellA2!S209)</f>
        <v/>
      </c>
      <c r="S209" s="10" t="str">
        <f>IF(InsertDataAtCellA2!T209="","",InsertDataAtCellA2!T209)</f>
        <v/>
      </c>
      <c r="T209" s="10" t="str">
        <f>IF(InsertDataAtCellA2!U209="","",InsertDataAtCellA2!U209)</f>
        <v/>
      </c>
      <c r="U209" s="10" t="str">
        <f>IF(InsertDataAtCellA2!V209="","",InsertDataAtCellA2!V209)</f>
        <v/>
      </c>
      <c r="V209" s="10" t="str">
        <f>IF(InsertDataAtCellA2!W209="","",InsertDataAtCellA2!W209)</f>
        <v/>
      </c>
      <c r="W209" s="10" t="str">
        <f>IF(InsertDataAtCellA2!X209="","",InsertDataAtCellA2!X209)</f>
        <v/>
      </c>
      <c r="X209" s="10" t="str">
        <f>IF(InsertDataAtCellA2!Y209="","",InsertDataAtCellA2!Y209)</f>
        <v/>
      </c>
      <c r="Y209" s="10" t="str">
        <f>IF(InsertDataAtCellA2!Z209="","",InsertDataAtCellA2!Z209)</f>
        <v/>
      </c>
      <c r="Z209" s="10" t="str">
        <f>IF(InsertDataAtCellA2!AA209="","",InsertDataAtCellA2!AA209)</f>
        <v/>
      </c>
      <c r="AA209" s="10" t="str">
        <f>IF(InsertDataAtCellA2!AB209="","",InsertDataAtCellA2!AB209)</f>
        <v/>
      </c>
      <c r="AB209" s="10" t="str">
        <f>IF(InsertDataAtCellA2!AC209="","",InsertDataAtCellA2!AC209)</f>
        <v/>
      </c>
      <c r="AC209" s="10" t="str">
        <f>IF(InsertDataAtCellA2!AD209="","",InsertDataAtCellA2!AD209)</f>
        <v/>
      </c>
      <c r="AD209" s="10" t="str">
        <f>IF(InsertDataAtCellA2!AE209="","",InsertDataAtCellA2!AE209)</f>
        <v/>
      </c>
      <c r="AE209" s="10" t="str">
        <f>IF(InsertDataAtCellA2!AF209="","",InsertDataAtCellA2!AF209)</f>
        <v/>
      </c>
      <c r="AF209" s="10" t="str">
        <f>IF(InsertDataAtCellA2!AG209="","",InsertDataAtCellA2!AG209)</f>
        <v/>
      </c>
    </row>
    <row r="210" spans="1:32" x14ac:dyDescent="0.35">
      <c r="A210" s="33" t="str">
        <f>IF(InsertDataAtCellA2!A210="","",InsertDataAtCellA2!A210)</f>
        <v/>
      </c>
      <c r="B210" s="33" t="str">
        <f>IF(InsertDataAtCellA2!B210="","",InsertDataAtCellA2!B210)</f>
        <v/>
      </c>
      <c r="C210" s="33" t="str">
        <f>IF(InsertDataAtCellA2!C210="","",InsertDataAtCellA2!C210)</f>
        <v/>
      </c>
      <c r="D210" s="33" t="str">
        <f>IF(InsertDataAtCellA2!D210="","",InsertDataAtCellA2!D210)</f>
        <v/>
      </c>
      <c r="E210" s="33" t="str">
        <f>IF(InsertDataAtCellA2!E210="","",InsertDataAtCellA2!E210)</f>
        <v/>
      </c>
      <c r="F210" s="33" t="str">
        <f>IF(InsertDataAtCellA2!$W210="REAC",InsertDataAtCellA2!W210,(IF(InsertDataAtCellA2!$F210="REAC",InsertDataAtCellA2!F210,"")))</f>
        <v/>
      </c>
      <c r="G210" s="33" t="str">
        <f>IF(InsertDataAtCellA2!$W210="REAC",InsertDataAtCellA2!X210,(IF(InsertDataAtCellA2!$F210="REAC",InsertDataAtCellA2!G210,"")))</f>
        <v/>
      </c>
      <c r="H210" s="33" t="str">
        <f>IF(InsertDataAtCellA2!$W210="REAC",InsertDataAtCellA2!Y210,(IF(InsertDataAtCellA2!$F210="REAC",InsertDataAtCellA2!H210,"")))</f>
        <v/>
      </c>
      <c r="I210" s="33" t="str">
        <f>IF(InsertDataAtCellA2!$W210="REAC",InsertDataAtCellA2!Z210,(IF(InsertDataAtCellA2!$F210="REAC",InsertDataAtCellA2!I210,"")))</f>
        <v/>
      </c>
      <c r="J210" s="33" t="str">
        <f>IF(InsertDataAtCellA2!K210="","",InsertDataAtCellA2!K210)</f>
        <v/>
      </c>
      <c r="K210" s="33" t="str">
        <f>IF(InsertDataAtCellA2!L210="","",InsertDataAtCellA2!L210)</f>
        <v/>
      </c>
      <c r="L210" s="33" t="str">
        <f>IF(InsertDataAtCellA2!M210="","",InsertDataAtCellA2!M210)</f>
        <v/>
      </c>
      <c r="M210" s="33" t="str">
        <f>IF(InsertDataAtCellA2!N210="","",InsertDataAtCellA2!N210)</f>
        <v/>
      </c>
      <c r="N210" s="33" t="str">
        <f>IF(InsertDataAtCellA2!O210="","",InsertDataAtCellA2!O210)</f>
        <v/>
      </c>
      <c r="O210" s="33" t="str">
        <f>IF(InsertDataAtCellA2!P210="","",InsertDataAtCellA2!P210)</f>
        <v/>
      </c>
      <c r="P210" s="33" t="str">
        <f>IF(InsertDataAtCellA2!Q210="","",InsertDataAtCellA2!Q210)</f>
        <v/>
      </c>
      <c r="Q210" s="33" t="str">
        <f>IF(InsertDataAtCellA2!R210="","",InsertDataAtCellA2!R210)</f>
        <v/>
      </c>
      <c r="R210" s="33" t="str">
        <f>IF(InsertDataAtCellA2!S210="","",InsertDataAtCellA2!S210)</f>
        <v/>
      </c>
      <c r="S210" s="33" t="str">
        <f>IF(InsertDataAtCellA2!T210="","",InsertDataAtCellA2!T210)</f>
        <v/>
      </c>
      <c r="T210" s="33" t="str">
        <f>IF(InsertDataAtCellA2!U210="","",InsertDataAtCellA2!U210)</f>
        <v/>
      </c>
      <c r="U210" s="33" t="str">
        <f>IF(InsertDataAtCellA2!V210="","",InsertDataAtCellA2!V210)</f>
        <v/>
      </c>
      <c r="V210" s="33" t="str">
        <f>IF(InsertDataAtCellA2!W210="","",InsertDataAtCellA2!W210)</f>
        <v/>
      </c>
      <c r="W210" s="33" t="str">
        <f>IF(InsertDataAtCellA2!X210="","",InsertDataAtCellA2!X210)</f>
        <v/>
      </c>
      <c r="X210" s="33" t="str">
        <f>IF(InsertDataAtCellA2!Y210="","",InsertDataAtCellA2!Y210)</f>
        <v/>
      </c>
      <c r="Y210" s="33" t="str">
        <f>IF(InsertDataAtCellA2!Z210="","",InsertDataAtCellA2!Z210)</f>
        <v/>
      </c>
      <c r="Z210" s="33" t="str">
        <f>IF(InsertDataAtCellA2!AA210="","",InsertDataAtCellA2!AA210)</f>
        <v/>
      </c>
      <c r="AA210" s="33" t="str">
        <f>IF(InsertDataAtCellA2!AB210="","",InsertDataAtCellA2!AB210)</f>
        <v/>
      </c>
      <c r="AB210" s="33" t="str">
        <f>IF(InsertDataAtCellA2!AC210="","",InsertDataAtCellA2!AC210)</f>
        <v/>
      </c>
      <c r="AC210" s="33" t="str">
        <f>IF(InsertDataAtCellA2!AD210="","",InsertDataAtCellA2!AD210)</f>
        <v/>
      </c>
      <c r="AD210" s="33" t="str">
        <f>IF(InsertDataAtCellA2!AE210="","",InsertDataAtCellA2!AE210)</f>
        <v/>
      </c>
      <c r="AE210" s="33" t="str">
        <f>IF(InsertDataAtCellA2!AF210="","",InsertDataAtCellA2!AF210)</f>
        <v/>
      </c>
      <c r="AF210" s="33" t="str">
        <f>IF(InsertDataAtCellA2!AG210="","",InsertDataAtCellA2!AG210)</f>
        <v/>
      </c>
    </row>
    <row r="211" spans="1:32" x14ac:dyDescent="0.35">
      <c r="A211" s="10" t="str">
        <f>IF(InsertDataAtCellA2!A211="","",InsertDataAtCellA2!A211)</f>
        <v/>
      </c>
      <c r="B211" s="10" t="str">
        <f>IF(InsertDataAtCellA2!B211="","",InsertDataAtCellA2!B211)</f>
        <v/>
      </c>
      <c r="C211" s="10" t="str">
        <f>IF(InsertDataAtCellA2!C211="","",InsertDataAtCellA2!C211)</f>
        <v/>
      </c>
      <c r="D211" s="10" t="str">
        <f>IF(InsertDataAtCellA2!D211="","",InsertDataAtCellA2!D211)</f>
        <v/>
      </c>
      <c r="E211" s="10" t="str">
        <f>IF(InsertDataAtCellA2!E211="","",InsertDataAtCellA2!E211)</f>
        <v/>
      </c>
      <c r="F211" s="10" t="str">
        <f>IF(InsertDataAtCellA2!$W211="REAC",InsertDataAtCellA2!W211,(IF(InsertDataAtCellA2!$F211="REAC",InsertDataAtCellA2!F211,"")))</f>
        <v/>
      </c>
      <c r="G211" s="10" t="str">
        <f>IF(InsertDataAtCellA2!$W211="REAC",InsertDataAtCellA2!X211,(IF(InsertDataAtCellA2!$F211="REAC",InsertDataAtCellA2!G211,"")))</f>
        <v/>
      </c>
      <c r="H211" s="10" t="str">
        <f>IF(InsertDataAtCellA2!$W211="REAC",InsertDataAtCellA2!Y211,(IF(InsertDataAtCellA2!$F211="REAC",InsertDataAtCellA2!H211,"")))</f>
        <v/>
      </c>
      <c r="I211" s="10" t="str">
        <f>IF(InsertDataAtCellA2!$W211="REAC",InsertDataAtCellA2!Z211,(IF(InsertDataAtCellA2!$F211="REAC",InsertDataAtCellA2!I211,"")))</f>
        <v/>
      </c>
      <c r="J211" s="10" t="str">
        <f>IF(InsertDataAtCellA2!K211="","",InsertDataAtCellA2!K211)</f>
        <v/>
      </c>
      <c r="K211" s="10" t="str">
        <f>IF(InsertDataAtCellA2!L211="","",InsertDataAtCellA2!L211)</f>
        <v/>
      </c>
      <c r="L211" s="10" t="str">
        <f>IF(InsertDataAtCellA2!M211="","",InsertDataAtCellA2!M211)</f>
        <v/>
      </c>
      <c r="M211" s="10" t="str">
        <f>IF(InsertDataAtCellA2!N211="","",InsertDataAtCellA2!N211)</f>
        <v/>
      </c>
      <c r="N211" s="10" t="str">
        <f>IF(InsertDataAtCellA2!O211="","",InsertDataAtCellA2!O211)</f>
        <v/>
      </c>
      <c r="O211" s="10" t="str">
        <f>IF(InsertDataAtCellA2!P211="","",InsertDataAtCellA2!P211)</f>
        <v/>
      </c>
      <c r="P211" s="10" t="str">
        <f>IF(InsertDataAtCellA2!Q211="","",InsertDataAtCellA2!Q211)</f>
        <v/>
      </c>
      <c r="Q211" s="10" t="str">
        <f>IF(InsertDataAtCellA2!R211="","",InsertDataAtCellA2!R211)</f>
        <v/>
      </c>
      <c r="R211" s="10" t="str">
        <f>IF(InsertDataAtCellA2!S211="","",InsertDataAtCellA2!S211)</f>
        <v/>
      </c>
      <c r="S211" s="10" t="str">
        <f>IF(InsertDataAtCellA2!T211="","",InsertDataAtCellA2!T211)</f>
        <v/>
      </c>
      <c r="T211" s="10" t="str">
        <f>IF(InsertDataAtCellA2!U211="","",InsertDataAtCellA2!U211)</f>
        <v/>
      </c>
      <c r="U211" s="10" t="str">
        <f>IF(InsertDataAtCellA2!V211="","",InsertDataAtCellA2!V211)</f>
        <v/>
      </c>
      <c r="V211" s="10" t="str">
        <f>IF(InsertDataAtCellA2!W211="","",InsertDataAtCellA2!W211)</f>
        <v/>
      </c>
      <c r="W211" s="10" t="str">
        <f>IF(InsertDataAtCellA2!X211="","",InsertDataAtCellA2!X211)</f>
        <v/>
      </c>
      <c r="X211" s="10" t="str">
        <f>IF(InsertDataAtCellA2!Y211="","",InsertDataAtCellA2!Y211)</f>
        <v/>
      </c>
      <c r="Y211" s="10" t="str">
        <f>IF(InsertDataAtCellA2!Z211="","",InsertDataAtCellA2!Z211)</f>
        <v/>
      </c>
      <c r="Z211" s="10" t="str">
        <f>IF(InsertDataAtCellA2!AA211="","",InsertDataAtCellA2!AA211)</f>
        <v/>
      </c>
      <c r="AA211" s="10" t="str">
        <f>IF(InsertDataAtCellA2!AB211="","",InsertDataAtCellA2!AB211)</f>
        <v/>
      </c>
      <c r="AB211" s="10" t="str">
        <f>IF(InsertDataAtCellA2!AC211="","",InsertDataAtCellA2!AC211)</f>
        <v/>
      </c>
      <c r="AC211" s="10" t="str">
        <f>IF(InsertDataAtCellA2!AD211="","",InsertDataAtCellA2!AD211)</f>
        <v/>
      </c>
      <c r="AD211" s="10" t="str">
        <f>IF(InsertDataAtCellA2!AE211="","",InsertDataAtCellA2!AE211)</f>
        <v/>
      </c>
      <c r="AE211" s="10" t="str">
        <f>IF(InsertDataAtCellA2!AF211="","",InsertDataAtCellA2!AF211)</f>
        <v/>
      </c>
      <c r="AF211" s="10" t="str">
        <f>IF(InsertDataAtCellA2!AG211="","",InsertDataAtCellA2!AG211)</f>
        <v/>
      </c>
    </row>
    <row r="212" spans="1:32" x14ac:dyDescent="0.35">
      <c r="A212" s="33" t="str">
        <f>IF(InsertDataAtCellA2!A212="","",InsertDataAtCellA2!A212)</f>
        <v/>
      </c>
      <c r="B212" s="33" t="str">
        <f>IF(InsertDataAtCellA2!B212="","",InsertDataAtCellA2!B212)</f>
        <v/>
      </c>
      <c r="C212" s="33" t="str">
        <f>IF(InsertDataAtCellA2!C212="","",InsertDataAtCellA2!C212)</f>
        <v/>
      </c>
      <c r="D212" s="33" t="str">
        <f>IF(InsertDataAtCellA2!D212="","",InsertDataAtCellA2!D212)</f>
        <v/>
      </c>
      <c r="E212" s="33" t="str">
        <f>IF(InsertDataAtCellA2!E212="","",InsertDataAtCellA2!E212)</f>
        <v/>
      </c>
      <c r="F212" s="33" t="str">
        <f>IF(InsertDataAtCellA2!$W212="REAC",InsertDataAtCellA2!W212,(IF(InsertDataAtCellA2!$F212="REAC",InsertDataAtCellA2!F212,"")))</f>
        <v/>
      </c>
      <c r="G212" s="33" t="str">
        <f>IF(InsertDataAtCellA2!$W212="REAC",InsertDataAtCellA2!X212,(IF(InsertDataAtCellA2!$F212="REAC",InsertDataAtCellA2!G212,"")))</f>
        <v/>
      </c>
      <c r="H212" s="33" t="str">
        <f>IF(InsertDataAtCellA2!$W212="REAC",InsertDataAtCellA2!Y212,(IF(InsertDataAtCellA2!$F212="REAC",InsertDataAtCellA2!H212,"")))</f>
        <v/>
      </c>
      <c r="I212" s="33" t="str">
        <f>IF(InsertDataAtCellA2!$W212="REAC",InsertDataAtCellA2!Z212,(IF(InsertDataAtCellA2!$F212="REAC",InsertDataAtCellA2!I212,"")))</f>
        <v/>
      </c>
      <c r="J212" s="33" t="str">
        <f>IF(InsertDataAtCellA2!K212="","",InsertDataAtCellA2!K212)</f>
        <v/>
      </c>
      <c r="K212" s="33" t="str">
        <f>IF(InsertDataAtCellA2!L212="","",InsertDataAtCellA2!L212)</f>
        <v/>
      </c>
      <c r="L212" s="33" t="str">
        <f>IF(InsertDataAtCellA2!M212="","",InsertDataAtCellA2!M212)</f>
        <v/>
      </c>
      <c r="M212" s="33" t="str">
        <f>IF(InsertDataAtCellA2!N212="","",InsertDataAtCellA2!N212)</f>
        <v/>
      </c>
      <c r="N212" s="33" t="str">
        <f>IF(InsertDataAtCellA2!O212="","",InsertDataAtCellA2!O212)</f>
        <v/>
      </c>
      <c r="O212" s="33" t="str">
        <f>IF(InsertDataAtCellA2!P212="","",InsertDataAtCellA2!P212)</f>
        <v/>
      </c>
      <c r="P212" s="33" t="str">
        <f>IF(InsertDataAtCellA2!Q212="","",InsertDataAtCellA2!Q212)</f>
        <v/>
      </c>
      <c r="Q212" s="33" t="str">
        <f>IF(InsertDataAtCellA2!R212="","",InsertDataAtCellA2!R212)</f>
        <v/>
      </c>
      <c r="R212" s="33" t="str">
        <f>IF(InsertDataAtCellA2!S212="","",InsertDataAtCellA2!S212)</f>
        <v/>
      </c>
      <c r="S212" s="33" t="str">
        <f>IF(InsertDataAtCellA2!T212="","",InsertDataAtCellA2!T212)</f>
        <v/>
      </c>
      <c r="T212" s="33" t="str">
        <f>IF(InsertDataAtCellA2!U212="","",InsertDataAtCellA2!U212)</f>
        <v/>
      </c>
      <c r="U212" s="33" t="str">
        <f>IF(InsertDataAtCellA2!V212="","",InsertDataAtCellA2!V212)</f>
        <v/>
      </c>
      <c r="V212" s="33" t="str">
        <f>IF(InsertDataAtCellA2!W212="","",InsertDataAtCellA2!W212)</f>
        <v/>
      </c>
      <c r="W212" s="33" t="str">
        <f>IF(InsertDataAtCellA2!X212="","",InsertDataAtCellA2!X212)</f>
        <v/>
      </c>
      <c r="X212" s="33" t="str">
        <f>IF(InsertDataAtCellA2!Y212="","",InsertDataAtCellA2!Y212)</f>
        <v/>
      </c>
      <c r="Y212" s="33" t="str">
        <f>IF(InsertDataAtCellA2!Z212="","",InsertDataAtCellA2!Z212)</f>
        <v/>
      </c>
      <c r="Z212" s="33" t="str">
        <f>IF(InsertDataAtCellA2!AA212="","",InsertDataAtCellA2!AA212)</f>
        <v/>
      </c>
      <c r="AA212" s="33" t="str">
        <f>IF(InsertDataAtCellA2!AB212="","",InsertDataAtCellA2!AB212)</f>
        <v/>
      </c>
      <c r="AB212" s="33" t="str">
        <f>IF(InsertDataAtCellA2!AC212="","",InsertDataAtCellA2!AC212)</f>
        <v/>
      </c>
      <c r="AC212" s="33" t="str">
        <f>IF(InsertDataAtCellA2!AD212="","",InsertDataAtCellA2!AD212)</f>
        <v/>
      </c>
      <c r="AD212" s="33" t="str">
        <f>IF(InsertDataAtCellA2!AE212="","",InsertDataAtCellA2!AE212)</f>
        <v/>
      </c>
      <c r="AE212" s="33" t="str">
        <f>IF(InsertDataAtCellA2!AF212="","",InsertDataAtCellA2!AF212)</f>
        <v/>
      </c>
      <c r="AF212" s="33" t="str">
        <f>IF(InsertDataAtCellA2!AG212="","",InsertDataAtCellA2!AG212)</f>
        <v/>
      </c>
    </row>
    <row r="213" spans="1:32" x14ac:dyDescent="0.35">
      <c r="A213" s="10" t="str">
        <f>IF(InsertDataAtCellA2!A213="","",InsertDataAtCellA2!A213)</f>
        <v/>
      </c>
      <c r="B213" s="10" t="str">
        <f>IF(InsertDataAtCellA2!B213="","",InsertDataAtCellA2!B213)</f>
        <v/>
      </c>
      <c r="C213" s="10" t="str">
        <f>IF(InsertDataAtCellA2!C213="","",InsertDataAtCellA2!C213)</f>
        <v/>
      </c>
      <c r="D213" s="10" t="str">
        <f>IF(InsertDataAtCellA2!D213="","",InsertDataAtCellA2!D213)</f>
        <v/>
      </c>
      <c r="E213" s="10" t="str">
        <f>IF(InsertDataAtCellA2!E213="","",InsertDataAtCellA2!E213)</f>
        <v/>
      </c>
      <c r="F213" s="10" t="str">
        <f>IF(InsertDataAtCellA2!$W213="REAC",InsertDataAtCellA2!W213,(IF(InsertDataAtCellA2!$F213="REAC",InsertDataAtCellA2!F213,"")))</f>
        <v/>
      </c>
      <c r="G213" s="10" t="str">
        <f>IF(InsertDataAtCellA2!$W213="REAC",InsertDataAtCellA2!X213,(IF(InsertDataAtCellA2!$F213="REAC",InsertDataAtCellA2!G213,"")))</f>
        <v/>
      </c>
      <c r="H213" s="10" t="str">
        <f>IF(InsertDataAtCellA2!$W213="REAC",InsertDataAtCellA2!Y213,(IF(InsertDataAtCellA2!$F213="REAC",InsertDataAtCellA2!H213,"")))</f>
        <v/>
      </c>
      <c r="I213" s="10" t="str">
        <f>IF(InsertDataAtCellA2!$W213="REAC",InsertDataAtCellA2!Z213,(IF(InsertDataAtCellA2!$F213="REAC",InsertDataAtCellA2!I213,"")))</f>
        <v/>
      </c>
      <c r="J213" s="10" t="str">
        <f>IF(InsertDataAtCellA2!K213="","",InsertDataAtCellA2!K213)</f>
        <v/>
      </c>
      <c r="K213" s="10" t="str">
        <f>IF(InsertDataAtCellA2!L213="","",InsertDataAtCellA2!L213)</f>
        <v/>
      </c>
      <c r="L213" s="10" t="str">
        <f>IF(InsertDataAtCellA2!M213="","",InsertDataAtCellA2!M213)</f>
        <v/>
      </c>
      <c r="M213" s="10" t="str">
        <f>IF(InsertDataAtCellA2!N213="","",InsertDataAtCellA2!N213)</f>
        <v/>
      </c>
      <c r="N213" s="10" t="str">
        <f>IF(InsertDataAtCellA2!O213="","",InsertDataAtCellA2!O213)</f>
        <v/>
      </c>
      <c r="O213" s="10" t="str">
        <f>IF(InsertDataAtCellA2!P213="","",InsertDataAtCellA2!P213)</f>
        <v/>
      </c>
      <c r="P213" s="10" t="str">
        <f>IF(InsertDataAtCellA2!Q213="","",InsertDataAtCellA2!Q213)</f>
        <v/>
      </c>
      <c r="Q213" s="10" t="str">
        <f>IF(InsertDataAtCellA2!R213="","",InsertDataAtCellA2!R213)</f>
        <v/>
      </c>
      <c r="R213" s="10" t="str">
        <f>IF(InsertDataAtCellA2!S213="","",InsertDataAtCellA2!S213)</f>
        <v/>
      </c>
      <c r="S213" s="10" t="str">
        <f>IF(InsertDataAtCellA2!T213="","",InsertDataAtCellA2!T213)</f>
        <v/>
      </c>
      <c r="T213" s="10" t="str">
        <f>IF(InsertDataAtCellA2!U213="","",InsertDataAtCellA2!U213)</f>
        <v/>
      </c>
      <c r="U213" s="10" t="str">
        <f>IF(InsertDataAtCellA2!V213="","",InsertDataAtCellA2!V213)</f>
        <v/>
      </c>
      <c r="V213" s="10" t="str">
        <f>IF(InsertDataAtCellA2!W213="","",InsertDataAtCellA2!W213)</f>
        <v/>
      </c>
      <c r="W213" s="10" t="str">
        <f>IF(InsertDataAtCellA2!X213="","",InsertDataAtCellA2!X213)</f>
        <v/>
      </c>
      <c r="X213" s="10" t="str">
        <f>IF(InsertDataAtCellA2!Y213="","",InsertDataAtCellA2!Y213)</f>
        <v/>
      </c>
      <c r="Y213" s="10" t="str">
        <f>IF(InsertDataAtCellA2!Z213="","",InsertDataAtCellA2!Z213)</f>
        <v/>
      </c>
      <c r="Z213" s="10" t="str">
        <f>IF(InsertDataAtCellA2!AA213="","",InsertDataAtCellA2!AA213)</f>
        <v/>
      </c>
      <c r="AA213" s="10" t="str">
        <f>IF(InsertDataAtCellA2!AB213="","",InsertDataAtCellA2!AB213)</f>
        <v/>
      </c>
      <c r="AB213" s="10" t="str">
        <f>IF(InsertDataAtCellA2!AC213="","",InsertDataAtCellA2!AC213)</f>
        <v/>
      </c>
      <c r="AC213" s="10" t="str">
        <f>IF(InsertDataAtCellA2!AD213="","",InsertDataAtCellA2!AD213)</f>
        <v/>
      </c>
      <c r="AD213" s="10" t="str">
        <f>IF(InsertDataAtCellA2!AE213="","",InsertDataAtCellA2!AE213)</f>
        <v/>
      </c>
      <c r="AE213" s="10" t="str">
        <f>IF(InsertDataAtCellA2!AF213="","",InsertDataAtCellA2!AF213)</f>
        <v/>
      </c>
      <c r="AF213" s="10" t="str">
        <f>IF(InsertDataAtCellA2!AG213="","",InsertDataAtCellA2!AG213)</f>
        <v/>
      </c>
    </row>
    <row r="214" spans="1:32" x14ac:dyDescent="0.35">
      <c r="A214" s="33" t="str">
        <f>IF(InsertDataAtCellA2!A214="","",InsertDataAtCellA2!A214)</f>
        <v/>
      </c>
      <c r="B214" s="33" t="str">
        <f>IF(InsertDataAtCellA2!B214="","",InsertDataAtCellA2!B214)</f>
        <v/>
      </c>
      <c r="C214" s="33" t="str">
        <f>IF(InsertDataAtCellA2!C214="","",InsertDataAtCellA2!C214)</f>
        <v/>
      </c>
      <c r="D214" s="33" t="str">
        <f>IF(InsertDataAtCellA2!D214="","",InsertDataAtCellA2!D214)</f>
        <v/>
      </c>
      <c r="E214" s="33" t="str">
        <f>IF(InsertDataAtCellA2!E214="","",InsertDataAtCellA2!E214)</f>
        <v/>
      </c>
      <c r="F214" s="33" t="str">
        <f>IF(InsertDataAtCellA2!$W214="REAC",InsertDataAtCellA2!W214,(IF(InsertDataAtCellA2!$F214="REAC",InsertDataAtCellA2!F214,"")))</f>
        <v/>
      </c>
      <c r="G214" s="33" t="str">
        <f>IF(InsertDataAtCellA2!$W214="REAC",InsertDataAtCellA2!X214,(IF(InsertDataAtCellA2!$F214="REAC",InsertDataAtCellA2!G214,"")))</f>
        <v/>
      </c>
      <c r="H214" s="33" t="str">
        <f>IF(InsertDataAtCellA2!$W214="REAC",InsertDataAtCellA2!Y214,(IF(InsertDataAtCellA2!$F214="REAC",InsertDataAtCellA2!H214,"")))</f>
        <v/>
      </c>
      <c r="I214" s="33" t="str">
        <f>IF(InsertDataAtCellA2!$W214="REAC",InsertDataAtCellA2!Z214,(IF(InsertDataAtCellA2!$F214="REAC",InsertDataAtCellA2!I214,"")))</f>
        <v/>
      </c>
      <c r="J214" s="33" t="str">
        <f>IF(InsertDataAtCellA2!K214="","",InsertDataAtCellA2!K214)</f>
        <v/>
      </c>
      <c r="K214" s="33" t="str">
        <f>IF(InsertDataAtCellA2!L214="","",InsertDataAtCellA2!L214)</f>
        <v/>
      </c>
      <c r="L214" s="33" t="str">
        <f>IF(InsertDataAtCellA2!M214="","",InsertDataAtCellA2!M214)</f>
        <v/>
      </c>
      <c r="M214" s="33" t="str">
        <f>IF(InsertDataAtCellA2!N214="","",InsertDataAtCellA2!N214)</f>
        <v/>
      </c>
      <c r="N214" s="33" t="str">
        <f>IF(InsertDataAtCellA2!O214="","",InsertDataAtCellA2!O214)</f>
        <v/>
      </c>
      <c r="O214" s="33" t="str">
        <f>IF(InsertDataAtCellA2!P214="","",InsertDataAtCellA2!P214)</f>
        <v/>
      </c>
      <c r="P214" s="33" t="str">
        <f>IF(InsertDataAtCellA2!Q214="","",InsertDataAtCellA2!Q214)</f>
        <v/>
      </c>
      <c r="Q214" s="33" t="str">
        <f>IF(InsertDataAtCellA2!R214="","",InsertDataAtCellA2!R214)</f>
        <v/>
      </c>
      <c r="R214" s="33" t="str">
        <f>IF(InsertDataAtCellA2!S214="","",InsertDataAtCellA2!S214)</f>
        <v/>
      </c>
      <c r="S214" s="33" t="str">
        <f>IF(InsertDataAtCellA2!T214="","",InsertDataAtCellA2!T214)</f>
        <v/>
      </c>
      <c r="T214" s="33" t="str">
        <f>IF(InsertDataAtCellA2!U214="","",InsertDataAtCellA2!U214)</f>
        <v/>
      </c>
      <c r="U214" s="33" t="str">
        <f>IF(InsertDataAtCellA2!V214="","",InsertDataAtCellA2!V214)</f>
        <v/>
      </c>
      <c r="V214" s="33" t="str">
        <f>IF(InsertDataAtCellA2!W214="","",InsertDataAtCellA2!W214)</f>
        <v/>
      </c>
      <c r="W214" s="33" t="str">
        <f>IF(InsertDataAtCellA2!X214="","",InsertDataAtCellA2!X214)</f>
        <v/>
      </c>
      <c r="X214" s="33" t="str">
        <f>IF(InsertDataAtCellA2!Y214="","",InsertDataAtCellA2!Y214)</f>
        <v/>
      </c>
      <c r="Y214" s="33" t="str">
        <f>IF(InsertDataAtCellA2!Z214="","",InsertDataAtCellA2!Z214)</f>
        <v/>
      </c>
      <c r="Z214" s="33" t="str">
        <f>IF(InsertDataAtCellA2!AA214="","",InsertDataAtCellA2!AA214)</f>
        <v/>
      </c>
      <c r="AA214" s="33" t="str">
        <f>IF(InsertDataAtCellA2!AB214="","",InsertDataAtCellA2!AB214)</f>
        <v/>
      </c>
      <c r="AB214" s="33" t="str">
        <f>IF(InsertDataAtCellA2!AC214="","",InsertDataAtCellA2!AC214)</f>
        <v/>
      </c>
      <c r="AC214" s="33" t="str">
        <f>IF(InsertDataAtCellA2!AD214="","",InsertDataAtCellA2!AD214)</f>
        <v/>
      </c>
      <c r="AD214" s="33" t="str">
        <f>IF(InsertDataAtCellA2!AE214="","",InsertDataAtCellA2!AE214)</f>
        <v/>
      </c>
      <c r="AE214" s="33" t="str">
        <f>IF(InsertDataAtCellA2!AF214="","",InsertDataAtCellA2!AF214)</f>
        <v/>
      </c>
      <c r="AF214" s="33" t="str">
        <f>IF(InsertDataAtCellA2!AG214="","",InsertDataAtCellA2!AG214)</f>
        <v/>
      </c>
    </row>
    <row r="215" spans="1:32" x14ac:dyDescent="0.35">
      <c r="A215" s="10" t="str">
        <f>IF(InsertDataAtCellA2!A215="","",InsertDataAtCellA2!A215)</f>
        <v/>
      </c>
      <c r="B215" s="10" t="str">
        <f>IF(InsertDataAtCellA2!B215="","",InsertDataAtCellA2!B215)</f>
        <v/>
      </c>
      <c r="C215" s="10" t="str">
        <f>IF(InsertDataAtCellA2!C215="","",InsertDataAtCellA2!C215)</f>
        <v/>
      </c>
      <c r="D215" s="10" t="str">
        <f>IF(InsertDataAtCellA2!D215="","",InsertDataAtCellA2!D215)</f>
        <v/>
      </c>
      <c r="E215" s="10" t="str">
        <f>IF(InsertDataAtCellA2!E215="","",InsertDataAtCellA2!E215)</f>
        <v/>
      </c>
      <c r="F215" s="10" t="str">
        <f>IF(InsertDataAtCellA2!$W215="REAC",InsertDataAtCellA2!W215,(IF(InsertDataAtCellA2!$F215="REAC",InsertDataAtCellA2!F215,"")))</f>
        <v/>
      </c>
      <c r="G215" s="10" t="str">
        <f>IF(InsertDataAtCellA2!$W215="REAC",InsertDataAtCellA2!X215,(IF(InsertDataAtCellA2!$F215="REAC",InsertDataAtCellA2!G215,"")))</f>
        <v/>
      </c>
      <c r="H215" s="10" t="str">
        <f>IF(InsertDataAtCellA2!$W215="REAC",InsertDataAtCellA2!Y215,(IF(InsertDataAtCellA2!$F215="REAC",InsertDataAtCellA2!H215,"")))</f>
        <v/>
      </c>
      <c r="I215" s="10" t="str">
        <f>IF(InsertDataAtCellA2!$W215="REAC",InsertDataAtCellA2!Z215,(IF(InsertDataAtCellA2!$F215="REAC",InsertDataAtCellA2!I215,"")))</f>
        <v/>
      </c>
      <c r="J215" s="10" t="str">
        <f>IF(InsertDataAtCellA2!K215="","",InsertDataAtCellA2!K215)</f>
        <v/>
      </c>
      <c r="K215" s="10" t="str">
        <f>IF(InsertDataAtCellA2!L215="","",InsertDataAtCellA2!L215)</f>
        <v/>
      </c>
      <c r="L215" s="10" t="str">
        <f>IF(InsertDataAtCellA2!M215="","",InsertDataAtCellA2!M215)</f>
        <v/>
      </c>
      <c r="M215" s="10" t="str">
        <f>IF(InsertDataAtCellA2!N215="","",InsertDataAtCellA2!N215)</f>
        <v/>
      </c>
      <c r="N215" s="10" t="str">
        <f>IF(InsertDataAtCellA2!O215="","",InsertDataAtCellA2!O215)</f>
        <v/>
      </c>
      <c r="O215" s="10" t="str">
        <f>IF(InsertDataAtCellA2!P215="","",InsertDataAtCellA2!P215)</f>
        <v/>
      </c>
      <c r="P215" s="10" t="str">
        <f>IF(InsertDataAtCellA2!Q215="","",InsertDataAtCellA2!Q215)</f>
        <v/>
      </c>
      <c r="Q215" s="10" t="str">
        <f>IF(InsertDataAtCellA2!R215="","",InsertDataAtCellA2!R215)</f>
        <v/>
      </c>
      <c r="R215" s="10" t="str">
        <f>IF(InsertDataAtCellA2!S215="","",InsertDataAtCellA2!S215)</f>
        <v/>
      </c>
      <c r="S215" s="10" t="str">
        <f>IF(InsertDataAtCellA2!T215="","",InsertDataAtCellA2!T215)</f>
        <v/>
      </c>
      <c r="T215" s="10" t="str">
        <f>IF(InsertDataAtCellA2!U215="","",InsertDataAtCellA2!U215)</f>
        <v/>
      </c>
      <c r="U215" s="10" t="str">
        <f>IF(InsertDataAtCellA2!V215="","",InsertDataAtCellA2!V215)</f>
        <v/>
      </c>
      <c r="V215" s="10" t="str">
        <f>IF(InsertDataAtCellA2!W215="","",InsertDataAtCellA2!W215)</f>
        <v/>
      </c>
      <c r="W215" s="10" t="str">
        <f>IF(InsertDataAtCellA2!X215="","",InsertDataAtCellA2!X215)</f>
        <v/>
      </c>
      <c r="X215" s="10" t="str">
        <f>IF(InsertDataAtCellA2!Y215="","",InsertDataAtCellA2!Y215)</f>
        <v/>
      </c>
      <c r="Y215" s="10" t="str">
        <f>IF(InsertDataAtCellA2!Z215="","",InsertDataAtCellA2!Z215)</f>
        <v/>
      </c>
      <c r="Z215" s="10" t="str">
        <f>IF(InsertDataAtCellA2!AA215="","",InsertDataAtCellA2!AA215)</f>
        <v/>
      </c>
      <c r="AA215" s="10" t="str">
        <f>IF(InsertDataAtCellA2!AB215="","",InsertDataAtCellA2!AB215)</f>
        <v/>
      </c>
      <c r="AB215" s="10" t="str">
        <f>IF(InsertDataAtCellA2!AC215="","",InsertDataAtCellA2!AC215)</f>
        <v/>
      </c>
      <c r="AC215" s="10" t="str">
        <f>IF(InsertDataAtCellA2!AD215="","",InsertDataAtCellA2!AD215)</f>
        <v/>
      </c>
      <c r="AD215" s="10" t="str">
        <f>IF(InsertDataAtCellA2!AE215="","",InsertDataAtCellA2!AE215)</f>
        <v/>
      </c>
      <c r="AE215" s="10" t="str">
        <f>IF(InsertDataAtCellA2!AF215="","",InsertDataAtCellA2!AF215)</f>
        <v/>
      </c>
      <c r="AF215" s="10" t="str">
        <f>IF(InsertDataAtCellA2!AG215="","",InsertDataAtCellA2!AG215)</f>
        <v/>
      </c>
    </row>
    <row r="216" spans="1:32" x14ac:dyDescent="0.35">
      <c r="A216" s="33" t="str">
        <f>IF(InsertDataAtCellA2!A216="","",InsertDataAtCellA2!A216)</f>
        <v/>
      </c>
      <c r="B216" s="33" t="str">
        <f>IF(InsertDataAtCellA2!B216="","",InsertDataAtCellA2!B216)</f>
        <v/>
      </c>
      <c r="C216" s="33" t="str">
        <f>IF(InsertDataAtCellA2!C216="","",InsertDataAtCellA2!C216)</f>
        <v/>
      </c>
      <c r="D216" s="33" t="str">
        <f>IF(InsertDataAtCellA2!D216="","",InsertDataAtCellA2!D216)</f>
        <v/>
      </c>
      <c r="E216" s="33" t="str">
        <f>IF(InsertDataAtCellA2!E216="","",InsertDataAtCellA2!E216)</f>
        <v/>
      </c>
      <c r="F216" s="33" t="str">
        <f>IF(InsertDataAtCellA2!$W216="REAC",InsertDataAtCellA2!W216,(IF(InsertDataAtCellA2!$F216="REAC",InsertDataAtCellA2!F216,"")))</f>
        <v/>
      </c>
      <c r="G216" s="33" t="str">
        <f>IF(InsertDataAtCellA2!$W216="REAC",InsertDataAtCellA2!X216,(IF(InsertDataAtCellA2!$F216="REAC",InsertDataAtCellA2!G216,"")))</f>
        <v/>
      </c>
      <c r="H216" s="33" t="str">
        <f>IF(InsertDataAtCellA2!$W216="REAC",InsertDataAtCellA2!Y216,(IF(InsertDataAtCellA2!$F216="REAC",InsertDataAtCellA2!H216,"")))</f>
        <v/>
      </c>
      <c r="I216" s="33" t="str">
        <f>IF(InsertDataAtCellA2!$W216="REAC",InsertDataAtCellA2!Z216,(IF(InsertDataAtCellA2!$F216="REAC",InsertDataAtCellA2!I216,"")))</f>
        <v/>
      </c>
      <c r="J216" s="33" t="str">
        <f>IF(InsertDataAtCellA2!K216="","",InsertDataAtCellA2!K216)</f>
        <v/>
      </c>
      <c r="K216" s="33" t="str">
        <f>IF(InsertDataAtCellA2!L216="","",InsertDataAtCellA2!L216)</f>
        <v/>
      </c>
      <c r="L216" s="33" t="str">
        <f>IF(InsertDataAtCellA2!M216="","",InsertDataAtCellA2!M216)</f>
        <v/>
      </c>
      <c r="M216" s="33" t="str">
        <f>IF(InsertDataAtCellA2!N216="","",InsertDataAtCellA2!N216)</f>
        <v/>
      </c>
      <c r="N216" s="33" t="str">
        <f>IF(InsertDataAtCellA2!O216="","",InsertDataAtCellA2!O216)</f>
        <v/>
      </c>
      <c r="O216" s="33" t="str">
        <f>IF(InsertDataAtCellA2!P216="","",InsertDataAtCellA2!P216)</f>
        <v/>
      </c>
      <c r="P216" s="33" t="str">
        <f>IF(InsertDataAtCellA2!Q216="","",InsertDataAtCellA2!Q216)</f>
        <v/>
      </c>
      <c r="Q216" s="33" t="str">
        <f>IF(InsertDataAtCellA2!R216="","",InsertDataAtCellA2!R216)</f>
        <v/>
      </c>
      <c r="R216" s="33" t="str">
        <f>IF(InsertDataAtCellA2!S216="","",InsertDataAtCellA2!S216)</f>
        <v/>
      </c>
      <c r="S216" s="33" t="str">
        <f>IF(InsertDataAtCellA2!T216="","",InsertDataAtCellA2!T216)</f>
        <v/>
      </c>
      <c r="T216" s="33" t="str">
        <f>IF(InsertDataAtCellA2!U216="","",InsertDataAtCellA2!U216)</f>
        <v/>
      </c>
      <c r="U216" s="33" t="str">
        <f>IF(InsertDataAtCellA2!V216="","",InsertDataAtCellA2!V216)</f>
        <v/>
      </c>
      <c r="V216" s="33" t="str">
        <f>IF(InsertDataAtCellA2!W216="","",InsertDataAtCellA2!W216)</f>
        <v/>
      </c>
      <c r="W216" s="33" t="str">
        <f>IF(InsertDataAtCellA2!X216="","",InsertDataAtCellA2!X216)</f>
        <v/>
      </c>
      <c r="X216" s="33" t="str">
        <f>IF(InsertDataAtCellA2!Y216="","",InsertDataAtCellA2!Y216)</f>
        <v/>
      </c>
      <c r="Y216" s="33" t="str">
        <f>IF(InsertDataAtCellA2!Z216="","",InsertDataAtCellA2!Z216)</f>
        <v/>
      </c>
      <c r="Z216" s="33" t="str">
        <f>IF(InsertDataAtCellA2!AA216="","",InsertDataAtCellA2!AA216)</f>
        <v/>
      </c>
      <c r="AA216" s="33" t="str">
        <f>IF(InsertDataAtCellA2!AB216="","",InsertDataAtCellA2!AB216)</f>
        <v/>
      </c>
      <c r="AB216" s="33" t="str">
        <f>IF(InsertDataAtCellA2!AC216="","",InsertDataAtCellA2!AC216)</f>
        <v/>
      </c>
      <c r="AC216" s="33" t="str">
        <f>IF(InsertDataAtCellA2!AD216="","",InsertDataAtCellA2!AD216)</f>
        <v/>
      </c>
      <c r="AD216" s="33" t="str">
        <f>IF(InsertDataAtCellA2!AE216="","",InsertDataAtCellA2!AE216)</f>
        <v/>
      </c>
      <c r="AE216" s="33" t="str">
        <f>IF(InsertDataAtCellA2!AF216="","",InsertDataAtCellA2!AF216)</f>
        <v/>
      </c>
      <c r="AF216" s="33" t="str">
        <f>IF(InsertDataAtCellA2!AG216="","",InsertDataAtCellA2!AG216)</f>
        <v/>
      </c>
    </row>
    <row r="217" spans="1:32" x14ac:dyDescent="0.35">
      <c r="A217" s="10" t="str">
        <f>IF(InsertDataAtCellA2!A217="","",InsertDataAtCellA2!A217)</f>
        <v/>
      </c>
      <c r="B217" s="10" t="str">
        <f>IF(InsertDataAtCellA2!B217="","",InsertDataAtCellA2!B217)</f>
        <v/>
      </c>
      <c r="C217" s="10" t="str">
        <f>IF(InsertDataAtCellA2!C217="","",InsertDataAtCellA2!C217)</f>
        <v/>
      </c>
      <c r="D217" s="10" t="str">
        <f>IF(InsertDataAtCellA2!D217="","",InsertDataAtCellA2!D217)</f>
        <v/>
      </c>
      <c r="E217" s="10" t="str">
        <f>IF(InsertDataAtCellA2!E217="","",InsertDataAtCellA2!E217)</f>
        <v/>
      </c>
      <c r="F217" s="10" t="str">
        <f>IF(InsertDataAtCellA2!$W217="REAC",InsertDataAtCellA2!W217,(IF(InsertDataAtCellA2!$F217="REAC",InsertDataAtCellA2!F217,"")))</f>
        <v/>
      </c>
      <c r="G217" s="10" t="str">
        <f>IF(InsertDataAtCellA2!$W217="REAC",InsertDataAtCellA2!X217,(IF(InsertDataAtCellA2!$F217="REAC",InsertDataAtCellA2!G217,"")))</f>
        <v/>
      </c>
      <c r="H217" s="10" t="str">
        <f>IF(InsertDataAtCellA2!$W217="REAC",InsertDataAtCellA2!Y217,(IF(InsertDataAtCellA2!$F217="REAC",InsertDataAtCellA2!H217,"")))</f>
        <v/>
      </c>
      <c r="I217" s="10" t="str">
        <f>IF(InsertDataAtCellA2!$W217="REAC",InsertDataAtCellA2!Z217,(IF(InsertDataAtCellA2!$F217="REAC",InsertDataAtCellA2!I217,"")))</f>
        <v/>
      </c>
      <c r="J217" s="10" t="str">
        <f>IF(InsertDataAtCellA2!K217="","",InsertDataAtCellA2!K217)</f>
        <v/>
      </c>
      <c r="K217" s="10" t="str">
        <f>IF(InsertDataAtCellA2!L217="","",InsertDataAtCellA2!L217)</f>
        <v/>
      </c>
      <c r="L217" s="10" t="str">
        <f>IF(InsertDataAtCellA2!M217="","",InsertDataAtCellA2!M217)</f>
        <v/>
      </c>
      <c r="M217" s="10" t="str">
        <f>IF(InsertDataAtCellA2!N217="","",InsertDataAtCellA2!N217)</f>
        <v/>
      </c>
      <c r="N217" s="10" t="str">
        <f>IF(InsertDataAtCellA2!O217="","",InsertDataAtCellA2!O217)</f>
        <v/>
      </c>
      <c r="O217" s="10" t="str">
        <f>IF(InsertDataAtCellA2!P217="","",InsertDataAtCellA2!P217)</f>
        <v/>
      </c>
      <c r="P217" s="10" t="str">
        <f>IF(InsertDataAtCellA2!Q217="","",InsertDataAtCellA2!Q217)</f>
        <v/>
      </c>
      <c r="Q217" s="10" t="str">
        <f>IF(InsertDataAtCellA2!R217="","",InsertDataAtCellA2!R217)</f>
        <v/>
      </c>
      <c r="R217" s="10" t="str">
        <f>IF(InsertDataAtCellA2!S217="","",InsertDataAtCellA2!S217)</f>
        <v/>
      </c>
      <c r="S217" s="10" t="str">
        <f>IF(InsertDataAtCellA2!T217="","",InsertDataAtCellA2!T217)</f>
        <v/>
      </c>
      <c r="T217" s="10" t="str">
        <f>IF(InsertDataAtCellA2!U217="","",InsertDataAtCellA2!U217)</f>
        <v/>
      </c>
      <c r="U217" s="10" t="str">
        <f>IF(InsertDataAtCellA2!V217="","",InsertDataAtCellA2!V217)</f>
        <v/>
      </c>
      <c r="V217" s="10" t="str">
        <f>IF(InsertDataAtCellA2!W217="","",InsertDataAtCellA2!W217)</f>
        <v/>
      </c>
      <c r="W217" s="10" t="str">
        <f>IF(InsertDataAtCellA2!X217="","",InsertDataAtCellA2!X217)</f>
        <v/>
      </c>
      <c r="X217" s="10" t="str">
        <f>IF(InsertDataAtCellA2!Y217="","",InsertDataAtCellA2!Y217)</f>
        <v/>
      </c>
      <c r="Y217" s="10" t="str">
        <f>IF(InsertDataAtCellA2!Z217="","",InsertDataAtCellA2!Z217)</f>
        <v/>
      </c>
      <c r="Z217" s="10" t="str">
        <f>IF(InsertDataAtCellA2!AA217="","",InsertDataAtCellA2!AA217)</f>
        <v/>
      </c>
      <c r="AA217" s="10" t="str">
        <f>IF(InsertDataAtCellA2!AB217="","",InsertDataAtCellA2!AB217)</f>
        <v/>
      </c>
      <c r="AB217" s="10" t="str">
        <f>IF(InsertDataAtCellA2!AC217="","",InsertDataAtCellA2!AC217)</f>
        <v/>
      </c>
      <c r="AC217" s="10" t="str">
        <f>IF(InsertDataAtCellA2!AD217="","",InsertDataAtCellA2!AD217)</f>
        <v/>
      </c>
      <c r="AD217" s="10" t="str">
        <f>IF(InsertDataAtCellA2!AE217="","",InsertDataAtCellA2!AE217)</f>
        <v/>
      </c>
      <c r="AE217" s="10" t="str">
        <f>IF(InsertDataAtCellA2!AF217="","",InsertDataAtCellA2!AF217)</f>
        <v/>
      </c>
      <c r="AF217" s="10" t="str">
        <f>IF(InsertDataAtCellA2!AG217="","",InsertDataAtCellA2!AG217)</f>
        <v/>
      </c>
    </row>
    <row r="218" spans="1:32" x14ac:dyDescent="0.35">
      <c r="A218" s="33" t="str">
        <f>IF(InsertDataAtCellA2!A218="","",InsertDataAtCellA2!A218)</f>
        <v/>
      </c>
      <c r="B218" s="33" t="str">
        <f>IF(InsertDataAtCellA2!B218="","",InsertDataAtCellA2!B218)</f>
        <v/>
      </c>
      <c r="C218" s="33" t="str">
        <f>IF(InsertDataAtCellA2!C218="","",InsertDataAtCellA2!C218)</f>
        <v/>
      </c>
      <c r="D218" s="33" t="str">
        <f>IF(InsertDataAtCellA2!D218="","",InsertDataAtCellA2!D218)</f>
        <v/>
      </c>
      <c r="E218" s="33" t="str">
        <f>IF(InsertDataAtCellA2!E218="","",InsertDataAtCellA2!E218)</f>
        <v/>
      </c>
      <c r="F218" s="33" t="str">
        <f>IF(InsertDataAtCellA2!$W218="REAC",InsertDataAtCellA2!W218,(IF(InsertDataAtCellA2!$F218="REAC",InsertDataAtCellA2!F218,"")))</f>
        <v/>
      </c>
      <c r="G218" s="33" t="str">
        <f>IF(InsertDataAtCellA2!$W218="REAC",InsertDataAtCellA2!X218,(IF(InsertDataAtCellA2!$F218="REAC",InsertDataAtCellA2!G218,"")))</f>
        <v/>
      </c>
      <c r="H218" s="33" t="str">
        <f>IF(InsertDataAtCellA2!$W218="REAC",InsertDataAtCellA2!Y218,(IF(InsertDataAtCellA2!$F218="REAC",InsertDataAtCellA2!H218,"")))</f>
        <v/>
      </c>
      <c r="I218" s="33" t="str">
        <f>IF(InsertDataAtCellA2!$W218="REAC",InsertDataAtCellA2!Z218,(IF(InsertDataAtCellA2!$F218="REAC",InsertDataAtCellA2!I218,"")))</f>
        <v/>
      </c>
      <c r="J218" s="33" t="str">
        <f>IF(InsertDataAtCellA2!K218="","",InsertDataAtCellA2!K218)</f>
        <v/>
      </c>
      <c r="K218" s="33" t="str">
        <f>IF(InsertDataAtCellA2!L218="","",InsertDataAtCellA2!L218)</f>
        <v/>
      </c>
      <c r="L218" s="33" t="str">
        <f>IF(InsertDataAtCellA2!M218="","",InsertDataAtCellA2!M218)</f>
        <v/>
      </c>
      <c r="M218" s="33" t="str">
        <f>IF(InsertDataAtCellA2!N218="","",InsertDataAtCellA2!N218)</f>
        <v/>
      </c>
      <c r="N218" s="33" t="str">
        <f>IF(InsertDataAtCellA2!O218="","",InsertDataAtCellA2!O218)</f>
        <v/>
      </c>
      <c r="O218" s="33" t="str">
        <f>IF(InsertDataAtCellA2!P218="","",InsertDataAtCellA2!P218)</f>
        <v/>
      </c>
      <c r="P218" s="33" t="str">
        <f>IF(InsertDataAtCellA2!Q218="","",InsertDataAtCellA2!Q218)</f>
        <v/>
      </c>
      <c r="Q218" s="33" t="str">
        <f>IF(InsertDataAtCellA2!R218="","",InsertDataAtCellA2!R218)</f>
        <v/>
      </c>
      <c r="R218" s="33" t="str">
        <f>IF(InsertDataAtCellA2!S218="","",InsertDataAtCellA2!S218)</f>
        <v/>
      </c>
      <c r="S218" s="33" t="str">
        <f>IF(InsertDataAtCellA2!T218="","",InsertDataAtCellA2!T218)</f>
        <v/>
      </c>
      <c r="T218" s="33" t="str">
        <f>IF(InsertDataAtCellA2!U218="","",InsertDataAtCellA2!U218)</f>
        <v/>
      </c>
      <c r="U218" s="33" t="str">
        <f>IF(InsertDataAtCellA2!V218="","",InsertDataAtCellA2!V218)</f>
        <v/>
      </c>
      <c r="V218" s="33" t="str">
        <f>IF(InsertDataAtCellA2!W218="","",InsertDataAtCellA2!W218)</f>
        <v/>
      </c>
      <c r="W218" s="33" t="str">
        <f>IF(InsertDataAtCellA2!X218="","",InsertDataAtCellA2!X218)</f>
        <v/>
      </c>
      <c r="X218" s="33" t="str">
        <f>IF(InsertDataAtCellA2!Y218="","",InsertDataAtCellA2!Y218)</f>
        <v/>
      </c>
      <c r="Y218" s="33" t="str">
        <f>IF(InsertDataAtCellA2!Z218="","",InsertDataAtCellA2!Z218)</f>
        <v/>
      </c>
      <c r="Z218" s="33" t="str">
        <f>IF(InsertDataAtCellA2!AA218="","",InsertDataAtCellA2!AA218)</f>
        <v/>
      </c>
      <c r="AA218" s="33" t="str">
        <f>IF(InsertDataAtCellA2!AB218="","",InsertDataAtCellA2!AB218)</f>
        <v/>
      </c>
      <c r="AB218" s="33" t="str">
        <f>IF(InsertDataAtCellA2!AC218="","",InsertDataAtCellA2!AC218)</f>
        <v/>
      </c>
      <c r="AC218" s="33" t="str">
        <f>IF(InsertDataAtCellA2!AD218="","",InsertDataAtCellA2!AD218)</f>
        <v/>
      </c>
      <c r="AD218" s="33" t="str">
        <f>IF(InsertDataAtCellA2!AE218="","",InsertDataAtCellA2!AE218)</f>
        <v/>
      </c>
      <c r="AE218" s="33" t="str">
        <f>IF(InsertDataAtCellA2!AF218="","",InsertDataAtCellA2!AF218)</f>
        <v/>
      </c>
      <c r="AF218" s="33" t="str">
        <f>IF(InsertDataAtCellA2!AG218="","",InsertDataAtCellA2!AG218)</f>
        <v/>
      </c>
    </row>
    <row r="219" spans="1:32" x14ac:dyDescent="0.35">
      <c r="A219" s="10" t="str">
        <f>IF(InsertDataAtCellA2!A219="","",InsertDataAtCellA2!A219)</f>
        <v/>
      </c>
      <c r="B219" s="10" t="str">
        <f>IF(InsertDataAtCellA2!B219="","",InsertDataAtCellA2!B219)</f>
        <v/>
      </c>
      <c r="C219" s="10" t="str">
        <f>IF(InsertDataAtCellA2!C219="","",InsertDataAtCellA2!C219)</f>
        <v/>
      </c>
      <c r="D219" s="10" t="str">
        <f>IF(InsertDataAtCellA2!D219="","",InsertDataAtCellA2!D219)</f>
        <v/>
      </c>
      <c r="E219" s="10" t="str">
        <f>IF(InsertDataAtCellA2!E219="","",InsertDataAtCellA2!E219)</f>
        <v/>
      </c>
      <c r="F219" s="10" t="str">
        <f>IF(InsertDataAtCellA2!$W219="REAC",InsertDataAtCellA2!W219,(IF(InsertDataAtCellA2!$F219="REAC",InsertDataAtCellA2!F219,"")))</f>
        <v/>
      </c>
      <c r="G219" s="10" t="str">
        <f>IF(InsertDataAtCellA2!$W219="REAC",InsertDataAtCellA2!X219,(IF(InsertDataAtCellA2!$F219="REAC",InsertDataAtCellA2!G219,"")))</f>
        <v/>
      </c>
      <c r="H219" s="10" t="str">
        <f>IF(InsertDataAtCellA2!$W219="REAC",InsertDataAtCellA2!Y219,(IF(InsertDataAtCellA2!$F219="REAC",InsertDataAtCellA2!H219,"")))</f>
        <v/>
      </c>
      <c r="I219" s="10" t="str">
        <f>IF(InsertDataAtCellA2!$W219="REAC",InsertDataAtCellA2!Z219,(IF(InsertDataAtCellA2!$F219="REAC",InsertDataAtCellA2!I219,"")))</f>
        <v/>
      </c>
      <c r="J219" s="10" t="str">
        <f>IF(InsertDataAtCellA2!K219="","",InsertDataAtCellA2!K219)</f>
        <v/>
      </c>
      <c r="K219" s="10" t="str">
        <f>IF(InsertDataAtCellA2!L219="","",InsertDataAtCellA2!L219)</f>
        <v/>
      </c>
      <c r="L219" s="10" t="str">
        <f>IF(InsertDataAtCellA2!M219="","",InsertDataAtCellA2!M219)</f>
        <v/>
      </c>
      <c r="M219" s="10" t="str">
        <f>IF(InsertDataAtCellA2!N219="","",InsertDataAtCellA2!N219)</f>
        <v/>
      </c>
      <c r="N219" s="10" t="str">
        <f>IF(InsertDataAtCellA2!O219="","",InsertDataAtCellA2!O219)</f>
        <v/>
      </c>
      <c r="O219" s="10" t="str">
        <f>IF(InsertDataAtCellA2!P219="","",InsertDataAtCellA2!P219)</f>
        <v/>
      </c>
      <c r="P219" s="10" t="str">
        <f>IF(InsertDataAtCellA2!Q219="","",InsertDataAtCellA2!Q219)</f>
        <v/>
      </c>
      <c r="Q219" s="10" t="str">
        <f>IF(InsertDataAtCellA2!R219="","",InsertDataAtCellA2!R219)</f>
        <v/>
      </c>
      <c r="R219" s="10" t="str">
        <f>IF(InsertDataAtCellA2!S219="","",InsertDataAtCellA2!S219)</f>
        <v/>
      </c>
      <c r="S219" s="10" t="str">
        <f>IF(InsertDataAtCellA2!T219="","",InsertDataAtCellA2!T219)</f>
        <v/>
      </c>
      <c r="T219" s="10" t="str">
        <f>IF(InsertDataAtCellA2!U219="","",InsertDataAtCellA2!U219)</f>
        <v/>
      </c>
      <c r="U219" s="10" t="str">
        <f>IF(InsertDataAtCellA2!V219="","",InsertDataAtCellA2!V219)</f>
        <v/>
      </c>
      <c r="V219" s="10" t="str">
        <f>IF(InsertDataAtCellA2!W219="","",InsertDataAtCellA2!W219)</f>
        <v/>
      </c>
      <c r="W219" s="10" t="str">
        <f>IF(InsertDataAtCellA2!X219="","",InsertDataAtCellA2!X219)</f>
        <v/>
      </c>
      <c r="X219" s="10" t="str">
        <f>IF(InsertDataAtCellA2!Y219="","",InsertDataAtCellA2!Y219)</f>
        <v/>
      </c>
      <c r="Y219" s="10" t="str">
        <f>IF(InsertDataAtCellA2!Z219="","",InsertDataAtCellA2!Z219)</f>
        <v/>
      </c>
      <c r="Z219" s="10" t="str">
        <f>IF(InsertDataAtCellA2!AA219="","",InsertDataAtCellA2!AA219)</f>
        <v/>
      </c>
      <c r="AA219" s="10" t="str">
        <f>IF(InsertDataAtCellA2!AB219="","",InsertDataAtCellA2!AB219)</f>
        <v/>
      </c>
      <c r="AB219" s="10" t="str">
        <f>IF(InsertDataAtCellA2!AC219="","",InsertDataAtCellA2!AC219)</f>
        <v/>
      </c>
      <c r="AC219" s="10" t="str">
        <f>IF(InsertDataAtCellA2!AD219="","",InsertDataAtCellA2!AD219)</f>
        <v/>
      </c>
      <c r="AD219" s="10" t="str">
        <f>IF(InsertDataAtCellA2!AE219="","",InsertDataAtCellA2!AE219)</f>
        <v/>
      </c>
      <c r="AE219" s="10" t="str">
        <f>IF(InsertDataAtCellA2!AF219="","",InsertDataAtCellA2!AF219)</f>
        <v/>
      </c>
      <c r="AF219" s="10" t="str">
        <f>IF(InsertDataAtCellA2!AG219="","",InsertDataAtCellA2!AG219)</f>
        <v/>
      </c>
    </row>
    <row r="220" spans="1:32" x14ac:dyDescent="0.35">
      <c r="A220" s="33" t="str">
        <f>IF(InsertDataAtCellA2!A220="","",InsertDataAtCellA2!A220)</f>
        <v/>
      </c>
      <c r="B220" s="33" t="str">
        <f>IF(InsertDataAtCellA2!B220="","",InsertDataAtCellA2!B220)</f>
        <v/>
      </c>
      <c r="C220" s="33" t="str">
        <f>IF(InsertDataAtCellA2!C220="","",InsertDataAtCellA2!C220)</f>
        <v/>
      </c>
      <c r="D220" s="33" t="str">
        <f>IF(InsertDataAtCellA2!D220="","",InsertDataAtCellA2!D220)</f>
        <v/>
      </c>
      <c r="E220" s="33" t="str">
        <f>IF(InsertDataAtCellA2!E220="","",InsertDataAtCellA2!E220)</f>
        <v/>
      </c>
      <c r="F220" s="33" t="str">
        <f>IF(InsertDataAtCellA2!$W220="REAC",InsertDataAtCellA2!W220,(IF(InsertDataAtCellA2!$F220="REAC",InsertDataAtCellA2!F220,"")))</f>
        <v/>
      </c>
      <c r="G220" s="33" t="str">
        <f>IF(InsertDataAtCellA2!$W220="REAC",InsertDataAtCellA2!X220,(IF(InsertDataAtCellA2!$F220="REAC",InsertDataAtCellA2!G220,"")))</f>
        <v/>
      </c>
      <c r="H220" s="33" t="str">
        <f>IF(InsertDataAtCellA2!$W220="REAC",InsertDataAtCellA2!Y220,(IF(InsertDataAtCellA2!$F220="REAC",InsertDataAtCellA2!H220,"")))</f>
        <v/>
      </c>
      <c r="I220" s="33" t="str">
        <f>IF(InsertDataAtCellA2!$W220="REAC",InsertDataAtCellA2!Z220,(IF(InsertDataAtCellA2!$F220="REAC",InsertDataAtCellA2!I220,"")))</f>
        <v/>
      </c>
      <c r="J220" s="33" t="str">
        <f>IF(InsertDataAtCellA2!K220="","",InsertDataAtCellA2!K220)</f>
        <v/>
      </c>
      <c r="K220" s="33" t="str">
        <f>IF(InsertDataAtCellA2!L220="","",InsertDataAtCellA2!L220)</f>
        <v/>
      </c>
      <c r="L220" s="33" t="str">
        <f>IF(InsertDataAtCellA2!M220="","",InsertDataAtCellA2!M220)</f>
        <v/>
      </c>
      <c r="M220" s="33" t="str">
        <f>IF(InsertDataAtCellA2!N220="","",InsertDataAtCellA2!N220)</f>
        <v/>
      </c>
      <c r="N220" s="33" t="str">
        <f>IF(InsertDataAtCellA2!O220="","",InsertDataAtCellA2!O220)</f>
        <v/>
      </c>
      <c r="O220" s="33" t="str">
        <f>IF(InsertDataAtCellA2!P220="","",InsertDataAtCellA2!P220)</f>
        <v/>
      </c>
      <c r="P220" s="33" t="str">
        <f>IF(InsertDataAtCellA2!Q220="","",InsertDataAtCellA2!Q220)</f>
        <v/>
      </c>
      <c r="Q220" s="33" t="str">
        <f>IF(InsertDataAtCellA2!R220="","",InsertDataAtCellA2!R220)</f>
        <v/>
      </c>
      <c r="R220" s="33" t="str">
        <f>IF(InsertDataAtCellA2!S220="","",InsertDataAtCellA2!S220)</f>
        <v/>
      </c>
      <c r="S220" s="33" t="str">
        <f>IF(InsertDataAtCellA2!T220="","",InsertDataAtCellA2!T220)</f>
        <v/>
      </c>
      <c r="T220" s="33" t="str">
        <f>IF(InsertDataAtCellA2!U220="","",InsertDataAtCellA2!U220)</f>
        <v/>
      </c>
      <c r="U220" s="33" t="str">
        <f>IF(InsertDataAtCellA2!V220="","",InsertDataAtCellA2!V220)</f>
        <v/>
      </c>
      <c r="V220" s="33" t="str">
        <f>IF(InsertDataAtCellA2!W220="","",InsertDataAtCellA2!W220)</f>
        <v/>
      </c>
      <c r="W220" s="33" t="str">
        <f>IF(InsertDataAtCellA2!X220="","",InsertDataAtCellA2!X220)</f>
        <v/>
      </c>
      <c r="X220" s="33" t="str">
        <f>IF(InsertDataAtCellA2!Y220="","",InsertDataAtCellA2!Y220)</f>
        <v/>
      </c>
      <c r="Y220" s="33" t="str">
        <f>IF(InsertDataAtCellA2!Z220="","",InsertDataAtCellA2!Z220)</f>
        <v/>
      </c>
      <c r="Z220" s="33" t="str">
        <f>IF(InsertDataAtCellA2!AA220="","",InsertDataAtCellA2!AA220)</f>
        <v/>
      </c>
      <c r="AA220" s="33" t="str">
        <f>IF(InsertDataAtCellA2!AB220="","",InsertDataAtCellA2!AB220)</f>
        <v/>
      </c>
      <c r="AB220" s="33" t="str">
        <f>IF(InsertDataAtCellA2!AC220="","",InsertDataAtCellA2!AC220)</f>
        <v/>
      </c>
      <c r="AC220" s="33" t="str">
        <f>IF(InsertDataAtCellA2!AD220="","",InsertDataAtCellA2!AD220)</f>
        <v/>
      </c>
      <c r="AD220" s="33" t="str">
        <f>IF(InsertDataAtCellA2!AE220="","",InsertDataAtCellA2!AE220)</f>
        <v/>
      </c>
      <c r="AE220" s="33" t="str">
        <f>IF(InsertDataAtCellA2!AF220="","",InsertDataAtCellA2!AF220)</f>
        <v/>
      </c>
      <c r="AF220" s="33" t="str">
        <f>IF(InsertDataAtCellA2!AG220="","",InsertDataAtCellA2!AG220)</f>
        <v/>
      </c>
    </row>
    <row r="221" spans="1:32" x14ac:dyDescent="0.35">
      <c r="A221" s="10" t="str">
        <f>IF(InsertDataAtCellA2!A221="","",InsertDataAtCellA2!A221)</f>
        <v/>
      </c>
      <c r="B221" s="10" t="str">
        <f>IF(InsertDataAtCellA2!B221="","",InsertDataAtCellA2!B221)</f>
        <v/>
      </c>
      <c r="C221" s="10" t="str">
        <f>IF(InsertDataAtCellA2!C221="","",InsertDataAtCellA2!C221)</f>
        <v/>
      </c>
      <c r="D221" s="10" t="str">
        <f>IF(InsertDataAtCellA2!D221="","",InsertDataAtCellA2!D221)</f>
        <v/>
      </c>
      <c r="E221" s="10" t="str">
        <f>IF(InsertDataAtCellA2!E221="","",InsertDataAtCellA2!E221)</f>
        <v/>
      </c>
      <c r="F221" s="10" t="str">
        <f>IF(InsertDataAtCellA2!$W221="REAC",InsertDataAtCellA2!W221,(IF(InsertDataAtCellA2!$F221="REAC",InsertDataAtCellA2!F221,"")))</f>
        <v/>
      </c>
      <c r="G221" s="10" t="str">
        <f>IF(InsertDataAtCellA2!$W221="REAC",InsertDataAtCellA2!X221,(IF(InsertDataAtCellA2!$F221="REAC",InsertDataAtCellA2!G221,"")))</f>
        <v/>
      </c>
      <c r="H221" s="10" t="str">
        <f>IF(InsertDataAtCellA2!$W221="REAC",InsertDataAtCellA2!Y221,(IF(InsertDataAtCellA2!$F221="REAC",InsertDataAtCellA2!H221,"")))</f>
        <v/>
      </c>
      <c r="I221" s="10" t="str">
        <f>IF(InsertDataAtCellA2!$W221="REAC",InsertDataAtCellA2!Z221,(IF(InsertDataAtCellA2!$F221="REAC",InsertDataAtCellA2!I221,"")))</f>
        <v/>
      </c>
      <c r="J221" s="10" t="str">
        <f>IF(InsertDataAtCellA2!K221="","",InsertDataAtCellA2!K221)</f>
        <v/>
      </c>
      <c r="K221" s="10" t="str">
        <f>IF(InsertDataAtCellA2!L221="","",InsertDataAtCellA2!L221)</f>
        <v/>
      </c>
      <c r="L221" s="10" t="str">
        <f>IF(InsertDataAtCellA2!M221="","",InsertDataAtCellA2!M221)</f>
        <v/>
      </c>
      <c r="M221" s="10" t="str">
        <f>IF(InsertDataAtCellA2!N221="","",InsertDataAtCellA2!N221)</f>
        <v/>
      </c>
      <c r="N221" s="10" t="str">
        <f>IF(InsertDataAtCellA2!O221="","",InsertDataAtCellA2!O221)</f>
        <v/>
      </c>
      <c r="O221" s="10" t="str">
        <f>IF(InsertDataAtCellA2!P221="","",InsertDataAtCellA2!P221)</f>
        <v/>
      </c>
      <c r="P221" s="10" t="str">
        <f>IF(InsertDataAtCellA2!Q221="","",InsertDataAtCellA2!Q221)</f>
        <v/>
      </c>
      <c r="Q221" s="10" t="str">
        <f>IF(InsertDataAtCellA2!R221="","",InsertDataAtCellA2!R221)</f>
        <v/>
      </c>
      <c r="R221" s="10" t="str">
        <f>IF(InsertDataAtCellA2!S221="","",InsertDataAtCellA2!S221)</f>
        <v/>
      </c>
      <c r="S221" s="10" t="str">
        <f>IF(InsertDataAtCellA2!T221="","",InsertDataAtCellA2!T221)</f>
        <v/>
      </c>
      <c r="T221" s="10" t="str">
        <f>IF(InsertDataAtCellA2!U221="","",InsertDataAtCellA2!U221)</f>
        <v/>
      </c>
      <c r="U221" s="10" t="str">
        <f>IF(InsertDataAtCellA2!V221="","",InsertDataAtCellA2!V221)</f>
        <v/>
      </c>
      <c r="V221" s="10" t="str">
        <f>IF(InsertDataAtCellA2!W221="","",InsertDataAtCellA2!W221)</f>
        <v/>
      </c>
      <c r="W221" s="10" t="str">
        <f>IF(InsertDataAtCellA2!X221="","",InsertDataAtCellA2!X221)</f>
        <v/>
      </c>
      <c r="X221" s="10" t="str">
        <f>IF(InsertDataAtCellA2!Y221="","",InsertDataAtCellA2!Y221)</f>
        <v/>
      </c>
      <c r="Y221" s="10" t="str">
        <f>IF(InsertDataAtCellA2!Z221="","",InsertDataAtCellA2!Z221)</f>
        <v/>
      </c>
      <c r="Z221" s="10" t="str">
        <f>IF(InsertDataAtCellA2!AA221="","",InsertDataAtCellA2!AA221)</f>
        <v/>
      </c>
      <c r="AA221" s="10" t="str">
        <f>IF(InsertDataAtCellA2!AB221="","",InsertDataAtCellA2!AB221)</f>
        <v/>
      </c>
      <c r="AB221" s="10" t="str">
        <f>IF(InsertDataAtCellA2!AC221="","",InsertDataAtCellA2!AC221)</f>
        <v/>
      </c>
      <c r="AC221" s="10" t="str">
        <f>IF(InsertDataAtCellA2!AD221="","",InsertDataAtCellA2!AD221)</f>
        <v/>
      </c>
      <c r="AD221" s="10" t="str">
        <f>IF(InsertDataAtCellA2!AE221="","",InsertDataAtCellA2!AE221)</f>
        <v/>
      </c>
      <c r="AE221" s="10" t="str">
        <f>IF(InsertDataAtCellA2!AF221="","",InsertDataAtCellA2!AF221)</f>
        <v/>
      </c>
      <c r="AF221" s="10" t="str">
        <f>IF(InsertDataAtCellA2!AG221="","",InsertDataAtCellA2!AG221)</f>
        <v/>
      </c>
    </row>
    <row r="222" spans="1:32" x14ac:dyDescent="0.35">
      <c r="A222" s="33" t="str">
        <f>IF(InsertDataAtCellA2!A222="","",InsertDataAtCellA2!A222)</f>
        <v/>
      </c>
      <c r="B222" s="33" t="str">
        <f>IF(InsertDataAtCellA2!B222="","",InsertDataAtCellA2!B222)</f>
        <v/>
      </c>
      <c r="C222" s="33" t="str">
        <f>IF(InsertDataAtCellA2!C222="","",InsertDataAtCellA2!C222)</f>
        <v/>
      </c>
      <c r="D222" s="33" t="str">
        <f>IF(InsertDataAtCellA2!D222="","",InsertDataAtCellA2!D222)</f>
        <v/>
      </c>
      <c r="E222" s="33" t="str">
        <f>IF(InsertDataAtCellA2!E222="","",InsertDataAtCellA2!E222)</f>
        <v/>
      </c>
      <c r="F222" s="33" t="str">
        <f>IF(InsertDataAtCellA2!$W222="REAC",InsertDataAtCellA2!W222,(IF(InsertDataAtCellA2!$F222="REAC",InsertDataAtCellA2!F222,"")))</f>
        <v/>
      </c>
      <c r="G222" s="33" t="str">
        <f>IF(InsertDataAtCellA2!$W222="REAC",InsertDataAtCellA2!X222,(IF(InsertDataAtCellA2!$F222="REAC",InsertDataAtCellA2!G222,"")))</f>
        <v/>
      </c>
      <c r="H222" s="33" t="str">
        <f>IF(InsertDataAtCellA2!$W222="REAC",InsertDataAtCellA2!Y222,(IF(InsertDataAtCellA2!$F222="REAC",InsertDataAtCellA2!H222,"")))</f>
        <v/>
      </c>
      <c r="I222" s="33" t="str">
        <f>IF(InsertDataAtCellA2!$W222="REAC",InsertDataAtCellA2!Z222,(IF(InsertDataAtCellA2!$F222="REAC",InsertDataAtCellA2!I222,"")))</f>
        <v/>
      </c>
      <c r="J222" s="33" t="str">
        <f>IF(InsertDataAtCellA2!K222="","",InsertDataAtCellA2!K222)</f>
        <v/>
      </c>
      <c r="K222" s="33" t="str">
        <f>IF(InsertDataAtCellA2!L222="","",InsertDataAtCellA2!L222)</f>
        <v/>
      </c>
      <c r="L222" s="33" t="str">
        <f>IF(InsertDataAtCellA2!M222="","",InsertDataAtCellA2!M222)</f>
        <v/>
      </c>
      <c r="M222" s="33" t="str">
        <f>IF(InsertDataAtCellA2!N222="","",InsertDataAtCellA2!N222)</f>
        <v/>
      </c>
      <c r="N222" s="33" t="str">
        <f>IF(InsertDataAtCellA2!O222="","",InsertDataAtCellA2!O222)</f>
        <v/>
      </c>
      <c r="O222" s="33" t="str">
        <f>IF(InsertDataAtCellA2!P222="","",InsertDataAtCellA2!P222)</f>
        <v/>
      </c>
      <c r="P222" s="33" t="str">
        <f>IF(InsertDataAtCellA2!Q222="","",InsertDataAtCellA2!Q222)</f>
        <v/>
      </c>
      <c r="Q222" s="33" t="str">
        <f>IF(InsertDataAtCellA2!R222="","",InsertDataAtCellA2!R222)</f>
        <v/>
      </c>
      <c r="R222" s="33" t="str">
        <f>IF(InsertDataAtCellA2!S222="","",InsertDataAtCellA2!S222)</f>
        <v/>
      </c>
      <c r="S222" s="33" t="str">
        <f>IF(InsertDataAtCellA2!T222="","",InsertDataAtCellA2!T222)</f>
        <v/>
      </c>
      <c r="T222" s="33" t="str">
        <f>IF(InsertDataAtCellA2!U222="","",InsertDataAtCellA2!U222)</f>
        <v/>
      </c>
      <c r="U222" s="33" t="str">
        <f>IF(InsertDataAtCellA2!V222="","",InsertDataAtCellA2!V222)</f>
        <v/>
      </c>
      <c r="V222" s="33" t="str">
        <f>IF(InsertDataAtCellA2!W222="","",InsertDataAtCellA2!W222)</f>
        <v/>
      </c>
      <c r="W222" s="33" t="str">
        <f>IF(InsertDataAtCellA2!X222="","",InsertDataAtCellA2!X222)</f>
        <v/>
      </c>
      <c r="X222" s="33" t="str">
        <f>IF(InsertDataAtCellA2!Y222="","",InsertDataAtCellA2!Y222)</f>
        <v/>
      </c>
      <c r="Y222" s="33" t="str">
        <f>IF(InsertDataAtCellA2!Z222="","",InsertDataAtCellA2!Z222)</f>
        <v/>
      </c>
      <c r="Z222" s="33" t="str">
        <f>IF(InsertDataAtCellA2!AA222="","",InsertDataAtCellA2!AA222)</f>
        <v/>
      </c>
      <c r="AA222" s="33" t="str">
        <f>IF(InsertDataAtCellA2!AB222="","",InsertDataAtCellA2!AB222)</f>
        <v/>
      </c>
      <c r="AB222" s="33" t="str">
        <f>IF(InsertDataAtCellA2!AC222="","",InsertDataAtCellA2!AC222)</f>
        <v/>
      </c>
      <c r="AC222" s="33" t="str">
        <f>IF(InsertDataAtCellA2!AD222="","",InsertDataAtCellA2!AD222)</f>
        <v/>
      </c>
      <c r="AD222" s="33" t="str">
        <f>IF(InsertDataAtCellA2!AE222="","",InsertDataAtCellA2!AE222)</f>
        <v/>
      </c>
      <c r="AE222" s="33" t="str">
        <f>IF(InsertDataAtCellA2!AF222="","",InsertDataAtCellA2!AF222)</f>
        <v/>
      </c>
      <c r="AF222" s="33" t="str">
        <f>IF(InsertDataAtCellA2!AG222="","",InsertDataAtCellA2!AG222)</f>
        <v/>
      </c>
    </row>
    <row r="223" spans="1:32" x14ac:dyDescent="0.35">
      <c r="A223" s="10" t="str">
        <f>IF(InsertDataAtCellA2!A223="","",InsertDataAtCellA2!A223)</f>
        <v/>
      </c>
      <c r="B223" s="10" t="str">
        <f>IF(InsertDataAtCellA2!B223="","",InsertDataAtCellA2!B223)</f>
        <v/>
      </c>
      <c r="C223" s="10" t="str">
        <f>IF(InsertDataAtCellA2!C223="","",InsertDataAtCellA2!C223)</f>
        <v/>
      </c>
      <c r="D223" s="10" t="str">
        <f>IF(InsertDataAtCellA2!D223="","",InsertDataAtCellA2!D223)</f>
        <v/>
      </c>
      <c r="E223" s="10" t="str">
        <f>IF(InsertDataAtCellA2!E223="","",InsertDataAtCellA2!E223)</f>
        <v/>
      </c>
      <c r="F223" s="10" t="str">
        <f>IF(InsertDataAtCellA2!$W223="REAC",InsertDataAtCellA2!W223,(IF(InsertDataAtCellA2!$F223="REAC",InsertDataAtCellA2!F223,"")))</f>
        <v/>
      </c>
      <c r="G223" s="10" t="str">
        <f>IF(InsertDataAtCellA2!$W223="REAC",InsertDataAtCellA2!X223,(IF(InsertDataAtCellA2!$F223="REAC",InsertDataAtCellA2!G223,"")))</f>
        <v/>
      </c>
      <c r="H223" s="10" t="str">
        <f>IF(InsertDataAtCellA2!$W223="REAC",InsertDataAtCellA2!Y223,(IF(InsertDataAtCellA2!$F223="REAC",InsertDataAtCellA2!H223,"")))</f>
        <v/>
      </c>
      <c r="I223" s="10" t="str">
        <f>IF(InsertDataAtCellA2!$W223="REAC",InsertDataAtCellA2!Z223,(IF(InsertDataAtCellA2!$F223="REAC",InsertDataAtCellA2!I223,"")))</f>
        <v/>
      </c>
      <c r="J223" s="10" t="str">
        <f>IF(InsertDataAtCellA2!K223="","",InsertDataAtCellA2!K223)</f>
        <v/>
      </c>
      <c r="K223" s="10" t="str">
        <f>IF(InsertDataAtCellA2!L223="","",InsertDataAtCellA2!L223)</f>
        <v/>
      </c>
      <c r="L223" s="10" t="str">
        <f>IF(InsertDataAtCellA2!M223="","",InsertDataAtCellA2!M223)</f>
        <v/>
      </c>
      <c r="M223" s="10" t="str">
        <f>IF(InsertDataAtCellA2!N223="","",InsertDataAtCellA2!N223)</f>
        <v/>
      </c>
      <c r="N223" s="10" t="str">
        <f>IF(InsertDataAtCellA2!O223="","",InsertDataAtCellA2!O223)</f>
        <v/>
      </c>
      <c r="O223" s="10" t="str">
        <f>IF(InsertDataAtCellA2!P223="","",InsertDataAtCellA2!P223)</f>
        <v/>
      </c>
      <c r="P223" s="10" t="str">
        <f>IF(InsertDataAtCellA2!Q223="","",InsertDataAtCellA2!Q223)</f>
        <v/>
      </c>
      <c r="Q223" s="10" t="str">
        <f>IF(InsertDataAtCellA2!R223="","",InsertDataAtCellA2!R223)</f>
        <v/>
      </c>
      <c r="R223" s="10" t="str">
        <f>IF(InsertDataAtCellA2!S223="","",InsertDataAtCellA2!S223)</f>
        <v/>
      </c>
      <c r="S223" s="10" t="str">
        <f>IF(InsertDataAtCellA2!T223="","",InsertDataAtCellA2!T223)</f>
        <v/>
      </c>
      <c r="T223" s="10" t="str">
        <f>IF(InsertDataAtCellA2!U223="","",InsertDataAtCellA2!U223)</f>
        <v/>
      </c>
      <c r="U223" s="10" t="str">
        <f>IF(InsertDataAtCellA2!V223="","",InsertDataAtCellA2!V223)</f>
        <v/>
      </c>
      <c r="V223" s="10" t="str">
        <f>IF(InsertDataAtCellA2!W223="","",InsertDataAtCellA2!W223)</f>
        <v/>
      </c>
      <c r="W223" s="10" t="str">
        <f>IF(InsertDataAtCellA2!X223="","",InsertDataAtCellA2!X223)</f>
        <v/>
      </c>
      <c r="X223" s="10" t="str">
        <f>IF(InsertDataAtCellA2!Y223="","",InsertDataAtCellA2!Y223)</f>
        <v/>
      </c>
      <c r="Y223" s="10" t="str">
        <f>IF(InsertDataAtCellA2!Z223="","",InsertDataAtCellA2!Z223)</f>
        <v/>
      </c>
      <c r="Z223" s="10" t="str">
        <f>IF(InsertDataAtCellA2!AA223="","",InsertDataAtCellA2!AA223)</f>
        <v/>
      </c>
      <c r="AA223" s="10" t="str">
        <f>IF(InsertDataAtCellA2!AB223="","",InsertDataAtCellA2!AB223)</f>
        <v/>
      </c>
      <c r="AB223" s="10" t="str">
        <f>IF(InsertDataAtCellA2!AC223="","",InsertDataAtCellA2!AC223)</f>
        <v/>
      </c>
      <c r="AC223" s="10" t="str">
        <f>IF(InsertDataAtCellA2!AD223="","",InsertDataAtCellA2!AD223)</f>
        <v/>
      </c>
      <c r="AD223" s="10" t="str">
        <f>IF(InsertDataAtCellA2!AE223="","",InsertDataAtCellA2!AE223)</f>
        <v/>
      </c>
      <c r="AE223" s="10" t="str">
        <f>IF(InsertDataAtCellA2!AF223="","",InsertDataAtCellA2!AF223)</f>
        <v/>
      </c>
      <c r="AF223" s="10" t="str">
        <f>IF(InsertDataAtCellA2!AG223="","",InsertDataAtCellA2!AG223)</f>
        <v/>
      </c>
    </row>
    <row r="224" spans="1:32" x14ac:dyDescent="0.35">
      <c r="A224" s="33" t="str">
        <f>IF(InsertDataAtCellA2!A224="","",InsertDataAtCellA2!A224)</f>
        <v/>
      </c>
      <c r="B224" s="33" t="str">
        <f>IF(InsertDataAtCellA2!B224="","",InsertDataAtCellA2!B224)</f>
        <v/>
      </c>
      <c r="C224" s="33" t="str">
        <f>IF(InsertDataAtCellA2!C224="","",InsertDataAtCellA2!C224)</f>
        <v/>
      </c>
      <c r="D224" s="33" t="str">
        <f>IF(InsertDataAtCellA2!D224="","",InsertDataAtCellA2!D224)</f>
        <v/>
      </c>
      <c r="E224" s="33" t="str">
        <f>IF(InsertDataAtCellA2!E224="","",InsertDataAtCellA2!E224)</f>
        <v/>
      </c>
      <c r="F224" s="33" t="str">
        <f>IF(InsertDataAtCellA2!$W224="REAC",InsertDataAtCellA2!W224,(IF(InsertDataAtCellA2!$F224="REAC",InsertDataAtCellA2!F224,"")))</f>
        <v/>
      </c>
      <c r="G224" s="33" t="str">
        <f>IF(InsertDataAtCellA2!$W224="REAC",InsertDataAtCellA2!X224,(IF(InsertDataAtCellA2!$F224="REAC",InsertDataAtCellA2!G224,"")))</f>
        <v/>
      </c>
      <c r="H224" s="33" t="str">
        <f>IF(InsertDataAtCellA2!$W224="REAC",InsertDataAtCellA2!Y224,(IF(InsertDataAtCellA2!$F224="REAC",InsertDataAtCellA2!H224,"")))</f>
        <v/>
      </c>
      <c r="I224" s="33" t="str">
        <f>IF(InsertDataAtCellA2!$W224="REAC",InsertDataAtCellA2!Z224,(IF(InsertDataAtCellA2!$F224="REAC",InsertDataAtCellA2!I224,"")))</f>
        <v/>
      </c>
      <c r="J224" s="33" t="str">
        <f>IF(InsertDataAtCellA2!K224="","",InsertDataAtCellA2!K224)</f>
        <v/>
      </c>
      <c r="K224" s="33" t="str">
        <f>IF(InsertDataAtCellA2!L224="","",InsertDataAtCellA2!L224)</f>
        <v/>
      </c>
      <c r="L224" s="33" t="str">
        <f>IF(InsertDataAtCellA2!M224="","",InsertDataAtCellA2!M224)</f>
        <v/>
      </c>
      <c r="M224" s="33" t="str">
        <f>IF(InsertDataAtCellA2!N224="","",InsertDataAtCellA2!N224)</f>
        <v/>
      </c>
      <c r="N224" s="33" t="str">
        <f>IF(InsertDataAtCellA2!O224="","",InsertDataAtCellA2!O224)</f>
        <v/>
      </c>
      <c r="O224" s="33" t="str">
        <f>IF(InsertDataAtCellA2!P224="","",InsertDataAtCellA2!P224)</f>
        <v/>
      </c>
      <c r="P224" s="33" t="str">
        <f>IF(InsertDataAtCellA2!Q224="","",InsertDataAtCellA2!Q224)</f>
        <v/>
      </c>
      <c r="Q224" s="33" t="str">
        <f>IF(InsertDataAtCellA2!R224="","",InsertDataAtCellA2!R224)</f>
        <v/>
      </c>
      <c r="R224" s="33" t="str">
        <f>IF(InsertDataAtCellA2!S224="","",InsertDataAtCellA2!S224)</f>
        <v/>
      </c>
      <c r="S224" s="33" t="str">
        <f>IF(InsertDataAtCellA2!T224="","",InsertDataAtCellA2!T224)</f>
        <v/>
      </c>
      <c r="T224" s="33" t="str">
        <f>IF(InsertDataAtCellA2!U224="","",InsertDataAtCellA2!U224)</f>
        <v/>
      </c>
      <c r="U224" s="33" t="str">
        <f>IF(InsertDataAtCellA2!V224="","",InsertDataAtCellA2!V224)</f>
        <v/>
      </c>
      <c r="V224" s="33" t="str">
        <f>IF(InsertDataAtCellA2!W224="","",InsertDataAtCellA2!W224)</f>
        <v/>
      </c>
      <c r="W224" s="33" t="str">
        <f>IF(InsertDataAtCellA2!X224="","",InsertDataAtCellA2!X224)</f>
        <v/>
      </c>
      <c r="X224" s="33" t="str">
        <f>IF(InsertDataAtCellA2!Y224="","",InsertDataAtCellA2!Y224)</f>
        <v/>
      </c>
      <c r="Y224" s="33" t="str">
        <f>IF(InsertDataAtCellA2!Z224="","",InsertDataAtCellA2!Z224)</f>
        <v/>
      </c>
      <c r="Z224" s="33" t="str">
        <f>IF(InsertDataAtCellA2!AA224="","",InsertDataAtCellA2!AA224)</f>
        <v/>
      </c>
      <c r="AA224" s="33" t="str">
        <f>IF(InsertDataAtCellA2!AB224="","",InsertDataAtCellA2!AB224)</f>
        <v/>
      </c>
      <c r="AB224" s="33" t="str">
        <f>IF(InsertDataAtCellA2!AC224="","",InsertDataAtCellA2!AC224)</f>
        <v/>
      </c>
      <c r="AC224" s="33" t="str">
        <f>IF(InsertDataAtCellA2!AD224="","",InsertDataAtCellA2!AD224)</f>
        <v/>
      </c>
      <c r="AD224" s="33" t="str">
        <f>IF(InsertDataAtCellA2!AE224="","",InsertDataAtCellA2!AE224)</f>
        <v/>
      </c>
      <c r="AE224" s="33" t="str">
        <f>IF(InsertDataAtCellA2!AF224="","",InsertDataAtCellA2!AF224)</f>
        <v/>
      </c>
      <c r="AF224" s="33" t="str">
        <f>IF(InsertDataAtCellA2!AG224="","",InsertDataAtCellA2!AG224)</f>
        <v/>
      </c>
    </row>
    <row r="225" spans="1:32" x14ac:dyDescent="0.35">
      <c r="A225" s="10" t="str">
        <f>IF(InsertDataAtCellA2!A225="","",InsertDataAtCellA2!A225)</f>
        <v/>
      </c>
      <c r="B225" s="10" t="str">
        <f>IF(InsertDataAtCellA2!B225="","",InsertDataAtCellA2!B225)</f>
        <v/>
      </c>
      <c r="C225" s="10" t="str">
        <f>IF(InsertDataAtCellA2!C225="","",InsertDataAtCellA2!C225)</f>
        <v/>
      </c>
      <c r="D225" s="10" t="str">
        <f>IF(InsertDataAtCellA2!D225="","",InsertDataAtCellA2!D225)</f>
        <v/>
      </c>
      <c r="E225" s="10" t="str">
        <f>IF(InsertDataAtCellA2!E225="","",InsertDataAtCellA2!E225)</f>
        <v/>
      </c>
      <c r="F225" s="10" t="str">
        <f>IF(InsertDataAtCellA2!$W225="REAC",InsertDataAtCellA2!W225,(IF(InsertDataAtCellA2!$F225="REAC",InsertDataAtCellA2!F225,"")))</f>
        <v/>
      </c>
      <c r="G225" s="10" t="str">
        <f>IF(InsertDataAtCellA2!$W225="REAC",InsertDataAtCellA2!X225,(IF(InsertDataAtCellA2!$F225="REAC",InsertDataAtCellA2!G225,"")))</f>
        <v/>
      </c>
      <c r="H225" s="10" t="str">
        <f>IF(InsertDataAtCellA2!$W225="REAC",InsertDataAtCellA2!Y225,(IF(InsertDataAtCellA2!$F225="REAC",InsertDataAtCellA2!H225,"")))</f>
        <v/>
      </c>
      <c r="I225" s="10" t="str">
        <f>IF(InsertDataAtCellA2!$W225="REAC",InsertDataAtCellA2!Z225,(IF(InsertDataAtCellA2!$F225="REAC",InsertDataAtCellA2!I225,"")))</f>
        <v/>
      </c>
      <c r="J225" s="10" t="str">
        <f>IF(InsertDataAtCellA2!K225="","",InsertDataAtCellA2!K225)</f>
        <v/>
      </c>
      <c r="K225" s="10" t="str">
        <f>IF(InsertDataAtCellA2!L225="","",InsertDataAtCellA2!L225)</f>
        <v/>
      </c>
      <c r="L225" s="10" t="str">
        <f>IF(InsertDataAtCellA2!M225="","",InsertDataAtCellA2!M225)</f>
        <v/>
      </c>
      <c r="M225" s="10" t="str">
        <f>IF(InsertDataAtCellA2!N225="","",InsertDataAtCellA2!N225)</f>
        <v/>
      </c>
      <c r="N225" s="10" t="str">
        <f>IF(InsertDataAtCellA2!O225="","",InsertDataAtCellA2!O225)</f>
        <v/>
      </c>
      <c r="O225" s="10" t="str">
        <f>IF(InsertDataAtCellA2!P225="","",InsertDataAtCellA2!P225)</f>
        <v/>
      </c>
      <c r="P225" s="10" t="str">
        <f>IF(InsertDataAtCellA2!Q225="","",InsertDataAtCellA2!Q225)</f>
        <v/>
      </c>
      <c r="Q225" s="10" t="str">
        <f>IF(InsertDataAtCellA2!R225="","",InsertDataAtCellA2!R225)</f>
        <v/>
      </c>
      <c r="R225" s="10" t="str">
        <f>IF(InsertDataAtCellA2!S225="","",InsertDataAtCellA2!S225)</f>
        <v/>
      </c>
      <c r="S225" s="10" t="str">
        <f>IF(InsertDataAtCellA2!T225="","",InsertDataAtCellA2!T225)</f>
        <v/>
      </c>
      <c r="T225" s="10" t="str">
        <f>IF(InsertDataAtCellA2!U225="","",InsertDataAtCellA2!U225)</f>
        <v/>
      </c>
      <c r="U225" s="10" t="str">
        <f>IF(InsertDataAtCellA2!V225="","",InsertDataAtCellA2!V225)</f>
        <v/>
      </c>
      <c r="V225" s="10" t="str">
        <f>IF(InsertDataAtCellA2!W225="","",InsertDataAtCellA2!W225)</f>
        <v/>
      </c>
      <c r="W225" s="10" t="str">
        <f>IF(InsertDataAtCellA2!X225="","",InsertDataAtCellA2!X225)</f>
        <v/>
      </c>
      <c r="X225" s="10" t="str">
        <f>IF(InsertDataAtCellA2!Y225="","",InsertDataAtCellA2!Y225)</f>
        <v/>
      </c>
      <c r="Y225" s="10" t="str">
        <f>IF(InsertDataAtCellA2!Z225="","",InsertDataAtCellA2!Z225)</f>
        <v/>
      </c>
      <c r="Z225" s="10" t="str">
        <f>IF(InsertDataAtCellA2!AA225="","",InsertDataAtCellA2!AA225)</f>
        <v/>
      </c>
      <c r="AA225" s="10" t="str">
        <f>IF(InsertDataAtCellA2!AB225="","",InsertDataAtCellA2!AB225)</f>
        <v/>
      </c>
      <c r="AB225" s="10" t="str">
        <f>IF(InsertDataAtCellA2!AC225="","",InsertDataAtCellA2!AC225)</f>
        <v/>
      </c>
      <c r="AC225" s="10" t="str">
        <f>IF(InsertDataAtCellA2!AD225="","",InsertDataAtCellA2!AD225)</f>
        <v/>
      </c>
      <c r="AD225" s="10" t="str">
        <f>IF(InsertDataAtCellA2!AE225="","",InsertDataAtCellA2!AE225)</f>
        <v/>
      </c>
      <c r="AE225" s="10" t="str">
        <f>IF(InsertDataAtCellA2!AF225="","",InsertDataAtCellA2!AF225)</f>
        <v/>
      </c>
      <c r="AF225" s="10" t="str">
        <f>IF(InsertDataAtCellA2!AG225="","",InsertDataAtCellA2!AG225)</f>
        <v/>
      </c>
    </row>
    <row r="226" spans="1:32" x14ac:dyDescent="0.35">
      <c r="A226" s="33" t="str">
        <f>IF(InsertDataAtCellA2!A226="","",InsertDataAtCellA2!A226)</f>
        <v/>
      </c>
      <c r="B226" s="33" t="str">
        <f>IF(InsertDataAtCellA2!B226="","",InsertDataAtCellA2!B226)</f>
        <v/>
      </c>
      <c r="C226" s="33" t="str">
        <f>IF(InsertDataAtCellA2!C226="","",InsertDataAtCellA2!C226)</f>
        <v/>
      </c>
      <c r="D226" s="33" t="str">
        <f>IF(InsertDataAtCellA2!D226="","",InsertDataAtCellA2!D226)</f>
        <v/>
      </c>
      <c r="E226" s="33" t="str">
        <f>IF(InsertDataAtCellA2!E226="","",InsertDataAtCellA2!E226)</f>
        <v/>
      </c>
      <c r="F226" s="33" t="str">
        <f>IF(InsertDataAtCellA2!$W226="REAC",InsertDataAtCellA2!W226,(IF(InsertDataAtCellA2!$F226="REAC",InsertDataAtCellA2!F226,"")))</f>
        <v/>
      </c>
      <c r="G226" s="33" t="str">
        <f>IF(InsertDataAtCellA2!$W226="REAC",InsertDataAtCellA2!X226,(IF(InsertDataAtCellA2!$F226="REAC",InsertDataAtCellA2!G226,"")))</f>
        <v/>
      </c>
      <c r="H226" s="33" t="str">
        <f>IF(InsertDataAtCellA2!$W226="REAC",InsertDataAtCellA2!Y226,(IF(InsertDataAtCellA2!$F226="REAC",InsertDataAtCellA2!H226,"")))</f>
        <v/>
      </c>
      <c r="I226" s="33" t="str">
        <f>IF(InsertDataAtCellA2!$W226="REAC",InsertDataAtCellA2!Z226,(IF(InsertDataAtCellA2!$F226="REAC",InsertDataAtCellA2!I226,"")))</f>
        <v/>
      </c>
      <c r="J226" s="33" t="str">
        <f>IF(InsertDataAtCellA2!K226="","",InsertDataAtCellA2!K226)</f>
        <v/>
      </c>
      <c r="K226" s="33" t="str">
        <f>IF(InsertDataAtCellA2!L226="","",InsertDataAtCellA2!L226)</f>
        <v/>
      </c>
      <c r="L226" s="33" t="str">
        <f>IF(InsertDataAtCellA2!M226="","",InsertDataAtCellA2!M226)</f>
        <v/>
      </c>
      <c r="M226" s="33" t="str">
        <f>IF(InsertDataAtCellA2!N226="","",InsertDataAtCellA2!N226)</f>
        <v/>
      </c>
      <c r="N226" s="33" t="str">
        <f>IF(InsertDataAtCellA2!O226="","",InsertDataAtCellA2!O226)</f>
        <v/>
      </c>
      <c r="O226" s="33" t="str">
        <f>IF(InsertDataAtCellA2!P226="","",InsertDataAtCellA2!P226)</f>
        <v/>
      </c>
      <c r="P226" s="33" t="str">
        <f>IF(InsertDataAtCellA2!Q226="","",InsertDataAtCellA2!Q226)</f>
        <v/>
      </c>
      <c r="Q226" s="33" t="str">
        <f>IF(InsertDataAtCellA2!R226="","",InsertDataAtCellA2!R226)</f>
        <v/>
      </c>
      <c r="R226" s="33" t="str">
        <f>IF(InsertDataAtCellA2!S226="","",InsertDataAtCellA2!S226)</f>
        <v/>
      </c>
      <c r="S226" s="33" t="str">
        <f>IF(InsertDataAtCellA2!T226="","",InsertDataAtCellA2!T226)</f>
        <v/>
      </c>
      <c r="T226" s="33" t="str">
        <f>IF(InsertDataAtCellA2!U226="","",InsertDataAtCellA2!U226)</f>
        <v/>
      </c>
      <c r="U226" s="33" t="str">
        <f>IF(InsertDataAtCellA2!V226="","",InsertDataAtCellA2!V226)</f>
        <v/>
      </c>
      <c r="V226" s="33" t="str">
        <f>IF(InsertDataAtCellA2!W226="","",InsertDataAtCellA2!W226)</f>
        <v/>
      </c>
      <c r="W226" s="33" t="str">
        <f>IF(InsertDataAtCellA2!X226="","",InsertDataAtCellA2!X226)</f>
        <v/>
      </c>
      <c r="X226" s="33" t="str">
        <f>IF(InsertDataAtCellA2!Y226="","",InsertDataAtCellA2!Y226)</f>
        <v/>
      </c>
      <c r="Y226" s="33" t="str">
        <f>IF(InsertDataAtCellA2!Z226="","",InsertDataAtCellA2!Z226)</f>
        <v/>
      </c>
      <c r="Z226" s="33" t="str">
        <f>IF(InsertDataAtCellA2!AA226="","",InsertDataAtCellA2!AA226)</f>
        <v/>
      </c>
      <c r="AA226" s="33" t="str">
        <f>IF(InsertDataAtCellA2!AB226="","",InsertDataAtCellA2!AB226)</f>
        <v/>
      </c>
      <c r="AB226" s="33" t="str">
        <f>IF(InsertDataAtCellA2!AC226="","",InsertDataAtCellA2!AC226)</f>
        <v/>
      </c>
      <c r="AC226" s="33" t="str">
        <f>IF(InsertDataAtCellA2!AD226="","",InsertDataAtCellA2!AD226)</f>
        <v/>
      </c>
      <c r="AD226" s="33" t="str">
        <f>IF(InsertDataAtCellA2!AE226="","",InsertDataAtCellA2!AE226)</f>
        <v/>
      </c>
      <c r="AE226" s="33" t="str">
        <f>IF(InsertDataAtCellA2!AF226="","",InsertDataAtCellA2!AF226)</f>
        <v/>
      </c>
      <c r="AF226" s="33" t="str">
        <f>IF(InsertDataAtCellA2!AG226="","",InsertDataAtCellA2!AG226)</f>
        <v/>
      </c>
    </row>
    <row r="227" spans="1:32" x14ac:dyDescent="0.35">
      <c r="A227" s="10" t="str">
        <f>IF(InsertDataAtCellA2!A227="","",InsertDataAtCellA2!A227)</f>
        <v/>
      </c>
      <c r="B227" s="10" t="str">
        <f>IF(InsertDataAtCellA2!B227="","",InsertDataAtCellA2!B227)</f>
        <v/>
      </c>
      <c r="C227" s="10" t="str">
        <f>IF(InsertDataAtCellA2!C227="","",InsertDataAtCellA2!C227)</f>
        <v/>
      </c>
      <c r="D227" s="10" t="str">
        <f>IF(InsertDataAtCellA2!D227="","",InsertDataAtCellA2!D227)</f>
        <v/>
      </c>
      <c r="E227" s="10" t="str">
        <f>IF(InsertDataAtCellA2!E227="","",InsertDataAtCellA2!E227)</f>
        <v/>
      </c>
      <c r="F227" s="10" t="str">
        <f>IF(InsertDataAtCellA2!$W227="REAC",InsertDataAtCellA2!W227,(IF(InsertDataAtCellA2!$F227="REAC",InsertDataAtCellA2!F227,"")))</f>
        <v/>
      </c>
      <c r="G227" s="10" t="str">
        <f>IF(InsertDataAtCellA2!$W227="REAC",InsertDataAtCellA2!X227,(IF(InsertDataAtCellA2!$F227="REAC",InsertDataAtCellA2!G227,"")))</f>
        <v/>
      </c>
      <c r="H227" s="10" t="str">
        <f>IF(InsertDataAtCellA2!$W227="REAC",InsertDataAtCellA2!Y227,(IF(InsertDataAtCellA2!$F227="REAC",InsertDataAtCellA2!H227,"")))</f>
        <v/>
      </c>
      <c r="I227" s="10" t="str">
        <f>IF(InsertDataAtCellA2!$W227="REAC",InsertDataAtCellA2!Z227,(IF(InsertDataAtCellA2!$F227="REAC",InsertDataAtCellA2!I227,"")))</f>
        <v/>
      </c>
      <c r="J227" s="10" t="str">
        <f>IF(InsertDataAtCellA2!K227="","",InsertDataAtCellA2!K227)</f>
        <v/>
      </c>
      <c r="K227" s="10" t="str">
        <f>IF(InsertDataAtCellA2!L227="","",InsertDataAtCellA2!L227)</f>
        <v/>
      </c>
      <c r="L227" s="10" t="str">
        <f>IF(InsertDataAtCellA2!M227="","",InsertDataAtCellA2!M227)</f>
        <v/>
      </c>
      <c r="M227" s="10" t="str">
        <f>IF(InsertDataAtCellA2!N227="","",InsertDataAtCellA2!N227)</f>
        <v/>
      </c>
      <c r="N227" s="10" t="str">
        <f>IF(InsertDataAtCellA2!O227="","",InsertDataAtCellA2!O227)</f>
        <v/>
      </c>
      <c r="O227" s="10" t="str">
        <f>IF(InsertDataAtCellA2!P227="","",InsertDataAtCellA2!P227)</f>
        <v/>
      </c>
      <c r="P227" s="10" t="str">
        <f>IF(InsertDataAtCellA2!Q227="","",InsertDataAtCellA2!Q227)</f>
        <v/>
      </c>
      <c r="Q227" s="10" t="str">
        <f>IF(InsertDataAtCellA2!R227="","",InsertDataAtCellA2!R227)</f>
        <v/>
      </c>
      <c r="R227" s="10" t="str">
        <f>IF(InsertDataAtCellA2!S227="","",InsertDataAtCellA2!S227)</f>
        <v/>
      </c>
      <c r="S227" s="10" t="str">
        <f>IF(InsertDataAtCellA2!T227="","",InsertDataAtCellA2!T227)</f>
        <v/>
      </c>
      <c r="T227" s="10" t="str">
        <f>IF(InsertDataAtCellA2!U227="","",InsertDataAtCellA2!U227)</f>
        <v/>
      </c>
      <c r="U227" s="10" t="str">
        <f>IF(InsertDataAtCellA2!V227="","",InsertDataAtCellA2!V227)</f>
        <v/>
      </c>
      <c r="V227" s="10" t="str">
        <f>IF(InsertDataAtCellA2!W227="","",InsertDataAtCellA2!W227)</f>
        <v/>
      </c>
      <c r="W227" s="10" t="str">
        <f>IF(InsertDataAtCellA2!X227="","",InsertDataAtCellA2!X227)</f>
        <v/>
      </c>
      <c r="X227" s="10" t="str">
        <f>IF(InsertDataAtCellA2!Y227="","",InsertDataAtCellA2!Y227)</f>
        <v/>
      </c>
      <c r="Y227" s="10" t="str">
        <f>IF(InsertDataAtCellA2!Z227="","",InsertDataAtCellA2!Z227)</f>
        <v/>
      </c>
      <c r="Z227" s="10" t="str">
        <f>IF(InsertDataAtCellA2!AA227="","",InsertDataAtCellA2!AA227)</f>
        <v/>
      </c>
      <c r="AA227" s="10" t="str">
        <f>IF(InsertDataAtCellA2!AB227="","",InsertDataAtCellA2!AB227)</f>
        <v/>
      </c>
      <c r="AB227" s="10" t="str">
        <f>IF(InsertDataAtCellA2!AC227="","",InsertDataAtCellA2!AC227)</f>
        <v/>
      </c>
      <c r="AC227" s="10" t="str">
        <f>IF(InsertDataAtCellA2!AD227="","",InsertDataAtCellA2!AD227)</f>
        <v/>
      </c>
      <c r="AD227" s="10" t="str">
        <f>IF(InsertDataAtCellA2!AE227="","",InsertDataAtCellA2!AE227)</f>
        <v/>
      </c>
      <c r="AE227" s="10" t="str">
        <f>IF(InsertDataAtCellA2!AF227="","",InsertDataAtCellA2!AF227)</f>
        <v/>
      </c>
      <c r="AF227" s="10" t="str">
        <f>IF(InsertDataAtCellA2!AG227="","",InsertDataAtCellA2!AG227)</f>
        <v/>
      </c>
    </row>
    <row r="228" spans="1:32" x14ac:dyDescent="0.35">
      <c r="A228" s="33" t="str">
        <f>IF(InsertDataAtCellA2!A228="","",InsertDataAtCellA2!A228)</f>
        <v/>
      </c>
      <c r="B228" s="33" t="str">
        <f>IF(InsertDataAtCellA2!B228="","",InsertDataAtCellA2!B228)</f>
        <v/>
      </c>
      <c r="C228" s="33" t="str">
        <f>IF(InsertDataAtCellA2!C228="","",InsertDataAtCellA2!C228)</f>
        <v/>
      </c>
      <c r="D228" s="33" t="str">
        <f>IF(InsertDataAtCellA2!D228="","",InsertDataAtCellA2!D228)</f>
        <v/>
      </c>
      <c r="E228" s="33" t="str">
        <f>IF(InsertDataAtCellA2!E228="","",InsertDataAtCellA2!E228)</f>
        <v/>
      </c>
      <c r="F228" s="33" t="str">
        <f>IF(InsertDataAtCellA2!$W228="REAC",InsertDataAtCellA2!W228,(IF(InsertDataAtCellA2!$F228="REAC",InsertDataAtCellA2!F228,"")))</f>
        <v/>
      </c>
      <c r="G228" s="33" t="str">
        <f>IF(InsertDataAtCellA2!$W228="REAC",InsertDataAtCellA2!X228,(IF(InsertDataAtCellA2!$F228="REAC",InsertDataAtCellA2!G228,"")))</f>
        <v/>
      </c>
      <c r="H228" s="33" t="str">
        <f>IF(InsertDataAtCellA2!$W228="REAC",InsertDataAtCellA2!Y228,(IF(InsertDataAtCellA2!$F228="REAC",InsertDataAtCellA2!H228,"")))</f>
        <v/>
      </c>
      <c r="I228" s="33" t="str">
        <f>IF(InsertDataAtCellA2!$W228="REAC",InsertDataAtCellA2!Z228,(IF(InsertDataAtCellA2!$F228="REAC",InsertDataAtCellA2!I228,"")))</f>
        <v/>
      </c>
      <c r="J228" s="33" t="str">
        <f>IF(InsertDataAtCellA2!K228="","",InsertDataAtCellA2!K228)</f>
        <v/>
      </c>
      <c r="K228" s="33" t="str">
        <f>IF(InsertDataAtCellA2!L228="","",InsertDataAtCellA2!L228)</f>
        <v/>
      </c>
      <c r="L228" s="33" t="str">
        <f>IF(InsertDataAtCellA2!M228="","",InsertDataAtCellA2!M228)</f>
        <v/>
      </c>
      <c r="M228" s="33" t="str">
        <f>IF(InsertDataAtCellA2!N228="","",InsertDataAtCellA2!N228)</f>
        <v/>
      </c>
      <c r="N228" s="33" t="str">
        <f>IF(InsertDataAtCellA2!O228="","",InsertDataAtCellA2!O228)</f>
        <v/>
      </c>
      <c r="O228" s="33" t="str">
        <f>IF(InsertDataAtCellA2!P228="","",InsertDataAtCellA2!P228)</f>
        <v/>
      </c>
      <c r="P228" s="33" t="str">
        <f>IF(InsertDataAtCellA2!Q228="","",InsertDataAtCellA2!Q228)</f>
        <v/>
      </c>
      <c r="Q228" s="33" t="str">
        <f>IF(InsertDataAtCellA2!R228="","",InsertDataAtCellA2!R228)</f>
        <v/>
      </c>
      <c r="R228" s="33" t="str">
        <f>IF(InsertDataAtCellA2!S228="","",InsertDataAtCellA2!S228)</f>
        <v/>
      </c>
      <c r="S228" s="33" t="str">
        <f>IF(InsertDataAtCellA2!T228="","",InsertDataAtCellA2!T228)</f>
        <v/>
      </c>
      <c r="T228" s="33" t="str">
        <f>IF(InsertDataAtCellA2!U228="","",InsertDataAtCellA2!U228)</f>
        <v/>
      </c>
      <c r="U228" s="33" t="str">
        <f>IF(InsertDataAtCellA2!V228="","",InsertDataAtCellA2!V228)</f>
        <v/>
      </c>
      <c r="V228" s="33" t="str">
        <f>IF(InsertDataAtCellA2!W228="","",InsertDataAtCellA2!W228)</f>
        <v/>
      </c>
      <c r="W228" s="33" t="str">
        <f>IF(InsertDataAtCellA2!X228="","",InsertDataAtCellA2!X228)</f>
        <v/>
      </c>
      <c r="X228" s="33" t="str">
        <f>IF(InsertDataAtCellA2!Y228="","",InsertDataAtCellA2!Y228)</f>
        <v/>
      </c>
      <c r="Y228" s="33" t="str">
        <f>IF(InsertDataAtCellA2!Z228="","",InsertDataAtCellA2!Z228)</f>
        <v/>
      </c>
      <c r="Z228" s="33" t="str">
        <f>IF(InsertDataAtCellA2!AA228="","",InsertDataAtCellA2!AA228)</f>
        <v/>
      </c>
      <c r="AA228" s="33" t="str">
        <f>IF(InsertDataAtCellA2!AB228="","",InsertDataAtCellA2!AB228)</f>
        <v/>
      </c>
      <c r="AB228" s="33" t="str">
        <f>IF(InsertDataAtCellA2!AC228="","",InsertDataAtCellA2!AC228)</f>
        <v/>
      </c>
      <c r="AC228" s="33" t="str">
        <f>IF(InsertDataAtCellA2!AD228="","",InsertDataAtCellA2!AD228)</f>
        <v/>
      </c>
      <c r="AD228" s="33" t="str">
        <f>IF(InsertDataAtCellA2!AE228="","",InsertDataAtCellA2!AE228)</f>
        <v/>
      </c>
      <c r="AE228" s="33" t="str">
        <f>IF(InsertDataAtCellA2!AF228="","",InsertDataAtCellA2!AF228)</f>
        <v/>
      </c>
      <c r="AF228" s="33" t="str">
        <f>IF(InsertDataAtCellA2!AG228="","",InsertDataAtCellA2!AG228)</f>
        <v/>
      </c>
    </row>
    <row r="229" spans="1:32" x14ac:dyDescent="0.35">
      <c r="A229" s="10" t="str">
        <f>IF(InsertDataAtCellA2!A229="","",InsertDataAtCellA2!A229)</f>
        <v/>
      </c>
      <c r="B229" s="10" t="str">
        <f>IF(InsertDataAtCellA2!B229="","",InsertDataAtCellA2!B229)</f>
        <v/>
      </c>
      <c r="C229" s="10" t="str">
        <f>IF(InsertDataAtCellA2!C229="","",InsertDataAtCellA2!C229)</f>
        <v/>
      </c>
      <c r="D229" s="10" t="str">
        <f>IF(InsertDataAtCellA2!D229="","",InsertDataAtCellA2!D229)</f>
        <v/>
      </c>
      <c r="E229" s="10" t="str">
        <f>IF(InsertDataAtCellA2!E229="","",InsertDataAtCellA2!E229)</f>
        <v/>
      </c>
      <c r="F229" s="10" t="str">
        <f>IF(InsertDataAtCellA2!$W229="REAC",InsertDataAtCellA2!W229,(IF(InsertDataAtCellA2!$F229="REAC",InsertDataAtCellA2!F229,"")))</f>
        <v/>
      </c>
      <c r="G229" s="10" t="str">
        <f>IF(InsertDataAtCellA2!$W229="REAC",InsertDataAtCellA2!X229,(IF(InsertDataAtCellA2!$F229="REAC",InsertDataAtCellA2!G229,"")))</f>
        <v/>
      </c>
      <c r="H229" s="10" t="str">
        <f>IF(InsertDataAtCellA2!$W229="REAC",InsertDataAtCellA2!Y229,(IF(InsertDataAtCellA2!$F229="REAC",InsertDataAtCellA2!H229,"")))</f>
        <v/>
      </c>
      <c r="I229" s="10" t="str">
        <f>IF(InsertDataAtCellA2!$W229="REAC",InsertDataAtCellA2!Z229,(IF(InsertDataAtCellA2!$F229="REAC",InsertDataAtCellA2!I229,"")))</f>
        <v/>
      </c>
      <c r="J229" s="10" t="str">
        <f>IF(InsertDataAtCellA2!K229="","",InsertDataAtCellA2!K229)</f>
        <v/>
      </c>
      <c r="K229" s="10" t="str">
        <f>IF(InsertDataAtCellA2!L229="","",InsertDataAtCellA2!L229)</f>
        <v/>
      </c>
      <c r="L229" s="10" t="str">
        <f>IF(InsertDataAtCellA2!M229="","",InsertDataAtCellA2!M229)</f>
        <v/>
      </c>
      <c r="M229" s="10" t="str">
        <f>IF(InsertDataAtCellA2!N229="","",InsertDataAtCellA2!N229)</f>
        <v/>
      </c>
      <c r="N229" s="10" t="str">
        <f>IF(InsertDataAtCellA2!O229="","",InsertDataAtCellA2!O229)</f>
        <v/>
      </c>
      <c r="O229" s="10" t="str">
        <f>IF(InsertDataAtCellA2!P229="","",InsertDataAtCellA2!P229)</f>
        <v/>
      </c>
      <c r="P229" s="10" t="str">
        <f>IF(InsertDataAtCellA2!Q229="","",InsertDataAtCellA2!Q229)</f>
        <v/>
      </c>
      <c r="Q229" s="10" t="str">
        <f>IF(InsertDataAtCellA2!R229="","",InsertDataAtCellA2!R229)</f>
        <v/>
      </c>
      <c r="R229" s="10" t="str">
        <f>IF(InsertDataAtCellA2!S229="","",InsertDataAtCellA2!S229)</f>
        <v/>
      </c>
      <c r="S229" s="10" t="str">
        <f>IF(InsertDataAtCellA2!T229="","",InsertDataAtCellA2!T229)</f>
        <v/>
      </c>
      <c r="T229" s="10" t="str">
        <f>IF(InsertDataAtCellA2!U229="","",InsertDataAtCellA2!U229)</f>
        <v/>
      </c>
      <c r="U229" s="10" t="str">
        <f>IF(InsertDataAtCellA2!V229="","",InsertDataAtCellA2!V229)</f>
        <v/>
      </c>
      <c r="V229" s="10" t="str">
        <f>IF(InsertDataAtCellA2!W229="","",InsertDataAtCellA2!W229)</f>
        <v/>
      </c>
      <c r="W229" s="10" t="str">
        <f>IF(InsertDataAtCellA2!X229="","",InsertDataAtCellA2!X229)</f>
        <v/>
      </c>
      <c r="X229" s="10" t="str">
        <f>IF(InsertDataAtCellA2!Y229="","",InsertDataAtCellA2!Y229)</f>
        <v/>
      </c>
      <c r="Y229" s="10" t="str">
        <f>IF(InsertDataAtCellA2!Z229="","",InsertDataAtCellA2!Z229)</f>
        <v/>
      </c>
      <c r="Z229" s="10" t="str">
        <f>IF(InsertDataAtCellA2!AA229="","",InsertDataAtCellA2!AA229)</f>
        <v/>
      </c>
      <c r="AA229" s="10" t="str">
        <f>IF(InsertDataAtCellA2!AB229="","",InsertDataAtCellA2!AB229)</f>
        <v/>
      </c>
      <c r="AB229" s="10" t="str">
        <f>IF(InsertDataAtCellA2!AC229="","",InsertDataAtCellA2!AC229)</f>
        <v/>
      </c>
      <c r="AC229" s="10" t="str">
        <f>IF(InsertDataAtCellA2!AD229="","",InsertDataAtCellA2!AD229)</f>
        <v/>
      </c>
      <c r="AD229" s="10" t="str">
        <f>IF(InsertDataAtCellA2!AE229="","",InsertDataAtCellA2!AE229)</f>
        <v/>
      </c>
      <c r="AE229" s="10" t="str">
        <f>IF(InsertDataAtCellA2!AF229="","",InsertDataAtCellA2!AF229)</f>
        <v/>
      </c>
      <c r="AF229" s="10" t="str">
        <f>IF(InsertDataAtCellA2!AG229="","",InsertDataAtCellA2!AG229)</f>
        <v/>
      </c>
    </row>
    <row r="230" spans="1:32" x14ac:dyDescent="0.35">
      <c r="A230" s="33" t="str">
        <f>IF(InsertDataAtCellA2!A230="","",InsertDataAtCellA2!A230)</f>
        <v/>
      </c>
      <c r="B230" s="33" t="str">
        <f>IF(InsertDataAtCellA2!B230="","",InsertDataAtCellA2!B230)</f>
        <v/>
      </c>
      <c r="C230" s="33" t="str">
        <f>IF(InsertDataAtCellA2!C230="","",InsertDataAtCellA2!C230)</f>
        <v/>
      </c>
      <c r="D230" s="33" t="str">
        <f>IF(InsertDataAtCellA2!D230="","",InsertDataAtCellA2!D230)</f>
        <v/>
      </c>
      <c r="E230" s="33" t="str">
        <f>IF(InsertDataAtCellA2!E230="","",InsertDataAtCellA2!E230)</f>
        <v/>
      </c>
      <c r="F230" s="33" t="str">
        <f>IF(InsertDataAtCellA2!$W230="REAC",InsertDataAtCellA2!W230,(IF(InsertDataAtCellA2!$F230="REAC",InsertDataAtCellA2!F230,"")))</f>
        <v/>
      </c>
      <c r="G230" s="33" t="str">
        <f>IF(InsertDataAtCellA2!$W230="REAC",InsertDataAtCellA2!X230,(IF(InsertDataAtCellA2!$F230="REAC",InsertDataAtCellA2!G230,"")))</f>
        <v/>
      </c>
      <c r="H230" s="33" t="str">
        <f>IF(InsertDataAtCellA2!$W230="REAC",InsertDataAtCellA2!Y230,(IF(InsertDataAtCellA2!$F230="REAC",InsertDataAtCellA2!H230,"")))</f>
        <v/>
      </c>
      <c r="I230" s="33" t="str">
        <f>IF(InsertDataAtCellA2!$W230="REAC",InsertDataAtCellA2!Z230,(IF(InsertDataAtCellA2!$F230="REAC",InsertDataAtCellA2!I230,"")))</f>
        <v/>
      </c>
      <c r="J230" s="33" t="str">
        <f>IF(InsertDataAtCellA2!K230="","",InsertDataAtCellA2!K230)</f>
        <v/>
      </c>
      <c r="K230" s="33" t="str">
        <f>IF(InsertDataAtCellA2!L230="","",InsertDataAtCellA2!L230)</f>
        <v/>
      </c>
      <c r="L230" s="33" t="str">
        <f>IF(InsertDataAtCellA2!M230="","",InsertDataAtCellA2!M230)</f>
        <v/>
      </c>
      <c r="M230" s="33" t="str">
        <f>IF(InsertDataAtCellA2!N230="","",InsertDataAtCellA2!N230)</f>
        <v/>
      </c>
      <c r="N230" s="33" t="str">
        <f>IF(InsertDataAtCellA2!O230="","",InsertDataAtCellA2!O230)</f>
        <v/>
      </c>
      <c r="O230" s="33" t="str">
        <f>IF(InsertDataAtCellA2!P230="","",InsertDataAtCellA2!P230)</f>
        <v/>
      </c>
      <c r="P230" s="33" t="str">
        <f>IF(InsertDataAtCellA2!Q230="","",InsertDataAtCellA2!Q230)</f>
        <v/>
      </c>
      <c r="Q230" s="33" t="str">
        <f>IF(InsertDataAtCellA2!R230="","",InsertDataAtCellA2!R230)</f>
        <v/>
      </c>
      <c r="R230" s="33" t="str">
        <f>IF(InsertDataAtCellA2!S230="","",InsertDataAtCellA2!S230)</f>
        <v/>
      </c>
      <c r="S230" s="33" t="str">
        <f>IF(InsertDataAtCellA2!T230="","",InsertDataAtCellA2!T230)</f>
        <v/>
      </c>
      <c r="T230" s="33" t="str">
        <f>IF(InsertDataAtCellA2!U230="","",InsertDataAtCellA2!U230)</f>
        <v/>
      </c>
      <c r="U230" s="33" t="str">
        <f>IF(InsertDataAtCellA2!V230="","",InsertDataAtCellA2!V230)</f>
        <v/>
      </c>
      <c r="V230" s="33" t="str">
        <f>IF(InsertDataAtCellA2!W230="","",InsertDataAtCellA2!W230)</f>
        <v/>
      </c>
      <c r="W230" s="33" t="str">
        <f>IF(InsertDataAtCellA2!X230="","",InsertDataAtCellA2!X230)</f>
        <v/>
      </c>
      <c r="X230" s="33" t="str">
        <f>IF(InsertDataAtCellA2!Y230="","",InsertDataAtCellA2!Y230)</f>
        <v/>
      </c>
      <c r="Y230" s="33" t="str">
        <f>IF(InsertDataAtCellA2!Z230="","",InsertDataAtCellA2!Z230)</f>
        <v/>
      </c>
      <c r="Z230" s="33" t="str">
        <f>IF(InsertDataAtCellA2!AA230="","",InsertDataAtCellA2!AA230)</f>
        <v/>
      </c>
      <c r="AA230" s="33" t="str">
        <f>IF(InsertDataAtCellA2!AB230="","",InsertDataAtCellA2!AB230)</f>
        <v/>
      </c>
      <c r="AB230" s="33" t="str">
        <f>IF(InsertDataAtCellA2!AC230="","",InsertDataAtCellA2!AC230)</f>
        <v/>
      </c>
      <c r="AC230" s="33" t="str">
        <f>IF(InsertDataAtCellA2!AD230="","",InsertDataAtCellA2!AD230)</f>
        <v/>
      </c>
      <c r="AD230" s="33" t="str">
        <f>IF(InsertDataAtCellA2!AE230="","",InsertDataAtCellA2!AE230)</f>
        <v/>
      </c>
      <c r="AE230" s="33" t="str">
        <f>IF(InsertDataAtCellA2!AF230="","",InsertDataAtCellA2!AF230)</f>
        <v/>
      </c>
      <c r="AF230" s="33" t="str">
        <f>IF(InsertDataAtCellA2!AG230="","",InsertDataAtCellA2!AG230)</f>
        <v/>
      </c>
    </row>
    <row r="231" spans="1:32" x14ac:dyDescent="0.35">
      <c r="A231" s="10" t="str">
        <f>IF(InsertDataAtCellA2!A231="","",InsertDataAtCellA2!A231)</f>
        <v/>
      </c>
      <c r="B231" s="10" t="str">
        <f>IF(InsertDataAtCellA2!B231="","",InsertDataAtCellA2!B231)</f>
        <v/>
      </c>
      <c r="C231" s="10" t="str">
        <f>IF(InsertDataAtCellA2!C231="","",InsertDataAtCellA2!C231)</f>
        <v/>
      </c>
      <c r="D231" s="10" t="str">
        <f>IF(InsertDataAtCellA2!D231="","",InsertDataAtCellA2!D231)</f>
        <v/>
      </c>
      <c r="E231" s="10" t="str">
        <f>IF(InsertDataAtCellA2!E231="","",InsertDataAtCellA2!E231)</f>
        <v/>
      </c>
      <c r="F231" s="10" t="str">
        <f>IF(InsertDataAtCellA2!$W231="REAC",InsertDataAtCellA2!W231,(IF(InsertDataAtCellA2!$F231="REAC",InsertDataAtCellA2!F231,"")))</f>
        <v/>
      </c>
      <c r="G231" s="10" t="str">
        <f>IF(InsertDataAtCellA2!$W231="REAC",InsertDataAtCellA2!X231,(IF(InsertDataAtCellA2!$F231="REAC",InsertDataAtCellA2!G231,"")))</f>
        <v/>
      </c>
      <c r="H231" s="10" t="str">
        <f>IF(InsertDataAtCellA2!$W231="REAC",InsertDataAtCellA2!Y231,(IF(InsertDataAtCellA2!$F231="REAC",InsertDataAtCellA2!H231,"")))</f>
        <v/>
      </c>
      <c r="I231" s="10" t="str">
        <f>IF(InsertDataAtCellA2!$W231="REAC",InsertDataAtCellA2!Z231,(IF(InsertDataAtCellA2!$F231="REAC",InsertDataAtCellA2!I231,"")))</f>
        <v/>
      </c>
      <c r="J231" s="10" t="str">
        <f>IF(InsertDataAtCellA2!K231="","",InsertDataAtCellA2!K231)</f>
        <v/>
      </c>
      <c r="K231" s="10" t="str">
        <f>IF(InsertDataAtCellA2!L231="","",InsertDataAtCellA2!L231)</f>
        <v/>
      </c>
      <c r="L231" s="10" t="str">
        <f>IF(InsertDataAtCellA2!M231="","",InsertDataAtCellA2!M231)</f>
        <v/>
      </c>
      <c r="M231" s="10" t="str">
        <f>IF(InsertDataAtCellA2!N231="","",InsertDataAtCellA2!N231)</f>
        <v/>
      </c>
      <c r="N231" s="10" t="str">
        <f>IF(InsertDataAtCellA2!O231="","",InsertDataAtCellA2!O231)</f>
        <v/>
      </c>
      <c r="O231" s="10" t="str">
        <f>IF(InsertDataAtCellA2!P231="","",InsertDataAtCellA2!P231)</f>
        <v/>
      </c>
      <c r="P231" s="10" t="str">
        <f>IF(InsertDataAtCellA2!Q231="","",InsertDataAtCellA2!Q231)</f>
        <v/>
      </c>
      <c r="Q231" s="10" t="str">
        <f>IF(InsertDataAtCellA2!R231="","",InsertDataAtCellA2!R231)</f>
        <v/>
      </c>
      <c r="R231" s="10" t="str">
        <f>IF(InsertDataAtCellA2!S231="","",InsertDataAtCellA2!S231)</f>
        <v/>
      </c>
      <c r="S231" s="10" t="str">
        <f>IF(InsertDataAtCellA2!T231="","",InsertDataAtCellA2!T231)</f>
        <v/>
      </c>
      <c r="T231" s="10" t="str">
        <f>IF(InsertDataAtCellA2!U231="","",InsertDataAtCellA2!U231)</f>
        <v/>
      </c>
      <c r="U231" s="10" t="str">
        <f>IF(InsertDataAtCellA2!V231="","",InsertDataAtCellA2!V231)</f>
        <v/>
      </c>
      <c r="V231" s="10" t="str">
        <f>IF(InsertDataAtCellA2!W231="","",InsertDataAtCellA2!W231)</f>
        <v/>
      </c>
      <c r="W231" s="10" t="str">
        <f>IF(InsertDataAtCellA2!X231="","",InsertDataAtCellA2!X231)</f>
        <v/>
      </c>
      <c r="X231" s="10" t="str">
        <f>IF(InsertDataAtCellA2!Y231="","",InsertDataAtCellA2!Y231)</f>
        <v/>
      </c>
      <c r="Y231" s="10" t="str">
        <f>IF(InsertDataAtCellA2!Z231="","",InsertDataAtCellA2!Z231)</f>
        <v/>
      </c>
      <c r="Z231" s="10" t="str">
        <f>IF(InsertDataAtCellA2!AA231="","",InsertDataAtCellA2!AA231)</f>
        <v/>
      </c>
      <c r="AA231" s="10" t="str">
        <f>IF(InsertDataAtCellA2!AB231="","",InsertDataAtCellA2!AB231)</f>
        <v/>
      </c>
      <c r="AB231" s="10" t="str">
        <f>IF(InsertDataAtCellA2!AC231="","",InsertDataAtCellA2!AC231)</f>
        <v/>
      </c>
      <c r="AC231" s="10" t="str">
        <f>IF(InsertDataAtCellA2!AD231="","",InsertDataAtCellA2!AD231)</f>
        <v/>
      </c>
      <c r="AD231" s="10" t="str">
        <f>IF(InsertDataAtCellA2!AE231="","",InsertDataAtCellA2!AE231)</f>
        <v/>
      </c>
      <c r="AE231" s="10" t="str">
        <f>IF(InsertDataAtCellA2!AF231="","",InsertDataAtCellA2!AF231)</f>
        <v/>
      </c>
      <c r="AF231" s="10" t="str">
        <f>IF(InsertDataAtCellA2!AG231="","",InsertDataAtCellA2!AG231)</f>
        <v/>
      </c>
    </row>
    <row r="232" spans="1:32" x14ac:dyDescent="0.35">
      <c r="A232" s="33" t="str">
        <f>IF(InsertDataAtCellA2!A232="","",InsertDataAtCellA2!A232)</f>
        <v/>
      </c>
      <c r="B232" s="33" t="str">
        <f>IF(InsertDataAtCellA2!B232="","",InsertDataAtCellA2!B232)</f>
        <v/>
      </c>
      <c r="C232" s="33" t="str">
        <f>IF(InsertDataAtCellA2!C232="","",InsertDataAtCellA2!C232)</f>
        <v/>
      </c>
      <c r="D232" s="33" t="str">
        <f>IF(InsertDataAtCellA2!D232="","",InsertDataAtCellA2!D232)</f>
        <v/>
      </c>
      <c r="E232" s="33" t="str">
        <f>IF(InsertDataAtCellA2!E232="","",InsertDataAtCellA2!E232)</f>
        <v/>
      </c>
      <c r="F232" s="33" t="str">
        <f>IF(InsertDataAtCellA2!$W232="REAC",InsertDataAtCellA2!W232,(IF(InsertDataAtCellA2!$F232="REAC",InsertDataAtCellA2!F232,"")))</f>
        <v/>
      </c>
      <c r="G232" s="33" t="str">
        <f>IF(InsertDataAtCellA2!$W232="REAC",InsertDataAtCellA2!X232,(IF(InsertDataAtCellA2!$F232="REAC",InsertDataAtCellA2!G232,"")))</f>
        <v/>
      </c>
      <c r="H232" s="33" t="str">
        <f>IF(InsertDataAtCellA2!$W232="REAC",InsertDataAtCellA2!Y232,(IF(InsertDataAtCellA2!$F232="REAC",InsertDataAtCellA2!H232,"")))</f>
        <v/>
      </c>
      <c r="I232" s="33" t="str">
        <f>IF(InsertDataAtCellA2!$W232="REAC",InsertDataAtCellA2!Z232,(IF(InsertDataAtCellA2!$F232="REAC",InsertDataAtCellA2!I232,"")))</f>
        <v/>
      </c>
      <c r="J232" s="33" t="str">
        <f>IF(InsertDataAtCellA2!K232="","",InsertDataAtCellA2!K232)</f>
        <v/>
      </c>
      <c r="K232" s="33" t="str">
        <f>IF(InsertDataAtCellA2!L232="","",InsertDataAtCellA2!L232)</f>
        <v/>
      </c>
      <c r="L232" s="33" t="str">
        <f>IF(InsertDataAtCellA2!M232="","",InsertDataAtCellA2!M232)</f>
        <v/>
      </c>
      <c r="M232" s="33" t="str">
        <f>IF(InsertDataAtCellA2!N232="","",InsertDataAtCellA2!N232)</f>
        <v/>
      </c>
      <c r="N232" s="33" t="str">
        <f>IF(InsertDataAtCellA2!O232="","",InsertDataAtCellA2!O232)</f>
        <v/>
      </c>
      <c r="O232" s="33" t="str">
        <f>IF(InsertDataAtCellA2!P232="","",InsertDataAtCellA2!P232)</f>
        <v/>
      </c>
      <c r="P232" s="33" t="str">
        <f>IF(InsertDataAtCellA2!Q232="","",InsertDataAtCellA2!Q232)</f>
        <v/>
      </c>
      <c r="Q232" s="33" t="str">
        <f>IF(InsertDataAtCellA2!R232="","",InsertDataAtCellA2!R232)</f>
        <v/>
      </c>
      <c r="R232" s="33" t="str">
        <f>IF(InsertDataAtCellA2!S232="","",InsertDataAtCellA2!S232)</f>
        <v/>
      </c>
      <c r="S232" s="33" t="str">
        <f>IF(InsertDataAtCellA2!T232="","",InsertDataAtCellA2!T232)</f>
        <v/>
      </c>
      <c r="T232" s="33" t="str">
        <f>IF(InsertDataAtCellA2!U232="","",InsertDataAtCellA2!U232)</f>
        <v/>
      </c>
      <c r="U232" s="33" t="str">
        <f>IF(InsertDataAtCellA2!V232="","",InsertDataAtCellA2!V232)</f>
        <v/>
      </c>
      <c r="V232" s="33" t="str">
        <f>IF(InsertDataAtCellA2!W232="","",InsertDataAtCellA2!W232)</f>
        <v/>
      </c>
      <c r="W232" s="33" t="str">
        <f>IF(InsertDataAtCellA2!X232="","",InsertDataAtCellA2!X232)</f>
        <v/>
      </c>
      <c r="X232" s="33" t="str">
        <f>IF(InsertDataAtCellA2!Y232="","",InsertDataAtCellA2!Y232)</f>
        <v/>
      </c>
      <c r="Y232" s="33" t="str">
        <f>IF(InsertDataAtCellA2!Z232="","",InsertDataAtCellA2!Z232)</f>
        <v/>
      </c>
      <c r="Z232" s="33" t="str">
        <f>IF(InsertDataAtCellA2!AA232="","",InsertDataAtCellA2!AA232)</f>
        <v/>
      </c>
      <c r="AA232" s="33" t="str">
        <f>IF(InsertDataAtCellA2!AB232="","",InsertDataAtCellA2!AB232)</f>
        <v/>
      </c>
      <c r="AB232" s="33" t="str">
        <f>IF(InsertDataAtCellA2!AC232="","",InsertDataAtCellA2!AC232)</f>
        <v/>
      </c>
      <c r="AC232" s="33" t="str">
        <f>IF(InsertDataAtCellA2!AD232="","",InsertDataAtCellA2!AD232)</f>
        <v/>
      </c>
      <c r="AD232" s="33" t="str">
        <f>IF(InsertDataAtCellA2!AE232="","",InsertDataAtCellA2!AE232)</f>
        <v/>
      </c>
      <c r="AE232" s="33" t="str">
        <f>IF(InsertDataAtCellA2!AF232="","",InsertDataAtCellA2!AF232)</f>
        <v/>
      </c>
      <c r="AF232" s="33" t="str">
        <f>IF(InsertDataAtCellA2!AG232="","",InsertDataAtCellA2!AG232)</f>
        <v/>
      </c>
    </row>
    <row r="233" spans="1:32" x14ac:dyDescent="0.35">
      <c r="A233" s="10" t="str">
        <f>IF(InsertDataAtCellA2!A233="","",InsertDataAtCellA2!A233)</f>
        <v/>
      </c>
      <c r="B233" s="10" t="str">
        <f>IF(InsertDataAtCellA2!B233="","",InsertDataAtCellA2!B233)</f>
        <v/>
      </c>
      <c r="C233" s="10" t="str">
        <f>IF(InsertDataAtCellA2!C233="","",InsertDataAtCellA2!C233)</f>
        <v/>
      </c>
      <c r="D233" s="10" t="str">
        <f>IF(InsertDataAtCellA2!D233="","",InsertDataAtCellA2!D233)</f>
        <v/>
      </c>
      <c r="E233" s="10" t="str">
        <f>IF(InsertDataAtCellA2!E233="","",InsertDataAtCellA2!E233)</f>
        <v/>
      </c>
      <c r="F233" s="10" t="str">
        <f>IF(InsertDataAtCellA2!$W233="REAC",InsertDataAtCellA2!W233,(IF(InsertDataAtCellA2!$F233="REAC",InsertDataAtCellA2!F233,"")))</f>
        <v/>
      </c>
      <c r="G233" s="10" t="str">
        <f>IF(InsertDataAtCellA2!$W233="REAC",InsertDataAtCellA2!X233,(IF(InsertDataAtCellA2!$F233="REAC",InsertDataAtCellA2!G233,"")))</f>
        <v/>
      </c>
      <c r="H233" s="10" t="str">
        <f>IF(InsertDataAtCellA2!$W233="REAC",InsertDataAtCellA2!Y233,(IF(InsertDataAtCellA2!$F233="REAC",InsertDataAtCellA2!H233,"")))</f>
        <v/>
      </c>
      <c r="I233" s="10" t="str">
        <f>IF(InsertDataAtCellA2!$W233="REAC",InsertDataAtCellA2!Z233,(IF(InsertDataAtCellA2!$F233="REAC",InsertDataAtCellA2!I233,"")))</f>
        <v/>
      </c>
      <c r="J233" s="10" t="str">
        <f>IF(InsertDataAtCellA2!K233="","",InsertDataAtCellA2!K233)</f>
        <v/>
      </c>
      <c r="K233" s="10" t="str">
        <f>IF(InsertDataAtCellA2!L233="","",InsertDataAtCellA2!L233)</f>
        <v/>
      </c>
      <c r="L233" s="10" t="str">
        <f>IF(InsertDataAtCellA2!M233="","",InsertDataAtCellA2!M233)</f>
        <v/>
      </c>
      <c r="M233" s="10" t="str">
        <f>IF(InsertDataAtCellA2!N233="","",InsertDataAtCellA2!N233)</f>
        <v/>
      </c>
      <c r="N233" s="10" t="str">
        <f>IF(InsertDataAtCellA2!O233="","",InsertDataAtCellA2!O233)</f>
        <v/>
      </c>
      <c r="O233" s="10" t="str">
        <f>IF(InsertDataAtCellA2!P233="","",InsertDataAtCellA2!P233)</f>
        <v/>
      </c>
      <c r="P233" s="10" t="str">
        <f>IF(InsertDataAtCellA2!Q233="","",InsertDataAtCellA2!Q233)</f>
        <v/>
      </c>
      <c r="Q233" s="10" t="str">
        <f>IF(InsertDataAtCellA2!R233="","",InsertDataAtCellA2!R233)</f>
        <v/>
      </c>
      <c r="R233" s="10" t="str">
        <f>IF(InsertDataAtCellA2!S233="","",InsertDataAtCellA2!S233)</f>
        <v/>
      </c>
      <c r="S233" s="10" t="str">
        <f>IF(InsertDataAtCellA2!T233="","",InsertDataAtCellA2!T233)</f>
        <v/>
      </c>
      <c r="T233" s="10" t="str">
        <f>IF(InsertDataAtCellA2!U233="","",InsertDataAtCellA2!U233)</f>
        <v/>
      </c>
      <c r="U233" s="10" t="str">
        <f>IF(InsertDataAtCellA2!V233="","",InsertDataAtCellA2!V233)</f>
        <v/>
      </c>
      <c r="V233" s="10" t="str">
        <f>IF(InsertDataAtCellA2!W233="","",InsertDataAtCellA2!W233)</f>
        <v/>
      </c>
      <c r="W233" s="10" t="str">
        <f>IF(InsertDataAtCellA2!X233="","",InsertDataAtCellA2!X233)</f>
        <v/>
      </c>
      <c r="X233" s="10" t="str">
        <f>IF(InsertDataAtCellA2!Y233="","",InsertDataAtCellA2!Y233)</f>
        <v/>
      </c>
      <c r="Y233" s="10" t="str">
        <f>IF(InsertDataAtCellA2!Z233="","",InsertDataAtCellA2!Z233)</f>
        <v/>
      </c>
      <c r="Z233" s="10" t="str">
        <f>IF(InsertDataAtCellA2!AA233="","",InsertDataAtCellA2!AA233)</f>
        <v/>
      </c>
      <c r="AA233" s="10" t="str">
        <f>IF(InsertDataAtCellA2!AB233="","",InsertDataAtCellA2!AB233)</f>
        <v/>
      </c>
      <c r="AB233" s="10" t="str">
        <f>IF(InsertDataAtCellA2!AC233="","",InsertDataAtCellA2!AC233)</f>
        <v/>
      </c>
      <c r="AC233" s="10" t="str">
        <f>IF(InsertDataAtCellA2!AD233="","",InsertDataAtCellA2!AD233)</f>
        <v/>
      </c>
      <c r="AD233" s="10" t="str">
        <f>IF(InsertDataAtCellA2!AE233="","",InsertDataAtCellA2!AE233)</f>
        <v/>
      </c>
      <c r="AE233" s="10" t="str">
        <f>IF(InsertDataAtCellA2!AF233="","",InsertDataAtCellA2!AF233)</f>
        <v/>
      </c>
      <c r="AF233" s="10" t="str">
        <f>IF(InsertDataAtCellA2!AG233="","",InsertDataAtCellA2!AG233)</f>
        <v/>
      </c>
    </row>
    <row r="234" spans="1:32" x14ac:dyDescent="0.35">
      <c r="A234" s="33" t="str">
        <f>IF(InsertDataAtCellA2!A234="","",InsertDataAtCellA2!A234)</f>
        <v/>
      </c>
      <c r="B234" s="33" t="str">
        <f>IF(InsertDataAtCellA2!B234="","",InsertDataAtCellA2!B234)</f>
        <v/>
      </c>
      <c r="C234" s="33" t="str">
        <f>IF(InsertDataAtCellA2!C234="","",InsertDataAtCellA2!C234)</f>
        <v/>
      </c>
      <c r="D234" s="33" t="str">
        <f>IF(InsertDataAtCellA2!D234="","",InsertDataAtCellA2!D234)</f>
        <v/>
      </c>
      <c r="E234" s="33" t="str">
        <f>IF(InsertDataAtCellA2!E234="","",InsertDataAtCellA2!E234)</f>
        <v/>
      </c>
      <c r="F234" s="33" t="str">
        <f>IF(InsertDataAtCellA2!$W234="REAC",InsertDataAtCellA2!W234,(IF(InsertDataAtCellA2!$F234="REAC",InsertDataAtCellA2!F234,"")))</f>
        <v/>
      </c>
      <c r="G234" s="33" t="str">
        <f>IF(InsertDataAtCellA2!$W234="REAC",InsertDataAtCellA2!X234,(IF(InsertDataAtCellA2!$F234="REAC",InsertDataAtCellA2!G234,"")))</f>
        <v/>
      </c>
      <c r="H234" s="33" t="str">
        <f>IF(InsertDataAtCellA2!$W234="REAC",InsertDataAtCellA2!Y234,(IF(InsertDataAtCellA2!$F234="REAC",InsertDataAtCellA2!H234,"")))</f>
        <v/>
      </c>
      <c r="I234" s="33" t="str">
        <f>IF(InsertDataAtCellA2!$W234="REAC",InsertDataAtCellA2!Z234,(IF(InsertDataAtCellA2!$F234="REAC",InsertDataAtCellA2!I234,"")))</f>
        <v/>
      </c>
      <c r="J234" s="33" t="str">
        <f>IF(InsertDataAtCellA2!K234="","",InsertDataAtCellA2!K234)</f>
        <v/>
      </c>
      <c r="K234" s="33" t="str">
        <f>IF(InsertDataAtCellA2!L234="","",InsertDataAtCellA2!L234)</f>
        <v/>
      </c>
      <c r="L234" s="33" t="str">
        <f>IF(InsertDataAtCellA2!M234="","",InsertDataAtCellA2!M234)</f>
        <v/>
      </c>
      <c r="M234" s="33" t="str">
        <f>IF(InsertDataAtCellA2!N234="","",InsertDataAtCellA2!N234)</f>
        <v/>
      </c>
      <c r="N234" s="33" t="str">
        <f>IF(InsertDataAtCellA2!O234="","",InsertDataAtCellA2!O234)</f>
        <v/>
      </c>
      <c r="O234" s="33" t="str">
        <f>IF(InsertDataAtCellA2!P234="","",InsertDataAtCellA2!P234)</f>
        <v/>
      </c>
      <c r="P234" s="33" t="str">
        <f>IF(InsertDataAtCellA2!Q234="","",InsertDataAtCellA2!Q234)</f>
        <v/>
      </c>
      <c r="Q234" s="33" t="str">
        <f>IF(InsertDataAtCellA2!R234="","",InsertDataAtCellA2!R234)</f>
        <v/>
      </c>
      <c r="R234" s="33" t="str">
        <f>IF(InsertDataAtCellA2!S234="","",InsertDataAtCellA2!S234)</f>
        <v/>
      </c>
      <c r="S234" s="33" t="str">
        <f>IF(InsertDataAtCellA2!T234="","",InsertDataAtCellA2!T234)</f>
        <v/>
      </c>
      <c r="T234" s="33" t="str">
        <f>IF(InsertDataAtCellA2!U234="","",InsertDataAtCellA2!U234)</f>
        <v/>
      </c>
      <c r="U234" s="33" t="str">
        <f>IF(InsertDataAtCellA2!V234="","",InsertDataAtCellA2!V234)</f>
        <v/>
      </c>
      <c r="V234" s="33" t="str">
        <f>IF(InsertDataAtCellA2!W234="","",InsertDataAtCellA2!W234)</f>
        <v/>
      </c>
      <c r="W234" s="33" t="str">
        <f>IF(InsertDataAtCellA2!X234="","",InsertDataAtCellA2!X234)</f>
        <v/>
      </c>
      <c r="X234" s="33" t="str">
        <f>IF(InsertDataAtCellA2!Y234="","",InsertDataAtCellA2!Y234)</f>
        <v/>
      </c>
      <c r="Y234" s="33" t="str">
        <f>IF(InsertDataAtCellA2!Z234="","",InsertDataAtCellA2!Z234)</f>
        <v/>
      </c>
      <c r="Z234" s="33" t="str">
        <f>IF(InsertDataAtCellA2!AA234="","",InsertDataAtCellA2!AA234)</f>
        <v/>
      </c>
      <c r="AA234" s="33" t="str">
        <f>IF(InsertDataAtCellA2!AB234="","",InsertDataAtCellA2!AB234)</f>
        <v/>
      </c>
      <c r="AB234" s="33" t="str">
        <f>IF(InsertDataAtCellA2!AC234="","",InsertDataAtCellA2!AC234)</f>
        <v/>
      </c>
      <c r="AC234" s="33" t="str">
        <f>IF(InsertDataAtCellA2!AD234="","",InsertDataAtCellA2!AD234)</f>
        <v/>
      </c>
      <c r="AD234" s="33" t="str">
        <f>IF(InsertDataAtCellA2!AE234="","",InsertDataAtCellA2!AE234)</f>
        <v/>
      </c>
      <c r="AE234" s="33" t="str">
        <f>IF(InsertDataAtCellA2!AF234="","",InsertDataAtCellA2!AF234)</f>
        <v/>
      </c>
      <c r="AF234" s="33" t="str">
        <f>IF(InsertDataAtCellA2!AG234="","",InsertDataAtCellA2!AG234)</f>
        <v/>
      </c>
    </row>
    <row r="235" spans="1:32" x14ac:dyDescent="0.35">
      <c r="A235" s="10" t="str">
        <f>IF(InsertDataAtCellA2!A235="","",InsertDataAtCellA2!A235)</f>
        <v/>
      </c>
      <c r="B235" s="10" t="str">
        <f>IF(InsertDataAtCellA2!B235="","",InsertDataAtCellA2!B235)</f>
        <v/>
      </c>
      <c r="C235" s="10" t="str">
        <f>IF(InsertDataAtCellA2!C235="","",InsertDataAtCellA2!C235)</f>
        <v/>
      </c>
      <c r="D235" s="10" t="str">
        <f>IF(InsertDataAtCellA2!D235="","",InsertDataAtCellA2!D235)</f>
        <v/>
      </c>
      <c r="E235" s="10" t="str">
        <f>IF(InsertDataAtCellA2!E235="","",InsertDataAtCellA2!E235)</f>
        <v/>
      </c>
      <c r="F235" s="10" t="str">
        <f>IF(InsertDataAtCellA2!$W235="REAC",InsertDataAtCellA2!W235,(IF(InsertDataAtCellA2!$F235="REAC",InsertDataAtCellA2!F235,"")))</f>
        <v/>
      </c>
      <c r="G235" s="10" t="str">
        <f>IF(InsertDataAtCellA2!$W235="REAC",InsertDataAtCellA2!X235,(IF(InsertDataAtCellA2!$F235="REAC",InsertDataAtCellA2!G235,"")))</f>
        <v/>
      </c>
      <c r="H235" s="10" t="str">
        <f>IF(InsertDataAtCellA2!$W235="REAC",InsertDataAtCellA2!Y235,(IF(InsertDataAtCellA2!$F235="REAC",InsertDataAtCellA2!H235,"")))</f>
        <v/>
      </c>
      <c r="I235" s="10" t="str">
        <f>IF(InsertDataAtCellA2!$W235="REAC",InsertDataAtCellA2!Z235,(IF(InsertDataAtCellA2!$F235="REAC",InsertDataAtCellA2!I235,"")))</f>
        <v/>
      </c>
      <c r="J235" s="10" t="str">
        <f>IF(InsertDataAtCellA2!K235="","",InsertDataAtCellA2!K235)</f>
        <v/>
      </c>
      <c r="K235" s="10" t="str">
        <f>IF(InsertDataAtCellA2!L235="","",InsertDataAtCellA2!L235)</f>
        <v/>
      </c>
      <c r="L235" s="10" t="str">
        <f>IF(InsertDataAtCellA2!M235="","",InsertDataAtCellA2!M235)</f>
        <v/>
      </c>
      <c r="M235" s="10" t="str">
        <f>IF(InsertDataAtCellA2!N235="","",InsertDataAtCellA2!N235)</f>
        <v/>
      </c>
      <c r="N235" s="10" t="str">
        <f>IF(InsertDataAtCellA2!O235="","",InsertDataAtCellA2!O235)</f>
        <v/>
      </c>
      <c r="O235" s="10" t="str">
        <f>IF(InsertDataAtCellA2!P235="","",InsertDataAtCellA2!P235)</f>
        <v/>
      </c>
      <c r="P235" s="10" t="str">
        <f>IF(InsertDataAtCellA2!Q235="","",InsertDataAtCellA2!Q235)</f>
        <v/>
      </c>
      <c r="Q235" s="10" t="str">
        <f>IF(InsertDataAtCellA2!R235="","",InsertDataAtCellA2!R235)</f>
        <v/>
      </c>
      <c r="R235" s="10" t="str">
        <f>IF(InsertDataAtCellA2!S235="","",InsertDataAtCellA2!S235)</f>
        <v/>
      </c>
      <c r="S235" s="10" t="str">
        <f>IF(InsertDataAtCellA2!T235="","",InsertDataAtCellA2!T235)</f>
        <v/>
      </c>
      <c r="T235" s="10" t="str">
        <f>IF(InsertDataAtCellA2!U235="","",InsertDataAtCellA2!U235)</f>
        <v/>
      </c>
      <c r="U235" s="10" t="str">
        <f>IF(InsertDataAtCellA2!V235="","",InsertDataAtCellA2!V235)</f>
        <v/>
      </c>
      <c r="V235" s="10" t="str">
        <f>IF(InsertDataAtCellA2!W235="","",InsertDataAtCellA2!W235)</f>
        <v/>
      </c>
      <c r="W235" s="10" t="str">
        <f>IF(InsertDataAtCellA2!X235="","",InsertDataAtCellA2!X235)</f>
        <v/>
      </c>
      <c r="X235" s="10" t="str">
        <f>IF(InsertDataAtCellA2!Y235="","",InsertDataAtCellA2!Y235)</f>
        <v/>
      </c>
      <c r="Y235" s="10" t="str">
        <f>IF(InsertDataAtCellA2!Z235="","",InsertDataAtCellA2!Z235)</f>
        <v/>
      </c>
      <c r="Z235" s="10" t="str">
        <f>IF(InsertDataAtCellA2!AA235="","",InsertDataAtCellA2!AA235)</f>
        <v/>
      </c>
      <c r="AA235" s="10" t="str">
        <f>IF(InsertDataAtCellA2!AB235="","",InsertDataAtCellA2!AB235)</f>
        <v/>
      </c>
      <c r="AB235" s="10" t="str">
        <f>IF(InsertDataAtCellA2!AC235="","",InsertDataAtCellA2!AC235)</f>
        <v/>
      </c>
      <c r="AC235" s="10" t="str">
        <f>IF(InsertDataAtCellA2!AD235="","",InsertDataAtCellA2!AD235)</f>
        <v/>
      </c>
      <c r="AD235" s="10" t="str">
        <f>IF(InsertDataAtCellA2!AE235="","",InsertDataAtCellA2!AE235)</f>
        <v/>
      </c>
      <c r="AE235" s="10" t="str">
        <f>IF(InsertDataAtCellA2!AF235="","",InsertDataAtCellA2!AF235)</f>
        <v/>
      </c>
      <c r="AF235" s="10" t="str">
        <f>IF(InsertDataAtCellA2!AG235="","",InsertDataAtCellA2!AG235)</f>
        <v/>
      </c>
    </row>
    <row r="236" spans="1:32" x14ac:dyDescent="0.35">
      <c r="A236" s="33" t="str">
        <f>IF(InsertDataAtCellA2!A236="","",InsertDataAtCellA2!A236)</f>
        <v/>
      </c>
      <c r="B236" s="33" t="str">
        <f>IF(InsertDataAtCellA2!B236="","",InsertDataAtCellA2!B236)</f>
        <v/>
      </c>
      <c r="C236" s="33" t="str">
        <f>IF(InsertDataAtCellA2!C236="","",InsertDataAtCellA2!C236)</f>
        <v/>
      </c>
      <c r="D236" s="33" t="str">
        <f>IF(InsertDataAtCellA2!D236="","",InsertDataAtCellA2!D236)</f>
        <v/>
      </c>
      <c r="E236" s="33" t="str">
        <f>IF(InsertDataAtCellA2!E236="","",InsertDataAtCellA2!E236)</f>
        <v/>
      </c>
      <c r="F236" s="33" t="str">
        <f>IF(InsertDataAtCellA2!$W236="REAC",InsertDataAtCellA2!W236,(IF(InsertDataAtCellA2!$F236="REAC",InsertDataAtCellA2!F236,"")))</f>
        <v/>
      </c>
      <c r="G236" s="33" t="str">
        <f>IF(InsertDataAtCellA2!$W236="REAC",InsertDataAtCellA2!X236,(IF(InsertDataAtCellA2!$F236="REAC",InsertDataAtCellA2!G236,"")))</f>
        <v/>
      </c>
      <c r="H236" s="33" t="str">
        <f>IF(InsertDataAtCellA2!$W236="REAC",InsertDataAtCellA2!Y236,(IF(InsertDataAtCellA2!$F236="REAC",InsertDataAtCellA2!H236,"")))</f>
        <v/>
      </c>
      <c r="I236" s="33" t="str">
        <f>IF(InsertDataAtCellA2!$W236="REAC",InsertDataAtCellA2!Z236,(IF(InsertDataAtCellA2!$F236="REAC",InsertDataAtCellA2!I236,"")))</f>
        <v/>
      </c>
      <c r="J236" s="33" t="str">
        <f>IF(InsertDataAtCellA2!K236="","",InsertDataAtCellA2!K236)</f>
        <v/>
      </c>
      <c r="K236" s="33" t="str">
        <f>IF(InsertDataAtCellA2!L236="","",InsertDataAtCellA2!L236)</f>
        <v/>
      </c>
      <c r="L236" s="33" t="str">
        <f>IF(InsertDataAtCellA2!M236="","",InsertDataAtCellA2!M236)</f>
        <v/>
      </c>
      <c r="M236" s="33" t="str">
        <f>IF(InsertDataAtCellA2!N236="","",InsertDataAtCellA2!N236)</f>
        <v/>
      </c>
      <c r="N236" s="33" t="str">
        <f>IF(InsertDataAtCellA2!O236="","",InsertDataAtCellA2!O236)</f>
        <v/>
      </c>
      <c r="O236" s="33" t="str">
        <f>IF(InsertDataAtCellA2!P236="","",InsertDataAtCellA2!P236)</f>
        <v/>
      </c>
      <c r="P236" s="33" t="str">
        <f>IF(InsertDataAtCellA2!Q236="","",InsertDataAtCellA2!Q236)</f>
        <v/>
      </c>
      <c r="Q236" s="33" t="str">
        <f>IF(InsertDataAtCellA2!R236="","",InsertDataAtCellA2!R236)</f>
        <v/>
      </c>
      <c r="R236" s="33" t="str">
        <f>IF(InsertDataAtCellA2!S236="","",InsertDataAtCellA2!S236)</f>
        <v/>
      </c>
      <c r="S236" s="33" t="str">
        <f>IF(InsertDataAtCellA2!T236="","",InsertDataAtCellA2!T236)</f>
        <v/>
      </c>
      <c r="T236" s="33" t="str">
        <f>IF(InsertDataAtCellA2!U236="","",InsertDataAtCellA2!U236)</f>
        <v/>
      </c>
      <c r="U236" s="33" t="str">
        <f>IF(InsertDataAtCellA2!V236="","",InsertDataAtCellA2!V236)</f>
        <v/>
      </c>
      <c r="V236" s="33" t="str">
        <f>IF(InsertDataAtCellA2!W236="","",InsertDataAtCellA2!W236)</f>
        <v/>
      </c>
      <c r="W236" s="33" t="str">
        <f>IF(InsertDataAtCellA2!X236="","",InsertDataAtCellA2!X236)</f>
        <v/>
      </c>
      <c r="X236" s="33" t="str">
        <f>IF(InsertDataAtCellA2!Y236="","",InsertDataAtCellA2!Y236)</f>
        <v/>
      </c>
      <c r="Y236" s="33" t="str">
        <f>IF(InsertDataAtCellA2!Z236="","",InsertDataAtCellA2!Z236)</f>
        <v/>
      </c>
      <c r="Z236" s="33" t="str">
        <f>IF(InsertDataAtCellA2!AA236="","",InsertDataAtCellA2!AA236)</f>
        <v/>
      </c>
      <c r="AA236" s="33" t="str">
        <f>IF(InsertDataAtCellA2!AB236="","",InsertDataAtCellA2!AB236)</f>
        <v/>
      </c>
      <c r="AB236" s="33" t="str">
        <f>IF(InsertDataAtCellA2!AC236="","",InsertDataAtCellA2!AC236)</f>
        <v/>
      </c>
      <c r="AC236" s="33" t="str">
        <f>IF(InsertDataAtCellA2!AD236="","",InsertDataAtCellA2!AD236)</f>
        <v/>
      </c>
      <c r="AD236" s="33" t="str">
        <f>IF(InsertDataAtCellA2!AE236="","",InsertDataAtCellA2!AE236)</f>
        <v/>
      </c>
      <c r="AE236" s="33" t="str">
        <f>IF(InsertDataAtCellA2!AF236="","",InsertDataAtCellA2!AF236)</f>
        <v/>
      </c>
      <c r="AF236" s="33" t="str">
        <f>IF(InsertDataAtCellA2!AG236="","",InsertDataAtCellA2!AG236)</f>
        <v/>
      </c>
    </row>
    <row r="237" spans="1:32" x14ac:dyDescent="0.35">
      <c r="A237" s="10" t="str">
        <f>IF(InsertDataAtCellA2!A237="","",InsertDataAtCellA2!A237)</f>
        <v/>
      </c>
      <c r="B237" s="10" t="str">
        <f>IF(InsertDataAtCellA2!B237="","",InsertDataAtCellA2!B237)</f>
        <v/>
      </c>
      <c r="C237" s="10" t="str">
        <f>IF(InsertDataAtCellA2!C237="","",InsertDataAtCellA2!C237)</f>
        <v/>
      </c>
      <c r="D237" s="10" t="str">
        <f>IF(InsertDataAtCellA2!D237="","",InsertDataAtCellA2!D237)</f>
        <v/>
      </c>
      <c r="E237" s="10" t="str">
        <f>IF(InsertDataAtCellA2!E237="","",InsertDataAtCellA2!E237)</f>
        <v/>
      </c>
      <c r="F237" s="10" t="str">
        <f>IF(InsertDataAtCellA2!$W237="REAC",InsertDataAtCellA2!W237,(IF(InsertDataAtCellA2!$F237="REAC",InsertDataAtCellA2!F237,"")))</f>
        <v/>
      </c>
      <c r="G237" s="10" t="str">
        <f>IF(InsertDataAtCellA2!$W237="REAC",InsertDataAtCellA2!X237,(IF(InsertDataAtCellA2!$F237="REAC",InsertDataAtCellA2!G237,"")))</f>
        <v/>
      </c>
      <c r="H237" s="10" t="str">
        <f>IF(InsertDataAtCellA2!$W237="REAC",InsertDataAtCellA2!Y237,(IF(InsertDataAtCellA2!$F237="REAC",InsertDataAtCellA2!H237,"")))</f>
        <v/>
      </c>
      <c r="I237" s="10" t="str">
        <f>IF(InsertDataAtCellA2!$W237="REAC",InsertDataAtCellA2!Z237,(IF(InsertDataAtCellA2!$F237="REAC",InsertDataAtCellA2!I237,"")))</f>
        <v/>
      </c>
      <c r="J237" s="10" t="str">
        <f>IF(InsertDataAtCellA2!K237="","",InsertDataAtCellA2!K237)</f>
        <v/>
      </c>
      <c r="K237" s="10" t="str">
        <f>IF(InsertDataAtCellA2!L237="","",InsertDataAtCellA2!L237)</f>
        <v/>
      </c>
      <c r="L237" s="10" t="str">
        <f>IF(InsertDataAtCellA2!M237="","",InsertDataAtCellA2!M237)</f>
        <v/>
      </c>
      <c r="M237" s="10" t="str">
        <f>IF(InsertDataAtCellA2!N237="","",InsertDataAtCellA2!N237)</f>
        <v/>
      </c>
      <c r="N237" s="10" t="str">
        <f>IF(InsertDataAtCellA2!O237="","",InsertDataAtCellA2!O237)</f>
        <v/>
      </c>
      <c r="O237" s="10" t="str">
        <f>IF(InsertDataAtCellA2!P237="","",InsertDataAtCellA2!P237)</f>
        <v/>
      </c>
      <c r="P237" s="10" t="str">
        <f>IF(InsertDataAtCellA2!Q237="","",InsertDataAtCellA2!Q237)</f>
        <v/>
      </c>
      <c r="Q237" s="10" t="str">
        <f>IF(InsertDataAtCellA2!R237="","",InsertDataAtCellA2!R237)</f>
        <v/>
      </c>
      <c r="R237" s="10" t="str">
        <f>IF(InsertDataAtCellA2!S237="","",InsertDataAtCellA2!S237)</f>
        <v/>
      </c>
      <c r="S237" s="10" t="str">
        <f>IF(InsertDataAtCellA2!T237="","",InsertDataAtCellA2!T237)</f>
        <v/>
      </c>
      <c r="T237" s="10" t="str">
        <f>IF(InsertDataAtCellA2!U237="","",InsertDataAtCellA2!U237)</f>
        <v/>
      </c>
      <c r="U237" s="10" t="str">
        <f>IF(InsertDataAtCellA2!V237="","",InsertDataAtCellA2!V237)</f>
        <v/>
      </c>
      <c r="V237" s="10" t="str">
        <f>IF(InsertDataAtCellA2!W237="","",InsertDataAtCellA2!W237)</f>
        <v/>
      </c>
      <c r="W237" s="10" t="str">
        <f>IF(InsertDataAtCellA2!X237="","",InsertDataAtCellA2!X237)</f>
        <v/>
      </c>
      <c r="X237" s="10" t="str">
        <f>IF(InsertDataAtCellA2!Y237="","",InsertDataAtCellA2!Y237)</f>
        <v/>
      </c>
      <c r="Y237" s="10" t="str">
        <f>IF(InsertDataAtCellA2!Z237="","",InsertDataAtCellA2!Z237)</f>
        <v/>
      </c>
      <c r="Z237" s="10" t="str">
        <f>IF(InsertDataAtCellA2!AA237="","",InsertDataAtCellA2!AA237)</f>
        <v/>
      </c>
      <c r="AA237" s="10" t="str">
        <f>IF(InsertDataAtCellA2!AB237="","",InsertDataAtCellA2!AB237)</f>
        <v/>
      </c>
      <c r="AB237" s="10" t="str">
        <f>IF(InsertDataAtCellA2!AC237="","",InsertDataAtCellA2!AC237)</f>
        <v/>
      </c>
      <c r="AC237" s="10" t="str">
        <f>IF(InsertDataAtCellA2!AD237="","",InsertDataAtCellA2!AD237)</f>
        <v/>
      </c>
      <c r="AD237" s="10" t="str">
        <f>IF(InsertDataAtCellA2!AE237="","",InsertDataAtCellA2!AE237)</f>
        <v/>
      </c>
      <c r="AE237" s="10" t="str">
        <f>IF(InsertDataAtCellA2!AF237="","",InsertDataAtCellA2!AF237)</f>
        <v/>
      </c>
      <c r="AF237" s="10" t="str">
        <f>IF(InsertDataAtCellA2!AG237="","",InsertDataAtCellA2!AG237)</f>
        <v/>
      </c>
    </row>
    <row r="238" spans="1:32" x14ac:dyDescent="0.35">
      <c r="A238" s="33" t="str">
        <f>IF(InsertDataAtCellA2!A238="","",InsertDataAtCellA2!A238)</f>
        <v/>
      </c>
      <c r="B238" s="33" t="str">
        <f>IF(InsertDataAtCellA2!B238="","",InsertDataAtCellA2!B238)</f>
        <v/>
      </c>
      <c r="C238" s="33" t="str">
        <f>IF(InsertDataAtCellA2!C238="","",InsertDataAtCellA2!C238)</f>
        <v/>
      </c>
      <c r="D238" s="33" t="str">
        <f>IF(InsertDataAtCellA2!D238="","",InsertDataAtCellA2!D238)</f>
        <v/>
      </c>
      <c r="E238" s="33" t="str">
        <f>IF(InsertDataAtCellA2!E238="","",InsertDataAtCellA2!E238)</f>
        <v/>
      </c>
      <c r="F238" s="33" t="str">
        <f>IF(InsertDataAtCellA2!$W238="REAC",InsertDataAtCellA2!W238,(IF(InsertDataAtCellA2!$F238="REAC",InsertDataAtCellA2!F238,"")))</f>
        <v/>
      </c>
      <c r="G238" s="33" t="str">
        <f>IF(InsertDataAtCellA2!$W238="REAC",InsertDataAtCellA2!X238,(IF(InsertDataAtCellA2!$F238="REAC",InsertDataAtCellA2!G238,"")))</f>
        <v/>
      </c>
      <c r="H238" s="33" t="str">
        <f>IF(InsertDataAtCellA2!$W238="REAC",InsertDataAtCellA2!Y238,(IF(InsertDataAtCellA2!$F238="REAC",InsertDataAtCellA2!H238,"")))</f>
        <v/>
      </c>
      <c r="I238" s="33" t="str">
        <f>IF(InsertDataAtCellA2!$W238="REAC",InsertDataAtCellA2!Z238,(IF(InsertDataAtCellA2!$F238="REAC",InsertDataAtCellA2!I238,"")))</f>
        <v/>
      </c>
      <c r="J238" s="33" t="str">
        <f>IF(InsertDataAtCellA2!K238="","",InsertDataAtCellA2!K238)</f>
        <v/>
      </c>
      <c r="K238" s="33" t="str">
        <f>IF(InsertDataAtCellA2!L238="","",InsertDataAtCellA2!L238)</f>
        <v/>
      </c>
      <c r="L238" s="33" t="str">
        <f>IF(InsertDataAtCellA2!M238="","",InsertDataAtCellA2!M238)</f>
        <v/>
      </c>
      <c r="M238" s="33" t="str">
        <f>IF(InsertDataAtCellA2!N238="","",InsertDataAtCellA2!N238)</f>
        <v/>
      </c>
      <c r="N238" s="33" t="str">
        <f>IF(InsertDataAtCellA2!O238="","",InsertDataAtCellA2!O238)</f>
        <v/>
      </c>
      <c r="O238" s="33" t="str">
        <f>IF(InsertDataAtCellA2!P238="","",InsertDataAtCellA2!P238)</f>
        <v/>
      </c>
      <c r="P238" s="33" t="str">
        <f>IF(InsertDataAtCellA2!Q238="","",InsertDataAtCellA2!Q238)</f>
        <v/>
      </c>
      <c r="Q238" s="33" t="str">
        <f>IF(InsertDataAtCellA2!R238="","",InsertDataAtCellA2!R238)</f>
        <v/>
      </c>
      <c r="R238" s="33" t="str">
        <f>IF(InsertDataAtCellA2!S238="","",InsertDataAtCellA2!S238)</f>
        <v/>
      </c>
      <c r="S238" s="33" t="str">
        <f>IF(InsertDataAtCellA2!T238="","",InsertDataAtCellA2!T238)</f>
        <v/>
      </c>
      <c r="T238" s="33" t="str">
        <f>IF(InsertDataAtCellA2!U238="","",InsertDataAtCellA2!U238)</f>
        <v/>
      </c>
      <c r="U238" s="33" t="str">
        <f>IF(InsertDataAtCellA2!V238="","",InsertDataAtCellA2!V238)</f>
        <v/>
      </c>
      <c r="V238" s="33" t="str">
        <f>IF(InsertDataAtCellA2!W238="","",InsertDataAtCellA2!W238)</f>
        <v/>
      </c>
      <c r="W238" s="33" t="str">
        <f>IF(InsertDataAtCellA2!X238="","",InsertDataAtCellA2!X238)</f>
        <v/>
      </c>
      <c r="X238" s="33" t="str">
        <f>IF(InsertDataAtCellA2!Y238="","",InsertDataAtCellA2!Y238)</f>
        <v/>
      </c>
      <c r="Y238" s="33" t="str">
        <f>IF(InsertDataAtCellA2!Z238="","",InsertDataAtCellA2!Z238)</f>
        <v/>
      </c>
      <c r="Z238" s="33" t="str">
        <f>IF(InsertDataAtCellA2!AA238="","",InsertDataAtCellA2!AA238)</f>
        <v/>
      </c>
      <c r="AA238" s="33" t="str">
        <f>IF(InsertDataAtCellA2!AB238="","",InsertDataAtCellA2!AB238)</f>
        <v/>
      </c>
      <c r="AB238" s="33" t="str">
        <f>IF(InsertDataAtCellA2!AC238="","",InsertDataAtCellA2!AC238)</f>
        <v/>
      </c>
      <c r="AC238" s="33" t="str">
        <f>IF(InsertDataAtCellA2!AD238="","",InsertDataAtCellA2!AD238)</f>
        <v/>
      </c>
      <c r="AD238" s="33" t="str">
        <f>IF(InsertDataAtCellA2!AE238="","",InsertDataAtCellA2!AE238)</f>
        <v/>
      </c>
      <c r="AE238" s="33" t="str">
        <f>IF(InsertDataAtCellA2!AF238="","",InsertDataAtCellA2!AF238)</f>
        <v/>
      </c>
      <c r="AF238" s="33" t="str">
        <f>IF(InsertDataAtCellA2!AG238="","",InsertDataAtCellA2!AG238)</f>
        <v/>
      </c>
    </row>
    <row r="239" spans="1:32" x14ac:dyDescent="0.35">
      <c r="A239" s="10" t="str">
        <f>IF(InsertDataAtCellA2!A239="","",InsertDataAtCellA2!A239)</f>
        <v/>
      </c>
      <c r="B239" s="10" t="str">
        <f>IF(InsertDataAtCellA2!B239="","",InsertDataAtCellA2!B239)</f>
        <v/>
      </c>
      <c r="C239" s="10" t="str">
        <f>IF(InsertDataAtCellA2!C239="","",InsertDataAtCellA2!C239)</f>
        <v/>
      </c>
      <c r="D239" s="10" t="str">
        <f>IF(InsertDataAtCellA2!D239="","",InsertDataAtCellA2!D239)</f>
        <v/>
      </c>
      <c r="E239" s="10" t="str">
        <f>IF(InsertDataAtCellA2!E239="","",InsertDataAtCellA2!E239)</f>
        <v/>
      </c>
      <c r="F239" s="10" t="str">
        <f>IF(InsertDataAtCellA2!$W239="REAC",InsertDataAtCellA2!W239,(IF(InsertDataAtCellA2!$F239="REAC",InsertDataAtCellA2!F239,"")))</f>
        <v/>
      </c>
      <c r="G239" s="10" t="str">
        <f>IF(InsertDataAtCellA2!$W239="REAC",InsertDataAtCellA2!X239,(IF(InsertDataAtCellA2!$F239="REAC",InsertDataAtCellA2!G239,"")))</f>
        <v/>
      </c>
      <c r="H239" s="10" t="str">
        <f>IF(InsertDataAtCellA2!$W239="REAC",InsertDataAtCellA2!Y239,(IF(InsertDataAtCellA2!$F239="REAC",InsertDataAtCellA2!H239,"")))</f>
        <v/>
      </c>
      <c r="I239" s="10" t="str">
        <f>IF(InsertDataAtCellA2!$W239="REAC",InsertDataAtCellA2!Z239,(IF(InsertDataAtCellA2!$F239="REAC",InsertDataAtCellA2!I239,"")))</f>
        <v/>
      </c>
      <c r="J239" s="10" t="str">
        <f>IF(InsertDataAtCellA2!K239="","",InsertDataAtCellA2!K239)</f>
        <v/>
      </c>
      <c r="K239" s="10" t="str">
        <f>IF(InsertDataAtCellA2!L239="","",InsertDataAtCellA2!L239)</f>
        <v/>
      </c>
      <c r="L239" s="10" t="str">
        <f>IF(InsertDataAtCellA2!M239="","",InsertDataAtCellA2!M239)</f>
        <v/>
      </c>
      <c r="M239" s="10" t="str">
        <f>IF(InsertDataAtCellA2!N239="","",InsertDataAtCellA2!N239)</f>
        <v/>
      </c>
      <c r="N239" s="10" t="str">
        <f>IF(InsertDataAtCellA2!O239="","",InsertDataAtCellA2!O239)</f>
        <v/>
      </c>
      <c r="O239" s="10" t="str">
        <f>IF(InsertDataAtCellA2!P239="","",InsertDataAtCellA2!P239)</f>
        <v/>
      </c>
      <c r="P239" s="10" t="str">
        <f>IF(InsertDataAtCellA2!Q239="","",InsertDataAtCellA2!Q239)</f>
        <v/>
      </c>
      <c r="Q239" s="10" t="str">
        <f>IF(InsertDataAtCellA2!R239="","",InsertDataAtCellA2!R239)</f>
        <v/>
      </c>
      <c r="R239" s="10" t="str">
        <f>IF(InsertDataAtCellA2!S239="","",InsertDataAtCellA2!S239)</f>
        <v/>
      </c>
      <c r="S239" s="10" t="str">
        <f>IF(InsertDataAtCellA2!T239="","",InsertDataAtCellA2!T239)</f>
        <v/>
      </c>
      <c r="T239" s="10" t="str">
        <f>IF(InsertDataAtCellA2!U239="","",InsertDataAtCellA2!U239)</f>
        <v/>
      </c>
      <c r="U239" s="10" t="str">
        <f>IF(InsertDataAtCellA2!V239="","",InsertDataAtCellA2!V239)</f>
        <v/>
      </c>
      <c r="V239" s="10" t="str">
        <f>IF(InsertDataAtCellA2!W239="","",InsertDataAtCellA2!W239)</f>
        <v/>
      </c>
      <c r="W239" s="10" t="str">
        <f>IF(InsertDataAtCellA2!X239="","",InsertDataAtCellA2!X239)</f>
        <v/>
      </c>
      <c r="X239" s="10" t="str">
        <f>IF(InsertDataAtCellA2!Y239="","",InsertDataAtCellA2!Y239)</f>
        <v/>
      </c>
      <c r="Y239" s="10" t="str">
        <f>IF(InsertDataAtCellA2!Z239="","",InsertDataAtCellA2!Z239)</f>
        <v/>
      </c>
      <c r="Z239" s="10" t="str">
        <f>IF(InsertDataAtCellA2!AA239="","",InsertDataAtCellA2!AA239)</f>
        <v/>
      </c>
      <c r="AA239" s="10" t="str">
        <f>IF(InsertDataAtCellA2!AB239="","",InsertDataAtCellA2!AB239)</f>
        <v/>
      </c>
      <c r="AB239" s="10" t="str">
        <f>IF(InsertDataAtCellA2!AC239="","",InsertDataAtCellA2!AC239)</f>
        <v/>
      </c>
      <c r="AC239" s="10" t="str">
        <f>IF(InsertDataAtCellA2!AD239="","",InsertDataAtCellA2!AD239)</f>
        <v/>
      </c>
      <c r="AD239" s="10" t="str">
        <f>IF(InsertDataAtCellA2!AE239="","",InsertDataAtCellA2!AE239)</f>
        <v/>
      </c>
      <c r="AE239" s="10" t="str">
        <f>IF(InsertDataAtCellA2!AF239="","",InsertDataAtCellA2!AF239)</f>
        <v/>
      </c>
      <c r="AF239" s="10" t="str">
        <f>IF(InsertDataAtCellA2!AG239="","",InsertDataAtCellA2!AG239)</f>
        <v/>
      </c>
    </row>
    <row r="240" spans="1:32" x14ac:dyDescent="0.35">
      <c r="A240" s="33" t="str">
        <f>IF(InsertDataAtCellA2!A240="","",InsertDataAtCellA2!A240)</f>
        <v/>
      </c>
      <c r="B240" s="33" t="str">
        <f>IF(InsertDataAtCellA2!B240="","",InsertDataAtCellA2!B240)</f>
        <v/>
      </c>
      <c r="C240" s="33" t="str">
        <f>IF(InsertDataAtCellA2!C240="","",InsertDataAtCellA2!C240)</f>
        <v/>
      </c>
      <c r="D240" s="33" t="str">
        <f>IF(InsertDataAtCellA2!D240="","",InsertDataAtCellA2!D240)</f>
        <v/>
      </c>
      <c r="E240" s="33" t="str">
        <f>IF(InsertDataAtCellA2!E240="","",InsertDataAtCellA2!E240)</f>
        <v/>
      </c>
      <c r="F240" s="33" t="str">
        <f>IF(InsertDataAtCellA2!$W240="REAC",InsertDataAtCellA2!W240,(IF(InsertDataAtCellA2!$F240="REAC",InsertDataAtCellA2!F240,"")))</f>
        <v/>
      </c>
      <c r="G240" s="33" t="str">
        <f>IF(InsertDataAtCellA2!$W240="REAC",InsertDataAtCellA2!X240,(IF(InsertDataAtCellA2!$F240="REAC",InsertDataAtCellA2!G240,"")))</f>
        <v/>
      </c>
      <c r="H240" s="33" t="str">
        <f>IF(InsertDataAtCellA2!$W240="REAC",InsertDataAtCellA2!Y240,(IF(InsertDataAtCellA2!$F240="REAC",InsertDataAtCellA2!H240,"")))</f>
        <v/>
      </c>
      <c r="I240" s="33" t="str">
        <f>IF(InsertDataAtCellA2!$W240="REAC",InsertDataAtCellA2!Z240,(IF(InsertDataAtCellA2!$F240="REAC",InsertDataAtCellA2!I240,"")))</f>
        <v/>
      </c>
      <c r="J240" s="33" t="str">
        <f>IF(InsertDataAtCellA2!K240="","",InsertDataAtCellA2!K240)</f>
        <v/>
      </c>
      <c r="K240" s="33" t="str">
        <f>IF(InsertDataAtCellA2!L240="","",InsertDataAtCellA2!L240)</f>
        <v/>
      </c>
      <c r="L240" s="33" t="str">
        <f>IF(InsertDataAtCellA2!M240="","",InsertDataAtCellA2!M240)</f>
        <v/>
      </c>
      <c r="M240" s="33" t="str">
        <f>IF(InsertDataAtCellA2!N240="","",InsertDataAtCellA2!N240)</f>
        <v/>
      </c>
      <c r="N240" s="33" t="str">
        <f>IF(InsertDataAtCellA2!O240="","",InsertDataAtCellA2!O240)</f>
        <v/>
      </c>
      <c r="O240" s="33" t="str">
        <f>IF(InsertDataAtCellA2!P240="","",InsertDataAtCellA2!P240)</f>
        <v/>
      </c>
      <c r="P240" s="33" t="str">
        <f>IF(InsertDataAtCellA2!Q240="","",InsertDataAtCellA2!Q240)</f>
        <v/>
      </c>
      <c r="Q240" s="33" t="str">
        <f>IF(InsertDataAtCellA2!R240="","",InsertDataAtCellA2!R240)</f>
        <v/>
      </c>
      <c r="R240" s="33" t="str">
        <f>IF(InsertDataAtCellA2!S240="","",InsertDataAtCellA2!S240)</f>
        <v/>
      </c>
      <c r="S240" s="33" t="str">
        <f>IF(InsertDataAtCellA2!T240="","",InsertDataAtCellA2!T240)</f>
        <v/>
      </c>
      <c r="T240" s="33" t="str">
        <f>IF(InsertDataAtCellA2!U240="","",InsertDataAtCellA2!U240)</f>
        <v/>
      </c>
      <c r="U240" s="33" t="str">
        <f>IF(InsertDataAtCellA2!V240="","",InsertDataAtCellA2!V240)</f>
        <v/>
      </c>
      <c r="V240" s="33" t="str">
        <f>IF(InsertDataAtCellA2!W240="","",InsertDataAtCellA2!W240)</f>
        <v/>
      </c>
      <c r="W240" s="33" t="str">
        <f>IF(InsertDataAtCellA2!X240="","",InsertDataAtCellA2!X240)</f>
        <v/>
      </c>
      <c r="X240" s="33" t="str">
        <f>IF(InsertDataAtCellA2!Y240="","",InsertDataAtCellA2!Y240)</f>
        <v/>
      </c>
      <c r="Y240" s="33" t="str">
        <f>IF(InsertDataAtCellA2!Z240="","",InsertDataAtCellA2!Z240)</f>
        <v/>
      </c>
      <c r="Z240" s="33" t="str">
        <f>IF(InsertDataAtCellA2!AA240="","",InsertDataAtCellA2!AA240)</f>
        <v/>
      </c>
      <c r="AA240" s="33" t="str">
        <f>IF(InsertDataAtCellA2!AB240="","",InsertDataAtCellA2!AB240)</f>
        <v/>
      </c>
      <c r="AB240" s="33" t="str">
        <f>IF(InsertDataAtCellA2!AC240="","",InsertDataAtCellA2!AC240)</f>
        <v/>
      </c>
      <c r="AC240" s="33" t="str">
        <f>IF(InsertDataAtCellA2!AD240="","",InsertDataAtCellA2!AD240)</f>
        <v/>
      </c>
      <c r="AD240" s="33" t="str">
        <f>IF(InsertDataAtCellA2!AE240="","",InsertDataAtCellA2!AE240)</f>
        <v/>
      </c>
      <c r="AE240" s="33" t="str">
        <f>IF(InsertDataAtCellA2!AF240="","",InsertDataAtCellA2!AF240)</f>
        <v/>
      </c>
      <c r="AF240" s="33" t="str">
        <f>IF(InsertDataAtCellA2!AG240="","",InsertDataAtCellA2!AG240)</f>
        <v/>
      </c>
    </row>
    <row r="241" spans="1:32" x14ac:dyDescent="0.35">
      <c r="A241" s="10" t="str">
        <f>IF(InsertDataAtCellA2!A241="","",InsertDataAtCellA2!A241)</f>
        <v/>
      </c>
      <c r="B241" s="10" t="str">
        <f>IF(InsertDataAtCellA2!B241="","",InsertDataAtCellA2!B241)</f>
        <v/>
      </c>
      <c r="C241" s="10" t="str">
        <f>IF(InsertDataAtCellA2!C241="","",InsertDataAtCellA2!C241)</f>
        <v/>
      </c>
      <c r="D241" s="10" t="str">
        <f>IF(InsertDataAtCellA2!D241="","",InsertDataAtCellA2!D241)</f>
        <v/>
      </c>
      <c r="E241" s="10" t="str">
        <f>IF(InsertDataAtCellA2!E241="","",InsertDataAtCellA2!E241)</f>
        <v/>
      </c>
      <c r="F241" s="10" t="str">
        <f>IF(InsertDataAtCellA2!$W241="REAC",InsertDataAtCellA2!W241,(IF(InsertDataAtCellA2!$F241="REAC",InsertDataAtCellA2!F241,"")))</f>
        <v/>
      </c>
      <c r="G241" s="10" t="str">
        <f>IF(InsertDataAtCellA2!$W241="REAC",InsertDataAtCellA2!X241,(IF(InsertDataAtCellA2!$F241="REAC",InsertDataAtCellA2!G241,"")))</f>
        <v/>
      </c>
      <c r="H241" s="10" t="str">
        <f>IF(InsertDataAtCellA2!$W241="REAC",InsertDataAtCellA2!Y241,(IF(InsertDataAtCellA2!$F241="REAC",InsertDataAtCellA2!H241,"")))</f>
        <v/>
      </c>
      <c r="I241" s="10" t="str">
        <f>IF(InsertDataAtCellA2!$W241="REAC",InsertDataAtCellA2!Z241,(IF(InsertDataAtCellA2!$F241="REAC",InsertDataAtCellA2!I241,"")))</f>
        <v/>
      </c>
      <c r="J241" s="10" t="str">
        <f>IF(InsertDataAtCellA2!K241="","",InsertDataAtCellA2!K241)</f>
        <v/>
      </c>
      <c r="K241" s="10" t="str">
        <f>IF(InsertDataAtCellA2!L241="","",InsertDataAtCellA2!L241)</f>
        <v/>
      </c>
      <c r="L241" s="10" t="str">
        <f>IF(InsertDataAtCellA2!M241="","",InsertDataAtCellA2!M241)</f>
        <v/>
      </c>
      <c r="M241" s="10" t="str">
        <f>IF(InsertDataAtCellA2!N241="","",InsertDataAtCellA2!N241)</f>
        <v/>
      </c>
      <c r="N241" s="10" t="str">
        <f>IF(InsertDataAtCellA2!O241="","",InsertDataAtCellA2!O241)</f>
        <v/>
      </c>
      <c r="O241" s="10" t="str">
        <f>IF(InsertDataAtCellA2!P241="","",InsertDataAtCellA2!P241)</f>
        <v/>
      </c>
      <c r="P241" s="10" t="str">
        <f>IF(InsertDataAtCellA2!Q241="","",InsertDataAtCellA2!Q241)</f>
        <v/>
      </c>
      <c r="Q241" s="10" t="str">
        <f>IF(InsertDataAtCellA2!R241="","",InsertDataAtCellA2!R241)</f>
        <v/>
      </c>
      <c r="R241" s="10" t="str">
        <f>IF(InsertDataAtCellA2!S241="","",InsertDataAtCellA2!S241)</f>
        <v/>
      </c>
      <c r="S241" s="10" t="str">
        <f>IF(InsertDataAtCellA2!T241="","",InsertDataAtCellA2!T241)</f>
        <v/>
      </c>
      <c r="T241" s="10" t="str">
        <f>IF(InsertDataAtCellA2!U241="","",InsertDataAtCellA2!U241)</f>
        <v/>
      </c>
      <c r="U241" s="10" t="str">
        <f>IF(InsertDataAtCellA2!V241="","",InsertDataAtCellA2!V241)</f>
        <v/>
      </c>
      <c r="V241" s="10" t="str">
        <f>IF(InsertDataAtCellA2!W241="","",InsertDataAtCellA2!W241)</f>
        <v/>
      </c>
      <c r="W241" s="10" t="str">
        <f>IF(InsertDataAtCellA2!X241="","",InsertDataAtCellA2!X241)</f>
        <v/>
      </c>
      <c r="X241" s="10" t="str">
        <f>IF(InsertDataAtCellA2!Y241="","",InsertDataAtCellA2!Y241)</f>
        <v/>
      </c>
      <c r="Y241" s="10" t="str">
        <f>IF(InsertDataAtCellA2!Z241="","",InsertDataAtCellA2!Z241)</f>
        <v/>
      </c>
      <c r="Z241" s="10" t="str">
        <f>IF(InsertDataAtCellA2!AA241="","",InsertDataAtCellA2!AA241)</f>
        <v/>
      </c>
      <c r="AA241" s="10" t="str">
        <f>IF(InsertDataAtCellA2!AB241="","",InsertDataAtCellA2!AB241)</f>
        <v/>
      </c>
      <c r="AB241" s="10" t="str">
        <f>IF(InsertDataAtCellA2!AC241="","",InsertDataAtCellA2!AC241)</f>
        <v/>
      </c>
      <c r="AC241" s="10" t="str">
        <f>IF(InsertDataAtCellA2!AD241="","",InsertDataAtCellA2!AD241)</f>
        <v/>
      </c>
      <c r="AD241" s="10" t="str">
        <f>IF(InsertDataAtCellA2!AE241="","",InsertDataAtCellA2!AE241)</f>
        <v/>
      </c>
      <c r="AE241" s="10" t="str">
        <f>IF(InsertDataAtCellA2!AF241="","",InsertDataAtCellA2!AF241)</f>
        <v/>
      </c>
      <c r="AF241" s="10" t="str">
        <f>IF(InsertDataAtCellA2!AG241="","",InsertDataAtCellA2!AG241)</f>
        <v/>
      </c>
    </row>
    <row r="242" spans="1:32" x14ac:dyDescent="0.35">
      <c r="A242" s="33" t="str">
        <f>IF(InsertDataAtCellA2!A242="","",InsertDataAtCellA2!A242)</f>
        <v/>
      </c>
      <c r="B242" s="33" t="str">
        <f>IF(InsertDataAtCellA2!B242="","",InsertDataAtCellA2!B242)</f>
        <v/>
      </c>
      <c r="C242" s="33" t="str">
        <f>IF(InsertDataAtCellA2!C242="","",InsertDataAtCellA2!C242)</f>
        <v/>
      </c>
      <c r="D242" s="33" t="str">
        <f>IF(InsertDataAtCellA2!D242="","",InsertDataAtCellA2!D242)</f>
        <v/>
      </c>
      <c r="E242" s="33" t="str">
        <f>IF(InsertDataAtCellA2!E242="","",InsertDataAtCellA2!E242)</f>
        <v/>
      </c>
      <c r="F242" s="33" t="str">
        <f>IF(InsertDataAtCellA2!$W242="REAC",InsertDataAtCellA2!W242,(IF(InsertDataAtCellA2!$F242="REAC",InsertDataAtCellA2!F242,"")))</f>
        <v/>
      </c>
      <c r="G242" s="33" t="str">
        <f>IF(InsertDataAtCellA2!$W242="REAC",InsertDataAtCellA2!X242,(IF(InsertDataAtCellA2!$F242="REAC",InsertDataAtCellA2!G242,"")))</f>
        <v/>
      </c>
      <c r="H242" s="33" t="str">
        <f>IF(InsertDataAtCellA2!$W242="REAC",InsertDataAtCellA2!Y242,(IF(InsertDataAtCellA2!$F242="REAC",InsertDataAtCellA2!H242,"")))</f>
        <v/>
      </c>
      <c r="I242" s="33" t="str">
        <f>IF(InsertDataAtCellA2!$W242="REAC",InsertDataAtCellA2!Z242,(IF(InsertDataAtCellA2!$F242="REAC",InsertDataAtCellA2!I242,"")))</f>
        <v/>
      </c>
      <c r="J242" s="33" t="str">
        <f>IF(InsertDataAtCellA2!K242="","",InsertDataAtCellA2!K242)</f>
        <v/>
      </c>
      <c r="K242" s="33" t="str">
        <f>IF(InsertDataAtCellA2!L242="","",InsertDataAtCellA2!L242)</f>
        <v/>
      </c>
      <c r="L242" s="33" t="str">
        <f>IF(InsertDataAtCellA2!M242="","",InsertDataAtCellA2!M242)</f>
        <v/>
      </c>
      <c r="M242" s="33" t="str">
        <f>IF(InsertDataAtCellA2!N242="","",InsertDataAtCellA2!N242)</f>
        <v/>
      </c>
      <c r="N242" s="33" t="str">
        <f>IF(InsertDataAtCellA2!O242="","",InsertDataAtCellA2!O242)</f>
        <v/>
      </c>
      <c r="O242" s="33" t="str">
        <f>IF(InsertDataAtCellA2!P242="","",InsertDataAtCellA2!P242)</f>
        <v/>
      </c>
      <c r="P242" s="33" t="str">
        <f>IF(InsertDataAtCellA2!Q242="","",InsertDataAtCellA2!Q242)</f>
        <v/>
      </c>
      <c r="Q242" s="33" t="str">
        <f>IF(InsertDataAtCellA2!R242="","",InsertDataAtCellA2!R242)</f>
        <v/>
      </c>
      <c r="R242" s="33" t="str">
        <f>IF(InsertDataAtCellA2!S242="","",InsertDataAtCellA2!S242)</f>
        <v/>
      </c>
      <c r="S242" s="33" t="str">
        <f>IF(InsertDataAtCellA2!T242="","",InsertDataAtCellA2!T242)</f>
        <v/>
      </c>
      <c r="T242" s="33" t="str">
        <f>IF(InsertDataAtCellA2!U242="","",InsertDataAtCellA2!U242)</f>
        <v/>
      </c>
      <c r="U242" s="33" t="str">
        <f>IF(InsertDataAtCellA2!V242="","",InsertDataAtCellA2!V242)</f>
        <v/>
      </c>
      <c r="V242" s="33" t="str">
        <f>IF(InsertDataAtCellA2!W242="","",InsertDataAtCellA2!W242)</f>
        <v/>
      </c>
      <c r="W242" s="33" t="str">
        <f>IF(InsertDataAtCellA2!X242="","",InsertDataAtCellA2!X242)</f>
        <v/>
      </c>
      <c r="X242" s="33" t="str">
        <f>IF(InsertDataAtCellA2!Y242="","",InsertDataAtCellA2!Y242)</f>
        <v/>
      </c>
      <c r="Y242" s="33" t="str">
        <f>IF(InsertDataAtCellA2!Z242="","",InsertDataAtCellA2!Z242)</f>
        <v/>
      </c>
      <c r="Z242" s="33" t="str">
        <f>IF(InsertDataAtCellA2!AA242="","",InsertDataAtCellA2!AA242)</f>
        <v/>
      </c>
      <c r="AA242" s="33" t="str">
        <f>IF(InsertDataAtCellA2!AB242="","",InsertDataAtCellA2!AB242)</f>
        <v/>
      </c>
      <c r="AB242" s="33" t="str">
        <f>IF(InsertDataAtCellA2!AC242="","",InsertDataAtCellA2!AC242)</f>
        <v/>
      </c>
      <c r="AC242" s="33" t="str">
        <f>IF(InsertDataAtCellA2!AD242="","",InsertDataAtCellA2!AD242)</f>
        <v/>
      </c>
      <c r="AD242" s="33" t="str">
        <f>IF(InsertDataAtCellA2!AE242="","",InsertDataAtCellA2!AE242)</f>
        <v/>
      </c>
      <c r="AE242" s="33" t="str">
        <f>IF(InsertDataAtCellA2!AF242="","",InsertDataAtCellA2!AF242)</f>
        <v/>
      </c>
      <c r="AF242" s="33" t="str">
        <f>IF(InsertDataAtCellA2!AG242="","",InsertDataAtCellA2!AG242)</f>
        <v/>
      </c>
    </row>
    <row r="243" spans="1:32" x14ac:dyDescent="0.35">
      <c r="A243" s="10" t="str">
        <f>IF(InsertDataAtCellA2!A243="","",InsertDataAtCellA2!A243)</f>
        <v/>
      </c>
      <c r="B243" s="10" t="str">
        <f>IF(InsertDataAtCellA2!B243="","",InsertDataAtCellA2!B243)</f>
        <v/>
      </c>
      <c r="C243" s="10" t="str">
        <f>IF(InsertDataAtCellA2!C243="","",InsertDataAtCellA2!C243)</f>
        <v/>
      </c>
      <c r="D243" s="10" t="str">
        <f>IF(InsertDataAtCellA2!D243="","",InsertDataAtCellA2!D243)</f>
        <v/>
      </c>
      <c r="E243" s="10" t="str">
        <f>IF(InsertDataAtCellA2!E243="","",InsertDataAtCellA2!E243)</f>
        <v/>
      </c>
      <c r="F243" s="10" t="str">
        <f>IF(InsertDataAtCellA2!$W243="REAC",InsertDataAtCellA2!W243,(IF(InsertDataAtCellA2!$F243="REAC",InsertDataAtCellA2!F243,"")))</f>
        <v/>
      </c>
      <c r="G243" s="10" t="str">
        <f>IF(InsertDataAtCellA2!$W243="REAC",InsertDataAtCellA2!X243,(IF(InsertDataAtCellA2!$F243="REAC",InsertDataAtCellA2!G243,"")))</f>
        <v/>
      </c>
      <c r="H243" s="10" t="str">
        <f>IF(InsertDataAtCellA2!$W243="REAC",InsertDataAtCellA2!Y243,(IF(InsertDataAtCellA2!$F243="REAC",InsertDataAtCellA2!H243,"")))</f>
        <v/>
      </c>
      <c r="I243" s="10" t="str">
        <f>IF(InsertDataAtCellA2!$W243="REAC",InsertDataAtCellA2!Z243,(IF(InsertDataAtCellA2!$F243="REAC",InsertDataAtCellA2!I243,"")))</f>
        <v/>
      </c>
      <c r="J243" s="10" t="str">
        <f>IF(InsertDataAtCellA2!K243="","",InsertDataAtCellA2!K243)</f>
        <v/>
      </c>
      <c r="K243" s="10" t="str">
        <f>IF(InsertDataAtCellA2!L243="","",InsertDataAtCellA2!L243)</f>
        <v/>
      </c>
      <c r="L243" s="10" t="str">
        <f>IF(InsertDataAtCellA2!M243="","",InsertDataAtCellA2!M243)</f>
        <v/>
      </c>
      <c r="M243" s="10" t="str">
        <f>IF(InsertDataAtCellA2!N243="","",InsertDataAtCellA2!N243)</f>
        <v/>
      </c>
      <c r="N243" s="10" t="str">
        <f>IF(InsertDataAtCellA2!O243="","",InsertDataAtCellA2!O243)</f>
        <v/>
      </c>
      <c r="O243" s="10" t="str">
        <f>IF(InsertDataAtCellA2!P243="","",InsertDataAtCellA2!P243)</f>
        <v/>
      </c>
      <c r="P243" s="10" t="str">
        <f>IF(InsertDataAtCellA2!Q243="","",InsertDataAtCellA2!Q243)</f>
        <v/>
      </c>
      <c r="Q243" s="10" t="str">
        <f>IF(InsertDataAtCellA2!R243="","",InsertDataAtCellA2!R243)</f>
        <v/>
      </c>
      <c r="R243" s="10" t="str">
        <f>IF(InsertDataAtCellA2!S243="","",InsertDataAtCellA2!S243)</f>
        <v/>
      </c>
      <c r="S243" s="10" t="str">
        <f>IF(InsertDataAtCellA2!T243="","",InsertDataAtCellA2!T243)</f>
        <v/>
      </c>
      <c r="T243" s="10" t="str">
        <f>IF(InsertDataAtCellA2!U243="","",InsertDataAtCellA2!U243)</f>
        <v/>
      </c>
      <c r="U243" s="10" t="str">
        <f>IF(InsertDataAtCellA2!V243="","",InsertDataAtCellA2!V243)</f>
        <v/>
      </c>
      <c r="V243" s="10" t="str">
        <f>IF(InsertDataAtCellA2!W243="","",InsertDataAtCellA2!W243)</f>
        <v/>
      </c>
      <c r="W243" s="10" t="str">
        <f>IF(InsertDataAtCellA2!X243="","",InsertDataAtCellA2!X243)</f>
        <v/>
      </c>
      <c r="X243" s="10" t="str">
        <f>IF(InsertDataAtCellA2!Y243="","",InsertDataAtCellA2!Y243)</f>
        <v/>
      </c>
      <c r="Y243" s="10" t="str">
        <f>IF(InsertDataAtCellA2!Z243="","",InsertDataAtCellA2!Z243)</f>
        <v/>
      </c>
      <c r="Z243" s="10" t="str">
        <f>IF(InsertDataAtCellA2!AA243="","",InsertDataAtCellA2!AA243)</f>
        <v/>
      </c>
      <c r="AA243" s="10" t="str">
        <f>IF(InsertDataAtCellA2!AB243="","",InsertDataAtCellA2!AB243)</f>
        <v/>
      </c>
      <c r="AB243" s="10" t="str">
        <f>IF(InsertDataAtCellA2!AC243="","",InsertDataAtCellA2!AC243)</f>
        <v/>
      </c>
      <c r="AC243" s="10" t="str">
        <f>IF(InsertDataAtCellA2!AD243="","",InsertDataAtCellA2!AD243)</f>
        <v/>
      </c>
      <c r="AD243" s="10" t="str">
        <f>IF(InsertDataAtCellA2!AE243="","",InsertDataAtCellA2!AE243)</f>
        <v/>
      </c>
      <c r="AE243" s="10" t="str">
        <f>IF(InsertDataAtCellA2!AF243="","",InsertDataAtCellA2!AF243)</f>
        <v/>
      </c>
      <c r="AF243" s="10" t="str">
        <f>IF(InsertDataAtCellA2!AG243="","",InsertDataAtCellA2!AG243)</f>
        <v/>
      </c>
    </row>
    <row r="244" spans="1:32" x14ac:dyDescent="0.35">
      <c r="A244" s="33" t="str">
        <f>IF(InsertDataAtCellA2!A244="","",InsertDataAtCellA2!A244)</f>
        <v/>
      </c>
      <c r="B244" s="33" t="str">
        <f>IF(InsertDataAtCellA2!B244="","",InsertDataAtCellA2!B244)</f>
        <v/>
      </c>
      <c r="C244" s="33" t="str">
        <f>IF(InsertDataAtCellA2!C244="","",InsertDataAtCellA2!C244)</f>
        <v/>
      </c>
      <c r="D244" s="33" t="str">
        <f>IF(InsertDataAtCellA2!D244="","",InsertDataAtCellA2!D244)</f>
        <v/>
      </c>
      <c r="E244" s="33" t="str">
        <f>IF(InsertDataAtCellA2!E244="","",InsertDataAtCellA2!E244)</f>
        <v/>
      </c>
      <c r="F244" s="33" t="str">
        <f>IF(InsertDataAtCellA2!$W244="REAC",InsertDataAtCellA2!W244,(IF(InsertDataAtCellA2!$F244="REAC",InsertDataAtCellA2!F244,"")))</f>
        <v/>
      </c>
      <c r="G244" s="33" t="str">
        <f>IF(InsertDataAtCellA2!$W244="REAC",InsertDataAtCellA2!X244,(IF(InsertDataAtCellA2!$F244="REAC",InsertDataAtCellA2!G244,"")))</f>
        <v/>
      </c>
      <c r="H244" s="33" t="str">
        <f>IF(InsertDataAtCellA2!$W244="REAC",InsertDataAtCellA2!Y244,(IF(InsertDataAtCellA2!$F244="REAC",InsertDataAtCellA2!H244,"")))</f>
        <v/>
      </c>
      <c r="I244" s="33" t="str">
        <f>IF(InsertDataAtCellA2!$W244="REAC",InsertDataAtCellA2!Z244,(IF(InsertDataAtCellA2!$F244="REAC",InsertDataAtCellA2!I244,"")))</f>
        <v/>
      </c>
      <c r="J244" s="33" t="str">
        <f>IF(InsertDataAtCellA2!K244="","",InsertDataAtCellA2!K244)</f>
        <v/>
      </c>
      <c r="K244" s="33" t="str">
        <f>IF(InsertDataAtCellA2!L244="","",InsertDataAtCellA2!L244)</f>
        <v/>
      </c>
      <c r="L244" s="33" t="str">
        <f>IF(InsertDataAtCellA2!M244="","",InsertDataAtCellA2!M244)</f>
        <v/>
      </c>
      <c r="M244" s="33" t="str">
        <f>IF(InsertDataAtCellA2!N244="","",InsertDataAtCellA2!N244)</f>
        <v/>
      </c>
      <c r="N244" s="33" t="str">
        <f>IF(InsertDataAtCellA2!O244="","",InsertDataAtCellA2!O244)</f>
        <v/>
      </c>
      <c r="O244" s="33" t="str">
        <f>IF(InsertDataAtCellA2!P244="","",InsertDataAtCellA2!P244)</f>
        <v/>
      </c>
      <c r="P244" s="33" t="str">
        <f>IF(InsertDataAtCellA2!Q244="","",InsertDataAtCellA2!Q244)</f>
        <v/>
      </c>
      <c r="Q244" s="33" t="str">
        <f>IF(InsertDataAtCellA2!R244="","",InsertDataAtCellA2!R244)</f>
        <v/>
      </c>
      <c r="R244" s="33" t="str">
        <f>IF(InsertDataAtCellA2!S244="","",InsertDataAtCellA2!S244)</f>
        <v/>
      </c>
      <c r="S244" s="33" t="str">
        <f>IF(InsertDataAtCellA2!T244="","",InsertDataAtCellA2!T244)</f>
        <v/>
      </c>
      <c r="T244" s="33" t="str">
        <f>IF(InsertDataAtCellA2!U244="","",InsertDataAtCellA2!U244)</f>
        <v/>
      </c>
      <c r="U244" s="33" t="str">
        <f>IF(InsertDataAtCellA2!V244="","",InsertDataAtCellA2!V244)</f>
        <v/>
      </c>
      <c r="V244" s="33" t="str">
        <f>IF(InsertDataAtCellA2!W244="","",InsertDataAtCellA2!W244)</f>
        <v/>
      </c>
      <c r="W244" s="33" t="str">
        <f>IF(InsertDataAtCellA2!X244="","",InsertDataAtCellA2!X244)</f>
        <v/>
      </c>
      <c r="X244" s="33" t="str">
        <f>IF(InsertDataAtCellA2!Y244="","",InsertDataAtCellA2!Y244)</f>
        <v/>
      </c>
      <c r="Y244" s="33" t="str">
        <f>IF(InsertDataAtCellA2!Z244="","",InsertDataAtCellA2!Z244)</f>
        <v/>
      </c>
      <c r="Z244" s="33" t="str">
        <f>IF(InsertDataAtCellA2!AA244="","",InsertDataAtCellA2!AA244)</f>
        <v/>
      </c>
      <c r="AA244" s="33" t="str">
        <f>IF(InsertDataAtCellA2!AB244="","",InsertDataAtCellA2!AB244)</f>
        <v/>
      </c>
      <c r="AB244" s="33" t="str">
        <f>IF(InsertDataAtCellA2!AC244="","",InsertDataAtCellA2!AC244)</f>
        <v/>
      </c>
      <c r="AC244" s="33" t="str">
        <f>IF(InsertDataAtCellA2!AD244="","",InsertDataAtCellA2!AD244)</f>
        <v/>
      </c>
      <c r="AD244" s="33" t="str">
        <f>IF(InsertDataAtCellA2!AE244="","",InsertDataAtCellA2!AE244)</f>
        <v/>
      </c>
      <c r="AE244" s="33" t="str">
        <f>IF(InsertDataAtCellA2!AF244="","",InsertDataAtCellA2!AF244)</f>
        <v/>
      </c>
      <c r="AF244" s="33" t="str">
        <f>IF(InsertDataAtCellA2!AG244="","",InsertDataAtCellA2!AG244)</f>
        <v/>
      </c>
    </row>
    <row r="245" spans="1:32" x14ac:dyDescent="0.35">
      <c r="A245" s="10" t="str">
        <f>IF(InsertDataAtCellA2!A245="","",InsertDataAtCellA2!A245)</f>
        <v/>
      </c>
      <c r="B245" s="10" t="str">
        <f>IF(InsertDataAtCellA2!B245="","",InsertDataAtCellA2!B245)</f>
        <v/>
      </c>
      <c r="C245" s="10" t="str">
        <f>IF(InsertDataAtCellA2!C245="","",InsertDataAtCellA2!C245)</f>
        <v/>
      </c>
      <c r="D245" s="10" t="str">
        <f>IF(InsertDataAtCellA2!D245="","",InsertDataAtCellA2!D245)</f>
        <v/>
      </c>
      <c r="E245" s="10" t="str">
        <f>IF(InsertDataAtCellA2!E245="","",InsertDataAtCellA2!E245)</f>
        <v/>
      </c>
      <c r="F245" s="10" t="str">
        <f>IF(InsertDataAtCellA2!$W245="REAC",InsertDataAtCellA2!W245,(IF(InsertDataAtCellA2!$F245="REAC",InsertDataAtCellA2!F245,"")))</f>
        <v/>
      </c>
      <c r="G245" s="10" t="str">
        <f>IF(InsertDataAtCellA2!$W245="REAC",InsertDataAtCellA2!X245,(IF(InsertDataAtCellA2!$F245="REAC",InsertDataAtCellA2!G245,"")))</f>
        <v/>
      </c>
      <c r="H245" s="10" t="str">
        <f>IF(InsertDataAtCellA2!$W245="REAC",InsertDataAtCellA2!Y245,(IF(InsertDataAtCellA2!$F245="REAC",InsertDataAtCellA2!H245,"")))</f>
        <v/>
      </c>
      <c r="I245" s="10" t="str">
        <f>IF(InsertDataAtCellA2!$W245="REAC",InsertDataAtCellA2!Z245,(IF(InsertDataAtCellA2!$F245="REAC",InsertDataAtCellA2!I245,"")))</f>
        <v/>
      </c>
      <c r="J245" s="10" t="str">
        <f>IF(InsertDataAtCellA2!K245="","",InsertDataAtCellA2!K245)</f>
        <v/>
      </c>
      <c r="K245" s="10" t="str">
        <f>IF(InsertDataAtCellA2!L245="","",InsertDataAtCellA2!L245)</f>
        <v/>
      </c>
      <c r="L245" s="10" t="str">
        <f>IF(InsertDataAtCellA2!M245="","",InsertDataAtCellA2!M245)</f>
        <v/>
      </c>
      <c r="M245" s="10" t="str">
        <f>IF(InsertDataAtCellA2!N245="","",InsertDataAtCellA2!N245)</f>
        <v/>
      </c>
      <c r="N245" s="10" t="str">
        <f>IF(InsertDataAtCellA2!O245="","",InsertDataAtCellA2!O245)</f>
        <v/>
      </c>
      <c r="O245" s="10" t="str">
        <f>IF(InsertDataAtCellA2!P245="","",InsertDataAtCellA2!P245)</f>
        <v/>
      </c>
      <c r="P245" s="10" t="str">
        <f>IF(InsertDataAtCellA2!Q245="","",InsertDataAtCellA2!Q245)</f>
        <v/>
      </c>
      <c r="Q245" s="10" t="str">
        <f>IF(InsertDataAtCellA2!R245="","",InsertDataAtCellA2!R245)</f>
        <v/>
      </c>
      <c r="R245" s="10" t="str">
        <f>IF(InsertDataAtCellA2!S245="","",InsertDataAtCellA2!S245)</f>
        <v/>
      </c>
      <c r="S245" s="10" t="str">
        <f>IF(InsertDataAtCellA2!T245="","",InsertDataAtCellA2!T245)</f>
        <v/>
      </c>
      <c r="T245" s="10" t="str">
        <f>IF(InsertDataAtCellA2!U245="","",InsertDataAtCellA2!U245)</f>
        <v/>
      </c>
      <c r="U245" s="10" t="str">
        <f>IF(InsertDataAtCellA2!V245="","",InsertDataAtCellA2!V245)</f>
        <v/>
      </c>
      <c r="V245" s="10" t="str">
        <f>IF(InsertDataAtCellA2!W245="","",InsertDataAtCellA2!W245)</f>
        <v/>
      </c>
      <c r="W245" s="10" t="str">
        <f>IF(InsertDataAtCellA2!X245="","",InsertDataAtCellA2!X245)</f>
        <v/>
      </c>
      <c r="X245" s="10" t="str">
        <f>IF(InsertDataAtCellA2!Y245="","",InsertDataAtCellA2!Y245)</f>
        <v/>
      </c>
      <c r="Y245" s="10" t="str">
        <f>IF(InsertDataAtCellA2!Z245="","",InsertDataAtCellA2!Z245)</f>
        <v/>
      </c>
      <c r="Z245" s="10" t="str">
        <f>IF(InsertDataAtCellA2!AA245="","",InsertDataAtCellA2!AA245)</f>
        <v/>
      </c>
      <c r="AA245" s="10" t="str">
        <f>IF(InsertDataAtCellA2!AB245="","",InsertDataAtCellA2!AB245)</f>
        <v/>
      </c>
      <c r="AB245" s="10" t="str">
        <f>IF(InsertDataAtCellA2!AC245="","",InsertDataAtCellA2!AC245)</f>
        <v/>
      </c>
      <c r="AC245" s="10" t="str">
        <f>IF(InsertDataAtCellA2!AD245="","",InsertDataAtCellA2!AD245)</f>
        <v/>
      </c>
      <c r="AD245" s="10" t="str">
        <f>IF(InsertDataAtCellA2!AE245="","",InsertDataAtCellA2!AE245)</f>
        <v/>
      </c>
      <c r="AE245" s="10" t="str">
        <f>IF(InsertDataAtCellA2!AF245="","",InsertDataAtCellA2!AF245)</f>
        <v/>
      </c>
      <c r="AF245" s="10" t="str">
        <f>IF(InsertDataAtCellA2!AG245="","",InsertDataAtCellA2!AG245)</f>
        <v/>
      </c>
    </row>
    <row r="246" spans="1:32" x14ac:dyDescent="0.35">
      <c r="A246" s="33" t="str">
        <f>IF(InsertDataAtCellA2!A246="","",InsertDataAtCellA2!A246)</f>
        <v/>
      </c>
      <c r="B246" s="33" t="str">
        <f>IF(InsertDataAtCellA2!B246="","",InsertDataAtCellA2!B246)</f>
        <v/>
      </c>
      <c r="C246" s="33" t="str">
        <f>IF(InsertDataAtCellA2!C246="","",InsertDataAtCellA2!C246)</f>
        <v/>
      </c>
      <c r="D246" s="33" t="str">
        <f>IF(InsertDataAtCellA2!D246="","",InsertDataAtCellA2!D246)</f>
        <v/>
      </c>
      <c r="E246" s="33" t="str">
        <f>IF(InsertDataAtCellA2!E246="","",InsertDataAtCellA2!E246)</f>
        <v/>
      </c>
      <c r="F246" s="33" t="str">
        <f>IF(InsertDataAtCellA2!$W246="REAC",InsertDataAtCellA2!W246,(IF(InsertDataAtCellA2!$F246="REAC",InsertDataAtCellA2!F246,"")))</f>
        <v/>
      </c>
      <c r="G246" s="33" t="str">
        <f>IF(InsertDataAtCellA2!$W246="REAC",InsertDataAtCellA2!X246,(IF(InsertDataAtCellA2!$F246="REAC",InsertDataAtCellA2!G246,"")))</f>
        <v/>
      </c>
      <c r="H246" s="33" t="str">
        <f>IF(InsertDataAtCellA2!$W246="REAC",InsertDataAtCellA2!Y246,(IF(InsertDataAtCellA2!$F246="REAC",InsertDataAtCellA2!H246,"")))</f>
        <v/>
      </c>
      <c r="I246" s="33" t="str">
        <f>IF(InsertDataAtCellA2!$W246="REAC",InsertDataAtCellA2!Z246,(IF(InsertDataAtCellA2!$F246="REAC",InsertDataAtCellA2!I246,"")))</f>
        <v/>
      </c>
      <c r="J246" s="33" t="str">
        <f>IF(InsertDataAtCellA2!K246="","",InsertDataAtCellA2!K246)</f>
        <v/>
      </c>
      <c r="K246" s="33" t="str">
        <f>IF(InsertDataAtCellA2!L246="","",InsertDataAtCellA2!L246)</f>
        <v/>
      </c>
      <c r="L246" s="33" t="str">
        <f>IF(InsertDataAtCellA2!M246="","",InsertDataAtCellA2!M246)</f>
        <v/>
      </c>
      <c r="M246" s="33" t="str">
        <f>IF(InsertDataAtCellA2!N246="","",InsertDataAtCellA2!N246)</f>
        <v/>
      </c>
      <c r="N246" s="33" t="str">
        <f>IF(InsertDataAtCellA2!O246="","",InsertDataAtCellA2!O246)</f>
        <v/>
      </c>
      <c r="O246" s="33" t="str">
        <f>IF(InsertDataAtCellA2!P246="","",InsertDataAtCellA2!P246)</f>
        <v/>
      </c>
      <c r="P246" s="33" t="str">
        <f>IF(InsertDataAtCellA2!Q246="","",InsertDataAtCellA2!Q246)</f>
        <v/>
      </c>
      <c r="Q246" s="33" t="str">
        <f>IF(InsertDataAtCellA2!R246="","",InsertDataAtCellA2!R246)</f>
        <v/>
      </c>
      <c r="R246" s="33" t="str">
        <f>IF(InsertDataAtCellA2!S246="","",InsertDataAtCellA2!S246)</f>
        <v/>
      </c>
      <c r="S246" s="33" t="str">
        <f>IF(InsertDataAtCellA2!T246="","",InsertDataAtCellA2!T246)</f>
        <v/>
      </c>
      <c r="T246" s="33" t="str">
        <f>IF(InsertDataAtCellA2!U246="","",InsertDataAtCellA2!U246)</f>
        <v/>
      </c>
      <c r="U246" s="33" t="str">
        <f>IF(InsertDataAtCellA2!V246="","",InsertDataAtCellA2!V246)</f>
        <v/>
      </c>
      <c r="V246" s="33" t="str">
        <f>IF(InsertDataAtCellA2!W246="","",InsertDataAtCellA2!W246)</f>
        <v/>
      </c>
      <c r="W246" s="33" t="str">
        <f>IF(InsertDataAtCellA2!X246="","",InsertDataAtCellA2!X246)</f>
        <v/>
      </c>
      <c r="X246" s="33" t="str">
        <f>IF(InsertDataAtCellA2!Y246="","",InsertDataAtCellA2!Y246)</f>
        <v/>
      </c>
      <c r="Y246" s="33" t="str">
        <f>IF(InsertDataAtCellA2!Z246="","",InsertDataAtCellA2!Z246)</f>
        <v/>
      </c>
      <c r="Z246" s="33" t="str">
        <f>IF(InsertDataAtCellA2!AA246="","",InsertDataAtCellA2!AA246)</f>
        <v/>
      </c>
      <c r="AA246" s="33" t="str">
        <f>IF(InsertDataAtCellA2!AB246="","",InsertDataAtCellA2!AB246)</f>
        <v/>
      </c>
      <c r="AB246" s="33" t="str">
        <f>IF(InsertDataAtCellA2!AC246="","",InsertDataAtCellA2!AC246)</f>
        <v/>
      </c>
      <c r="AC246" s="33" t="str">
        <f>IF(InsertDataAtCellA2!AD246="","",InsertDataAtCellA2!AD246)</f>
        <v/>
      </c>
      <c r="AD246" s="33" t="str">
        <f>IF(InsertDataAtCellA2!AE246="","",InsertDataAtCellA2!AE246)</f>
        <v/>
      </c>
      <c r="AE246" s="33" t="str">
        <f>IF(InsertDataAtCellA2!AF246="","",InsertDataAtCellA2!AF246)</f>
        <v/>
      </c>
      <c r="AF246" s="33" t="str">
        <f>IF(InsertDataAtCellA2!AG246="","",InsertDataAtCellA2!AG246)</f>
        <v/>
      </c>
    </row>
    <row r="247" spans="1:32" x14ac:dyDescent="0.35">
      <c r="A247" s="10" t="str">
        <f>IF(InsertDataAtCellA2!A247="","",InsertDataAtCellA2!A247)</f>
        <v/>
      </c>
      <c r="B247" s="10" t="str">
        <f>IF(InsertDataAtCellA2!B247="","",InsertDataAtCellA2!B247)</f>
        <v/>
      </c>
      <c r="C247" s="10" t="str">
        <f>IF(InsertDataAtCellA2!C247="","",InsertDataAtCellA2!C247)</f>
        <v/>
      </c>
      <c r="D247" s="10" t="str">
        <f>IF(InsertDataAtCellA2!D247="","",InsertDataAtCellA2!D247)</f>
        <v/>
      </c>
      <c r="E247" s="10" t="str">
        <f>IF(InsertDataAtCellA2!E247="","",InsertDataAtCellA2!E247)</f>
        <v/>
      </c>
      <c r="F247" s="10" t="str">
        <f>IF(InsertDataAtCellA2!$W247="REAC",InsertDataAtCellA2!W247,(IF(InsertDataAtCellA2!$F247="REAC",InsertDataAtCellA2!F247,"")))</f>
        <v/>
      </c>
      <c r="G247" s="10" t="str">
        <f>IF(InsertDataAtCellA2!$W247="REAC",InsertDataAtCellA2!X247,(IF(InsertDataAtCellA2!$F247="REAC",InsertDataAtCellA2!G247,"")))</f>
        <v/>
      </c>
      <c r="H247" s="10" t="str">
        <f>IF(InsertDataAtCellA2!$W247="REAC",InsertDataAtCellA2!Y247,(IF(InsertDataAtCellA2!$F247="REAC",InsertDataAtCellA2!H247,"")))</f>
        <v/>
      </c>
      <c r="I247" s="10" t="str">
        <f>IF(InsertDataAtCellA2!$W247="REAC",InsertDataAtCellA2!Z247,(IF(InsertDataAtCellA2!$F247="REAC",InsertDataAtCellA2!I247,"")))</f>
        <v/>
      </c>
      <c r="J247" s="10" t="str">
        <f>IF(InsertDataAtCellA2!K247="","",InsertDataAtCellA2!K247)</f>
        <v/>
      </c>
      <c r="K247" s="10" t="str">
        <f>IF(InsertDataAtCellA2!L247="","",InsertDataAtCellA2!L247)</f>
        <v/>
      </c>
      <c r="L247" s="10" t="str">
        <f>IF(InsertDataAtCellA2!M247="","",InsertDataAtCellA2!M247)</f>
        <v/>
      </c>
      <c r="M247" s="10" t="str">
        <f>IF(InsertDataAtCellA2!N247="","",InsertDataAtCellA2!N247)</f>
        <v/>
      </c>
      <c r="N247" s="10" t="str">
        <f>IF(InsertDataAtCellA2!O247="","",InsertDataAtCellA2!O247)</f>
        <v/>
      </c>
      <c r="O247" s="10" t="str">
        <f>IF(InsertDataAtCellA2!P247="","",InsertDataAtCellA2!P247)</f>
        <v/>
      </c>
      <c r="P247" s="10" t="str">
        <f>IF(InsertDataAtCellA2!Q247="","",InsertDataAtCellA2!Q247)</f>
        <v/>
      </c>
      <c r="Q247" s="10" t="str">
        <f>IF(InsertDataAtCellA2!R247="","",InsertDataAtCellA2!R247)</f>
        <v/>
      </c>
      <c r="R247" s="10" t="str">
        <f>IF(InsertDataAtCellA2!S247="","",InsertDataAtCellA2!S247)</f>
        <v/>
      </c>
      <c r="S247" s="10" t="str">
        <f>IF(InsertDataAtCellA2!T247="","",InsertDataAtCellA2!T247)</f>
        <v/>
      </c>
      <c r="T247" s="10" t="str">
        <f>IF(InsertDataAtCellA2!U247="","",InsertDataAtCellA2!U247)</f>
        <v/>
      </c>
      <c r="U247" s="10" t="str">
        <f>IF(InsertDataAtCellA2!V247="","",InsertDataAtCellA2!V247)</f>
        <v/>
      </c>
      <c r="V247" s="10" t="str">
        <f>IF(InsertDataAtCellA2!W247="","",InsertDataAtCellA2!W247)</f>
        <v/>
      </c>
      <c r="W247" s="10" t="str">
        <f>IF(InsertDataAtCellA2!X247="","",InsertDataAtCellA2!X247)</f>
        <v/>
      </c>
      <c r="X247" s="10" t="str">
        <f>IF(InsertDataAtCellA2!Y247="","",InsertDataAtCellA2!Y247)</f>
        <v/>
      </c>
      <c r="Y247" s="10" t="str">
        <f>IF(InsertDataAtCellA2!Z247="","",InsertDataAtCellA2!Z247)</f>
        <v/>
      </c>
      <c r="Z247" s="10" t="str">
        <f>IF(InsertDataAtCellA2!AA247="","",InsertDataAtCellA2!AA247)</f>
        <v/>
      </c>
      <c r="AA247" s="10" t="str">
        <f>IF(InsertDataAtCellA2!AB247="","",InsertDataAtCellA2!AB247)</f>
        <v/>
      </c>
      <c r="AB247" s="10" t="str">
        <f>IF(InsertDataAtCellA2!AC247="","",InsertDataAtCellA2!AC247)</f>
        <v/>
      </c>
      <c r="AC247" s="10" t="str">
        <f>IF(InsertDataAtCellA2!AD247="","",InsertDataAtCellA2!AD247)</f>
        <v/>
      </c>
      <c r="AD247" s="10" t="str">
        <f>IF(InsertDataAtCellA2!AE247="","",InsertDataAtCellA2!AE247)</f>
        <v/>
      </c>
      <c r="AE247" s="10" t="str">
        <f>IF(InsertDataAtCellA2!AF247="","",InsertDataAtCellA2!AF247)</f>
        <v/>
      </c>
      <c r="AF247" s="10" t="str">
        <f>IF(InsertDataAtCellA2!AG247="","",InsertDataAtCellA2!AG247)</f>
        <v/>
      </c>
    </row>
    <row r="248" spans="1:32" x14ac:dyDescent="0.35">
      <c r="A248" s="33" t="str">
        <f>IF(InsertDataAtCellA2!A248="","",InsertDataAtCellA2!A248)</f>
        <v/>
      </c>
      <c r="B248" s="33" t="str">
        <f>IF(InsertDataAtCellA2!B248="","",InsertDataAtCellA2!B248)</f>
        <v/>
      </c>
      <c r="C248" s="33" t="str">
        <f>IF(InsertDataAtCellA2!C248="","",InsertDataAtCellA2!C248)</f>
        <v/>
      </c>
      <c r="D248" s="33" t="str">
        <f>IF(InsertDataAtCellA2!D248="","",InsertDataAtCellA2!D248)</f>
        <v/>
      </c>
      <c r="E248" s="33" t="str">
        <f>IF(InsertDataAtCellA2!E248="","",InsertDataAtCellA2!E248)</f>
        <v/>
      </c>
      <c r="F248" s="33" t="str">
        <f>IF(InsertDataAtCellA2!$W248="REAC",InsertDataAtCellA2!W248,(IF(InsertDataAtCellA2!$F248="REAC",InsertDataAtCellA2!F248,"")))</f>
        <v/>
      </c>
      <c r="G248" s="33" t="str">
        <f>IF(InsertDataAtCellA2!$W248="REAC",InsertDataAtCellA2!X248,(IF(InsertDataAtCellA2!$F248="REAC",InsertDataAtCellA2!G248,"")))</f>
        <v/>
      </c>
      <c r="H248" s="33" t="str">
        <f>IF(InsertDataAtCellA2!$W248="REAC",InsertDataAtCellA2!Y248,(IF(InsertDataAtCellA2!$F248="REAC",InsertDataAtCellA2!H248,"")))</f>
        <v/>
      </c>
      <c r="I248" s="33" t="str">
        <f>IF(InsertDataAtCellA2!$W248="REAC",InsertDataAtCellA2!Z248,(IF(InsertDataAtCellA2!$F248="REAC",InsertDataAtCellA2!I248,"")))</f>
        <v/>
      </c>
      <c r="J248" s="33" t="str">
        <f>IF(InsertDataAtCellA2!K248="","",InsertDataAtCellA2!K248)</f>
        <v/>
      </c>
      <c r="K248" s="33" t="str">
        <f>IF(InsertDataAtCellA2!L248="","",InsertDataAtCellA2!L248)</f>
        <v/>
      </c>
      <c r="L248" s="33" t="str">
        <f>IF(InsertDataAtCellA2!M248="","",InsertDataAtCellA2!M248)</f>
        <v/>
      </c>
      <c r="M248" s="33" t="str">
        <f>IF(InsertDataAtCellA2!N248="","",InsertDataAtCellA2!N248)</f>
        <v/>
      </c>
      <c r="N248" s="33" t="str">
        <f>IF(InsertDataAtCellA2!O248="","",InsertDataAtCellA2!O248)</f>
        <v/>
      </c>
      <c r="O248" s="33" t="str">
        <f>IF(InsertDataAtCellA2!P248="","",InsertDataAtCellA2!P248)</f>
        <v/>
      </c>
      <c r="P248" s="33" t="str">
        <f>IF(InsertDataAtCellA2!Q248="","",InsertDataAtCellA2!Q248)</f>
        <v/>
      </c>
      <c r="Q248" s="33" t="str">
        <f>IF(InsertDataAtCellA2!R248="","",InsertDataAtCellA2!R248)</f>
        <v/>
      </c>
      <c r="R248" s="33" t="str">
        <f>IF(InsertDataAtCellA2!S248="","",InsertDataAtCellA2!S248)</f>
        <v/>
      </c>
      <c r="S248" s="33" t="str">
        <f>IF(InsertDataAtCellA2!T248="","",InsertDataAtCellA2!T248)</f>
        <v/>
      </c>
      <c r="T248" s="33" t="str">
        <f>IF(InsertDataAtCellA2!U248="","",InsertDataAtCellA2!U248)</f>
        <v/>
      </c>
      <c r="U248" s="33" t="str">
        <f>IF(InsertDataAtCellA2!V248="","",InsertDataAtCellA2!V248)</f>
        <v/>
      </c>
      <c r="V248" s="33" t="str">
        <f>IF(InsertDataAtCellA2!W248="","",InsertDataAtCellA2!W248)</f>
        <v/>
      </c>
      <c r="W248" s="33" t="str">
        <f>IF(InsertDataAtCellA2!X248="","",InsertDataAtCellA2!X248)</f>
        <v/>
      </c>
      <c r="X248" s="33" t="str">
        <f>IF(InsertDataAtCellA2!Y248="","",InsertDataAtCellA2!Y248)</f>
        <v/>
      </c>
      <c r="Y248" s="33" t="str">
        <f>IF(InsertDataAtCellA2!Z248="","",InsertDataAtCellA2!Z248)</f>
        <v/>
      </c>
      <c r="Z248" s="33" t="str">
        <f>IF(InsertDataAtCellA2!AA248="","",InsertDataAtCellA2!AA248)</f>
        <v/>
      </c>
      <c r="AA248" s="33" t="str">
        <f>IF(InsertDataAtCellA2!AB248="","",InsertDataAtCellA2!AB248)</f>
        <v/>
      </c>
      <c r="AB248" s="33" t="str">
        <f>IF(InsertDataAtCellA2!AC248="","",InsertDataAtCellA2!AC248)</f>
        <v/>
      </c>
      <c r="AC248" s="33" t="str">
        <f>IF(InsertDataAtCellA2!AD248="","",InsertDataAtCellA2!AD248)</f>
        <v/>
      </c>
      <c r="AD248" s="33" t="str">
        <f>IF(InsertDataAtCellA2!AE248="","",InsertDataAtCellA2!AE248)</f>
        <v/>
      </c>
      <c r="AE248" s="33" t="str">
        <f>IF(InsertDataAtCellA2!AF248="","",InsertDataAtCellA2!AF248)</f>
        <v/>
      </c>
      <c r="AF248" s="33" t="str">
        <f>IF(InsertDataAtCellA2!AG248="","",InsertDataAtCellA2!AG248)</f>
        <v/>
      </c>
    </row>
    <row r="249" spans="1:32" x14ac:dyDescent="0.35">
      <c r="A249" s="10" t="str">
        <f>IF(InsertDataAtCellA2!A249="","",InsertDataAtCellA2!A249)</f>
        <v/>
      </c>
      <c r="B249" s="10" t="str">
        <f>IF(InsertDataAtCellA2!B249="","",InsertDataAtCellA2!B249)</f>
        <v/>
      </c>
      <c r="C249" s="10" t="str">
        <f>IF(InsertDataAtCellA2!C249="","",InsertDataAtCellA2!C249)</f>
        <v/>
      </c>
      <c r="D249" s="10" t="str">
        <f>IF(InsertDataAtCellA2!D249="","",InsertDataAtCellA2!D249)</f>
        <v/>
      </c>
      <c r="E249" s="10" t="str">
        <f>IF(InsertDataAtCellA2!E249="","",InsertDataAtCellA2!E249)</f>
        <v/>
      </c>
      <c r="F249" s="10" t="str">
        <f>IF(InsertDataAtCellA2!$W249="REAC",InsertDataAtCellA2!W249,(IF(InsertDataAtCellA2!$F249="REAC",InsertDataAtCellA2!F249,"")))</f>
        <v/>
      </c>
      <c r="G249" s="10" t="str">
        <f>IF(InsertDataAtCellA2!$W249="REAC",InsertDataAtCellA2!X249,(IF(InsertDataAtCellA2!$F249="REAC",InsertDataAtCellA2!G249,"")))</f>
        <v/>
      </c>
      <c r="H249" s="10" t="str">
        <f>IF(InsertDataAtCellA2!$W249="REAC",InsertDataAtCellA2!Y249,(IF(InsertDataAtCellA2!$F249="REAC",InsertDataAtCellA2!H249,"")))</f>
        <v/>
      </c>
      <c r="I249" s="10" t="str">
        <f>IF(InsertDataAtCellA2!$W249="REAC",InsertDataAtCellA2!Z249,(IF(InsertDataAtCellA2!$F249="REAC",InsertDataAtCellA2!I249,"")))</f>
        <v/>
      </c>
      <c r="J249" s="10" t="str">
        <f>IF(InsertDataAtCellA2!K249="","",InsertDataAtCellA2!K249)</f>
        <v/>
      </c>
      <c r="K249" s="10" t="str">
        <f>IF(InsertDataAtCellA2!L249="","",InsertDataAtCellA2!L249)</f>
        <v/>
      </c>
      <c r="L249" s="10" t="str">
        <f>IF(InsertDataAtCellA2!M249="","",InsertDataAtCellA2!M249)</f>
        <v/>
      </c>
      <c r="M249" s="10" t="str">
        <f>IF(InsertDataAtCellA2!N249="","",InsertDataAtCellA2!N249)</f>
        <v/>
      </c>
      <c r="N249" s="10" t="str">
        <f>IF(InsertDataAtCellA2!O249="","",InsertDataAtCellA2!O249)</f>
        <v/>
      </c>
      <c r="O249" s="10" t="str">
        <f>IF(InsertDataAtCellA2!P249="","",InsertDataAtCellA2!P249)</f>
        <v/>
      </c>
      <c r="P249" s="10" t="str">
        <f>IF(InsertDataAtCellA2!Q249="","",InsertDataAtCellA2!Q249)</f>
        <v/>
      </c>
      <c r="Q249" s="10" t="str">
        <f>IF(InsertDataAtCellA2!R249="","",InsertDataAtCellA2!R249)</f>
        <v/>
      </c>
      <c r="R249" s="10" t="str">
        <f>IF(InsertDataAtCellA2!S249="","",InsertDataAtCellA2!S249)</f>
        <v/>
      </c>
      <c r="S249" s="10" t="str">
        <f>IF(InsertDataAtCellA2!T249="","",InsertDataAtCellA2!T249)</f>
        <v/>
      </c>
      <c r="T249" s="10" t="str">
        <f>IF(InsertDataAtCellA2!U249="","",InsertDataAtCellA2!U249)</f>
        <v/>
      </c>
      <c r="U249" s="10" t="str">
        <f>IF(InsertDataAtCellA2!V249="","",InsertDataAtCellA2!V249)</f>
        <v/>
      </c>
      <c r="V249" s="10" t="str">
        <f>IF(InsertDataAtCellA2!W249="","",InsertDataAtCellA2!W249)</f>
        <v/>
      </c>
      <c r="W249" s="10" t="str">
        <f>IF(InsertDataAtCellA2!X249="","",InsertDataAtCellA2!X249)</f>
        <v/>
      </c>
      <c r="X249" s="10" t="str">
        <f>IF(InsertDataAtCellA2!Y249="","",InsertDataAtCellA2!Y249)</f>
        <v/>
      </c>
      <c r="Y249" s="10" t="str">
        <f>IF(InsertDataAtCellA2!Z249="","",InsertDataAtCellA2!Z249)</f>
        <v/>
      </c>
      <c r="Z249" s="10" t="str">
        <f>IF(InsertDataAtCellA2!AA249="","",InsertDataAtCellA2!AA249)</f>
        <v/>
      </c>
      <c r="AA249" s="10" t="str">
        <f>IF(InsertDataAtCellA2!AB249="","",InsertDataAtCellA2!AB249)</f>
        <v/>
      </c>
      <c r="AB249" s="10" t="str">
        <f>IF(InsertDataAtCellA2!AC249="","",InsertDataAtCellA2!AC249)</f>
        <v/>
      </c>
      <c r="AC249" s="10" t="str">
        <f>IF(InsertDataAtCellA2!AD249="","",InsertDataAtCellA2!AD249)</f>
        <v/>
      </c>
      <c r="AD249" s="10" t="str">
        <f>IF(InsertDataAtCellA2!AE249="","",InsertDataAtCellA2!AE249)</f>
        <v/>
      </c>
      <c r="AE249" s="10" t="str">
        <f>IF(InsertDataAtCellA2!AF249="","",InsertDataAtCellA2!AF249)</f>
        <v/>
      </c>
      <c r="AF249" s="10" t="str">
        <f>IF(InsertDataAtCellA2!AG249="","",InsertDataAtCellA2!AG249)</f>
        <v/>
      </c>
    </row>
    <row r="250" spans="1:32" x14ac:dyDescent="0.35">
      <c r="A250" s="33" t="str">
        <f>IF(InsertDataAtCellA2!A250="","",InsertDataAtCellA2!A250)</f>
        <v/>
      </c>
      <c r="B250" s="33" t="str">
        <f>IF(InsertDataAtCellA2!B250="","",InsertDataAtCellA2!B250)</f>
        <v/>
      </c>
      <c r="C250" s="33" t="str">
        <f>IF(InsertDataAtCellA2!C250="","",InsertDataAtCellA2!C250)</f>
        <v/>
      </c>
      <c r="D250" s="33" t="str">
        <f>IF(InsertDataAtCellA2!D250="","",InsertDataAtCellA2!D250)</f>
        <v/>
      </c>
      <c r="E250" s="33" t="str">
        <f>IF(InsertDataAtCellA2!E250="","",InsertDataAtCellA2!E250)</f>
        <v/>
      </c>
      <c r="F250" s="33" t="str">
        <f>IF(InsertDataAtCellA2!$W250="REAC",InsertDataAtCellA2!W250,(IF(InsertDataAtCellA2!$F250="REAC",InsertDataAtCellA2!F250,"")))</f>
        <v/>
      </c>
      <c r="G250" s="33" t="str">
        <f>IF(InsertDataAtCellA2!$W250="REAC",InsertDataAtCellA2!X250,(IF(InsertDataAtCellA2!$F250="REAC",InsertDataAtCellA2!G250,"")))</f>
        <v/>
      </c>
      <c r="H250" s="33" t="str">
        <f>IF(InsertDataAtCellA2!$W250="REAC",InsertDataAtCellA2!Y250,(IF(InsertDataAtCellA2!$F250="REAC",InsertDataAtCellA2!H250,"")))</f>
        <v/>
      </c>
      <c r="I250" s="33" t="str">
        <f>IF(InsertDataAtCellA2!$W250="REAC",InsertDataAtCellA2!Z250,(IF(InsertDataAtCellA2!$F250="REAC",InsertDataAtCellA2!I250,"")))</f>
        <v/>
      </c>
      <c r="J250" s="33" t="str">
        <f>IF(InsertDataAtCellA2!K250="","",InsertDataAtCellA2!K250)</f>
        <v/>
      </c>
      <c r="K250" s="33" t="str">
        <f>IF(InsertDataAtCellA2!L250="","",InsertDataAtCellA2!L250)</f>
        <v/>
      </c>
      <c r="L250" s="33" t="str">
        <f>IF(InsertDataAtCellA2!M250="","",InsertDataAtCellA2!M250)</f>
        <v/>
      </c>
      <c r="M250" s="33" t="str">
        <f>IF(InsertDataAtCellA2!N250="","",InsertDataAtCellA2!N250)</f>
        <v/>
      </c>
      <c r="N250" s="33" t="str">
        <f>IF(InsertDataAtCellA2!O250="","",InsertDataAtCellA2!O250)</f>
        <v/>
      </c>
      <c r="O250" s="33" t="str">
        <f>IF(InsertDataAtCellA2!P250="","",InsertDataAtCellA2!P250)</f>
        <v/>
      </c>
      <c r="P250" s="33" t="str">
        <f>IF(InsertDataAtCellA2!Q250="","",InsertDataAtCellA2!Q250)</f>
        <v/>
      </c>
      <c r="Q250" s="33" t="str">
        <f>IF(InsertDataAtCellA2!R250="","",InsertDataAtCellA2!R250)</f>
        <v/>
      </c>
      <c r="R250" s="33" t="str">
        <f>IF(InsertDataAtCellA2!S250="","",InsertDataAtCellA2!S250)</f>
        <v/>
      </c>
      <c r="S250" s="33" t="str">
        <f>IF(InsertDataAtCellA2!T250="","",InsertDataAtCellA2!T250)</f>
        <v/>
      </c>
      <c r="T250" s="33" t="str">
        <f>IF(InsertDataAtCellA2!U250="","",InsertDataAtCellA2!U250)</f>
        <v/>
      </c>
      <c r="U250" s="33" t="str">
        <f>IF(InsertDataAtCellA2!V250="","",InsertDataAtCellA2!V250)</f>
        <v/>
      </c>
      <c r="V250" s="33" t="str">
        <f>IF(InsertDataAtCellA2!W250="","",InsertDataAtCellA2!W250)</f>
        <v/>
      </c>
      <c r="W250" s="33" t="str">
        <f>IF(InsertDataAtCellA2!X250="","",InsertDataAtCellA2!X250)</f>
        <v/>
      </c>
      <c r="X250" s="33" t="str">
        <f>IF(InsertDataAtCellA2!Y250="","",InsertDataAtCellA2!Y250)</f>
        <v/>
      </c>
      <c r="Y250" s="33" t="str">
        <f>IF(InsertDataAtCellA2!Z250="","",InsertDataAtCellA2!Z250)</f>
        <v/>
      </c>
      <c r="Z250" s="33" t="str">
        <f>IF(InsertDataAtCellA2!AA250="","",InsertDataAtCellA2!AA250)</f>
        <v/>
      </c>
      <c r="AA250" s="33" t="str">
        <f>IF(InsertDataAtCellA2!AB250="","",InsertDataAtCellA2!AB250)</f>
        <v/>
      </c>
      <c r="AB250" s="33" t="str">
        <f>IF(InsertDataAtCellA2!AC250="","",InsertDataAtCellA2!AC250)</f>
        <v/>
      </c>
      <c r="AC250" s="33" t="str">
        <f>IF(InsertDataAtCellA2!AD250="","",InsertDataAtCellA2!AD250)</f>
        <v/>
      </c>
      <c r="AD250" s="33" t="str">
        <f>IF(InsertDataAtCellA2!AE250="","",InsertDataAtCellA2!AE250)</f>
        <v/>
      </c>
      <c r="AE250" s="33" t="str">
        <f>IF(InsertDataAtCellA2!AF250="","",InsertDataAtCellA2!AF250)</f>
        <v/>
      </c>
      <c r="AF250" s="33" t="str">
        <f>IF(InsertDataAtCellA2!AG250="","",InsertDataAtCellA2!AG250)</f>
        <v/>
      </c>
    </row>
    <row r="251" spans="1:32" x14ac:dyDescent="0.35">
      <c r="A251" s="10" t="str">
        <f>IF(InsertDataAtCellA2!A251="","",InsertDataAtCellA2!A251)</f>
        <v/>
      </c>
      <c r="B251" s="10" t="str">
        <f>IF(InsertDataAtCellA2!B251="","",InsertDataAtCellA2!B251)</f>
        <v/>
      </c>
      <c r="C251" s="10" t="str">
        <f>IF(InsertDataAtCellA2!C251="","",InsertDataAtCellA2!C251)</f>
        <v/>
      </c>
      <c r="D251" s="10" t="str">
        <f>IF(InsertDataAtCellA2!D251="","",InsertDataAtCellA2!D251)</f>
        <v/>
      </c>
      <c r="E251" s="10" t="str">
        <f>IF(InsertDataAtCellA2!E251="","",InsertDataAtCellA2!E251)</f>
        <v/>
      </c>
      <c r="F251" s="10" t="str">
        <f>IF(InsertDataAtCellA2!$W251="REAC",InsertDataAtCellA2!W251,(IF(InsertDataAtCellA2!$F251="REAC",InsertDataAtCellA2!F251,"")))</f>
        <v/>
      </c>
      <c r="G251" s="10" t="str">
        <f>IF(InsertDataAtCellA2!$W251="REAC",InsertDataAtCellA2!X251,(IF(InsertDataAtCellA2!$F251="REAC",InsertDataAtCellA2!G251,"")))</f>
        <v/>
      </c>
      <c r="H251" s="10" t="str">
        <f>IF(InsertDataAtCellA2!$W251="REAC",InsertDataAtCellA2!Y251,(IF(InsertDataAtCellA2!$F251="REAC",InsertDataAtCellA2!H251,"")))</f>
        <v/>
      </c>
      <c r="I251" s="10" t="str">
        <f>IF(InsertDataAtCellA2!$W251="REAC",InsertDataAtCellA2!Z251,(IF(InsertDataAtCellA2!$F251="REAC",InsertDataAtCellA2!I251,"")))</f>
        <v/>
      </c>
      <c r="J251" s="10" t="str">
        <f>IF(InsertDataAtCellA2!K251="","",InsertDataAtCellA2!K251)</f>
        <v/>
      </c>
      <c r="K251" s="10" t="str">
        <f>IF(InsertDataAtCellA2!L251="","",InsertDataAtCellA2!L251)</f>
        <v/>
      </c>
      <c r="L251" s="10" t="str">
        <f>IF(InsertDataAtCellA2!M251="","",InsertDataAtCellA2!M251)</f>
        <v/>
      </c>
      <c r="M251" s="10" t="str">
        <f>IF(InsertDataAtCellA2!N251="","",InsertDataAtCellA2!N251)</f>
        <v/>
      </c>
      <c r="N251" s="10" t="str">
        <f>IF(InsertDataAtCellA2!O251="","",InsertDataAtCellA2!O251)</f>
        <v/>
      </c>
      <c r="O251" s="10" t="str">
        <f>IF(InsertDataAtCellA2!P251="","",InsertDataAtCellA2!P251)</f>
        <v/>
      </c>
      <c r="P251" s="10" t="str">
        <f>IF(InsertDataAtCellA2!Q251="","",InsertDataAtCellA2!Q251)</f>
        <v/>
      </c>
      <c r="Q251" s="10" t="str">
        <f>IF(InsertDataAtCellA2!R251="","",InsertDataAtCellA2!R251)</f>
        <v/>
      </c>
      <c r="R251" s="10" t="str">
        <f>IF(InsertDataAtCellA2!S251="","",InsertDataAtCellA2!S251)</f>
        <v/>
      </c>
      <c r="S251" s="10" t="str">
        <f>IF(InsertDataAtCellA2!T251="","",InsertDataAtCellA2!T251)</f>
        <v/>
      </c>
      <c r="T251" s="10" t="str">
        <f>IF(InsertDataAtCellA2!U251="","",InsertDataAtCellA2!U251)</f>
        <v/>
      </c>
      <c r="U251" s="10" t="str">
        <f>IF(InsertDataAtCellA2!V251="","",InsertDataAtCellA2!V251)</f>
        <v/>
      </c>
      <c r="V251" s="10" t="str">
        <f>IF(InsertDataAtCellA2!W251="","",InsertDataAtCellA2!W251)</f>
        <v/>
      </c>
      <c r="W251" s="10" t="str">
        <f>IF(InsertDataAtCellA2!X251="","",InsertDataAtCellA2!X251)</f>
        <v/>
      </c>
      <c r="X251" s="10" t="str">
        <f>IF(InsertDataAtCellA2!Y251="","",InsertDataAtCellA2!Y251)</f>
        <v/>
      </c>
      <c r="Y251" s="10" t="str">
        <f>IF(InsertDataAtCellA2!Z251="","",InsertDataAtCellA2!Z251)</f>
        <v/>
      </c>
      <c r="Z251" s="10" t="str">
        <f>IF(InsertDataAtCellA2!AA251="","",InsertDataAtCellA2!AA251)</f>
        <v/>
      </c>
      <c r="AA251" s="10" t="str">
        <f>IF(InsertDataAtCellA2!AB251="","",InsertDataAtCellA2!AB251)</f>
        <v/>
      </c>
      <c r="AB251" s="10" t="str">
        <f>IF(InsertDataAtCellA2!AC251="","",InsertDataAtCellA2!AC251)</f>
        <v/>
      </c>
      <c r="AC251" s="10" t="str">
        <f>IF(InsertDataAtCellA2!AD251="","",InsertDataAtCellA2!AD251)</f>
        <v/>
      </c>
      <c r="AD251" s="10" t="str">
        <f>IF(InsertDataAtCellA2!AE251="","",InsertDataAtCellA2!AE251)</f>
        <v/>
      </c>
      <c r="AE251" s="10" t="str">
        <f>IF(InsertDataAtCellA2!AF251="","",InsertDataAtCellA2!AF251)</f>
        <v/>
      </c>
      <c r="AF251" s="10" t="str">
        <f>IF(InsertDataAtCellA2!AG251="","",InsertDataAtCellA2!AG251)</f>
        <v/>
      </c>
    </row>
    <row r="252" spans="1:32" x14ac:dyDescent="0.35">
      <c r="A252" s="33" t="str">
        <f>IF(InsertDataAtCellA2!A252="","",InsertDataAtCellA2!A252)</f>
        <v/>
      </c>
      <c r="B252" s="33" t="str">
        <f>IF(InsertDataAtCellA2!B252="","",InsertDataAtCellA2!B252)</f>
        <v/>
      </c>
      <c r="C252" s="33" t="str">
        <f>IF(InsertDataAtCellA2!C252="","",InsertDataAtCellA2!C252)</f>
        <v/>
      </c>
      <c r="D252" s="33" t="str">
        <f>IF(InsertDataAtCellA2!D252="","",InsertDataAtCellA2!D252)</f>
        <v/>
      </c>
      <c r="E252" s="33" t="str">
        <f>IF(InsertDataAtCellA2!E252="","",InsertDataAtCellA2!E252)</f>
        <v/>
      </c>
      <c r="F252" s="33" t="str">
        <f>IF(InsertDataAtCellA2!$W252="REAC",InsertDataAtCellA2!W252,(IF(InsertDataAtCellA2!$F252="REAC",InsertDataAtCellA2!F252,"")))</f>
        <v/>
      </c>
      <c r="G252" s="33" t="str">
        <f>IF(InsertDataAtCellA2!$W252="REAC",InsertDataAtCellA2!X252,(IF(InsertDataAtCellA2!$F252="REAC",InsertDataAtCellA2!G252,"")))</f>
        <v/>
      </c>
      <c r="H252" s="33" t="str">
        <f>IF(InsertDataAtCellA2!$W252="REAC",InsertDataAtCellA2!Y252,(IF(InsertDataAtCellA2!$F252="REAC",InsertDataAtCellA2!H252,"")))</f>
        <v/>
      </c>
      <c r="I252" s="33" t="str">
        <f>IF(InsertDataAtCellA2!$W252="REAC",InsertDataAtCellA2!Z252,(IF(InsertDataAtCellA2!$F252="REAC",InsertDataAtCellA2!I252,"")))</f>
        <v/>
      </c>
      <c r="J252" s="33" t="str">
        <f>IF(InsertDataAtCellA2!K252="","",InsertDataAtCellA2!K252)</f>
        <v/>
      </c>
      <c r="K252" s="33" t="str">
        <f>IF(InsertDataAtCellA2!L252="","",InsertDataAtCellA2!L252)</f>
        <v/>
      </c>
      <c r="L252" s="33" t="str">
        <f>IF(InsertDataAtCellA2!M252="","",InsertDataAtCellA2!M252)</f>
        <v/>
      </c>
      <c r="M252" s="33" t="str">
        <f>IF(InsertDataAtCellA2!N252="","",InsertDataAtCellA2!N252)</f>
        <v/>
      </c>
      <c r="N252" s="33" t="str">
        <f>IF(InsertDataAtCellA2!O252="","",InsertDataAtCellA2!O252)</f>
        <v/>
      </c>
      <c r="O252" s="33" t="str">
        <f>IF(InsertDataAtCellA2!P252="","",InsertDataAtCellA2!P252)</f>
        <v/>
      </c>
      <c r="P252" s="33" t="str">
        <f>IF(InsertDataAtCellA2!Q252="","",InsertDataAtCellA2!Q252)</f>
        <v/>
      </c>
      <c r="Q252" s="33" t="str">
        <f>IF(InsertDataAtCellA2!R252="","",InsertDataAtCellA2!R252)</f>
        <v/>
      </c>
      <c r="R252" s="33" t="str">
        <f>IF(InsertDataAtCellA2!S252="","",InsertDataAtCellA2!S252)</f>
        <v/>
      </c>
      <c r="S252" s="33" t="str">
        <f>IF(InsertDataAtCellA2!T252="","",InsertDataAtCellA2!T252)</f>
        <v/>
      </c>
      <c r="T252" s="33" t="str">
        <f>IF(InsertDataAtCellA2!U252="","",InsertDataAtCellA2!U252)</f>
        <v/>
      </c>
      <c r="U252" s="33" t="str">
        <f>IF(InsertDataAtCellA2!V252="","",InsertDataAtCellA2!V252)</f>
        <v/>
      </c>
      <c r="V252" s="33" t="str">
        <f>IF(InsertDataAtCellA2!W252="","",InsertDataAtCellA2!W252)</f>
        <v/>
      </c>
      <c r="W252" s="33" t="str">
        <f>IF(InsertDataAtCellA2!X252="","",InsertDataAtCellA2!X252)</f>
        <v/>
      </c>
      <c r="X252" s="33" t="str">
        <f>IF(InsertDataAtCellA2!Y252="","",InsertDataAtCellA2!Y252)</f>
        <v/>
      </c>
      <c r="Y252" s="33" t="str">
        <f>IF(InsertDataAtCellA2!Z252="","",InsertDataAtCellA2!Z252)</f>
        <v/>
      </c>
      <c r="Z252" s="33" t="str">
        <f>IF(InsertDataAtCellA2!AA252="","",InsertDataAtCellA2!AA252)</f>
        <v/>
      </c>
      <c r="AA252" s="33" t="str">
        <f>IF(InsertDataAtCellA2!AB252="","",InsertDataAtCellA2!AB252)</f>
        <v/>
      </c>
      <c r="AB252" s="33" t="str">
        <f>IF(InsertDataAtCellA2!AC252="","",InsertDataAtCellA2!AC252)</f>
        <v/>
      </c>
      <c r="AC252" s="33" t="str">
        <f>IF(InsertDataAtCellA2!AD252="","",InsertDataAtCellA2!AD252)</f>
        <v/>
      </c>
      <c r="AD252" s="33" t="str">
        <f>IF(InsertDataAtCellA2!AE252="","",InsertDataAtCellA2!AE252)</f>
        <v/>
      </c>
      <c r="AE252" s="33" t="str">
        <f>IF(InsertDataAtCellA2!AF252="","",InsertDataAtCellA2!AF252)</f>
        <v/>
      </c>
      <c r="AF252" s="33" t="str">
        <f>IF(InsertDataAtCellA2!AG252="","",InsertDataAtCellA2!AG252)</f>
        <v/>
      </c>
    </row>
    <row r="253" spans="1:32" x14ac:dyDescent="0.35">
      <c r="A253" s="10" t="str">
        <f>IF(InsertDataAtCellA2!A253="","",InsertDataAtCellA2!A253)</f>
        <v/>
      </c>
      <c r="B253" s="10" t="str">
        <f>IF(InsertDataAtCellA2!B253="","",InsertDataAtCellA2!B253)</f>
        <v/>
      </c>
      <c r="C253" s="10" t="str">
        <f>IF(InsertDataAtCellA2!C253="","",InsertDataAtCellA2!C253)</f>
        <v/>
      </c>
      <c r="D253" s="10" t="str">
        <f>IF(InsertDataAtCellA2!D253="","",InsertDataAtCellA2!D253)</f>
        <v/>
      </c>
      <c r="E253" s="10" t="str">
        <f>IF(InsertDataAtCellA2!E253="","",InsertDataAtCellA2!E253)</f>
        <v/>
      </c>
      <c r="F253" s="10" t="str">
        <f>IF(InsertDataAtCellA2!$W253="REAC",InsertDataAtCellA2!W253,(IF(InsertDataAtCellA2!$F253="REAC",InsertDataAtCellA2!F253,"")))</f>
        <v/>
      </c>
      <c r="G253" s="10" t="str">
        <f>IF(InsertDataAtCellA2!$W253="REAC",InsertDataAtCellA2!X253,(IF(InsertDataAtCellA2!$F253="REAC",InsertDataAtCellA2!G253,"")))</f>
        <v/>
      </c>
      <c r="H253" s="10" t="str">
        <f>IF(InsertDataAtCellA2!$W253="REAC",InsertDataAtCellA2!Y253,(IF(InsertDataAtCellA2!$F253="REAC",InsertDataAtCellA2!H253,"")))</f>
        <v/>
      </c>
      <c r="I253" s="10" t="str">
        <f>IF(InsertDataAtCellA2!$W253="REAC",InsertDataAtCellA2!Z253,(IF(InsertDataAtCellA2!$F253="REAC",InsertDataAtCellA2!I253,"")))</f>
        <v/>
      </c>
      <c r="J253" s="10" t="str">
        <f>IF(InsertDataAtCellA2!K253="","",InsertDataAtCellA2!K253)</f>
        <v/>
      </c>
      <c r="K253" s="10" t="str">
        <f>IF(InsertDataAtCellA2!L253="","",InsertDataAtCellA2!L253)</f>
        <v/>
      </c>
      <c r="L253" s="10" t="str">
        <f>IF(InsertDataAtCellA2!M253="","",InsertDataAtCellA2!M253)</f>
        <v/>
      </c>
      <c r="M253" s="10" t="str">
        <f>IF(InsertDataAtCellA2!N253="","",InsertDataAtCellA2!N253)</f>
        <v/>
      </c>
      <c r="N253" s="10" t="str">
        <f>IF(InsertDataAtCellA2!O253="","",InsertDataAtCellA2!O253)</f>
        <v/>
      </c>
      <c r="O253" s="10" t="str">
        <f>IF(InsertDataAtCellA2!P253="","",InsertDataAtCellA2!P253)</f>
        <v/>
      </c>
      <c r="P253" s="10" t="str">
        <f>IF(InsertDataAtCellA2!Q253="","",InsertDataAtCellA2!Q253)</f>
        <v/>
      </c>
      <c r="Q253" s="10" t="str">
        <f>IF(InsertDataAtCellA2!R253="","",InsertDataAtCellA2!R253)</f>
        <v/>
      </c>
      <c r="R253" s="10" t="str">
        <f>IF(InsertDataAtCellA2!S253="","",InsertDataAtCellA2!S253)</f>
        <v/>
      </c>
      <c r="S253" s="10" t="str">
        <f>IF(InsertDataAtCellA2!T253="","",InsertDataAtCellA2!T253)</f>
        <v/>
      </c>
      <c r="T253" s="10" t="str">
        <f>IF(InsertDataAtCellA2!U253="","",InsertDataAtCellA2!U253)</f>
        <v/>
      </c>
      <c r="U253" s="10" t="str">
        <f>IF(InsertDataAtCellA2!V253="","",InsertDataAtCellA2!V253)</f>
        <v/>
      </c>
      <c r="V253" s="10" t="str">
        <f>IF(InsertDataAtCellA2!W253="","",InsertDataAtCellA2!W253)</f>
        <v/>
      </c>
      <c r="W253" s="10" t="str">
        <f>IF(InsertDataAtCellA2!X253="","",InsertDataAtCellA2!X253)</f>
        <v/>
      </c>
      <c r="X253" s="10" t="str">
        <f>IF(InsertDataAtCellA2!Y253="","",InsertDataAtCellA2!Y253)</f>
        <v/>
      </c>
      <c r="Y253" s="10" t="str">
        <f>IF(InsertDataAtCellA2!Z253="","",InsertDataAtCellA2!Z253)</f>
        <v/>
      </c>
      <c r="Z253" s="10" t="str">
        <f>IF(InsertDataAtCellA2!AA253="","",InsertDataAtCellA2!AA253)</f>
        <v/>
      </c>
      <c r="AA253" s="10" t="str">
        <f>IF(InsertDataAtCellA2!AB253="","",InsertDataAtCellA2!AB253)</f>
        <v/>
      </c>
      <c r="AB253" s="10" t="str">
        <f>IF(InsertDataAtCellA2!AC253="","",InsertDataAtCellA2!AC253)</f>
        <v/>
      </c>
      <c r="AC253" s="10" t="str">
        <f>IF(InsertDataAtCellA2!AD253="","",InsertDataAtCellA2!AD253)</f>
        <v/>
      </c>
      <c r="AD253" s="10" t="str">
        <f>IF(InsertDataAtCellA2!AE253="","",InsertDataAtCellA2!AE253)</f>
        <v/>
      </c>
      <c r="AE253" s="10" t="str">
        <f>IF(InsertDataAtCellA2!AF253="","",InsertDataAtCellA2!AF253)</f>
        <v/>
      </c>
      <c r="AF253" s="10" t="str">
        <f>IF(InsertDataAtCellA2!AG253="","",InsertDataAtCellA2!AG253)</f>
        <v/>
      </c>
    </row>
    <row r="254" spans="1:32" x14ac:dyDescent="0.35">
      <c r="A254" s="33" t="str">
        <f>IF(InsertDataAtCellA2!A254="","",InsertDataAtCellA2!A254)</f>
        <v/>
      </c>
      <c r="B254" s="33" t="str">
        <f>IF(InsertDataAtCellA2!B254="","",InsertDataAtCellA2!B254)</f>
        <v/>
      </c>
      <c r="C254" s="33" t="str">
        <f>IF(InsertDataAtCellA2!C254="","",InsertDataAtCellA2!C254)</f>
        <v/>
      </c>
      <c r="D254" s="33" t="str">
        <f>IF(InsertDataAtCellA2!D254="","",InsertDataAtCellA2!D254)</f>
        <v/>
      </c>
      <c r="E254" s="33" t="str">
        <f>IF(InsertDataAtCellA2!E254="","",InsertDataAtCellA2!E254)</f>
        <v/>
      </c>
      <c r="F254" s="33" t="str">
        <f>IF(InsertDataAtCellA2!$W254="REAC",InsertDataAtCellA2!W254,(IF(InsertDataAtCellA2!$F254="REAC",InsertDataAtCellA2!F254,"")))</f>
        <v/>
      </c>
      <c r="G254" s="33" t="str">
        <f>IF(InsertDataAtCellA2!$W254="REAC",InsertDataAtCellA2!X254,(IF(InsertDataAtCellA2!$F254="REAC",InsertDataAtCellA2!G254,"")))</f>
        <v/>
      </c>
      <c r="H254" s="33" t="str">
        <f>IF(InsertDataAtCellA2!$W254="REAC",InsertDataAtCellA2!Y254,(IF(InsertDataAtCellA2!$F254="REAC",InsertDataAtCellA2!H254,"")))</f>
        <v/>
      </c>
      <c r="I254" s="33" t="str">
        <f>IF(InsertDataAtCellA2!$W254="REAC",InsertDataAtCellA2!Z254,(IF(InsertDataAtCellA2!$F254="REAC",InsertDataAtCellA2!I254,"")))</f>
        <v/>
      </c>
      <c r="J254" s="33" t="str">
        <f>IF(InsertDataAtCellA2!K254="","",InsertDataAtCellA2!K254)</f>
        <v/>
      </c>
      <c r="K254" s="33" t="str">
        <f>IF(InsertDataAtCellA2!L254="","",InsertDataAtCellA2!L254)</f>
        <v/>
      </c>
      <c r="L254" s="33" t="str">
        <f>IF(InsertDataAtCellA2!M254="","",InsertDataAtCellA2!M254)</f>
        <v/>
      </c>
      <c r="M254" s="33" t="str">
        <f>IF(InsertDataAtCellA2!N254="","",InsertDataAtCellA2!N254)</f>
        <v/>
      </c>
      <c r="N254" s="33" t="str">
        <f>IF(InsertDataAtCellA2!O254="","",InsertDataAtCellA2!O254)</f>
        <v/>
      </c>
      <c r="O254" s="33" t="str">
        <f>IF(InsertDataAtCellA2!P254="","",InsertDataAtCellA2!P254)</f>
        <v/>
      </c>
      <c r="P254" s="33" t="str">
        <f>IF(InsertDataAtCellA2!Q254="","",InsertDataAtCellA2!Q254)</f>
        <v/>
      </c>
      <c r="Q254" s="33" t="str">
        <f>IF(InsertDataAtCellA2!R254="","",InsertDataAtCellA2!R254)</f>
        <v/>
      </c>
      <c r="R254" s="33" t="str">
        <f>IF(InsertDataAtCellA2!S254="","",InsertDataAtCellA2!S254)</f>
        <v/>
      </c>
      <c r="S254" s="33" t="str">
        <f>IF(InsertDataAtCellA2!T254="","",InsertDataAtCellA2!T254)</f>
        <v/>
      </c>
      <c r="T254" s="33" t="str">
        <f>IF(InsertDataAtCellA2!U254="","",InsertDataAtCellA2!U254)</f>
        <v/>
      </c>
      <c r="U254" s="33" t="str">
        <f>IF(InsertDataAtCellA2!V254="","",InsertDataAtCellA2!V254)</f>
        <v/>
      </c>
      <c r="V254" s="33" t="str">
        <f>IF(InsertDataAtCellA2!W254="","",InsertDataAtCellA2!W254)</f>
        <v/>
      </c>
      <c r="W254" s="33" t="str">
        <f>IF(InsertDataAtCellA2!X254="","",InsertDataAtCellA2!X254)</f>
        <v/>
      </c>
      <c r="X254" s="33" t="str">
        <f>IF(InsertDataAtCellA2!Y254="","",InsertDataAtCellA2!Y254)</f>
        <v/>
      </c>
      <c r="Y254" s="33" t="str">
        <f>IF(InsertDataAtCellA2!Z254="","",InsertDataAtCellA2!Z254)</f>
        <v/>
      </c>
      <c r="Z254" s="33" t="str">
        <f>IF(InsertDataAtCellA2!AA254="","",InsertDataAtCellA2!AA254)</f>
        <v/>
      </c>
      <c r="AA254" s="33" t="str">
        <f>IF(InsertDataAtCellA2!AB254="","",InsertDataAtCellA2!AB254)</f>
        <v/>
      </c>
      <c r="AB254" s="33" t="str">
        <f>IF(InsertDataAtCellA2!AC254="","",InsertDataAtCellA2!AC254)</f>
        <v/>
      </c>
      <c r="AC254" s="33" t="str">
        <f>IF(InsertDataAtCellA2!AD254="","",InsertDataAtCellA2!AD254)</f>
        <v/>
      </c>
      <c r="AD254" s="33" t="str">
        <f>IF(InsertDataAtCellA2!AE254="","",InsertDataAtCellA2!AE254)</f>
        <v/>
      </c>
      <c r="AE254" s="33" t="str">
        <f>IF(InsertDataAtCellA2!AF254="","",InsertDataAtCellA2!AF254)</f>
        <v/>
      </c>
      <c r="AF254" s="33" t="str">
        <f>IF(InsertDataAtCellA2!AG254="","",InsertDataAtCellA2!AG254)</f>
        <v/>
      </c>
    </row>
    <row r="255" spans="1:32" x14ac:dyDescent="0.35">
      <c r="A255" s="10" t="str">
        <f>IF(InsertDataAtCellA2!A255="","",InsertDataAtCellA2!A255)</f>
        <v/>
      </c>
      <c r="B255" s="10" t="str">
        <f>IF(InsertDataAtCellA2!B255="","",InsertDataAtCellA2!B255)</f>
        <v/>
      </c>
      <c r="C255" s="10" t="str">
        <f>IF(InsertDataAtCellA2!C255="","",InsertDataAtCellA2!C255)</f>
        <v/>
      </c>
      <c r="D255" s="10" t="str">
        <f>IF(InsertDataAtCellA2!D255="","",InsertDataAtCellA2!D255)</f>
        <v/>
      </c>
      <c r="E255" s="10" t="str">
        <f>IF(InsertDataAtCellA2!E255="","",InsertDataAtCellA2!E255)</f>
        <v/>
      </c>
      <c r="F255" s="10" t="str">
        <f>IF(InsertDataAtCellA2!$W255="REAC",InsertDataAtCellA2!W255,(IF(InsertDataAtCellA2!$F255="REAC",InsertDataAtCellA2!F255,"")))</f>
        <v/>
      </c>
      <c r="G255" s="10" t="str">
        <f>IF(InsertDataAtCellA2!$W255="REAC",InsertDataAtCellA2!X255,(IF(InsertDataAtCellA2!$F255="REAC",InsertDataAtCellA2!G255,"")))</f>
        <v/>
      </c>
      <c r="H255" s="10" t="str">
        <f>IF(InsertDataAtCellA2!$W255="REAC",InsertDataAtCellA2!Y255,(IF(InsertDataAtCellA2!$F255="REAC",InsertDataAtCellA2!H255,"")))</f>
        <v/>
      </c>
      <c r="I255" s="10" t="str">
        <f>IF(InsertDataAtCellA2!$W255="REAC",InsertDataAtCellA2!Z255,(IF(InsertDataAtCellA2!$F255="REAC",InsertDataAtCellA2!I255,"")))</f>
        <v/>
      </c>
      <c r="J255" s="10" t="str">
        <f>IF(InsertDataAtCellA2!K255="","",InsertDataAtCellA2!K255)</f>
        <v/>
      </c>
      <c r="K255" s="10" t="str">
        <f>IF(InsertDataAtCellA2!L255="","",InsertDataAtCellA2!L255)</f>
        <v/>
      </c>
      <c r="L255" s="10" t="str">
        <f>IF(InsertDataAtCellA2!M255="","",InsertDataAtCellA2!M255)</f>
        <v/>
      </c>
      <c r="M255" s="10" t="str">
        <f>IF(InsertDataAtCellA2!N255="","",InsertDataAtCellA2!N255)</f>
        <v/>
      </c>
      <c r="N255" s="10" t="str">
        <f>IF(InsertDataAtCellA2!O255="","",InsertDataAtCellA2!O255)</f>
        <v/>
      </c>
      <c r="O255" s="10" t="str">
        <f>IF(InsertDataAtCellA2!P255="","",InsertDataAtCellA2!P255)</f>
        <v/>
      </c>
      <c r="P255" s="10" t="str">
        <f>IF(InsertDataAtCellA2!Q255="","",InsertDataAtCellA2!Q255)</f>
        <v/>
      </c>
      <c r="Q255" s="10" t="str">
        <f>IF(InsertDataAtCellA2!R255="","",InsertDataAtCellA2!R255)</f>
        <v/>
      </c>
      <c r="R255" s="10" t="str">
        <f>IF(InsertDataAtCellA2!S255="","",InsertDataAtCellA2!S255)</f>
        <v/>
      </c>
      <c r="S255" s="10" t="str">
        <f>IF(InsertDataAtCellA2!T255="","",InsertDataAtCellA2!T255)</f>
        <v/>
      </c>
      <c r="T255" s="10" t="str">
        <f>IF(InsertDataAtCellA2!U255="","",InsertDataAtCellA2!U255)</f>
        <v/>
      </c>
      <c r="U255" s="10" t="str">
        <f>IF(InsertDataAtCellA2!V255="","",InsertDataAtCellA2!V255)</f>
        <v/>
      </c>
      <c r="V255" s="10" t="str">
        <f>IF(InsertDataAtCellA2!W255="","",InsertDataAtCellA2!W255)</f>
        <v/>
      </c>
      <c r="W255" s="10" t="str">
        <f>IF(InsertDataAtCellA2!X255="","",InsertDataAtCellA2!X255)</f>
        <v/>
      </c>
      <c r="X255" s="10" t="str">
        <f>IF(InsertDataAtCellA2!Y255="","",InsertDataAtCellA2!Y255)</f>
        <v/>
      </c>
      <c r="Y255" s="10" t="str">
        <f>IF(InsertDataAtCellA2!Z255="","",InsertDataAtCellA2!Z255)</f>
        <v/>
      </c>
      <c r="Z255" s="10" t="str">
        <f>IF(InsertDataAtCellA2!AA255="","",InsertDataAtCellA2!AA255)</f>
        <v/>
      </c>
      <c r="AA255" s="10" t="str">
        <f>IF(InsertDataAtCellA2!AB255="","",InsertDataAtCellA2!AB255)</f>
        <v/>
      </c>
      <c r="AB255" s="10" t="str">
        <f>IF(InsertDataAtCellA2!AC255="","",InsertDataAtCellA2!AC255)</f>
        <v/>
      </c>
      <c r="AC255" s="10" t="str">
        <f>IF(InsertDataAtCellA2!AD255="","",InsertDataAtCellA2!AD255)</f>
        <v/>
      </c>
      <c r="AD255" s="10" t="str">
        <f>IF(InsertDataAtCellA2!AE255="","",InsertDataAtCellA2!AE255)</f>
        <v/>
      </c>
      <c r="AE255" s="10" t="str">
        <f>IF(InsertDataAtCellA2!AF255="","",InsertDataAtCellA2!AF255)</f>
        <v/>
      </c>
      <c r="AF255" s="10" t="str">
        <f>IF(InsertDataAtCellA2!AG255="","",InsertDataAtCellA2!AG255)</f>
        <v/>
      </c>
    </row>
    <row r="256" spans="1:32" x14ac:dyDescent="0.35">
      <c r="A256" s="33" t="str">
        <f>IF(InsertDataAtCellA2!A256="","",InsertDataAtCellA2!A256)</f>
        <v/>
      </c>
      <c r="B256" s="33" t="str">
        <f>IF(InsertDataAtCellA2!B256="","",InsertDataAtCellA2!B256)</f>
        <v/>
      </c>
      <c r="C256" s="33" t="str">
        <f>IF(InsertDataAtCellA2!C256="","",InsertDataAtCellA2!C256)</f>
        <v/>
      </c>
      <c r="D256" s="33" t="str">
        <f>IF(InsertDataAtCellA2!D256="","",InsertDataAtCellA2!D256)</f>
        <v/>
      </c>
      <c r="E256" s="33" t="str">
        <f>IF(InsertDataAtCellA2!E256="","",InsertDataAtCellA2!E256)</f>
        <v/>
      </c>
      <c r="F256" s="33" t="str">
        <f>IF(InsertDataAtCellA2!$W256="REAC",InsertDataAtCellA2!W256,(IF(InsertDataAtCellA2!$F256="REAC",InsertDataAtCellA2!F256,"")))</f>
        <v/>
      </c>
      <c r="G256" s="33" t="str">
        <f>IF(InsertDataAtCellA2!$W256="REAC",InsertDataAtCellA2!X256,(IF(InsertDataAtCellA2!$F256="REAC",InsertDataAtCellA2!G256,"")))</f>
        <v/>
      </c>
      <c r="H256" s="33" t="str">
        <f>IF(InsertDataAtCellA2!$W256="REAC",InsertDataAtCellA2!Y256,(IF(InsertDataAtCellA2!$F256="REAC",InsertDataAtCellA2!H256,"")))</f>
        <v/>
      </c>
      <c r="I256" s="33" t="str">
        <f>IF(InsertDataAtCellA2!$W256="REAC",InsertDataAtCellA2!Z256,(IF(InsertDataAtCellA2!$F256="REAC",InsertDataAtCellA2!I256,"")))</f>
        <v/>
      </c>
      <c r="J256" s="33" t="str">
        <f>IF(InsertDataAtCellA2!K256="","",InsertDataAtCellA2!K256)</f>
        <v/>
      </c>
      <c r="K256" s="33" t="str">
        <f>IF(InsertDataAtCellA2!L256="","",InsertDataAtCellA2!L256)</f>
        <v/>
      </c>
      <c r="L256" s="33" t="str">
        <f>IF(InsertDataAtCellA2!M256="","",InsertDataAtCellA2!M256)</f>
        <v/>
      </c>
      <c r="M256" s="33" t="str">
        <f>IF(InsertDataAtCellA2!N256="","",InsertDataAtCellA2!N256)</f>
        <v/>
      </c>
      <c r="N256" s="33" t="str">
        <f>IF(InsertDataAtCellA2!O256="","",InsertDataAtCellA2!O256)</f>
        <v/>
      </c>
      <c r="O256" s="33" t="str">
        <f>IF(InsertDataAtCellA2!P256="","",InsertDataAtCellA2!P256)</f>
        <v/>
      </c>
      <c r="P256" s="33" t="str">
        <f>IF(InsertDataAtCellA2!Q256="","",InsertDataAtCellA2!Q256)</f>
        <v/>
      </c>
      <c r="Q256" s="33" t="str">
        <f>IF(InsertDataAtCellA2!R256="","",InsertDataAtCellA2!R256)</f>
        <v/>
      </c>
      <c r="R256" s="33" t="str">
        <f>IF(InsertDataAtCellA2!S256="","",InsertDataAtCellA2!S256)</f>
        <v/>
      </c>
      <c r="S256" s="33" t="str">
        <f>IF(InsertDataAtCellA2!T256="","",InsertDataAtCellA2!T256)</f>
        <v/>
      </c>
      <c r="T256" s="33" t="str">
        <f>IF(InsertDataAtCellA2!U256="","",InsertDataAtCellA2!U256)</f>
        <v/>
      </c>
      <c r="U256" s="33" t="str">
        <f>IF(InsertDataAtCellA2!V256="","",InsertDataAtCellA2!V256)</f>
        <v/>
      </c>
      <c r="V256" s="33" t="str">
        <f>IF(InsertDataAtCellA2!W256="","",InsertDataAtCellA2!W256)</f>
        <v/>
      </c>
      <c r="W256" s="33" t="str">
        <f>IF(InsertDataAtCellA2!X256="","",InsertDataAtCellA2!X256)</f>
        <v/>
      </c>
      <c r="X256" s="33" t="str">
        <f>IF(InsertDataAtCellA2!Y256="","",InsertDataAtCellA2!Y256)</f>
        <v/>
      </c>
      <c r="Y256" s="33" t="str">
        <f>IF(InsertDataAtCellA2!Z256="","",InsertDataAtCellA2!Z256)</f>
        <v/>
      </c>
      <c r="Z256" s="33" t="str">
        <f>IF(InsertDataAtCellA2!AA256="","",InsertDataAtCellA2!AA256)</f>
        <v/>
      </c>
      <c r="AA256" s="33" t="str">
        <f>IF(InsertDataAtCellA2!AB256="","",InsertDataAtCellA2!AB256)</f>
        <v/>
      </c>
      <c r="AB256" s="33" t="str">
        <f>IF(InsertDataAtCellA2!AC256="","",InsertDataAtCellA2!AC256)</f>
        <v/>
      </c>
      <c r="AC256" s="33" t="str">
        <f>IF(InsertDataAtCellA2!AD256="","",InsertDataAtCellA2!AD256)</f>
        <v/>
      </c>
      <c r="AD256" s="33" t="str">
        <f>IF(InsertDataAtCellA2!AE256="","",InsertDataAtCellA2!AE256)</f>
        <v/>
      </c>
      <c r="AE256" s="33" t="str">
        <f>IF(InsertDataAtCellA2!AF256="","",InsertDataAtCellA2!AF256)</f>
        <v/>
      </c>
      <c r="AF256" s="33" t="str">
        <f>IF(InsertDataAtCellA2!AG256="","",InsertDataAtCellA2!AG256)</f>
        <v/>
      </c>
    </row>
    <row r="257" spans="1:32" x14ac:dyDescent="0.35">
      <c r="A257" s="10" t="str">
        <f>IF(InsertDataAtCellA2!A257="","",InsertDataAtCellA2!A257)</f>
        <v/>
      </c>
      <c r="B257" s="10" t="str">
        <f>IF(InsertDataAtCellA2!B257="","",InsertDataAtCellA2!B257)</f>
        <v/>
      </c>
      <c r="C257" s="10" t="str">
        <f>IF(InsertDataAtCellA2!C257="","",InsertDataAtCellA2!C257)</f>
        <v/>
      </c>
      <c r="D257" s="10" t="str">
        <f>IF(InsertDataAtCellA2!D257="","",InsertDataAtCellA2!D257)</f>
        <v/>
      </c>
      <c r="E257" s="10" t="str">
        <f>IF(InsertDataAtCellA2!E257="","",InsertDataAtCellA2!E257)</f>
        <v/>
      </c>
      <c r="F257" s="10" t="str">
        <f>IF(InsertDataAtCellA2!$W257="REAC",InsertDataAtCellA2!W257,(IF(InsertDataAtCellA2!$F257="REAC",InsertDataAtCellA2!F257,"")))</f>
        <v/>
      </c>
      <c r="G257" s="10" t="str">
        <f>IF(InsertDataAtCellA2!$W257="REAC",InsertDataAtCellA2!X257,(IF(InsertDataAtCellA2!$F257="REAC",InsertDataAtCellA2!G257,"")))</f>
        <v/>
      </c>
      <c r="H257" s="10" t="str">
        <f>IF(InsertDataAtCellA2!$W257="REAC",InsertDataAtCellA2!Y257,(IF(InsertDataAtCellA2!$F257="REAC",InsertDataAtCellA2!H257,"")))</f>
        <v/>
      </c>
      <c r="I257" s="10" t="str">
        <f>IF(InsertDataAtCellA2!$W257="REAC",InsertDataAtCellA2!Z257,(IF(InsertDataAtCellA2!$F257="REAC",InsertDataAtCellA2!I257,"")))</f>
        <v/>
      </c>
      <c r="J257" s="10" t="str">
        <f>IF(InsertDataAtCellA2!K257="","",InsertDataAtCellA2!K257)</f>
        <v/>
      </c>
      <c r="K257" s="10" t="str">
        <f>IF(InsertDataAtCellA2!L257="","",InsertDataAtCellA2!L257)</f>
        <v/>
      </c>
      <c r="L257" s="10" t="str">
        <f>IF(InsertDataAtCellA2!M257="","",InsertDataAtCellA2!M257)</f>
        <v/>
      </c>
      <c r="M257" s="10" t="str">
        <f>IF(InsertDataAtCellA2!N257="","",InsertDataAtCellA2!N257)</f>
        <v/>
      </c>
      <c r="N257" s="10" t="str">
        <f>IF(InsertDataAtCellA2!O257="","",InsertDataAtCellA2!O257)</f>
        <v/>
      </c>
      <c r="O257" s="10" t="str">
        <f>IF(InsertDataAtCellA2!P257="","",InsertDataAtCellA2!P257)</f>
        <v/>
      </c>
      <c r="P257" s="10" t="str">
        <f>IF(InsertDataAtCellA2!Q257="","",InsertDataAtCellA2!Q257)</f>
        <v/>
      </c>
      <c r="Q257" s="10" t="str">
        <f>IF(InsertDataAtCellA2!R257="","",InsertDataAtCellA2!R257)</f>
        <v/>
      </c>
      <c r="R257" s="10" t="str">
        <f>IF(InsertDataAtCellA2!S257="","",InsertDataAtCellA2!S257)</f>
        <v/>
      </c>
      <c r="S257" s="10" t="str">
        <f>IF(InsertDataAtCellA2!T257="","",InsertDataAtCellA2!T257)</f>
        <v/>
      </c>
      <c r="T257" s="10" t="str">
        <f>IF(InsertDataAtCellA2!U257="","",InsertDataAtCellA2!U257)</f>
        <v/>
      </c>
      <c r="U257" s="10" t="str">
        <f>IF(InsertDataAtCellA2!V257="","",InsertDataAtCellA2!V257)</f>
        <v/>
      </c>
      <c r="V257" s="10" t="str">
        <f>IF(InsertDataAtCellA2!W257="","",InsertDataAtCellA2!W257)</f>
        <v/>
      </c>
      <c r="W257" s="10" t="str">
        <f>IF(InsertDataAtCellA2!X257="","",InsertDataAtCellA2!X257)</f>
        <v/>
      </c>
      <c r="X257" s="10" t="str">
        <f>IF(InsertDataAtCellA2!Y257="","",InsertDataAtCellA2!Y257)</f>
        <v/>
      </c>
      <c r="Y257" s="10" t="str">
        <f>IF(InsertDataAtCellA2!Z257="","",InsertDataAtCellA2!Z257)</f>
        <v/>
      </c>
      <c r="Z257" s="10" t="str">
        <f>IF(InsertDataAtCellA2!AA257="","",InsertDataAtCellA2!AA257)</f>
        <v/>
      </c>
      <c r="AA257" s="10" t="str">
        <f>IF(InsertDataAtCellA2!AB257="","",InsertDataAtCellA2!AB257)</f>
        <v/>
      </c>
      <c r="AB257" s="10" t="str">
        <f>IF(InsertDataAtCellA2!AC257="","",InsertDataAtCellA2!AC257)</f>
        <v/>
      </c>
      <c r="AC257" s="10" t="str">
        <f>IF(InsertDataAtCellA2!AD257="","",InsertDataAtCellA2!AD257)</f>
        <v/>
      </c>
      <c r="AD257" s="10" t="str">
        <f>IF(InsertDataAtCellA2!AE257="","",InsertDataAtCellA2!AE257)</f>
        <v/>
      </c>
      <c r="AE257" s="10" t="str">
        <f>IF(InsertDataAtCellA2!AF257="","",InsertDataAtCellA2!AF257)</f>
        <v/>
      </c>
      <c r="AF257" s="10" t="str">
        <f>IF(InsertDataAtCellA2!AG257="","",InsertDataAtCellA2!AG257)</f>
        <v/>
      </c>
    </row>
    <row r="258" spans="1:32" x14ac:dyDescent="0.35">
      <c r="A258" s="33" t="str">
        <f>IF(InsertDataAtCellA2!A258="","",InsertDataAtCellA2!A258)</f>
        <v/>
      </c>
      <c r="B258" s="33" t="str">
        <f>IF(InsertDataAtCellA2!B258="","",InsertDataAtCellA2!B258)</f>
        <v/>
      </c>
      <c r="C258" s="33" t="str">
        <f>IF(InsertDataAtCellA2!C258="","",InsertDataAtCellA2!C258)</f>
        <v/>
      </c>
      <c r="D258" s="33" t="str">
        <f>IF(InsertDataAtCellA2!D258="","",InsertDataAtCellA2!D258)</f>
        <v/>
      </c>
      <c r="E258" s="33" t="str">
        <f>IF(InsertDataAtCellA2!E258="","",InsertDataAtCellA2!E258)</f>
        <v/>
      </c>
      <c r="F258" s="33" t="str">
        <f>IF(InsertDataAtCellA2!$W258="REAC",InsertDataAtCellA2!W258,(IF(InsertDataAtCellA2!$F258="REAC",InsertDataAtCellA2!F258,"")))</f>
        <v/>
      </c>
      <c r="G258" s="33" t="str">
        <f>IF(InsertDataAtCellA2!$W258="REAC",InsertDataAtCellA2!X258,(IF(InsertDataAtCellA2!$F258="REAC",InsertDataAtCellA2!G258,"")))</f>
        <v/>
      </c>
      <c r="H258" s="33" t="str">
        <f>IF(InsertDataAtCellA2!$W258="REAC",InsertDataAtCellA2!Y258,(IF(InsertDataAtCellA2!$F258="REAC",InsertDataAtCellA2!H258,"")))</f>
        <v/>
      </c>
      <c r="I258" s="33" t="str">
        <f>IF(InsertDataAtCellA2!$W258="REAC",InsertDataAtCellA2!Z258,(IF(InsertDataAtCellA2!$F258="REAC",InsertDataAtCellA2!I258,"")))</f>
        <v/>
      </c>
      <c r="J258" s="33" t="str">
        <f>IF(InsertDataAtCellA2!K258="","",InsertDataAtCellA2!K258)</f>
        <v/>
      </c>
      <c r="K258" s="33" t="str">
        <f>IF(InsertDataAtCellA2!L258="","",InsertDataAtCellA2!L258)</f>
        <v/>
      </c>
      <c r="L258" s="33" t="str">
        <f>IF(InsertDataAtCellA2!M258="","",InsertDataAtCellA2!M258)</f>
        <v/>
      </c>
      <c r="M258" s="33" t="str">
        <f>IF(InsertDataAtCellA2!N258="","",InsertDataAtCellA2!N258)</f>
        <v/>
      </c>
      <c r="N258" s="33" t="str">
        <f>IF(InsertDataAtCellA2!O258="","",InsertDataAtCellA2!O258)</f>
        <v/>
      </c>
      <c r="O258" s="33" t="str">
        <f>IF(InsertDataAtCellA2!P258="","",InsertDataAtCellA2!P258)</f>
        <v/>
      </c>
      <c r="P258" s="33" t="str">
        <f>IF(InsertDataAtCellA2!Q258="","",InsertDataAtCellA2!Q258)</f>
        <v/>
      </c>
      <c r="Q258" s="33" t="str">
        <f>IF(InsertDataAtCellA2!R258="","",InsertDataAtCellA2!R258)</f>
        <v/>
      </c>
      <c r="R258" s="33" t="str">
        <f>IF(InsertDataAtCellA2!S258="","",InsertDataAtCellA2!S258)</f>
        <v/>
      </c>
      <c r="S258" s="33" t="str">
        <f>IF(InsertDataAtCellA2!T258="","",InsertDataAtCellA2!T258)</f>
        <v/>
      </c>
      <c r="T258" s="33" t="str">
        <f>IF(InsertDataAtCellA2!U258="","",InsertDataAtCellA2!U258)</f>
        <v/>
      </c>
      <c r="U258" s="33" t="str">
        <f>IF(InsertDataAtCellA2!V258="","",InsertDataAtCellA2!V258)</f>
        <v/>
      </c>
      <c r="V258" s="33" t="str">
        <f>IF(InsertDataAtCellA2!W258="","",InsertDataAtCellA2!W258)</f>
        <v/>
      </c>
      <c r="W258" s="33" t="str">
        <f>IF(InsertDataAtCellA2!X258="","",InsertDataAtCellA2!X258)</f>
        <v/>
      </c>
      <c r="X258" s="33" t="str">
        <f>IF(InsertDataAtCellA2!Y258="","",InsertDataAtCellA2!Y258)</f>
        <v/>
      </c>
      <c r="Y258" s="33" t="str">
        <f>IF(InsertDataAtCellA2!Z258="","",InsertDataAtCellA2!Z258)</f>
        <v/>
      </c>
      <c r="Z258" s="33" t="str">
        <f>IF(InsertDataAtCellA2!AA258="","",InsertDataAtCellA2!AA258)</f>
        <v/>
      </c>
      <c r="AA258" s="33" t="str">
        <f>IF(InsertDataAtCellA2!AB258="","",InsertDataAtCellA2!AB258)</f>
        <v/>
      </c>
      <c r="AB258" s="33" t="str">
        <f>IF(InsertDataAtCellA2!AC258="","",InsertDataAtCellA2!AC258)</f>
        <v/>
      </c>
      <c r="AC258" s="33" t="str">
        <f>IF(InsertDataAtCellA2!AD258="","",InsertDataAtCellA2!AD258)</f>
        <v/>
      </c>
      <c r="AD258" s="33" t="str">
        <f>IF(InsertDataAtCellA2!AE258="","",InsertDataAtCellA2!AE258)</f>
        <v/>
      </c>
      <c r="AE258" s="33" t="str">
        <f>IF(InsertDataAtCellA2!AF258="","",InsertDataAtCellA2!AF258)</f>
        <v/>
      </c>
      <c r="AF258" s="33" t="str">
        <f>IF(InsertDataAtCellA2!AG258="","",InsertDataAtCellA2!AG258)</f>
        <v/>
      </c>
    </row>
    <row r="259" spans="1:32" x14ac:dyDescent="0.35">
      <c r="A259" s="10" t="str">
        <f>IF(InsertDataAtCellA2!A259="","",InsertDataAtCellA2!A259)</f>
        <v/>
      </c>
      <c r="B259" s="10" t="str">
        <f>IF(InsertDataAtCellA2!B259="","",InsertDataAtCellA2!B259)</f>
        <v/>
      </c>
      <c r="C259" s="10" t="str">
        <f>IF(InsertDataAtCellA2!C259="","",InsertDataAtCellA2!C259)</f>
        <v/>
      </c>
      <c r="D259" s="10" t="str">
        <f>IF(InsertDataAtCellA2!D259="","",InsertDataAtCellA2!D259)</f>
        <v/>
      </c>
      <c r="E259" s="10" t="str">
        <f>IF(InsertDataAtCellA2!E259="","",InsertDataAtCellA2!E259)</f>
        <v/>
      </c>
      <c r="F259" s="10" t="str">
        <f>IF(InsertDataAtCellA2!$W259="REAC",InsertDataAtCellA2!W259,(IF(InsertDataAtCellA2!$F259="REAC",InsertDataAtCellA2!F259,"")))</f>
        <v/>
      </c>
      <c r="G259" s="10" t="str">
        <f>IF(InsertDataAtCellA2!$W259="REAC",InsertDataAtCellA2!X259,(IF(InsertDataAtCellA2!$F259="REAC",InsertDataAtCellA2!G259,"")))</f>
        <v/>
      </c>
      <c r="H259" s="10" t="str">
        <f>IF(InsertDataAtCellA2!$W259="REAC",InsertDataAtCellA2!Y259,(IF(InsertDataAtCellA2!$F259="REAC",InsertDataAtCellA2!H259,"")))</f>
        <v/>
      </c>
      <c r="I259" s="10" t="str">
        <f>IF(InsertDataAtCellA2!$W259="REAC",InsertDataAtCellA2!Z259,(IF(InsertDataAtCellA2!$F259="REAC",InsertDataAtCellA2!I259,"")))</f>
        <v/>
      </c>
      <c r="J259" s="10" t="str">
        <f>IF(InsertDataAtCellA2!K259="","",InsertDataAtCellA2!K259)</f>
        <v/>
      </c>
      <c r="K259" s="10" t="str">
        <f>IF(InsertDataAtCellA2!L259="","",InsertDataAtCellA2!L259)</f>
        <v/>
      </c>
      <c r="L259" s="10" t="str">
        <f>IF(InsertDataAtCellA2!M259="","",InsertDataAtCellA2!M259)</f>
        <v/>
      </c>
      <c r="M259" s="10" t="str">
        <f>IF(InsertDataAtCellA2!N259="","",InsertDataAtCellA2!N259)</f>
        <v/>
      </c>
      <c r="N259" s="10" t="str">
        <f>IF(InsertDataAtCellA2!O259="","",InsertDataAtCellA2!O259)</f>
        <v/>
      </c>
      <c r="O259" s="10" t="str">
        <f>IF(InsertDataAtCellA2!P259="","",InsertDataAtCellA2!P259)</f>
        <v/>
      </c>
      <c r="P259" s="10" t="str">
        <f>IF(InsertDataAtCellA2!Q259="","",InsertDataAtCellA2!Q259)</f>
        <v/>
      </c>
      <c r="Q259" s="10" t="str">
        <f>IF(InsertDataAtCellA2!R259="","",InsertDataAtCellA2!R259)</f>
        <v/>
      </c>
      <c r="R259" s="10" t="str">
        <f>IF(InsertDataAtCellA2!S259="","",InsertDataAtCellA2!S259)</f>
        <v/>
      </c>
      <c r="S259" s="10" t="str">
        <f>IF(InsertDataAtCellA2!T259="","",InsertDataAtCellA2!T259)</f>
        <v/>
      </c>
      <c r="T259" s="10" t="str">
        <f>IF(InsertDataAtCellA2!U259="","",InsertDataAtCellA2!U259)</f>
        <v/>
      </c>
      <c r="U259" s="10" t="str">
        <f>IF(InsertDataAtCellA2!V259="","",InsertDataAtCellA2!V259)</f>
        <v/>
      </c>
      <c r="V259" s="10" t="str">
        <f>IF(InsertDataAtCellA2!W259="","",InsertDataAtCellA2!W259)</f>
        <v/>
      </c>
      <c r="W259" s="10" t="str">
        <f>IF(InsertDataAtCellA2!X259="","",InsertDataAtCellA2!X259)</f>
        <v/>
      </c>
      <c r="X259" s="10" t="str">
        <f>IF(InsertDataAtCellA2!Y259="","",InsertDataAtCellA2!Y259)</f>
        <v/>
      </c>
      <c r="Y259" s="10" t="str">
        <f>IF(InsertDataAtCellA2!Z259="","",InsertDataAtCellA2!Z259)</f>
        <v/>
      </c>
      <c r="Z259" s="10" t="str">
        <f>IF(InsertDataAtCellA2!AA259="","",InsertDataAtCellA2!AA259)</f>
        <v/>
      </c>
      <c r="AA259" s="10" t="str">
        <f>IF(InsertDataAtCellA2!AB259="","",InsertDataAtCellA2!AB259)</f>
        <v/>
      </c>
      <c r="AB259" s="10" t="str">
        <f>IF(InsertDataAtCellA2!AC259="","",InsertDataAtCellA2!AC259)</f>
        <v/>
      </c>
      <c r="AC259" s="10" t="str">
        <f>IF(InsertDataAtCellA2!AD259="","",InsertDataAtCellA2!AD259)</f>
        <v/>
      </c>
      <c r="AD259" s="10" t="str">
        <f>IF(InsertDataAtCellA2!AE259="","",InsertDataAtCellA2!AE259)</f>
        <v/>
      </c>
      <c r="AE259" s="10" t="str">
        <f>IF(InsertDataAtCellA2!AF259="","",InsertDataAtCellA2!AF259)</f>
        <v/>
      </c>
      <c r="AF259" s="10" t="str">
        <f>IF(InsertDataAtCellA2!AG259="","",InsertDataAtCellA2!AG259)</f>
        <v/>
      </c>
    </row>
    <row r="260" spans="1:32" x14ac:dyDescent="0.35">
      <c r="A260" s="33" t="str">
        <f>IF(InsertDataAtCellA2!A260="","",InsertDataAtCellA2!A260)</f>
        <v/>
      </c>
      <c r="B260" s="33" t="str">
        <f>IF(InsertDataAtCellA2!B260="","",InsertDataAtCellA2!B260)</f>
        <v/>
      </c>
      <c r="C260" s="33" t="str">
        <f>IF(InsertDataAtCellA2!C260="","",InsertDataAtCellA2!C260)</f>
        <v/>
      </c>
      <c r="D260" s="33" t="str">
        <f>IF(InsertDataAtCellA2!D260="","",InsertDataAtCellA2!D260)</f>
        <v/>
      </c>
      <c r="E260" s="33" t="str">
        <f>IF(InsertDataAtCellA2!E260="","",InsertDataAtCellA2!E260)</f>
        <v/>
      </c>
      <c r="F260" s="33" t="str">
        <f>IF(InsertDataAtCellA2!$W260="REAC",InsertDataAtCellA2!W260,(IF(InsertDataAtCellA2!$F260="REAC",InsertDataAtCellA2!F260,"")))</f>
        <v/>
      </c>
      <c r="G260" s="33" t="str">
        <f>IF(InsertDataAtCellA2!$W260="REAC",InsertDataAtCellA2!X260,(IF(InsertDataAtCellA2!$F260="REAC",InsertDataAtCellA2!G260,"")))</f>
        <v/>
      </c>
      <c r="H260" s="33" t="str">
        <f>IF(InsertDataAtCellA2!$W260="REAC",InsertDataAtCellA2!Y260,(IF(InsertDataAtCellA2!$F260="REAC",InsertDataAtCellA2!H260,"")))</f>
        <v/>
      </c>
      <c r="I260" s="33" t="str">
        <f>IF(InsertDataAtCellA2!$W260="REAC",InsertDataAtCellA2!Z260,(IF(InsertDataAtCellA2!$F260="REAC",InsertDataAtCellA2!I260,"")))</f>
        <v/>
      </c>
      <c r="J260" s="33" t="str">
        <f>IF(InsertDataAtCellA2!K260="","",InsertDataAtCellA2!K260)</f>
        <v/>
      </c>
      <c r="K260" s="33" t="str">
        <f>IF(InsertDataAtCellA2!L260="","",InsertDataAtCellA2!L260)</f>
        <v/>
      </c>
      <c r="L260" s="33" t="str">
        <f>IF(InsertDataAtCellA2!M260="","",InsertDataAtCellA2!M260)</f>
        <v/>
      </c>
      <c r="M260" s="33" t="str">
        <f>IF(InsertDataAtCellA2!N260="","",InsertDataAtCellA2!N260)</f>
        <v/>
      </c>
      <c r="N260" s="33" t="str">
        <f>IF(InsertDataAtCellA2!O260="","",InsertDataAtCellA2!O260)</f>
        <v/>
      </c>
      <c r="O260" s="33" t="str">
        <f>IF(InsertDataAtCellA2!P260="","",InsertDataAtCellA2!P260)</f>
        <v/>
      </c>
      <c r="P260" s="33" t="str">
        <f>IF(InsertDataAtCellA2!Q260="","",InsertDataAtCellA2!Q260)</f>
        <v/>
      </c>
      <c r="Q260" s="33" t="str">
        <f>IF(InsertDataAtCellA2!R260="","",InsertDataAtCellA2!R260)</f>
        <v/>
      </c>
      <c r="R260" s="33" t="str">
        <f>IF(InsertDataAtCellA2!S260="","",InsertDataAtCellA2!S260)</f>
        <v/>
      </c>
      <c r="S260" s="33" t="str">
        <f>IF(InsertDataAtCellA2!T260="","",InsertDataAtCellA2!T260)</f>
        <v/>
      </c>
      <c r="T260" s="33" t="str">
        <f>IF(InsertDataAtCellA2!U260="","",InsertDataAtCellA2!U260)</f>
        <v/>
      </c>
      <c r="U260" s="33" t="str">
        <f>IF(InsertDataAtCellA2!V260="","",InsertDataAtCellA2!V260)</f>
        <v/>
      </c>
      <c r="V260" s="33" t="str">
        <f>IF(InsertDataAtCellA2!W260="","",InsertDataAtCellA2!W260)</f>
        <v/>
      </c>
      <c r="W260" s="33" t="str">
        <f>IF(InsertDataAtCellA2!X260="","",InsertDataAtCellA2!X260)</f>
        <v/>
      </c>
      <c r="X260" s="33" t="str">
        <f>IF(InsertDataAtCellA2!Y260="","",InsertDataAtCellA2!Y260)</f>
        <v/>
      </c>
      <c r="Y260" s="33" t="str">
        <f>IF(InsertDataAtCellA2!Z260="","",InsertDataAtCellA2!Z260)</f>
        <v/>
      </c>
      <c r="Z260" s="33" t="str">
        <f>IF(InsertDataAtCellA2!AA260="","",InsertDataAtCellA2!AA260)</f>
        <v/>
      </c>
      <c r="AA260" s="33" t="str">
        <f>IF(InsertDataAtCellA2!AB260="","",InsertDataAtCellA2!AB260)</f>
        <v/>
      </c>
      <c r="AB260" s="33" t="str">
        <f>IF(InsertDataAtCellA2!AC260="","",InsertDataAtCellA2!AC260)</f>
        <v/>
      </c>
      <c r="AC260" s="33" t="str">
        <f>IF(InsertDataAtCellA2!AD260="","",InsertDataAtCellA2!AD260)</f>
        <v/>
      </c>
      <c r="AD260" s="33" t="str">
        <f>IF(InsertDataAtCellA2!AE260="","",InsertDataAtCellA2!AE260)</f>
        <v/>
      </c>
      <c r="AE260" s="33" t="str">
        <f>IF(InsertDataAtCellA2!AF260="","",InsertDataAtCellA2!AF260)</f>
        <v/>
      </c>
      <c r="AF260" s="33" t="str">
        <f>IF(InsertDataAtCellA2!AG260="","",InsertDataAtCellA2!AG260)</f>
        <v/>
      </c>
    </row>
    <row r="261" spans="1:32" x14ac:dyDescent="0.35">
      <c r="A261" s="10" t="str">
        <f>IF(InsertDataAtCellA2!A261="","",InsertDataAtCellA2!A261)</f>
        <v/>
      </c>
      <c r="B261" s="10" t="str">
        <f>IF(InsertDataAtCellA2!B261="","",InsertDataAtCellA2!B261)</f>
        <v/>
      </c>
      <c r="C261" s="10" t="str">
        <f>IF(InsertDataAtCellA2!C261="","",InsertDataAtCellA2!C261)</f>
        <v/>
      </c>
      <c r="D261" s="10" t="str">
        <f>IF(InsertDataAtCellA2!D261="","",InsertDataAtCellA2!D261)</f>
        <v/>
      </c>
      <c r="E261" s="10" t="str">
        <f>IF(InsertDataAtCellA2!E261="","",InsertDataAtCellA2!E261)</f>
        <v/>
      </c>
      <c r="F261" s="10" t="str">
        <f>IF(InsertDataAtCellA2!$W261="REAC",InsertDataAtCellA2!W261,(IF(InsertDataAtCellA2!$F261="REAC",InsertDataAtCellA2!F261,"")))</f>
        <v/>
      </c>
      <c r="G261" s="10" t="str">
        <f>IF(InsertDataAtCellA2!$W261="REAC",InsertDataAtCellA2!X261,(IF(InsertDataAtCellA2!$F261="REAC",InsertDataAtCellA2!G261,"")))</f>
        <v/>
      </c>
      <c r="H261" s="10" t="str">
        <f>IF(InsertDataAtCellA2!$W261="REAC",InsertDataAtCellA2!Y261,(IF(InsertDataAtCellA2!$F261="REAC",InsertDataAtCellA2!H261,"")))</f>
        <v/>
      </c>
      <c r="I261" s="10" t="str">
        <f>IF(InsertDataAtCellA2!$W261="REAC",InsertDataAtCellA2!Z261,(IF(InsertDataAtCellA2!$F261="REAC",InsertDataAtCellA2!I261,"")))</f>
        <v/>
      </c>
      <c r="J261" s="10" t="str">
        <f>IF(InsertDataAtCellA2!K261="","",InsertDataAtCellA2!K261)</f>
        <v/>
      </c>
      <c r="K261" s="10" t="str">
        <f>IF(InsertDataAtCellA2!L261="","",InsertDataAtCellA2!L261)</f>
        <v/>
      </c>
      <c r="L261" s="10" t="str">
        <f>IF(InsertDataAtCellA2!M261="","",InsertDataAtCellA2!M261)</f>
        <v/>
      </c>
      <c r="M261" s="10" t="str">
        <f>IF(InsertDataAtCellA2!N261="","",InsertDataAtCellA2!N261)</f>
        <v/>
      </c>
      <c r="N261" s="10" t="str">
        <f>IF(InsertDataAtCellA2!O261="","",InsertDataAtCellA2!O261)</f>
        <v/>
      </c>
      <c r="O261" s="10" t="str">
        <f>IF(InsertDataAtCellA2!P261="","",InsertDataAtCellA2!P261)</f>
        <v/>
      </c>
      <c r="P261" s="10" t="str">
        <f>IF(InsertDataAtCellA2!Q261="","",InsertDataAtCellA2!Q261)</f>
        <v/>
      </c>
      <c r="Q261" s="10" t="str">
        <f>IF(InsertDataAtCellA2!R261="","",InsertDataAtCellA2!R261)</f>
        <v/>
      </c>
      <c r="R261" s="10" t="str">
        <f>IF(InsertDataAtCellA2!S261="","",InsertDataAtCellA2!S261)</f>
        <v/>
      </c>
      <c r="S261" s="10" t="str">
        <f>IF(InsertDataAtCellA2!T261="","",InsertDataAtCellA2!T261)</f>
        <v/>
      </c>
      <c r="T261" s="10" t="str">
        <f>IF(InsertDataAtCellA2!U261="","",InsertDataAtCellA2!U261)</f>
        <v/>
      </c>
      <c r="U261" s="10" t="str">
        <f>IF(InsertDataAtCellA2!V261="","",InsertDataAtCellA2!V261)</f>
        <v/>
      </c>
      <c r="V261" s="10" t="str">
        <f>IF(InsertDataAtCellA2!W261="","",InsertDataAtCellA2!W261)</f>
        <v/>
      </c>
      <c r="W261" s="10" t="str">
        <f>IF(InsertDataAtCellA2!X261="","",InsertDataAtCellA2!X261)</f>
        <v/>
      </c>
      <c r="X261" s="10" t="str">
        <f>IF(InsertDataAtCellA2!Y261="","",InsertDataAtCellA2!Y261)</f>
        <v/>
      </c>
      <c r="Y261" s="10" t="str">
        <f>IF(InsertDataAtCellA2!Z261="","",InsertDataAtCellA2!Z261)</f>
        <v/>
      </c>
      <c r="Z261" s="10" t="str">
        <f>IF(InsertDataAtCellA2!AA261="","",InsertDataAtCellA2!AA261)</f>
        <v/>
      </c>
      <c r="AA261" s="10" t="str">
        <f>IF(InsertDataAtCellA2!AB261="","",InsertDataAtCellA2!AB261)</f>
        <v/>
      </c>
      <c r="AB261" s="10" t="str">
        <f>IF(InsertDataAtCellA2!AC261="","",InsertDataAtCellA2!AC261)</f>
        <v/>
      </c>
      <c r="AC261" s="10" t="str">
        <f>IF(InsertDataAtCellA2!AD261="","",InsertDataAtCellA2!AD261)</f>
        <v/>
      </c>
      <c r="AD261" s="10" t="str">
        <f>IF(InsertDataAtCellA2!AE261="","",InsertDataAtCellA2!AE261)</f>
        <v/>
      </c>
      <c r="AE261" s="10" t="str">
        <f>IF(InsertDataAtCellA2!AF261="","",InsertDataAtCellA2!AF261)</f>
        <v/>
      </c>
      <c r="AF261" s="10" t="str">
        <f>IF(InsertDataAtCellA2!AG261="","",InsertDataAtCellA2!AG261)</f>
        <v/>
      </c>
    </row>
    <row r="262" spans="1:32" x14ac:dyDescent="0.35">
      <c r="A262" s="33" t="str">
        <f>IF(InsertDataAtCellA2!A262="","",InsertDataAtCellA2!A262)</f>
        <v/>
      </c>
      <c r="B262" s="33" t="str">
        <f>IF(InsertDataAtCellA2!B262="","",InsertDataAtCellA2!B262)</f>
        <v/>
      </c>
      <c r="C262" s="33" t="str">
        <f>IF(InsertDataAtCellA2!C262="","",InsertDataAtCellA2!C262)</f>
        <v/>
      </c>
      <c r="D262" s="33" t="str">
        <f>IF(InsertDataAtCellA2!D262="","",InsertDataAtCellA2!D262)</f>
        <v/>
      </c>
      <c r="E262" s="33" t="str">
        <f>IF(InsertDataAtCellA2!E262="","",InsertDataAtCellA2!E262)</f>
        <v/>
      </c>
      <c r="F262" s="33" t="str">
        <f>IF(InsertDataAtCellA2!$W262="REAC",InsertDataAtCellA2!W262,(IF(InsertDataAtCellA2!$F262="REAC",InsertDataAtCellA2!F262,"")))</f>
        <v/>
      </c>
      <c r="G262" s="33" t="str">
        <f>IF(InsertDataAtCellA2!$W262="REAC",InsertDataAtCellA2!X262,(IF(InsertDataAtCellA2!$F262="REAC",InsertDataAtCellA2!G262,"")))</f>
        <v/>
      </c>
      <c r="H262" s="33" t="str">
        <f>IF(InsertDataAtCellA2!$W262="REAC",InsertDataAtCellA2!Y262,(IF(InsertDataAtCellA2!$F262="REAC",InsertDataAtCellA2!H262,"")))</f>
        <v/>
      </c>
      <c r="I262" s="33" t="str">
        <f>IF(InsertDataAtCellA2!$W262="REAC",InsertDataAtCellA2!Z262,(IF(InsertDataAtCellA2!$F262="REAC",InsertDataAtCellA2!I262,"")))</f>
        <v/>
      </c>
      <c r="J262" s="33" t="str">
        <f>IF(InsertDataAtCellA2!K262="","",InsertDataAtCellA2!K262)</f>
        <v/>
      </c>
      <c r="K262" s="33" t="str">
        <f>IF(InsertDataAtCellA2!L262="","",InsertDataAtCellA2!L262)</f>
        <v/>
      </c>
      <c r="L262" s="33" t="str">
        <f>IF(InsertDataAtCellA2!M262="","",InsertDataAtCellA2!M262)</f>
        <v/>
      </c>
      <c r="M262" s="33" t="str">
        <f>IF(InsertDataAtCellA2!N262="","",InsertDataAtCellA2!N262)</f>
        <v/>
      </c>
      <c r="N262" s="33" t="str">
        <f>IF(InsertDataAtCellA2!O262="","",InsertDataAtCellA2!O262)</f>
        <v/>
      </c>
      <c r="O262" s="33" t="str">
        <f>IF(InsertDataAtCellA2!P262="","",InsertDataAtCellA2!P262)</f>
        <v/>
      </c>
      <c r="P262" s="33" t="str">
        <f>IF(InsertDataAtCellA2!Q262="","",InsertDataAtCellA2!Q262)</f>
        <v/>
      </c>
      <c r="Q262" s="33" t="str">
        <f>IF(InsertDataAtCellA2!R262="","",InsertDataAtCellA2!R262)</f>
        <v/>
      </c>
      <c r="R262" s="33" t="str">
        <f>IF(InsertDataAtCellA2!S262="","",InsertDataAtCellA2!S262)</f>
        <v/>
      </c>
      <c r="S262" s="33" t="str">
        <f>IF(InsertDataAtCellA2!T262="","",InsertDataAtCellA2!T262)</f>
        <v/>
      </c>
      <c r="T262" s="33" t="str">
        <f>IF(InsertDataAtCellA2!U262="","",InsertDataAtCellA2!U262)</f>
        <v/>
      </c>
      <c r="U262" s="33" t="str">
        <f>IF(InsertDataAtCellA2!V262="","",InsertDataAtCellA2!V262)</f>
        <v/>
      </c>
      <c r="V262" s="33" t="str">
        <f>IF(InsertDataAtCellA2!W262="","",InsertDataAtCellA2!W262)</f>
        <v/>
      </c>
      <c r="W262" s="33" t="str">
        <f>IF(InsertDataAtCellA2!X262="","",InsertDataAtCellA2!X262)</f>
        <v/>
      </c>
      <c r="X262" s="33" t="str">
        <f>IF(InsertDataAtCellA2!Y262="","",InsertDataAtCellA2!Y262)</f>
        <v/>
      </c>
      <c r="Y262" s="33" t="str">
        <f>IF(InsertDataAtCellA2!Z262="","",InsertDataAtCellA2!Z262)</f>
        <v/>
      </c>
      <c r="Z262" s="33" t="str">
        <f>IF(InsertDataAtCellA2!AA262="","",InsertDataAtCellA2!AA262)</f>
        <v/>
      </c>
      <c r="AA262" s="33" t="str">
        <f>IF(InsertDataAtCellA2!AB262="","",InsertDataAtCellA2!AB262)</f>
        <v/>
      </c>
      <c r="AB262" s="33" t="str">
        <f>IF(InsertDataAtCellA2!AC262="","",InsertDataAtCellA2!AC262)</f>
        <v/>
      </c>
      <c r="AC262" s="33" t="str">
        <f>IF(InsertDataAtCellA2!AD262="","",InsertDataAtCellA2!AD262)</f>
        <v/>
      </c>
      <c r="AD262" s="33" t="str">
        <f>IF(InsertDataAtCellA2!AE262="","",InsertDataAtCellA2!AE262)</f>
        <v/>
      </c>
      <c r="AE262" s="33" t="str">
        <f>IF(InsertDataAtCellA2!AF262="","",InsertDataAtCellA2!AF262)</f>
        <v/>
      </c>
      <c r="AF262" s="33" t="str">
        <f>IF(InsertDataAtCellA2!AG262="","",InsertDataAtCellA2!AG262)</f>
        <v/>
      </c>
    </row>
    <row r="263" spans="1:32" x14ac:dyDescent="0.35">
      <c r="A263" s="10" t="str">
        <f>IF(InsertDataAtCellA2!A263="","",InsertDataAtCellA2!A263)</f>
        <v/>
      </c>
      <c r="B263" s="10" t="str">
        <f>IF(InsertDataAtCellA2!B263="","",InsertDataAtCellA2!B263)</f>
        <v/>
      </c>
      <c r="C263" s="10" t="str">
        <f>IF(InsertDataAtCellA2!C263="","",InsertDataAtCellA2!C263)</f>
        <v/>
      </c>
      <c r="D263" s="10" t="str">
        <f>IF(InsertDataAtCellA2!D263="","",InsertDataAtCellA2!D263)</f>
        <v/>
      </c>
      <c r="E263" s="10" t="str">
        <f>IF(InsertDataAtCellA2!E263="","",InsertDataAtCellA2!E263)</f>
        <v/>
      </c>
      <c r="F263" s="10" t="str">
        <f>IF(InsertDataAtCellA2!$W263="REAC",InsertDataAtCellA2!W263,(IF(InsertDataAtCellA2!$F263="REAC",InsertDataAtCellA2!F263,"")))</f>
        <v/>
      </c>
      <c r="G263" s="10" t="str">
        <f>IF(InsertDataAtCellA2!$W263="REAC",InsertDataAtCellA2!X263,(IF(InsertDataAtCellA2!$F263="REAC",InsertDataAtCellA2!G263,"")))</f>
        <v/>
      </c>
      <c r="H263" s="10" t="str">
        <f>IF(InsertDataAtCellA2!$W263="REAC",InsertDataAtCellA2!Y263,(IF(InsertDataAtCellA2!$F263="REAC",InsertDataAtCellA2!H263,"")))</f>
        <v/>
      </c>
      <c r="I263" s="10" t="str">
        <f>IF(InsertDataAtCellA2!$W263="REAC",InsertDataAtCellA2!Z263,(IF(InsertDataAtCellA2!$F263="REAC",InsertDataAtCellA2!I263,"")))</f>
        <v/>
      </c>
      <c r="J263" s="10" t="str">
        <f>IF(InsertDataAtCellA2!K263="","",InsertDataAtCellA2!K263)</f>
        <v/>
      </c>
      <c r="K263" s="10" t="str">
        <f>IF(InsertDataAtCellA2!L263="","",InsertDataAtCellA2!L263)</f>
        <v/>
      </c>
      <c r="L263" s="10" t="str">
        <f>IF(InsertDataAtCellA2!M263="","",InsertDataAtCellA2!M263)</f>
        <v/>
      </c>
      <c r="M263" s="10" t="str">
        <f>IF(InsertDataAtCellA2!N263="","",InsertDataAtCellA2!N263)</f>
        <v/>
      </c>
      <c r="N263" s="10" t="str">
        <f>IF(InsertDataAtCellA2!O263="","",InsertDataAtCellA2!O263)</f>
        <v/>
      </c>
      <c r="O263" s="10" t="str">
        <f>IF(InsertDataAtCellA2!P263="","",InsertDataAtCellA2!P263)</f>
        <v/>
      </c>
      <c r="P263" s="10" t="str">
        <f>IF(InsertDataAtCellA2!Q263="","",InsertDataAtCellA2!Q263)</f>
        <v/>
      </c>
      <c r="Q263" s="10" t="str">
        <f>IF(InsertDataAtCellA2!R263="","",InsertDataAtCellA2!R263)</f>
        <v/>
      </c>
      <c r="R263" s="10" t="str">
        <f>IF(InsertDataAtCellA2!S263="","",InsertDataAtCellA2!S263)</f>
        <v/>
      </c>
      <c r="S263" s="10" t="str">
        <f>IF(InsertDataAtCellA2!T263="","",InsertDataAtCellA2!T263)</f>
        <v/>
      </c>
      <c r="T263" s="10" t="str">
        <f>IF(InsertDataAtCellA2!U263="","",InsertDataAtCellA2!U263)</f>
        <v/>
      </c>
      <c r="U263" s="10" t="str">
        <f>IF(InsertDataAtCellA2!V263="","",InsertDataAtCellA2!V263)</f>
        <v/>
      </c>
      <c r="V263" s="10" t="str">
        <f>IF(InsertDataAtCellA2!W263="","",InsertDataAtCellA2!W263)</f>
        <v/>
      </c>
      <c r="W263" s="10" t="str">
        <f>IF(InsertDataAtCellA2!X263="","",InsertDataAtCellA2!X263)</f>
        <v/>
      </c>
      <c r="X263" s="10" t="str">
        <f>IF(InsertDataAtCellA2!Y263="","",InsertDataAtCellA2!Y263)</f>
        <v/>
      </c>
      <c r="Y263" s="10" t="str">
        <f>IF(InsertDataAtCellA2!Z263="","",InsertDataAtCellA2!Z263)</f>
        <v/>
      </c>
      <c r="Z263" s="10" t="str">
        <f>IF(InsertDataAtCellA2!AA263="","",InsertDataAtCellA2!AA263)</f>
        <v/>
      </c>
      <c r="AA263" s="10" t="str">
        <f>IF(InsertDataAtCellA2!AB263="","",InsertDataAtCellA2!AB263)</f>
        <v/>
      </c>
      <c r="AB263" s="10" t="str">
        <f>IF(InsertDataAtCellA2!AC263="","",InsertDataAtCellA2!AC263)</f>
        <v/>
      </c>
      <c r="AC263" s="10" t="str">
        <f>IF(InsertDataAtCellA2!AD263="","",InsertDataAtCellA2!AD263)</f>
        <v/>
      </c>
      <c r="AD263" s="10" t="str">
        <f>IF(InsertDataAtCellA2!AE263="","",InsertDataAtCellA2!AE263)</f>
        <v/>
      </c>
      <c r="AE263" s="10" t="str">
        <f>IF(InsertDataAtCellA2!AF263="","",InsertDataAtCellA2!AF263)</f>
        <v/>
      </c>
      <c r="AF263" s="10" t="str">
        <f>IF(InsertDataAtCellA2!AG263="","",InsertDataAtCellA2!AG263)</f>
        <v/>
      </c>
    </row>
    <row r="264" spans="1:32" x14ac:dyDescent="0.35">
      <c r="A264" s="33" t="str">
        <f>IF(InsertDataAtCellA2!A264="","",InsertDataAtCellA2!A264)</f>
        <v/>
      </c>
      <c r="B264" s="33" t="str">
        <f>IF(InsertDataAtCellA2!B264="","",InsertDataAtCellA2!B264)</f>
        <v/>
      </c>
      <c r="C264" s="33" t="str">
        <f>IF(InsertDataAtCellA2!C264="","",InsertDataAtCellA2!C264)</f>
        <v/>
      </c>
      <c r="D264" s="33" t="str">
        <f>IF(InsertDataAtCellA2!D264="","",InsertDataAtCellA2!D264)</f>
        <v/>
      </c>
      <c r="E264" s="33" t="str">
        <f>IF(InsertDataAtCellA2!E264="","",InsertDataAtCellA2!E264)</f>
        <v/>
      </c>
      <c r="F264" s="33" t="str">
        <f>IF(InsertDataAtCellA2!$W264="REAC",InsertDataAtCellA2!W264,(IF(InsertDataAtCellA2!$F264="REAC",InsertDataAtCellA2!F264,"")))</f>
        <v/>
      </c>
      <c r="G264" s="33" t="str">
        <f>IF(InsertDataAtCellA2!$W264="REAC",InsertDataAtCellA2!X264,(IF(InsertDataAtCellA2!$F264="REAC",InsertDataAtCellA2!G264,"")))</f>
        <v/>
      </c>
      <c r="H264" s="33" t="str">
        <f>IF(InsertDataAtCellA2!$W264="REAC",InsertDataAtCellA2!Y264,(IF(InsertDataAtCellA2!$F264="REAC",InsertDataAtCellA2!H264,"")))</f>
        <v/>
      </c>
      <c r="I264" s="33" t="str">
        <f>IF(InsertDataAtCellA2!$W264="REAC",InsertDataAtCellA2!Z264,(IF(InsertDataAtCellA2!$F264="REAC",InsertDataAtCellA2!I264,"")))</f>
        <v/>
      </c>
      <c r="J264" s="33" t="str">
        <f>IF(InsertDataAtCellA2!K264="","",InsertDataAtCellA2!K264)</f>
        <v/>
      </c>
      <c r="K264" s="33" t="str">
        <f>IF(InsertDataAtCellA2!L264="","",InsertDataAtCellA2!L264)</f>
        <v/>
      </c>
      <c r="L264" s="33" t="str">
        <f>IF(InsertDataAtCellA2!M264="","",InsertDataAtCellA2!M264)</f>
        <v/>
      </c>
      <c r="M264" s="33" t="str">
        <f>IF(InsertDataAtCellA2!N264="","",InsertDataAtCellA2!N264)</f>
        <v/>
      </c>
      <c r="N264" s="33" t="str">
        <f>IF(InsertDataAtCellA2!O264="","",InsertDataAtCellA2!O264)</f>
        <v/>
      </c>
      <c r="O264" s="33" t="str">
        <f>IF(InsertDataAtCellA2!P264="","",InsertDataAtCellA2!P264)</f>
        <v/>
      </c>
      <c r="P264" s="33" t="str">
        <f>IF(InsertDataAtCellA2!Q264="","",InsertDataAtCellA2!Q264)</f>
        <v/>
      </c>
      <c r="Q264" s="33" t="str">
        <f>IF(InsertDataAtCellA2!R264="","",InsertDataAtCellA2!R264)</f>
        <v/>
      </c>
      <c r="R264" s="33" t="str">
        <f>IF(InsertDataAtCellA2!S264="","",InsertDataAtCellA2!S264)</f>
        <v/>
      </c>
      <c r="S264" s="33" t="str">
        <f>IF(InsertDataAtCellA2!T264="","",InsertDataAtCellA2!T264)</f>
        <v/>
      </c>
      <c r="T264" s="33" t="str">
        <f>IF(InsertDataAtCellA2!U264="","",InsertDataAtCellA2!U264)</f>
        <v/>
      </c>
      <c r="U264" s="33" t="str">
        <f>IF(InsertDataAtCellA2!V264="","",InsertDataAtCellA2!V264)</f>
        <v/>
      </c>
      <c r="V264" s="33" t="str">
        <f>IF(InsertDataAtCellA2!W264="","",InsertDataAtCellA2!W264)</f>
        <v/>
      </c>
      <c r="W264" s="33" t="str">
        <f>IF(InsertDataAtCellA2!X264="","",InsertDataAtCellA2!X264)</f>
        <v/>
      </c>
      <c r="X264" s="33" t="str">
        <f>IF(InsertDataAtCellA2!Y264="","",InsertDataAtCellA2!Y264)</f>
        <v/>
      </c>
      <c r="Y264" s="33" t="str">
        <f>IF(InsertDataAtCellA2!Z264="","",InsertDataAtCellA2!Z264)</f>
        <v/>
      </c>
      <c r="Z264" s="33" t="str">
        <f>IF(InsertDataAtCellA2!AA264="","",InsertDataAtCellA2!AA264)</f>
        <v/>
      </c>
      <c r="AA264" s="33" t="str">
        <f>IF(InsertDataAtCellA2!AB264="","",InsertDataAtCellA2!AB264)</f>
        <v/>
      </c>
      <c r="AB264" s="33" t="str">
        <f>IF(InsertDataAtCellA2!AC264="","",InsertDataAtCellA2!AC264)</f>
        <v/>
      </c>
      <c r="AC264" s="33" t="str">
        <f>IF(InsertDataAtCellA2!AD264="","",InsertDataAtCellA2!AD264)</f>
        <v/>
      </c>
      <c r="AD264" s="33" t="str">
        <f>IF(InsertDataAtCellA2!AE264="","",InsertDataAtCellA2!AE264)</f>
        <v/>
      </c>
      <c r="AE264" s="33" t="str">
        <f>IF(InsertDataAtCellA2!AF264="","",InsertDataAtCellA2!AF264)</f>
        <v/>
      </c>
      <c r="AF264" s="33" t="str">
        <f>IF(InsertDataAtCellA2!AG264="","",InsertDataAtCellA2!AG264)</f>
        <v/>
      </c>
    </row>
    <row r="265" spans="1:32" x14ac:dyDescent="0.35">
      <c r="A265" s="10" t="str">
        <f>IF(InsertDataAtCellA2!A265="","",InsertDataAtCellA2!A265)</f>
        <v/>
      </c>
      <c r="B265" s="10" t="str">
        <f>IF(InsertDataAtCellA2!B265="","",InsertDataAtCellA2!B265)</f>
        <v/>
      </c>
      <c r="C265" s="10" t="str">
        <f>IF(InsertDataAtCellA2!C265="","",InsertDataAtCellA2!C265)</f>
        <v/>
      </c>
      <c r="D265" s="10" t="str">
        <f>IF(InsertDataAtCellA2!D265="","",InsertDataAtCellA2!D265)</f>
        <v/>
      </c>
      <c r="E265" s="10" t="str">
        <f>IF(InsertDataAtCellA2!E265="","",InsertDataAtCellA2!E265)</f>
        <v/>
      </c>
      <c r="F265" s="10" t="str">
        <f>IF(InsertDataAtCellA2!$W265="REAC",InsertDataAtCellA2!W265,(IF(InsertDataAtCellA2!$F265="REAC",InsertDataAtCellA2!F265,"")))</f>
        <v/>
      </c>
      <c r="G265" s="10" t="str">
        <f>IF(InsertDataAtCellA2!$W265="REAC",InsertDataAtCellA2!X265,(IF(InsertDataAtCellA2!$F265="REAC",InsertDataAtCellA2!G265,"")))</f>
        <v/>
      </c>
      <c r="H265" s="10" t="str">
        <f>IF(InsertDataAtCellA2!$W265="REAC",InsertDataAtCellA2!Y265,(IF(InsertDataAtCellA2!$F265="REAC",InsertDataAtCellA2!H265,"")))</f>
        <v/>
      </c>
      <c r="I265" s="10" t="str">
        <f>IF(InsertDataAtCellA2!$W265="REAC",InsertDataAtCellA2!Z265,(IF(InsertDataAtCellA2!$F265="REAC",InsertDataAtCellA2!I265,"")))</f>
        <v/>
      </c>
      <c r="J265" s="10" t="str">
        <f>IF(InsertDataAtCellA2!K265="","",InsertDataAtCellA2!K265)</f>
        <v/>
      </c>
      <c r="K265" s="10" t="str">
        <f>IF(InsertDataAtCellA2!L265="","",InsertDataAtCellA2!L265)</f>
        <v/>
      </c>
      <c r="L265" s="10" t="str">
        <f>IF(InsertDataAtCellA2!M265="","",InsertDataAtCellA2!M265)</f>
        <v/>
      </c>
      <c r="M265" s="10" t="str">
        <f>IF(InsertDataAtCellA2!N265="","",InsertDataAtCellA2!N265)</f>
        <v/>
      </c>
      <c r="N265" s="10" t="str">
        <f>IF(InsertDataAtCellA2!O265="","",InsertDataAtCellA2!O265)</f>
        <v/>
      </c>
      <c r="O265" s="10" t="str">
        <f>IF(InsertDataAtCellA2!P265="","",InsertDataAtCellA2!P265)</f>
        <v/>
      </c>
      <c r="P265" s="10" t="str">
        <f>IF(InsertDataAtCellA2!Q265="","",InsertDataAtCellA2!Q265)</f>
        <v/>
      </c>
      <c r="Q265" s="10" t="str">
        <f>IF(InsertDataAtCellA2!R265="","",InsertDataAtCellA2!R265)</f>
        <v/>
      </c>
      <c r="R265" s="10" t="str">
        <f>IF(InsertDataAtCellA2!S265="","",InsertDataAtCellA2!S265)</f>
        <v/>
      </c>
      <c r="S265" s="10" t="str">
        <f>IF(InsertDataAtCellA2!T265="","",InsertDataAtCellA2!T265)</f>
        <v/>
      </c>
      <c r="T265" s="10" t="str">
        <f>IF(InsertDataAtCellA2!U265="","",InsertDataAtCellA2!U265)</f>
        <v/>
      </c>
      <c r="U265" s="10" t="str">
        <f>IF(InsertDataAtCellA2!V265="","",InsertDataAtCellA2!V265)</f>
        <v/>
      </c>
      <c r="V265" s="10" t="str">
        <f>IF(InsertDataAtCellA2!W265="","",InsertDataAtCellA2!W265)</f>
        <v/>
      </c>
      <c r="W265" s="10" t="str">
        <f>IF(InsertDataAtCellA2!X265="","",InsertDataAtCellA2!X265)</f>
        <v/>
      </c>
      <c r="X265" s="10" t="str">
        <f>IF(InsertDataAtCellA2!Y265="","",InsertDataAtCellA2!Y265)</f>
        <v/>
      </c>
      <c r="Y265" s="10" t="str">
        <f>IF(InsertDataAtCellA2!Z265="","",InsertDataAtCellA2!Z265)</f>
        <v/>
      </c>
      <c r="Z265" s="10" t="str">
        <f>IF(InsertDataAtCellA2!AA265="","",InsertDataAtCellA2!AA265)</f>
        <v/>
      </c>
      <c r="AA265" s="10" t="str">
        <f>IF(InsertDataAtCellA2!AB265="","",InsertDataAtCellA2!AB265)</f>
        <v/>
      </c>
      <c r="AB265" s="10" t="str">
        <f>IF(InsertDataAtCellA2!AC265="","",InsertDataAtCellA2!AC265)</f>
        <v/>
      </c>
      <c r="AC265" s="10" t="str">
        <f>IF(InsertDataAtCellA2!AD265="","",InsertDataAtCellA2!AD265)</f>
        <v/>
      </c>
      <c r="AD265" s="10" t="str">
        <f>IF(InsertDataAtCellA2!AE265="","",InsertDataAtCellA2!AE265)</f>
        <v/>
      </c>
      <c r="AE265" s="10" t="str">
        <f>IF(InsertDataAtCellA2!AF265="","",InsertDataAtCellA2!AF265)</f>
        <v/>
      </c>
      <c r="AF265" s="10" t="str">
        <f>IF(InsertDataAtCellA2!AG265="","",InsertDataAtCellA2!AG265)</f>
        <v/>
      </c>
    </row>
    <row r="266" spans="1:32" x14ac:dyDescent="0.35">
      <c r="A266" s="33" t="str">
        <f>IF(InsertDataAtCellA2!A266="","",InsertDataAtCellA2!A266)</f>
        <v/>
      </c>
      <c r="B266" s="33" t="str">
        <f>IF(InsertDataAtCellA2!B266="","",InsertDataAtCellA2!B266)</f>
        <v/>
      </c>
      <c r="C266" s="33" t="str">
        <f>IF(InsertDataAtCellA2!C266="","",InsertDataAtCellA2!C266)</f>
        <v/>
      </c>
      <c r="D266" s="33" t="str">
        <f>IF(InsertDataAtCellA2!D266="","",InsertDataAtCellA2!D266)</f>
        <v/>
      </c>
      <c r="E266" s="33" t="str">
        <f>IF(InsertDataAtCellA2!E266="","",InsertDataAtCellA2!E266)</f>
        <v/>
      </c>
      <c r="F266" s="33" t="str">
        <f>IF(InsertDataAtCellA2!$W266="REAC",InsertDataAtCellA2!W266,(IF(InsertDataAtCellA2!$F266="REAC",InsertDataAtCellA2!F266,"")))</f>
        <v/>
      </c>
      <c r="G266" s="33" t="str">
        <f>IF(InsertDataAtCellA2!$W266="REAC",InsertDataAtCellA2!X266,(IF(InsertDataAtCellA2!$F266="REAC",InsertDataAtCellA2!G266,"")))</f>
        <v/>
      </c>
      <c r="H266" s="33" t="str">
        <f>IF(InsertDataAtCellA2!$W266="REAC",InsertDataAtCellA2!Y266,(IF(InsertDataAtCellA2!$F266="REAC",InsertDataAtCellA2!H266,"")))</f>
        <v/>
      </c>
      <c r="I266" s="33" t="str">
        <f>IF(InsertDataAtCellA2!$W266="REAC",InsertDataAtCellA2!Z266,(IF(InsertDataAtCellA2!$F266="REAC",InsertDataAtCellA2!I266,"")))</f>
        <v/>
      </c>
      <c r="J266" s="33" t="str">
        <f>IF(InsertDataAtCellA2!K266="","",InsertDataAtCellA2!K266)</f>
        <v/>
      </c>
      <c r="K266" s="33" t="str">
        <f>IF(InsertDataAtCellA2!L266="","",InsertDataAtCellA2!L266)</f>
        <v/>
      </c>
      <c r="L266" s="33" t="str">
        <f>IF(InsertDataAtCellA2!M266="","",InsertDataAtCellA2!M266)</f>
        <v/>
      </c>
      <c r="M266" s="33" t="str">
        <f>IF(InsertDataAtCellA2!N266="","",InsertDataAtCellA2!N266)</f>
        <v/>
      </c>
      <c r="N266" s="33" t="str">
        <f>IF(InsertDataAtCellA2!O266="","",InsertDataAtCellA2!O266)</f>
        <v/>
      </c>
      <c r="O266" s="33" t="str">
        <f>IF(InsertDataAtCellA2!P266="","",InsertDataAtCellA2!P266)</f>
        <v/>
      </c>
      <c r="P266" s="33" t="str">
        <f>IF(InsertDataAtCellA2!Q266="","",InsertDataAtCellA2!Q266)</f>
        <v/>
      </c>
      <c r="Q266" s="33" t="str">
        <f>IF(InsertDataAtCellA2!R266="","",InsertDataAtCellA2!R266)</f>
        <v/>
      </c>
      <c r="R266" s="33" t="str">
        <f>IF(InsertDataAtCellA2!S266="","",InsertDataAtCellA2!S266)</f>
        <v/>
      </c>
      <c r="S266" s="33" t="str">
        <f>IF(InsertDataAtCellA2!T266="","",InsertDataAtCellA2!T266)</f>
        <v/>
      </c>
      <c r="T266" s="33" t="str">
        <f>IF(InsertDataAtCellA2!U266="","",InsertDataAtCellA2!U266)</f>
        <v/>
      </c>
      <c r="U266" s="33" t="str">
        <f>IF(InsertDataAtCellA2!V266="","",InsertDataAtCellA2!V266)</f>
        <v/>
      </c>
      <c r="V266" s="33" t="str">
        <f>IF(InsertDataAtCellA2!W266="","",InsertDataAtCellA2!W266)</f>
        <v/>
      </c>
      <c r="W266" s="33" t="str">
        <f>IF(InsertDataAtCellA2!X266="","",InsertDataAtCellA2!X266)</f>
        <v/>
      </c>
      <c r="X266" s="33" t="str">
        <f>IF(InsertDataAtCellA2!Y266="","",InsertDataAtCellA2!Y266)</f>
        <v/>
      </c>
      <c r="Y266" s="33" t="str">
        <f>IF(InsertDataAtCellA2!Z266="","",InsertDataAtCellA2!Z266)</f>
        <v/>
      </c>
      <c r="Z266" s="33" t="str">
        <f>IF(InsertDataAtCellA2!AA266="","",InsertDataAtCellA2!AA266)</f>
        <v/>
      </c>
      <c r="AA266" s="33" t="str">
        <f>IF(InsertDataAtCellA2!AB266="","",InsertDataAtCellA2!AB266)</f>
        <v/>
      </c>
      <c r="AB266" s="33" t="str">
        <f>IF(InsertDataAtCellA2!AC266="","",InsertDataAtCellA2!AC266)</f>
        <v/>
      </c>
      <c r="AC266" s="33" t="str">
        <f>IF(InsertDataAtCellA2!AD266="","",InsertDataAtCellA2!AD266)</f>
        <v/>
      </c>
      <c r="AD266" s="33" t="str">
        <f>IF(InsertDataAtCellA2!AE266="","",InsertDataAtCellA2!AE266)</f>
        <v/>
      </c>
      <c r="AE266" s="33" t="str">
        <f>IF(InsertDataAtCellA2!AF266="","",InsertDataAtCellA2!AF266)</f>
        <v/>
      </c>
      <c r="AF266" s="33" t="str">
        <f>IF(InsertDataAtCellA2!AG266="","",InsertDataAtCellA2!AG266)</f>
        <v/>
      </c>
    </row>
    <row r="267" spans="1:32" x14ac:dyDescent="0.35">
      <c r="A267" s="10" t="str">
        <f>IF(InsertDataAtCellA2!A267="","",InsertDataAtCellA2!A267)</f>
        <v/>
      </c>
      <c r="B267" s="10" t="str">
        <f>IF(InsertDataAtCellA2!B267="","",InsertDataAtCellA2!B267)</f>
        <v/>
      </c>
      <c r="C267" s="10" t="str">
        <f>IF(InsertDataAtCellA2!C267="","",InsertDataAtCellA2!C267)</f>
        <v/>
      </c>
      <c r="D267" s="10" t="str">
        <f>IF(InsertDataAtCellA2!D267="","",InsertDataAtCellA2!D267)</f>
        <v/>
      </c>
      <c r="E267" s="10" t="str">
        <f>IF(InsertDataAtCellA2!E267="","",InsertDataAtCellA2!E267)</f>
        <v/>
      </c>
      <c r="F267" s="10" t="str">
        <f>IF(InsertDataAtCellA2!$W267="REAC",InsertDataAtCellA2!W267,(IF(InsertDataAtCellA2!$F267="REAC",InsertDataAtCellA2!F267,"")))</f>
        <v/>
      </c>
      <c r="G267" s="10" t="str">
        <f>IF(InsertDataAtCellA2!$W267="REAC",InsertDataAtCellA2!X267,(IF(InsertDataAtCellA2!$F267="REAC",InsertDataAtCellA2!G267,"")))</f>
        <v/>
      </c>
      <c r="H267" s="10" t="str">
        <f>IF(InsertDataAtCellA2!$W267="REAC",InsertDataAtCellA2!Y267,(IF(InsertDataAtCellA2!$F267="REAC",InsertDataAtCellA2!H267,"")))</f>
        <v/>
      </c>
      <c r="I267" s="10" t="str">
        <f>IF(InsertDataAtCellA2!$W267="REAC",InsertDataAtCellA2!Z267,(IF(InsertDataAtCellA2!$F267="REAC",InsertDataAtCellA2!I267,"")))</f>
        <v/>
      </c>
      <c r="J267" s="10" t="str">
        <f>IF(InsertDataAtCellA2!K267="","",InsertDataAtCellA2!K267)</f>
        <v/>
      </c>
      <c r="K267" s="10" t="str">
        <f>IF(InsertDataAtCellA2!L267="","",InsertDataAtCellA2!L267)</f>
        <v/>
      </c>
      <c r="L267" s="10" t="str">
        <f>IF(InsertDataAtCellA2!M267="","",InsertDataAtCellA2!M267)</f>
        <v/>
      </c>
      <c r="M267" s="10" t="str">
        <f>IF(InsertDataAtCellA2!N267="","",InsertDataAtCellA2!N267)</f>
        <v/>
      </c>
      <c r="N267" s="10" t="str">
        <f>IF(InsertDataAtCellA2!O267="","",InsertDataAtCellA2!O267)</f>
        <v/>
      </c>
      <c r="O267" s="10" t="str">
        <f>IF(InsertDataAtCellA2!P267="","",InsertDataAtCellA2!P267)</f>
        <v/>
      </c>
      <c r="P267" s="10" t="str">
        <f>IF(InsertDataAtCellA2!Q267="","",InsertDataAtCellA2!Q267)</f>
        <v/>
      </c>
      <c r="Q267" s="10" t="str">
        <f>IF(InsertDataAtCellA2!R267="","",InsertDataAtCellA2!R267)</f>
        <v/>
      </c>
      <c r="R267" s="10" t="str">
        <f>IF(InsertDataAtCellA2!S267="","",InsertDataAtCellA2!S267)</f>
        <v/>
      </c>
      <c r="S267" s="10" t="str">
        <f>IF(InsertDataAtCellA2!T267="","",InsertDataAtCellA2!T267)</f>
        <v/>
      </c>
      <c r="T267" s="10" t="str">
        <f>IF(InsertDataAtCellA2!U267="","",InsertDataAtCellA2!U267)</f>
        <v/>
      </c>
      <c r="U267" s="10" t="str">
        <f>IF(InsertDataAtCellA2!V267="","",InsertDataAtCellA2!V267)</f>
        <v/>
      </c>
      <c r="V267" s="10" t="str">
        <f>IF(InsertDataAtCellA2!W267="","",InsertDataAtCellA2!W267)</f>
        <v/>
      </c>
      <c r="W267" s="10" t="str">
        <f>IF(InsertDataAtCellA2!X267="","",InsertDataAtCellA2!X267)</f>
        <v/>
      </c>
      <c r="X267" s="10" t="str">
        <f>IF(InsertDataAtCellA2!Y267="","",InsertDataAtCellA2!Y267)</f>
        <v/>
      </c>
      <c r="Y267" s="10" t="str">
        <f>IF(InsertDataAtCellA2!Z267="","",InsertDataAtCellA2!Z267)</f>
        <v/>
      </c>
      <c r="Z267" s="10" t="str">
        <f>IF(InsertDataAtCellA2!AA267="","",InsertDataAtCellA2!AA267)</f>
        <v/>
      </c>
      <c r="AA267" s="10" t="str">
        <f>IF(InsertDataAtCellA2!AB267="","",InsertDataAtCellA2!AB267)</f>
        <v/>
      </c>
      <c r="AB267" s="10" t="str">
        <f>IF(InsertDataAtCellA2!AC267="","",InsertDataAtCellA2!AC267)</f>
        <v/>
      </c>
      <c r="AC267" s="10" t="str">
        <f>IF(InsertDataAtCellA2!AD267="","",InsertDataAtCellA2!AD267)</f>
        <v/>
      </c>
      <c r="AD267" s="10" t="str">
        <f>IF(InsertDataAtCellA2!AE267="","",InsertDataAtCellA2!AE267)</f>
        <v/>
      </c>
      <c r="AE267" s="10" t="str">
        <f>IF(InsertDataAtCellA2!AF267="","",InsertDataAtCellA2!AF267)</f>
        <v/>
      </c>
      <c r="AF267" s="10" t="str">
        <f>IF(InsertDataAtCellA2!AG267="","",InsertDataAtCellA2!AG267)</f>
        <v/>
      </c>
    </row>
    <row r="268" spans="1:32" x14ac:dyDescent="0.35">
      <c r="A268" s="33" t="str">
        <f>IF(InsertDataAtCellA2!A268="","",InsertDataAtCellA2!A268)</f>
        <v/>
      </c>
      <c r="B268" s="33" t="str">
        <f>IF(InsertDataAtCellA2!B268="","",InsertDataAtCellA2!B268)</f>
        <v/>
      </c>
      <c r="C268" s="33" t="str">
        <f>IF(InsertDataAtCellA2!C268="","",InsertDataAtCellA2!C268)</f>
        <v/>
      </c>
      <c r="D268" s="33" t="str">
        <f>IF(InsertDataAtCellA2!D268="","",InsertDataAtCellA2!D268)</f>
        <v/>
      </c>
      <c r="E268" s="33" t="str">
        <f>IF(InsertDataAtCellA2!E268="","",InsertDataAtCellA2!E268)</f>
        <v/>
      </c>
      <c r="F268" s="33" t="str">
        <f>IF(InsertDataAtCellA2!$W268="REAC",InsertDataAtCellA2!W268,(IF(InsertDataAtCellA2!$F268="REAC",InsertDataAtCellA2!F268,"")))</f>
        <v/>
      </c>
      <c r="G268" s="33" t="str">
        <f>IF(InsertDataAtCellA2!$W268="REAC",InsertDataAtCellA2!X268,(IF(InsertDataAtCellA2!$F268="REAC",InsertDataAtCellA2!G268,"")))</f>
        <v/>
      </c>
      <c r="H268" s="33" t="str">
        <f>IF(InsertDataAtCellA2!$W268="REAC",InsertDataAtCellA2!Y268,(IF(InsertDataAtCellA2!$F268="REAC",InsertDataAtCellA2!H268,"")))</f>
        <v/>
      </c>
      <c r="I268" s="33" t="str">
        <f>IF(InsertDataAtCellA2!$W268="REAC",InsertDataAtCellA2!Z268,(IF(InsertDataAtCellA2!$F268="REAC",InsertDataAtCellA2!I268,"")))</f>
        <v/>
      </c>
      <c r="J268" s="33" t="str">
        <f>IF(InsertDataAtCellA2!K268="","",InsertDataAtCellA2!K268)</f>
        <v/>
      </c>
      <c r="K268" s="33" t="str">
        <f>IF(InsertDataAtCellA2!L268="","",InsertDataAtCellA2!L268)</f>
        <v/>
      </c>
      <c r="L268" s="33" t="str">
        <f>IF(InsertDataAtCellA2!M268="","",InsertDataAtCellA2!M268)</f>
        <v/>
      </c>
      <c r="M268" s="33" t="str">
        <f>IF(InsertDataAtCellA2!N268="","",InsertDataAtCellA2!N268)</f>
        <v/>
      </c>
      <c r="N268" s="33" t="str">
        <f>IF(InsertDataAtCellA2!O268="","",InsertDataAtCellA2!O268)</f>
        <v/>
      </c>
      <c r="O268" s="33" t="str">
        <f>IF(InsertDataAtCellA2!P268="","",InsertDataAtCellA2!P268)</f>
        <v/>
      </c>
      <c r="P268" s="33" t="str">
        <f>IF(InsertDataAtCellA2!Q268="","",InsertDataAtCellA2!Q268)</f>
        <v/>
      </c>
      <c r="Q268" s="33" t="str">
        <f>IF(InsertDataAtCellA2!R268="","",InsertDataAtCellA2!R268)</f>
        <v/>
      </c>
      <c r="R268" s="33" t="str">
        <f>IF(InsertDataAtCellA2!S268="","",InsertDataAtCellA2!S268)</f>
        <v/>
      </c>
      <c r="S268" s="33" t="str">
        <f>IF(InsertDataAtCellA2!T268="","",InsertDataAtCellA2!T268)</f>
        <v/>
      </c>
      <c r="T268" s="33" t="str">
        <f>IF(InsertDataAtCellA2!U268="","",InsertDataAtCellA2!U268)</f>
        <v/>
      </c>
      <c r="U268" s="33" t="str">
        <f>IF(InsertDataAtCellA2!V268="","",InsertDataAtCellA2!V268)</f>
        <v/>
      </c>
      <c r="V268" s="33" t="str">
        <f>IF(InsertDataAtCellA2!W268="","",InsertDataAtCellA2!W268)</f>
        <v/>
      </c>
      <c r="W268" s="33" t="str">
        <f>IF(InsertDataAtCellA2!X268="","",InsertDataAtCellA2!X268)</f>
        <v/>
      </c>
      <c r="X268" s="33" t="str">
        <f>IF(InsertDataAtCellA2!Y268="","",InsertDataAtCellA2!Y268)</f>
        <v/>
      </c>
      <c r="Y268" s="33" t="str">
        <f>IF(InsertDataAtCellA2!Z268="","",InsertDataAtCellA2!Z268)</f>
        <v/>
      </c>
      <c r="Z268" s="33" t="str">
        <f>IF(InsertDataAtCellA2!AA268="","",InsertDataAtCellA2!AA268)</f>
        <v/>
      </c>
      <c r="AA268" s="33" t="str">
        <f>IF(InsertDataAtCellA2!AB268="","",InsertDataAtCellA2!AB268)</f>
        <v/>
      </c>
      <c r="AB268" s="33" t="str">
        <f>IF(InsertDataAtCellA2!AC268="","",InsertDataAtCellA2!AC268)</f>
        <v/>
      </c>
      <c r="AC268" s="33" t="str">
        <f>IF(InsertDataAtCellA2!AD268="","",InsertDataAtCellA2!AD268)</f>
        <v/>
      </c>
      <c r="AD268" s="33" t="str">
        <f>IF(InsertDataAtCellA2!AE268="","",InsertDataAtCellA2!AE268)</f>
        <v/>
      </c>
      <c r="AE268" s="33" t="str">
        <f>IF(InsertDataAtCellA2!AF268="","",InsertDataAtCellA2!AF268)</f>
        <v/>
      </c>
      <c r="AF268" s="33" t="str">
        <f>IF(InsertDataAtCellA2!AG268="","",InsertDataAtCellA2!AG268)</f>
        <v/>
      </c>
    </row>
    <row r="269" spans="1:32" x14ac:dyDescent="0.35">
      <c r="A269" s="10" t="str">
        <f>IF(InsertDataAtCellA2!A269="","",InsertDataAtCellA2!A269)</f>
        <v/>
      </c>
      <c r="B269" s="10" t="str">
        <f>IF(InsertDataAtCellA2!B269="","",InsertDataAtCellA2!B269)</f>
        <v/>
      </c>
      <c r="C269" s="10" t="str">
        <f>IF(InsertDataAtCellA2!C269="","",InsertDataAtCellA2!C269)</f>
        <v/>
      </c>
      <c r="D269" s="10" t="str">
        <f>IF(InsertDataAtCellA2!D269="","",InsertDataAtCellA2!D269)</f>
        <v/>
      </c>
      <c r="E269" s="10" t="str">
        <f>IF(InsertDataAtCellA2!E269="","",InsertDataAtCellA2!E269)</f>
        <v/>
      </c>
      <c r="F269" s="10" t="str">
        <f>IF(InsertDataAtCellA2!$W269="REAC",InsertDataAtCellA2!W269,(IF(InsertDataAtCellA2!$F269="REAC",InsertDataAtCellA2!F269,"")))</f>
        <v/>
      </c>
      <c r="G269" s="10" t="str">
        <f>IF(InsertDataAtCellA2!$W269="REAC",InsertDataAtCellA2!X269,(IF(InsertDataAtCellA2!$F269="REAC",InsertDataAtCellA2!G269,"")))</f>
        <v/>
      </c>
      <c r="H269" s="10" t="str">
        <f>IF(InsertDataAtCellA2!$W269="REAC",InsertDataAtCellA2!Y269,(IF(InsertDataAtCellA2!$F269="REAC",InsertDataAtCellA2!H269,"")))</f>
        <v/>
      </c>
      <c r="I269" s="10" t="str">
        <f>IF(InsertDataAtCellA2!$W269="REAC",InsertDataAtCellA2!Z269,(IF(InsertDataAtCellA2!$F269="REAC",InsertDataAtCellA2!I269,"")))</f>
        <v/>
      </c>
      <c r="J269" s="10" t="str">
        <f>IF(InsertDataAtCellA2!K269="","",InsertDataAtCellA2!K269)</f>
        <v/>
      </c>
      <c r="K269" s="10" t="str">
        <f>IF(InsertDataAtCellA2!L269="","",InsertDataAtCellA2!L269)</f>
        <v/>
      </c>
      <c r="L269" s="10" t="str">
        <f>IF(InsertDataAtCellA2!M269="","",InsertDataAtCellA2!M269)</f>
        <v/>
      </c>
      <c r="M269" s="10" t="str">
        <f>IF(InsertDataAtCellA2!N269="","",InsertDataAtCellA2!N269)</f>
        <v/>
      </c>
      <c r="N269" s="10" t="str">
        <f>IF(InsertDataAtCellA2!O269="","",InsertDataAtCellA2!O269)</f>
        <v/>
      </c>
      <c r="O269" s="10" t="str">
        <f>IF(InsertDataAtCellA2!P269="","",InsertDataAtCellA2!P269)</f>
        <v/>
      </c>
      <c r="P269" s="10" t="str">
        <f>IF(InsertDataAtCellA2!Q269="","",InsertDataAtCellA2!Q269)</f>
        <v/>
      </c>
      <c r="Q269" s="10" t="str">
        <f>IF(InsertDataAtCellA2!R269="","",InsertDataAtCellA2!R269)</f>
        <v/>
      </c>
      <c r="R269" s="10" t="str">
        <f>IF(InsertDataAtCellA2!S269="","",InsertDataAtCellA2!S269)</f>
        <v/>
      </c>
      <c r="S269" s="10" t="str">
        <f>IF(InsertDataAtCellA2!T269="","",InsertDataAtCellA2!T269)</f>
        <v/>
      </c>
      <c r="T269" s="10" t="str">
        <f>IF(InsertDataAtCellA2!U269="","",InsertDataAtCellA2!U269)</f>
        <v/>
      </c>
      <c r="U269" s="10" t="str">
        <f>IF(InsertDataAtCellA2!V269="","",InsertDataAtCellA2!V269)</f>
        <v/>
      </c>
      <c r="V269" s="10" t="str">
        <f>IF(InsertDataAtCellA2!W269="","",InsertDataAtCellA2!W269)</f>
        <v/>
      </c>
      <c r="W269" s="10" t="str">
        <f>IF(InsertDataAtCellA2!X269="","",InsertDataAtCellA2!X269)</f>
        <v/>
      </c>
      <c r="X269" s="10" t="str">
        <f>IF(InsertDataAtCellA2!Y269="","",InsertDataAtCellA2!Y269)</f>
        <v/>
      </c>
      <c r="Y269" s="10" t="str">
        <f>IF(InsertDataAtCellA2!Z269="","",InsertDataAtCellA2!Z269)</f>
        <v/>
      </c>
      <c r="Z269" s="10" t="str">
        <f>IF(InsertDataAtCellA2!AA269="","",InsertDataAtCellA2!AA269)</f>
        <v/>
      </c>
      <c r="AA269" s="10" t="str">
        <f>IF(InsertDataAtCellA2!AB269="","",InsertDataAtCellA2!AB269)</f>
        <v/>
      </c>
      <c r="AB269" s="10" t="str">
        <f>IF(InsertDataAtCellA2!AC269="","",InsertDataAtCellA2!AC269)</f>
        <v/>
      </c>
      <c r="AC269" s="10" t="str">
        <f>IF(InsertDataAtCellA2!AD269="","",InsertDataAtCellA2!AD269)</f>
        <v/>
      </c>
      <c r="AD269" s="10" t="str">
        <f>IF(InsertDataAtCellA2!AE269="","",InsertDataAtCellA2!AE269)</f>
        <v/>
      </c>
      <c r="AE269" s="10" t="str">
        <f>IF(InsertDataAtCellA2!AF269="","",InsertDataAtCellA2!AF269)</f>
        <v/>
      </c>
      <c r="AF269" s="10" t="str">
        <f>IF(InsertDataAtCellA2!AG269="","",InsertDataAtCellA2!AG269)</f>
        <v/>
      </c>
    </row>
    <row r="270" spans="1:32" x14ac:dyDescent="0.35">
      <c r="A270" s="33" t="str">
        <f>IF(InsertDataAtCellA2!A270="","",InsertDataAtCellA2!A270)</f>
        <v/>
      </c>
      <c r="B270" s="33" t="str">
        <f>IF(InsertDataAtCellA2!B270="","",InsertDataAtCellA2!B270)</f>
        <v/>
      </c>
      <c r="C270" s="33" t="str">
        <f>IF(InsertDataAtCellA2!C270="","",InsertDataAtCellA2!C270)</f>
        <v/>
      </c>
      <c r="D270" s="33" t="str">
        <f>IF(InsertDataAtCellA2!D270="","",InsertDataAtCellA2!D270)</f>
        <v/>
      </c>
      <c r="E270" s="33" t="str">
        <f>IF(InsertDataAtCellA2!E270="","",InsertDataAtCellA2!E270)</f>
        <v/>
      </c>
      <c r="F270" s="33" t="str">
        <f>IF(InsertDataAtCellA2!$W270="REAC",InsertDataAtCellA2!W270,(IF(InsertDataAtCellA2!$F270="REAC",InsertDataAtCellA2!F270,"")))</f>
        <v/>
      </c>
      <c r="G270" s="33" t="str">
        <f>IF(InsertDataAtCellA2!$W270="REAC",InsertDataAtCellA2!X270,(IF(InsertDataAtCellA2!$F270="REAC",InsertDataAtCellA2!G270,"")))</f>
        <v/>
      </c>
      <c r="H270" s="33" t="str">
        <f>IF(InsertDataAtCellA2!$W270="REAC",InsertDataAtCellA2!Y270,(IF(InsertDataAtCellA2!$F270="REAC",InsertDataAtCellA2!H270,"")))</f>
        <v/>
      </c>
      <c r="I270" s="33" t="str">
        <f>IF(InsertDataAtCellA2!$W270="REAC",InsertDataAtCellA2!Z270,(IF(InsertDataAtCellA2!$F270="REAC",InsertDataAtCellA2!I270,"")))</f>
        <v/>
      </c>
      <c r="J270" s="33" t="str">
        <f>IF(InsertDataAtCellA2!K270="","",InsertDataAtCellA2!K270)</f>
        <v/>
      </c>
      <c r="K270" s="33" t="str">
        <f>IF(InsertDataAtCellA2!L270="","",InsertDataAtCellA2!L270)</f>
        <v/>
      </c>
      <c r="L270" s="33" t="str">
        <f>IF(InsertDataAtCellA2!M270="","",InsertDataAtCellA2!M270)</f>
        <v/>
      </c>
      <c r="M270" s="33" t="str">
        <f>IF(InsertDataAtCellA2!N270="","",InsertDataAtCellA2!N270)</f>
        <v/>
      </c>
      <c r="N270" s="33" t="str">
        <f>IF(InsertDataAtCellA2!O270="","",InsertDataAtCellA2!O270)</f>
        <v/>
      </c>
      <c r="O270" s="33" t="str">
        <f>IF(InsertDataAtCellA2!P270="","",InsertDataAtCellA2!P270)</f>
        <v/>
      </c>
      <c r="P270" s="33" t="str">
        <f>IF(InsertDataAtCellA2!Q270="","",InsertDataAtCellA2!Q270)</f>
        <v/>
      </c>
      <c r="Q270" s="33" t="str">
        <f>IF(InsertDataAtCellA2!R270="","",InsertDataAtCellA2!R270)</f>
        <v/>
      </c>
      <c r="R270" s="33" t="str">
        <f>IF(InsertDataAtCellA2!S270="","",InsertDataAtCellA2!S270)</f>
        <v/>
      </c>
      <c r="S270" s="33" t="str">
        <f>IF(InsertDataAtCellA2!T270="","",InsertDataAtCellA2!T270)</f>
        <v/>
      </c>
      <c r="T270" s="33" t="str">
        <f>IF(InsertDataAtCellA2!U270="","",InsertDataAtCellA2!U270)</f>
        <v/>
      </c>
      <c r="U270" s="33" t="str">
        <f>IF(InsertDataAtCellA2!V270="","",InsertDataAtCellA2!V270)</f>
        <v/>
      </c>
      <c r="V270" s="33" t="str">
        <f>IF(InsertDataAtCellA2!W270="","",InsertDataAtCellA2!W270)</f>
        <v/>
      </c>
      <c r="W270" s="33" t="str">
        <f>IF(InsertDataAtCellA2!X270="","",InsertDataAtCellA2!X270)</f>
        <v/>
      </c>
      <c r="X270" s="33" t="str">
        <f>IF(InsertDataAtCellA2!Y270="","",InsertDataAtCellA2!Y270)</f>
        <v/>
      </c>
      <c r="Y270" s="33" t="str">
        <f>IF(InsertDataAtCellA2!Z270="","",InsertDataAtCellA2!Z270)</f>
        <v/>
      </c>
      <c r="Z270" s="33" t="str">
        <f>IF(InsertDataAtCellA2!AA270="","",InsertDataAtCellA2!AA270)</f>
        <v/>
      </c>
      <c r="AA270" s="33" t="str">
        <f>IF(InsertDataAtCellA2!AB270="","",InsertDataAtCellA2!AB270)</f>
        <v/>
      </c>
      <c r="AB270" s="33" t="str">
        <f>IF(InsertDataAtCellA2!AC270="","",InsertDataAtCellA2!AC270)</f>
        <v/>
      </c>
      <c r="AC270" s="33" t="str">
        <f>IF(InsertDataAtCellA2!AD270="","",InsertDataAtCellA2!AD270)</f>
        <v/>
      </c>
      <c r="AD270" s="33" t="str">
        <f>IF(InsertDataAtCellA2!AE270="","",InsertDataAtCellA2!AE270)</f>
        <v/>
      </c>
      <c r="AE270" s="33" t="str">
        <f>IF(InsertDataAtCellA2!AF270="","",InsertDataAtCellA2!AF270)</f>
        <v/>
      </c>
      <c r="AF270" s="33" t="str">
        <f>IF(InsertDataAtCellA2!AG270="","",InsertDataAtCellA2!AG270)</f>
        <v/>
      </c>
    </row>
    <row r="271" spans="1:32" x14ac:dyDescent="0.35">
      <c r="A271" s="10" t="str">
        <f>IF(InsertDataAtCellA2!A271="","",InsertDataAtCellA2!A271)</f>
        <v/>
      </c>
      <c r="B271" s="10" t="str">
        <f>IF(InsertDataAtCellA2!B271="","",InsertDataAtCellA2!B271)</f>
        <v/>
      </c>
      <c r="C271" s="10" t="str">
        <f>IF(InsertDataAtCellA2!C271="","",InsertDataAtCellA2!C271)</f>
        <v/>
      </c>
      <c r="D271" s="10" t="str">
        <f>IF(InsertDataAtCellA2!D271="","",InsertDataAtCellA2!D271)</f>
        <v/>
      </c>
      <c r="E271" s="10" t="str">
        <f>IF(InsertDataAtCellA2!E271="","",InsertDataAtCellA2!E271)</f>
        <v/>
      </c>
      <c r="F271" s="10" t="str">
        <f>IF(InsertDataAtCellA2!$W271="REAC",InsertDataAtCellA2!W271,(IF(InsertDataAtCellA2!$F271="REAC",InsertDataAtCellA2!F271,"")))</f>
        <v/>
      </c>
      <c r="G271" s="10" t="str">
        <f>IF(InsertDataAtCellA2!$W271="REAC",InsertDataAtCellA2!X271,(IF(InsertDataAtCellA2!$F271="REAC",InsertDataAtCellA2!G271,"")))</f>
        <v/>
      </c>
      <c r="H271" s="10" t="str">
        <f>IF(InsertDataAtCellA2!$W271="REAC",InsertDataAtCellA2!Y271,(IF(InsertDataAtCellA2!$F271="REAC",InsertDataAtCellA2!H271,"")))</f>
        <v/>
      </c>
      <c r="I271" s="10" t="str">
        <f>IF(InsertDataAtCellA2!$W271="REAC",InsertDataAtCellA2!Z271,(IF(InsertDataAtCellA2!$F271="REAC",InsertDataAtCellA2!I271,"")))</f>
        <v/>
      </c>
      <c r="J271" s="10" t="str">
        <f>IF(InsertDataAtCellA2!K271="","",InsertDataAtCellA2!K271)</f>
        <v/>
      </c>
      <c r="K271" s="10" t="str">
        <f>IF(InsertDataAtCellA2!L271="","",InsertDataAtCellA2!L271)</f>
        <v/>
      </c>
      <c r="L271" s="10" t="str">
        <f>IF(InsertDataAtCellA2!M271="","",InsertDataAtCellA2!M271)</f>
        <v/>
      </c>
      <c r="M271" s="10" t="str">
        <f>IF(InsertDataAtCellA2!N271="","",InsertDataAtCellA2!N271)</f>
        <v/>
      </c>
      <c r="N271" s="10" t="str">
        <f>IF(InsertDataAtCellA2!O271="","",InsertDataAtCellA2!O271)</f>
        <v/>
      </c>
      <c r="O271" s="10" t="str">
        <f>IF(InsertDataAtCellA2!P271="","",InsertDataAtCellA2!P271)</f>
        <v/>
      </c>
      <c r="P271" s="10" t="str">
        <f>IF(InsertDataAtCellA2!Q271="","",InsertDataAtCellA2!Q271)</f>
        <v/>
      </c>
      <c r="Q271" s="10" t="str">
        <f>IF(InsertDataAtCellA2!R271="","",InsertDataAtCellA2!R271)</f>
        <v/>
      </c>
      <c r="R271" s="10" t="str">
        <f>IF(InsertDataAtCellA2!S271="","",InsertDataAtCellA2!S271)</f>
        <v/>
      </c>
      <c r="S271" s="10" t="str">
        <f>IF(InsertDataAtCellA2!T271="","",InsertDataAtCellA2!T271)</f>
        <v/>
      </c>
      <c r="T271" s="10" t="str">
        <f>IF(InsertDataAtCellA2!U271="","",InsertDataAtCellA2!U271)</f>
        <v/>
      </c>
      <c r="U271" s="10" t="str">
        <f>IF(InsertDataAtCellA2!V271="","",InsertDataAtCellA2!V271)</f>
        <v/>
      </c>
      <c r="V271" s="10" t="str">
        <f>IF(InsertDataAtCellA2!W271="","",InsertDataAtCellA2!W271)</f>
        <v/>
      </c>
      <c r="W271" s="10" t="str">
        <f>IF(InsertDataAtCellA2!X271="","",InsertDataAtCellA2!X271)</f>
        <v/>
      </c>
      <c r="X271" s="10" t="str">
        <f>IF(InsertDataAtCellA2!Y271="","",InsertDataAtCellA2!Y271)</f>
        <v/>
      </c>
      <c r="Y271" s="10" t="str">
        <f>IF(InsertDataAtCellA2!Z271="","",InsertDataAtCellA2!Z271)</f>
        <v/>
      </c>
      <c r="Z271" s="10" t="str">
        <f>IF(InsertDataAtCellA2!AA271="","",InsertDataAtCellA2!AA271)</f>
        <v/>
      </c>
      <c r="AA271" s="10" t="str">
        <f>IF(InsertDataAtCellA2!AB271="","",InsertDataAtCellA2!AB271)</f>
        <v/>
      </c>
      <c r="AB271" s="10" t="str">
        <f>IF(InsertDataAtCellA2!AC271="","",InsertDataAtCellA2!AC271)</f>
        <v/>
      </c>
      <c r="AC271" s="10" t="str">
        <f>IF(InsertDataAtCellA2!AD271="","",InsertDataAtCellA2!AD271)</f>
        <v/>
      </c>
      <c r="AD271" s="10" t="str">
        <f>IF(InsertDataAtCellA2!AE271="","",InsertDataAtCellA2!AE271)</f>
        <v/>
      </c>
      <c r="AE271" s="10" t="str">
        <f>IF(InsertDataAtCellA2!AF271="","",InsertDataAtCellA2!AF271)</f>
        <v/>
      </c>
      <c r="AF271" s="10" t="str">
        <f>IF(InsertDataAtCellA2!AG271="","",InsertDataAtCellA2!AG271)</f>
        <v/>
      </c>
    </row>
    <row r="272" spans="1:32" x14ac:dyDescent="0.35">
      <c r="A272" s="33" t="str">
        <f>IF(InsertDataAtCellA2!A272="","",InsertDataAtCellA2!A272)</f>
        <v/>
      </c>
      <c r="B272" s="33" t="str">
        <f>IF(InsertDataAtCellA2!B272="","",InsertDataAtCellA2!B272)</f>
        <v/>
      </c>
      <c r="C272" s="33" t="str">
        <f>IF(InsertDataAtCellA2!C272="","",InsertDataAtCellA2!C272)</f>
        <v/>
      </c>
      <c r="D272" s="33" t="str">
        <f>IF(InsertDataAtCellA2!D272="","",InsertDataAtCellA2!D272)</f>
        <v/>
      </c>
      <c r="E272" s="33" t="str">
        <f>IF(InsertDataAtCellA2!E272="","",InsertDataAtCellA2!E272)</f>
        <v/>
      </c>
      <c r="F272" s="33" t="str">
        <f>IF(InsertDataAtCellA2!$W272="REAC",InsertDataAtCellA2!W272,(IF(InsertDataAtCellA2!$F272="REAC",InsertDataAtCellA2!F272,"")))</f>
        <v/>
      </c>
      <c r="G272" s="33" t="str">
        <f>IF(InsertDataAtCellA2!$W272="REAC",InsertDataAtCellA2!X272,(IF(InsertDataAtCellA2!$F272="REAC",InsertDataAtCellA2!G272,"")))</f>
        <v/>
      </c>
      <c r="H272" s="33" t="str">
        <f>IF(InsertDataAtCellA2!$W272="REAC",InsertDataAtCellA2!Y272,(IF(InsertDataAtCellA2!$F272="REAC",InsertDataAtCellA2!H272,"")))</f>
        <v/>
      </c>
      <c r="I272" s="33" t="str">
        <f>IF(InsertDataAtCellA2!$W272="REAC",InsertDataAtCellA2!Z272,(IF(InsertDataAtCellA2!$F272="REAC",InsertDataAtCellA2!I272,"")))</f>
        <v/>
      </c>
      <c r="J272" s="33" t="str">
        <f>IF(InsertDataAtCellA2!K272="","",InsertDataAtCellA2!K272)</f>
        <v/>
      </c>
      <c r="K272" s="33" t="str">
        <f>IF(InsertDataAtCellA2!L272="","",InsertDataAtCellA2!L272)</f>
        <v/>
      </c>
      <c r="L272" s="33" t="str">
        <f>IF(InsertDataAtCellA2!M272="","",InsertDataAtCellA2!M272)</f>
        <v/>
      </c>
      <c r="M272" s="33" t="str">
        <f>IF(InsertDataAtCellA2!N272="","",InsertDataAtCellA2!N272)</f>
        <v/>
      </c>
      <c r="N272" s="33" t="str">
        <f>IF(InsertDataAtCellA2!O272="","",InsertDataAtCellA2!O272)</f>
        <v/>
      </c>
      <c r="O272" s="33" t="str">
        <f>IF(InsertDataAtCellA2!P272="","",InsertDataAtCellA2!P272)</f>
        <v/>
      </c>
      <c r="P272" s="33" t="str">
        <f>IF(InsertDataAtCellA2!Q272="","",InsertDataAtCellA2!Q272)</f>
        <v/>
      </c>
      <c r="Q272" s="33" t="str">
        <f>IF(InsertDataAtCellA2!R272="","",InsertDataAtCellA2!R272)</f>
        <v/>
      </c>
      <c r="R272" s="33" t="str">
        <f>IF(InsertDataAtCellA2!S272="","",InsertDataAtCellA2!S272)</f>
        <v/>
      </c>
      <c r="S272" s="33" t="str">
        <f>IF(InsertDataAtCellA2!T272="","",InsertDataAtCellA2!T272)</f>
        <v/>
      </c>
      <c r="T272" s="33" t="str">
        <f>IF(InsertDataAtCellA2!U272="","",InsertDataAtCellA2!U272)</f>
        <v/>
      </c>
      <c r="U272" s="33" t="str">
        <f>IF(InsertDataAtCellA2!V272="","",InsertDataAtCellA2!V272)</f>
        <v/>
      </c>
      <c r="V272" s="33" t="str">
        <f>IF(InsertDataAtCellA2!W272="","",InsertDataAtCellA2!W272)</f>
        <v/>
      </c>
      <c r="W272" s="33" t="str">
        <f>IF(InsertDataAtCellA2!X272="","",InsertDataAtCellA2!X272)</f>
        <v/>
      </c>
      <c r="X272" s="33" t="str">
        <f>IF(InsertDataAtCellA2!Y272="","",InsertDataAtCellA2!Y272)</f>
        <v/>
      </c>
      <c r="Y272" s="33" t="str">
        <f>IF(InsertDataAtCellA2!Z272="","",InsertDataAtCellA2!Z272)</f>
        <v/>
      </c>
      <c r="Z272" s="33" t="str">
        <f>IF(InsertDataAtCellA2!AA272="","",InsertDataAtCellA2!AA272)</f>
        <v/>
      </c>
      <c r="AA272" s="33" t="str">
        <f>IF(InsertDataAtCellA2!AB272="","",InsertDataAtCellA2!AB272)</f>
        <v/>
      </c>
      <c r="AB272" s="33" t="str">
        <f>IF(InsertDataAtCellA2!AC272="","",InsertDataAtCellA2!AC272)</f>
        <v/>
      </c>
      <c r="AC272" s="33" t="str">
        <f>IF(InsertDataAtCellA2!AD272="","",InsertDataAtCellA2!AD272)</f>
        <v/>
      </c>
      <c r="AD272" s="33" t="str">
        <f>IF(InsertDataAtCellA2!AE272="","",InsertDataAtCellA2!AE272)</f>
        <v/>
      </c>
      <c r="AE272" s="33" t="str">
        <f>IF(InsertDataAtCellA2!AF272="","",InsertDataAtCellA2!AF272)</f>
        <v/>
      </c>
      <c r="AF272" s="33" t="str">
        <f>IF(InsertDataAtCellA2!AG272="","",InsertDataAtCellA2!AG272)</f>
        <v/>
      </c>
    </row>
    <row r="273" spans="1:32" x14ac:dyDescent="0.35">
      <c r="A273" s="10" t="str">
        <f>IF(InsertDataAtCellA2!A273="","",InsertDataAtCellA2!A273)</f>
        <v/>
      </c>
      <c r="B273" s="10" t="str">
        <f>IF(InsertDataAtCellA2!B273="","",InsertDataAtCellA2!B273)</f>
        <v/>
      </c>
      <c r="C273" s="10" t="str">
        <f>IF(InsertDataAtCellA2!C273="","",InsertDataAtCellA2!C273)</f>
        <v/>
      </c>
      <c r="D273" s="10" t="str">
        <f>IF(InsertDataAtCellA2!D273="","",InsertDataAtCellA2!D273)</f>
        <v/>
      </c>
      <c r="E273" s="10" t="str">
        <f>IF(InsertDataAtCellA2!E273="","",InsertDataAtCellA2!E273)</f>
        <v/>
      </c>
      <c r="F273" s="10" t="str">
        <f>IF(InsertDataAtCellA2!$W273="REAC",InsertDataAtCellA2!W273,(IF(InsertDataAtCellA2!$F273="REAC",InsertDataAtCellA2!F273,"")))</f>
        <v/>
      </c>
      <c r="G273" s="10" t="str">
        <f>IF(InsertDataAtCellA2!$W273="REAC",InsertDataAtCellA2!X273,(IF(InsertDataAtCellA2!$F273="REAC",InsertDataAtCellA2!G273,"")))</f>
        <v/>
      </c>
      <c r="H273" s="10" t="str">
        <f>IF(InsertDataAtCellA2!$W273="REAC",InsertDataAtCellA2!Y273,(IF(InsertDataAtCellA2!$F273="REAC",InsertDataAtCellA2!H273,"")))</f>
        <v/>
      </c>
      <c r="I273" s="10" t="str">
        <f>IF(InsertDataAtCellA2!$W273="REAC",InsertDataAtCellA2!Z273,(IF(InsertDataAtCellA2!$F273="REAC",InsertDataAtCellA2!I273,"")))</f>
        <v/>
      </c>
      <c r="J273" s="10" t="str">
        <f>IF(InsertDataAtCellA2!K273="","",InsertDataAtCellA2!K273)</f>
        <v/>
      </c>
      <c r="K273" s="10" t="str">
        <f>IF(InsertDataAtCellA2!L273="","",InsertDataAtCellA2!L273)</f>
        <v/>
      </c>
      <c r="L273" s="10" t="str">
        <f>IF(InsertDataAtCellA2!M273="","",InsertDataAtCellA2!M273)</f>
        <v/>
      </c>
      <c r="M273" s="10" t="str">
        <f>IF(InsertDataAtCellA2!N273="","",InsertDataAtCellA2!N273)</f>
        <v/>
      </c>
      <c r="N273" s="10" t="str">
        <f>IF(InsertDataAtCellA2!O273="","",InsertDataAtCellA2!O273)</f>
        <v/>
      </c>
      <c r="O273" s="10" t="str">
        <f>IF(InsertDataAtCellA2!P273="","",InsertDataAtCellA2!P273)</f>
        <v/>
      </c>
      <c r="P273" s="10" t="str">
        <f>IF(InsertDataAtCellA2!Q273="","",InsertDataAtCellA2!Q273)</f>
        <v/>
      </c>
      <c r="Q273" s="10" t="str">
        <f>IF(InsertDataAtCellA2!R273="","",InsertDataAtCellA2!R273)</f>
        <v/>
      </c>
      <c r="R273" s="10" t="str">
        <f>IF(InsertDataAtCellA2!S273="","",InsertDataAtCellA2!S273)</f>
        <v/>
      </c>
      <c r="S273" s="10" t="str">
        <f>IF(InsertDataAtCellA2!T273="","",InsertDataAtCellA2!T273)</f>
        <v/>
      </c>
      <c r="T273" s="10" t="str">
        <f>IF(InsertDataAtCellA2!U273="","",InsertDataAtCellA2!U273)</f>
        <v/>
      </c>
      <c r="U273" s="10" t="str">
        <f>IF(InsertDataAtCellA2!V273="","",InsertDataAtCellA2!V273)</f>
        <v/>
      </c>
      <c r="V273" s="10" t="str">
        <f>IF(InsertDataAtCellA2!W273="","",InsertDataAtCellA2!W273)</f>
        <v/>
      </c>
      <c r="W273" s="10" t="str">
        <f>IF(InsertDataAtCellA2!X273="","",InsertDataAtCellA2!X273)</f>
        <v/>
      </c>
      <c r="X273" s="10" t="str">
        <f>IF(InsertDataAtCellA2!Y273="","",InsertDataAtCellA2!Y273)</f>
        <v/>
      </c>
      <c r="Y273" s="10" t="str">
        <f>IF(InsertDataAtCellA2!Z273="","",InsertDataAtCellA2!Z273)</f>
        <v/>
      </c>
      <c r="Z273" s="10" t="str">
        <f>IF(InsertDataAtCellA2!AA273="","",InsertDataAtCellA2!AA273)</f>
        <v/>
      </c>
      <c r="AA273" s="10" t="str">
        <f>IF(InsertDataAtCellA2!AB273="","",InsertDataAtCellA2!AB273)</f>
        <v/>
      </c>
      <c r="AB273" s="10" t="str">
        <f>IF(InsertDataAtCellA2!AC273="","",InsertDataAtCellA2!AC273)</f>
        <v/>
      </c>
      <c r="AC273" s="10" t="str">
        <f>IF(InsertDataAtCellA2!AD273="","",InsertDataAtCellA2!AD273)</f>
        <v/>
      </c>
      <c r="AD273" s="10" t="str">
        <f>IF(InsertDataAtCellA2!AE273="","",InsertDataAtCellA2!AE273)</f>
        <v/>
      </c>
      <c r="AE273" s="10" t="str">
        <f>IF(InsertDataAtCellA2!AF273="","",InsertDataAtCellA2!AF273)</f>
        <v/>
      </c>
      <c r="AF273" s="10" t="str">
        <f>IF(InsertDataAtCellA2!AG273="","",InsertDataAtCellA2!AG273)</f>
        <v/>
      </c>
    </row>
    <row r="274" spans="1:32" x14ac:dyDescent="0.35">
      <c r="A274" s="33" t="str">
        <f>IF(InsertDataAtCellA2!A274="","",InsertDataAtCellA2!A274)</f>
        <v/>
      </c>
      <c r="B274" s="33" t="str">
        <f>IF(InsertDataAtCellA2!B274="","",InsertDataAtCellA2!B274)</f>
        <v/>
      </c>
      <c r="C274" s="33" t="str">
        <f>IF(InsertDataAtCellA2!C274="","",InsertDataAtCellA2!C274)</f>
        <v/>
      </c>
      <c r="D274" s="33" t="str">
        <f>IF(InsertDataAtCellA2!D274="","",InsertDataAtCellA2!D274)</f>
        <v/>
      </c>
      <c r="E274" s="33" t="str">
        <f>IF(InsertDataAtCellA2!E274="","",InsertDataAtCellA2!E274)</f>
        <v/>
      </c>
      <c r="F274" s="33" t="str">
        <f>IF(InsertDataAtCellA2!$W274="REAC",InsertDataAtCellA2!W274,(IF(InsertDataAtCellA2!$F274="REAC",InsertDataAtCellA2!F274,"")))</f>
        <v/>
      </c>
      <c r="G274" s="33" t="str">
        <f>IF(InsertDataAtCellA2!$W274="REAC",InsertDataAtCellA2!X274,(IF(InsertDataAtCellA2!$F274="REAC",InsertDataAtCellA2!G274,"")))</f>
        <v/>
      </c>
      <c r="H274" s="33" t="str">
        <f>IF(InsertDataAtCellA2!$W274="REAC",InsertDataAtCellA2!Y274,(IF(InsertDataAtCellA2!$F274="REAC",InsertDataAtCellA2!H274,"")))</f>
        <v/>
      </c>
      <c r="I274" s="33" t="str">
        <f>IF(InsertDataAtCellA2!$W274="REAC",InsertDataAtCellA2!Z274,(IF(InsertDataAtCellA2!$F274="REAC",InsertDataAtCellA2!I274,"")))</f>
        <v/>
      </c>
      <c r="J274" s="33" t="str">
        <f>IF(InsertDataAtCellA2!K274="","",InsertDataAtCellA2!K274)</f>
        <v/>
      </c>
      <c r="K274" s="33" t="str">
        <f>IF(InsertDataAtCellA2!L274="","",InsertDataAtCellA2!L274)</f>
        <v/>
      </c>
      <c r="L274" s="33" t="str">
        <f>IF(InsertDataAtCellA2!M274="","",InsertDataAtCellA2!M274)</f>
        <v/>
      </c>
      <c r="M274" s="33" t="str">
        <f>IF(InsertDataAtCellA2!N274="","",InsertDataAtCellA2!N274)</f>
        <v/>
      </c>
      <c r="N274" s="33" t="str">
        <f>IF(InsertDataAtCellA2!O274="","",InsertDataAtCellA2!O274)</f>
        <v/>
      </c>
      <c r="O274" s="33" t="str">
        <f>IF(InsertDataAtCellA2!P274="","",InsertDataAtCellA2!P274)</f>
        <v/>
      </c>
      <c r="P274" s="33" t="str">
        <f>IF(InsertDataAtCellA2!Q274="","",InsertDataAtCellA2!Q274)</f>
        <v/>
      </c>
      <c r="Q274" s="33" t="str">
        <f>IF(InsertDataAtCellA2!R274="","",InsertDataAtCellA2!R274)</f>
        <v/>
      </c>
      <c r="R274" s="33" t="str">
        <f>IF(InsertDataAtCellA2!S274="","",InsertDataAtCellA2!S274)</f>
        <v/>
      </c>
      <c r="S274" s="33" t="str">
        <f>IF(InsertDataAtCellA2!T274="","",InsertDataAtCellA2!T274)</f>
        <v/>
      </c>
      <c r="T274" s="33" t="str">
        <f>IF(InsertDataAtCellA2!U274="","",InsertDataAtCellA2!U274)</f>
        <v/>
      </c>
      <c r="U274" s="33" t="str">
        <f>IF(InsertDataAtCellA2!V274="","",InsertDataAtCellA2!V274)</f>
        <v/>
      </c>
      <c r="V274" s="33" t="str">
        <f>IF(InsertDataAtCellA2!W274="","",InsertDataAtCellA2!W274)</f>
        <v/>
      </c>
      <c r="W274" s="33" t="str">
        <f>IF(InsertDataAtCellA2!X274="","",InsertDataAtCellA2!X274)</f>
        <v/>
      </c>
      <c r="X274" s="33" t="str">
        <f>IF(InsertDataAtCellA2!Y274="","",InsertDataAtCellA2!Y274)</f>
        <v/>
      </c>
      <c r="Y274" s="33" t="str">
        <f>IF(InsertDataAtCellA2!Z274="","",InsertDataAtCellA2!Z274)</f>
        <v/>
      </c>
      <c r="Z274" s="33" t="str">
        <f>IF(InsertDataAtCellA2!AA274="","",InsertDataAtCellA2!AA274)</f>
        <v/>
      </c>
      <c r="AA274" s="33" t="str">
        <f>IF(InsertDataAtCellA2!AB274="","",InsertDataAtCellA2!AB274)</f>
        <v/>
      </c>
      <c r="AB274" s="33" t="str">
        <f>IF(InsertDataAtCellA2!AC274="","",InsertDataAtCellA2!AC274)</f>
        <v/>
      </c>
      <c r="AC274" s="33" t="str">
        <f>IF(InsertDataAtCellA2!AD274="","",InsertDataAtCellA2!AD274)</f>
        <v/>
      </c>
      <c r="AD274" s="33" t="str">
        <f>IF(InsertDataAtCellA2!AE274="","",InsertDataAtCellA2!AE274)</f>
        <v/>
      </c>
      <c r="AE274" s="33" t="str">
        <f>IF(InsertDataAtCellA2!AF274="","",InsertDataAtCellA2!AF274)</f>
        <v/>
      </c>
      <c r="AF274" s="33" t="str">
        <f>IF(InsertDataAtCellA2!AG274="","",InsertDataAtCellA2!AG274)</f>
        <v/>
      </c>
    </row>
    <row r="275" spans="1:32" x14ac:dyDescent="0.35">
      <c r="A275" s="10" t="str">
        <f>IF(InsertDataAtCellA2!A275="","",InsertDataAtCellA2!A275)</f>
        <v/>
      </c>
      <c r="B275" s="10" t="str">
        <f>IF(InsertDataAtCellA2!B275="","",InsertDataAtCellA2!B275)</f>
        <v/>
      </c>
      <c r="C275" s="10" t="str">
        <f>IF(InsertDataAtCellA2!C275="","",InsertDataAtCellA2!C275)</f>
        <v/>
      </c>
      <c r="D275" s="10" t="str">
        <f>IF(InsertDataAtCellA2!D275="","",InsertDataAtCellA2!D275)</f>
        <v/>
      </c>
      <c r="E275" s="10" t="str">
        <f>IF(InsertDataAtCellA2!E275="","",InsertDataAtCellA2!E275)</f>
        <v/>
      </c>
      <c r="F275" s="10" t="str">
        <f>IF(InsertDataAtCellA2!$W275="REAC",InsertDataAtCellA2!W275,(IF(InsertDataAtCellA2!$F275="REAC",InsertDataAtCellA2!F275,"")))</f>
        <v/>
      </c>
      <c r="G275" s="10" t="str">
        <f>IF(InsertDataAtCellA2!$W275="REAC",InsertDataAtCellA2!X275,(IF(InsertDataAtCellA2!$F275="REAC",InsertDataAtCellA2!G275,"")))</f>
        <v/>
      </c>
      <c r="H275" s="10" t="str">
        <f>IF(InsertDataAtCellA2!$W275="REAC",InsertDataAtCellA2!Y275,(IF(InsertDataAtCellA2!$F275="REAC",InsertDataAtCellA2!H275,"")))</f>
        <v/>
      </c>
      <c r="I275" s="10" t="str">
        <f>IF(InsertDataAtCellA2!$W275="REAC",InsertDataAtCellA2!Z275,(IF(InsertDataAtCellA2!$F275="REAC",InsertDataAtCellA2!I275,"")))</f>
        <v/>
      </c>
      <c r="J275" s="10" t="str">
        <f>IF(InsertDataAtCellA2!K275="","",InsertDataAtCellA2!K275)</f>
        <v/>
      </c>
      <c r="K275" s="10" t="str">
        <f>IF(InsertDataAtCellA2!L275="","",InsertDataAtCellA2!L275)</f>
        <v/>
      </c>
      <c r="L275" s="10" t="str">
        <f>IF(InsertDataAtCellA2!M275="","",InsertDataAtCellA2!M275)</f>
        <v/>
      </c>
      <c r="M275" s="10" t="str">
        <f>IF(InsertDataAtCellA2!N275="","",InsertDataAtCellA2!N275)</f>
        <v/>
      </c>
      <c r="N275" s="10" t="str">
        <f>IF(InsertDataAtCellA2!O275="","",InsertDataAtCellA2!O275)</f>
        <v/>
      </c>
      <c r="O275" s="10" t="str">
        <f>IF(InsertDataAtCellA2!P275="","",InsertDataAtCellA2!P275)</f>
        <v/>
      </c>
      <c r="P275" s="10" t="str">
        <f>IF(InsertDataAtCellA2!Q275="","",InsertDataAtCellA2!Q275)</f>
        <v/>
      </c>
      <c r="Q275" s="10" t="str">
        <f>IF(InsertDataAtCellA2!R275="","",InsertDataAtCellA2!R275)</f>
        <v/>
      </c>
      <c r="R275" s="10" t="str">
        <f>IF(InsertDataAtCellA2!S275="","",InsertDataAtCellA2!S275)</f>
        <v/>
      </c>
      <c r="S275" s="10" t="str">
        <f>IF(InsertDataAtCellA2!T275="","",InsertDataAtCellA2!T275)</f>
        <v/>
      </c>
      <c r="T275" s="10" t="str">
        <f>IF(InsertDataAtCellA2!U275="","",InsertDataAtCellA2!U275)</f>
        <v/>
      </c>
      <c r="U275" s="10" t="str">
        <f>IF(InsertDataAtCellA2!V275="","",InsertDataAtCellA2!V275)</f>
        <v/>
      </c>
      <c r="V275" s="10" t="str">
        <f>IF(InsertDataAtCellA2!W275="","",InsertDataAtCellA2!W275)</f>
        <v/>
      </c>
      <c r="W275" s="10" t="str">
        <f>IF(InsertDataAtCellA2!X275="","",InsertDataAtCellA2!X275)</f>
        <v/>
      </c>
      <c r="X275" s="10" t="str">
        <f>IF(InsertDataAtCellA2!Y275="","",InsertDataAtCellA2!Y275)</f>
        <v/>
      </c>
      <c r="Y275" s="10" t="str">
        <f>IF(InsertDataAtCellA2!Z275="","",InsertDataAtCellA2!Z275)</f>
        <v/>
      </c>
      <c r="Z275" s="10" t="str">
        <f>IF(InsertDataAtCellA2!AA275="","",InsertDataAtCellA2!AA275)</f>
        <v/>
      </c>
      <c r="AA275" s="10" t="str">
        <f>IF(InsertDataAtCellA2!AB275="","",InsertDataAtCellA2!AB275)</f>
        <v/>
      </c>
      <c r="AB275" s="10" t="str">
        <f>IF(InsertDataAtCellA2!AC275="","",InsertDataAtCellA2!AC275)</f>
        <v/>
      </c>
      <c r="AC275" s="10" t="str">
        <f>IF(InsertDataAtCellA2!AD275="","",InsertDataAtCellA2!AD275)</f>
        <v/>
      </c>
      <c r="AD275" s="10" t="str">
        <f>IF(InsertDataAtCellA2!AE275="","",InsertDataAtCellA2!AE275)</f>
        <v/>
      </c>
      <c r="AE275" s="10" t="str">
        <f>IF(InsertDataAtCellA2!AF275="","",InsertDataAtCellA2!AF275)</f>
        <v/>
      </c>
      <c r="AF275" s="10" t="str">
        <f>IF(InsertDataAtCellA2!AG275="","",InsertDataAtCellA2!AG275)</f>
        <v/>
      </c>
    </row>
    <row r="276" spans="1:32" x14ac:dyDescent="0.35">
      <c r="A276" s="33" t="str">
        <f>IF(InsertDataAtCellA2!A276="","",InsertDataAtCellA2!A276)</f>
        <v/>
      </c>
      <c r="B276" s="33" t="str">
        <f>IF(InsertDataAtCellA2!B276="","",InsertDataAtCellA2!B276)</f>
        <v/>
      </c>
      <c r="C276" s="33" t="str">
        <f>IF(InsertDataAtCellA2!C276="","",InsertDataAtCellA2!C276)</f>
        <v/>
      </c>
      <c r="D276" s="33" t="str">
        <f>IF(InsertDataAtCellA2!D276="","",InsertDataAtCellA2!D276)</f>
        <v/>
      </c>
      <c r="E276" s="33" t="str">
        <f>IF(InsertDataAtCellA2!E276="","",InsertDataAtCellA2!E276)</f>
        <v/>
      </c>
      <c r="F276" s="33" t="str">
        <f>IF(InsertDataAtCellA2!$W276="REAC",InsertDataAtCellA2!W276,(IF(InsertDataAtCellA2!$F276="REAC",InsertDataAtCellA2!F276,"")))</f>
        <v/>
      </c>
      <c r="G276" s="33" t="str">
        <f>IF(InsertDataAtCellA2!$W276="REAC",InsertDataAtCellA2!X276,(IF(InsertDataAtCellA2!$F276="REAC",InsertDataAtCellA2!G276,"")))</f>
        <v/>
      </c>
      <c r="H276" s="33" t="str">
        <f>IF(InsertDataAtCellA2!$W276="REAC",InsertDataAtCellA2!Y276,(IF(InsertDataAtCellA2!$F276="REAC",InsertDataAtCellA2!H276,"")))</f>
        <v/>
      </c>
      <c r="I276" s="33" t="str">
        <f>IF(InsertDataAtCellA2!$W276="REAC",InsertDataAtCellA2!Z276,(IF(InsertDataAtCellA2!$F276="REAC",InsertDataAtCellA2!I276,"")))</f>
        <v/>
      </c>
      <c r="J276" s="33" t="str">
        <f>IF(InsertDataAtCellA2!K276="","",InsertDataAtCellA2!K276)</f>
        <v/>
      </c>
      <c r="K276" s="33" t="str">
        <f>IF(InsertDataAtCellA2!L276="","",InsertDataAtCellA2!L276)</f>
        <v/>
      </c>
      <c r="L276" s="33" t="str">
        <f>IF(InsertDataAtCellA2!M276="","",InsertDataAtCellA2!M276)</f>
        <v/>
      </c>
      <c r="M276" s="33" t="str">
        <f>IF(InsertDataAtCellA2!N276="","",InsertDataAtCellA2!N276)</f>
        <v/>
      </c>
      <c r="N276" s="33" t="str">
        <f>IF(InsertDataAtCellA2!O276="","",InsertDataAtCellA2!O276)</f>
        <v/>
      </c>
      <c r="O276" s="33" t="str">
        <f>IF(InsertDataAtCellA2!P276="","",InsertDataAtCellA2!P276)</f>
        <v/>
      </c>
      <c r="P276" s="33" t="str">
        <f>IF(InsertDataAtCellA2!Q276="","",InsertDataAtCellA2!Q276)</f>
        <v/>
      </c>
      <c r="Q276" s="33" t="str">
        <f>IF(InsertDataAtCellA2!R276="","",InsertDataAtCellA2!R276)</f>
        <v/>
      </c>
      <c r="R276" s="33" t="str">
        <f>IF(InsertDataAtCellA2!S276="","",InsertDataAtCellA2!S276)</f>
        <v/>
      </c>
      <c r="S276" s="33" t="str">
        <f>IF(InsertDataAtCellA2!T276="","",InsertDataAtCellA2!T276)</f>
        <v/>
      </c>
      <c r="T276" s="33" t="str">
        <f>IF(InsertDataAtCellA2!U276="","",InsertDataAtCellA2!U276)</f>
        <v/>
      </c>
      <c r="U276" s="33" t="str">
        <f>IF(InsertDataAtCellA2!V276="","",InsertDataAtCellA2!V276)</f>
        <v/>
      </c>
      <c r="V276" s="33" t="str">
        <f>IF(InsertDataAtCellA2!W276="","",InsertDataAtCellA2!W276)</f>
        <v/>
      </c>
      <c r="W276" s="33" t="str">
        <f>IF(InsertDataAtCellA2!X276="","",InsertDataAtCellA2!X276)</f>
        <v/>
      </c>
      <c r="X276" s="33" t="str">
        <f>IF(InsertDataAtCellA2!Y276="","",InsertDataAtCellA2!Y276)</f>
        <v/>
      </c>
      <c r="Y276" s="33" t="str">
        <f>IF(InsertDataAtCellA2!Z276="","",InsertDataAtCellA2!Z276)</f>
        <v/>
      </c>
      <c r="Z276" s="33" t="str">
        <f>IF(InsertDataAtCellA2!AA276="","",InsertDataAtCellA2!AA276)</f>
        <v/>
      </c>
      <c r="AA276" s="33" t="str">
        <f>IF(InsertDataAtCellA2!AB276="","",InsertDataAtCellA2!AB276)</f>
        <v/>
      </c>
      <c r="AB276" s="33" t="str">
        <f>IF(InsertDataAtCellA2!AC276="","",InsertDataAtCellA2!AC276)</f>
        <v/>
      </c>
      <c r="AC276" s="33" t="str">
        <f>IF(InsertDataAtCellA2!AD276="","",InsertDataAtCellA2!AD276)</f>
        <v/>
      </c>
      <c r="AD276" s="33" t="str">
        <f>IF(InsertDataAtCellA2!AE276="","",InsertDataAtCellA2!AE276)</f>
        <v/>
      </c>
      <c r="AE276" s="33" t="str">
        <f>IF(InsertDataAtCellA2!AF276="","",InsertDataAtCellA2!AF276)</f>
        <v/>
      </c>
      <c r="AF276" s="33" t="str">
        <f>IF(InsertDataAtCellA2!AG276="","",InsertDataAtCellA2!AG276)</f>
        <v/>
      </c>
    </row>
    <row r="277" spans="1:32" x14ac:dyDescent="0.35">
      <c r="A277" s="10" t="str">
        <f>IF(InsertDataAtCellA2!A277="","",InsertDataAtCellA2!A277)</f>
        <v/>
      </c>
      <c r="B277" s="10" t="str">
        <f>IF(InsertDataAtCellA2!B277="","",InsertDataAtCellA2!B277)</f>
        <v/>
      </c>
      <c r="C277" s="10" t="str">
        <f>IF(InsertDataAtCellA2!C277="","",InsertDataAtCellA2!C277)</f>
        <v/>
      </c>
      <c r="D277" s="10" t="str">
        <f>IF(InsertDataAtCellA2!D277="","",InsertDataAtCellA2!D277)</f>
        <v/>
      </c>
      <c r="E277" s="10" t="str">
        <f>IF(InsertDataAtCellA2!E277="","",InsertDataAtCellA2!E277)</f>
        <v/>
      </c>
      <c r="F277" s="10" t="str">
        <f>IF(InsertDataAtCellA2!$W277="REAC",InsertDataAtCellA2!W277,(IF(InsertDataAtCellA2!$F277="REAC",InsertDataAtCellA2!F277,"")))</f>
        <v/>
      </c>
      <c r="G277" s="10" t="str">
        <f>IF(InsertDataAtCellA2!$W277="REAC",InsertDataAtCellA2!X277,(IF(InsertDataAtCellA2!$F277="REAC",InsertDataAtCellA2!G277,"")))</f>
        <v/>
      </c>
      <c r="H277" s="10" t="str">
        <f>IF(InsertDataAtCellA2!$W277="REAC",InsertDataAtCellA2!Y277,(IF(InsertDataAtCellA2!$F277="REAC",InsertDataAtCellA2!H277,"")))</f>
        <v/>
      </c>
      <c r="I277" s="10" t="str">
        <f>IF(InsertDataAtCellA2!$W277="REAC",InsertDataAtCellA2!Z277,(IF(InsertDataAtCellA2!$F277="REAC",InsertDataAtCellA2!I277,"")))</f>
        <v/>
      </c>
      <c r="J277" s="10" t="str">
        <f>IF(InsertDataAtCellA2!K277="","",InsertDataAtCellA2!K277)</f>
        <v/>
      </c>
      <c r="K277" s="10" t="str">
        <f>IF(InsertDataAtCellA2!L277="","",InsertDataAtCellA2!L277)</f>
        <v/>
      </c>
      <c r="L277" s="10" t="str">
        <f>IF(InsertDataAtCellA2!M277="","",InsertDataAtCellA2!M277)</f>
        <v/>
      </c>
      <c r="M277" s="10" t="str">
        <f>IF(InsertDataAtCellA2!N277="","",InsertDataAtCellA2!N277)</f>
        <v/>
      </c>
      <c r="N277" s="10" t="str">
        <f>IF(InsertDataAtCellA2!O277="","",InsertDataAtCellA2!O277)</f>
        <v/>
      </c>
      <c r="O277" s="10" t="str">
        <f>IF(InsertDataAtCellA2!P277="","",InsertDataAtCellA2!P277)</f>
        <v/>
      </c>
      <c r="P277" s="10" t="str">
        <f>IF(InsertDataAtCellA2!Q277="","",InsertDataAtCellA2!Q277)</f>
        <v/>
      </c>
      <c r="Q277" s="10" t="str">
        <f>IF(InsertDataAtCellA2!R277="","",InsertDataAtCellA2!R277)</f>
        <v/>
      </c>
      <c r="R277" s="10" t="str">
        <f>IF(InsertDataAtCellA2!S277="","",InsertDataAtCellA2!S277)</f>
        <v/>
      </c>
      <c r="S277" s="10" t="str">
        <f>IF(InsertDataAtCellA2!T277="","",InsertDataAtCellA2!T277)</f>
        <v/>
      </c>
      <c r="T277" s="10" t="str">
        <f>IF(InsertDataAtCellA2!U277="","",InsertDataAtCellA2!U277)</f>
        <v/>
      </c>
      <c r="U277" s="10" t="str">
        <f>IF(InsertDataAtCellA2!V277="","",InsertDataAtCellA2!V277)</f>
        <v/>
      </c>
      <c r="V277" s="10" t="str">
        <f>IF(InsertDataAtCellA2!W277="","",InsertDataAtCellA2!W277)</f>
        <v/>
      </c>
      <c r="W277" s="10" t="str">
        <f>IF(InsertDataAtCellA2!X277="","",InsertDataAtCellA2!X277)</f>
        <v/>
      </c>
      <c r="X277" s="10" t="str">
        <f>IF(InsertDataAtCellA2!Y277="","",InsertDataAtCellA2!Y277)</f>
        <v/>
      </c>
      <c r="Y277" s="10" t="str">
        <f>IF(InsertDataAtCellA2!Z277="","",InsertDataAtCellA2!Z277)</f>
        <v/>
      </c>
      <c r="Z277" s="10" t="str">
        <f>IF(InsertDataAtCellA2!AA277="","",InsertDataAtCellA2!AA277)</f>
        <v/>
      </c>
      <c r="AA277" s="10" t="str">
        <f>IF(InsertDataAtCellA2!AB277="","",InsertDataAtCellA2!AB277)</f>
        <v/>
      </c>
      <c r="AB277" s="10" t="str">
        <f>IF(InsertDataAtCellA2!AC277="","",InsertDataAtCellA2!AC277)</f>
        <v/>
      </c>
      <c r="AC277" s="10" t="str">
        <f>IF(InsertDataAtCellA2!AD277="","",InsertDataAtCellA2!AD277)</f>
        <v/>
      </c>
      <c r="AD277" s="10" t="str">
        <f>IF(InsertDataAtCellA2!AE277="","",InsertDataAtCellA2!AE277)</f>
        <v/>
      </c>
      <c r="AE277" s="10" t="str">
        <f>IF(InsertDataAtCellA2!AF277="","",InsertDataAtCellA2!AF277)</f>
        <v/>
      </c>
      <c r="AF277" s="10" t="str">
        <f>IF(InsertDataAtCellA2!AG277="","",InsertDataAtCellA2!AG277)</f>
        <v/>
      </c>
    </row>
    <row r="278" spans="1:32" x14ac:dyDescent="0.35">
      <c r="A278" s="33" t="str">
        <f>IF(InsertDataAtCellA2!A278="","",InsertDataAtCellA2!A278)</f>
        <v/>
      </c>
      <c r="B278" s="33" t="str">
        <f>IF(InsertDataAtCellA2!B278="","",InsertDataAtCellA2!B278)</f>
        <v/>
      </c>
      <c r="C278" s="33" t="str">
        <f>IF(InsertDataAtCellA2!C278="","",InsertDataAtCellA2!C278)</f>
        <v/>
      </c>
      <c r="D278" s="33" t="str">
        <f>IF(InsertDataAtCellA2!D278="","",InsertDataAtCellA2!D278)</f>
        <v/>
      </c>
      <c r="E278" s="33" t="str">
        <f>IF(InsertDataAtCellA2!E278="","",InsertDataAtCellA2!E278)</f>
        <v/>
      </c>
      <c r="F278" s="33" t="str">
        <f>IF(InsertDataAtCellA2!$W278="REAC",InsertDataAtCellA2!W278,(IF(InsertDataAtCellA2!$F278="REAC",InsertDataAtCellA2!F278,"")))</f>
        <v/>
      </c>
      <c r="G278" s="33" t="str">
        <f>IF(InsertDataAtCellA2!$W278="REAC",InsertDataAtCellA2!X278,(IF(InsertDataAtCellA2!$F278="REAC",InsertDataAtCellA2!G278,"")))</f>
        <v/>
      </c>
      <c r="H278" s="33" t="str">
        <f>IF(InsertDataAtCellA2!$W278="REAC",InsertDataAtCellA2!Y278,(IF(InsertDataAtCellA2!$F278="REAC",InsertDataAtCellA2!H278,"")))</f>
        <v/>
      </c>
      <c r="I278" s="33" t="str">
        <f>IF(InsertDataAtCellA2!$W278="REAC",InsertDataAtCellA2!Z278,(IF(InsertDataAtCellA2!$F278="REAC",InsertDataAtCellA2!I278,"")))</f>
        <v/>
      </c>
      <c r="J278" s="33" t="str">
        <f>IF(InsertDataAtCellA2!K278="","",InsertDataAtCellA2!K278)</f>
        <v/>
      </c>
      <c r="K278" s="33" t="str">
        <f>IF(InsertDataAtCellA2!L278="","",InsertDataAtCellA2!L278)</f>
        <v/>
      </c>
      <c r="L278" s="33" t="str">
        <f>IF(InsertDataAtCellA2!M278="","",InsertDataAtCellA2!M278)</f>
        <v/>
      </c>
      <c r="M278" s="33" t="str">
        <f>IF(InsertDataAtCellA2!N278="","",InsertDataAtCellA2!N278)</f>
        <v/>
      </c>
      <c r="N278" s="33" t="str">
        <f>IF(InsertDataAtCellA2!O278="","",InsertDataAtCellA2!O278)</f>
        <v/>
      </c>
      <c r="O278" s="33" t="str">
        <f>IF(InsertDataAtCellA2!P278="","",InsertDataAtCellA2!P278)</f>
        <v/>
      </c>
      <c r="P278" s="33" t="str">
        <f>IF(InsertDataAtCellA2!Q278="","",InsertDataAtCellA2!Q278)</f>
        <v/>
      </c>
      <c r="Q278" s="33" t="str">
        <f>IF(InsertDataAtCellA2!R278="","",InsertDataAtCellA2!R278)</f>
        <v/>
      </c>
      <c r="R278" s="33" t="str">
        <f>IF(InsertDataAtCellA2!S278="","",InsertDataAtCellA2!S278)</f>
        <v/>
      </c>
      <c r="S278" s="33" t="str">
        <f>IF(InsertDataAtCellA2!T278="","",InsertDataAtCellA2!T278)</f>
        <v/>
      </c>
      <c r="T278" s="33" t="str">
        <f>IF(InsertDataAtCellA2!U278="","",InsertDataAtCellA2!U278)</f>
        <v/>
      </c>
      <c r="U278" s="33" t="str">
        <f>IF(InsertDataAtCellA2!V278="","",InsertDataAtCellA2!V278)</f>
        <v/>
      </c>
      <c r="V278" s="33" t="str">
        <f>IF(InsertDataAtCellA2!W278="","",InsertDataAtCellA2!W278)</f>
        <v/>
      </c>
      <c r="W278" s="33" t="str">
        <f>IF(InsertDataAtCellA2!X278="","",InsertDataAtCellA2!X278)</f>
        <v/>
      </c>
      <c r="X278" s="33" t="str">
        <f>IF(InsertDataAtCellA2!Y278="","",InsertDataAtCellA2!Y278)</f>
        <v/>
      </c>
      <c r="Y278" s="33" t="str">
        <f>IF(InsertDataAtCellA2!Z278="","",InsertDataAtCellA2!Z278)</f>
        <v/>
      </c>
      <c r="Z278" s="33" t="str">
        <f>IF(InsertDataAtCellA2!AA278="","",InsertDataAtCellA2!AA278)</f>
        <v/>
      </c>
      <c r="AA278" s="33" t="str">
        <f>IF(InsertDataAtCellA2!AB278="","",InsertDataAtCellA2!AB278)</f>
        <v/>
      </c>
      <c r="AB278" s="33" t="str">
        <f>IF(InsertDataAtCellA2!AC278="","",InsertDataAtCellA2!AC278)</f>
        <v/>
      </c>
      <c r="AC278" s="33" t="str">
        <f>IF(InsertDataAtCellA2!AD278="","",InsertDataAtCellA2!AD278)</f>
        <v/>
      </c>
      <c r="AD278" s="33" t="str">
        <f>IF(InsertDataAtCellA2!AE278="","",InsertDataAtCellA2!AE278)</f>
        <v/>
      </c>
      <c r="AE278" s="33" t="str">
        <f>IF(InsertDataAtCellA2!AF278="","",InsertDataAtCellA2!AF278)</f>
        <v/>
      </c>
      <c r="AF278" s="33" t="str">
        <f>IF(InsertDataAtCellA2!AG278="","",InsertDataAtCellA2!AG278)</f>
        <v/>
      </c>
    </row>
    <row r="279" spans="1:32" x14ac:dyDescent="0.35">
      <c r="A279" s="10" t="str">
        <f>IF(InsertDataAtCellA2!A279="","",InsertDataAtCellA2!A279)</f>
        <v/>
      </c>
      <c r="B279" s="10" t="str">
        <f>IF(InsertDataAtCellA2!B279="","",InsertDataAtCellA2!B279)</f>
        <v/>
      </c>
      <c r="C279" s="10" t="str">
        <f>IF(InsertDataAtCellA2!C279="","",InsertDataAtCellA2!C279)</f>
        <v/>
      </c>
      <c r="D279" s="10" t="str">
        <f>IF(InsertDataAtCellA2!D279="","",InsertDataAtCellA2!D279)</f>
        <v/>
      </c>
      <c r="E279" s="10" t="str">
        <f>IF(InsertDataAtCellA2!E279="","",InsertDataAtCellA2!E279)</f>
        <v/>
      </c>
      <c r="F279" s="10" t="str">
        <f>IF(InsertDataAtCellA2!$W279="REAC",InsertDataAtCellA2!W279,(IF(InsertDataAtCellA2!$F279="REAC",InsertDataAtCellA2!F279,"")))</f>
        <v/>
      </c>
      <c r="G279" s="10" t="str">
        <f>IF(InsertDataAtCellA2!$W279="REAC",InsertDataAtCellA2!X279,(IF(InsertDataAtCellA2!$F279="REAC",InsertDataAtCellA2!G279,"")))</f>
        <v/>
      </c>
      <c r="H279" s="10" t="str">
        <f>IF(InsertDataAtCellA2!$W279="REAC",InsertDataAtCellA2!Y279,(IF(InsertDataAtCellA2!$F279="REAC",InsertDataAtCellA2!H279,"")))</f>
        <v/>
      </c>
      <c r="I279" s="10" t="str">
        <f>IF(InsertDataAtCellA2!$W279="REAC",InsertDataAtCellA2!Z279,(IF(InsertDataAtCellA2!$F279="REAC",InsertDataAtCellA2!I279,"")))</f>
        <v/>
      </c>
      <c r="J279" s="10" t="str">
        <f>IF(InsertDataAtCellA2!K279="","",InsertDataAtCellA2!K279)</f>
        <v/>
      </c>
      <c r="K279" s="10" t="str">
        <f>IF(InsertDataAtCellA2!L279="","",InsertDataAtCellA2!L279)</f>
        <v/>
      </c>
      <c r="L279" s="10" t="str">
        <f>IF(InsertDataAtCellA2!M279="","",InsertDataAtCellA2!M279)</f>
        <v/>
      </c>
      <c r="M279" s="10" t="str">
        <f>IF(InsertDataAtCellA2!N279="","",InsertDataAtCellA2!N279)</f>
        <v/>
      </c>
      <c r="N279" s="10" t="str">
        <f>IF(InsertDataAtCellA2!O279="","",InsertDataAtCellA2!O279)</f>
        <v/>
      </c>
      <c r="O279" s="10" t="str">
        <f>IF(InsertDataAtCellA2!P279="","",InsertDataAtCellA2!P279)</f>
        <v/>
      </c>
      <c r="P279" s="10" t="str">
        <f>IF(InsertDataAtCellA2!Q279="","",InsertDataAtCellA2!Q279)</f>
        <v/>
      </c>
      <c r="Q279" s="10" t="str">
        <f>IF(InsertDataAtCellA2!R279="","",InsertDataAtCellA2!R279)</f>
        <v/>
      </c>
      <c r="R279" s="10" t="str">
        <f>IF(InsertDataAtCellA2!S279="","",InsertDataAtCellA2!S279)</f>
        <v/>
      </c>
      <c r="S279" s="10" t="str">
        <f>IF(InsertDataAtCellA2!T279="","",InsertDataAtCellA2!T279)</f>
        <v/>
      </c>
      <c r="T279" s="10" t="str">
        <f>IF(InsertDataAtCellA2!U279="","",InsertDataAtCellA2!U279)</f>
        <v/>
      </c>
      <c r="U279" s="10" t="str">
        <f>IF(InsertDataAtCellA2!V279="","",InsertDataAtCellA2!V279)</f>
        <v/>
      </c>
      <c r="V279" s="10" t="str">
        <f>IF(InsertDataAtCellA2!W279="","",InsertDataAtCellA2!W279)</f>
        <v/>
      </c>
      <c r="W279" s="10" t="str">
        <f>IF(InsertDataAtCellA2!X279="","",InsertDataAtCellA2!X279)</f>
        <v/>
      </c>
      <c r="X279" s="10" t="str">
        <f>IF(InsertDataAtCellA2!Y279="","",InsertDataAtCellA2!Y279)</f>
        <v/>
      </c>
      <c r="Y279" s="10" t="str">
        <f>IF(InsertDataAtCellA2!Z279="","",InsertDataAtCellA2!Z279)</f>
        <v/>
      </c>
      <c r="Z279" s="10" t="str">
        <f>IF(InsertDataAtCellA2!AA279="","",InsertDataAtCellA2!AA279)</f>
        <v/>
      </c>
      <c r="AA279" s="10" t="str">
        <f>IF(InsertDataAtCellA2!AB279="","",InsertDataAtCellA2!AB279)</f>
        <v/>
      </c>
      <c r="AB279" s="10" t="str">
        <f>IF(InsertDataAtCellA2!AC279="","",InsertDataAtCellA2!AC279)</f>
        <v/>
      </c>
      <c r="AC279" s="10" t="str">
        <f>IF(InsertDataAtCellA2!AD279="","",InsertDataAtCellA2!AD279)</f>
        <v/>
      </c>
      <c r="AD279" s="10" t="str">
        <f>IF(InsertDataAtCellA2!AE279="","",InsertDataAtCellA2!AE279)</f>
        <v/>
      </c>
      <c r="AE279" s="10" t="str">
        <f>IF(InsertDataAtCellA2!AF279="","",InsertDataAtCellA2!AF279)</f>
        <v/>
      </c>
      <c r="AF279" s="10" t="str">
        <f>IF(InsertDataAtCellA2!AG279="","",InsertDataAtCellA2!AG279)</f>
        <v/>
      </c>
    </row>
    <row r="280" spans="1:32" x14ac:dyDescent="0.35">
      <c r="A280" s="33" t="str">
        <f>IF(InsertDataAtCellA2!A280="","",InsertDataAtCellA2!A280)</f>
        <v/>
      </c>
      <c r="B280" s="33" t="str">
        <f>IF(InsertDataAtCellA2!B280="","",InsertDataAtCellA2!B280)</f>
        <v/>
      </c>
      <c r="C280" s="33" t="str">
        <f>IF(InsertDataAtCellA2!C280="","",InsertDataAtCellA2!C280)</f>
        <v/>
      </c>
      <c r="D280" s="33" t="str">
        <f>IF(InsertDataAtCellA2!D280="","",InsertDataAtCellA2!D280)</f>
        <v/>
      </c>
      <c r="E280" s="33" t="str">
        <f>IF(InsertDataAtCellA2!E280="","",InsertDataAtCellA2!E280)</f>
        <v/>
      </c>
      <c r="F280" s="33" t="str">
        <f>IF(InsertDataAtCellA2!$W280="REAC",InsertDataAtCellA2!W280,(IF(InsertDataAtCellA2!$F280="REAC",InsertDataAtCellA2!F280,"")))</f>
        <v/>
      </c>
      <c r="G280" s="33" t="str">
        <f>IF(InsertDataAtCellA2!$W280="REAC",InsertDataAtCellA2!X280,(IF(InsertDataAtCellA2!$F280="REAC",InsertDataAtCellA2!G280,"")))</f>
        <v/>
      </c>
      <c r="H280" s="33" t="str">
        <f>IF(InsertDataAtCellA2!$W280="REAC",InsertDataAtCellA2!Y280,(IF(InsertDataAtCellA2!$F280="REAC",InsertDataAtCellA2!H280,"")))</f>
        <v/>
      </c>
      <c r="I280" s="33" t="str">
        <f>IF(InsertDataAtCellA2!$W280="REAC",InsertDataAtCellA2!Z280,(IF(InsertDataAtCellA2!$F280="REAC",InsertDataAtCellA2!I280,"")))</f>
        <v/>
      </c>
      <c r="J280" s="33" t="str">
        <f>IF(InsertDataAtCellA2!K280="","",InsertDataAtCellA2!K280)</f>
        <v/>
      </c>
      <c r="K280" s="33" t="str">
        <f>IF(InsertDataAtCellA2!L280="","",InsertDataAtCellA2!L280)</f>
        <v/>
      </c>
      <c r="L280" s="33" t="str">
        <f>IF(InsertDataAtCellA2!M280="","",InsertDataAtCellA2!M280)</f>
        <v/>
      </c>
      <c r="M280" s="33" t="str">
        <f>IF(InsertDataAtCellA2!N280="","",InsertDataAtCellA2!N280)</f>
        <v/>
      </c>
      <c r="N280" s="33" t="str">
        <f>IF(InsertDataAtCellA2!O280="","",InsertDataAtCellA2!O280)</f>
        <v/>
      </c>
      <c r="O280" s="33" t="str">
        <f>IF(InsertDataAtCellA2!P280="","",InsertDataAtCellA2!P280)</f>
        <v/>
      </c>
      <c r="P280" s="33" t="str">
        <f>IF(InsertDataAtCellA2!Q280="","",InsertDataAtCellA2!Q280)</f>
        <v/>
      </c>
      <c r="Q280" s="33" t="str">
        <f>IF(InsertDataAtCellA2!R280="","",InsertDataAtCellA2!R280)</f>
        <v/>
      </c>
      <c r="R280" s="33" t="str">
        <f>IF(InsertDataAtCellA2!S280="","",InsertDataAtCellA2!S280)</f>
        <v/>
      </c>
      <c r="S280" s="33" t="str">
        <f>IF(InsertDataAtCellA2!T280="","",InsertDataAtCellA2!T280)</f>
        <v/>
      </c>
      <c r="T280" s="33" t="str">
        <f>IF(InsertDataAtCellA2!U280="","",InsertDataAtCellA2!U280)</f>
        <v/>
      </c>
      <c r="U280" s="33" t="str">
        <f>IF(InsertDataAtCellA2!V280="","",InsertDataAtCellA2!V280)</f>
        <v/>
      </c>
      <c r="V280" s="33" t="str">
        <f>IF(InsertDataAtCellA2!W280="","",InsertDataAtCellA2!W280)</f>
        <v/>
      </c>
      <c r="W280" s="33" t="str">
        <f>IF(InsertDataAtCellA2!X280="","",InsertDataAtCellA2!X280)</f>
        <v/>
      </c>
      <c r="X280" s="33" t="str">
        <f>IF(InsertDataAtCellA2!Y280="","",InsertDataAtCellA2!Y280)</f>
        <v/>
      </c>
      <c r="Y280" s="33" t="str">
        <f>IF(InsertDataAtCellA2!Z280="","",InsertDataAtCellA2!Z280)</f>
        <v/>
      </c>
      <c r="Z280" s="33" t="str">
        <f>IF(InsertDataAtCellA2!AA280="","",InsertDataAtCellA2!AA280)</f>
        <v/>
      </c>
      <c r="AA280" s="33" t="str">
        <f>IF(InsertDataAtCellA2!AB280="","",InsertDataAtCellA2!AB280)</f>
        <v/>
      </c>
      <c r="AB280" s="33" t="str">
        <f>IF(InsertDataAtCellA2!AC280="","",InsertDataAtCellA2!AC280)</f>
        <v/>
      </c>
      <c r="AC280" s="33" t="str">
        <f>IF(InsertDataAtCellA2!AD280="","",InsertDataAtCellA2!AD280)</f>
        <v/>
      </c>
      <c r="AD280" s="33" t="str">
        <f>IF(InsertDataAtCellA2!AE280="","",InsertDataAtCellA2!AE280)</f>
        <v/>
      </c>
      <c r="AE280" s="33" t="str">
        <f>IF(InsertDataAtCellA2!AF280="","",InsertDataAtCellA2!AF280)</f>
        <v/>
      </c>
      <c r="AF280" s="33" t="str">
        <f>IF(InsertDataAtCellA2!AG280="","",InsertDataAtCellA2!AG280)</f>
        <v/>
      </c>
    </row>
    <row r="281" spans="1:32" x14ac:dyDescent="0.35">
      <c r="A281" s="10" t="str">
        <f>IF(InsertDataAtCellA2!A281="","",InsertDataAtCellA2!A281)</f>
        <v/>
      </c>
      <c r="B281" s="10" t="str">
        <f>IF(InsertDataAtCellA2!B281="","",InsertDataAtCellA2!B281)</f>
        <v/>
      </c>
      <c r="C281" s="10" t="str">
        <f>IF(InsertDataAtCellA2!C281="","",InsertDataAtCellA2!C281)</f>
        <v/>
      </c>
      <c r="D281" s="10" t="str">
        <f>IF(InsertDataAtCellA2!D281="","",InsertDataAtCellA2!D281)</f>
        <v/>
      </c>
      <c r="E281" s="10" t="str">
        <f>IF(InsertDataAtCellA2!E281="","",InsertDataAtCellA2!E281)</f>
        <v/>
      </c>
      <c r="F281" s="10" t="str">
        <f>IF(InsertDataAtCellA2!$W281="REAC",InsertDataAtCellA2!W281,(IF(InsertDataAtCellA2!$F281="REAC",InsertDataAtCellA2!F281,"")))</f>
        <v/>
      </c>
      <c r="G281" s="10" t="str">
        <f>IF(InsertDataAtCellA2!$W281="REAC",InsertDataAtCellA2!X281,(IF(InsertDataAtCellA2!$F281="REAC",InsertDataAtCellA2!G281,"")))</f>
        <v/>
      </c>
      <c r="H281" s="10" t="str">
        <f>IF(InsertDataAtCellA2!$W281="REAC",InsertDataAtCellA2!Y281,(IF(InsertDataAtCellA2!$F281="REAC",InsertDataAtCellA2!H281,"")))</f>
        <v/>
      </c>
      <c r="I281" s="10" t="str">
        <f>IF(InsertDataAtCellA2!$W281="REAC",InsertDataAtCellA2!Z281,(IF(InsertDataAtCellA2!$F281="REAC",InsertDataAtCellA2!I281,"")))</f>
        <v/>
      </c>
      <c r="J281" s="10" t="str">
        <f>IF(InsertDataAtCellA2!K281="","",InsertDataAtCellA2!K281)</f>
        <v/>
      </c>
      <c r="K281" s="10" t="str">
        <f>IF(InsertDataAtCellA2!L281="","",InsertDataAtCellA2!L281)</f>
        <v/>
      </c>
      <c r="L281" s="10" t="str">
        <f>IF(InsertDataAtCellA2!M281="","",InsertDataAtCellA2!M281)</f>
        <v/>
      </c>
      <c r="M281" s="10" t="str">
        <f>IF(InsertDataAtCellA2!N281="","",InsertDataAtCellA2!N281)</f>
        <v/>
      </c>
      <c r="N281" s="10" t="str">
        <f>IF(InsertDataAtCellA2!O281="","",InsertDataAtCellA2!O281)</f>
        <v/>
      </c>
      <c r="O281" s="10" t="str">
        <f>IF(InsertDataAtCellA2!P281="","",InsertDataAtCellA2!P281)</f>
        <v/>
      </c>
      <c r="P281" s="10" t="str">
        <f>IF(InsertDataAtCellA2!Q281="","",InsertDataAtCellA2!Q281)</f>
        <v/>
      </c>
      <c r="Q281" s="10" t="str">
        <f>IF(InsertDataAtCellA2!R281="","",InsertDataAtCellA2!R281)</f>
        <v/>
      </c>
      <c r="R281" s="10" t="str">
        <f>IF(InsertDataAtCellA2!S281="","",InsertDataAtCellA2!S281)</f>
        <v/>
      </c>
      <c r="S281" s="10" t="str">
        <f>IF(InsertDataAtCellA2!T281="","",InsertDataAtCellA2!T281)</f>
        <v/>
      </c>
      <c r="T281" s="10" t="str">
        <f>IF(InsertDataAtCellA2!U281="","",InsertDataAtCellA2!U281)</f>
        <v/>
      </c>
      <c r="U281" s="10" t="str">
        <f>IF(InsertDataAtCellA2!V281="","",InsertDataAtCellA2!V281)</f>
        <v/>
      </c>
      <c r="V281" s="10" t="str">
        <f>IF(InsertDataAtCellA2!W281="","",InsertDataAtCellA2!W281)</f>
        <v/>
      </c>
      <c r="W281" s="10" t="str">
        <f>IF(InsertDataAtCellA2!X281="","",InsertDataAtCellA2!X281)</f>
        <v/>
      </c>
      <c r="X281" s="10" t="str">
        <f>IF(InsertDataAtCellA2!Y281="","",InsertDataAtCellA2!Y281)</f>
        <v/>
      </c>
      <c r="Y281" s="10" t="str">
        <f>IF(InsertDataAtCellA2!Z281="","",InsertDataAtCellA2!Z281)</f>
        <v/>
      </c>
      <c r="Z281" s="10" t="str">
        <f>IF(InsertDataAtCellA2!AA281="","",InsertDataAtCellA2!AA281)</f>
        <v/>
      </c>
      <c r="AA281" s="10" t="str">
        <f>IF(InsertDataAtCellA2!AB281="","",InsertDataAtCellA2!AB281)</f>
        <v/>
      </c>
      <c r="AB281" s="10" t="str">
        <f>IF(InsertDataAtCellA2!AC281="","",InsertDataAtCellA2!AC281)</f>
        <v/>
      </c>
      <c r="AC281" s="10" t="str">
        <f>IF(InsertDataAtCellA2!AD281="","",InsertDataAtCellA2!AD281)</f>
        <v/>
      </c>
      <c r="AD281" s="10" t="str">
        <f>IF(InsertDataAtCellA2!AE281="","",InsertDataAtCellA2!AE281)</f>
        <v/>
      </c>
      <c r="AE281" s="10" t="str">
        <f>IF(InsertDataAtCellA2!AF281="","",InsertDataAtCellA2!AF281)</f>
        <v/>
      </c>
      <c r="AF281" s="10" t="str">
        <f>IF(InsertDataAtCellA2!AG281="","",InsertDataAtCellA2!AG281)</f>
        <v/>
      </c>
    </row>
    <row r="282" spans="1:32" x14ac:dyDescent="0.35">
      <c r="A282" s="33" t="str">
        <f>IF(InsertDataAtCellA2!A282="","",InsertDataAtCellA2!A282)</f>
        <v/>
      </c>
      <c r="B282" s="33" t="str">
        <f>IF(InsertDataAtCellA2!B282="","",InsertDataAtCellA2!B282)</f>
        <v/>
      </c>
      <c r="C282" s="33" t="str">
        <f>IF(InsertDataAtCellA2!C282="","",InsertDataAtCellA2!C282)</f>
        <v/>
      </c>
      <c r="D282" s="33" t="str">
        <f>IF(InsertDataAtCellA2!D282="","",InsertDataAtCellA2!D282)</f>
        <v/>
      </c>
      <c r="E282" s="33" t="str">
        <f>IF(InsertDataAtCellA2!E282="","",InsertDataAtCellA2!E282)</f>
        <v/>
      </c>
      <c r="F282" s="33" t="str">
        <f>IF(InsertDataAtCellA2!$W282="REAC",InsertDataAtCellA2!W282,(IF(InsertDataAtCellA2!$F282="REAC",InsertDataAtCellA2!F282,"")))</f>
        <v/>
      </c>
      <c r="G282" s="33" t="str">
        <f>IF(InsertDataAtCellA2!$W282="REAC",InsertDataAtCellA2!X282,(IF(InsertDataAtCellA2!$F282="REAC",InsertDataAtCellA2!G282,"")))</f>
        <v/>
      </c>
      <c r="H282" s="33" t="str">
        <f>IF(InsertDataAtCellA2!$W282="REAC",InsertDataAtCellA2!Y282,(IF(InsertDataAtCellA2!$F282="REAC",InsertDataAtCellA2!H282,"")))</f>
        <v/>
      </c>
      <c r="I282" s="33" t="str">
        <f>IF(InsertDataAtCellA2!$W282="REAC",InsertDataAtCellA2!Z282,(IF(InsertDataAtCellA2!$F282="REAC",InsertDataAtCellA2!I282,"")))</f>
        <v/>
      </c>
      <c r="J282" s="33" t="str">
        <f>IF(InsertDataAtCellA2!K282="","",InsertDataAtCellA2!K282)</f>
        <v/>
      </c>
      <c r="K282" s="33" t="str">
        <f>IF(InsertDataAtCellA2!L282="","",InsertDataAtCellA2!L282)</f>
        <v/>
      </c>
      <c r="L282" s="33" t="str">
        <f>IF(InsertDataAtCellA2!M282="","",InsertDataAtCellA2!M282)</f>
        <v/>
      </c>
      <c r="M282" s="33" t="str">
        <f>IF(InsertDataAtCellA2!N282="","",InsertDataAtCellA2!N282)</f>
        <v/>
      </c>
      <c r="N282" s="33" t="str">
        <f>IF(InsertDataAtCellA2!O282="","",InsertDataAtCellA2!O282)</f>
        <v/>
      </c>
      <c r="O282" s="33" t="str">
        <f>IF(InsertDataAtCellA2!P282="","",InsertDataAtCellA2!P282)</f>
        <v/>
      </c>
      <c r="P282" s="33" t="str">
        <f>IF(InsertDataAtCellA2!Q282="","",InsertDataAtCellA2!Q282)</f>
        <v/>
      </c>
      <c r="Q282" s="33" t="str">
        <f>IF(InsertDataAtCellA2!R282="","",InsertDataAtCellA2!R282)</f>
        <v/>
      </c>
      <c r="R282" s="33" t="str">
        <f>IF(InsertDataAtCellA2!S282="","",InsertDataAtCellA2!S282)</f>
        <v/>
      </c>
      <c r="S282" s="33" t="str">
        <f>IF(InsertDataAtCellA2!T282="","",InsertDataAtCellA2!T282)</f>
        <v/>
      </c>
      <c r="T282" s="33" t="str">
        <f>IF(InsertDataAtCellA2!U282="","",InsertDataAtCellA2!U282)</f>
        <v/>
      </c>
      <c r="U282" s="33" t="str">
        <f>IF(InsertDataAtCellA2!V282="","",InsertDataAtCellA2!V282)</f>
        <v/>
      </c>
      <c r="V282" s="33" t="str">
        <f>IF(InsertDataAtCellA2!W282="","",InsertDataAtCellA2!W282)</f>
        <v/>
      </c>
      <c r="W282" s="33" t="str">
        <f>IF(InsertDataAtCellA2!X282="","",InsertDataAtCellA2!X282)</f>
        <v/>
      </c>
      <c r="X282" s="33" t="str">
        <f>IF(InsertDataAtCellA2!Y282="","",InsertDataAtCellA2!Y282)</f>
        <v/>
      </c>
      <c r="Y282" s="33" t="str">
        <f>IF(InsertDataAtCellA2!Z282="","",InsertDataAtCellA2!Z282)</f>
        <v/>
      </c>
      <c r="Z282" s="33" t="str">
        <f>IF(InsertDataAtCellA2!AA282="","",InsertDataAtCellA2!AA282)</f>
        <v/>
      </c>
      <c r="AA282" s="33" t="str">
        <f>IF(InsertDataAtCellA2!AB282="","",InsertDataAtCellA2!AB282)</f>
        <v/>
      </c>
      <c r="AB282" s="33" t="str">
        <f>IF(InsertDataAtCellA2!AC282="","",InsertDataAtCellA2!AC282)</f>
        <v/>
      </c>
      <c r="AC282" s="33" t="str">
        <f>IF(InsertDataAtCellA2!AD282="","",InsertDataAtCellA2!AD282)</f>
        <v/>
      </c>
      <c r="AD282" s="33" t="str">
        <f>IF(InsertDataAtCellA2!AE282="","",InsertDataAtCellA2!AE282)</f>
        <v/>
      </c>
      <c r="AE282" s="33" t="str">
        <f>IF(InsertDataAtCellA2!AF282="","",InsertDataAtCellA2!AF282)</f>
        <v/>
      </c>
      <c r="AF282" s="33" t="str">
        <f>IF(InsertDataAtCellA2!AG282="","",InsertDataAtCellA2!AG282)</f>
        <v/>
      </c>
    </row>
    <row r="283" spans="1:32" x14ac:dyDescent="0.35">
      <c r="A283" s="10" t="str">
        <f>IF(InsertDataAtCellA2!A283="","",InsertDataAtCellA2!A283)</f>
        <v/>
      </c>
      <c r="B283" s="10" t="str">
        <f>IF(InsertDataAtCellA2!B283="","",InsertDataAtCellA2!B283)</f>
        <v/>
      </c>
      <c r="C283" s="10" t="str">
        <f>IF(InsertDataAtCellA2!C283="","",InsertDataAtCellA2!C283)</f>
        <v/>
      </c>
      <c r="D283" s="10" t="str">
        <f>IF(InsertDataAtCellA2!D283="","",InsertDataAtCellA2!D283)</f>
        <v/>
      </c>
      <c r="E283" s="10" t="str">
        <f>IF(InsertDataAtCellA2!E283="","",InsertDataAtCellA2!E283)</f>
        <v/>
      </c>
      <c r="F283" s="10" t="str">
        <f>IF(InsertDataAtCellA2!$W283="REAC",InsertDataAtCellA2!W283,(IF(InsertDataAtCellA2!$F283="REAC",InsertDataAtCellA2!F283,"")))</f>
        <v/>
      </c>
      <c r="G283" s="10" t="str">
        <f>IF(InsertDataAtCellA2!$W283="REAC",InsertDataAtCellA2!X283,(IF(InsertDataAtCellA2!$F283="REAC",InsertDataAtCellA2!G283,"")))</f>
        <v/>
      </c>
      <c r="H283" s="10" t="str">
        <f>IF(InsertDataAtCellA2!$W283="REAC",InsertDataAtCellA2!Y283,(IF(InsertDataAtCellA2!$F283="REAC",InsertDataAtCellA2!H283,"")))</f>
        <v/>
      </c>
      <c r="I283" s="10" t="str">
        <f>IF(InsertDataAtCellA2!$W283="REAC",InsertDataAtCellA2!Z283,(IF(InsertDataAtCellA2!$F283="REAC",InsertDataAtCellA2!I283,"")))</f>
        <v/>
      </c>
      <c r="J283" s="10" t="str">
        <f>IF(InsertDataAtCellA2!K283="","",InsertDataAtCellA2!K283)</f>
        <v/>
      </c>
      <c r="K283" s="10" t="str">
        <f>IF(InsertDataAtCellA2!L283="","",InsertDataAtCellA2!L283)</f>
        <v/>
      </c>
      <c r="L283" s="10" t="str">
        <f>IF(InsertDataAtCellA2!M283="","",InsertDataAtCellA2!M283)</f>
        <v/>
      </c>
      <c r="M283" s="10" t="str">
        <f>IF(InsertDataAtCellA2!N283="","",InsertDataAtCellA2!N283)</f>
        <v/>
      </c>
      <c r="N283" s="10" t="str">
        <f>IF(InsertDataAtCellA2!O283="","",InsertDataAtCellA2!O283)</f>
        <v/>
      </c>
      <c r="O283" s="10" t="str">
        <f>IF(InsertDataAtCellA2!P283="","",InsertDataAtCellA2!P283)</f>
        <v/>
      </c>
      <c r="P283" s="10" t="str">
        <f>IF(InsertDataAtCellA2!Q283="","",InsertDataAtCellA2!Q283)</f>
        <v/>
      </c>
      <c r="Q283" s="10" t="str">
        <f>IF(InsertDataAtCellA2!R283="","",InsertDataAtCellA2!R283)</f>
        <v/>
      </c>
      <c r="R283" s="10" t="str">
        <f>IF(InsertDataAtCellA2!S283="","",InsertDataAtCellA2!S283)</f>
        <v/>
      </c>
      <c r="S283" s="10" t="str">
        <f>IF(InsertDataAtCellA2!T283="","",InsertDataAtCellA2!T283)</f>
        <v/>
      </c>
      <c r="T283" s="10" t="str">
        <f>IF(InsertDataAtCellA2!U283="","",InsertDataAtCellA2!U283)</f>
        <v/>
      </c>
      <c r="U283" s="10" t="str">
        <f>IF(InsertDataAtCellA2!V283="","",InsertDataAtCellA2!V283)</f>
        <v/>
      </c>
      <c r="V283" s="10" t="str">
        <f>IF(InsertDataAtCellA2!W283="","",InsertDataAtCellA2!W283)</f>
        <v/>
      </c>
      <c r="W283" s="10" t="str">
        <f>IF(InsertDataAtCellA2!X283="","",InsertDataAtCellA2!X283)</f>
        <v/>
      </c>
      <c r="X283" s="10" t="str">
        <f>IF(InsertDataAtCellA2!Y283="","",InsertDataAtCellA2!Y283)</f>
        <v/>
      </c>
      <c r="Y283" s="10" t="str">
        <f>IF(InsertDataAtCellA2!Z283="","",InsertDataAtCellA2!Z283)</f>
        <v/>
      </c>
      <c r="Z283" s="10" t="str">
        <f>IF(InsertDataAtCellA2!AA283="","",InsertDataAtCellA2!AA283)</f>
        <v/>
      </c>
      <c r="AA283" s="10" t="str">
        <f>IF(InsertDataAtCellA2!AB283="","",InsertDataAtCellA2!AB283)</f>
        <v/>
      </c>
      <c r="AB283" s="10" t="str">
        <f>IF(InsertDataAtCellA2!AC283="","",InsertDataAtCellA2!AC283)</f>
        <v/>
      </c>
      <c r="AC283" s="10" t="str">
        <f>IF(InsertDataAtCellA2!AD283="","",InsertDataAtCellA2!AD283)</f>
        <v/>
      </c>
      <c r="AD283" s="10" t="str">
        <f>IF(InsertDataAtCellA2!AE283="","",InsertDataAtCellA2!AE283)</f>
        <v/>
      </c>
      <c r="AE283" s="10" t="str">
        <f>IF(InsertDataAtCellA2!AF283="","",InsertDataAtCellA2!AF283)</f>
        <v/>
      </c>
      <c r="AF283" s="10" t="str">
        <f>IF(InsertDataAtCellA2!AG283="","",InsertDataAtCellA2!AG283)</f>
        <v/>
      </c>
    </row>
    <row r="284" spans="1:32" x14ac:dyDescent="0.35">
      <c r="A284" s="33" t="str">
        <f>IF(InsertDataAtCellA2!A284="","",InsertDataAtCellA2!A284)</f>
        <v/>
      </c>
      <c r="B284" s="33" t="str">
        <f>IF(InsertDataAtCellA2!B284="","",InsertDataAtCellA2!B284)</f>
        <v/>
      </c>
      <c r="C284" s="33" t="str">
        <f>IF(InsertDataAtCellA2!C284="","",InsertDataAtCellA2!C284)</f>
        <v/>
      </c>
      <c r="D284" s="33" t="str">
        <f>IF(InsertDataAtCellA2!D284="","",InsertDataAtCellA2!D284)</f>
        <v/>
      </c>
      <c r="E284" s="33" t="str">
        <f>IF(InsertDataAtCellA2!E284="","",InsertDataAtCellA2!E284)</f>
        <v/>
      </c>
      <c r="F284" s="33" t="str">
        <f>IF(InsertDataAtCellA2!$W284="REAC",InsertDataAtCellA2!W284,(IF(InsertDataAtCellA2!$F284="REAC",InsertDataAtCellA2!F284,"")))</f>
        <v/>
      </c>
      <c r="G284" s="33" t="str">
        <f>IF(InsertDataAtCellA2!$W284="REAC",InsertDataAtCellA2!X284,(IF(InsertDataAtCellA2!$F284="REAC",InsertDataAtCellA2!G284,"")))</f>
        <v/>
      </c>
      <c r="H284" s="33" t="str">
        <f>IF(InsertDataAtCellA2!$W284="REAC",InsertDataAtCellA2!Y284,(IF(InsertDataAtCellA2!$F284="REAC",InsertDataAtCellA2!H284,"")))</f>
        <v/>
      </c>
      <c r="I284" s="33" t="str">
        <f>IF(InsertDataAtCellA2!$W284="REAC",InsertDataAtCellA2!Z284,(IF(InsertDataAtCellA2!$F284="REAC",InsertDataAtCellA2!I284,"")))</f>
        <v/>
      </c>
      <c r="J284" s="33" t="str">
        <f>IF(InsertDataAtCellA2!K284="","",InsertDataAtCellA2!K284)</f>
        <v/>
      </c>
      <c r="K284" s="33" t="str">
        <f>IF(InsertDataAtCellA2!L284="","",InsertDataAtCellA2!L284)</f>
        <v/>
      </c>
      <c r="L284" s="33" t="str">
        <f>IF(InsertDataAtCellA2!M284="","",InsertDataAtCellA2!M284)</f>
        <v/>
      </c>
      <c r="M284" s="33" t="str">
        <f>IF(InsertDataAtCellA2!N284="","",InsertDataAtCellA2!N284)</f>
        <v/>
      </c>
      <c r="N284" s="33" t="str">
        <f>IF(InsertDataAtCellA2!O284="","",InsertDataAtCellA2!O284)</f>
        <v/>
      </c>
      <c r="O284" s="33" t="str">
        <f>IF(InsertDataAtCellA2!P284="","",InsertDataAtCellA2!P284)</f>
        <v/>
      </c>
      <c r="P284" s="33" t="str">
        <f>IF(InsertDataAtCellA2!Q284="","",InsertDataAtCellA2!Q284)</f>
        <v/>
      </c>
      <c r="Q284" s="33" t="str">
        <f>IF(InsertDataAtCellA2!R284="","",InsertDataAtCellA2!R284)</f>
        <v/>
      </c>
      <c r="R284" s="33" t="str">
        <f>IF(InsertDataAtCellA2!S284="","",InsertDataAtCellA2!S284)</f>
        <v/>
      </c>
      <c r="S284" s="33" t="str">
        <f>IF(InsertDataAtCellA2!T284="","",InsertDataAtCellA2!T284)</f>
        <v/>
      </c>
      <c r="T284" s="33" t="str">
        <f>IF(InsertDataAtCellA2!U284="","",InsertDataAtCellA2!U284)</f>
        <v/>
      </c>
      <c r="U284" s="33" t="str">
        <f>IF(InsertDataAtCellA2!V284="","",InsertDataAtCellA2!V284)</f>
        <v/>
      </c>
      <c r="V284" s="33" t="str">
        <f>IF(InsertDataAtCellA2!W284="","",InsertDataAtCellA2!W284)</f>
        <v/>
      </c>
      <c r="W284" s="33" t="str">
        <f>IF(InsertDataAtCellA2!X284="","",InsertDataAtCellA2!X284)</f>
        <v/>
      </c>
      <c r="X284" s="33" t="str">
        <f>IF(InsertDataAtCellA2!Y284="","",InsertDataAtCellA2!Y284)</f>
        <v/>
      </c>
      <c r="Y284" s="33" t="str">
        <f>IF(InsertDataAtCellA2!Z284="","",InsertDataAtCellA2!Z284)</f>
        <v/>
      </c>
      <c r="Z284" s="33" t="str">
        <f>IF(InsertDataAtCellA2!AA284="","",InsertDataAtCellA2!AA284)</f>
        <v/>
      </c>
      <c r="AA284" s="33" t="str">
        <f>IF(InsertDataAtCellA2!AB284="","",InsertDataAtCellA2!AB284)</f>
        <v/>
      </c>
      <c r="AB284" s="33" t="str">
        <f>IF(InsertDataAtCellA2!AC284="","",InsertDataAtCellA2!AC284)</f>
        <v/>
      </c>
      <c r="AC284" s="33" t="str">
        <f>IF(InsertDataAtCellA2!AD284="","",InsertDataAtCellA2!AD284)</f>
        <v/>
      </c>
      <c r="AD284" s="33" t="str">
        <f>IF(InsertDataAtCellA2!AE284="","",InsertDataAtCellA2!AE284)</f>
        <v/>
      </c>
      <c r="AE284" s="33" t="str">
        <f>IF(InsertDataAtCellA2!AF284="","",InsertDataAtCellA2!AF284)</f>
        <v/>
      </c>
      <c r="AF284" s="33" t="str">
        <f>IF(InsertDataAtCellA2!AG284="","",InsertDataAtCellA2!AG284)</f>
        <v/>
      </c>
    </row>
    <row r="285" spans="1:32" x14ac:dyDescent="0.35">
      <c r="A285" s="10" t="str">
        <f>IF(InsertDataAtCellA2!A285="","",InsertDataAtCellA2!A285)</f>
        <v/>
      </c>
      <c r="B285" s="10" t="str">
        <f>IF(InsertDataAtCellA2!B285="","",InsertDataAtCellA2!B285)</f>
        <v/>
      </c>
      <c r="C285" s="10" t="str">
        <f>IF(InsertDataAtCellA2!C285="","",InsertDataAtCellA2!C285)</f>
        <v/>
      </c>
      <c r="D285" s="10" t="str">
        <f>IF(InsertDataAtCellA2!D285="","",InsertDataAtCellA2!D285)</f>
        <v/>
      </c>
      <c r="E285" s="10" t="str">
        <f>IF(InsertDataAtCellA2!E285="","",InsertDataAtCellA2!E285)</f>
        <v/>
      </c>
      <c r="F285" s="10" t="str">
        <f>IF(InsertDataAtCellA2!$W285="REAC",InsertDataAtCellA2!W285,(IF(InsertDataAtCellA2!$F285="REAC",InsertDataAtCellA2!F285,"")))</f>
        <v/>
      </c>
      <c r="G285" s="10" t="str">
        <f>IF(InsertDataAtCellA2!$W285="REAC",InsertDataAtCellA2!X285,(IF(InsertDataAtCellA2!$F285="REAC",InsertDataAtCellA2!G285,"")))</f>
        <v/>
      </c>
      <c r="H285" s="10" t="str">
        <f>IF(InsertDataAtCellA2!$W285="REAC",InsertDataAtCellA2!Y285,(IF(InsertDataAtCellA2!$F285="REAC",InsertDataAtCellA2!H285,"")))</f>
        <v/>
      </c>
      <c r="I285" s="10" t="str">
        <f>IF(InsertDataAtCellA2!$W285="REAC",InsertDataAtCellA2!Z285,(IF(InsertDataAtCellA2!$F285="REAC",InsertDataAtCellA2!I285,"")))</f>
        <v/>
      </c>
      <c r="J285" s="10" t="str">
        <f>IF(InsertDataAtCellA2!K285="","",InsertDataAtCellA2!K285)</f>
        <v/>
      </c>
      <c r="K285" s="10" t="str">
        <f>IF(InsertDataAtCellA2!L285="","",InsertDataAtCellA2!L285)</f>
        <v/>
      </c>
      <c r="L285" s="10" t="str">
        <f>IF(InsertDataAtCellA2!M285="","",InsertDataAtCellA2!M285)</f>
        <v/>
      </c>
      <c r="M285" s="10" t="str">
        <f>IF(InsertDataAtCellA2!N285="","",InsertDataAtCellA2!N285)</f>
        <v/>
      </c>
      <c r="N285" s="10" t="str">
        <f>IF(InsertDataAtCellA2!O285="","",InsertDataAtCellA2!O285)</f>
        <v/>
      </c>
      <c r="O285" s="10" t="str">
        <f>IF(InsertDataAtCellA2!P285="","",InsertDataAtCellA2!P285)</f>
        <v/>
      </c>
      <c r="P285" s="10" t="str">
        <f>IF(InsertDataAtCellA2!Q285="","",InsertDataAtCellA2!Q285)</f>
        <v/>
      </c>
      <c r="Q285" s="10" t="str">
        <f>IF(InsertDataAtCellA2!R285="","",InsertDataAtCellA2!R285)</f>
        <v/>
      </c>
      <c r="R285" s="10" t="str">
        <f>IF(InsertDataAtCellA2!S285="","",InsertDataAtCellA2!S285)</f>
        <v/>
      </c>
      <c r="S285" s="10" t="str">
        <f>IF(InsertDataAtCellA2!T285="","",InsertDataAtCellA2!T285)</f>
        <v/>
      </c>
      <c r="T285" s="10" t="str">
        <f>IF(InsertDataAtCellA2!U285="","",InsertDataAtCellA2!U285)</f>
        <v/>
      </c>
      <c r="U285" s="10" t="str">
        <f>IF(InsertDataAtCellA2!V285="","",InsertDataAtCellA2!V285)</f>
        <v/>
      </c>
      <c r="V285" s="10" t="str">
        <f>IF(InsertDataAtCellA2!W285="","",InsertDataAtCellA2!W285)</f>
        <v/>
      </c>
      <c r="W285" s="10" t="str">
        <f>IF(InsertDataAtCellA2!X285="","",InsertDataAtCellA2!X285)</f>
        <v/>
      </c>
      <c r="X285" s="10" t="str">
        <f>IF(InsertDataAtCellA2!Y285="","",InsertDataAtCellA2!Y285)</f>
        <v/>
      </c>
      <c r="Y285" s="10" t="str">
        <f>IF(InsertDataAtCellA2!Z285="","",InsertDataAtCellA2!Z285)</f>
        <v/>
      </c>
      <c r="Z285" s="10" t="str">
        <f>IF(InsertDataAtCellA2!AA285="","",InsertDataAtCellA2!AA285)</f>
        <v/>
      </c>
      <c r="AA285" s="10" t="str">
        <f>IF(InsertDataAtCellA2!AB285="","",InsertDataAtCellA2!AB285)</f>
        <v/>
      </c>
      <c r="AB285" s="10" t="str">
        <f>IF(InsertDataAtCellA2!AC285="","",InsertDataAtCellA2!AC285)</f>
        <v/>
      </c>
      <c r="AC285" s="10" t="str">
        <f>IF(InsertDataAtCellA2!AD285="","",InsertDataAtCellA2!AD285)</f>
        <v/>
      </c>
      <c r="AD285" s="10" t="str">
        <f>IF(InsertDataAtCellA2!AE285="","",InsertDataAtCellA2!AE285)</f>
        <v/>
      </c>
      <c r="AE285" s="10" t="str">
        <f>IF(InsertDataAtCellA2!AF285="","",InsertDataAtCellA2!AF285)</f>
        <v/>
      </c>
      <c r="AF285" s="10" t="str">
        <f>IF(InsertDataAtCellA2!AG285="","",InsertDataAtCellA2!AG285)</f>
        <v/>
      </c>
    </row>
    <row r="286" spans="1:32" x14ac:dyDescent="0.35">
      <c r="A286" s="33" t="str">
        <f>IF(InsertDataAtCellA2!A286="","",InsertDataAtCellA2!A286)</f>
        <v/>
      </c>
      <c r="B286" s="33" t="str">
        <f>IF(InsertDataAtCellA2!B286="","",InsertDataAtCellA2!B286)</f>
        <v/>
      </c>
      <c r="C286" s="33" t="str">
        <f>IF(InsertDataAtCellA2!C286="","",InsertDataAtCellA2!C286)</f>
        <v/>
      </c>
      <c r="D286" s="33" t="str">
        <f>IF(InsertDataAtCellA2!D286="","",InsertDataAtCellA2!D286)</f>
        <v/>
      </c>
      <c r="E286" s="33" t="str">
        <f>IF(InsertDataAtCellA2!E286="","",InsertDataAtCellA2!E286)</f>
        <v/>
      </c>
      <c r="F286" s="33" t="str">
        <f>IF(InsertDataAtCellA2!$W286="REAC",InsertDataAtCellA2!W286,(IF(InsertDataAtCellA2!$F286="REAC",InsertDataAtCellA2!F286,"")))</f>
        <v/>
      </c>
      <c r="G286" s="33" t="str">
        <f>IF(InsertDataAtCellA2!$W286="REAC",InsertDataAtCellA2!X286,(IF(InsertDataAtCellA2!$F286="REAC",InsertDataAtCellA2!G286,"")))</f>
        <v/>
      </c>
      <c r="H286" s="33" t="str">
        <f>IF(InsertDataAtCellA2!$W286="REAC",InsertDataAtCellA2!Y286,(IF(InsertDataAtCellA2!$F286="REAC",InsertDataAtCellA2!H286,"")))</f>
        <v/>
      </c>
      <c r="I286" s="33" t="str">
        <f>IF(InsertDataAtCellA2!$W286="REAC",InsertDataAtCellA2!Z286,(IF(InsertDataAtCellA2!$F286="REAC",InsertDataAtCellA2!I286,"")))</f>
        <v/>
      </c>
      <c r="J286" s="33" t="str">
        <f>IF(InsertDataAtCellA2!K286="","",InsertDataAtCellA2!K286)</f>
        <v/>
      </c>
      <c r="K286" s="33" t="str">
        <f>IF(InsertDataAtCellA2!L286="","",InsertDataAtCellA2!L286)</f>
        <v/>
      </c>
      <c r="L286" s="33" t="str">
        <f>IF(InsertDataAtCellA2!M286="","",InsertDataAtCellA2!M286)</f>
        <v/>
      </c>
      <c r="M286" s="33" t="str">
        <f>IF(InsertDataAtCellA2!N286="","",InsertDataAtCellA2!N286)</f>
        <v/>
      </c>
      <c r="N286" s="33" t="str">
        <f>IF(InsertDataAtCellA2!O286="","",InsertDataAtCellA2!O286)</f>
        <v/>
      </c>
      <c r="O286" s="33" t="str">
        <f>IF(InsertDataAtCellA2!P286="","",InsertDataAtCellA2!P286)</f>
        <v/>
      </c>
      <c r="P286" s="33" t="str">
        <f>IF(InsertDataAtCellA2!Q286="","",InsertDataAtCellA2!Q286)</f>
        <v/>
      </c>
      <c r="Q286" s="33" t="str">
        <f>IF(InsertDataAtCellA2!R286="","",InsertDataAtCellA2!R286)</f>
        <v/>
      </c>
      <c r="R286" s="33" t="str">
        <f>IF(InsertDataAtCellA2!S286="","",InsertDataAtCellA2!S286)</f>
        <v/>
      </c>
      <c r="S286" s="33" t="str">
        <f>IF(InsertDataAtCellA2!T286="","",InsertDataAtCellA2!T286)</f>
        <v/>
      </c>
      <c r="T286" s="33" t="str">
        <f>IF(InsertDataAtCellA2!U286="","",InsertDataAtCellA2!U286)</f>
        <v/>
      </c>
      <c r="U286" s="33" t="str">
        <f>IF(InsertDataAtCellA2!V286="","",InsertDataAtCellA2!V286)</f>
        <v/>
      </c>
      <c r="V286" s="33" t="str">
        <f>IF(InsertDataAtCellA2!W286="","",InsertDataAtCellA2!W286)</f>
        <v/>
      </c>
      <c r="W286" s="33" t="str">
        <f>IF(InsertDataAtCellA2!X286="","",InsertDataAtCellA2!X286)</f>
        <v/>
      </c>
      <c r="X286" s="33" t="str">
        <f>IF(InsertDataAtCellA2!Y286="","",InsertDataAtCellA2!Y286)</f>
        <v/>
      </c>
      <c r="Y286" s="33" t="str">
        <f>IF(InsertDataAtCellA2!Z286="","",InsertDataAtCellA2!Z286)</f>
        <v/>
      </c>
      <c r="Z286" s="33" t="str">
        <f>IF(InsertDataAtCellA2!AA286="","",InsertDataAtCellA2!AA286)</f>
        <v/>
      </c>
      <c r="AA286" s="33" t="str">
        <f>IF(InsertDataAtCellA2!AB286="","",InsertDataAtCellA2!AB286)</f>
        <v/>
      </c>
      <c r="AB286" s="33" t="str">
        <f>IF(InsertDataAtCellA2!AC286="","",InsertDataAtCellA2!AC286)</f>
        <v/>
      </c>
      <c r="AC286" s="33" t="str">
        <f>IF(InsertDataAtCellA2!AD286="","",InsertDataAtCellA2!AD286)</f>
        <v/>
      </c>
      <c r="AD286" s="33" t="str">
        <f>IF(InsertDataAtCellA2!AE286="","",InsertDataAtCellA2!AE286)</f>
        <v/>
      </c>
      <c r="AE286" s="33" t="str">
        <f>IF(InsertDataAtCellA2!AF286="","",InsertDataAtCellA2!AF286)</f>
        <v/>
      </c>
      <c r="AF286" s="33" t="str">
        <f>IF(InsertDataAtCellA2!AG286="","",InsertDataAtCellA2!AG286)</f>
        <v/>
      </c>
    </row>
    <row r="287" spans="1:32" x14ac:dyDescent="0.35">
      <c r="A287" s="10" t="str">
        <f>IF(InsertDataAtCellA2!A287="","",InsertDataAtCellA2!A287)</f>
        <v/>
      </c>
      <c r="B287" s="10" t="str">
        <f>IF(InsertDataAtCellA2!B287="","",InsertDataAtCellA2!B287)</f>
        <v/>
      </c>
      <c r="C287" s="10" t="str">
        <f>IF(InsertDataAtCellA2!C287="","",InsertDataAtCellA2!C287)</f>
        <v/>
      </c>
      <c r="D287" s="10" t="str">
        <f>IF(InsertDataAtCellA2!D287="","",InsertDataAtCellA2!D287)</f>
        <v/>
      </c>
      <c r="E287" s="10" t="str">
        <f>IF(InsertDataAtCellA2!E287="","",InsertDataAtCellA2!E287)</f>
        <v/>
      </c>
      <c r="F287" s="10" t="str">
        <f>IF(InsertDataAtCellA2!$W287="REAC",InsertDataAtCellA2!W287,(IF(InsertDataAtCellA2!$F287="REAC",InsertDataAtCellA2!F287,"")))</f>
        <v/>
      </c>
      <c r="G287" s="10" t="str">
        <f>IF(InsertDataAtCellA2!$W287="REAC",InsertDataAtCellA2!X287,(IF(InsertDataAtCellA2!$F287="REAC",InsertDataAtCellA2!G287,"")))</f>
        <v/>
      </c>
      <c r="H287" s="10" t="str">
        <f>IF(InsertDataAtCellA2!$W287="REAC",InsertDataAtCellA2!Y287,(IF(InsertDataAtCellA2!$F287="REAC",InsertDataAtCellA2!H287,"")))</f>
        <v/>
      </c>
      <c r="I287" s="10" t="str">
        <f>IF(InsertDataAtCellA2!$W287="REAC",InsertDataAtCellA2!Z287,(IF(InsertDataAtCellA2!$F287="REAC",InsertDataAtCellA2!I287,"")))</f>
        <v/>
      </c>
      <c r="J287" s="10" t="str">
        <f>IF(InsertDataAtCellA2!K287="","",InsertDataAtCellA2!K287)</f>
        <v/>
      </c>
      <c r="K287" s="10" t="str">
        <f>IF(InsertDataAtCellA2!L287="","",InsertDataAtCellA2!L287)</f>
        <v/>
      </c>
      <c r="L287" s="10" t="str">
        <f>IF(InsertDataAtCellA2!M287="","",InsertDataAtCellA2!M287)</f>
        <v/>
      </c>
      <c r="M287" s="10" t="str">
        <f>IF(InsertDataAtCellA2!N287="","",InsertDataAtCellA2!N287)</f>
        <v/>
      </c>
      <c r="N287" s="10" t="str">
        <f>IF(InsertDataAtCellA2!O287="","",InsertDataAtCellA2!O287)</f>
        <v/>
      </c>
      <c r="O287" s="10" t="str">
        <f>IF(InsertDataAtCellA2!P287="","",InsertDataAtCellA2!P287)</f>
        <v/>
      </c>
      <c r="P287" s="10" t="str">
        <f>IF(InsertDataAtCellA2!Q287="","",InsertDataAtCellA2!Q287)</f>
        <v/>
      </c>
      <c r="Q287" s="10" t="str">
        <f>IF(InsertDataAtCellA2!R287="","",InsertDataAtCellA2!R287)</f>
        <v/>
      </c>
      <c r="R287" s="10" t="str">
        <f>IF(InsertDataAtCellA2!S287="","",InsertDataAtCellA2!S287)</f>
        <v/>
      </c>
      <c r="S287" s="10" t="str">
        <f>IF(InsertDataAtCellA2!T287="","",InsertDataAtCellA2!T287)</f>
        <v/>
      </c>
      <c r="T287" s="10" t="str">
        <f>IF(InsertDataAtCellA2!U287="","",InsertDataAtCellA2!U287)</f>
        <v/>
      </c>
      <c r="U287" s="10" t="str">
        <f>IF(InsertDataAtCellA2!V287="","",InsertDataAtCellA2!V287)</f>
        <v/>
      </c>
      <c r="V287" s="10" t="str">
        <f>IF(InsertDataAtCellA2!W287="","",InsertDataAtCellA2!W287)</f>
        <v/>
      </c>
      <c r="W287" s="10" t="str">
        <f>IF(InsertDataAtCellA2!X287="","",InsertDataAtCellA2!X287)</f>
        <v/>
      </c>
      <c r="X287" s="10" t="str">
        <f>IF(InsertDataAtCellA2!Y287="","",InsertDataAtCellA2!Y287)</f>
        <v/>
      </c>
      <c r="Y287" s="10" t="str">
        <f>IF(InsertDataAtCellA2!Z287="","",InsertDataAtCellA2!Z287)</f>
        <v/>
      </c>
      <c r="Z287" s="10" t="str">
        <f>IF(InsertDataAtCellA2!AA287="","",InsertDataAtCellA2!AA287)</f>
        <v/>
      </c>
      <c r="AA287" s="10" t="str">
        <f>IF(InsertDataAtCellA2!AB287="","",InsertDataAtCellA2!AB287)</f>
        <v/>
      </c>
      <c r="AB287" s="10" t="str">
        <f>IF(InsertDataAtCellA2!AC287="","",InsertDataAtCellA2!AC287)</f>
        <v/>
      </c>
      <c r="AC287" s="10" t="str">
        <f>IF(InsertDataAtCellA2!AD287="","",InsertDataAtCellA2!AD287)</f>
        <v/>
      </c>
      <c r="AD287" s="10" t="str">
        <f>IF(InsertDataAtCellA2!AE287="","",InsertDataAtCellA2!AE287)</f>
        <v/>
      </c>
      <c r="AE287" s="10" t="str">
        <f>IF(InsertDataAtCellA2!AF287="","",InsertDataAtCellA2!AF287)</f>
        <v/>
      </c>
      <c r="AF287" s="10" t="str">
        <f>IF(InsertDataAtCellA2!AG287="","",InsertDataAtCellA2!AG287)</f>
        <v/>
      </c>
    </row>
    <row r="288" spans="1:32" x14ac:dyDescent="0.35">
      <c r="A288" s="33" t="str">
        <f>IF(InsertDataAtCellA2!A288="","",InsertDataAtCellA2!A288)</f>
        <v/>
      </c>
      <c r="B288" s="33" t="str">
        <f>IF(InsertDataAtCellA2!B288="","",InsertDataAtCellA2!B288)</f>
        <v/>
      </c>
      <c r="C288" s="33" t="str">
        <f>IF(InsertDataAtCellA2!C288="","",InsertDataAtCellA2!C288)</f>
        <v/>
      </c>
      <c r="D288" s="33" t="str">
        <f>IF(InsertDataAtCellA2!D288="","",InsertDataAtCellA2!D288)</f>
        <v/>
      </c>
      <c r="E288" s="33" t="str">
        <f>IF(InsertDataAtCellA2!E288="","",InsertDataAtCellA2!E288)</f>
        <v/>
      </c>
      <c r="F288" s="33" t="str">
        <f>IF(InsertDataAtCellA2!$W288="REAC",InsertDataAtCellA2!W288,(IF(InsertDataAtCellA2!$F288="REAC",InsertDataAtCellA2!F288,"")))</f>
        <v/>
      </c>
      <c r="G288" s="33" t="str">
        <f>IF(InsertDataAtCellA2!$W288="REAC",InsertDataAtCellA2!X288,(IF(InsertDataAtCellA2!$F288="REAC",InsertDataAtCellA2!G288,"")))</f>
        <v/>
      </c>
      <c r="H288" s="33" t="str">
        <f>IF(InsertDataAtCellA2!$W288="REAC",InsertDataAtCellA2!Y288,(IF(InsertDataAtCellA2!$F288="REAC",InsertDataAtCellA2!H288,"")))</f>
        <v/>
      </c>
      <c r="I288" s="33" t="str">
        <f>IF(InsertDataAtCellA2!$W288="REAC",InsertDataAtCellA2!Z288,(IF(InsertDataAtCellA2!$F288="REAC",InsertDataAtCellA2!I288,"")))</f>
        <v/>
      </c>
      <c r="J288" s="33" t="str">
        <f>IF(InsertDataAtCellA2!K288="","",InsertDataAtCellA2!K288)</f>
        <v/>
      </c>
      <c r="K288" s="33" t="str">
        <f>IF(InsertDataAtCellA2!L288="","",InsertDataAtCellA2!L288)</f>
        <v/>
      </c>
      <c r="L288" s="33" t="str">
        <f>IF(InsertDataAtCellA2!M288="","",InsertDataAtCellA2!M288)</f>
        <v/>
      </c>
      <c r="M288" s="33" t="str">
        <f>IF(InsertDataAtCellA2!N288="","",InsertDataAtCellA2!N288)</f>
        <v/>
      </c>
      <c r="N288" s="33" t="str">
        <f>IF(InsertDataAtCellA2!O288="","",InsertDataAtCellA2!O288)</f>
        <v/>
      </c>
      <c r="O288" s="33" t="str">
        <f>IF(InsertDataAtCellA2!P288="","",InsertDataAtCellA2!P288)</f>
        <v/>
      </c>
      <c r="P288" s="33" t="str">
        <f>IF(InsertDataAtCellA2!Q288="","",InsertDataAtCellA2!Q288)</f>
        <v/>
      </c>
      <c r="Q288" s="33" t="str">
        <f>IF(InsertDataAtCellA2!R288="","",InsertDataAtCellA2!R288)</f>
        <v/>
      </c>
      <c r="R288" s="33" t="str">
        <f>IF(InsertDataAtCellA2!S288="","",InsertDataAtCellA2!S288)</f>
        <v/>
      </c>
      <c r="S288" s="33" t="str">
        <f>IF(InsertDataAtCellA2!T288="","",InsertDataAtCellA2!T288)</f>
        <v/>
      </c>
      <c r="T288" s="33" t="str">
        <f>IF(InsertDataAtCellA2!U288="","",InsertDataAtCellA2!U288)</f>
        <v/>
      </c>
      <c r="U288" s="33" t="str">
        <f>IF(InsertDataAtCellA2!V288="","",InsertDataAtCellA2!V288)</f>
        <v/>
      </c>
      <c r="V288" s="33" t="str">
        <f>IF(InsertDataAtCellA2!W288="","",InsertDataAtCellA2!W288)</f>
        <v/>
      </c>
      <c r="W288" s="33" t="str">
        <f>IF(InsertDataAtCellA2!X288="","",InsertDataAtCellA2!X288)</f>
        <v/>
      </c>
      <c r="X288" s="33" t="str">
        <f>IF(InsertDataAtCellA2!Y288="","",InsertDataAtCellA2!Y288)</f>
        <v/>
      </c>
      <c r="Y288" s="33" t="str">
        <f>IF(InsertDataAtCellA2!Z288="","",InsertDataAtCellA2!Z288)</f>
        <v/>
      </c>
      <c r="Z288" s="33" t="str">
        <f>IF(InsertDataAtCellA2!AA288="","",InsertDataAtCellA2!AA288)</f>
        <v/>
      </c>
      <c r="AA288" s="33" t="str">
        <f>IF(InsertDataAtCellA2!AB288="","",InsertDataAtCellA2!AB288)</f>
        <v/>
      </c>
      <c r="AB288" s="33" t="str">
        <f>IF(InsertDataAtCellA2!AC288="","",InsertDataAtCellA2!AC288)</f>
        <v/>
      </c>
      <c r="AC288" s="33" t="str">
        <f>IF(InsertDataAtCellA2!AD288="","",InsertDataAtCellA2!AD288)</f>
        <v/>
      </c>
      <c r="AD288" s="33" t="str">
        <f>IF(InsertDataAtCellA2!AE288="","",InsertDataAtCellA2!AE288)</f>
        <v/>
      </c>
      <c r="AE288" s="33" t="str">
        <f>IF(InsertDataAtCellA2!AF288="","",InsertDataAtCellA2!AF288)</f>
        <v/>
      </c>
      <c r="AF288" s="33" t="str">
        <f>IF(InsertDataAtCellA2!AG288="","",InsertDataAtCellA2!AG288)</f>
        <v/>
      </c>
    </row>
    <row r="289" spans="1:32" x14ac:dyDescent="0.35">
      <c r="A289" s="10" t="str">
        <f>IF(InsertDataAtCellA2!A289="","",InsertDataAtCellA2!A289)</f>
        <v/>
      </c>
      <c r="B289" s="10" t="str">
        <f>IF(InsertDataAtCellA2!B289="","",InsertDataAtCellA2!B289)</f>
        <v/>
      </c>
      <c r="C289" s="10" t="str">
        <f>IF(InsertDataAtCellA2!C289="","",InsertDataAtCellA2!C289)</f>
        <v/>
      </c>
      <c r="D289" s="10" t="str">
        <f>IF(InsertDataAtCellA2!D289="","",InsertDataAtCellA2!D289)</f>
        <v/>
      </c>
      <c r="E289" s="10" t="str">
        <f>IF(InsertDataAtCellA2!E289="","",InsertDataAtCellA2!E289)</f>
        <v/>
      </c>
      <c r="F289" s="10" t="str">
        <f>IF(InsertDataAtCellA2!$W289="REAC",InsertDataAtCellA2!W289,(IF(InsertDataAtCellA2!$F289="REAC",InsertDataAtCellA2!F289,"")))</f>
        <v/>
      </c>
      <c r="G289" s="10" t="str">
        <f>IF(InsertDataAtCellA2!$W289="REAC",InsertDataAtCellA2!X289,(IF(InsertDataAtCellA2!$F289="REAC",InsertDataAtCellA2!G289,"")))</f>
        <v/>
      </c>
      <c r="H289" s="10" t="str">
        <f>IF(InsertDataAtCellA2!$W289="REAC",InsertDataAtCellA2!Y289,(IF(InsertDataAtCellA2!$F289="REAC",InsertDataAtCellA2!H289,"")))</f>
        <v/>
      </c>
      <c r="I289" s="10" t="str">
        <f>IF(InsertDataAtCellA2!$W289="REAC",InsertDataAtCellA2!Z289,(IF(InsertDataAtCellA2!$F289="REAC",InsertDataAtCellA2!I289,"")))</f>
        <v/>
      </c>
      <c r="J289" s="10" t="str">
        <f>IF(InsertDataAtCellA2!K289="","",InsertDataAtCellA2!K289)</f>
        <v/>
      </c>
      <c r="K289" s="10" t="str">
        <f>IF(InsertDataAtCellA2!L289="","",InsertDataAtCellA2!L289)</f>
        <v/>
      </c>
      <c r="L289" s="10" t="str">
        <f>IF(InsertDataAtCellA2!M289="","",InsertDataAtCellA2!M289)</f>
        <v/>
      </c>
      <c r="M289" s="10" t="str">
        <f>IF(InsertDataAtCellA2!N289="","",InsertDataAtCellA2!N289)</f>
        <v/>
      </c>
      <c r="N289" s="10" t="str">
        <f>IF(InsertDataAtCellA2!O289="","",InsertDataAtCellA2!O289)</f>
        <v/>
      </c>
      <c r="O289" s="10" t="str">
        <f>IF(InsertDataAtCellA2!P289="","",InsertDataAtCellA2!P289)</f>
        <v/>
      </c>
      <c r="P289" s="10" t="str">
        <f>IF(InsertDataAtCellA2!Q289="","",InsertDataAtCellA2!Q289)</f>
        <v/>
      </c>
      <c r="Q289" s="10" t="str">
        <f>IF(InsertDataAtCellA2!R289="","",InsertDataAtCellA2!R289)</f>
        <v/>
      </c>
      <c r="R289" s="10" t="str">
        <f>IF(InsertDataAtCellA2!S289="","",InsertDataAtCellA2!S289)</f>
        <v/>
      </c>
      <c r="S289" s="10" t="str">
        <f>IF(InsertDataAtCellA2!T289="","",InsertDataAtCellA2!T289)</f>
        <v/>
      </c>
      <c r="T289" s="10" t="str">
        <f>IF(InsertDataAtCellA2!U289="","",InsertDataAtCellA2!U289)</f>
        <v/>
      </c>
      <c r="U289" s="10" t="str">
        <f>IF(InsertDataAtCellA2!V289="","",InsertDataAtCellA2!V289)</f>
        <v/>
      </c>
      <c r="V289" s="10" t="str">
        <f>IF(InsertDataAtCellA2!W289="","",InsertDataAtCellA2!W289)</f>
        <v/>
      </c>
      <c r="W289" s="10" t="str">
        <f>IF(InsertDataAtCellA2!X289="","",InsertDataAtCellA2!X289)</f>
        <v/>
      </c>
      <c r="X289" s="10" t="str">
        <f>IF(InsertDataAtCellA2!Y289="","",InsertDataAtCellA2!Y289)</f>
        <v/>
      </c>
      <c r="Y289" s="10" t="str">
        <f>IF(InsertDataAtCellA2!Z289="","",InsertDataAtCellA2!Z289)</f>
        <v/>
      </c>
      <c r="Z289" s="10" t="str">
        <f>IF(InsertDataAtCellA2!AA289="","",InsertDataAtCellA2!AA289)</f>
        <v/>
      </c>
      <c r="AA289" s="10" t="str">
        <f>IF(InsertDataAtCellA2!AB289="","",InsertDataAtCellA2!AB289)</f>
        <v/>
      </c>
      <c r="AB289" s="10" t="str">
        <f>IF(InsertDataAtCellA2!AC289="","",InsertDataAtCellA2!AC289)</f>
        <v/>
      </c>
      <c r="AC289" s="10" t="str">
        <f>IF(InsertDataAtCellA2!AD289="","",InsertDataAtCellA2!AD289)</f>
        <v/>
      </c>
      <c r="AD289" s="10" t="str">
        <f>IF(InsertDataAtCellA2!AE289="","",InsertDataAtCellA2!AE289)</f>
        <v/>
      </c>
      <c r="AE289" s="10" t="str">
        <f>IF(InsertDataAtCellA2!AF289="","",InsertDataAtCellA2!AF289)</f>
        <v/>
      </c>
      <c r="AF289" s="10" t="str">
        <f>IF(InsertDataAtCellA2!AG289="","",InsertDataAtCellA2!AG289)</f>
        <v/>
      </c>
    </row>
    <row r="290" spans="1:32" x14ac:dyDescent="0.35">
      <c r="A290" s="33" t="str">
        <f>IF(InsertDataAtCellA2!A290="","",InsertDataAtCellA2!A290)</f>
        <v/>
      </c>
      <c r="B290" s="33" t="str">
        <f>IF(InsertDataAtCellA2!B290="","",InsertDataAtCellA2!B290)</f>
        <v/>
      </c>
      <c r="C290" s="33" t="str">
        <f>IF(InsertDataAtCellA2!C290="","",InsertDataAtCellA2!C290)</f>
        <v/>
      </c>
      <c r="D290" s="33" t="str">
        <f>IF(InsertDataAtCellA2!D290="","",InsertDataAtCellA2!D290)</f>
        <v/>
      </c>
      <c r="E290" s="33" t="str">
        <f>IF(InsertDataAtCellA2!E290="","",InsertDataAtCellA2!E290)</f>
        <v/>
      </c>
      <c r="F290" s="33" t="str">
        <f>IF(InsertDataAtCellA2!$W290="REAC",InsertDataAtCellA2!W290,(IF(InsertDataAtCellA2!$F290="REAC",InsertDataAtCellA2!F290,"")))</f>
        <v/>
      </c>
      <c r="G290" s="33" t="str">
        <f>IF(InsertDataAtCellA2!$W290="REAC",InsertDataAtCellA2!X290,(IF(InsertDataAtCellA2!$F290="REAC",InsertDataAtCellA2!G290,"")))</f>
        <v/>
      </c>
      <c r="H290" s="33" t="str">
        <f>IF(InsertDataAtCellA2!$W290="REAC",InsertDataAtCellA2!Y290,(IF(InsertDataAtCellA2!$F290="REAC",InsertDataAtCellA2!H290,"")))</f>
        <v/>
      </c>
      <c r="I290" s="33" t="str">
        <f>IF(InsertDataAtCellA2!$W290="REAC",InsertDataAtCellA2!Z290,(IF(InsertDataAtCellA2!$F290="REAC",InsertDataAtCellA2!I290,"")))</f>
        <v/>
      </c>
      <c r="J290" s="33" t="str">
        <f>IF(InsertDataAtCellA2!K290="","",InsertDataAtCellA2!K290)</f>
        <v/>
      </c>
      <c r="K290" s="33" t="str">
        <f>IF(InsertDataAtCellA2!L290="","",InsertDataAtCellA2!L290)</f>
        <v/>
      </c>
      <c r="L290" s="33" t="str">
        <f>IF(InsertDataAtCellA2!M290="","",InsertDataAtCellA2!M290)</f>
        <v/>
      </c>
      <c r="M290" s="33" t="str">
        <f>IF(InsertDataAtCellA2!N290="","",InsertDataAtCellA2!N290)</f>
        <v/>
      </c>
      <c r="N290" s="33" t="str">
        <f>IF(InsertDataAtCellA2!O290="","",InsertDataAtCellA2!O290)</f>
        <v/>
      </c>
      <c r="O290" s="33" t="str">
        <f>IF(InsertDataAtCellA2!P290="","",InsertDataAtCellA2!P290)</f>
        <v/>
      </c>
      <c r="P290" s="33" t="str">
        <f>IF(InsertDataAtCellA2!Q290="","",InsertDataAtCellA2!Q290)</f>
        <v/>
      </c>
      <c r="Q290" s="33" t="str">
        <f>IF(InsertDataAtCellA2!R290="","",InsertDataAtCellA2!R290)</f>
        <v/>
      </c>
      <c r="R290" s="33" t="str">
        <f>IF(InsertDataAtCellA2!S290="","",InsertDataAtCellA2!S290)</f>
        <v/>
      </c>
      <c r="S290" s="33" t="str">
        <f>IF(InsertDataAtCellA2!T290="","",InsertDataAtCellA2!T290)</f>
        <v/>
      </c>
      <c r="T290" s="33" t="str">
        <f>IF(InsertDataAtCellA2!U290="","",InsertDataAtCellA2!U290)</f>
        <v/>
      </c>
      <c r="U290" s="33" t="str">
        <f>IF(InsertDataAtCellA2!V290="","",InsertDataAtCellA2!V290)</f>
        <v/>
      </c>
      <c r="V290" s="33" t="str">
        <f>IF(InsertDataAtCellA2!W290="","",InsertDataAtCellA2!W290)</f>
        <v/>
      </c>
      <c r="W290" s="33" t="str">
        <f>IF(InsertDataAtCellA2!X290="","",InsertDataAtCellA2!X290)</f>
        <v/>
      </c>
      <c r="X290" s="33" t="str">
        <f>IF(InsertDataAtCellA2!Y290="","",InsertDataAtCellA2!Y290)</f>
        <v/>
      </c>
      <c r="Y290" s="33" t="str">
        <f>IF(InsertDataAtCellA2!Z290="","",InsertDataAtCellA2!Z290)</f>
        <v/>
      </c>
      <c r="Z290" s="33" t="str">
        <f>IF(InsertDataAtCellA2!AA290="","",InsertDataAtCellA2!AA290)</f>
        <v/>
      </c>
      <c r="AA290" s="33" t="str">
        <f>IF(InsertDataAtCellA2!AB290="","",InsertDataAtCellA2!AB290)</f>
        <v/>
      </c>
      <c r="AB290" s="33" t="str">
        <f>IF(InsertDataAtCellA2!AC290="","",InsertDataAtCellA2!AC290)</f>
        <v/>
      </c>
      <c r="AC290" s="33" t="str">
        <f>IF(InsertDataAtCellA2!AD290="","",InsertDataAtCellA2!AD290)</f>
        <v/>
      </c>
      <c r="AD290" s="33" t="str">
        <f>IF(InsertDataAtCellA2!AE290="","",InsertDataAtCellA2!AE290)</f>
        <v/>
      </c>
      <c r="AE290" s="33" t="str">
        <f>IF(InsertDataAtCellA2!AF290="","",InsertDataAtCellA2!AF290)</f>
        <v/>
      </c>
      <c r="AF290" s="33" t="str">
        <f>IF(InsertDataAtCellA2!AG290="","",InsertDataAtCellA2!AG290)</f>
        <v/>
      </c>
    </row>
    <row r="291" spans="1:32" x14ac:dyDescent="0.35">
      <c r="A291" s="10" t="str">
        <f>IF(InsertDataAtCellA2!A291="","",InsertDataAtCellA2!A291)</f>
        <v/>
      </c>
      <c r="B291" s="10" t="str">
        <f>IF(InsertDataAtCellA2!B291="","",InsertDataAtCellA2!B291)</f>
        <v/>
      </c>
      <c r="C291" s="10" t="str">
        <f>IF(InsertDataAtCellA2!C291="","",InsertDataAtCellA2!C291)</f>
        <v/>
      </c>
      <c r="D291" s="10" t="str">
        <f>IF(InsertDataAtCellA2!D291="","",InsertDataAtCellA2!D291)</f>
        <v/>
      </c>
      <c r="E291" s="10" t="str">
        <f>IF(InsertDataAtCellA2!E291="","",InsertDataAtCellA2!E291)</f>
        <v/>
      </c>
      <c r="F291" s="10" t="str">
        <f>IF(InsertDataAtCellA2!$W291="REAC",InsertDataAtCellA2!W291,(IF(InsertDataAtCellA2!$F291="REAC",InsertDataAtCellA2!F291,"")))</f>
        <v/>
      </c>
      <c r="G291" s="10" t="str">
        <f>IF(InsertDataAtCellA2!$W291="REAC",InsertDataAtCellA2!X291,(IF(InsertDataAtCellA2!$F291="REAC",InsertDataAtCellA2!G291,"")))</f>
        <v/>
      </c>
      <c r="H291" s="10" t="str">
        <f>IF(InsertDataAtCellA2!$W291="REAC",InsertDataAtCellA2!Y291,(IF(InsertDataAtCellA2!$F291="REAC",InsertDataAtCellA2!H291,"")))</f>
        <v/>
      </c>
      <c r="I291" s="10" t="str">
        <f>IF(InsertDataAtCellA2!$W291="REAC",InsertDataAtCellA2!Z291,(IF(InsertDataAtCellA2!$F291="REAC",InsertDataAtCellA2!I291,"")))</f>
        <v/>
      </c>
      <c r="J291" s="10" t="str">
        <f>IF(InsertDataAtCellA2!K291="","",InsertDataAtCellA2!K291)</f>
        <v/>
      </c>
      <c r="K291" s="10" t="str">
        <f>IF(InsertDataAtCellA2!L291="","",InsertDataAtCellA2!L291)</f>
        <v/>
      </c>
      <c r="L291" s="10" t="str">
        <f>IF(InsertDataAtCellA2!M291="","",InsertDataAtCellA2!M291)</f>
        <v/>
      </c>
      <c r="M291" s="10" t="str">
        <f>IF(InsertDataAtCellA2!N291="","",InsertDataAtCellA2!N291)</f>
        <v/>
      </c>
      <c r="N291" s="10" t="str">
        <f>IF(InsertDataAtCellA2!O291="","",InsertDataAtCellA2!O291)</f>
        <v/>
      </c>
      <c r="O291" s="10" t="str">
        <f>IF(InsertDataAtCellA2!P291="","",InsertDataAtCellA2!P291)</f>
        <v/>
      </c>
      <c r="P291" s="10" t="str">
        <f>IF(InsertDataAtCellA2!Q291="","",InsertDataAtCellA2!Q291)</f>
        <v/>
      </c>
      <c r="Q291" s="10" t="str">
        <f>IF(InsertDataAtCellA2!R291="","",InsertDataAtCellA2!R291)</f>
        <v/>
      </c>
      <c r="R291" s="10" t="str">
        <f>IF(InsertDataAtCellA2!S291="","",InsertDataAtCellA2!S291)</f>
        <v/>
      </c>
      <c r="S291" s="10" t="str">
        <f>IF(InsertDataAtCellA2!T291="","",InsertDataAtCellA2!T291)</f>
        <v/>
      </c>
      <c r="T291" s="10" t="str">
        <f>IF(InsertDataAtCellA2!U291="","",InsertDataAtCellA2!U291)</f>
        <v/>
      </c>
      <c r="U291" s="10" t="str">
        <f>IF(InsertDataAtCellA2!V291="","",InsertDataAtCellA2!V291)</f>
        <v/>
      </c>
      <c r="V291" s="10" t="str">
        <f>IF(InsertDataAtCellA2!W291="","",InsertDataAtCellA2!W291)</f>
        <v/>
      </c>
      <c r="W291" s="10" t="str">
        <f>IF(InsertDataAtCellA2!X291="","",InsertDataAtCellA2!X291)</f>
        <v/>
      </c>
      <c r="X291" s="10" t="str">
        <f>IF(InsertDataAtCellA2!Y291="","",InsertDataAtCellA2!Y291)</f>
        <v/>
      </c>
      <c r="Y291" s="10" t="str">
        <f>IF(InsertDataAtCellA2!Z291="","",InsertDataAtCellA2!Z291)</f>
        <v/>
      </c>
      <c r="Z291" s="10" t="str">
        <f>IF(InsertDataAtCellA2!AA291="","",InsertDataAtCellA2!AA291)</f>
        <v/>
      </c>
      <c r="AA291" s="10" t="str">
        <f>IF(InsertDataAtCellA2!AB291="","",InsertDataAtCellA2!AB291)</f>
        <v/>
      </c>
      <c r="AB291" s="10" t="str">
        <f>IF(InsertDataAtCellA2!AC291="","",InsertDataAtCellA2!AC291)</f>
        <v/>
      </c>
      <c r="AC291" s="10" t="str">
        <f>IF(InsertDataAtCellA2!AD291="","",InsertDataAtCellA2!AD291)</f>
        <v/>
      </c>
      <c r="AD291" s="10" t="str">
        <f>IF(InsertDataAtCellA2!AE291="","",InsertDataAtCellA2!AE291)</f>
        <v/>
      </c>
      <c r="AE291" s="10" t="str">
        <f>IF(InsertDataAtCellA2!AF291="","",InsertDataAtCellA2!AF291)</f>
        <v/>
      </c>
      <c r="AF291" s="10" t="str">
        <f>IF(InsertDataAtCellA2!AG291="","",InsertDataAtCellA2!AG291)</f>
        <v/>
      </c>
    </row>
    <row r="292" spans="1:32" x14ac:dyDescent="0.35">
      <c r="A292" s="33" t="str">
        <f>IF(InsertDataAtCellA2!A292="","",InsertDataAtCellA2!A292)</f>
        <v/>
      </c>
      <c r="B292" s="33" t="str">
        <f>IF(InsertDataAtCellA2!B292="","",InsertDataAtCellA2!B292)</f>
        <v/>
      </c>
      <c r="C292" s="33" t="str">
        <f>IF(InsertDataAtCellA2!C292="","",InsertDataAtCellA2!C292)</f>
        <v/>
      </c>
      <c r="D292" s="33" t="str">
        <f>IF(InsertDataAtCellA2!D292="","",InsertDataAtCellA2!D292)</f>
        <v/>
      </c>
      <c r="E292" s="33" t="str">
        <f>IF(InsertDataAtCellA2!E292="","",InsertDataAtCellA2!E292)</f>
        <v/>
      </c>
      <c r="F292" s="33" t="str">
        <f>IF(InsertDataAtCellA2!$W292="REAC",InsertDataAtCellA2!W292,(IF(InsertDataAtCellA2!$F292="REAC",InsertDataAtCellA2!F292,"")))</f>
        <v/>
      </c>
      <c r="G292" s="33" t="str">
        <f>IF(InsertDataAtCellA2!$W292="REAC",InsertDataAtCellA2!X292,(IF(InsertDataAtCellA2!$F292="REAC",InsertDataAtCellA2!G292,"")))</f>
        <v/>
      </c>
      <c r="H292" s="33" t="str">
        <f>IF(InsertDataAtCellA2!$W292="REAC",InsertDataAtCellA2!Y292,(IF(InsertDataAtCellA2!$F292="REAC",InsertDataAtCellA2!H292,"")))</f>
        <v/>
      </c>
      <c r="I292" s="33" t="str">
        <f>IF(InsertDataAtCellA2!$W292="REAC",InsertDataAtCellA2!Z292,(IF(InsertDataAtCellA2!$F292="REAC",InsertDataAtCellA2!I292,"")))</f>
        <v/>
      </c>
      <c r="J292" s="33" t="str">
        <f>IF(InsertDataAtCellA2!K292="","",InsertDataAtCellA2!K292)</f>
        <v/>
      </c>
      <c r="K292" s="33" t="str">
        <f>IF(InsertDataAtCellA2!L292="","",InsertDataAtCellA2!L292)</f>
        <v/>
      </c>
      <c r="L292" s="33" t="str">
        <f>IF(InsertDataAtCellA2!M292="","",InsertDataAtCellA2!M292)</f>
        <v/>
      </c>
      <c r="M292" s="33" t="str">
        <f>IF(InsertDataAtCellA2!N292="","",InsertDataAtCellA2!N292)</f>
        <v/>
      </c>
      <c r="N292" s="33" t="str">
        <f>IF(InsertDataAtCellA2!O292="","",InsertDataAtCellA2!O292)</f>
        <v/>
      </c>
      <c r="O292" s="33" t="str">
        <f>IF(InsertDataAtCellA2!P292="","",InsertDataAtCellA2!P292)</f>
        <v/>
      </c>
      <c r="P292" s="33" t="str">
        <f>IF(InsertDataAtCellA2!Q292="","",InsertDataAtCellA2!Q292)</f>
        <v/>
      </c>
      <c r="Q292" s="33" t="str">
        <f>IF(InsertDataAtCellA2!R292="","",InsertDataAtCellA2!R292)</f>
        <v/>
      </c>
      <c r="R292" s="33" t="str">
        <f>IF(InsertDataAtCellA2!S292="","",InsertDataAtCellA2!S292)</f>
        <v/>
      </c>
      <c r="S292" s="33" t="str">
        <f>IF(InsertDataAtCellA2!T292="","",InsertDataAtCellA2!T292)</f>
        <v/>
      </c>
      <c r="T292" s="33" t="str">
        <f>IF(InsertDataAtCellA2!U292="","",InsertDataAtCellA2!U292)</f>
        <v/>
      </c>
      <c r="U292" s="33" t="str">
        <f>IF(InsertDataAtCellA2!V292="","",InsertDataAtCellA2!V292)</f>
        <v/>
      </c>
      <c r="V292" s="33" t="str">
        <f>IF(InsertDataAtCellA2!W292="","",InsertDataAtCellA2!W292)</f>
        <v/>
      </c>
      <c r="W292" s="33" t="str">
        <f>IF(InsertDataAtCellA2!X292="","",InsertDataAtCellA2!X292)</f>
        <v/>
      </c>
      <c r="X292" s="33" t="str">
        <f>IF(InsertDataAtCellA2!Y292="","",InsertDataAtCellA2!Y292)</f>
        <v/>
      </c>
      <c r="Y292" s="33" t="str">
        <f>IF(InsertDataAtCellA2!Z292="","",InsertDataAtCellA2!Z292)</f>
        <v/>
      </c>
      <c r="Z292" s="33" t="str">
        <f>IF(InsertDataAtCellA2!AA292="","",InsertDataAtCellA2!AA292)</f>
        <v/>
      </c>
      <c r="AA292" s="33" t="str">
        <f>IF(InsertDataAtCellA2!AB292="","",InsertDataAtCellA2!AB292)</f>
        <v/>
      </c>
      <c r="AB292" s="33" t="str">
        <f>IF(InsertDataAtCellA2!AC292="","",InsertDataAtCellA2!AC292)</f>
        <v/>
      </c>
      <c r="AC292" s="33" t="str">
        <f>IF(InsertDataAtCellA2!AD292="","",InsertDataAtCellA2!AD292)</f>
        <v/>
      </c>
      <c r="AD292" s="33" t="str">
        <f>IF(InsertDataAtCellA2!AE292="","",InsertDataAtCellA2!AE292)</f>
        <v/>
      </c>
      <c r="AE292" s="33" t="str">
        <f>IF(InsertDataAtCellA2!AF292="","",InsertDataAtCellA2!AF292)</f>
        <v/>
      </c>
      <c r="AF292" s="33" t="str">
        <f>IF(InsertDataAtCellA2!AG292="","",InsertDataAtCellA2!AG292)</f>
        <v/>
      </c>
    </row>
    <row r="293" spans="1:32" x14ac:dyDescent="0.35">
      <c r="A293" s="10" t="str">
        <f>IF(InsertDataAtCellA2!A293="","",InsertDataAtCellA2!A293)</f>
        <v/>
      </c>
      <c r="B293" s="10" t="str">
        <f>IF(InsertDataAtCellA2!B293="","",InsertDataAtCellA2!B293)</f>
        <v/>
      </c>
      <c r="C293" s="10" t="str">
        <f>IF(InsertDataAtCellA2!C293="","",InsertDataAtCellA2!C293)</f>
        <v/>
      </c>
      <c r="D293" s="10" t="str">
        <f>IF(InsertDataAtCellA2!D293="","",InsertDataAtCellA2!D293)</f>
        <v/>
      </c>
      <c r="E293" s="10" t="str">
        <f>IF(InsertDataAtCellA2!E293="","",InsertDataAtCellA2!E293)</f>
        <v/>
      </c>
      <c r="F293" s="10" t="str">
        <f>IF(InsertDataAtCellA2!$W293="REAC",InsertDataAtCellA2!W293,(IF(InsertDataAtCellA2!$F293="REAC",InsertDataAtCellA2!F293,"")))</f>
        <v/>
      </c>
      <c r="G293" s="10" t="str">
        <f>IF(InsertDataAtCellA2!$W293="REAC",InsertDataAtCellA2!X293,(IF(InsertDataAtCellA2!$F293="REAC",InsertDataAtCellA2!G293,"")))</f>
        <v/>
      </c>
      <c r="H293" s="10" t="str">
        <f>IF(InsertDataAtCellA2!$W293="REAC",InsertDataAtCellA2!Y293,(IF(InsertDataAtCellA2!$F293="REAC",InsertDataAtCellA2!H293,"")))</f>
        <v/>
      </c>
      <c r="I293" s="10" t="str">
        <f>IF(InsertDataAtCellA2!$W293="REAC",InsertDataAtCellA2!Z293,(IF(InsertDataAtCellA2!$F293="REAC",InsertDataAtCellA2!I293,"")))</f>
        <v/>
      </c>
      <c r="J293" s="10" t="str">
        <f>IF(InsertDataAtCellA2!K293="","",InsertDataAtCellA2!K293)</f>
        <v/>
      </c>
      <c r="K293" s="10" t="str">
        <f>IF(InsertDataAtCellA2!L293="","",InsertDataAtCellA2!L293)</f>
        <v/>
      </c>
      <c r="L293" s="10" t="str">
        <f>IF(InsertDataAtCellA2!M293="","",InsertDataAtCellA2!M293)</f>
        <v/>
      </c>
      <c r="M293" s="10" t="str">
        <f>IF(InsertDataAtCellA2!N293="","",InsertDataAtCellA2!N293)</f>
        <v/>
      </c>
      <c r="N293" s="10" t="str">
        <f>IF(InsertDataAtCellA2!O293="","",InsertDataAtCellA2!O293)</f>
        <v/>
      </c>
      <c r="O293" s="10" t="str">
        <f>IF(InsertDataAtCellA2!P293="","",InsertDataAtCellA2!P293)</f>
        <v/>
      </c>
      <c r="P293" s="10" t="str">
        <f>IF(InsertDataAtCellA2!Q293="","",InsertDataAtCellA2!Q293)</f>
        <v/>
      </c>
      <c r="Q293" s="10" t="str">
        <f>IF(InsertDataAtCellA2!R293="","",InsertDataAtCellA2!R293)</f>
        <v/>
      </c>
      <c r="R293" s="10" t="str">
        <f>IF(InsertDataAtCellA2!S293="","",InsertDataAtCellA2!S293)</f>
        <v/>
      </c>
      <c r="S293" s="10" t="str">
        <f>IF(InsertDataAtCellA2!T293="","",InsertDataAtCellA2!T293)</f>
        <v/>
      </c>
      <c r="T293" s="10" t="str">
        <f>IF(InsertDataAtCellA2!U293="","",InsertDataAtCellA2!U293)</f>
        <v/>
      </c>
      <c r="U293" s="10" t="str">
        <f>IF(InsertDataAtCellA2!V293="","",InsertDataAtCellA2!V293)</f>
        <v/>
      </c>
      <c r="V293" s="10" t="str">
        <f>IF(InsertDataAtCellA2!W293="","",InsertDataAtCellA2!W293)</f>
        <v/>
      </c>
      <c r="W293" s="10" t="str">
        <f>IF(InsertDataAtCellA2!X293="","",InsertDataAtCellA2!X293)</f>
        <v/>
      </c>
      <c r="X293" s="10" t="str">
        <f>IF(InsertDataAtCellA2!Y293="","",InsertDataAtCellA2!Y293)</f>
        <v/>
      </c>
      <c r="Y293" s="10" t="str">
        <f>IF(InsertDataAtCellA2!Z293="","",InsertDataAtCellA2!Z293)</f>
        <v/>
      </c>
      <c r="Z293" s="10" t="str">
        <f>IF(InsertDataAtCellA2!AA293="","",InsertDataAtCellA2!AA293)</f>
        <v/>
      </c>
      <c r="AA293" s="10" t="str">
        <f>IF(InsertDataAtCellA2!AB293="","",InsertDataAtCellA2!AB293)</f>
        <v/>
      </c>
      <c r="AB293" s="10" t="str">
        <f>IF(InsertDataAtCellA2!AC293="","",InsertDataAtCellA2!AC293)</f>
        <v/>
      </c>
      <c r="AC293" s="10" t="str">
        <f>IF(InsertDataAtCellA2!AD293="","",InsertDataAtCellA2!AD293)</f>
        <v/>
      </c>
      <c r="AD293" s="10" t="str">
        <f>IF(InsertDataAtCellA2!AE293="","",InsertDataAtCellA2!AE293)</f>
        <v/>
      </c>
      <c r="AE293" s="10" t="str">
        <f>IF(InsertDataAtCellA2!AF293="","",InsertDataAtCellA2!AF293)</f>
        <v/>
      </c>
      <c r="AF293" s="10" t="str">
        <f>IF(InsertDataAtCellA2!AG293="","",InsertDataAtCellA2!AG293)</f>
        <v/>
      </c>
    </row>
    <row r="294" spans="1:32" x14ac:dyDescent="0.35">
      <c r="A294" s="33" t="str">
        <f>IF(InsertDataAtCellA2!A294="","",InsertDataAtCellA2!A294)</f>
        <v/>
      </c>
      <c r="B294" s="33" t="str">
        <f>IF(InsertDataAtCellA2!B294="","",InsertDataAtCellA2!B294)</f>
        <v/>
      </c>
      <c r="C294" s="33" t="str">
        <f>IF(InsertDataAtCellA2!C294="","",InsertDataAtCellA2!C294)</f>
        <v/>
      </c>
      <c r="D294" s="33" t="str">
        <f>IF(InsertDataAtCellA2!D294="","",InsertDataAtCellA2!D294)</f>
        <v/>
      </c>
      <c r="E294" s="33" t="str">
        <f>IF(InsertDataAtCellA2!E294="","",InsertDataAtCellA2!E294)</f>
        <v/>
      </c>
      <c r="F294" s="33" t="str">
        <f>IF(InsertDataAtCellA2!$W294="REAC",InsertDataAtCellA2!W294,(IF(InsertDataAtCellA2!$F294="REAC",InsertDataAtCellA2!F294,"")))</f>
        <v/>
      </c>
      <c r="G294" s="33" t="str">
        <f>IF(InsertDataAtCellA2!$W294="REAC",InsertDataAtCellA2!X294,(IF(InsertDataAtCellA2!$F294="REAC",InsertDataAtCellA2!G294,"")))</f>
        <v/>
      </c>
      <c r="H294" s="33" t="str">
        <f>IF(InsertDataAtCellA2!$W294="REAC",InsertDataAtCellA2!Y294,(IF(InsertDataAtCellA2!$F294="REAC",InsertDataAtCellA2!H294,"")))</f>
        <v/>
      </c>
      <c r="I294" s="33" t="str">
        <f>IF(InsertDataAtCellA2!$W294="REAC",InsertDataAtCellA2!Z294,(IF(InsertDataAtCellA2!$F294="REAC",InsertDataAtCellA2!I294,"")))</f>
        <v/>
      </c>
      <c r="J294" s="33" t="str">
        <f>IF(InsertDataAtCellA2!K294="","",InsertDataAtCellA2!K294)</f>
        <v/>
      </c>
      <c r="K294" s="33" t="str">
        <f>IF(InsertDataAtCellA2!L294="","",InsertDataAtCellA2!L294)</f>
        <v/>
      </c>
      <c r="L294" s="33" t="str">
        <f>IF(InsertDataAtCellA2!M294="","",InsertDataAtCellA2!M294)</f>
        <v/>
      </c>
      <c r="M294" s="33" t="str">
        <f>IF(InsertDataAtCellA2!N294="","",InsertDataAtCellA2!N294)</f>
        <v/>
      </c>
      <c r="N294" s="33" t="str">
        <f>IF(InsertDataAtCellA2!O294="","",InsertDataAtCellA2!O294)</f>
        <v/>
      </c>
      <c r="O294" s="33" t="str">
        <f>IF(InsertDataAtCellA2!P294="","",InsertDataAtCellA2!P294)</f>
        <v/>
      </c>
      <c r="P294" s="33" t="str">
        <f>IF(InsertDataAtCellA2!Q294="","",InsertDataAtCellA2!Q294)</f>
        <v/>
      </c>
      <c r="Q294" s="33" t="str">
        <f>IF(InsertDataAtCellA2!R294="","",InsertDataAtCellA2!R294)</f>
        <v/>
      </c>
      <c r="R294" s="33" t="str">
        <f>IF(InsertDataAtCellA2!S294="","",InsertDataAtCellA2!S294)</f>
        <v/>
      </c>
      <c r="S294" s="33" t="str">
        <f>IF(InsertDataAtCellA2!T294="","",InsertDataAtCellA2!T294)</f>
        <v/>
      </c>
      <c r="T294" s="33" t="str">
        <f>IF(InsertDataAtCellA2!U294="","",InsertDataAtCellA2!U294)</f>
        <v/>
      </c>
      <c r="U294" s="33" t="str">
        <f>IF(InsertDataAtCellA2!V294="","",InsertDataAtCellA2!V294)</f>
        <v/>
      </c>
      <c r="V294" s="33" t="str">
        <f>IF(InsertDataAtCellA2!W294="","",InsertDataAtCellA2!W294)</f>
        <v/>
      </c>
      <c r="W294" s="33" t="str">
        <f>IF(InsertDataAtCellA2!X294="","",InsertDataAtCellA2!X294)</f>
        <v/>
      </c>
      <c r="X294" s="33" t="str">
        <f>IF(InsertDataAtCellA2!Y294="","",InsertDataAtCellA2!Y294)</f>
        <v/>
      </c>
      <c r="Y294" s="33" t="str">
        <f>IF(InsertDataAtCellA2!Z294="","",InsertDataAtCellA2!Z294)</f>
        <v/>
      </c>
      <c r="Z294" s="33" t="str">
        <f>IF(InsertDataAtCellA2!AA294="","",InsertDataAtCellA2!AA294)</f>
        <v/>
      </c>
      <c r="AA294" s="33" t="str">
        <f>IF(InsertDataAtCellA2!AB294="","",InsertDataAtCellA2!AB294)</f>
        <v/>
      </c>
      <c r="AB294" s="33" t="str">
        <f>IF(InsertDataAtCellA2!AC294="","",InsertDataAtCellA2!AC294)</f>
        <v/>
      </c>
      <c r="AC294" s="33" t="str">
        <f>IF(InsertDataAtCellA2!AD294="","",InsertDataAtCellA2!AD294)</f>
        <v/>
      </c>
      <c r="AD294" s="33" t="str">
        <f>IF(InsertDataAtCellA2!AE294="","",InsertDataAtCellA2!AE294)</f>
        <v/>
      </c>
      <c r="AE294" s="33" t="str">
        <f>IF(InsertDataAtCellA2!AF294="","",InsertDataAtCellA2!AF294)</f>
        <v/>
      </c>
      <c r="AF294" s="33" t="str">
        <f>IF(InsertDataAtCellA2!AG294="","",InsertDataAtCellA2!AG294)</f>
        <v/>
      </c>
    </row>
    <row r="295" spans="1:32" x14ac:dyDescent="0.35">
      <c r="A295" s="10" t="str">
        <f>IF(InsertDataAtCellA2!A295="","",InsertDataAtCellA2!A295)</f>
        <v/>
      </c>
      <c r="B295" s="10" t="str">
        <f>IF(InsertDataAtCellA2!B295="","",InsertDataAtCellA2!B295)</f>
        <v/>
      </c>
      <c r="C295" s="10" t="str">
        <f>IF(InsertDataAtCellA2!C295="","",InsertDataAtCellA2!C295)</f>
        <v/>
      </c>
      <c r="D295" s="10" t="str">
        <f>IF(InsertDataAtCellA2!D295="","",InsertDataAtCellA2!D295)</f>
        <v/>
      </c>
      <c r="E295" s="10" t="str">
        <f>IF(InsertDataAtCellA2!E295="","",InsertDataAtCellA2!E295)</f>
        <v/>
      </c>
      <c r="F295" s="10" t="str">
        <f>IF(InsertDataAtCellA2!$W295="REAC",InsertDataAtCellA2!W295,(IF(InsertDataAtCellA2!$F295="REAC",InsertDataAtCellA2!F295,"")))</f>
        <v/>
      </c>
      <c r="G295" s="10" t="str">
        <f>IF(InsertDataAtCellA2!$W295="REAC",InsertDataAtCellA2!X295,(IF(InsertDataAtCellA2!$F295="REAC",InsertDataAtCellA2!G295,"")))</f>
        <v/>
      </c>
      <c r="H295" s="10" t="str">
        <f>IF(InsertDataAtCellA2!$W295="REAC",InsertDataAtCellA2!Y295,(IF(InsertDataAtCellA2!$F295="REAC",InsertDataAtCellA2!H295,"")))</f>
        <v/>
      </c>
      <c r="I295" s="10" t="str">
        <f>IF(InsertDataAtCellA2!$W295="REAC",InsertDataAtCellA2!Z295,(IF(InsertDataAtCellA2!$F295="REAC",InsertDataAtCellA2!I295,"")))</f>
        <v/>
      </c>
      <c r="J295" s="10" t="str">
        <f>IF(InsertDataAtCellA2!K295="","",InsertDataAtCellA2!K295)</f>
        <v/>
      </c>
      <c r="K295" s="10" t="str">
        <f>IF(InsertDataAtCellA2!L295="","",InsertDataAtCellA2!L295)</f>
        <v/>
      </c>
      <c r="L295" s="10" t="str">
        <f>IF(InsertDataAtCellA2!M295="","",InsertDataAtCellA2!M295)</f>
        <v/>
      </c>
      <c r="M295" s="10" t="str">
        <f>IF(InsertDataAtCellA2!N295="","",InsertDataAtCellA2!N295)</f>
        <v/>
      </c>
      <c r="N295" s="10" t="str">
        <f>IF(InsertDataAtCellA2!O295="","",InsertDataAtCellA2!O295)</f>
        <v/>
      </c>
      <c r="O295" s="10" t="str">
        <f>IF(InsertDataAtCellA2!P295="","",InsertDataAtCellA2!P295)</f>
        <v/>
      </c>
      <c r="P295" s="10" t="str">
        <f>IF(InsertDataAtCellA2!Q295="","",InsertDataAtCellA2!Q295)</f>
        <v/>
      </c>
      <c r="Q295" s="10" t="str">
        <f>IF(InsertDataAtCellA2!R295="","",InsertDataAtCellA2!R295)</f>
        <v/>
      </c>
      <c r="R295" s="10" t="str">
        <f>IF(InsertDataAtCellA2!S295="","",InsertDataAtCellA2!S295)</f>
        <v/>
      </c>
      <c r="S295" s="10" t="str">
        <f>IF(InsertDataAtCellA2!T295="","",InsertDataAtCellA2!T295)</f>
        <v/>
      </c>
      <c r="T295" s="10" t="str">
        <f>IF(InsertDataAtCellA2!U295="","",InsertDataAtCellA2!U295)</f>
        <v/>
      </c>
      <c r="U295" s="10" t="str">
        <f>IF(InsertDataAtCellA2!V295="","",InsertDataAtCellA2!V295)</f>
        <v/>
      </c>
      <c r="V295" s="10" t="str">
        <f>IF(InsertDataAtCellA2!W295="","",InsertDataAtCellA2!W295)</f>
        <v/>
      </c>
      <c r="W295" s="10" t="str">
        <f>IF(InsertDataAtCellA2!X295="","",InsertDataAtCellA2!X295)</f>
        <v/>
      </c>
      <c r="X295" s="10" t="str">
        <f>IF(InsertDataAtCellA2!Y295="","",InsertDataAtCellA2!Y295)</f>
        <v/>
      </c>
      <c r="Y295" s="10" t="str">
        <f>IF(InsertDataAtCellA2!Z295="","",InsertDataAtCellA2!Z295)</f>
        <v/>
      </c>
      <c r="Z295" s="10" t="str">
        <f>IF(InsertDataAtCellA2!AA295="","",InsertDataAtCellA2!AA295)</f>
        <v/>
      </c>
      <c r="AA295" s="10" t="str">
        <f>IF(InsertDataAtCellA2!AB295="","",InsertDataAtCellA2!AB295)</f>
        <v/>
      </c>
      <c r="AB295" s="10" t="str">
        <f>IF(InsertDataAtCellA2!AC295="","",InsertDataAtCellA2!AC295)</f>
        <v/>
      </c>
      <c r="AC295" s="10" t="str">
        <f>IF(InsertDataAtCellA2!AD295="","",InsertDataAtCellA2!AD295)</f>
        <v/>
      </c>
      <c r="AD295" s="10" t="str">
        <f>IF(InsertDataAtCellA2!AE295="","",InsertDataAtCellA2!AE295)</f>
        <v/>
      </c>
      <c r="AE295" s="10" t="str">
        <f>IF(InsertDataAtCellA2!AF295="","",InsertDataAtCellA2!AF295)</f>
        <v/>
      </c>
      <c r="AF295" s="10" t="str">
        <f>IF(InsertDataAtCellA2!AG295="","",InsertDataAtCellA2!AG295)</f>
        <v/>
      </c>
    </row>
    <row r="296" spans="1:32" x14ac:dyDescent="0.35">
      <c r="A296" s="33" t="str">
        <f>IF(InsertDataAtCellA2!A296="","",InsertDataAtCellA2!A296)</f>
        <v/>
      </c>
      <c r="B296" s="33" t="str">
        <f>IF(InsertDataAtCellA2!B296="","",InsertDataAtCellA2!B296)</f>
        <v/>
      </c>
      <c r="C296" s="33" t="str">
        <f>IF(InsertDataAtCellA2!C296="","",InsertDataAtCellA2!C296)</f>
        <v/>
      </c>
      <c r="D296" s="33" t="str">
        <f>IF(InsertDataAtCellA2!D296="","",InsertDataAtCellA2!D296)</f>
        <v/>
      </c>
      <c r="E296" s="33" t="str">
        <f>IF(InsertDataAtCellA2!E296="","",InsertDataAtCellA2!E296)</f>
        <v/>
      </c>
      <c r="F296" s="33" t="str">
        <f>IF(InsertDataAtCellA2!$W296="REAC",InsertDataAtCellA2!W296,(IF(InsertDataAtCellA2!$F296="REAC",InsertDataAtCellA2!F296,"")))</f>
        <v/>
      </c>
      <c r="G296" s="33" t="str">
        <f>IF(InsertDataAtCellA2!$W296="REAC",InsertDataAtCellA2!X296,(IF(InsertDataAtCellA2!$F296="REAC",InsertDataAtCellA2!G296,"")))</f>
        <v/>
      </c>
      <c r="H296" s="33" t="str">
        <f>IF(InsertDataAtCellA2!$W296="REAC",InsertDataAtCellA2!Y296,(IF(InsertDataAtCellA2!$F296="REAC",InsertDataAtCellA2!H296,"")))</f>
        <v/>
      </c>
      <c r="I296" s="33" t="str">
        <f>IF(InsertDataAtCellA2!$W296="REAC",InsertDataAtCellA2!Z296,(IF(InsertDataAtCellA2!$F296="REAC",InsertDataAtCellA2!I296,"")))</f>
        <v/>
      </c>
      <c r="J296" s="33" t="str">
        <f>IF(InsertDataAtCellA2!K296="","",InsertDataAtCellA2!K296)</f>
        <v/>
      </c>
      <c r="K296" s="33" t="str">
        <f>IF(InsertDataAtCellA2!L296="","",InsertDataAtCellA2!L296)</f>
        <v/>
      </c>
      <c r="L296" s="33" t="str">
        <f>IF(InsertDataAtCellA2!M296="","",InsertDataAtCellA2!M296)</f>
        <v/>
      </c>
      <c r="M296" s="33" t="str">
        <f>IF(InsertDataAtCellA2!N296="","",InsertDataAtCellA2!N296)</f>
        <v/>
      </c>
      <c r="N296" s="33" t="str">
        <f>IF(InsertDataAtCellA2!O296="","",InsertDataAtCellA2!O296)</f>
        <v/>
      </c>
      <c r="O296" s="33" t="str">
        <f>IF(InsertDataAtCellA2!P296="","",InsertDataAtCellA2!P296)</f>
        <v/>
      </c>
      <c r="P296" s="33" t="str">
        <f>IF(InsertDataAtCellA2!Q296="","",InsertDataAtCellA2!Q296)</f>
        <v/>
      </c>
      <c r="Q296" s="33" t="str">
        <f>IF(InsertDataAtCellA2!R296="","",InsertDataAtCellA2!R296)</f>
        <v/>
      </c>
      <c r="R296" s="33" t="str">
        <f>IF(InsertDataAtCellA2!S296="","",InsertDataAtCellA2!S296)</f>
        <v/>
      </c>
      <c r="S296" s="33" t="str">
        <f>IF(InsertDataAtCellA2!T296="","",InsertDataAtCellA2!T296)</f>
        <v/>
      </c>
      <c r="T296" s="33" t="str">
        <f>IF(InsertDataAtCellA2!U296="","",InsertDataAtCellA2!U296)</f>
        <v/>
      </c>
      <c r="U296" s="33" t="str">
        <f>IF(InsertDataAtCellA2!V296="","",InsertDataAtCellA2!V296)</f>
        <v/>
      </c>
      <c r="V296" s="33" t="str">
        <f>IF(InsertDataAtCellA2!W296="","",InsertDataAtCellA2!W296)</f>
        <v/>
      </c>
      <c r="W296" s="33" t="str">
        <f>IF(InsertDataAtCellA2!X296="","",InsertDataAtCellA2!X296)</f>
        <v/>
      </c>
      <c r="X296" s="33" t="str">
        <f>IF(InsertDataAtCellA2!Y296="","",InsertDataAtCellA2!Y296)</f>
        <v/>
      </c>
      <c r="Y296" s="33" t="str">
        <f>IF(InsertDataAtCellA2!Z296="","",InsertDataAtCellA2!Z296)</f>
        <v/>
      </c>
      <c r="Z296" s="33" t="str">
        <f>IF(InsertDataAtCellA2!AA296="","",InsertDataAtCellA2!AA296)</f>
        <v/>
      </c>
      <c r="AA296" s="33" t="str">
        <f>IF(InsertDataAtCellA2!AB296="","",InsertDataAtCellA2!AB296)</f>
        <v/>
      </c>
      <c r="AB296" s="33" t="str">
        <f>IF(InsertDataAtCellA2!AC296="","",InsertDataAtCellA2!AC296)</f>
        <v/>
      </c>
      <c r="AC296" s="33" t="str">
        <f>IF(InsertDataAtCellA2!AD296="","",InsertDataAtCellA2!AD296)</f>
        <v/>
      </c>
      <c r="AD296" s="33" t="str">
        <f>IF(InsertDataAtCellA2!AE296="","",InsertDataAtCellA2!AE296)</f>
        <v/>
      </c>
      <c r="AE296" s="33" t="str">
        <f>IF(InsertDataAtCellA2!AF296="","",InsertDataAtCellA2!AF296)</f>
        <v/>
      </c>
      <c r="AF296" s="33" t="str">
        <f>IF(InsertDataAtCellA2!AG296="","",InsertDataAtCellA2!AG296)</f>
        <v/>
      </c>
    </row>
    <row r="297" spans="1:32" x14ac:dyDescent="0.35">
      <c r="A297" s="10" t="str">
        <f>IF(InsertDataAtCellA2!A297="","",InsertDataAtCellA2!A297)</f>
        <v/>
      </c>
      <c r="B297" s="10" t="str">
        <f>IF(InsertDataAtCellA2!B297="","",InsertDataAtCellA2!B297)</f>
        <v/>
      </c>
      <c r="C297" s="10" t="str">
        <f>IF(InsertDataAtCellA2!C297="","",InsertDataAtCellA2!C297)</f>
        <v/>
      </c>
      <c r="D297" s="10" t="str">
        <f>IF(InsertDataAtCellA2!D297="","",InsertDataAtCellA2!D297)</f>
        <v/>
      </c>
      <c r="E297" s="10" t="str">
        <f>IF(InsertDataAtCellA2!E297="","",InsertDataAtCellA2!E297)</f>
        <v/>
      </c>
      <c r="F297" s="10" t="str">
        <f>IF(InsertDataAtCellA2!$W297="REAC",InsertDataAtCellA2!W297,(IF(InsertDataAtCellA2!$F297="REAC",InsertDataAtCellA2!F297,"")))</f>
        <v/>
      </c>
      <c r="G297" s="10" t="str">
        <f>IF(InsertDataAtCellA2!$W297="REAC",InsertDataAtCellA2!X297,(IF(InsertDataAtCellA2!$F297="REAC",InsertDataAtCellA2!G297,"")))</f>
        <v/>
      </c>
      <c r="H297" s="10" t="str">
        <f>IF(InsertDataAtCellA2!$W297="REAC",InsertDataAtCellA2!Y297,(IF(InsertDataAtCellA2!$F297="REAC",InsertDataAtCellA2!H297,"")))</f>
        <v/>
      </c>
      <c r="I297" s="10" t="str">
        <f>IF(InsertDataAtCellA2!$W297="REAC",InsertDataAtCellA2!Z297,(IF(InsertDataAtCellA2!$F297="REAC",InsertDataAtCellA2!I297,"")))</f>
        <v/>
      </c>
      <c r="J297" s="10" t="str">
        <f>IF(InsertDataAtCellA2!K297="","",InsertDataAtCellA2!K297)</f>
        <v/>
      </c>
      <c r="K297" s="10" t="str">
        <f>IF(InsertDataAtCellA2!L297="","",InsertDataAtCellA2!L297)</f>
        <v/>
      </c>
      <c r="L297" s="10" t="str">
        <f>IF(InsertDataAtCellA2!M297="","",InsertDataAtCellA2!M297)</f>
        <v/>
      </c>
      <c r="M297" s="10" t="str">
        <f>IF(InsertDataAtCellA2!N297="","",InsertDataAtCellA2!N297)</f>
        <v/>
      </c>
      <c r="N297" s="10" t="str">
        <f>IF(InsertDataAtCellA2!O297="","",InsertDataAtCellA2!O297)</f>
        <v/>
      </c>
      <c r="O297" s="10" t="str">
        <f>IF(InsertDataAtCellA2!P297="","",InsertDataAtCellA2!P297)</f>
        <v/>
      </c>
      <c r="P297" s="10" t="str">
        <f>IF(InsertDataAtCellA2!Q297="","",InsertDataAtCellA2!Q297)</f>
        <v/>
      </c>
      <c r="Q297" s="10" t="str">
        <f>IF(InsertDataAtCellA2!R297="","",InsertDataAtCellA2!R297)</f>
        <v/>
      </c>
      <c r="R297" s="10" t="str">
        <f>IF(InsertDataAtCellA2!S297="","",InsertDataAtCellA2!S297)</f>
        <v/>
      </c>
      <c r="S297" s="10" t="str">
        <f>IF(InsertDataAtCellA2!T297="","",InsertDataAtCellA2!T297)</f>
        <v/>
      </c>
      <c r="T297" s="10" t="str">
        <f>IF(InsertDataAtCellA2!U297="","",InsertDataAtCellA2!U297)</f>
        <v/>
      </c>
      <c r="U297" s="10" t="str">
        <f>IF(InsertDataAtCellA2!V297="","",InsertDataAtCellA2!V297)</f>
        <v/>
      </c>
      <c r="V297" s="10" t="str">
        <f>IF(InsertDataAtCellA2!W297="","",InsertDataAtCellA2!W297)</f>
        <v/>
      </c>
      <c r="W297" s="10" t="str">
        <f>IF(InsertDataAtCellA2!X297="","",InsertDataAtCellA2!X297)</f>
        <v/>
      </c>
      <c r="X297" s="10" t="str">
        <f>IF(InsertDataAtCellA2!Y297="","",InsertDataAtCellA2!Y297)</f>
        <v/>
      </c>
      <c r="Y297" s="10" t="str">
        <f>IF(InsertDataAtCellA2!Z297="","",InsertDataAtCellA2!Z297)</f>
        <v/>
      </c>
      <c r="Z297" s="10" t="str">
        <f>IF(InsertDataAtCellA2!AA297="","",InsertDataAtCellA2!AA297)</f>
        <v/>
      </c>
      <c r="AA297" s="10" t="str">
        <f>IF(InsertDataAtCellA2!AB297="","",InsertDataAtCellA2!AB297)</f>
        <v/>
      </c>
      <c r="AB297" s="10" t="str">
        <f>IF(InsertDataAtCellA2!AC297="","",InsertDataAtCellA2!AC297)</f>
        <v/>
      </c>
      <c r="AC297" s="10" t="str">
        <f>IF(InsertDataAtCellA2!AD297="","",InsertDataAtCellA2!AD297)</f>
        <v/>
      </c>
      <c r="AD297" s="10" t="str">
        <f>IF(InsertDataAtCellA2!AE297="","",InsertDataAtCellA2!AE297)</f>
        <v/>
      </c>
      <c r="AE297" s="10" t="str">
        <f>IF(InsertDataAtCellA2!AF297="","",InsertDataAtCellA2!AF297)</f>
        <v/>
      </c>
      <c r="AF297" s="10" t="str">
        <f>IF(InsertDataAtCellA2!AG297="","",InsertDataAtCellA2!AG297)</f>
        <v/>
      </c>
    </row>
    <row r="298" spans="1:32" x14ac:dyDescent="0.35">
      <c r="A298" s="33" t="str">
        <f>IF(InsertDataAtCellA2!A298="","",InsertDataAtCellA2!A298)</f>
        <v/>
      </c>
      <c r="B298" s="33" t="str">
        <f>IF(InsertDataAtCellA2!B298="","",InsertDataAtCellA2!B298)</f>
        <v/>
      </c>
      <c r="C298" s="33" t="str">
        <f>IF(InsertDataAtCellA2!C298="","",InsertDataAtCellA2!C298)</f>
        <v/>
      </c>
      <c r="D298" s="33" t="str">
        <f>IF(InsertDataAtCellA2!D298="","",InsertDataAtCellA2!D298)</f>
        <v/>
      </c>
      <c r="E298" s="33" t="str">
        <f>IF(InsertDataAtCellA2!E298="","",InsertDataAtCellA2!E298)</f>
        <v/>
      </c>
      <c r="F298" s="33" t="str">
        <f>IF(InsertDataAtCellA2!$W298="REAC",InsertDataAtCellA2!W298,(IF(InsertDataAtCellA2!$F298="REAC",InsertDataAtCellA2!F298,"")))</f>
        <v/>
      </c>
      <c r="G298" s="33" t="str">
        <f>IF(InsertDataAtCellA2!$W298="REAC",InsertDataAtCellA2!X298,(IF(InsertDataAtCellA2!$F298="REAC",InsertDataAtCellA2!G298,"")))</f>
        <v/>
      </c>
      <c r="H298" s="33" t="str">
        <f>IF(InsertDataAtCellA2!$W298="REAC",InsertDataAtCellA2!Y298,(IF(InsertDataAtCellA2!$F298="REAC",InsertDataAtCellA2!H298,"")))</f>
        <v/>
      </c>
      <c r="I298" s="33" t="str">
        <f>IF(InsertDataAtCellA2!$W298="REAC",InsertDataAtCellA2!Z298,(IF(InsertDataAtCellA2!$F298="REAC",InsertDataAtCellA2!I298,"")))</f>
        <v/>
      </c>
      <c r="J298" s="33" t="str">
        <f>IF(InsertDataAtCellA2!K298="","",InsertDataAtCellA2!K298)</f>
        <v/>
      </c>
      <c r="K298" s="33" t="str">
        <f>IF(InsertDataAtCellA2!L298="","",InsertDataAtCellA2!L298)</f>
        <v/>
      </c>
      <c r="L298" s="33" t="str">
        <f>IF(InsertDataAtCellA2!M298="","",InsertDataAtCellA2!M298)</f>
        <v/>
      </c>
      <c r="M298" s="33" t="str">
        <f>IF(InsertDataAtCellA2!N298="","",InsertDataAtCellA2!N298)</f>
        <v/>
      </c>
      <c r="N298" s="33" t="str">
        <f>IF(InsertDataAtCellA2!O298="","",InsertDataAtCellA2!O298)</f>
        <v/>
      </c>
      <c r="O298" s="33" t="str">
        <f>IF(InsertDataAtCellA2!P298="","",InsertDataAtCellA2!P298)</f>
        <v/>
      </c>
      <c r="P298" s="33" t="str">
        <f>IF(InsertDataAtCellA2!Q298="","",InsertDataAtCellA2!Q298)</f>
        <v/>
      </c>
      <c r="Q298" s="33" t="str">
        <f>IF(InsertDataAtCellA2!R298="","",InsertDataAtCellA2!R298)</f>
        <v/>
      </c>
      <c r="R298" s="33" t="str">
        <f>IF(InsertDataAtCellA2!S298="","",InsertDataAtCellA2!S298)</f>
        <v/>
      </c>
      <c r="S298" s="33" t="str">
        <f>IF(InsertDataAtCellA2!T298="","",InsertDataAtCellA2!T298)</f>
        <v/>
      </c>
      <c r="T298" s="33" t="str">
        <f>IF(InsertDataAtCellA2!U298="","",InsertDataAtCellA2!U298)</f>
        <v/>
      </c>
      <c r="U298" s="33" t="str">
        <f>IF(InsertDataAtCellA2!V298="","",InsertDataAtCellA2!V298)</f>
        <v/>
      </c>
      <c r="V298" s="33" t="str">
        <f>IF(InsertDataAtCellA2!W298="","",InsertDataAtCellA2!W298)</f>
        <v/>
      </c>
      <c r="W298" s="33" t="str">
        <f>IF(InsertDataAtCellA2!X298="","",InsertDataAtCellA2!X298)</f>
        <v/>
      </c>
      <c r="X298" s="33" t="str">
        <f>IF(InsertDataAtCellA2!Y298="","",InsertDataAtCellA2!Y298)</f>
        <v/>
      </c>
      <c r="Y298" s="33" t="str">
        <f>IF(InsertDataAtCellA2!Z298="","",InsertDataAtCellA2!Z298)</f>
        <v/>
      </c>
      <c r="Z298" s="33" t="str">
        <f>IF(InsertDataAtCellA2!AA298="","",InsertDataAtCellA2!AA298)</f>
        <v/>
      </c>
      <c r="AA298" s="33" t="str">
        <f>IF(InsertDataAtCellA2!AB298="","",InsertDataAtCellA2!AB298)</f>
        <v/>
      </c>
      <c r="AB298" s="33" t="str">
        <f>IF(InsertDataAtCellA2!AC298="","",InsertDataAtCellA2!AC298)</f>
        <v/>
      </c>
      <c r="AC298" s="33" t="str">
        <f>IF(InsertDataAtCellA2!AD298="","",InsertDataAtCellA2!AD298)</f>
        <v/>
      </c>
      <c r="AD298" s="33" t="str">
        <f>IF(InsertDataAtCellA2!AE298="","",InsertDataAtCellA2!AE298)</f>
        <v/>
      </c>
      <c r="AE298" s="33" t="str">
        <f>IF(InsertDataAtCellA2!AF298="","",InsertDataAtCellA2!AF298)</f>
        <v/>
      </c>
      <c r="AF298" s="33" t="str">
        <f>IF(InsertDataAtCellA2!AG298="","",InsertDataAtCellA2!AG298)</f>
        <v/>
      </c>
    </row>
    <row r="299" spans="1:32" x14ac:dyDescent="0.35">
      <c r="A299" s="10" t="str">
        <f>IF(InsertDataAtCellA2!A299="","",InsertDataAtCellA2!A299)</f>
        <v/>
      </c>
      <c r="B299" s="10" t="str">
        <f>IF(InsertDataAtCellA2!B299="","",InsertDataAtCellA2!B299)</f>
        <v/>
      </c>
      <c r="C299" s="10" t="str">
        <f>IF(InsertDataAtCellA2!C299="","",InsertDataAtCellA2!C299)</f>
        <v/>
      </c>
      <c r="D299" s="10" t="str">
        <f>IF(InsertDataAtCellA2!D299="","",InsertDataAtCellA2!D299)</f>
        <v/>
      </c>
      <c r="E299" s="10" t="str">
        <f>IF(InsertDataAtCellA2!E299="","",InsertDataAtCellA2!E299)</f>
        <v/>
      </c>
      <c r="F299" s="10" t="str">
        <f>IF(InsertDataAtCellA2!$W299="REAC",InsertDataAtCellA2!W299,(IF(InsertDataAtCellA2!$F299="REAC",InsertDataAtCellA2!F299,"")))</f>
        <v/>
      </c>
      <c r="G299" s="10" t="str">
        <f>IF(InsertDataAtCellA2!$W299="REAC",InsertDataAtCellA2!X299,(IF(InsertDataAtCellA2!$F299="REAC",InsertDataAtCellA2!G299,"")))</f>
        <v/>
      </c>
      <c r="H299" s="10" t="str">
        <f>IF(InsertDataAtCellA2!$W299="REAC",InsertDataAtCellA2!Y299,(IF(InsertDataAtCellA2!$F299="REAC",InsertDataAtCellA2!H299,"")))</f>
        <v/>
      </c>
      <c r="I299" s="10" t="str">
        <f>IF(InsertDataAtCellA2!$W299="REAC",InsertDataAtCellA2!Z299,(IF(InsertDataAtCellA2!$F299="REAC",InsertDataAtCellA2!I299,"")))</f>
        <v/>
      </c>
      <c r="J299" s="10" t="str">
        <f>IF(InsertDataAtCellA2!K299="","",InsertDataAtCellA2!K299)</f>
        <v/>
      </c>
      <c r="K299" s="10" t="str">
        <f>IF(InsertDataAtCellA2!L299="","",InsertDataAtCellA2!L299)</f>
        <v/>
      </c>
      <c r="L299" s="10" t="str">
        <f>IF(InsertDataAtCellA2!M299="","",InsertDataAtCellA2!M299)</f>
        <v/>
      </c>
      <c r="M299" s="10" t="str">
        <f>IF(InsertDataAtCellA2!N299="","",InsertDataAtCellA2!N299)</f>
        <v/>
      </c>
      <c r="N299" s="10" t="str">
        <f>IF(InsertDataAtCellA2!O299="","",InsertDataAtCellA2!O299)</f>
        <v/>
      </c>
      <c r="O299" s="10" t="str">
        <f>IF(InsertDataAtCellA2!P299="","",InsertDataAtCellA2!P299)</f>
        <v/>
      </c>
      <c r="P299" s="10" t="str">
        <f>IF(InsertDataAtCellA2!Q299="","",InsertDataAtCellA2!Q299)</f>
        <v/>
      </c>
      <c r="Q299" s="10" t="str">
        <f>IF(InsertDataAtCellA2!R299="","",InsertDataAtCellA2!R299)</f>
        <v/>
      </c>
      <c r="R299" s="10" t="str">
        <f>IF(InsertDataAtCellA2!S299="","",InsertDataAtCellA2!S299)</f>
        <v/>
      </c>
      <c r="S299" s="10" t="str">
        <f>IF(InsertDataAtCellA2!T299="","",InsertDataAtCellA2!T299)</f>
        <v/>
      </c>
      <c r="T299" s="10" t="str">
        <f>IF(InsertDataAtCellA2!U299="","",InsertDataAtCellA2!U299)</f>
        <v/>
      </c>
      <c r="U299" s="10" t="str">
        <f>IF(InsertDataAtCellA2!V299="","",InsertDataAtCellA2!V299)</f>
        <v/>
      </c>
      <c r="V299" s="10" t="str">
        <f>IF(InsertDataAtCellA2!W299="","",InsertDataAtCellA2!W299)</f>
        <v/>
      </c>
      <c r="W299" s="10" t="str">
        <f>IF(InsertDataAtCellA2!X299="","",InsertDataAtCellA2!X299)</f>
        <v/>
      </c>
      <c r="X299" s="10" t="str">
        <f>IF(InsertDataAtCellA2!Y299="","",InsertDataAtCellA2!Y299)</f>
        <v/>
      </c>
      <c r="Y299" s="10" t="str">
        <f>IF(InsertDataAtCellA2!Z299="","",InsertDataAtCellA2!Z299)</f>
        <v/>
      </c>
      <c r="Z299" s="10" t="str">
        <f>IF(InsertDataAtCellA2!AA299="","",InsertDataAtCellA2!AA299)</f>
        <v/>
      </c>
      <c r="AA299" s="10" t="str">
        <f>IF(InsertDataAtCellA2!AB299="","",InsertDataAtCellA2!AB299)</f>
        <v/>
      </c>
      <c r="AB299" s="10" t="str">
        <f>IF(InsertDataAtCellA2!AC299="","",InsertDataAtCellA2!AC299)</f>
        <v/>
      </c>
      <c r="AC299" s="10" t="str">
        <f>IF(InsertDataAtCellA2!AD299="","",InsertDataAtCellA2!AD299)</f>
        <v/>
      </c>
      <c r="AD299" s="10" t="str">
        <f>IF(InsertDataAtCellA2!AE299="","",InsertDataAtCellA2!AE299)</f>
        <v/>
      </c>
      <c r="AE299" s="10" t="str">
        <f>IF(InsertDataAtCellA2!AF299="","",InsertDataAtCellA2!AF299)</f>
        <v/>
      </c>
      <c r="AF299" s="10" t="str">
        <f>IF(InsertDataAtCellA2!AG299="","",InsertDataAtCellA2!AG299)</f>
        <v/>
      </c>
    </row>
    <row r="300" spans="1:32" x14ac:dyDescent="0.35">
      <c r="A300" s="33" t="str">
        <f>IF(InsertDataAtCellA2!A300="","",InsertDataAtCellA2!A300)</f>
        <v/>
      </c>
      <c r="B300" s="33" t="str">
        <f>IF(InsertDataAtCellA2!B300="","",InsertDataAtCellA2!B300)</f>
        <v/>
      </c>
      <c r="C300" s="33" t="str">
        <f>IF(InsertDataAtCellA2!C300="","",InsertDataAtCellA2!C300)</f>
        <v/>
      </c>
      <c r="D300" s="33" t="str">
        <f>IF(InsertDataAtCellA2!D300="","",InsertDataAtCellA2!D300)</f>
        <v/>
      </c>
      <c r="E300" s="33" t="str">
        <f>IF(InsertDataAtCellA2!E300="","",InsertDataAtCellA2!E300)</f>
        <v/>
      </c>
      <c r="F300" s="33" t="str">
        <f>IF(InsertDataAtCellA2!$W300="REAC",InsertDataAtCellA2!W300,(IF(InsertDataAtCellA2!$F300="REAC",InsertDataAtCellA2!F300,"")))</f>
        <v/>
      </c>
      <c r="G300" s="33" t="str">
        <f>IF(InsertDataAtCellA2!$W300="REAC",InsertDataAtCellA2!X300,(IF(InsertDataAtCellA2!$F300="REAC",InsertDataAtCellA2!G300,"")))</f>
        <v/>
      </c>
      <c r="H300" s="33" t="str">
        <f>IF(InsertDataAtCellA2!$W300="REAC",InsertDataAtCellA2!Y300,(IF(InsertDataAtCellA2!$F300="REAC",InsertDataAtCellA2!H300,"")))</f>
        <v/>
      </c>
      <c r="I300" s="33" t="str">
        <f>IF(InsertDataAtCellA2!$W300="REAC",InsertDataAtCellA2!Z300,(IF(InsertDataAtCellA2!$F300="REAC",InsertDataAtCellA2!I300,"")))</f>
        <v/>
      </c>
      <c r="J300" s="33" t="str">
        <f>IF(InsertDataAtCellA2!K300="","",InsertDataAtCellA2!K300)</f>
        <v/>
      </c>
      <c r="K300" s="33" t="str">
        <f>IF(InsertDataAtCellA2!L300="","",InsertDataAtCellA2!L300)</f>
        <v/>
      </c>
      <c r="L300" s="33" t="str">
        <f>IF(InsertDataAtCellA2!M300="","",InsertDataAtCellA2!M300)</f>
        <v/>
      </c>
      <c r="M300" s="33" t="str">
        <f>IF(InsertDataAtCellA2!N300="","",InsertDataAtCellA2!N300)</f>
        <v/>
      </c>
      <c r="N300" s="33" t="str">
        <f>IF(InsertDataAtCellA2!O300="","",InsertDataAtCellA2!O300)</f>
        <v/>
      </c>
      <c r="O300" s="33" t="str">
        <f>IF(InsertDataAtCellA2!P300="","",InsertDataAtCellA2!P300)</f>
        <v/>
      </c>
      <c r="P300" s="33" t="str">
        <f>IF(InsertDataAtCellA2!Q300="","",InsertDataAtCellA2!Q300)</f>
        <v/>
      </c>
      <c r="Q300" s="33" t="str">
        <f>IF(InsertDataAtCellA2!R300="","",InsertDataAtCellA2!R300)</f>
        <v/>
      </c>
      <c r="R300" s="33" t="str">
        <f>IF(InsertDataAtCellA2!S300="","",InsertDataAtCellA2!S300)</f>
        <v/>
      </c>
      <c r="S300" s="33" t="str">
        <f>IF(InsertDataAtCellA2!T300="","",InsertDataAtCellA2!T300)</f>
        <v/>
      </c>
      <c r="T300" s="33" t="str">
        <f>IF(InsertDataAtCellA2!U300="","",InsertDataAtCellA2!U300)</f>
        <v/>
      </c>
      <c r="U300" s="33" t="str">
        <f>IF(InsertDataAtCellA2!V300="","",InsertDataAtCellA2!V300)</f>
        <v/>
      </c>
      <c r="V300" s="33" t="str">
        <f>IF(InsertDataAtCellA2!W300="","",InsertDataAtCellA2!W300)</f>
        <v/>
      </c>
      <c r="W300" s="33" t="str">
        <f>IF(InsertDataAtCellA2!X300="","",InsertDataAtCellA2!X300)</f>
        <v/>
      </c>
      <c r="X300" s="33" t="str">
        <f>IF(InsertDataAtCellA2!Y300="","",InsertDataAtCellA2!Y300)</f>
        <v/>
      </c>
      <c r="Y300" s="33" t="str">
        <f>IF(InsertDataAtCellA2!Z300="","",InsertDataAtCellA2!Z300)</f>
        <v/>
      </c>
      <c r="Z300" s="33" t="str">
        <f>IF(InsertDataAtCellA2!AA300="","",InsertDataAtCellA2!AA300)</f>
        <v/>
      </c>
      <c r="AA300" s="33" t="str">
        <f>IF(InsertDataAtCellA2!AB300="","",InsertDataAtCellA2!AB300)</f>
        <v/>
      </c>
      <c r="AB300" s="33" t="str">
        <f>IF(InsertDataAtCellA2!AC300="","",InsertDataAtCellA2!AC300)</f>
        <v/>
      </c>
      <c r="AC300" s="33" t="str">
        <f>IF(InsertDataAtCellA2!AD300="","",InsertDataAtCellA2!AD300)</f>
        <v/>
      </c>
      <c r="AD300" s="33" t="str">
        <f>IF(InsertDataAtCellA2!AE300="","",InsertDataAtCellA2!AE300)</f>
        <v/>
      </c>
      <c r="AE300" s="33" t="str">
        <f>IF(InsertDataAtCellA2!AF300="","",InsertDataAtCellA2!AF300)</f>
        <v/>
      </c>
      <c r="AF300" s="33" t="str">
        <f>IF(InsertDataAtCellA2!AG300="","",InsertDataAtCellA2!AG300)</f>
        <v/>
      </c>
    </row>
  </sheetData>
  <sheetProtection sheet="1" objects="1" scenarios="1"/>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54"/>
  <sheetViews>
    <sheetView tabSelected="1" topLeftCell="A13" zoomScaleNormal="100" workbookViewId="0">
      <selection activeCell="L19" sqref="L19"/>
    </sheetView>
  </sheetViews>
  <sheetFormatPr baseColWidth="10" defaultRowHeight="14.5" x14ac:dyDescent="0.35"/>
  <cols>
    <col min="1" max="1" width="10.1796875" customWidth="1"/>
    <col min="2" max="2" width="13.6328125" style="2" customWidth="1"/>
    <col min="3" max="3" width="18.6328125" style="3" customWidth="1"/>
    <col min="4" max="4" width="9.6328125" style="2" customWidth="1"/>
    <col min="5" max="5" width="10.90625" style="4"/>
    <col min="7" max="7" width="20.81640625" customWidth="1"/>
    <col min="8" max="8" width="7.90625" customWidth="1"/>
    <col min="10" max="10" width="10.90625" style="1"/>
    <col min="12" max="12" width="20.1796875" style="2" customWidth="1"/>
    <col min="14" max="14" width="14.7265625" style="1" customWidth="1"/>
    <col min="15" max="15" width="9.7265625" style="1" customWidth="1"/>
    <col min="16" max="16" width="10" style="1" customWidth="1"/>
    <col min="17" max="17" width="16.81640625" style="22" customWidth="1"/>
    <col min="18" max="18" width="5.26953125" customWidth="1"/>
    <col min="19" max="19" width="19.54296875" customWidth="1"/>
    <col min="26" max="26" width="17.90625" customWidth="1"/>
  </cols>
  <sheetData>
    <row r="1" spans="1:26" ht="58" x14ac:dyDescent="0.35">
      <c r="A1" s="5" t="s">
        <v>9</v>
      </c>
      <c r="B1" s="5" t="s">
        <v>4</v>
      </c>
      <c r="C1" s="8" t="s">
        <v>8</v>
      </c>
      <c r="D1" s="7" t="s">
        <v>10</v>
      </c>
      <c r="E1" s="6" t="s">
        <v>11</v>
      </c>
      <c r="F1" s="7" t="s">
        <v>12</v>
      </c>
      <c r="G1" s="7" t="s">
        <v>36</v>
      </c>
      <c r="H1" s="5" t="s">
        <v>9</v>
      </c>
      <c r="I1" s="7" t="s">
        <v>14</v>
      </c>
      <c r="J1" s="8" t="s">
        <v>8</v>
      </c>
      <c r="K1" s="7" t="s">
        <v>10</v>
      </c>
      <c r="L1" s="8" t="s">
        <v>30</v>
      </c>
      <c r="M1" s="7" t="s">
        <v>29</v>
      </c>
      <c r="N1" s="7" t="s">
        <v>14</v>
      </c>
      <c r="O1" s="8" t="s">
        <v>8</v>
      </c>
      <c r="P1" s="8" t="s">
        <v>10</v>
      </c>
      <c r="Q1" s="21" t="s">
        <v>19</v>
      </c>
      <c r="S1" s="8" t="s">
        <v>20</v>
      </c>
      <c r="T1" s="8" t="s">
        <v>15</v>
      </c>
      <c r="U1" s="8" t="s">
        <v>16</v>
      </c>
      <c r="V1" s="8" t="s">
        <v>17</v>
      </c>
      <c r="W1" s="8" t="s">
        <v>18</v>
      </c>
      <c r="X1" s="8" t="s">
        <v>28</v>
      </c>
      <c r="Y1" s="8" t="s">
        <v>22</v>
      </c>
    </row>
    <row r="2" spans="1:26" ht="44" customHeight="1" x14ac:dyDescent="0.35">
      <c r="A2" s="13">
        <f>DataSorted!A15</f>
        <v>0</v>
      </c>
      <c r="B2" s="13" t="str">
        <f>DataSorted!B15</f>
        <v xml:space="preserve">Got Task 0 at </v>
      </c>
      <c r="C2" s="13">
        <f>DataSorted!C15</f>
        <v>9.7731999999999992</v>
      </c>
      <c r="D2" s="13" t="str">
        <f>DataSorted!D15</f>
        <v>showing</v>
      </c>
      <c r="E2" s="14">
        <f>AVERAGE(E3:E454)</f>
        <v>0.33065042016806723</v>
      </c>
      <c r="F2" s="14">
        <f>AVERAGE(F3:F454)</f>
        <v>0</v>
      </c>
      <c r="G2" s="19">
        <f>MAX(G4:G454)</f>
        <v>690.63745762711972</v>
      </c>
      <c r="H2">
        <f>COUNTIF(H7:H454,"EMOS")</f>
        <v>6</v>
      </c>
      <c r="L2" s="19">
        <f>MAX(L4:L106)</f>
        <v>-6.4769999999995775E-2</v>
      </c>
      <c r="M2" s="20">
        <f>COUNTIF(B7:B454,"TaskStim")</f>
        <v>0</v>
      </c>
      <c r="Q2" s="53">
        <f>MAX(Q4:Q106)</f>
        <v>0</v>
      </c>
      <c r="S2" s="5" t="s">
        <v>21</v>
      </c>
      <c r="T2" s="5">
        <f>SUM(T7:T454)</f>
        <v>0</v>
      </c>
      <c r="U2" s="5">
        <f>SUM(U7:U454)</f>
        <v>0</v>
      </c>
      <c r="V2" s="5">
        <f>SUM(V7:V454)</f>
        <v>0</v>
      </c>
      <c r="W2" s="5">
        <f>SUM(W7:W454)</f>
        <v>0</v>
      </c>
      <c r="X2" s="5">
        <f>SUM(X7:X454)</f>
        <v>0</v>
      </c>
      <c r="Y2" s="34">
        <f>M2-SUM(T2:X2)</f>
        <v>0</v>
      </c>
      <c r="Z2" s="38" t="s">
        <v>33</v>
      </c>
    </row>
    <row r="3" spans="1:26" x14ac:dyDescent="0.35">
      <c r="A3" s="11">
        <f>DataSorted!A16</f>
        <v>0</v>
      </c>
      <c r="B3" s="11" t="str">
        <f>DataSorted!B16</f>
        <v>TaskstimOnset</v>
      </c>
      <c r="C3" s="11">
        <f>DataSorted!C16</f>
        <v>9.7731999999999992</v>
      </c>
      <c r="D3" s="11" t="str">
        <f>DataSorted!D16</f>
        <v>showing</v>
      </c>
      <c r="E3" s="12">
        <f>C2-C3</f>
        <v>0</v>
      </c>
      <c r="F3" s="12">
        <f>E3-E4</f>
        <v>0</v>
      </c>
      <c r="G3" s="40">
        <f>ABS(AVERAGE(E4:E454))</f>
        <v>0.33345254237288136</v>
      </c>
      <c r="H3" s="39" t="s">
        <v>37</v>
      </c>
      <c r="I3" s="17"/>
      <c r="J3" s="17"/>
      <c r="K3" s="17"/>
      <c r="L3" s="17"/>
      <c r="M3" s="17"/>
      <c r="N3" s="17"/>
      <c r="O3" s="17"/>
      <c r="P3" s="35" t="s">
        <v>32</v>
      </c>
      <c r="Q3" s="17"/>
      <c r="R3" s="17"/>
      <c r="S3" s="17"/>
      <c r="T3" s="36">
        <f>T2-T6</f>
        <v>0</v>
      </c>
      <c r="U3" s="36">
        <f>U2-U6</f>
        <v>0</v>
      </c>
      <c r="V3" s="36">
        <f>V2-V6</f>
        <v>0</v>
      </c>
      <c r="W3" s="36">
        <f>W2-W6</f>
        <v>0</v>
      </c>
      <c r="X3" s="36">
        <f>X2-X6</f>
        <v>0</v>
      </c>
      <c r="Y3" s="17"/>
    </row>
    <row r="4" spans="1:26" x14ac:dyDescent="0.35">
      <c r="A4" s="23">
        <f>IF(DataSorted!A17="","",DataSorted!A17)</f>
        <v>0</v>
      </c>
      <c r="B4" s="23" t="str">
        <f>IF(DataSorted!B17="","",DataSorted!B17)</f>
        <v>TaskstimOnset</v>
      </c>
      <c r="C4" s="23">
        <f>IF(DataSorted!C17="","",DataSorted!C17)</f>
        <v>9.7731999999999992</v>
      </c>
      <c r="D4" s="23" t="str">
        <f>IF(DataSorted!D17="","",DataSorted!D17)</f>
        <v>showing</v>
      </c>
      <c r="E4" s="23">
        <f>IF(C4="","",ABS(C3-C4))</f>
        <v>0</v>
      </c>
      <c r="F4" s="24">
        <f t="shared" ref="F4:F61" si="0">IF(E5="","",E4-E5)</f>
        <v>-1.0137800000000006</v>
      </c>
      <c r="G4" s="41">
        <f t="shared" ref="G4:G67" si="1">IF(A4="","",(ABS(E4-G$3))*1000)</f>
        <v>333.45254237288134</v>
      </c>
      <c r="H4" s="23" t="str">
        <f>IF(DataSorted!K17="","",DataSorted!K17)</f>
        <v/>
      </c>
      <c r="I4" s="23" t="str">
        <f>IF(DataSorted!L17="","",DataSorted!L17)</f>
        <v/>
      </c>
      <c r="J4" s="25" t="str">
        <f>IF(DataSorted!M17="","",DataSorted!M17)</f>
        <v/>
      </c>
      <c r="K4" s="23" t="str">
        <f>IF(DataSorted!N17="","",DataSorted!N17)</f>
        <v/>
      </c>
      <c r="L4" s="26" t="str">
        <f t="shared" ref="L4:L67" si="2">IF(J4="","",C4-J4)</f>
        <v/>
      </c>
      <c r="M4" s="23" t="str">
        <f>IF(DataSorted!$F17="REAC",DataSorted!F17,(IF(DataSorted!$P17="REAC",DataSorted!P17,"")))</f>
        <v/>
      </c>
      <c r="N4" s="25" t="str">
        <f>IF(DataSorted!$F17="REAC",DataSorted!G17,(IF(DataSorted!$P17="REAC",DataSorted!Q17,"")))</f>
        <v/>
      </c>
      <c r="O4" s="25" t="str">
        <f>IF(DataSorted!$F17="REAC",DataSorted!H17,(IF(DataSorted!$P17="REAC",DataSorted!R17,"")))</f>
        <v/>
      </c>
      <c r="P4" s="25" t="str">
        <f>IF(DataSorted!$F17="REAC",DataSorted!I17,(IF(DataSorted!$P17="REAC",DataSorted!S17,"")))</f>
        <v/>
      </c>
      <c r="Q4" s="27" t="str">
        <f>IF(O4="","",(O4-C4)*1000)</f>
        <v/>
      </c>
      <c r="R4" s="23"/>
      <c r="S4" s="25" t="s">
        <v>34</v>
      </c>
      <c r="T4" s="25">
        <f>COUNTIFS(T7:T454,"&gt;0",$H7:$H454,"EMOS")</f>
        <v>0</v>
      </c>
      <c r="U4" s="25">
        <f>COUNTIFS(U7:U454,"&gt;0",$H7:$H454,"EMOS")</f>
        <v>0</v>
      </c>
      <c r="V4" s="25">
        <f>COUNTIFS(V7:V454,"&gt;0",$H7:$H454,"EMOS")</f>
        <v>0</v>
      </c>
      <c r="W4" s="25">
        <f>COUNTIFS(W7:W454,"&gt;0",$H7:$H454,"EMOS")</f>
        <v>0</v>
      </c>
      <c r="X4" s="25">
        <f>COUNTIFS(X7:X454,"&gt;0",$H7:$H454,"EMOS")</f>
        <v>0</v>
      </c>
      <c r="Y4" s="25">
        <f>SUM(T4:X4)</f>
        <v>0</v>
      </c>
    </row>
    <row r="5" spans="1:26" x14ac:dyDescent="0.35">
      <c r="A5">
        <f>IF(DataSorted!A18="","",DataSorted!A18)</f>
        <v>0</v>
      </c>
      <c r="B5" t="str">
        <f>IF(DataSorted!B18="","",DataSorted!B18)</f>
        <v>Got Task A1 at</v>
      </c>
      <c r="C5">
        <f>IF(DataSorted!C18="","",DataSorted!C18)</f>
        <v>10.78698</v>
      </c>
      <c r="D5" t="str">
        <f>IF(DataSorted!D18="","",DataSorted!D18)</f>
        <v>showing</v>
      </c>
      <c r="E5">
        <f t="shared" ref="E5:E68" si="3">IF(C5="","",ABS(C4-C5))</f>
        <v>1.0137800000000006</v>
      </c>
      <c r="F5" s="16">
        <f t="shared" si="0"/>
        <v>1.0137800000000006</v>
      </c>
      <c r="G5" s="41">
        <f t="shared" si="1"/>
        <v>680.3274576271192</v>
      </c>
      <c r="H5" t="str">
        <f>IF(DataSorted!K18="","",DataSorted!K18)</f>
        <v/>
      </c>
      <c r="I5" t="str">
        <f>IF(DataSorted!L18="","",DataSorted!L18)</f>
        <v/>
      </c>
      <c r="J5" s="1" t="str">
        <f>IF(DataSorted!M18="","",DataSorted!M18)</f>
        <v/>
      </c>
      <c r="K5" t="str">
        <f>IF(DataSorted!N18="","",DataSorted!N18)</f>
        <v/>
      </c>
      <c r="L5" s="2" t="str">
        <f t="shared" si="2"/>
        <v/>
      </c>
      <c r="M5" t="str">
        <f>IF(DataSorted!$F18="REAC",DataSorted!F18,(IF(DataSorted!$P18="REAC",DataSorted!P18,"")))</f>
        <v/>
      </c>
      <c r="N5" s="1" t="str">
        <f>IF(DataSorted!$F18="REAC",DataSorted!G18,(IF(DataSorted!$P18="REAC",DataSorted!Q18,"")))</f>
        <v/>
      </c>
      <c r="O5" s="1" t="str">
        <f>IF(DataSorted!$F18="REAC",DataSorted!H18,(IF(DataSorted!$P18="REAC",DataSorted!R18,"")))</f>
        <v/>
      </c>
      <c r="P5" s="1" t="str">
        <f>IF(DataSorted!$F18="REAC",DataSorted!I18,(IF(DataSorted!$P18="REAC",DataSorted!S18,"")))</f>
        <v/>
      </c>
      <c r="Q5" s="22" t="str">
        <f>IF(O5="","",(O5-C5)*1000)</f>
        <v/>
      </c>
      <c r="S5" s="1" t="s">
        <v>35</v>
      </c>
      <c r="T5" s="1">
        <f>COUNTIFS(T7:T454,"&gt;0",$H7:$H454,"")</f>
        <v>0</v>
      </c>
      <c r="U5" s="1">
        <f>COUNTIFS(U7:U454,"&gt;0",$H7:$H454,"")</f>
        <v>0</v>
      </c>
      <c r="V5" s="1">
        <f>COUNTIFS(V7:V454,"&gt;0",$H7:$H454,"")</f>
        <v>0</v>
      </c>
      <c r="W5" s="1">
        <f>COUNTIFS(W7:W454,"&gt;0",$H7:$H454,"")</f>
        <v>0</v>
      </c>
      <c r="X5" s="1">
        <f>COUNTIFS(X7:X454,"&gt;0",$H7:$H454,"")</f>
        <v>0</v>
      </c>
      <c r="Y5" s="1">
        <f>SUM(T5:X5)</f>
        <v>0</v>
      </c>
    </row>
    <row r="6" spans="1:26" ht="15" thickBot="1" x14ac:dyDescent="0.4">
      <c r="A6" s="28">
        <f>IF(DataSorted!A19="","",DataSorted!A19)</f>
        <v>0</v>
      </c>
      <c r="B6" s="28" t="str">
        <f>IF(DataSorted!B19="","",DataSorted!B19)</f>
        <v>TaskstimOffset</v>
      </c>
      <c r="C6" s="28">
        <f>IF(DataSorted!C19="","",DataSorted!C19)</f>
        <v>10.78698</v>
      </c>
      <c r="D6" s="28" t="str">
        <f>IF(DataSorted!D19="","",DataSorted!D19)</f>
        <v>showing</v>
      </c>
      <c r="E6" s="28">
        <f t="shared" si="3"/>
        <v>0</v>
      </c>
      <c r="F6" s="29">
        <f t="shared" si="0"/>
        <v>0</v>
      </c>
      <c r="G6" s="54">
        <f t="shared" si="1"/>
        <v>333.45254237288134</v>
      </c>
      <c r="H6" s="28" t="str">
        <f>IF(DataSorted!K19="","",DataSorted!K19)</f>
        <v/>
      </c>
      <c r="I6" s="28" t="str">
        <f>IF(DataSorted!L19="","",DataSorted!L19)</f>
        <v/>
      </c>
      <c r="J6" s="30" t="str">
        <f>IF(DataSorted!M19="","",DataSorted!M19)</f>
        <v/>
      </c>
      <c r="K6" s="28" t="str">
        <f>IF(DataSorted!N19="","",DataSorted!N19)</f>
        <v/>
      </c>
      <c r="L6" s="31" t="str">
        <f t="shared" si="2"/>
        <v/>
      </c>
      <c r="M6" s="28" t="str">
        <f>IF(DataSorted!$F19="REAC",DataSorted!F19,(IF(DataSorted!$P19="REAC",DataSorted!P19,"")))</f>
        <v/>
      </c>
      <c r="N6" s="30" t="str">
        <f>IF(DataSorted!$F19="REAC",DataSorted!G19,(IF(DataSorted!$P19="REAC",DataSorted!Q19,"")))</f>
        <v/>
      </c>
      <c r="O6" s="30" t="str">
        <f>IF(DataSorted!$F19="REAC",DataSorted!H19,(IF(DataSorted!$P19="REAC",DataSorted!R19,"")))</f>
        <v/>
      </c>
      <c r="P6" s="30" t="str">
        <f>IF(DataSorted!$F19="REAC",DataSorted!I19,(IF(DataSorted!$P19="REAC",DataSorted!S19,"")))</f>
        <v/>
      </c>
      <c r="Q6" s="32" t="str">
        <f>IF(O6="","",(O6-C6)*1000)</f>
        <v/>
      </c>
      <c r="R6" s="28"/>
      <c r="S6" s="37" t="s">
        <v>31</v>
      </c>
      <c r="T6" s="37">
        <f>SUM(T4:T5)</f>
        <v>0</v>
      </c>
      <c r="U6" s="37">
        <f>SUM(U4:U5)</f>
        <v>0</v>
      </c>
      <c r="V6" s="37">
        <f>SUM(V4:V5)</f>
        <v>0</v>
      </c>
      <c r="W6" s="37">
        <f>SUM(W4:W5)</f>
        <v>0</v>
      </c>
      <c r="X6" s="37">
        <f>SUM(X4:X5)</f>
        <v>0</v>
      </c>
      <c r="Y6" s="30"/>
    </row>
    <row r="7" spans="1:26" x14ac:dyDescent="0.35">
      <c r="A7" s="42">
        <f>IF(DataSorted!A20="","",DataSorted!A20)</f>
        <v>0</v>
      </c>
      <c r="B7" s="42" t="str">
        <f>IF(DataSorted!B20="","",DataSorted!B20)</f>
        <v>TaskstimOffset</v>
      </c>
      <c r="C7" s="42">
        <f>IF(DataSorted!C20="","",DataSorted!C20)</f>
        <v>10.78698</v>
      </c>
      <c r="D7" s="43" t="str">
        <f>IF(DataSorted!D20="","",DataSorted!D20)</f>
        <v>showing</v>
      </c>
      <c r="E7" s="42">
        <f t="shared" si="3"/>
        <v>0</v>
      </c>
      <c r="F7" s="44">
        <f t="shared" si="0"/>
        <v>-1.002180000000001</v>
      </c>
      <c r="G7" s="45">
        <f t="shared" si="1"/>
        <v>333.45254237288134</v>
      </c>
      <c r="H7" s="42" t="str">
        <f>IF(DataSorted!$Q20="","",DataSorted!Q20)</f>
        <v/>
      </c>
      <c r="I7" s="42" t="str">
        <f>IF(DataSorted!$Q20="","",DataSorted!R20)</f>
        <v/>
      </c>
      <c r="J7" s="42" t="str">
        <f>IF(DataSorted!$Q20="","",DataSorted!S20)</f>
        <v/>
      </c>
      <c r="K7" s="42" t="str">
        <f>IF(DataSorted!$Q20="","",DataSorted!T20)</f>
        <v/>
      </c>
      <c r="L7" s="42" t="str">
        <f>IF(J7="","",(ABS(C7-J7))*1000)</f>
        <v/>
      </c>
      <c r="M7" s="46" t="str">
        <f>IF(DataSorted!$F20="REAC",DataSorted!F20,(IF(DataSorted!$P20="REAC",DataSorted!P20,IF($R8=1,"Creact",""))))</f>
        <v/>
      </c>
      <c r="N7" s="46" t="str">
        <f>IF(DataSorted!$F20="REAC",DataSorted!G20,(IF(DataSorted!$P20="REAC",DataSorted!Q20,IF($R8=1,N8,""))))</f>
        <v/>
      </c>
      <c r="O7" s="46" t="str">
        <f>IF(DataSorted!$F20="REAC",DataSorted!H20,(IF(DataSorted!$P20="REAC",DataSorted!R20,IF(AND($R8=1,N8="yes"),O8-1.01794,IF(AND($R8=1,N8="No"),O8-1.18497,"")))))</f>
        <v/>
      </c>
      <c r="P7" s="46" t="str">
        <f>IF(DataSorted!$F20="REAC",DataSorted!I20,(IF(DataSorted!$P20="REAC",DataSorted!S20,IF($R8=1,P8,""))))</f>
        <v/>
      </c>
      <c r="Q7" s="47" t="str">
        <f>IF(OR(M7="REAC",M7=""),"",(O7-C7)*1000)</f>
        <v/>
      </c>
      <c r="R7" s="42"/>
      <c r="S7" s="46" t="str">
        <f t="shared" ref="S7:S70" si="4">IF(OR(B7="",B7="BlankNeut"),"",(IF(D7=D5,"yes","No")))</f>
        <v>yes</v>
      </c>
      <c r="T7" s="46" t="str">
        <f t="shared" ref="T7:T70" si="5">IF(S7="","",(IF(AND(N7="Yes",S7="Yes"),1,"")))</f>
        <v/>
      </c>
      <c r="U7" s="46" t="str">
        <f t="shared" ref="U7:U38" si="6">IF(S7="","",(IF(AND(N7="No",S7="No"),1,"")))</f>
        <v/>
      </c>
      <c r="V7" s="46" t="str">
        <f t="shared" ref="V7:V70" si="7">IF(S7="","",(IF(AND(N7="No",S7="Yes"),1,"")))</f>
        <v/>
      </c>
      <c r="W7" s="46" t="str">
        <f t="shared" ref="W7:W70" si="8">IF(S7="","",(IF(AND(N7="Yes",S7="No"),1,"")))</f>
        <v/>
      </c>
      <c r="X7" s="46" t="str">
        <f t="shared" ref="X7:X70" si="9">IF(AND(B7="TaskStim",M7=""),1,"")</f>
        <v/>
      </c>
      <c r="Y7" s="46"/>
    </row>
    <row r="8" spans="1:26" x14ac:dyDescent="0.35">
      <c r="A8" s="10">
        <f>IF(DataSorted!A21="","",DataSorted!A21)</f>
        <v>1</v>
      </c>
      <c r="B8" s="10" t="str">
        <f>IF(DataSorted!B21="","",DataSorted!B21)</f>
        <v xml:space="preserve">Got Task 0 at </v>
      </c>
      <c r="C8" s="10">
        <f>IF(DataSorted!C21="","",DataSorted!C21)</f>
        <v>11.789160000000001</v>
      </c>
      <c r="D8" s="10" t="str">
        <f>IF(DataSorted!D21="","",DataSorted!D21)</f>
        <v>showing</v>
      </c>
      <c r="E8" s="10">
        <f t="shared" si="3"/>
        <v>1.002180000000001</v>
      </c>
      <c r="F8" s="15">
        <f t="shared" si="0"/>
        <v>1.002180000000001</v>
      </c>
      <c r="G8" s="41">
        <f t="shared" si="1"/>
        <v>668.72745762711963</v>
      </c>
      <c r="H8" s="10" t="str">
        <f>IF(DataSorted!$Q21="","",DataSorted!Q21)</f>
        <v/>
      </c>
      <c r="I8" s="10" t="str">
        <f>IF(DataSorted!$Q21="","",DataSorted!R21)</f>
        <v/>
      </c>
      <c r="J8" s="10" t="str">
        <f>IF(DataSorted!$Q21="","",DataSorted!S21)</f>
        <v/>
      </c>
      <c r="K8" s="10" t="str">
        <f>IF(DataSorted!$Q21="","",DataSorted!T21)</f>
        <v/>
      </c>
      <c r="L8" s="10" t="str">
        <f>IF(J8="","",(ABS(C8-J8))*1000)</f>
        <v/>
      </c>
      <c r="M8" s="52" t="str">
        <f>IF(DataSorted!$F21="REAC",DataSorted!F21,(IF(DataSorted!$P21="REAC",DataSorted!P21,IF($R9=1,"Creact",""))))</f>
        <v/>
      </c>
      <c r="N8" s="52" t="str">
        <f>IF(DataSorted!$F21="REAC",DataSorted!G21,(IF(DataSorted!$P21="REAC",DataSorted!Q21,IF($R9=1,N9,""))))</f>
        <v/>
      </c>
      <c r="O8" s="52" t="str">
        <f>IF(DataSorted!$F21="REAC",DataSorted!H21,(IF(DataSorted!$P21="REAC",DataSorted!R21,IF(AND($R9=1,N9="yes"),O9-1.01794,IF(AND($R9=1,N9="No"),O9-1.18497,"")))))</f>
        <v/>
      </c>
      <c r="P8" s="52" t="str">
        <f>IF(DataSorted!$F21="REAC",DataSorted!I21,(IF(DataSorted!$P21="REAC",DataSorted!S21,IF($R9=1,P9,""))))</f>
        <v/>
      </c>
      <c r="Q8" s="47" t="str">
        <f t="shared" ref="Q8:Q71" si="10">IF(OR(M8="REAC",M8=""),"",(O8-C8)*1000)</f>
        <v/>
      </c>
      <c r="R8" t="str">
        <f>IF(AND(M8="REAC",B8="BlankNeut"),1,"")</f>
        <v/>
      </c>
      <c r="S8" s="18" t="str">
        <f t="shared" si="4"/>
        <v>yes</v>
      </c>
      <c r="T8" s="18" t="str">
        <f t="shared" si="5"/>
        <v/>
      </c>
      <c r="U8" s="18" t="str">
        <f t="shared" si="6"/>
        <v/>
      </c>
      <c r="V8" s="18" t="str">
        <f t="shared" si="7"/>
        <v/>
      </c>
      <c r="W8" s="18" t="str">
        <f t="shared" si="8"/>
        <v/>
      </c>
      <c r="X8" s="18" t="str">
        <f t="shared" si="9"/>
        <v/>
      </c>
      <c r="Y8" s="18"/>
    </row>
    <row r="9" spans="1:26" x14ac:dyDescent="0.35">
      <c r="A9">
        <f>IF(DataSorted!A22="","",DataSorted!A22)</f>
        <v>1</v>
      </c>
      <c r="B9" s="42" t="str">
        <f>IF(DataSorted!B22="","",DataSorted!B22)</f>
        <v>TaskstimOnset</v>
      </c>
      <c r="C9" s="42">
        <f>IF(DataSorted!C22="","",DataSorted!C22)</f>
        <v>11.789160000000001</v>
      </c>
      <c r="D9" s="43" t="str">
        <f>IF(DataSorted!D22="","",DataSorted!D22)</f>
        <v>showing</v>
      </c>
      <c r="E9" s="42">
        <f t="shared" si="3"/>
        <v>0</v>
      </c>
      <c r="F9" s="44">
        <f t="shared" si="0"/>
        <v>0</v>
      </c>
      <c r="G9" s="41">
        <f t="shared" si="1"/>
        <v>333.45254237288134</v>
      </c>
      <c r="H9" t="str">
        <f>IF(DataSorted!$Q22="","",DataSorted!Q22)</f>
        <v/>
      </c>
      <c r="I9" t="str">
        <f>IF(DataSorted!$Q22="","",DataSorted!R22)</f>
        <v/>
      </c>
      <c r="J9" t="str">
        <f>IF(DataSorted!$Q22="","",DataSorted!S22)</f>
        <v/>
      </c>
      <c r="K9" t="str">
        <f>IF(DataSorted!$Q22="","",DataSorted!T22)</f>
        <v/>
      </c>
      <c r="L9" s="2" t="str">
        <f>IF(J9="","",(ABS(C9-J9))*1000)</f>
        <v/>
      </c>
      <c r="M9" s="51" t="str">
        <f>IF(DataSorted!$F22="REAC",DataSorted!F22,(IF(DataSorted!$P22="REAC",DataSorted!P22,IF($R10=1,"Creact",""))))</f>
        <v/>
      </c>
      <c r="N9" s="51" t="str">
        <f>IF(DataSorted!$F22="REAC",DataSorted!G22,(IF(DataSorted!$P22="REAC",DataSorted!Q22,IF($R10=1,N10,""))))</f>
        <v/>
      </c>
      <c r="O9" s="51" t="str">
        <f>IF(DataSorted!$F22="REAC",DataSorted!H22,(IF(DataSorted!$P22="REAC",DataSorted!R22,IF(AND($R10=1,N10="yes"),O10-1.01794,IF(AND($R10=1,N10="No"),O10-1.18497,"")))))</f>
        <v/>
      </c>
      <c r="P9" s="51" t="str">
        <f>IF(DataSorted!$F22="REAC",DataSorted!I22,(IF(DataSorted!$P22="REAC",DataSorted!S22,IF($R10=1,P10,""))))</f>
        <v/>
      </c>
      <c r="Q9" s="47" t="str">
        <f t="shared" si="10"/>
        <v/>
      </c>
      <c r="R9" t="str">
        <f t="shared" ref="R9:R72" si="11">IF(AND(M9="REAC",B9="BlankNeut"),1,"")</f>
        <v/>
      </c>
      <c r="S9" s="1" t="str">
        <f t="shared" si="4"/>
        <v>yes</v>
      </c>
      <c r="T9" s="1" t="str">
        <f t="shared" si="5"/>
        <v/>
      </c>
      <c r="U9" s="1" t="str">
        <f t="shared" si="6"/>
        <v/>
      </c>
      <c r="V9" s="1" t="str">
        <f t="shared" si="7"/>
        <v/>
      </c>
      <c r="W9" s="1" t="str">
        <f t="shared" si="8"/>
        <v/>
      </c>
      <c r="X9" s="1" t="str">
        <f t="shared" si="9"/>
        <v/>
      </c>
      <c r="Y9" s="1"/>
    </row>
    <row r="10" spans="1:26" x14ac:dyDescent="0.35">
      <c r="A10" s="10">
        <f>IF(DataSorted!A23="","",DataSorted!A23)</f>
        <v>1</v>
      </c>
      <c r="B10" s="10" t="str">
        <f>IF(DataSorted!B23="","",DataSorted!B23)</f>
        <v>TaskstimOnset</v>
      </c>
      <c r="C10" s="10">
        <f>IF(DataSorted!C23="","",DataSorted!C23)</f>
        <v>11.789160000000001</v>
      </c>
      <c r="D10" s="10" t="str">
        <f>IF(DataSorted!D23="","",DataSorted!D23)</f>
        <v>showing</v>
      </c>
      <c r="E10" s="10">
        <f t="shared" si="3"/>
        <v>0</v>
      </c>
      <c r="F10" s="15">
        <f t="shared" si="0"/>
        <v>-1.0099399999999985</v>
      </c>
      <c r="G10" s="41">
        <f t="shared" si="1"/>
        <v>333.45254237288134</v>
      </c>
      <c r="H10" s="10" t="str">
        <f>IF(DataSorted!$Q23="","",DataSorted!Q23)</f>
        <v/>
      </c>
      <c r="I10" s="10" t="str">
        <f>IF(DataSorted!$Q23="","",DataSorted!R23)</f>
        <v/>
      </c>
      <c r="J10" s="10" t="str">
        <f>IF(DataSorted!$Q23="","",DataSorted!S23)</f>
        <v/>
      </c>
      <c r="K10" s="10" t="str">
        <f>IF(DataSorted!$Q23="","",DataSorted!T23)</f>
        <v/>
      </c>
      <c r="L10" s="10" t="str">
        <f t="shared" si="2"/>
        <v/>
      </c>
      <c r="M10" s="52" t="str">
        <f>IF(DataSorted!$F23="REAC",DataSorted!F23,(IF(DataSorted!$P23="REAC",DataSorted!P23,IF($R11=1,"Creact",""))))</f>
        <v/>
      </c>
      <c r="N10" s="52" t="str">
        <f>IF(DataSorted!$F23="REAC",DataSorted!G23,(IF(DataSorted!$P23="REAC",DataSorted!Q23,IF($R11=1,N11,""))))</f>
        <v/>
      </c>
      <c r="O10" s="52" t="str">
        <f>IF(DataSorted!$F23="REAC",DataSorted!H23,(IF(DataSorted!$P23="REAC",DataSorted!R23,IF(AND($R11=1,N11="yes"),O11-1.01794,IF(AND($R11=1,N11="No"),O11-1.18497,"")))))</f>
        <v/>
      </c>
      <c r="P10" s="52" t="str">
        <f>IF(DataSorted!$F23="REAC",DataSorted!I23,(IF(DataSorted!$P23="REAC",DataSorted!S23,IF($R11=1,P11,""))))</f>
        <v/>
      </c>
      <c r="Q10" s="47" t="str">
        <f t="shared" si="10"/>
        <v/>
      </c>
      <c r="R10" t="str">
        <f t="shared" si="11"/>
        <v/>
      </c>
      <c r="S10" s="18" t="str">
        <f t="shared" si="4"/>
        <v>yes</v>
      </c>
      <c r="T10" s="18" t="str">
        <f t="shared" si="5"/>
        <v/>
      </c>
      <c r="U10" s="18" t="str">
        <f t="shared" si="6"/>
        <v/>
      </c>
      <c r="V10" s="18" t="str">
        <f t="shared" si="7"/>
        <v/>
      </c>
      <c r="W10" s="18" t="str">
        <f t="shared" si="8"/>
        <v/>
      </c>
      <c r="X10" s="18" t="str">
        <f t="shared" si="9"/>
        <v/>
      </c>
      <c r="Y10" s="18"/>
    </row>
    <row r="11" spans="1:26" x14ac:dyDescent="0.35">
      <c r="A11">
        <f>IF(DataSorted!A24="","",DataSorted!A24)</f>
        <v>1</v>
      </c>
      <c r="B11" s="42" t="str">
        <f>IF(DataSorted!B24="","",DataSorted!B24)</f>
        <v>Got Task A1 at</v>
      </c>
      <c r="C11" s="42">
        <f>IF(DataSorted!C24="","",DataSorted!C24)</f>
        <v>12.799099999999999</v>
      </c>
      <c r="D11" s="43" t="str">
        <f>IF(DataSorted!D24="","",DataSorted!D24)</f>
        <v>showing</v>
      </c>
      <c r="E11" s="42">
        <f t="shared" si="3"/>
        <v>1.0099399999999985</v>
      </c>
      <c r="F11" s="44">
        <f t="shared" si="0"/>
        <v>1.0099399999999985</v>
      </c>
      <c r="G11" s="41">
        <f t="shared" si="1"/>
        <v>676.48745762711712</v>
      </c>
      <c r="H11" t="str">
        <f>IF(DataSorted!$Q24="","",DataSorted!Q24)</f>
        <v/>
      </c>
      <c r="I11" t="str">
        <f>IF(DataSorted!$Q24="","",DataSorted!R24)</f>
        <v/>
      </c>
      <c r="J11" t="str">
        <f>IF(DataSorted!$Q24="","",DataSorted!S24)</f>
        <v/>
      </c>
      <c r="K11" t="str">
        <f>IF(DataSorted!$Q24="","",DataSorted!T24)</f>
        <v/>
      </c>
      <c r="L11" s="2" t="str">
        <f t="shared" si="2"/>
        <v/>
      </c>
      <c r="M11" s="51" t="str">
        <f>IF(DataSorted!$F24="REAC",DataSorted!F24,(IF(DataSorted!$P24="REAC",DataSorted!P24,IF($R12=1,"Creact",""))))</f>
        <v/>
      </c>
      <c r="N11" s="51" t="str">
        <f>IF(DataSorted!$F24="REAC",DataSorted!G24,(IF(DataSorted!$P24="REAC",DataSorted!Q24,IF($R12=1,N12,""))))</f>
        <v/>
      </c>
      <c r="O11" s="51" t="str">
        <f>IF(DataSorted!$F24="REAC",DataSorted!H24,(IF(DataSorted!$P24="REAC",DataSorted!R24,IF(AND($R12=1,N12="yes"),O12-1.01794,IF(AND($R12=1,N12="No"),O12-1.18497,"")))))</f>
        <v/>
      </c>
      <c r="P11" s="51" t="str">
        <f>IF(DataSorted!$F24="REAC",DataSorted!I24,(IF(DataSorted!$P24="REAC",DataSorted!S24,IF($R12=1,P12,""))))</f>
        <v/>
      </c>
      <c r="Q11" s="47" t="str">
        <f t="shared" si="10"/>
        <v/>
      </c>
      <c r="R11" t="str">
        <f t="shared" si="11"/>
        <v/>
      </c>
      <c r="S11" s="1" t="str">
        <f t="shared" si="4"/>
        <v>yes</v>
      </c>
      <c r="T11" s="1" t="str">
        <f t="shared" si="5"/>
        <v/>
      </c>
      <c r="U11" s="1" t="str">
        <f t="shared" si="6"/>
        <v/>
      </c>
      <c r="V11" s="1" t="str">
        <f t="shared" si="7"/>
        <v/>
      </c>
      <c r="W11" s="1" t="str">
        <f t="shared" si="8"/>
        <v/>
      </c>
      <c r="X11" s="1" t="str">
        <f t="shared" si="9"/>
        <v/>
      </c>
      <c r="Y11" s="1"/>
    </row>
    <row r="12" spans="1:26" x14ac:dyDescent="0.35">
      <c r="A12" s="10">
        <f>IF(DataSorted!A25="","",DataSorted!A25)</f>
        <v>1</v>
      </c>
      <c r="B12" s="10" t="str">
        <f>IF(DataSorted!B25="","",DataSorted!B25)</f>
        <v>TaskstimOffset</v>
      </c>
      <c r="C12" s="10">
        <f>IF(DataSorted!C25="","",DataSorted!C25)</f>
        <v>12.799099999999999</v>
      </c>
      <c r="D12" s="10" t="str">
        <f>IF(DataSorted!D25="","",DataSorted!D25)</f>
        <v>showing</v>
      </c>
      <c r="E12" s="10">
        <f t="shared" si="3"/>
        <v>0</v>
      </c>
      <c r="F12" s="15">
        <f t="shared" si="0"/>
        <v>0</v>
      </c>
      <c r="G12" s="41">
        <f t="shared" si="1"/>
        <v>333.45254237288134</v>
      </c>
      <c r="H12" s="10" t="str">
        <f>IF(DataSorted!$Q25="","",DataSorted!Q25)</f>
        <v/>
      </c>
      <c r="I12" s="10" t="str">
        <f>IF(DataSorted!$Q25="","",DataSorted!R25)</f>
        <v/>
      </c>
      <c r="J12" s="10" t="str">
        <f>IF(DataSorted!$Q25="","",DataSorted!S25)</f>
        <v/>
      </c>
      <c r="K12" s="10" t="str">
        <f>IF(DataSorted!$Q25="","",DataSorted!T25)</f>
        <v/>
      </c>
      <c r="L12" s="10" t="str">
        <f t="shared" si="2"/>
        <v/>
      </c>
      <c r="M12" s="52" t="str">
        <f>IF(DataSorted!$F25="REAC",DataSorted!F25,(IF(DataSorted!$P25="REAC",DataSorted!P25,IF($R13=1,"Creact",""))))</f>
        <v/>
      </c>
      <c r="N12" s="52" t="str">
        <f>IF(DataSorted!$F25="REAC",DataSorted!G25,(IF(DataSorted!$P25="REAC",DataSorted!Q25,IF($R13=1,N13,""))))</f>
        <v/>
      </c>
      <c r="O12" s="52" t="str">
        <f>IF(DataSorted!$F25="REAC",DataSorted!H25,(IF(DataSorted!$P25="REAC",DataSorted!R25,IF(AND($R13=1,N13="yes"),O13-1.01794,IF(AND($R13=1,N13="No"),O13-1.18497,"")))))</f>
        <v/>
      </c>
      <c r="P12" s="52" t="str">
        <f>IF(DataSorted!$F25="REAC",DataSorted!I25,(IF(DataSorted!$P25="REAC",DataSorted!S25,IF($R13=1,P13,""))))</f>
        <v/>
      </c>
      <c r="Q12" s="47" t="str">
        <f t="shared" si="10"/>
        <v/>
      </c>
      <c r="R12" t="str">
        <f t="shared" si="11"/>
        <v/>
      </c>
      <c r="S12" s="18" t="str">
        <f t="shared" si="4"/>
        <v>yes</v>
      </c>
      <c r="T12" s="18" t="str">
        <f t="shared" si="5"/>
        <v/>
      </c>
      <c r="U12" s="18" t="str">
        <f t="shared" si="6"/>
        <v/>
      </c>
      <c r="V12" s="18" t="str">
        <f t="shared" si="7"/>
        <v/>
      </c>
      <c r="W12" s="18" t="str">
        <f t="shared" si="8"/>
        <v/>
      </c>
      <c r="X12" s="18" t="str">
        <f t="shared" si="9"/>
        <v/>
      </c>
      <c r="Y12" s="18"/>
    </row>
    <row r="13" spans="1:26" x14ac:dyDescent="0.35">
      <c r="A13">
        <f>IF(DataSorted!A26="","",DataSorted!A26)</f>
        <v>1</v>
      </c>
      <c r="B13" s="42" t="str">
        <f>IF(DataSorted!B26="","",DataSorted!B26)</f>
        <v>TaskstimOffset</v>
      </c>
      <c r="C13" s="42">
        <f>IF(DataSorted!C26="","",DataSorted!C26)</f>
        <v>12.799099999999999</v>
      </c>
      <c r="D13" s="43" t="str">
        <f>IF(DataSorted!D26="","",DataSorted!D26)</f>
        <v>showing</v>
      </c>
      <c r="E13" s="42">
        <f t="shared" si="3"/>
        <v>0</v>
      </c>
      <c r="F13" s="44">
        <f t="shared" si="0"/>
        <v>-1.0150600000000001</v>
      </c>
      <c r="G13" s="41">
        <f t="shared" si="1"/>
        <v>333.45254237288134</v>
      </c>
      <c r="H13" t="str">
        <f>IF(DataSorted!$Q26="","",DataSorted!Q26)</f>
        <v/>
      </c>
      <c r="I13" t="str">
        <f>IF(DataSorted!$Q26="","",DataSorted!R26)</f>
        <v/>
      </c>
      <c r="J13" t="str">
        <f>IF(DataSorted!$Q26="","",DataSorted!S26)</f>
        <v/>
      </c>
      <c r="K13" t="str">
        <f>IF(DataSorted!$Q26="","",DataSorted!T26)</f>
        <v/>
      </c>
      <c r="L13" s="2" t="str">
        <f t="shared" si="2"/>
        <v/>
      </c>
      <c r="M13" s="51" t="str">
        <f>IF(DataSorted!$F26="REAC",DataSorted!F26,(IF(DataSorted!$P26="REAC",DataSorted!P26,IF($R14=1,"Creact",""))))</f>
        <v/>
      </c>
      <c r="N13" s="51" t="str">
        <f>IF(DataSorted!$F26="REAC",DataSorted!G26,(IF(DataSorted!$P26="REAC",DataSorted!Q26,IF($R14=1,N14,""))))</f>
        <v/>
      </c>
      <c r="O13" s="51" t="str">
        <f>IF(DataSorted!$F26="REAC",DataSorted!H26,(IF(DataSorted!$P26="REAC",DataSorted!R26,IF(AND($R14=1,N14="yes"),O14-1.01794,IF(AND($R14=1,N14="No"),O14-1.18497,"")))))</f>
        <v/>
      </c>
      <c r="P13" s="51" t="str">
        <f>IF(DataSorted!$F26="REAC",DataSorted!I26,(IF(DataSorted!$P26="REAC",DataSorted!S26,IF($R14=1,P14,""))))</f>
        <v/>
      </c>
      <c r="Q13" s="47" t="str">
        <f t="shared" si="10"/>
        <v/>
      </c>
      <c r="R13" t="str">
        <f t="shared" si="11"/>
        <v/>
      </c>
      <c r="S13" s="1" t="str">
        <f t="shared" si="4"/>
        <v>yes</v>
      </c>
      <c r="T13" s="1" t="str">
        <f t="shared" si="5"/>
        <v/>
      </c>
      <c r="U13" s="1" t="str">
        <f t="shared" si="6"/>
        <v/>
      </c>
      <c r="V13" s="1" t="str">
        <f t="shared" si="7"/>
        <v/>
      </c>
      <c r="W13" s="1" t="str">
        <f t="shared" si="8"/>
        <v/>
      </c>
      <c r="X13" s="1" t="str">
        <f t="shared" si="9"/>
        <v/>
      </c>
      <c r="Y13" s="1"/>
    </row>
    <row r="14" spans="1:26" x14ac:dyDescent="0.35">
      <c r="A14" s="10">
        <f>IF(DataSorted!A27="","",DataSorted!A27)</f>
        <v>2</v>
      </c>
      <c r="B14" s="10" t="str">
        <f>IF(DataSorted!B27="","",DataSorted!B27)</f>
        <v xml:space="preserve">Got Task 0 at </v>
      </c>
      <c r="C14" s="10">
        <f>IF(DataSorted!C27="","",DataSorted!C27)</f>
        <v>13.814159999999999</v>
      </c>
      <c r="D14" s="10" t="str">
        <f>IF(DataSorted!D27="","",DataSorted!D27)</f>
        <v>showing</v>
      </c>
      <c r="E14" s="10">
        <f t="shared" si="3"/>
        <v>1.0150600000000001</v>
      </c>
      <c r="F14" s="15">
        <f t="shared" si="0"/>
        <v>1.0150600000000001</v>
      </c>
      <c r="G14" s="41">
        <f t="shared" si="1"/>
        <v>681.60745762711872</v>
      </c>
      <c r="H14" s="10" t="str">
        <f>IF(DataSorted!$Q27="","",DataSorted!Q27)</f>
        <v/>
      </c>
      <c r="I14" s="10" t="str">
        <f>IF(DataSorted!$Q27="","",DataSorted!R27)</f>
        <v/>
      </c>
      <c r="J14" s="10" t="str">
        <f>IF(DataSorted!$Q27="","",DataSorted!S27)</f>
        <v/>
      </c>
      <c r="K14" s="10" t="str">
        <f>IF(DataSorted!$Q27="","",DataSorted!T27)</f>
        <v/>
      </c>
      <c r="L14" s="10" t="str">
        <f t="shared" si="2"/>
        <v/>
      </c>
      <c r="M14" s="52" t="str">
        <f>IF(DataSorted!$F27="REAC",DataSorted!F27,(IF(DataSorted!$P27="REAC",DataSorted!P27,IF($R15=1,"Creact",""))))</f>
        <v/>
      </c>
      <c r="N14" s="52" t="str">
        <f>IF(DataSorted!$F27="REAC",DataSorted!G27,(IF(DataSorted!$P27="REAC",DataSorted!Q27,IF($R15=1,N15,""))))</f>
        <v/>
      </c>
      <c r="O14" s="52" t="str">
        <f>IF(DataSorted!$F27="REAC",DataSorted!H27,(IF(DataSorted!$P27="REAC",DataSorted!R27,IF(AND($R15=1,N15="yes"),O15-1.01794,IF(AND($R15=1,N15="No"),O15-1.18497,"")))))</f>
        <v/>
      </c>
      <c r="P14" s="52" t="str">
        <f>IF(DataSorted!$F27="REAC",DataSorted!I27,(IF(DataSorted!$P27="REAC",DataSorted!S27,IF($R15=1,P15,""))))</f>
        <v/>
      </c>
      <c r="Q14" s="47" t="str">
        <f t="shared" si="10"/>
        <v/>
      </c>
      <c r="R14" t="str">
        <f t="shared" si="11"/>
        <v/>
      </c>
      <c r="S14" s="18" t="str">
        <f t="shared" si="4"/>
        <v>yes</v>
      </c>
      <c r="T14" s="18" t="str">
        <f t="shared" si="5"/>
        <v/>
      </c>
      <c r="U14" s="18" t="str">
        <f t="shared" si="6"/>
        <v/>
      </c>
      <c r="V14" s="18" t="str">
        <f t="shared" si="7"/>
        <v/>
      </c>
      <c r="W14" s="18" t="str">
        <f t="shared" si="8"/>
        <v/>
      </c>
      <c r="X14" s="18" t="str">
        <f t="shared" si="9"/>
        <v/>
      </c>
      <c r="Y14" s="18"/>
    </row>
    <row r="15" spans="1:26" x14ac:dyDescent="0.35">
      <c r="A15">
        <f>IF(DataSorted!A28="","",DataSorted!A28)</f>
        <v>2</v>
      </c>
      <c r="B15" s="42" t="str">
        <f>IF(DataSorted!B28="","",DataSorted!B28)</f>
        <v>TaskstimOnset</v>
      </c>
      <c r="C15" s="42">
        <f>IF(DataSorted!C28="","",DataSorted!C28)</f>
        <v>13.814159999999999</v>
      </c>
      <c r="D15" s="43" t="str">
        <f>IF(DataSorted!D28="","",DataSorted!D28)</f>
        <v>showing</v>
      </c>
      <c r="E15" s="42">
        <f t="shared" si="3"/>
        <v>0</v>
      </c>
      <c r="F15" s="44">
        <f t="shared" si="0"/>
        <v>0</v>
      </c>
      <c r="G15" s="41">
        <f t="shared" si="1"/>
        <v>333.45254237288134</v>
      </c>
      <c r="H15" t="str">
        <f>IF(DataSorted!$Q28="","",DataSorted!Q28)</f>
        <v/>
      </c>
      <c r="I15" t="str">
        <f>IF(DataSorted!$Q28="","",DataSorted!R28)</f>
        <v/>
      </c>
      <c r="J15" t="str">
        <f>IF(DataSorted!$Q28="","",DataSorted!S28)</f>
        <v/>
      </c>
      <c r="K15" t="str">
        <f>IF(DataSorted!$Q28="","",DataSorted!T28)</f>
        <v/>
      </c>
      <c r="L15" s="2" t="str">
        <f t="shared" si="2"/>
        <v/>
      </c>
      <c r="M15" s="51" t="str">
        <f>IF(DataSorted!$F28="REAC",DataSorted!F28,(IF(DataSorted!$P28="REAC",DataSorted!P28,IF($R16=1,"Creact",""))))</f>
        <v/>
      </c>
      <c r="N15" s="51" t="str">
        <f>IF(DataSorted!$F28="REAC",DataSorted!G28,(IF(DataSorted!$P28="REAC",DataSorted!Q28,IF($R16=1,N16,""))))</f>
        <v/>
      </c>
      <c r="O15" s="51" t="str">
        <f>IF(DataSorted!$F28="REAC",DataSorted!H28,(IF(DataSorted!$P28="REAC",DataSorted!R28,IF(AND($R16=1,N16="yes"),O16-1.01794,IF(AND($R16=1,N16="No"),O16-1.18497,"")))))</f>
        <v/>
      </c>
      <c r="P15" s="51" t="str">
        <f>IF(DataSorted!$F28="REAC",DataSorted!I28,(IF(DataSorted!$P28="REAC",DataSorted!S28,IF($R16=1,P16,""))))</f>
        <v/>
      </c>
      <c r="Q15" s="47" t="str">
        <f t="shared" si="10"/>
        <v/>
      </c>
      <c r="R15" t="str">
        <f t="shared" si="11"/>
        <v/>
      </c>
      <c r="S15" s="1" t="str">
        <f t="shared" si="4"/>
        <v>yes</v>
      </c>
      <c r="T15" s="1" t="str">
        <f t="shared" si="5"/>
        <v/>
      </c>
      <c r="U15" s="1" t="str">
        <f t="shared" si="6"/>
        <v/>
      </c>
      <c r="V15" s="1" t="str">
        <f t="shared" si="7"/>
        <v/>
      </c>
      <c r="W15" s="1" t="str">
        <f t="shared" si="8"/>
        <v/>
      </c>
      <c r="X15" s="1" t="str">
        <f t="shared" si="9"/>
        <v/>
      </c>
      <c r="Y15" s="1"/>
    </row>
    <row r="16" spans="1:26" x14ac:dyDescent="0.35">
      <c r="A16" s="10">
        <f>IF(DataSorted!A29="","",DataSorted!A29)</f>
        <v>2</v>
      </c>
      <c r="B16" s="10" t="str">
        <f>IF(DataSorted!B29="","",DataSorted!B29)</f>
        <v>TaskstimOnset</v>
      </c>
      <c r="C16" s="10">
        <f>IF(DataSorted!C29="","",DataSorted!C29)</f>
        <v>13.814159999999999</v>
      </c>
      <c r="D16" s="10" t="str">
        <f>IF(DataSorted!D29="","",DataSorted!D29)</f>
        <v>showing</v>
      </c>
      <c r="E16" s="10">
        <f t="shared" si="3"/>
        <v>0</v>
      </c>
      <c r="F16" s="15">
        <f t="shared" si="0"/>
        <v>-1.001570000000001</v>
      </c>
      <c r="G16" s="41">
        <f t="shared" si="1"/>
        <v>333.45254237288134</v>
      </c>
      <c r="H16" s="10" t="str">
        <f>IF(DataSorted!$Q29="","",DataSorted!Q29)</f>
        <v/>
      </c>
      <c r="I16" s="10" t="str">
        <f>IF(DataSorted!$Q29="","",DataSorted!R29)</f>
        <v/>
      </c>
      <c r="J16" s="10" t="str">
        <f>IF(DataSorted!$Q29="","",DataSorted!S29)</f>
        <v/>
      </c>
      <c r="K16" s="10" t="str">
        <f>IF(DataSorted!$Q29="","",DataSorted!T29)</f>
        <v/>
      </c>
      <c r="L16" s="10" t="str">
        <f t="shared" si="2"/>
        <v/>
      </c>
      <c r="M16" s="52" t="str">
        <f>IF(DataSorted!$F29="REAC",DataSorted!F29,(IF(DataSorted!$P29="REAC",DataSorted!P29,IF($R17=1,"Creact",""))))</f>
        <v/>
      </c>
      <c r="N16" s="52" t="str">
        <f>IF(DataSorted!$F29="REAC",DataSorted!G29,(IF(DataSorted!$P29="REAC",DataSorted!Q29,IF($R17=1,N17,""))))</f>
        <v/>
      </c>
      <c r="O16" s="52" t="str">
        <f>IF(DataSorted!$F29="REAC",DataSorted!H29,(IF(DataSorted!$P29="REAC",DataSorted!R29,IF(AND($R17=1,N17="yes"),O17-1.01794,IF(AND($R17=1,N17="No"),O17-1.18497,"")))))</f>
        <v/>
      </c>
      <c r="P16" s="52" t="str">
        <f>IF(DataSorted!$F29="REAC",DataSorted!I29,(IF(DataSorted!$P29="REAC",DataSorted!S29,IF($R17=1,P17,""))))</f>
        <v/>
      </c>
      <c r="Q16" s="47" t="str">
        <f t="shared" si="10"/>
        <v/>
      </c>
      <c r="R16" t="str">
        <f t="shared" si="11"/>
        <v/>
      </c>
      <c r="S16" s="18" t="str">
        <f t="shared" si="4"/>
        <v>yes</v>
      </c>
      <c r="T16" s="18" t="str">
        <f t="shared" si="5"/>
        <v/>
      </c>
      <c r="U16" s="18" t="str">
        <f t="shared" si="6"/>
        <v/>
      </c>
      <c r="V16" s="18" t="str">
        <f t="shared" si="7"/>
        <v/>
      </c>
      <c r="W16" s="18" t="str">
        <f t="shared" si="8"/>
        <v/>
      </c>
      <c r="X16" s="18" t="str">
        <f t="shared" si="9"/>
        <v/>
      </c>
      <c r="Y16" s="18"/>
    </row>
    <row r="17" spans="1:25" x14ac:dyDescent="0.35">
      <c r="A17">
        <f>IF(DataSorted!A30="","",DataSorted!A30)</f>
        <v>2</v>
      </c>
      <c r="B17" s="42" t="str">
        <f>IF(DataSorted!B30="","",DataSorted!B30)</f>
        <v>Got Task A1 at</v>
      </c>
      <c r="C17" s="42">
        <f>IF(DataSorted!C30="","",DataSorted!C30)</f>
        <v>14.81573</v>
      </c>
      <c r="D17" s="43" t="str">
        <f>IF(DataSorted!D30="","",DataSorted!D30)</f>
        <v>showing</v>
      </c>
      <c r="E17" s="42">
        <f t="shared" si="3"/>
        <v>1.001570000000001</v>
      </c>
      <c r="F17" s="44">
        <f t="shared" si="0"/>
        <v>1.001570000000001</v>
      </c>
      <c r="G17" s="41">
        <f t="shared" si="1"/>
        <v>668.11745762711962</v>
      </c>
      <c r="H17" t="str">
        <f>IF(DataSorted!$Q30="","",DataSorted!Q30)</f>
        <v/>
      </c>
      <c r="I17" t="str">
        <f>IF(DataSorted!$Q30="","",DataSorted!R30)</f>
        <v/>
      </c>
      <c r="J17" t="str">
        <f>IF(DataSorted!$Q30="","",DataSorted!S30)</f>
        <v/>
      </c>
      <c r="K17" t="str">
        <f>IF(DataSorted!$Q30="","",DataSorted!T30)</f>
        <v/>
      </c>
      <c r="L17" s="2" t="str">
        <f t="shared" si="2"/>
        <v/>
      </c>
      <c r="M17" s="51" t="str">
        <f>IF(DataSorted!$F30="REAC",DataSorted!F30,(IF(DataSorted!$P30="REAC",DataSorted!P30,IF($R18=1,"Creact",""))))</f>
        <v/>
      </c>
      <c r="N17" s="51" t="str">
        <f>IF(DataSorted!$F30="REAC",DataSorted!G30,(IF(DataSorted!$P30="REAC",DataSorted!Q30,IF($R18=1,N18,""))))</f>
        <v/>
      </c>
      <c r="O17" s="51" t="str">
        <f>IF(DataSorted!$F30="REAC",DataSorted!H30,(IF(DataSorted!$P30="REAC",DataSorted!R30,IF(AND($R18=1,N18="yes"),O18-1.01794,IF(AND($R18=1,N18="No"),O18-1.18497,"")))))</f>
        <v/>
      </c>
      <c r="P17" s="51" t="str">
        <f>IF(DataSorted!$F30="REAC",DataSorted!I30,(IF(DataSorted!$P30="REAC",DataSorted!S30,IF($R18=1,P18,""))))</f>
        <v/>
      </c>
      <c r="Q17" s="47" t="str">
        <f t="shared" si="10"/>
        <v/>
      </c>
      <c r="R17" t="str">
        <f t="shared" si="11"/>
        <v/>
      </c>
      <c r="S17" s="1" t="str">
        <f t="shared" si="4"/>
        <v>yes</v>
      </c>
      <c r="T17" s="1" t="str">
        <f t="shared" si="5"/>
        <v/>
      </c>
      <c r="U17" s="1" t="str">
        <f t="shared" si="6"/>
        <v/>
      </c>
      <c r="V17" s="1" t="str">
        <f t="shared" si="7"/>
        <v/>
      </c>
      <c r="W17" s="1" t="str">
        <f t="shared" si="8"/>
        <v/>
      </c>
      <c r="X17" s="1" t="str">
        <f t="shared" si="9"/>
        <v/>
      </c>
      <c r="Y17" s="1"/>
    </row>
    <row r="18" spans="1:25" x14ac:dyDescent="0.35">
      <c r="A18" s="10">
        <f>IF(DataSorted!A31="","",DataSorted!A31)</f>
        <v>2</v>
      </c>
      <c r="B18" s="10" t="str">
        <f>IF(DataSorted!B31="","",DataSorted!B31)</f>
        <v>TaskstimOffset</v>
      </c>
      <c r="C18" s="10">
        <f>IF(DataSorted!C31="","",DataSorted!C31)</f>
        <v>14.81573</v>
      </c>
      <c r="D18" s="10" t="str">
        <f>IF(DataSorted!D31="","",DataSorted!D31)</f>
        <v>showing</v>
      </c>
      <c r="E18" s="10">
        <f t="shared" si="3"/>
        <v>0</v>
      </c>
      <c r="F18" s="15">
        <f t="shared" si="0"/>
        <v>0</v>
      </c>
      <c r="G18" s="41">
        <f t="shared" si="1"/>
        <v>333.45254237288134</v>
      </c>
      <c r="H18" s="10" t="str">
        <f>IF(DataSorted!$Q31="","",DataSorted!Q31)</f>
        <v/>
      </c>
      <c r="I18" s="10" t="str">
        <f>IF(DataSorted!$Q31="","",DataSorted!R31)</f>
        <v/>
      </c>
      <c r="J18" s="10" t="str">
        <f>IF(DataSorted!$Q31="","",DataSorted!S31)</f>
        <v/>
      </c>
      <c r="K18" s="10" t="str">
        <f>IF(DataSorted!$Q31="","",DataSorted!T31)</f>
        <v/>
      </c>
      <c r="L18" s="10" t="str">
        <f t="shared" si="2"/>
        <v/>
      </c>
      <c r="M18" s="52" t="str">
        <f>IF(DataSorted!$F31="REAC",DataSorted!F31,(IF(DataSorted!$P31="REAC",DataSorted!P31,IF($R19=1,"Creact",""))))</f>
        <v/>
      </c>
      <c r="N18" s="52" t="str">
        <f>IF(DataSorted!$F31="REAC",DataSorted!G31,(IF(DataSorted!$P31="REAC",DataSorted!Q31,IF($R19=1,N19,""))))</f>
        <v/>
      </c>
      <c r="O18" s="52" t="str">
        <f>IF(DataSorted!$F31="REAC",DataSorted!H31,(IF(DataSorted!$P31="REAC",DataSorted!R31,IF(AND($R19=1,N19="yes"),O19-1.01794,IF(AND($R19=1,N19="No"),O19-1.18497,"")))))</f>
        <v/>
      </c>
      <c r="P18" s="52" t="str">
        <f>IF(DataSorted!$F31="REAC",DataSorted!I31,(IF(DataSorted!$P31="REAC",DataSorted!S31,IF($R19=1,P19,""))))</f>
        <v/>
      </c>
      <c r="Q18" s="47" t="str">
        <f t="shared" si="10"/>
        <v/>
      </c>
      <c r="R18" t="str">
        <f t="shared" si="11"/>
        <v/>
      </c>
      <c r="S18" s="18" t="str">
        <f t="shared" si="4"/>
        <v>yes</v>
      </c>
      <c r="T18" s="18" t="str">
        <f t="shared" si="5"/>
        <v/>
      </c>
      <c r="U18" s="18" t="str">
        <f t="shared" si="6"/>
        <v/>
      </c>
      <c r="V18" s="18" t="str">
        <f t="shared" si="7"/>
        <v/>
      </c>
      <c r="W18" s="18" t="str">
        <f t="shared" si="8"/>
        <v/>
      </c>
      <c r="X18" s="18" t="str">
        <f t="shared" si="9"/>
        <v/>
      </c>
      <c r="Y18" s="18"/>
    </row>
    <row r="19" spans="1:25" x14ac:dyDescent="0.35">
      <c r="A19">
        <f>IF(DataSorted!A32="","",DataSorted!A32)</f>
        <v>2</v>
      </c>
      <c r="B19" s="42" t="str">
        <f>IF(DataSorted!B32="","",DataSorted!B32)</f>
        <v>TaskstimOffset</v>
      </c>
      <c r="C19" s="42">
        <f>IF(DataSorted!C32="","",DataSorted!C32)</f>
        <v>14.81573</v>
      </c>
      <c r="D19" s="43" t="str">
        <f>IF(DataSorted!D32="","",DataSorted!D32)</f>
        <v>showing</v>
      </c>
      <c r="E19" s="42">
        <f t="shared" si="3"/>
        <v>0</v>
      </c>
      <c r="F19" s="44">
        <f t="shared" si="0"/>
        <v>-1.0194100000000006</v>
      </c>
      <c r="G19" s="41">
        <f t="shared" si="1"/>
        <v>333.45254237288134</v>
      </c>
      <c r="H19" t="str">
        <f>IF(DataSorted!$Q32="","",DataSorted!Q32)</f>
        <v>EMOS</v>
      </c>
      <c r="I19" t="str">
        <f>IF(DataSorted!$Q32="","",DataSorted!R32)</f>
        <v>MatStim</v>
      </c>
      <c r="J19">
        <f>IF(DataSorted!$Q32="","",DataSorted!S32)</f>
        <v>15.10328</v>
      </c>
      <c r="K19" t="str">
        <f>IF(DataSorted!$Q32="","",DataSorted!T32)</f>
        <v>BlTransp02 (UnityEngine.Material)</v>
      </c>
      <c r="L19" s="2">
        <f t="shared" si="2"/>
        <v>-0.28754999999999953</v>
      </c>
      <c r="M19" s="51" t="str">
        <f>IF(DataSorted!$F32="REAC",DataSorted!F32,(IF(DataSorted!$P32="REAC",DataSorted!P32,IF($R20=1,"Creact",""))))</f>
        <v/>
      </c>
      <c r="N19" s="51" t="str">
        <f>IF(DataSorted!$F32="REAC",DataSorted!G32,(IF(DataSorted!$P32="REAC",DataSorted!Q32,IF($R20=1,N20,""))))</f>
        <v/>
      </c>
      <c r="O19" s="51" t="str">
        <f>IF(DataSorted!$F32="REAC",DataSorted!H32,(IF(DataSorted!$P32="REAC",DataSorted!R32,IF(AND($R20=1,N20="yes"),O20-1.01794,IF(AND($R20=1,N20="No"),O20-1.18497,"")))))</f>
        <v/>
      </c>
      <c r="P19" s="51" t="str">
        <f>IF(DataSorted!$F32="REAC",DataSorted!I32,(IF(DataSorted!$P32="REAC",DataSorted!S32,IF($R20=1,P20,""))))</f>
        <v/>
      </c>
      <c r="Q19" s="47" t="str">
        <f t="shared" si="10"/>
        <v/>
      </c>
      <c r="R19" t="str">
        <f t="shared" si="11"/>
        <v/>
      </c>
      <c r="S19" s="1" t="str">
        <f t="shared" si="4"/>
        <v>yes</v>
      </c>
      <c r="T19" s="1" t="str">
        <f t="shared" si="5"/>
        <v/>
      </c>
      <c r="U19" s="1" t="str">
        <f t="shared" si="6"/>
        <v/>
      </c>
      <c r="V19" s="1" t="str">
        <f t="shared" si="7"/>
        <v/>
      </c>
      <c r="W19" s="1" t="str">
        <f t="shared" si="8"/>
        <v/>
      </c>
      <c r="X19" s="1" t="str">
        <f t="shared" si="9"/>
        <v/>
      </c>
      <c r="Y19" s="1"/>
    </row>
    <row r="20" spans="1:25" x14ac:dyDescent="0.35">
      <c r="A20" s="10">
        <f>IF(DataSorted!A33="","",DataSorted!A33)</f>
        <v>3</v>
      </c>
      <c r="B20" s="10" t="str">
        <f>IF(DataSorted!B33="","",DataSorted!B33)</f>
        <v xml:space="preserve">Got Task 0 at </v>
      </c>
      <c r="C20" s="10">
        <f>IF(DataSorted!C33="","",DataSorted!C33)</f>
        <v>15.835140000000001</v>
      </c>
      <c r="D20" s="10" t="str">
        <f>IF(DataSorted!D33="","",DataSorted!D33)</f>
        <v>showing</v>
      </c>
      <c r="E20" s="10">
        <f t="shared" si="3"/>
        <v>1.0194100000000006</v>
      </c>
      <c r="F20" s="15">
        <f t="shared" si="0"/>
        <v>1.0194100000000006</v>
      </c>
      <c r="G20" s="41">
        <f t="shared" si="1"/>
        <v>685.9574576271192</v>
      </c>
      <c r="H20" s="10" t="str">
        <f>IF(DataSorted!$Q33="","",DataSorted!Q33)</f>
        <v/>
      </c>
      <c r="I20" s="10" t="str">
        <f>IF(DataSorted!$Q33="","",DataSorted!R33)</f>
        <v/>
      </c>
      <c r="J20" s="10" t="str">
        <f>IF(DataSorted!$Q33="","",DataSorted!S33)</f>
        <v/>
      </c>
      <c r="K20" s="10" t="str">
        <f>IF(DataSorted!$Q33="","",DataSorted!T33)</f>
        <v/>
      </c>
      <c r="L20" s="10" t="str">
        <f t="shared" si="2"/>
        <v/>
      </c>
      <c r="M20" s="52" t="str">
        <f>IF(DataSorted!$F33="REAC",DataSorted!F33,(IF(DataSorted!$P33="REAC",DataSorted!P33,IF($R21=1,"Creact",""))))</f>
        <v/>
      </c>
      <c r="N20" s="52" t="str">
        <f>IF(DataSorted!$F33="REAC",DataSorted!G33,(IF(DataSorted!$P33="REAC",DataSorted!Q33,IF($R21=1,N21,""))))</f>
        <v/>
      </c>
      <c r="O20" s="52" t="str">
        <f>IF(DataSorted!$F33="REAC",DataSorted!H33,(IF(DataSorted!$P33="REAC",DataSorted!R33,IF(AND($R21=1,N21="yes"),O21-1.01794,IF(AND($R21=1,N21="No"),O21-1.18497,"")))))</f>
        <v/>
      </c>
      <c r="P20" s="52" t="str">
        <f>IF(DataSorted!$F33="REAC",DataSorted!I33,(IF(DataSorted!$P33="REAC",DataSorted!S33,IF($R21=1,P21,""))))</f>
        <v/>
      </c>
      <c r="Q20" s="47" t="str">
        <f t="shared" si="10"/>
        <v/>
      </c>
      <c r="R20" t="str">
        <f t="shared" si="11"/>
        <v/>
      </c>
      <c r="S20" s="18" t="str">
        <f t="shared" si="4"/>
        <v>yes</v>
      </c>
      <c r="T20" s="18" t="str">
        <f t="shared" si="5"/>
        <v/>
      </c>
      <c r="U20" s="18" t="str">
        <f t="shared" si="6"/>
        <v/>
      </c>
      <c r="V20" s="18" t="str">
        <f t="shared" si="7"/>
        <v/>
      </c>
      <c r="W20" s="18" t="str">
        <f t="shared" si="8"/>
        <v/>
      </c>
      <c r="X20" s="18" t="str">
        <f t="shared" si="9"/>
        <v/>
      </c>
      <c r="Y20" s="18"/>
    </row>
    <row r="21" spans="1:25" x14ac:dyDescent="0.35">
      <c r="A21">
        <f>IF(DataSorted!A34="","",DataSorted!A34)</f>
        <v>3</v>
      </c>
      <c r="B21" s="42" t="str">
        <f>IF(DataSorted!B34="","",DataSorted!B34)</f>
        <v>TaskstimOnset</v>
      </c>
      <c r="C21" s="42">
        <f>IF(DataSorted!C34="","",DataSorted!C34)</f>
        <v>15.835140000000001</v>
      </c>
      <c r="D21" s="43" t="str">
        <f>IF(DataSorted!D34="","",DataSorted!D34)</f>
        <v>showing</v>
      </c>
      <c r="E21" s="42">
        <f t="shared" si="3"/>
        <v>0</v>
      </c>
      <c r="F21" s="44">
        <f t="shared" si="0"/>
        <v>0</v>
      </c>
      <c r="G21" s="41">
        <f t="shared" si="1"/>
        <v>333.45254237288134</v>
      </c>
      <c r="H21" t="str">
        <f>IF(DataSorted!$Q34="","",DataSorted!Q34)</f>
        <v/>
      </c>
      <c r="I21" t="str">
        <f>IF(DataSorted!$Q34="","",DataSorted!R34)</f>
        <v/>
      </c>
      <c r="J21" t="str">
        <f>IF(DataSorted!$Q34="","",DataSorted!S34)</f>
        <v/>
      </c>
      <c r="K21" t="str">
        <f>IF(DataSorted!$Q34="","",DataSorted!T34)</f>
        <v/>
      </c>
      <c r="L21" s="2" t="str">
        <f t="shared" si="2"/>
        <v/>
      </c>
      <c r="M21" s="51" t="str">
        <f>IF(DataSorted!$F34="REAC",DataSorted!F34,(IF(DataSorted!$P34="REAC",DataSorted!P34,IF($R22=1,"Creact",""))))</f>
        <v/>
      </c>
      <c r="N21" s="51" t="str">
        <f>IF(DataSorted!$F34="REAC",DataSorted!G34,(IF(DataSorted!$P34="REAC",DataSorted!Q34,IF($R22=1,N22,""))))</f>
        <v/>
      </c>
      <c r="O21" s="51" t="str">
        <f>IF(DataSorted!$F34="REAC",DataSorted!H34,(IF(DataSorted!$P34="REAC",DataSorted!R34,IF(AND($R22=1,N22="yes"),O22-1.01794,IF(AND($R22=1,N22="No"),O22-1.18497,"")))))</f>
        <v/>
      </c>
      <c r="P21" s="51" t="str">
        <f>IF(DataSorted!$F34="REAC",DataSorted!I34,(IF(DataSorted!$P34="REAC",DataSorted!S34,IF($R22=1,P22,""))))</f>
        <v/>
      </c>
      <c r="Q21" s="47" t="str">
        <f t="shared" si="10"/>
        <v/>
      </c>
      <c r="R21" t="str">
        <f t="shared" si="11"/>
        <v/>
      </c>
      <c r="S21" s="1" t="str">
        <f t="shared" si="4"/>
        <v>yes</v>
      </c>
      <c r="T21" s="1" t="str">
        <f t="shared" si="5"/>
        <v/>
      </c>
      <c r="U21" s="1" t="str">
        <f t="shared" si="6"/>
        <v/>
      </c>
      <c r="V21" s="1" t="str">
        <f t="shared" si="7"/>
        <v/>
      </c>
      <c r="W21" s="1" t="str">
        <f t="shared" si="8"/>
        <v/>
      </c>
      <c r="X21" s="1" t="str">
        <f t="shared" si="9"/>
        <v/>
      </c>
      <c r="Y21" s="1"/>
    </row>
    <row r="22" spans="1:25" x14ac:dyDescent="0.35">
      <c r="A22" s="10">
        <f>IF(DataSorted!A35="","",DataSorted!A35)</f>
        <v>3</v>
      </c>
      <c r="B22" s="10" t="str">
        <f>IF(DataSorted!B35="","",DataSorted!B35)</f>
        <v>TaskstimOnset</v>
      </c>
      <c r="C22" s="10">
        <f>IF(DataSorted!C35="","",DataSorted!C35)</f>
        <v>15.835140000000001</v>
      </c>
      <c r="D22" s="10" t="str">
        <f>IF(DataSorted!D35="","",DataSorted!D35)</f>
        <v>showing</v>
      </c>
      <c r="E22" s="10">
        <f t="shared" si="3"/>
        <v>0</v>
      </c>
      <c r="F22" s="15">
        <f t="shared" si="0"/>
        <v>-1.0160399999999985</v>
      </c>
      <c r="G22" s="41">
        <f t="shared" si="1"/>
        <v>333.45254237288134</v>
      </c>
      <c r="H22" s="10" t="str">
        <f>IF(DataSorted!$Q35="","",DataSorted!Q35)</f>
        <v/>
      </c>
      <c r="I22" s="10" t="str">
        <f>IF(DataSorted!$Q35="","",DataSorted!R35)</f>
        <v/>
      </c>
      <c r="J22" s="10" t="str">
        <f>IF(DataSorted!$Q35="","",DataSorted!S35)</f>
        <v/>
      </c>
      <c r="K22" s="10" t="str">
        <f>IF(DataSorted!$Q35="","",DataSorted!T35)</f>
        <v/>
      </c>
      <c r="L22" s="10" t="str">
        <f t="shared" si="2"/>
        <v/>
      </c>
      <c r="M22" s="52" t="str">
        <f>IF(DataSorted!$F35="REAC",DataSorted!F35,(IF(DataSorted!$P35="REAC",DataSorted!P35,IF($R23=1,"Creact",""))))</f>
        <v/>
      </c>
      <c r="N22" s="52" t="str">
        <f>IF(DataSorted!$F35="REAC",DataSorted!G35,(IF(DataSorted!$P35="REAC",DataSorted!Q35,IF($R23=1,N23,""))))</f>
        <v/>
      </c>
      <c r="O22" s="52" t="str">
        <f>IF(DataSorted!$F35="REAC",DataSorted!H35,(IF(DataSorted!$P35="REAC",DataSorted!R35,IF(AND($R23=1,N23="yes"),O23-1.01794,IF(AND($R23=1,N23="No"),O23-1.18497,"")))))</f>
        <v/>
      </c>
      <c r="P22" s="52" t="str">
        <f>IF(DataSorted!$F35="REAC",DataSorted!I35,(IF(DataSorted!$P35="REAC",DataSorted!S35,IF($R23=1,P23,""))))</f>
        <v/>
      </c>
      <c r="Q22" s="47" t="str">
        <f t="shared" si="10"/>
        <v/>
      </c>
      <c r="R22" t="str">
        <f t="shared" si="11"/>
        <v/>
      </c>
      <c r="S22" s="18" t="str">
        <f t="shared" si="4"/>
        <v>yes</v>
      </c>
      <c r="T22" s="18" t="str">
        <f t="shared" si="5"/>
        <v/>
      </c>
      <c r="U22" s="18" t="str">
        <f t="shared" si="6"/>
        <v/>
      </c>
      <c r="V22" s="18" t="str">
        <f t="shared" si="7"/>
        <v/>
      </c>
      <c r="W22" s="18" t="str">
        <f t="shared" si="8"/>
        <v/>
      </c>
      <c r="X22" s="18" t="str">
        <f t="shared" si="9"/>
        <v/>
      </c>
      <c r="Y22" s="18"/>
    </row>
    <row r="23" spans="1:25" x14ac:dyDescent="0.35">
      <c r="A23">
        <f>IF(DataSorted!A36="","",DataSorted!A36)</f>
        <v>3</v>
      </c>
      <c r="B23" s="42" t="str">
        <f>IF(DataSorted!B36="","",DataSorted!B36)</f>
        <v>Got Task A1 at</v>
      </c>
      <c r="C23" s="42">
        <f>IF(DataSorted!C36="","",DataSorted!C36)</f>
        <v>16.851179999999999</v>
      </c>
      <c r="D23" s="43" t="str">
        <f>IF(DataSorted!D36="","",DataSorted!D36)</f>
        <v>showing</v>
      </c>
      <c r="E23" s="42">
        <f t="shared" si="3"/>
        <v>1.0160399999999985</v>
      </c>
      <c r="F23" s="44">
        <f t="shared" si="0"/>
        <v>1.0160399999999985</v>
      </c>
      <c r="G23" s="41">
        <f t="shared" si="1"/>
        <v>682.58745762711715</v>
      </c>
      <c r="H23" t="str">
        <f>IF(DataSorted!$Q36="","",DataSorted!Q36)</f>
        <v/>
      </c>
      <c r="I23" t="str">
        <f>IF(DataSorted!$Q36="","",DataSorted!R36)</f>
        <v/>
      </c>
      <c r="J23" t="str">
        <f>IF(DataSorted!$Q36="","",DataSorted!S36)</f>
        <v/>
      </c>
      <c r="K23" t="str">
        <f>IF(DataSorted!$Q36="","",DataSorted!T36)</f>
        <v/>
      </c>
      <c r="L23" s="2" t="str">
        <f t="shared" si="2"/>
        <v/>
      </c>
      <c r="M23" s="51" t="str">
        <f>IF(DataSorted!$F36="REAC",DataSorted!F36,(IF(DataSorted!$P36="REAC",DataSorted!P36,IF($R24=1,"Creact",""))))</f>
        <v/>
      </c>
      <c r="N23" s="51" t="str">
        <f>IF(DataSorted!$F36="REAC",DataSorted!G36,(IF(DataSorted!$P36="REAC",DataSorted!Q36,IF($R24=1,N24,""))))</f>
        <v/>
      </c>
      <c r="O23" s="51" t="str">
        <f>IF(DataSorted!$F36="REAC",DataSorted!H36,(IF(DataSorted!$P36="REAC",DataSorted!R36,IF(AND($R24=1,N24="yes"),O24-1.01794,IF(AND($R24=1,N24="No"),O24-1.18497,"")))))</f>
        <v/>
      </c>
      <c r="P23" s="51" t="str">
        <f>IF(DataSorted!$F36="REAC",DataSorted!I36,(IF(DataSorted!$P36="REAC",DataSorted!S36,IF($R24=1,P24,""))))</f>
        <v/>
      </c>
      <c r="Q23" s="47" t="str">
        <f t="shared" si="10"/>
        <v/>
      </c>
      <c r="R23" t="str">
        <f t="shared" si="11"/>
        <v/>
      </c>
      <c r="S23" s="1" t="str">
        <f t="shared" si="4"/>
        <v>yes</v>
      </c>
      <c r="T23" s="1" t="str">
        <f t="shared" si="5"/>
        <v/>
      </c>
      <c r="U23" s="1" t="str">
        <f t="shared" si="6"/>
        <v/>
      </c>
      <c r="V23" s="1" t="str">
        <f t="shared" si="7"/>
        <v/>
      </c>
      <c r="W23" s="1" t="str">
        <f t="shared" si="8"/>
        <v/>
      </c>
      <c r="X23" s="1" t="str">
        <f t="shared" si="9"/>
        <v/>
      </c>
      <c r="Y23" s="1"/>
    </row>
    <row r="24" spans="1:25" x14ac:dyDescent="0.35">
      <c r="A24" s="10">
        <f>IF(DataSorted!A37="","",DataSorted!A37)</f>
        <v>3</v>
      </c>
      <c r="B24" s="10" t="str">
        <f>IF(DataSorted!B37="","",DataSorted!B37)</f>
        <v>TaskstimOffset</v>
      </c>
      <c r="C24" s="10">
        <f>IF(DataSorted!C37="","",DataSorted!C37)</f>
        <v>16.851179999999999</v>
      </c>
      <c r="D24" s="10" t="str">
        <f>IF(DataSorted!D37="","",DataSorted!D37)</f>
        <v>showing</v>
      </c>
      <c r="E24" s="10">
        <f t="shared" si="3"/>
        <v>0</v>
      </c>
      <c r="F24" s="15">
        <f t="shared" si="0"/>
        <v>0</v>
      </c>
      <c r="G24" s="41">
        <f t="shared" si="1"/>
        <v>333.45254237288134</v>
      </c>
      <c r="H24" s="10" t="str">
        <f>IF(DataSorted!$Q37="","",DataSorted!Q37)</f>
        <v/>
      </c>
      <c r="I24" s="10" t="str">
        <f>IF(DataSorted!$Q37="","",DataSorted!R37)</f>
        <v/>
      </c>
      <c r="J24" s="10" t="str">
        <f>IF(DataSorted!$Q37="","",DataSorted!S37)</f>
        <v/>
      </c>
      <c r="K24" s="10" t="str">
        <f>IF(DataSorted!$Q37="","",DataSorted!T37)</f>
        <v/>
      </c>
      <c r="L24" s="10" t="str">
        <f t="shared" si="2"/>
        <v/>
      </c>
      <c r="M24" s="52" t="str">
        <f>IF(DataSorted!$F37="REAC",DataSorted!F37,(IF(DataSorted!$P37="REAC",DataSorted!P37,IF($R25=1,"Creact",""))))</f>
        <v/>
      </c>
      <c r="N24" s="52" t="str">
        <f>IF(DataSorted!$F37="REAC",DataSorted!G37,(IF(DataSorted!$P37="REAC",DataSorted!Q37,IF($R25=1,N25,""))))</f>
        <v/>
      </c>
      <c r="O24" s="52" t="str">
        <f>IF(DataSorted!$F37="REAC",DataSorted!H37,(IF(DataSorted!$P37="REAC",DataSorted!R37,IF(AND($R25=1,N25="yes"),O25-1.01794,IF(AND($R25=1,N25="No"),O25-1.18497,"")))))</f>
        <v/>
      </c>
      <c r="P24" s="52" t="str">
        <f>IF(DataSorted!$F37="REAC",DataSorted!I37,(IF(DataSorted!$P37="REAC",DataSorted!S37,IF($R25=1,P25,""))))</f>
        <v/>
      </c>
      <c r="Q24" s="47" t="str">
        <f t="shared" si="10"/>
        <v/>
      </c>
      <c r="R24" t="str">
        <f t="shared" si="11"/>
        <v/>
      </c>
      <c r="S24" s="18" t="str">
        <f t="shared" si="4"/>
        <v>yes</v>
      </c>
      <c r="T24" s="18" t="str">
        <f t="shared" si="5"/>
        <v/>
      </c>
      <c r="U24" s="18" t="str">
        <f t="shared" si="6"/>
        <v/>
      </c>
      <c r="V24" s="18" t="str">
        <f t="shared" si="7"/>
        <v/>
      </c>
      <c r="W24" s="18" t="str">
        <f t="shared" si="8"/>
        <v/>
      </c>
      <c r="X24" s="18" t="str">
        <f t="shared" si="9"/>
        <v/>
      </c>
      <c r="Y24" s="18"/>
    </row>
    <row r="25" spans="1:25" x14ac:dyDescent="0.35">
      <c r="A25">
        <f>IF(DataSorted!A38="","",DataSorted!A38)</f>
        <v>3</v>
      </c>
      <c r="B25" s="42" t="str">
        <f>IF(DataSorted!B38="","",DataSorted!B38)</f>
        <v>TaskstimOffset</v>
      </c>
      <c r="C25" s="42">
        <f>IF(DataSorted!C38="","",DataSorted!C38)</f>
        <v>16.851179999999999</v>
      </c>
      <c r="D25" s="43" t="str">
        <f>IF(DataSorted!D38="","",DataSorted!D38)</f>
        <v>showing</v>
      </c>
      <c r="E25" s="42">
        <f t="shared" si="3"/>
        <v>0</v>
      </c>
      <c r="F25" s="44">
        <f t="shared" si="0"/>
        <v>-1.0021500000000003</v>
      </c>
      <c r="G25" s="41">
        <f t="shared" si="1"/>
        <v>333.45254237288134</v>
      </c>
      <c r="H25" t="str">
        <f>IF(DataSorted!$Q38="","",DataSorted!Q38)</f>
        <v/>
      </c>
      <c r="I25" t="str">
        <f>IF(DataSorted!$Q38="","",DataSorted!R38)</f>
        <v/>
      </c>
      <c r="J25" t="str">
        <f>IF(DataSorted!$Q38="","",DataSorted!S38)</f>
        <v/>
      </c>
      <c r="K25" t="str">
        <f>IF(DataSorted!$Q38="","",DataSorted!T38)</f>
        <v/>
      </c>
      <c r="L25" s="2" t="str">
        <f t="shared" si="2"/>
        <v/>
      </c>
      <c r="M25" s="51" t="str">
        <f>IF(DataSorted!$F38="REAC",DataSorted!F38,(IF(DataSorted!$P38="REAC",DataSorted!P38,IF($R26=1,"Creact",""))))</f>
        <v/>
      </c>
      <c r="N25" s="51" t="str">
        <f>IF(DataSorted!$F38="REAC",DataSorted!G38,(IF(DataSorted!$P38="REAC",DataSorted!Q38,IF($R26=1,N26,""))))</f>
        <v/>
      </c>
      <c r="O25" s="51" t="str">
        <f>IF(DataSorted!$F38="REAC",DataSorted!H38,(IF(DataSorted!$P38="REAC",DataSorted!R38,IF(AND($R26=1,N26="yes"),O26-1.01794,IF(AND($R26=1,N26="No"),O26-1.18497,"")))))</f>
        <v/>
      </c>
      <c r="P25" s="51" t="str">
        <f>IF(DataSorted!$F38="REAC",DataSorted!I38,(IF(DataSorted!$P38="REAC",DataSorted!S38,IF($R26=1,P26,""))))</f>
        <v/>
      </c>
      <c r="Q25" s="47" t="str">
        <f t="shared" si="10"/>
        <v/>
      </c>
      <c r="R25" t="str">
        <f t="shared" si="11"/>
        <v/>
      </c>
      <c r="S25" s="1" t="str">
        <f t="shared" si="4"/>
        <v>yes</v>
      </c>
      <c r="T25" s="1" t="str">
        <f t="shared" si="5"/>
        <v/>
      </c>
      <c r="U25" s="1" t="str">
        <f t="shared" si="6"/>
        <v/>
      </c>
      <c r="V25" s="1" t="str">
        <f t="shared" si="7"/>
        <v/>
      </c>
      <c r="W25" s="1" t="str">
        <f t="shared" si="8"/>
        <v/>
      </c>
      <c r="X25" s="1" t="str">
        <f t="shared" si="9"/>
        <v/>
      </c>
      <c r="Y25" s="1"/>
    </row>
    <row r="26" spans="1:25" x14ac:dyDescent="0.35">
      <c r="A26" s="10">
        <f>IF(DataSorted!A39="","",DataSorted!A39)</f>
        <v>4</v>
      </c>
      <c r="B26" s="10" t="str">
        <f>IF(DataSorted!B39="","",DataSorted!B39)</f>
        <v xml:space="preserve">Got Task 0 at </v>
      </c>
      <c r="C26" s="10">
        <f>IF(DataSorted!C39="","",DataSorted!C39)</f>
        <v>17.85333</v>
      </c>
      <c r="D26" s="10" t="str">
        <f>IF(DataSorted!D39="","",DataSorted!D39)</f>
        <v>showing</v>
      </c>
      <c r="E26" s="10">
        <f t="shared" si="3"/>
        <v>1.0021500000000003</v>
      </c>
      <c r="F26" s="15">
        <f t="shared" si="0"/>
        <v>1.0021500000000003</v>
      </c>
      <c r="G26" s="41">
        <f t="shared" si="1"/>
        <v>668.69745762711898</v>
      </c>
      <c r="H26" s="10" t="str">
        <f>IF(DataSorted!$Q39="","",DataSorted!Q39)</f>
        <v/>
      </c>
      <c r="I26" s="10" t="str">
        <f>IF(DataSorted!$Q39="","",DataSorted!R39)</f>
        <v/>
      </c>
      <c r="J26" s="10" t="str">
        <f>IF(DataSorted!$Q39="","",DataSorted!S39)</f>
        <v/>
      </c>
      <c r="K26" s="10" t="str">
        <f>IF(DataSorted!$Q39="","",DataSorted!T39)</f>
        <v/>
      </c>
      <c r="L26" s="10" t="str">
        <f t="shared" si="2"/>
        <v/>
      </c>
      <c r="M26" s="52" t="str">
        <f>IF(DataSorted!$F39="REAC",DataSorted!F39,(IF(DataSorted!$P39="REAC",DataSorted!P39,IF($R27=1,"Creact",""))))</f>
        <v/>
      </c>
      <c r="N26" s="52" t="str">
        <f>IF(DataSorted!$F39="REAC",DataSorted!G39,(IF(DataSorted!$P39="REAC",DataSorted!Q39,IF($R27=1,N27,""))))</f>
        <v/>
      </c>
      <c r="O26" s="52" t="str">
        <f>IF(DataSorted!$F39="REAC",DataSorted!H39,(IF(DataSorted!$P39="REAC",DataSorted!R39,IF(AND($R27=1,N27="yes"),O27-1.01794,IF(AND($R27=1,N27="No"),O27-1.18497,"")))))</f>
        <v/>
      </c>
      <c r="P26" s="52" t="str">
        <f>IF(DataSorted!$F39="REAC",DataSorted!I39,(IF(DataSorted!$P39="REAC",DataSorted!S39,IF($R27=1,P27,""))))</f>
        <v/>
      </c>
      <c r="Q26" s="47" t="str">
        <f t="shared" si="10"/>
        <v/>
      </c>
      <c r="R26" t="str">
        <f t="shared" si="11"/>
        <v/>
      </c>
      <c r="S26" s="18" t="str">
        <f t="shared" si="4"/>
        <v>yes</v>
      </c>
      <c r="T26" s="18" t="str">
        <f t="shared" si="5"/>
        <v/>
      </c>
      <c r="U26" s="18" t="str">
        <f t="shared" si="6"/>
        <v/>
      </c>
      <c r="V26" s="18" t="str">
        <f t="shared" si="7"/>
        <v/>
      </c>
      <c r="W26" s="18" t="str">
        <f t="shared" si="8"/>
        <v/>
      </c>
      <c r="X26" s="18" t="str">
        <f t="shared" si="9"/>
        <v/>
      </c>
      <c r="Y26" s="18"/>
    </row>
    <row r="27" spans="1:25" x14ac:dyDescent="0.35">
      <c r="A27">
        <f>IF(DataSorted!A40="","",DataSorted!A40)</f>
        <v>4</v>
      </c>
      <c r="B27" s="42" t="str">
        <f>IF(DataSorted!B40="","",DataSorted!B40)</f>
        <v>TaskstimOnset</v>
      </c>
      <c r="C27" s="42">
        <f>IF(DataSorted!C40="","",DataSorted!C40)</f>
        <v>17.85333</v>
      </c>
      <c r="D27" s="43" t="str">
        <f>IF(DataSorted!D40="","",DataSorted!D40)</f>
        <v>showing</v>
      </c>
      <c r="E27" s="42">
        <f t="shared" si="3"/>
        <v>0</v>
      </c>
      <c r="F27" s="44">
        <f t="shared" si="0"/>
        <v>0</v>
      </c>
      <c r="G27" s="41">
        <f t="shared" si="1"/>
        <v>333.45254237288134</v>
      </c>
      <c r="H27" t="str">
        <f>IF(DataSorted!$Q40="","",DataSorted!Q40)</f>
        <v/>
      </c>
      <c r="I27" t="str">
        <f>IF(DataSorted!$Q40="","",DataSorted!R40)</f>
        <v/>
      </c>
      <c r="J27" t="str">
        <f>IF(DataSorted!$Q40="","",DataSorted!S40)</f>
        <v/>
      </c>
      <c r="K27" t="str">
        <f>IF(DataSorted!$Q40="","",DataSorted!T40)</f>
        <v/>
      </c>
      <c r="L27" s="2" t="str">
        <f t="shared" si="2"/>
        <v/>
      </c>
      <c r="M27" s="51" t="str">
        <f>IF(DataSorted!$F40="REAC",DataSorted!F40,(IF(DataSorted!$P40="REAC",DataSorted!P40,IF($R28=1,"Creact",""))))</f>
        <v/>
      </c>
      <c r="N27" s="51" t="str">
        <f>IF(DataSorted!$F40="REAC",DataSorted!G40,(IF(DataSorted!$P40="REAC",DataSorted!Q40,IF($R28=1,N28,""))))</f>
        <v/>
      </c>
      <c r="O27" s="51" t="str">
        <f>IF(DataSorted!$F40="REAC",DataSorted!H40,(IF(DataSorted!$P40="REAC",DataSorted!R40,IF(AND($R28=1,N28="yes"),O28-1.01794,IF(AND($R28=1,N28="No"),O28-1.18497,"")))))</f>
        <v/>
      </c>
      <c r="P27" s="51" t="str">
        <f>IF(DataSorted!$F40="REAC",DataSorted!I40,(IF(DataSorted!$P40="REAC",DataSorted!S40,IF($R28=1,P28,""))))</f>
        <v/>
      </c>
      <c r="Q27" s="47" t="str">
        <f t="shared" si="10"/>
        <v/>
      </c>
      <c r="R27" t="str">
        <f t="shared" si="11"/>
        <v/>
      </c>
      <c r="S27" s="1" t="str">
        <f t="shared" si="4"/>
        <v>yes</v>
      </c>
      <c r="T27" s="1" t="str">
        <f t="shared" si="5"/>
        <v/>
      </c>
      <c r="U27" s="1" t="str">
        <f t="shared" si="6"/>
        <v/>
      </c>
      <c r="V27" s="1" t="str">
        <f t="shared" si="7"/>
        <v/>
      </c>
      <c r="W27" s="1" t="str">
        <f t="shared" si="8"/>
        <v/>
      </c>
      <c r="X27" s="1" t="str">
        <f t="shared" si="9"/>
        <v/>
      </c>
      <c r="Y27" s="1"/>
    </row>
    <row r="28" spans="1:25" x14ac:dyDescent="0.35">
      <c r="A28" s="10">
        <f>IF(DataSorted!A41="","",DataSorted!A41)</f>
        <v>4</v>
      </c>
      <c r="B28" s="10" t="str">
        <f>IF(DataSorted!B41="","",DataSorted!B41)</f>
        <v>TaskstimOnset</v>
      </c>
      <c r="C28" s="10">
        <f>IF(DataSorted!C41="","",DataSorted!C41)</f>
        <v>17.85333</v>
      </c>
      <c r="D28" s="10" t="str">
        <f>IF(DataSorted!D41="","",DataSorted!D41)</f>
        <v>showing</v>
      </c>
      <c r="E28" s="10">
        <f t="shared" si="3"/>
        <v>0</v>
      </c>
      <c r="F28" s="15">
        <f t="shared" si="0"/>
        <v>-1.0012800000000013</v>
      </c>
      <c r="G28" s="41">
        <f t="shared" si="1"/>
        <v>333.45254237288134</v>
      </c>
      <c r="H28" s="10" t="str">
        <f>IF(DataSorted!$Q41="","",DataSorted!Q41)</f>
        <v/>
      </c>
      <c r="I28" s="10" t="str">
        <f>IF(DataSorted!$Q41="","",DataSorted!R41)</f>
        <v/>
      </c>
      <c r="J28" s="10" t="str">
        <f>IF(DataSorted!$Q41="","",DataSorted!S41)</f>
        <v/>
      </c>
      <c r="K28" s="10" t="str">
        <f>IF(DataSorted!$Q41="","",DataSorted!T41)</f>
        <v/>
      </c>
      <c r="L28" s="10" t="str">
        <f t="shared" si="2"/>
        <v/>
      </c>
      <c r="M28" s="52" t="str">
        <f>IF(DataSorted!$F41="REAC",DataSorted!F41,(IF(DataSorted!$P41="REAC",DataSorted!P41,IF($R29=1,"Creact",""))))</f>
        <v/>
      </c>
      <c r="N28" s="52" t="str">
        <f>IF(DataSorted!$F41="REAC",DataSorted!G41,(IF(DataSorted!$P41="REAC",DataSorted!Q41,IF($R29=1,N29,""))))</f>
        <v/>
      </c>
      <c r="O28" s="52" t="str">
        <f>IF(DataSorted!$F41="REAC",DataSorted!H41,(IF(DataSorted!$P41="REAC",DataSorted!R41,IF(AND($R29=1,N29="yes"),O29-1.01794,IF(AND($R29=1,N29="No"),O29-1.18497,"")))))</f>
        <v/>
      </c>
      <c r="P28" s="52" t="str">
        <f>IF(DataSorted!$F41="REAC",DataSorted!I41,(IF(DataSorted!$P41="REAC",DataSorted!S41,IF($R29=1,P29,""))))</f>
        <v/>
      </c>
      <c r="Q28" s="47" t="str">
        <f t="shared" si="10"/>
        <v/>
      </c>
      <c r="R28" t="str">
        <f t="shared" si="11"/>
        <v/>
      </c>
      <c r="S28" s="18" t="str">
        <f t="shared" si="4"/>
        <v>yes</v>
      </c>
      <c r="T28" s="18" t="str">
        <f t="shared" si="5"/>
        <v/>
      </c>
      <c r="U28" s="18" t="str">
        <f t="shared" si="6"/>
        <v/>
      </c>
      <c r="V28" s="18" t="str">
        <f t="shared" si="7"/>
        <v/>
      </c>
      <c r="W28" s="18" t="str">
        <f t="shared" si="8"/>
        <v/>
      </c>
      <c r="X28" s="18" t="str">
        <f t="shared" si="9"/>
        <v/>
      </c>
      <c r="Y28" s="18"/>
    </row>
    <row r="29" spans="1:25" x14ac:dyDescent="0.35">
      <c r="A29">
        <f>IF(DataSorted!A42="","",DataSorted!A42)</f>
        <v>4</v>
      </c>
      <c r="B29" s="42" t="str">
        <f>IF(DataSorted!B42="","",DataSorted!B42)</f>
        <v>Got Task A1 at</v>
      </c>
      <c r="C29" s="42">
        <f>IF(DataSorted!C42="","",DataSorted!C42)</f>
        <v>18.854610000000001</v>
      </c>
      <c r="D29" s="43" t="str">
        <f>IF(DataSorted!D42="","",DataSorted!D42)</f>
        <v>showing</v>
      </c>
      <c r="E29" s="42">
        <f t="shared" si="3"/>
        <v>1.0012800000000013</v>
      </c>
      <c r="F29" s="44">
        <f t="shared" si="0"/>
        <v>1.0012800000000013</v>
      </c>
      <c r="G29" s="41">
        <f t="shared" si="1"/>
        <v>667.82745762711988</v>
      </c>
      <c r="H29" t="str">
        <f>IF(DataSorted!$Q42="","",DataSorted!Q42)</f>
        <v/>
      </c>
      <c r="I29" t="str">
        <f>IF(DataSorted!$Q42="","",DataSorted!R42)</f>
        <v/>
      </c>
      <c r="J29" t="str">
        <f>IF(DataSorted!$Q42="","",DataSorted!S42)</f>
        <v/>
      </c>
      <c r="K29" t="str">
        <f>IF(DataSorted!$Q42="","",DataSorted!T42)</f>
        <v/>
      </c>
      <c r="L29" s="2" t="str">
        <f t="shared" si="2"/>
        <v/>
      </c>
      <c r="M29" s="51" t="str">
        <f>IF(DataSorted!$F42="REAC",DataSorted!F42,(IF(DataSorted!$P42="REAC",DataSorted!P42,IF($R30=1,"Creact",""))))</f>
        <v/>
      </c>
      <c r="N29" s="51" t="str">
        <f>IF(DataSorted!$F42="REAC",DataSorted!G42,(IF(DataSorted!$P42="REAC",DataSorted!Q42,IF($R30=1,N30,""))))</f>
        <v/>
      </c>
      <c r="O29" s="51" t="str">
        <f>IF(DataSorted!$F42="REAC",DataSorted!H42,(IF(DataSorted!$P42="REAC",DataSorted!R42,IF(AND($R30=1,N30="yes"),O30-1.01794,IF(AND($R30=1,N30="No"),O30-1.18497,"")))))</f>
        <v/>
      </c>
      <c r="P29" s="51" t="str">
        <f>IF(DataSorted!$F42="REAC",DataSorted!I42,(IF(DataSorted!$P42="REAC",DataSorted!S42,IF($R30=1,P30,""))))</f>
        <v/>
      </c>
      <c r="Q29" s="47" t="str">
        <f t="shared" si="10"/>
        <v/>
      </c>
      <c r="R29" t="str">
        <f t="shared" si="11"/>
        <v/>
      </c>
      <c r="S29" s="1" t="str">
        <f t="shared" si="4"/>
        <v>yes</v>
      </c>
      <c r="T29" s="1" t="str">
        <f t="shared" si="5"/>
        <v/>
      </c>
      <c r="U29" s="1" t="str">
        <f t="shared" si="6"/>
        <v/>
      </c>
      <c r="V29" s="1" t="str">
        <f t="shared" si="7"/>
        <v/>
      </c>
      <c r="W29" s="1" t="str">
        <f t="shared" si="8"/>
        <v/>
      </c>
      <c r="X29" s="1" t="str">
        <f t="shared" si="9"/>
        <v/>
      </c>
      <c r="Y29" s="1"/>
    </row>
    <row r="30" spans="1:25" x14ac:dyDescent="0.35">
      <c r="A30" s="10">
        <f>IF(DataSorted!A43="","",DataSorted!A43)</f>
        <v>4</v>
      </c>
      <c r="B30" s="10" t="str">
        <f>IF(DataSorted!B43="","",DataSorted!B43)</f>
        <v>TaskstimOffset</v>
      </c>
      <c r="C30" s="10">
        <f>IF(DataSorted!C43="","",DataSorted!C43)</f>
        <v>18.854610000000001</v>
      </c>
      <c r="D30" s="10" t="str">
        <f>IF(DataSorted!D43="","",DataSorted!D43)</f>
        <v>showing</v>
      </c>
      <c r="E30" s="10">
        <f t="shared" si="3"/>
        <v>0</v>
      </c>
      <c r="F30" s="15">
        <f t="shared" si="0"/>
        <v>0</v>
      </c>
      <c r="G30" s="41">
        <f t="shared" si="1"/>
        <v>333.45254237288134</v>
      </c>
      <c r="H30" s="10" t="str">
        <f>IF(DataSorted!$Q43="","",DataSorted!Q43)</f>
        <v/>
      </c>
      <c r="I30" s="10" t="str">
        <f>IF(DataSorted!$Q43="","",DataSorted!R43)</f>
        <v/>
      </c>
      <c r="J30" s="10" t="str">
        <f>IF(DataSorted!$Q43="","",DataSorted!S43)</f>
        <v/>
      </c>
      <c r="K30" s="10" t="str">
        <f>IF(DataSorted!$Q43="","",DataSorted!T43)</f>
        <v/>
      </c>
      <c r="L30" s="10" t="str">
        <f t="shared" si="2"/>
        <v/>
      </c>
      <c r="M30" s="52" t="str">
        <f>IF(DataSorted!$F43="REAC",DataSorted!F43,(IF(DataSorted!$P43="REAC",DataSorted!P43,IF($R31=1,"Creact",""))))</f>
        <v/>
      </c>
      <c r="N30" s="52" t="str">
        <f>IF(DataSorted!$F43="REAC",DataSorted!G43,(IF(DataSorted!$P43="REAC",DataSorted!Q43,IF($R31=1,N31,""))))</f>
        <v/>
      </c>
      <c r="O30" s="52" t="str">
        <f>IF(DataSorted!$F43="REAC",DataSorted!H43,(IF(DataSorted!$P43="REAC",DataSorted!R43,IF(AND($R31=1,N31="yes"),O31-1.01794,IF(AND($R31=1,N31="No"),O31-1.18497,"")))))</f>
        <v/>
      </c>
      <c r="P30" s="52" t="str">
        <f>IF(DataSorted!$F43="REAC",DataSorted!I43,(IF(DataSorted!$P43="REAC",DataSorted!S43,IF($R31=1,P31,""))))</f>
        <v/>
      </c>
      <c r="Q30" s="47" t="str">
        <f t="shared" si="10"/>
        <v/>
      </c>
      <c r="R30" t="str">
        <f t="shared" si="11"/>
        <v/>
      </c>
      <c r="S30" s="18" t="str">
        <f t="shared" si="4"/>
        <v>yes</v>
      </c>
      <c r="T30" s="18" t="str">
        <f t="shared" si="5"/>
        <v/>
      </c>
      <c r="U30" s="18" t="str">
        <f t="shared" si="6"/>
        <v/>
      </c>
      <c r="V30" s="18" t="str">
        <f t="shared" si="7"/>
        <v/>
      </c>
      <c r="W30" s="18" t="str">
        <f t="shared" si="8"/>
        <v/>
      </c>
      <c r="X30" s="18" t="str">
        <f t="shared" si="9"/>
        <v/>
      </c>
      <c r="Y30" s="18"/>
    </row>
    <row r="31" spans="1:25" x14ac:dyDescent="0.35">
      <c r="A31">
        <f>IF(DataSorted!A44="","",DataSorted!A44)</f>
        <v>4</v>
      </c>
      <c r="B31" s="42" t="str">
        <f>IF(DataSorted!B44="","",DataSorted!B44)</f>
        <v>TaskstimOffset</v>
      </c>
      <c r="C31" s="42">
        <f>IF(DataSorted!C44="","",DataSorted!C44)</f>
        <v>18.854610000000001</v>
      </c>
      <c r="D31" s="43" t="str">
        <f>IF(DataSorted!D44="","",DataSorted!D44)</f>
        <v>showing</v>
      </c>
      <c r="E31" s="42">
        <f t="shared" si="3"/>
        <v>0</v>
      </c>
      <c r="F31" s="44">
        <f t="shared" si="0"/>
        <v>-1.0033899999999996</v>
      </c>
      <c r="G31" s="41">
        <f t="shared" si="1"/>
        <v>333.45254237288134</v>
      </c>
      <c r="H31" t="str">
        <f>IF(DataSorted!$Q44="","",DataSorted!Q44)</f>
        <v/>
      </c>
      <c r="I31" t="str">
        <f>IF(DataSorted!$Q44="","",DataSorted!R44)</f>
        <v/>
      </c>
      <c r="J31" t="str">
        <f>IF(DataSorted!$Q44="","",DataSorted!S44)</f>
        <v/>
      </c>
      <c r="K31" t="str">
        <f>IF(DataSorted!$Q44="","",DataSorted!T44)</f>
        <v/>
      </c>
      <c r="L31" s="2" t="str">
        <f t="shared" si="2"/>
        <v/>
      </c>
      <c r="M31" s="51" t="str">
        <f>IF(DataSorted!$F44="REAC",DataSorted!F44,(IF(DataSorted!$P44="REAC",DataSorted!P44,IF($R32=1,"Creact",""))))</f>
        <v/>
      </c>
      <c r="N31" s="51" t="str">
        <f>IF(DataSorted!$F44="REAC",DataSorted!G44,(IF(DataSorted!$P44="REAC",DataSorted!Q44,IF($R32=1,N32,""))))</f>
        <v/>
      </c>
      <c r="O31" s="51" t="str">
        <f>IF(DataSorted!$F44="REAC",DataSorted!H44,(IF(DataSorted!$P44="REAC",DataSorted!R44,IF(AND($R32=1,N32="yes"),O32-1.01794,IF(AND($R32=1,N32="No"),O32-1.18497,"")))))</f>
        <v/>
      </c>
      <c r="P31" s="51" t="str">
        <f>IF(DataSorted!$F44="REAC",DataSorted!I44,(IF(DataSorted!$P44="REAC",DataSorted!S44,IF($R32=1,P32,""))))</f>
        <v/>
      </c>
      <c r="Q31" s="47" t="str">
        <f t="shared" si="10"/>
        <v/>
      </c>
      <c r="R31" t="str">
        <f t="shared" si="11"/>
        <v/>
      </c>
      <c r="S31" s="1" t="str">
        <f t="shared" si="4"/>
        <v>yes</v>
      </c>
      <c r="T31" s="1" t="str">
        <f t="shared" si="5"/>
        <v/>
      </c>
      <c r="U31" s="1" t="str">
        <f t="shared" si="6"/>
        <v/>
      </c>
      <c r="V31" s="1" t="str">
        <f t="shared" si="7"/>
        <v/>
      </c>
      <c r="W31" s="1" t="str">
        <f t="shared" si="8"/>
        <v/>
      </c>
      <c r="X31" s="1" t="str">
        <f t="shared" si="9"/>
        <v/>
      </c>
      <c r="Y31" s="1"/>
    </row>
    <row r="32" spans="1:25" x14ac:dyDescent="0.35">
      <c r="A32" s="10">
        <f>IF(DataSorted!A45="","",DataSorted!A45)</f>
        <v>5</v>
      </c>
      <c r="B32" s="10" t="str">
        <f>IF(DataSorted!B45="","",DataSorted!B45)</f>
        <v xml:space="preserve">Got Task 0 at </v>
      </c>
      <c r="C32" s="10">
        <f>IF(DataSorted!C45="","",DataSorted!C45)</f>
        <v>19.858000000000001</v>
      </c>
      <c r="D32" s="10" t="str">
        <f>IF(DataSorted!D45="","",DataSorted!D45)</f>
        <v>showing</v>
      </c>
      <c r="E32" s="10">
        <f t="shared" si="3"/>
        <v>1.0033899999999996</v>
      </c>
      <c r="F32" s="15">
        <f t="shared" si="0"/>
        <v>1.0033899999999996</v>
      </c>
      <c r="G32" s="41">
        <f t="shared" si="1"/>
        <v>669.93745762711819</v>
      </c>
      <c r="H32" s="10" t="str">
        <f>IF(DataSorted!$Q45="","",DataSorted!Q45)</f>
        <v/>
      </c>
      <c r="I32" s="10" t="str">
        <f>IF(DataSorted!$Q45="","",DataSorted!R45)</f>
        <v/>
      </c>
      <c r="J32" s="10" t="str">
        <f>IF(DataSorted!$Q45="","",DataSorted!S45)</f>
        <v/>
      </c>
      <c r="K32" s="10" t="str">
        <f>IF(DataSorted!$Q45="","",DataSorted!T45)</f>
        <v/>
      </c>
      <c r="L32" s="10" t="str">
        <f t="shared" si="2"/>
        <v/>
      </c>
      <c r="M32" s="52" t="str">
        <f>IF(DataSorted!$F45="REAC",DataSorted!F45,(IF(DataSorted!$P45="REAC",DataSorted!P45,IF($R33=1,"Creact",""))))</f>
        <v/>
      </c>
      <c r="N32" s="52" t="str">
        <f>IF(DataSorted!$F45="REAC",DataSorted!G45,(IF(DataSorted!$P45="REAC",DataSorted!Q45,IF($R33=1,N33,""))))</f>
        <v/>
      </c>
      <c r="O32" s="52" t="str">
        <f>IF(DataSorted!$F45="REAC",DataSorted!H45,(IF(DataSorted!$P45="REAC",DataSorted!R45,IF(AND($R33=1,N33="yes"),O33-1.01794,IF(AND($R33=1,N33="No"),O33-1.18497,"")))))</f>
        <v/>
      </c>
      <c r="P32" s="52" t="str">
        <f>IF(DataSorted!$F45="REAC",DataSorted!I45,(IF(DataSorted!$P45="REAC",DataSorted!S45,IF($R33=1,P33,""))))</f>
        <v/>
      </c>
      <c r="Q32" s="47" t="str">
        <f t="shared" si="10"/>
        <v/>
      </c>
      <c r="R32" t="str">
        <f t="shared" si="11"/>
        <v/>
      </c>
      <c r="S32" s="18" t="str">
        <f t="shared" si="4"/>
        <v>yes</v>
      </c>
      <c r="T32" s="18" t="str">
        <f t="shared" si="5"/>
        <v/>
      </c>
      <c r="U32" s="18" t="str">
        <f t="shared" si="6"/>
        <v/>
      </c>
      <c r="V32" s="18" t="str">
        <f t="shared" si="7"/>
        <v/>
      </c>
      <c r="W32" s="18" t="str">
        <f t="shared" si="8"/>
        <v/>
      </c>
      <c r="X32" s="18" t="str">
        <f t="shared" si="9"/>
        <v/>
      </c>
      <c r="Y32" s="18"/>
    </row>
    <row r="33" spans="1:25" x14ac:dyDescent="0.35">
      <c r="A33">
        <f>IF(DataSorted!A46="","",DataSorted!A46)</f>
        <v>5</v>
      </c>
      <c r="B33" s="42" t="str">
        <f>IF(DataSorted!B46="","",DataSorted!B46)</f>
        <v>TaskstimOnset</v>
      </c>
      <c r="C33" s="42">
        <f>IF(DataSorted!C46="","",DataSorted!C46)</f>
        <v>19.858000000000001</v>
      </c>
      <c r="D33" s="43" t="str">
        <f>IF(DataSorted!D46="","",DataSorted!D46)</f>
        <v>showing</v>
      </c>
      <c r="E33" s="42">
        <f t="shared" si="3"/>
        <v>0</v>
      </c>
      <c r="F33" s="44">
        <f t="shared" si="0"/>
        <v>0</v>
      </c>
      <c r="G33" s="41">
        <f t="shared" si="1"/>
        <v>333.45254237288134</v>
      </c>
      <c r="H33" t="str">
        <f>IF(DataSorted!$Q46="","",DataSorted!Q46)</f>
        <v/>
      </c>
      <c r="I33" t="str">
        <f>IF(DataSorted!$Q46="","",DataSorted!R46)</f>
        <v/>
      </c>
      <c r="J33" t="str">
        <f>IF(DataSorted!$Q46="","",DataSorted!S46)</f>
        <v/>
      </c>
      <c r="K33" t="str">
        <f>IF(DataSorted!$Q46="","",DataSorted!T46)</f>
        <v/>
      </c>
      <c r="L33" s="2" t="str">
        <f t="shared" si="2"/>
        <v/>
      </c>
      <c r="M33" s="51" t="str">
        <f>IF(DataSorted!$F46="REAC",DataSorted!F46,(IF(DataSorted!$P46="REAC",DataSorted!P46,IF($R34=1,"Creact",""))))</f>
        <v/>
      </c>
      <c r="N33" s="51" t="str">
        <f>IF(DataSorted!$F46="REAC",DataSorted!G46,(IF(DataSorted!$P46="REAC",DataSorted!Q46,IF($R34=1,N34,""))))</f>
        <v/>
      </c>
      <c r="O33" s="51" t="str">
        <f>IF(DataSorted!$F46="REAC",DataSorted!H46,(IF(DataSorted!$P46="REAC",DataSorted!R46,IF(AND($R34=1,N34="yes"),O34-1.01794,IF(AND($R34=1,N34="No"),O34-1.18497,"")))))</f>
        <v/>
      </c>
      <c r="P33" s="51" t="str">
        <f>IF(DataSorted!$F46="REAC",DataSorted!I46,(IF(DataSorted!$P46="REAC",DataSorted!S46,IF($R34=1,P34,""))))</f>
        <v/>
      </c>
      <c r="Q33" s="47" t="str">
        <f t="shared" si="10"/>
        <v/>
      </c>
      <c r="R33" t="str">
        <f t="shared" si="11"/>
        <v/>
      </c>
      <c r="S33" s="1" t="str">
        <f t="shared" si="4"/>
        <v>yes</v>
      </c>
      <c r="T33" s="1" t="str">
        <f t="shared" si="5"/>
        <v/>
      </c>
      <c r="U33" s="1" t="str">
        <f t="shared" si="6"/>
        <v/>
      </c>
      <c r="V33" s="1" t="str">
        <f t="shared" si="7"/>
        <v/>
      </c>
      <c r="W33" s="1" t="str">
        <f t="shared" si="8"/>
        <v/>
      </c>
      <c r="X33" s="1" t="str">
        <f t="shared" si="9"/>
        <v/>
      </c>
      <c r="Y33" s="1"/>
    </row>
    <row r="34" spans="1:25" x14ac:dyDescent="0.35">
      <c r="A34" s="10">
        <f>IF(DataSorted!A47="","",DataSorted!A47)</f>
        <v>5</v>
      </c>
      <c r="B34" s="10" t="str">
        <f>IF(DataSorted!B47="","",DataSorted!B47)</f>
        <v>TaskstimOnset</v>
      </c>
      <c r="C34" s="10">
        <f>IF(DataSorted!C47="","",DataSorted!C47)</f>
        <v>19.858000000000001</v>
      </c>
      <c r="D34" s="10" t="str">
        <f>IF(DataSorted!D47="","",DataSorted!D47)</f>
        <v>showing</v>
      </c>
      <c r="E34" s="10">
        <f t="shared" si="3"/>
        <v>0</v>
      </c>
      <c r="F34" s="15">
        <f t="shared" si="0"/>
        <v>-1.003429999999998</v>
      </c>
      <c r="G34" s="41">
        <f t="shared" si="1"/>
        <v>333.45254237288134</v>
      </c>
      <c r="H34" s="10" t="str">
        <f>IF(DataSorted!$Q47="","",DataSorted!Q47)</f>
        <v/>
      </c>
      <c r="I34" s="10" t="str">
        <f>IF(DataSorted!$Q47="","",DataSorted!R47)</f>
        <v/>
      </c>
      <c r="J34" s="10" t="str">
        <f>IF(DataSorted!$Q47="","",DataSorted!S47)</f>
        <v/>
      </c>
      <c r="K34" s="10" t="str">
        <f>IF(DataSorted!$Q47="","",DataSorted!T47)</f>
        <v/>
      </c>
      <c r="L34" s="10" t="str">
        <f t="shared" si="2"/>
        <v/>
      </c>
      <c r="M34" s="52" t="str">
        <f>IF(DataSorted!$F47="REAC",DataSorted!F47,(IF(DataSorted!$P47="REAC",DataSorted!P47,IF($R35=1,"Creact",""))))</f>
        <v/>
      </c>
      <c r="N34" s="52" t="str">
        <f>IF(DataSorted!$F47="REAC",DataSorted!G47,(IF(DataSorted!$P47="REAC",DataSorted!Q47,IF($R35=1,N35,""))))</f>
        <v/>
      </c>
      <c r="O34" s="52" t="str">
        <f>IF(DataSorted!$F47="REAC",DataSorted!H47,(IF(DataSorted!$P47="REAC",DataSorted!R47,IF(AND($R35=1,N35="yes"),O35-1.01794,IF(AND($R35=1,N35="No"),O35-1.18497,"")))))</f>
        <v/>
      </c>
      <c r="P34" s="52" t="str">
        <f>IF(DataSorted!$F47="REAC",DataSorted!I47,(IF(DataSorted!$P47="REAC",DataSorted!S47,IF($R35=1,P35,""))))</f>
        <v/>
      </c>
      <c r="Q34" s="47" t="str">
        <f t="shared" si="10"/>
        <v/>
      </c>
      <c r="R34" t="str">
        <f t="shared" si="11"/>
        <v/>
      </c>
      <c r="S34" s="18" t="str">
        <f t="shared" si="4"/>
        <v>yes</v>
      </c>
      <c r="T34" s="18" t="str">
        <f t="shared" si="5"/>
        <v/>
      </c>
      <c r="U34" s="18" t="str">
        <f t="shared" si="6"/>
        <v/>
      </c>
      <c r="V34" s="18" t="str">
        <f t="shared" si="7"/>
        <v/>
      </c>
      <c r="W34" s="18" t="str">
        <f t="shared" si="8"/>
        <v/>
      </c>
      <c r="X34" s="18" t="str">
        <f t="shared" si="9"/>
        <v/>
      </c>
      <c r="Y34" s="18"/>
    </row>
    <row r="35" spans="1:25" x14ac:dyDescent="0.35">
      <c r="A35">
        <f>IF(DataSorted!A48="","",DataSorted!A48)</f>
        <v>5</v>
      </c>
      <c r="B35" s="48" t="str">
        <f>IF(DataSorted!B48="","",DataSorted!B48)</f>
        <v>Got Task A1 at</v>
      </c>
      <c r="C35" s="48">
        <f>IF(DataSorted!C48="","",DataSorted!C48)</f>
        <v>20.861429999999999</v>
      </c>
      <c r="D35" s="50" t="str">
        <f>IF(DataSorted!D48="","",DataSorted!D48)</f>
        <v>showing</v>
      </c>
      <c r="E35" s="48">
        <f t="shared" si="3"/>
        <v>1.003429999999998</v>
      </c>
      <c r="F35" s="49">
        <f t="shared" si="0"/>
        <v>1.003429999999998</v>
      </c>
      <c r="G35" s="41">
        <f t="shared" si="1"/>
        <v>669.97745762711668</v>
      </c>
      <c r="H35" t="str">
        <f>IF(DataSorted!$Q48="","",DataSorted!Q48)</f>
        <v/>
      </c>
      <c r="I35" t="str">
        <f>IF(DataSorted!$Q48="","",DataSorted!R48)</f>
        <v/>
      </c>
      <c r="J35" t="str">
        <f>IF(DataSorted!$Q48="","",DataSorted!S48)</f>
        <v/>
      </c>
      <c r="K35" t="str">
        <f>IF(DataSorted!$Q48="","",DataSorted!T48)</f>
        <v/>
      </c>
      <c r="L35" s="2" t="str">
        <f t="shared" si="2"/>
        <v/>
      </c>
      <c r="M35" s="51" t="str">
        <f>IF(DataSorted!$F48="REAC",DataSorted!F48,(IF(DataSorted!$P48="REAC",DataSorted!P48,IF($R36=1,"Creact",""))))</f>
        <v/>
      </c>
      <c r="N35" s="51" t="str">
        <f>IF(DataSorted!$F48="REAC",DataSorted!G48,(IF(DataSorted!$P48="REAC",DataSorted!Q48,IF($R36=1,N36,""))))</f>
        <v/>
      </c>
      <c r="O35" s="51" t="str">
        <f>IF(DataSorted!$F48="REAC",DataSorted!H48,(IF(DataSorted!$P48="REAC",DataSorted!R48,IF(AND($R36=1,N36="yes"),O36-1.01794,IF(AND($R36=1,N36="No"),O36-1.18497,"")))))</f>
        <v/>
      </c>
      <c r="P35" s="51" t="str">
        <f>IF(DataSorted!$F48="REAC",DataSorted!I48,(IF(DataSorted!$P48="REAC",DataSorted!S48,IF($R36=1,P36,""))))</f>
        <v/>
      </c>
      <c r="Q35" s="47" t="str">
        <f t="shared" si="10"/>
        <v/>
      </c>
      <c r="R35" t="str">
        <f t="shared" si="11"/>
        <v/>
      </c>
      <c r="S35" s="1" t="str">
        <f t="shared" si="4"/>
        <v>yes</v>
      </c>
      <c r="T35" s="1" t="str">
        <f t="shared" si="5"/>
        <v/>
      </c>
      <c r="U35" s="1" t="str">
        <f t="shared" si="6"/>
        <v/>
      </c>
      <c r="V35" s="1" t="str">
        <f t="shared" si="7"/>
        <v/>
      </c>
      <c r="W35" s="1" t="str">
        <f t="shared" si="8"/>
        <v/>
      </c>
      <c r="X35" s="1" t="str">
        <f t="shared" si="9"/>
        <v/>
      </c>
      <c r="Y35" s="1"/>
    </row>
    <row r="36" spans="1:25" x14ac:dyDescent="0.35">
      <c r="A36" s="10">
        <f>IF(DataSorted!A49="","",DataSorted!A49)</f>
        <v>5</v>
      </c>
      <c r="B36" s="10" t="str">
        <f>IF(DataSorted!B49="","",DataSorted!B49)</f>
        <v>TaskstimOffset</v>
      </c>
      <c r="C36" s="10">
        <f>IF(DataSorted!C49="","",DataSorted!C49)</f>
        <v>20.861429999999999</v>
      </c>
      <c r="D36" s="10" t="str">
        <f>IF(DataSorted!D49="","",DataSorted!D49)</f>
        <v>showing</v>
      </c>
      <c r="E36" s="10">
        <f t="shared" si="3"/>
        <v>0</v>
      </c>
      <c r="F36" s="15">
        <f t="shared" si="0"/>
        <v>0</v>
      </c>
      <c r="G36" s="41">
        <f t="shared" si="1"/>
        <v>333.45254237288134</v>
      </c>
      <c r="H36" s="10" t="str">
        <f>IF(DataSorted!$Q49="","",DataSorted!Q49)</f>
        <v/>
      </c>
      <c r="I36" s="10" t="str">
        <f>IF(DataSorted!$Q49="","",DataSorted!R49)</f>
        <v/>
      </c>
      <c r="J36" s="10" t="str">
        <f>IF(DataSorted!$Q49="","",DataSorted!S49)</f>
        <v/>
      </c>
      <c r="K36" s="10" t="str">
        <f>IF(DataSorted!$Q49="","",DataSorted!T49)</f>
        <v/>
      </c>
      <c r="L36" s="10" t="str">
        <f t="shared" si="2"/>
        <v/>
      </c>
      <c r="M36" s="52" t="str">
        <f>IF(DataSorted!$F49="REAC",DataSorted!F49,(IF(DataSorted!$P49="REAC",DataSorted!P49,IF($R37=1,"Creact",""))))</f>
        <v/>
      </c>
      <c r="N36" s="52" t="str">
        <f>IF(DataSorted!$F49="REAC",DataSorted!G49,(IF(DataSorted!$P49="REAC",DataSorted!Q49,IF($R37=1,N37,""))))</f>
        <v/>
      </c>
      <c r="O36" s="52" t="str">
        <f>IF(DataSorted!$F49="REAC",DataSorted!H49,(IF(DataSorted!$P49="REAC",DataSorted!R49,IF(AND($R37=1,N37="yes"),O37-1.01794,IF(AND($R37=1,N37="No"),O37-1.18497,"")))))</f>
        <v/>
      </c>
      <c r="P36" s="52" t="str">
        <f>IF(DataSorted!$F49="REAC",DataSorted!I49,(IF(DataSorted!$P49="REAC",DataSorted!S49,IF($R37=1,P37,""))))</f>
        <v/>
      </c>
      <c r="Q36" s="47" t="str">
        <f t="shared" si="10"/>
        <v/>
      </c>
      <c r="R36" t="str">
        <f t="shared" si="11"/>
        <v/>
      </c>
      <c r="S36" s="18" t="str">
        <f t="shared" si="4"/>
        <v>yes</v>
      </c>
      <c r="T36" s="18" t="str">
        <f t="shared" si="5"/>
        <v/>
      </c>
      <c r="U36" s="18" t="str">
        <f t="shared" si="6"/>
        <v/>
      </c>
      <c r="V36" s="18" t="str">
        <f t="shared" si="7"/>
        <v/>
      </c>
      <c r="W36" s="18" t="str">
        <f t="shared" si="8"/>
        <v/>
      </c>
      <c r="X36" s="18" t="str">
        <f t="shared" si="9"/>
        <v/>
      </c>
      <c r="Y36" s="18"/>
    </row>
    <row r="37" spans="1:25" x14ac:dyDescent="0.35">
      <c r="A37">
        <f>IF(DataSorted!A50="","",DataSorted!A50)</f>
        <v>5</v>
      </c>
      <c r="B37" s="48" t="str">
        <f>IF(DataSorted!B50="","",DataSorted!B50)</f>
        <v>TaskstimOffset</v>
      </c>
      <c r="C37" s="48">
        <f>IF(DataSorted!C50="","",DataSorted!C50)</f>
        <v>20.861429999999999</v>
      </c>
      <c r="D37" s="50" t="str">
        <f>IF(DataSorted!D50="","",DataSorted!D50)</f>
        <v>showing</v>
      </c>
      <c r="E37" s="48">
        <f t="shared" si="3"/>
        <v>0</v>
      </c>
      <c r="F37" s="49">
        <f t="shared" si="0"/>
        <v>-1.0095000000000027</v>
      </c>
      <c r="G37" s="41">
        <f t="shared" si="1"/>
        <v>333.45254237288134</v>
      </c>
      <c r="H37" t="str">
        <f>IF(DataSorted!$Q50="","",DataSorted!Q50)</f>
        <v>EMOS</v>
      </c>
      <c r="I37" t="str">
        <f>IF(DataSorted!$Q50="","",DataSorted!R50)</f>
        <v>MatStim</v>
      </c>
      <c r="J37">
        <f>IF(DataSorted!$Q50="","",DataSorted!S50)</f>
        <v>21.40108</v>
      </c>
      <c r="K37" t="str">
        <f>IF(DataSorted!$Q50="","",DataSorted!T50)</f>
        <v>BlTransp03 (UnityEngine.Material)</v>
      </c>
      <c r="L37" s="2">
        <f t="shared" si="2"/>
        <v>-0.53965000000000174</v>
      </c>
      <c r="M37" s="51" t="str">
        <f>IF(DataSorted!$F50="REAC",DataSorted!F50,(IF(DataSorted!$P50="REAC",DataSorted!P50,IF($R38=1,"Creact",""))))</f>
        <v/>
      </c>
      <c r="N37" s="51" t="str">
        <f>IF(DataSorted!$F50="REAC",DataSorted!G50,(IF(DataSorted!$P50="REAC",DataSorted!Q50,IF($R38=1,N38,""))))</f>
        <v/>
      </c>
      <c r="O37" s="51" t="str">
        <f>IF(DataSorted!$F50="REAC",DataSorted!H50,(IF(DataSorted!$P50="REAC",DataSorted!R50,IF(AND($R38=1,N38="yes"),O38-1.01794,IF(AND($R38=1,N38="No"),O38-1.18497,"")))))</f>
        <v/>
      </c>
      <c r="P37" s="51" t="str">
        <f>IF(DataSorted!$F50="REAC",DataSorted!I50,(IF(DataSorted!$P50="REAC",DataSorted!S50,IF($R38=1,P38,""))))</f>
        <v/>
      </c>
      <c r="Q37" s="47" t="str">
        <f t="shared" si="10"/>
        <v/>
      </c>
      <c r="R37" t="str">
        <f t="shared" si="11"/>
        <v/>
      </c>
      <c r="S37" s="1" t="str">
        <f t="shared" si="4"/>
        <v>yes</v>
      </c>
      <c r="T37" s="1" t="str">
        <f t="shared" si="5"/>
        <v/>
      </c>
      <c r="U37" s="1" t="str">
        <f t="shared" si="6"/>
        <v/>
      </c>
      <c r="V37" s="1" t="str">
        <f t="shared" si="7"/>
        <v/>
      </c>
      <c r="W37" s="1" t="str">
        <f t="shared" si="8"/>
        <v/>
      </c>
      <c r="X37" s="1" t="str">
        <f t="shared" si="9"/>
        <v/>
      </c>
      <c r="Y37" s="1"/>
    </row>
    <row r="38" spans="1:25" x14ac:dyDescent="0.35">
      <c r="A38" s="10">
        <f>IF(DataSorted!A51="","",DataSorted!A51)</f>
        <v>6</v>
      </c>
      <c r="B38" s="10" t="str">
        <f>IF(DataSorted!B51="","",DataSorted!B51)</f>
        <v xml:space="preserve">Got Task 0 at </v>
      </c>
      <c r="C38" s="10">
        <f>IF(DataSorted!C51="","",DataSorted!C51)</f>
        <v>21.870930000000001</v>
      </c>
      <c r="D38" s="10" t="str">
        <f>IF(DataSorted!D51="","",DataSorted!D51)</f>
        <v>showing</v>
      </c>
      <c r="E38" s="10">
        <f t="shared" si="3"/>
        <v>1.0095000000000027</v>
      </c>
      <c r="F38" s="15">
        <f t="shared" si="0"/>
        <v>1.0095000000000027</v>
      </c>
      <c r="G38" s="41">
        <f t="shared" si="1"/>
        <v>676.04745762712139</v>
      </c>
      <c r="H38" s="10" t="str">
        <f>IF(DataSorted!$Q51="","",DataSorted!Q51)</f>
        <v/>
      </c>
      <c r="I38" s="10" t="str">
        <f>IF(DataSorted!$Q51="","",DataSorted!R51)</f>
        <v/>
      </c>
      <c r="J38" s="10" t="str">
        <f>IF(DataSorted!$Q51="","",DataSorted!S51)</f>
        <v/>
      </c>
      <c r="K38" s="10" t="str">
        <f>IF(DataSorted!$Q51="","",DataSorted!T51)</f>
        <v/>
      </c>
      <c r="L38" s="10" t="str">
        <f t="shared" si="2"/>
        <v/>
      </c>
      <c r="M38" s="52" t="str">
        <f>IF(DataSorted!$F51="REAC",DataSorted!F51,(IF(DataSorted!$P51="REAC",DataSorted!P51,IF($R39=1,"Creact",""))))</f>
        <v/>
      </c>
      <c r="N38" s="52" t="str">
        <f>IF(DataSorted!$F51="REAC",DataSorted!G51,(IF(DataSorted!$P51="REAC",DataSorted!Q51,IF($R39=1,N39,""))))</f>
        <v/>
      </c>
      <c r="O38" s="52" t="str">
        <f>IF(DataSorted!$F51="REAC",DataSorted!H51,(IF(DataSorted!$P51="REAC",DataSorted!R51,IF(AND($R39=1,N39="yes"),O39-1.01794,IF(AND($R39=1,N39="No"),O39-1.18497,"")))))</f>
        <v/>
      </c>
      <c r="P38" s="52" t="str">
        <f>IF(DataSorted!$F51="REAC",DataSorted!I51,(IF(DataSorted!$P51="REAC",DataSorted!S51,IF($R39=1,P39,""))))</f>
        <v/>
      </c>
      <c r="Q38" s="47" t="str">
        <f t="shared" si="10"/>
        <v/>
      </c>
      <c r="R38" t="str">
        <f t="shared" si="11"/>
        <v/>
      </c>
      <c r="S38" s="18" t="str">
        <f t="shared" si="4"/>
        <v>yes</v>
      </c>
      <c r="T38" s="18" t="str">
        <f t="shared" si="5"/>
        <v/>
      </c>
      <c r="U38" s="18" t="str">
        <f t="shared" si="6"/>
        <v/>
      </c>
      <c r="V38" s="18" t="str">
        <f t="shared" si="7"/>
        <v/>
      </c>
      <c r="W38" s="18" t="str">
        <f t="shared" si="8"/>
        <v/>
      </c>
      <c r="X38" s="18" t="str">
        <f t="shared" si="9"/>
        <v/>
      </c>
      <c r="Y38" s="18"/>
    </row>
    <row r="39" spans="1:25" x14ac:dyDescent="0.35">
      <c r="A39">
        <f>IF(DataSorted!A52="","",DataSorted!A52)</f>
        <v>6</v>
      </c>
      <c r="B39" s="48" t="str">
        <f>IF(DataSorted!B52="","",DataSorted!B52)</f>
        <v>TaskstimOnset</v>
      </c>
      <c r="C39" s="48">
        <f>IF(DataSorted!C52="","",DataSorted!C52)</f>
        <v>21.870930000000001</v>
      </c>
      <c r="D39" s="50" t="str">
        <f>IF(DataSorted!D52="","",DataSorted!D52)</f>
        <v>showing</v>
      </c>
      <c r="E39" s="48">
        <f t="shared" si="3"/>
        <v>0</v>
      </c>
      <c r="F39" s="49">
        <f t="shared" si="0"/>
        <v>0</v>
      </c>
      <c r="G39" s="41">
        <f t="shared" si="1"/>
        <v>333.45254237288134</v>
      </c>
      <c r="H39" t="str">
        <f>IF(DataSorted!$Q52="","",DataSorted!Q52)</f>
        <v/>
      </c>
      <c r="I39" t="str">
        <f>IF(DataSorted!$Q52="","",DataSorted!R52)</f>
        <v/>
      </c>
      <c r="J39" t="str">
        <f>IF(DataSorted!$Q52="","",DataSorted!S52)</f>
        <v/>
      </c>
      <c r="K39" t="str">
        <f>IF(DataSorted!$Q52="","",DataSorted!T52)</f>
        <v/>
      </c>
      <c r="L39" s="2" t="str">
        <f t="shared" si="2"/>
        <v/>
      </c>
      <c r="M39" s="51" t="str">
        <f>IF(DataSorted!$F52="REAC",DataSorted!F52,(IF(DataSorted!$P52="REAC",DataSorted!P52,IF($R40=1,"Creact",""))))</f>
        <v/>
      </c>
      <c r="N39" s="51" t="str">
        <f>IF(DataSorted!$F52="REAC",DataSorted!G52,(IF(DataSorted!$P52="REAC",DataSorted!Q52,IF($R40=1,N40,""))))</f>
        <v/>
      </c>
      <c r="O39" s="51" t="str">
        <f>IF(DataSorted!$F52="REAC",DataSorted!H52,(IF(DataSorted!$P52="REAC",DataSorted!R52,IF(AND($R40=1,N40="yes"),O40-1.01794,IF(AND($R40=1,N40="No"),O40-1.18497,"")))))</f>
        <v/>
      </c>
      <c r="P39" s="51" t="str">
        <f>IF(DataSorted!$F52="REAC",DataSorted!I52,(IF(DataSorted!$P52="REAC",DataSorted!S52,IF($R40=1,P40,""))))</f>
        <v/>
      </c>
      <c r="Q39" s="47" t="str">
        <f t="shared" si="10"/>
        <v/>
      </c>
      <c r="R39" t="str">
        <f t="shared" si="11"/>
        <v/>
      </c>
      <c r="S39" s="1" t="str">
        <f t="shared" si="4"/>
        <v>yes</v>
      </c>
      <c r="T39" s="1" t="str">
        <f t="shared" si="5"/>
        <v/>
      </c>
      <c r="U39" s="1" t="str">
        <f t="shared" ref="U39:U67" si="12">IF(S39="","",(IF(AND(N39="No",S39="No"),1,"")))</f>
        <v/>
      </c>
      <c r="V39" s="1" t="str">
        <f t="shared" si="7"/>
        <v/>
      </c>
      <c r="W39" s="1" t="str">
        <f t="shared" si="8"/>
        <v/>
      </c>
      <c r="X39" s="1" t="str">
        <f t="shared" si="9"/>
        <v/>
      </c>
      <c r="Y39" s="1"/>
    </row>
    <row r="40" spans="1:25" x14ac:dyDescent="0.35">
      <c r="A40" s="10">
        <f>IF(DataSorted!A53="","",DataSorted!A53)</f>
        <v>6</v>
      </c>
      <c r="B40" s="10" t="str">
        <f>IF(DataSorted!B53="","",DataSorted!B53)</f>
        <v>TaskstimOnset</v>
      </c>
      <c r="C40" s="10">
        <f>IF(DataSorted!C53="","",DataSorted!C53)</f>
        <v>21.870930000000001</v>
      </c>
      <c r="D40" s="10" t="str">
        <f>IF(DataSorted!D53="","",DataSorted!D53)</f>
        <v>showing</v>
      </c>
      <c r="E40" s="10">
        <f t="shared" si="3"/>
        <v>0</v>
      </c>
      <c r="F40" s="15">
        <f t="shared" si="0"/>
        <v>-1.0003199999999985</v>
      </c>
      <c r="G40" s="41">
        <f t="shared" si="1"/>
        <v>333.45254237288134</v>
      </c>
      <c r="H40" s="10" t="str">
        <f>IF(DataSorted!$Q53="","",DataSorted!Q53)</f>
        <v/>
      </c>
      <c r="I40" s="10" t="str">
        <f>IF(DataSorted!$Q53="","",DataSorted!R53)</f>
        <v/>
      </c>
      <c r="J40" s="10" t="str">
        <f>IF(DataSorted!$Q53="","",DataSorted!S53)</f>
        <v/>
      </c>
      <c r="K40" s="10" t="str">
        <f>IF(DataSorted!$Q53="","",DataSorted!T53)</f>
        <v/>
      </c>
      <c r="L40" s="10" t="str">
        <f t="shared" si="2"/>
        <v/>
      </c>
      <c r="M40" s="52" t="str">
        <f>IF(DataSorted!$F53="REAC",DataSorted!F53,(IF(DataSorted!$P53="REAC",DataSorted!P53,IF($R41=1,"Creact",""))))</f>
        <v/>
      </c>
      <c r="N40" s="52" t="str">
        <f>IF(DataSorted!$F53="REAC",DataSorted!G53,(IF(DataSorted!$P53="REAC",DataSorted!Q53,IF($R41=1,N41,""))))</f>
        <v/>
      </c>
      <c r="O40" s="52" t="str">
        <f>IF(DataSorted!$F53="REAC",DataSorted!H53,(IF(DataSorted!$P53="REAC",DataSorted!R53,IF(AND($R41=1,N41="yes"),O41-1.01794,IF(AND($R41=1,N41="No"),O41-1.18497,"")))))</f>
        <v/>
      </c>
      <c r="P40" s="52" t="str">
        <f>IF(DataSorted!$F53="REAC",DataSorted!I53,(IF(DataSorted!$P53="REAC",DataSorted!S53,IF($R41=1,P41,""))))</f>
        <v/>
      </c>
      <c r="Q40" s="47" t="str">
        <f t="shared" si="10"/>
        <v/>
      </c>
      <c r="R40" t="str">
        <f t="shared" si="11"/>
        <v/>
      </c>
      <c r="S40" s="18" t="str">
        <f t="shared" si="4"/>
        <v>yes</v>
      </c>
      <c r="T40" s="18" t="str">
        <f t="shared" si="5"/>
        <v/>
      </c>
      <c r="U40" s="18" t="str">
        <f t="shared" si="12"/>
        <v/>
      </c>
      <c r="V40" s="18" t="str">
        <f t="shared" si="7"/>
        <v/>
      </c>
      <c r="W40" s="18" t="str">
        <f t="shared" si="8"/>
        <v/>
      </c>
      <c r="X40" s="18" t="str">
        <f t="shared" si="9"/>
        <v/>
      </c>
      <c r="Y40" s="18"/>
    </row>
    <row r="41" spans="1:25" x14ac:dyDescent="0.35">
      <c r="A41">
        <f>IF(DataSorted!A54="","",DataSorted!A54)</f>
        <v>6</v>
      </c>
      <c r="B41" s="48" t="str">
        <f>IF(DataSorted!B54="","",DataSorted!B54)</f>
        <v>Got Task A1 at</v>
      </c>
      <c r="C41" s="48">
        <f>IF(DataSorted!C54="","",DataSorted!C54)</f>
        <v>22.87125</v>
      </c>
      <c r="D41" s="50" t="str">
        <f>IF(DataSorted!D54="","",DataSorted!D54)</f>
        <v>showing</v>
      </c>
      <c r="E41" s="48">
        <f t="shared" si="3"/>
        <v>1.0003199999999985</v>
      </c>
      <c r="F41" s="49">
        <f t="shared" si="0"/>
        <v>1.0003199999999985</v>
      </c>
      <c r="G41" s="41">
        <f t="shared" si="1"/>
        <v>666.86745762711723</v>
      </c>
      <c r="H41" t="str">
        <f>IF(DataSorted!$Q54="","",DataSorted!Q54)</f>
        <v/>
      </c>
      <c r="I41" t="str">
        <f>IF(DataSorted!$Q54="","",DataSorted!R54)</f>
        <v/>
      </c>
      <c r="J41" t="str">
        <f>IF(DataSorted!$Q54="","",DataSorted!S54)</f>
        <v/>
      </c>
      <c r="K41" t="str">
        <f>IF(DataSorted!$Q54="","",DataSorted!T54)</f>
        <v/>
      </c>
      <c r="L41" s="2" t="str">
        <f t="shared" si="2"/>
        <v/>
      </c>
      <c r="M41" s="51" t="str">
        <f>IF(DataSorted!$F54="REAC",DataSorted!F54,(IF(DataSorted!$P54="REAC",DataSorted!P54,IF($R42=1,"Creact",""))))</f>
        <v/>
      </c>
      <c r="N41" s="51" t="str">
        <f>IF(DataSorted!$F54="REAC",DataSorted!G54,(IF(DataSorted!$P54="REAC",DataSorted!Q54,IF($R42=1,N42,""))))</f>
        <v/>
      </c>
      <c r="O41" s="51" t="str">
        <f>IF(DataSorted!$F54="REAC",DataSorted!H54,(IF(DataSorted!$P54="REAC",DataSorted!R54,IF(AND($R42=1,N42="yes"),O42-1.01794,IF(AND($R42=1,N42="No"),O42-1.18497,"")))))</f>
        <v/>
      </c>
      <c r="P41" s="51" t="str">
        <f>IF(DataSorted!$F54="REAC",DataSorted!I54,(IF(DataSorted!$P54="REAC",DataSorted!S54,IF($R42=1,P42,""))))</f>
        <v/>
      </c>
      <c r="Q41" s="47" t="str">
        <f t="shared" si="10"/>
        <v/>
      </c>
      <c r="R41" t="str">
        <f t="shared" si="11"/>
        <v/>
      </c>
      <c r="S41" s="1" t="str">
        <f t="shared" si="4"/>
        <v>yes</v>
      </c>
      <c r="T41" s="1" t="str">
        <f t="shared" si="5"/>
        <v/>
      </c>
      <c r="U41" s="1" t="str">
        <f t="shared" si="12"/>
        <v/>
      </c>
      <c r="V41" s="1" t="str">
        <f t="shared" si="7"/>
        <v/>
      </c>
      <c r="W41" s="1" t="str">
        <f t="shared" si="8"/>
        <v/>
      </c>
      <c r="X41" s="1" t="str">
        <f t="shared" si="9"/>
        <v/>
      </c>
      <c r="Y41" s="1"/>
    </row>
    <row r="42" spans="1:25" x14ac:dyDescent="0.35">
      <c r="A42" s="10">
        <f>IF(DataSorted!A55="","",DataSorted!A55)</f>
        <v>6</v>
      </c>
      <c r="B42" s="10" t="str">
        <f>IF(DataSorted!B55="","",DataSorted!B55)</f>
        <v>TaskstimOffset</v>
      </c>
      <c r="C42" s="10">
        <f>IF(DataSorted!C55="","",DataSorted!C55)</f>
        <v>22.87125</v>
      </c>
      <c r="D42" s="10" t="str">
        <f>IF(DataSorted!D55="","",DataSorted!D55)</f>
        <v>showing</v>
      </c>
      <c r="E42" s="10">
        <f t="shared" si="3"/>
        <v>0</v>
      </c>
      <c r="F42" s="15">
        <f t="shared" si="0"/>
        <v>0</v>
      </c>
      <c r="G42" s="41">
        <f t="shared" si="1"/>
        <v>333.45254237288134</v>
      </c>
      <c r="H42" s="10" t="str">
        <f>IF(DataSorted!$Q55="","",DataSorted!Q55)</f>
        <v/>
      </c>
      <c r="I42" s="10" t="str">
        <f>IF(DataSorted!$Q55="","",DataSorted!R55)</f>
        <v/>
      </c>
      <c r="J42" s="10" t="str">
        <f>IF(DataSorted!$Q55="","",DataSorted!S55)</f>
        <v/>
      </c>
      <c r="K42" s="10" t="str">
        <f>IF(DataSorted!$Q55="","",DataSorted!T55)</f>
        <v/>
      </c>
      <c r="L42" s="10" t="str">
        <f t="shared" si="2"/>
        <v/>
      </c>
      <c r="M42" s="52" t="str">
        <f>IF(DataSorted!$F55="REAC",DataSorted!F55,(IF(DataSorted!$P55="REAC",DataSorted!P55,IF($R43=1,"Creact",""))))</f>
        <v/>
      </c>
      <c r="N42" s="52" t="str">
        <f>IF(DataSorted!$F55="REAC",DataSorted!G55,(IF(DataSorted!$P55="REAC",DataSorted!Q55,IF($R43=1,N43,""))))</f>
        <v/>
      </c>
      <c r="O42" s="52" t="str">
        <f>IF(DataSorted!$F55="REAC",DataSorted!H55,(IF(DataSorted!$P55="REAC",DataSorted!R55,IF(AND($R43=1,N43="yes"),O43-1.01794,IF(AND($R43=1,N43="No"),O43-1.18497,"")))))</f>
        <v/>
      </c>
      <c r="P42" s="52" t="str">
        <f>IF(DataSorted!$F55="REAC",DataSorted!I55,(IF(DataSorted!$P55="REAC",DataSorted!S55,IF($R43=1,P43,""))))</f>
        <v/>
      </c>
      <c r="Q42" s="47" t="str">
        <f t="shared" si="10"/>
        <v/>
      </c>
      <c r="R42" t="str">
        <f t="shared" si="11"/>
        <v/>
      </c>
      <c r="S42" s="18" t="str">
        <f t="shared" si="4"/>
        <v>yes</v>
      </c>
      <c r="T42" s="18" t="str">
        <f t="shared" si="5"/>
        <v/>
      </c>
      <c r="U42" s="18" t="str">
        <f t="shared" si="12"/>
        <v/>
      </c>
      <c r="V42" s="18" t="str">
        <f t="shared" si="7"/>
        <v/>
      </c>
      <c r="W42" s="18" t="str">
        <f t="shared" si="8"/>
        <v/>
      </c>
      <c r="X42" s="18" t="str">
        <f t="shared" si="9"/>
        <v/>
      </c>
      <c r="Y42" s="18"/>
    </row>
    <row r="43" spans="1:25" x14ac:dyDescent="0.35">
      <c r="A43">
        <f>IF(DataSorted!A56="","",DataSorted!A56)</f>
        <v>6</v>
      </c>
      <c r="B43" s="48" t="str">
        <f>IF(DataSorted!B56="","",DataSorted!B56)</f>
        <v>TaskstimOffset</v>
      </c>
      <c r="C43" s="48">
        <f>IF(DataSorted!C56="","",DataSorted!C56)</f>
        <v>22.87125</v>
      </c>
      <c r="D43" s="50" t="str">
        <f>IF(DataSorted!D56="","",DataSorted!D56)</f>
        <v>showing</v>
      </c>
      <c r="E43" s="48">
        <f t="shared" si="3"/>
        <v>0</v>
      </c>
      <c r="F43" s="49">
        <f t="shared" si="0"/>
        <v>-1.0100599999999993</v>
      </c>
      <c r="G43" s="41">
        <f t="shared" si="1"/>
        <v>333.45254237288134</v>
      </c>
      <c r="H43" t="str">
        <f>IF(DataSorted!$Q56="","",DataSorted!Q56)</f>
        <v/>
      </c>
      <c r="I43" t="str">
        <f>IF(DataSorted!$Q56="","",DataSorted!R56)</f>
        <v/>
      </c>
      <c r="J43" t="str">
        <f>IF(DataSorted!$Q56="","",DataSorted!S56)</f>
        <v/>
      </c>
      <c r="K43" t="str">
        <f>IF(DataSorted!$Q56="","",DataSorted!T56)</f>
        <v/>
      </c>
      <c r="L43" s="2" t="str">
        <f t="shared" si="2"/>
        <v/>
      </c>
      <c r="M43" s="51" t="str">
        <f>IF(DataSorted!$F56="REAC",DataSorted!F56,(IF(DataSorted!$P56="REAC",DataSorted!P56,IF($R44=1,"Creact",""))))</f>
        <v/>
      </c>
      <c r="N43" s="51" t="str">
        <f>IF(DataSorted!$F56="REAC",DataSorted!G56,(IF(DataSorted!$P56="REAC",DataSorted!Q56,IF($R44=1,N44,""))))</f>
        <v/>
      </c>
      <c r="O43" s="51" t="str">
        <f>IF(DataSorted!$F56="REAC",DataSorted!H56,(IF(DataSorted!$P56="REAC",DataSorted!R56,IF(AND($R44=1,N44="yes"),O44-1.01794,IF(AND($R44=1,N44="No"),O44-1.18497,"")))))</f>
        <v/>
      </c>
      <c r="P43" s="51" t="str">
        <f>IF(DataSorted!$F56="REAC",DataSorted!I56,(IF(DataSorted!$P56="REAC",DataSorted!S56,IF($R44=1,P44,""))))</f>
        <v/>
      </c>
      <c r="Q43" s="47" t="str">
        <f t="shared" si="10"/>
        <v/>
      </c>
      <c r="R43" t="str">
        <f t="shared" si="11"/>
        <v/>
      </c>
      <c r="S43" s="1" t="str">
        <f t="shared" si="4"/>
        <v>yes</v>
      </c>
      <c r="T43" s="1" t="str">
        <f t="shared" si="5"/>
        <v/>
      </c>
      <c r="U43" s="1" t="str">
        <f t="shared" si="12"/>
        <v/>
      </c>
      <c r="V43" s="1" t="str">
        <f t="shared" si="7"/>
        <v/>
      </c>
      <c r="W43" s="1" t="str">
        <f t="shared" si="8"/>
        <v/>
      </c>
      <c r="X43" s="1" t="str">
        <f t="shared" si="9"/>
        <v/>
      </c>
      <c r="Y43" s="1"/>
    </row>
    <row r="44" spans="1:25" x14ac:dyDescent="0.35">
      <c r="A44" s="10">
        <f>IF(DataSorted!A57="","",DataSorted!A57)</f>
        <v>7</v>
      </c>
      <c r="B44" s="10" t="str">
        <f>IF(DataSorted!B57="","",DataSorted!B57)</f>
        <v xml:space="preserve">Got Task 0 at </v>
      </c>
      <c r="C44" s="10">
        <f>IF(DataSorted!C57="","",DataSorted!C57)</f>
        <v>23.881309999999999</v>
      </c>
      <c r="D44" s="10" t="str">
        <f>IF(DataSorted!D57="","",DataSorted!D57)</f>
        <v>showing</v>
      </c>
      <c r="E44" s="10">
        <f t="shared" si="3"/>
        <v>1.0100599999999993</v>
      </c>
      <c r="F44" s="15">
        <f t="shared" si="0"/>
        <v>1.0100599999999993</v>
      </c>
      <c r="G44" s="41">
        <f t="shared" si="1"/>
        <v>676.60745762711792</v>
      </c>
      <c r="H44" s="10" t="str">
        <f>IF(DataSorted!$Q57="","",DataSorted!Q57)</f>
        <v/>
      </c>
      <c r="I44" s="10" t="str">
        <f>IF(DataSorted!$Q57="","",DataSorted!R57)</f>
        <v/>
      </c>
      <c r="J44" s="10" t="str">
        <f>IF(DataSorted!$Q57="","",DataSorted!S57)</f>
        <v/>
      </c>
      <c r="K44" s="10" t="str">
        <f>IF(DataSorted!$Q57="","",DataSorted!T57)</f>
        <v/>
      </c>
      <c r="L44" s="10" t="str">
        <f t="shared" si="2"/>
        <v/>
      </c>
      <c r="M44" s="52" t="str">
        <f>IF(DataSorted!$F57="REAC",DataSorted!F57,(IF(DataSorted!$P57="REAC",DataSorted!P57,IF($R45=1,"Creact",""))))</f>
        <v/>
      </c>
      <c r="N44" s="52" t="str">
        <f>IF(DataSorted!$F57="REAC",DataSorted!G57,(IF(DataSorted!$P57="REAC",DataSorted!Q57,IF($R45=1,N45,""))))</f>
        <v/>
      </c>
      <c r="O44" s="52" t="str">
        <f>IF(DataSorted!$F57="REAC",DataSorted!H57,(IF(DataSorted!$P57="REAC",DataSorted!R57,IF(AND($R45=1,N45="yes"),O45-1.01794,IF(AND($R45=1,N45="No"),O45-1.18497,"")))))</f>
        <v/>
      </c>
      <c r="P44" s="52" t="str">
        <f>IF(DataSorted!$F57="REAC",DataSorted!I57,(IF(DataSorted!$P57="REAC",DataSorted!S57,IF($R45=1,P45,""))))</f>
        <v/>
      </c>
      <c r="Q44" s="47" t="str">
        <f t="shared" si="10"/>
        <v/>
      </c>
      <c r="R44" t="str">
        <f t="shared" si="11"/>
        <v/>
      </c>
      <c r="S44" s="18" t="str">
        <f t="shared" si="4"/>
        <v>yes</v>
      </c>
      <c r="T44" s="18" t="str">
        <f t="shared" si="5"/>
        <v/>
      </c>
      <c r="U44" s="18" t="str">
        <f t="shared" si="12"/>
        <v/>
      </c>
      <c r="V44" s="18" t="str">
        <f t="shared" si="7"/>
        <v/>
      </c>
      <c r="W44" s="18" t="str">
        <f t="shared" si="8"/>
        <v/>
      </c>
      <c r="X44" s="18" t="str">
        <f t="shared" si="9"/>
        <v/>
      </c>
      <c r="Y44" s="18"/>
    </row>
    <row r="45" spans="1:25" x14ac:dyDescent="0.35">
      <c r="A45">
        <f>IF(DataSorted!A58="","",DataSorted!A58)</f>
        <v>7</v>
      </c>
      <c r="B45" s="48" t="str">
        <f>IF(DataSorted!B58="","",DataSorted!B58)</f>
        <v>TaskstimOnset</v>
      </c>
      <c r="C45" s="48">
        <f>IF(DataSorted!C58="","",DataSorted!C58)</f>
        <v>23.881309999999999</v>
      </c>
      <c r="D45" s="50" t="str">
        <f>IF(DataSorted!D58="","",DataSorted!D58)</f>
        <v>showing</v>
      </c>
      <c r="E45" s="48">
        <f t="shared" si="3"/>
        <v>0</v>
      </c>
      <c r="F45" s="49">
        <f t="shared" si="0"/>
        <v>0</v>
      </c>
      <c r="G45" s="41">
        <f t="shared" si="1"/>
        <v>333.45254237288134</v>
      </c>
      <c r="H45" t="str">
        <f>IF(DataSorted!$Q58="","",DataSorted!Q58)</f>
        <v/>
      </c>
      <c r="I45" t="str">
        <f>IF(DataSorted!$Q58="","",DataSorted!R58)</f>
        <v/>
      </c>
      <c r="J45" t="str">
        <f>IF(DataSorted!$Q58="","",DataSorted!S58)</f>
        <v/>
      </c>
      <c r="K45" t="str">
        <f>IF(DataSorted!$Q58="","",DataSorted!T58)</f>
        <v/>
      </c>
      <c r="L45" s="2" t="str">
        <f t="shared" si="2"/>
        <v/>
      </c>
      <c r="M45" s="51" t="str">
        <f>IF(DataSorted!$F58="REAC",DataSorted!F58,(IF(DataSorted!$P58="REAC",DataSorted!P58,IF($R46=1,"Creact",""))))</f>
        <v/>
      </c>
      <c r="N45" s="51" t="str">
        <f>IF(DataSorted!$F58="REAC",DataSorted!G58,(IF(DataSorted!$P58="REAC",DataSorted!Q58,IF($R46=1,N46,""))))</f>
        <v/>
      </c>
      <c r="O45" s="51" t="str">
        <f>IF(DataSorted!$F58="REAC",DataSorted!H58,(IF(DataSorted!$P58="REAC",DataSorted!R58,IF(AND($R46=1,N46="yes"),O46-1.01794,IF(AND($R46=1,N46="No"),O46-1.18497,"")))))</f>
        <v/>
      </c>
      <c r="P45" s="51" t="str">
        <f>IF(DataSorted!$F58="REAC",DataSorted!I58,(IF(DataSorted!$P58="REAC",DataSorted!S58,IF($R46=1,P46,""))))</f>
        <v/>
      </c>
      <c r="Q45" s="47" t="str">
        <f t="shared" si="10"/>
        <v/>
      </c>
      <c r="R45" t="str">
        <f t="shared" si="11"/>
        <v/>
      </c>
      <c r="S45" s="1" t="str">
        <f t="shared" si="4"/>
        <v>yes</v>
      </c>
      <c r="T45" s="1" t="str">
        <f t="shared" si="5"/>
        <v/>
      </c>
      <c r="U45" s="1" t="str">
        <f t="shared" si="12"/>
        <v/>
      </c>
      <c r="V45" s="1" t="str">
        <f t="shared" si="7"/>
        <v/>
      </c>
      <c r="W45" s="1" t="str">
        <f t="shared" si="8"/>
        <v/>
      </c>
      <c r="X45" s="1" t="str">
        <f t="shared" si="9"/>
        <v/>
      </c>
      <c r="Y45" s="1"/>
    </row>
    <row r="46" spans="1:25" x14ac:dyDescent="0.35">
      <c r="A46" s="10">
        <f>IF(DataSorted!A59="","",DataSorted!A59)</f>
        <v>7</v>
      </c>
      <c r="B46" s="10" t="str">
        <f>IF(DataSorted!B59="","",DataSorted!B59)</f>
        <v>TaskstimOnset</v>
      </c>
      <c r="C46" s="10">
        <f>IF(DataSorted!C59="","",DataSorted!C59)</f>
        <v>23.881309999999999</v>
      </c>
      <c r="D46" s="10" t="str">
        <f>IF(DataSorted!D59="","",DataSorted!D59)</f>
        <v>showing</v>
      </c>
      <c r="E46" s="10">
        <f t="shared" si="3"/>
        <v>0</v>
      </c>
      <c r="F46" s="15">
        <f t="shared" si="0"/>
        <v>-1.000980000000002</v>
      </c>
      <c r="G46" s="41">
        <f t="shared" si="1"/>
        <v>333.45254237288134</v>
      </c>
      <c r="H46" s="10" t="str">
        <f>IF(DataSorted!$Q59="","",DataSorted!Q59)</f>
        <v/>
      </c>
      <c r="I46" s="10" t="str">
        <f>IF(DataSorted!$Q59="","",DataSorted!R59)</f>
        <v/>
      </c>
      <c r="J46" s="10" t="str">
        <f>IF(DataSorted!$Q59="","",DataSorted!S59)</f>
        <v/>
      </c>
      <c r="K46" s="10" t="str">
        <f>IF(DataSorted!$Q59="","",DataSorted!T59)</f>
        <v/>
      </c>
      <c r="L46" s="10" t="str">
        <f t="shared" si="2"/>
        <v/>
      </c>
      <c r="M46" s="52" t="str">
        <f>IF(DataSorted!$F59="REAC",DataSorted!F59,(IF(DataSorted!$P59="REAC",DataSorted!P59,IF($R47=1,"Creact",""))))</f>
        <v/>
      </c>
      <c r="N46" s="52" t="str">
        <f>IF(DataSorted!$F59="REAC",DataSorted!G59,(IF(DataSorted!$P59="REAC",DataSorted!Q59,IF($R47=1,N47,""))))</f>
        <v/>
      </c>
      <c r="O46" s="52" t="str">
        <f>IF(DataSorted!$F59="REAC",DataSorted!H59,(IF(DataSorted!$P59="REAC",DataSorted!R59,IF(AND($R47=1,N47="yes"),O47-1.01794,IF(AND($R47=1,N47="No"),O47-1.18497,"")))))</f>
        <v/>
      </c>
      <c r="P46" s="52" t="str">
        <f>IF(DataSorted!$F59="REAC",DataSorted!I59,(IF(DataSorted!$P59="REAC",DataSorted!S59,IF($R47=1,P47,""))))</f>
        <v/>
      </c>
      <c r="Q46" s="47" t="str">
        <f t="shared" si="10"/>
        <v/>
      </c>
      <c r="R46" t="str">
        <f t="shared" si="11"/>
        <v/>
      </c>
      <c r="S46" s="18" t="str">
        <f t="shared" si="4"/>
        <v>yes</v>
      </c>
      <c r="T46" s="18" t="str">
        <f t="shared" si="5"/>
        <v/>
      </c>
      <c r="U46" s="18" t="str">
        <f t="shared" si="12"/>
        <v/>
      </c>
      <c r="V46" s="18" t="str">
        <f t="shared" si="7"/>
        <v/>
      </c>
      <c r="W46" s="18" t="str">
        <f t="shared" si="8"/>
        <v/>
      </c>
      <c r="X46" s="18" t="str">
        <f t="shared" si="9"/>
        <v/>
      </c>
      <c r="Y46" s="18"/>
    </row>
    <row r="47" spans="1:25" x14ac:dyDescent="0.35">
      <c r="A47">
        <f>IF(DataSorted!A60="","",DataSorted!A60)</f>
        <v>7</v>
      </c>
      <c r="B47" s="48" t="str">
        <f>IF(DataSorted!B60="","",DataSorted!B60)</f>
        <v>Got Task A1 at</v>
      </c>
      <c r="C47" s="48">
        <f>IF(DataSorted!C60="","",DataSorted!C60)</f>
        <v>24.882290000000001</v>
      </c>
      <c r="D47" s="50" t="str">
        <f>IF(DataSorted!D60="","",DataSorted!D60)</f>
        <v>showing</v>
      </c>
      <c r="E47" s="48">
        <f t="shared" si="3"/>
        <v>1.000980000000002</v>
      </c>
      <c r="F47" s="49">
        <f t="shared" si="0"/>
        <v>1.000980000000002</v>
      </c>
      <c r="G47" s="41">
        <f t="shared" si="1"/>
        <v>667.52745762712061</v>
      </c>
      <c r="H47" t="str">
        <f>IF(DataSorted!$Q60="","",DataSorted!Q60)</f>
        <v/>
      </c>
      <c r="I47" t="str">
        <f>IF(DataSorted!$Q60="","",DataSorted!R60)</f>
        <v/>
      </c>
      <c r="J47" t="str">
        <f>IF(DataSorted!$Q60="","",DataSorted!S60)</f>
        <v/>
      </c>
      <c r="K47" t="str">
        <f>IF(DataSorted!$Q60="","",DataSorted!T60)</f>
        <v/>
      </c>
      <c r="L47" s="2" t="str">
        <f t="shared" si="2"/>
        <v/>
      </c>
      <c r="M47" s="51" t="str">
        <f>IF(DataSorted!$F60="REAC",DataSorted!F60,(IF(DataSorted!$P60="REAC",DataSorted!P60,IF($R48=1,"Creact",""))))</f>
        <v/>
      </c>
      <c r="N47" s="51" t="str">
        <f>IF(DataSorted!$F60="REAC",DataSorted!G60,(IF(DataSorted!$P60="REAC",DataSorted!Q60,IF($R48=1,N48,""))))</f>
        <v/>
      </c>
      <c r="O47" s="51" t="str">
        <f>IF(DataSorted!$F60="REAC",DataSorted!H60,(IF(DataSorted!$P60="REAC",DataSorted!R60,IF(AND($R48=1,N48="yes"),O48-1.01794,IF(AND($R48=1,N48="No"),O48-1.18497,"")))))</f>
        <v/>
      </c>
      <c r="P47" s="51" t="str">
        <f>IF(DataSorted!$F60="REAC",DataSorted!I60,(IF(DataSorted!$P60="REAC",DataSorted!S60,IF($R48=1,P48,""))))</f>
        <v/>
      </c>
      <c r="Q47" s="47" t="str">
        <f t="shared" si="10"/>
        <v/>
      </c>
      <c r="R47" t="str">
        <f t="shared" si="11"/>
        <v/>
      </c>
      <c r="S47" s="1" t="str">
        <f t="shared" si="4"/>
        <v>yes</v>
      </c>
      <c r="T47" s="1" t="str">
        <f t="shared" si="5"/>
        <v/>
      </c>
      <c r="U47" s="1" t="str">
        <f t="shared" si="12"/>
        <v/>
      </c>
      <c r="V47" s="1" t="str">
        <f t="shared" si="7"/>
        <v/>
      </c>
      <c r="W47" s="1" t="str">
        <f t="shared" si="8"/>
        <v/>
      </c>
      <c r="X47" s="1" t="str">
        <f t="shared" si="9"/>
        <v/>
      </c>
      <c r="Y47" s="1"/>
    </row>
    <row r="48" spans="1:25" x14ac:dyDescent="0.35">
      <c r="A48" s="10">
        <f>IF(DataSorted!A61="","",DataSorted!A61)</f>
        <v>7</v>
      </c>
      <c r="B48" s="10" t="str">
        <f>IF(DataSorted!B61="","",DataSorted!B61)</f>
        <v>TaskstimOffset</v>
      </c>
      <c r="C48" s="10">
        <f>IF(DataSorted!C61="","",DataSorted!C61)</f>
        <v>24.882290000000001</v>
      </c>
      <c r="D48" s="10" t="str">
        <f>IF(DataSorted!D61="","",DataSorted!D61)</f>
        <v>showing</v>
      </c>
      <c r="E48" s="10">
        <f t="shared" si="3"/>
        <v>0</v>
      </c>
      <c r="F48" s="15">
        <f t="shared" si="0"/>
        <v>0</v>
      </c>
      <c r="G48" s="41">
        <f t="shared" si="1"/>
        <v>333.45254237288134</v>
      </c>
      <c r="H48" s="10" t="str">
        <f>IF(DataSorted!$Q61="","",DataSorted!Q61)</f>
        <v/>
      </c>
      <c r="I48" s="10" t="str">
        <f>IF(DataSorted!$Q61="","",DataSorted!R61)</f>
        <v/>
      </c>
      <c r="J48" s="10" t="str">
        <f>IF(DataSorted!$Q61="","",DataSorted!S61)</f>
        <v/>
      </c>
      <c r="K48" s="10" t="str">
        <f>IF(DataSorted!$Q61="","",DataSorted!T61)</f>
        <v/>
      </c>
      <c r="L48" s="10" t="str">
        <f t="shared" si="2"/>
        <v/>
      </c>
      <c r="M48" s="52" t="str">
        <f>IF(DataSorted!$F61="REAC",DataSorted!F61,(IF(DataSorted!$P61="REAC",DataSorted!P61,IF($R49=1,"Creact",""))))</f>
        <v/>
      </c>
      <c r="N48" s="52" t="str">
        <f>IF(DataSorted!$F61="REAC",DataSorted!G61,(IF(DataSorted!$P61="REAC",DataSorted!Q61,IF($R49=1,N49,""))))</f>
        <v/>
      </c>
      <c r="O48" s="52" t="str">
        <f>IF(DataSorted!$F61="REAC",DataSorted!H61,(IF(DataSorted!$P61="REAC",DataSorted!R61,IF(AND($R49=1,N49="yes"),O49-1.01794,IF(AND($R49=1,N49="No"),O49-1.18497,"")))))</f>
        <v/>
      </c>
      <c r="P48" s="52" t="str">
        <f>IF(DataSorted!$F61="REAC",DataSorted!I61,(IF(DataSorted!$P61="REAC",DataSorted!S61,IF($R49=1,P49,""))))</f>
        <v/>
      </c>
      <c r="Q48" s="47" t="str">
        <f t="shared" si="10"/>
        <v/>
      </c>
      <c r="R48" t="str">
        <f t="shared" si="11"/>
        <v/>
      </c>
      <c r="S48" s="18" t="str">
        <f t="shared" si="4"/>
        <v>yes</v>
      </c>
      <c r="T48" s="18" t="str">
        <f t="shared" si="5"/>
        <v/>
      </c>
      <c r="U48" s="18" t="str">
        <f t="shared" si="12"/>
        <v/>
      </c>
      <c r="V48" s="18" t="str">
        <f t="shared" si="7"/>
        <v/>
      </c>
      <c r="W48" s="18" t="str">
        <f t="shared" si="8"/>
        <v/>
      </c>
      <c r="X48" s="18" t="str">
        <f t="shared" si="9"/>
        <v/>
      </c>
      <c r="Y48" s="18"/>
    </row>
    <row r="49" spans="1:25" x14ac:dyDescent="0.35">
      <c r="A49">
        <f>IF(DataSorted!A62="","",DataSorted!A62)</f>
        <v>7</v>
      </c>
      <c r="B49" s="48" t="str">
        <f>IF(DataSorted!B62="","",DataSorted!B62)</f>
        <v>TaskstimOffset</v>
      </c>
      <c r="C49" s="48">
        <f>IF(DataSorted!C62="","",DataSorted!C62)</f>
        <v>24.882290000000001</v>
      </c>
      <c r="D49" s="50" t="str">
        <f>IF(DataSorted!D62="","",DataSorted!D62)</f>
        <v>showing</v>
      </c>
      <c r="E49" s="48">
        <f t="shared" si="3"/>
        <v>0</v>
      </c>
      <c r="F49" s="49">
        <f t="shared" si="0"/>
        <v>-1.0125899999999994</v>
      </c>
      <c r="G49" s="41">
        <f t="shared" si="1"/>
        <v>333.45254237288134</v>
      </c>
      <c r="H49" t="str">
        <f>IF(DataSorted!$Q62="","",DataSorted!Q62)</f>
        <v/>
      </c>
      <c r="I49" t="str">
        <f>IF(DataSorted!$Q62="","",DataSorted!R62)</f>
        <v/>
      </c>
      <c r="J49" t="str">
        <f>IF(DataSorted!$Q62="","",DataSorted!S62)</f>
        <v/>
      </c>
      <c r="K49" t="str">
        <f>IF(DataSorted!$Q62="","",DataSorted!T62)</f>
        <v/>
      </c>
      <c r="L49" s="2" t="str">
        <f t="shared" si="2"/>
        <v/>
      </c>
      <c r="M49" s="51" t="str">
        <f>IF(DataSorted!$F62="REAC",DataSorted!F62,(IF(DataSorted!$P62="REAC",DataSorted!P62,IF($R50=1,"Creact",""))))</f>
        <v/>
      </c>
      <c r="N49" s="51" t="str">
        <f>IF(DataSorted!$F62="REAC",DataSorted!G62,(IF(DataSorted!$P62="REAC",DataSorted!Q62,IF($R50=1,N50,""))))</f>
        <v/>
      </c>
      <c r="O49" s="51" t="str">
        <f>IF(DataSorted!$F62="REAC",DataSorted!H62,(IF(DataSorted!$P62="REAC",DataSorted!R62,IF(AND($R50=1,N50="yes"),O50-1.01794,IF(AND($R50=1,N50="No"),O50-1.18497,"")))))</f>
        <v/>
      </c>
      <c r="P49" s="51" t="str">
        <f>IF(DataSorted!$F62="REAC",DataSorted!I62,(IF(DataSorted!$P62="REAC",DataSorted!S62,IF($R50=1,P50,""))))</f>
        <v/>
      </c>
      <c r="Q49" s="47" t="str">
        <f t="shared" si="10"/>
        <v/>
      </c>
      <c r="R49" t="str">
        <f t="shared" si="11"/>
        <v/>
      </c>
      <c r="S49" s="1" t="str">
        <f t="shared" si="4"/>
        <v>yes</v>
      </c>
      <c r="T49" s="1" t="str">
        <f t="shared" si="5"/>
        <v/>
      </c>
      <c r="U49" s="1" t="str">
        <f t="shared" si="12"/>
        <v/>
      </c>
      <c r="V49" s="1" t="str">
        <f t="shared" si="7"/>
        <v/>
      </c>
      <c r="W49" s="1" t="str">
        <f t="shared" si="8"/>
        <v/>
      </c>
      <c r="X49" s="1" t="str">
        <f t="shared" si="9"/>
        <v/>
      </c>
      <c r="Y49" s="1"/>
    </row>
    <row r="50" spans="1:25" x14ac:dyDescent="0.35">
      <c r="A50" s="10">
        <f>IF(DataSorted!A63="","",DataSorted!A63)</f>
        <v>8</v>
      </c>
      <c r="B50" s="10" t="str">
        <f>IF(DataSorted!B63="","",DataSorted!B63)</f>
        <v xml:space="preserve">Got Task 0 at </v>
      </c>
      <c r="C50" s="10">
        <f>IF(DataSorted!C63="","",DataSorted!C63)</f>
        <v>25.894880000000001</v>
      </c>
      <c r="D50" s="10" t="str">
        <f>IF(DataSorted!D63="","",DataSorted!D63)</f>
        <v>showing</v>
      </c>
      <c r="E50" s="10">
        <f t="shared" si="3"/>
        <v>1.0125899999999994</v>
      </c>
      <c r="F50" s="15">
        <f t="shared" si="0"/>
        <v>1.0125899999999994</v>
      </c>
      <c r="G50" s="41">
        <f t="shared" si="1"/>
        <v>679.13745762711812</v>
      </c>
      <c r="H50" s="10" t="str">
        <f>IF(DataSorted!$Q63="","",DataSorted!Q63)</f>
        <v/>
      </c>
      <c r="I50" s="10" t="str">
        <f>IF(DataSorted!$Q63="","",DataSorted!R63)</f>
        <v/>
      </c>
      <c r="J50" s="10" t="str">
        <f>IF(DataSorted!$Q63="","",DataSorted!S63)</f>
        <v/>
      </c>
      <c r="K50" s="10" t="str">
        <f>IF(DataSorted!$Q63="","",DataSorted!T63)</f>
        <v/>
      </c>
      <c r="L50" s="10" t="str">
        <f t="shared" si="2"/>
        <v/>
      </c>
      <c r="M50" s="52" t="str">
        <f>IF(DataSorted!$F63="REAC",DataSorted!F63,(IF(DataSorted!$P63="REAC",DataSorted!P63,IF($R51=1,"Creact",""))))</f>
        <v/>
      </c>
      <c r="N50" s="52" t="str">
        <f>IF(DataSorted!$F63="REAC",DataSorted!G63,(IF(DataSorted!$P63="REAC",DataSorted!Q63,IF($R51=1,N51,""))))</f>
        <v/>
      </c>
      <c r="O50" s="52" t="str">
        <f>IF(DataSorted!$F63="REAC",DataSorted!H63,(IF(DataSorted!$P63="REAC",DataSorted!R63,IF(AND($R51=1,N51="yes"),O51-1.01794,IF(AND($R51=1,N51="No"),O51-1.18497,"")))))</f>
        <v/>
      </c>
      <c r="P50" s="52" t="str">
        <f>IF(DataSorted!$F63="REAC",DataSorted!I63,(IF(DataSorted!$P63="REAC",DataSorted!S63,IF($R51=1,P51,""))))</f>
        <v/>
      </c>
      <c r="Q50" s="47" t="str">
        <f t="shared" si="10"/>
        <v/>
      </c>
      <c r="R50" t="str">
        <f t="shared" si="11"/>
        <v/>
      </c>
      <c r="S50" s="18" t="str">
        <f t="shared" si="4"/>
        <v>yes</v>
      </c>
      <c r="T50" s="18" t="str">
        <f t="shared" si="5"/>
        <v/>
      </c>
      <c r="U50" s="18" t="str">
        <f t="shared" si="12"/>
        <v/>
      </c>
      <c r="V50" s="18" t="str">
        <f t="shared" si="7"/>
        <v/>
      </c>
      <c r="W50" s="18" t="str">
        <f t="shared" si="8"/>
        <v/>
      </c>
      <c r="X50" s="18" t="str">
        <f t="shared" si="9"/>
        <v/>
      </c>
      <c r="Y50" s="18"/>
    </row>
    <row r="51" spans="1:25" x14ac:dyDescent="0.35">
      <c r="A51">
        <f>IF(DataSorted!A64="","",DataSorted!A64)</f>
        <v>8</v>
      </c>
      <c r="B51" s="48" t="str">
        <f>IF(DataSorted!B64="","",DataSorted!B64)</f>
        <v>TaskstimOnset</v>
      </c>
      <c r="C51" s="48">
        <f>IF(DataSorted!C64="","",DataSorted!C64)</f>
        <v>25.894880000000001</v>
      </c>
      <c r="D51" s="50" t="str">
        <f>IF(DataSorted!D64="","",DataSorted!D64)</f>
        <v>showing</v>
      </c>
      <c r="E51" s="48">
        <f t="shared" si="3"/>
        <v>0</v>
      </c>
      <c r="F51" s="49">
        <f t="shared" si="0"/>
        <v>0</v>
      </c>
      <c r="G51" s="41">
        <f t="shared" si="1"/>
        <v>333.45254237288134</v>
      </c>
      <c r="H51" t="str">
        <f>IF(DataSorted!$Q64="","",DataSorted!Q64)</f>
        <v/>
      </c>
      <c r="I51" t="str">
        <f>IF(DataSorted!$Q64="","",DataSorted!R64)</f>
        <v/>
      </c>
      <c r="J51" t="str">
        <f>IF(DataSorted!$Q64="","",DataSorted!S64)</f>
        <v/>
      </c>
      <c r="K51" t="str">
        <f>IF(DataSorted!$Q64="","",DataSorted!T64)</f>
        <v/>
      </c>
      <c r="L51" s="2" t="str">
        <f t="shared" si="2"/>
        <v/>
      </c>
      <c r="M51" s="51" t="str">
        <f>IF(DataSorted!$F64="REAC",DataSorted!F64,(IF(DataSorted!$P64="REAC",DataSorted!P64,IF($R52=1,"Creact",""))))</f>
        <v/>
      </c>
      <c r="N51" s="51" t="str">
        <f>IF(DataSorted!$F64="REAC",DataSorted!G64,(IF(DataSorted!$P64="REAC",DataSorted!Q64,IF($R52=1,N52,""))))</f>
        <v/>
      </c>
      <c r="O51" s="51" t="str">
        <f>IF(DataSorted!$F64="REAC",DataSorted!H64,(IF(DataSorted!$P64="REAC",DataSorted!R64,IF(AND($R52=1,N52="yes"),O52-1.01794,IF(AND($R52=1,N52="No"),O52-1.18497,"")))))</f>
        <v/>
      </c>
      <c r="P51" s="51" t="str">
        <f>IF(DataSorted!$F64="REAC",DataSorted!I64,(IF(DataSorted!$P64="REAC",DataSorted!S64,IF($R52=1,P52,""))))</f>
        <v/>
      </c>
      <c r="Q51" s="47" t="str">
        <f t="shared" si="10"/>
        <v/>
      </c>
      <c r="R51" t="str">
        <f t="shared" si="11"/>
        <v/>
      </c>
      <c r="S51" s="1" t="str">
        <f t="shared" si="4"/>
        <v>yes</v>
      </c>
      <c r="T51" s="1" t="str">
        <f t="shared" si="5"/>
        <v/>
      </c>
      <c r="U51" s="1" t="str">
        <f t="shared" si="12"/>
        <v/>
      </c>
      <c r="V51" s="1" t="str">
        <f t="shared" si="7"/>
        <v/>
      </c>
      <c r="W51" s="1" t="str">
        <f t="shared" si="8"/>
        <v/>
      </c>
      <c r="X51" s="1" t="str">
        <f t="shared" si="9"/>
        <v/>
      </c>
      <c r="Y51" s="1"/>
    </row>
    <row r="52" spans="1:25" x14ac:dyDescent="0.35">
      <c r="A52" s="10">
        <f>IF(DataSorted!A65="","",DataSorted!A65)</f>
        <v>8</v>
      </c>
      <c r="B52" s="10" t="str">
        <f>IF(DataSorted!B65="","",DataSorted!B65)</f>
        <v>TaskstimOnset</v>
      </c>
      <c r="C52" s="10">
        <f>IF(DataSorted!C65="","",DataSorted!C65)</f>
        <v>25.894880000000001</v>
      </c>
      <c r="D52" s="10" t="str">
        <f>IF(DataSorted!D65="","",DataSorted!D65)</f>
        <v>showing</v>
      </c>
      <c r="E52" s="10">
        <f t="shared" si="3"/>
        <v>0</v>
      </c>
      <c r="F52" s="15">
        <f t="shared" si="0"/>
        <v>-1.0074000000000005</v>
      </c>
      <c r="G52" s="41">
        <f t="shared" si="1"/>
        <v>333.45254237288134</v>
      </c>
      <c r="H52" s="10" t="str">
        <f>IF(DataSorted!$Q65="","",DataSorted!Q65)</f>
        <v/>
      </c>
      <c r="I52" s="10" t="str">
        <f>IF(DataSorted!$Q65="","",DataSorted!R65)</f>
        <v/>
      </c>
      <c r="J52" s="10" t="str">
        <f>IF(DataSorted!$Q65="","",DataSorted!S65)</f>
        <v/>
      </c>
      <c r="K52" s="10" t="str">
        <f>IF(DataSorted!$Q65="","",DataSorted!T65)</f>
        <v/>
      </c>
      <c r="L52" s="10" t="str">
        <f t="shared" si="2"/>
        <v/>
      </c>
      <c r="M52" s="52" t="str">
        <f>IF(DataSorted!$F65="REAC",DataSorted!F65,(IF(DataSorted!$P65="REAC",DataSorted!P65,IF($R53=1,"Creact",""))))</f>
        <v/>
      </c>
      <c r="N52" s="52" t="str">
        <f>IF(DataSorted!$F65="REAC",DataSorted!G65,(IF(DataSorted!$P65="REAC",DataSorted!Q65,IF($R53=1,N53,""))))</f>
        <v/>
      </c>
      <c r="O52" s="52" t="str">
        <f>IF(DataSorted!$F65="REAC",DataSorted!H65,(IF(DataSorted!$P65="REAC",DataSorted!R65,IF(AND($R53=1,N53="yes"),O53-1.01794,IF(AND($R53=1,N53="No"),O53-1.18497,"")))))</f>
        <v/>
      </c>
      <c r="P52" s="52" t="str">
        <f>IF(DataSorted!$F65="REAC",DataSorted!I65,(IF(DataSorted!$P65="REAC",DataSorted!S65,IF($R53=1,P53,""))))</f>
        <v/>
      </c>
      <c r="Q52" s="47" t="str">
        <f t="shared" si="10"/>
        <v/>
      </c>
      <c r="R52" t="str">
        <f t="shared" si="11"/>
        <v/>
      </c>
      <c r="S52" s="18" t="str">
        <f t="shared" si="4"/>
        <v>yes</v>
      </c>
      <c r="T52" s="18" t="str">
        <f t="shared" si="5"/>
        <v/>
      </c>
      <c r="U52" s="18" t="str">
        <f t="shared" si="12"/>
        <v/>
      </c>
      <c r="V52" s="18" t="str">
        <f t="shared" si="7"/>
        <v/>
      </c>
      <c r="W52" s="18" t="str">
        <f t="shared" si="8"/>
        <v/>
      </c>
      <c r="X52" s="18" t="str">
        <f t="shared" si="9"/>
        <v/>
      </c>
      <c r="Y52" s="18"/>
    </row>
    <row r="53" spans="1:25" x14ac:dyDescent="0.35">
      <c r="A53">
        <f>IF(DataSorted!A66="","",DataSorted!A66)</f>
        <v>8</v>
      </c>
      <c r="B53" s="48" t="str">
        <f>IF(DataSorted!B66="","",DataSorted!B66)</f>
        <v>Got Task A1 at</v>
      </c>
      <c r="C53" s="48">
        <f>IF(DataSorted!C66="","",DataSorted!C66)</f>
        <v>26.902280000000001</v>
      </c>
      <c r="D53" s="50" t="str">
        <f>IF(DataSorted!D66="","",DataSorted!D66)</f>
        <v>showing</v>
      </c>
      <c r="E53" s="48">
        <f t="shared" si="3"/>
        <v>1.0074000000000005</v>
      </c>
      <c r="F53" s="49">
        <f t="shared" si="0"/>
        <v>1.0074000000000005</v>
      </c>
      <c r="G53" s="41">
        <f t="shared" si="1"/>
        <v>673.94745762711921</v>
      </c>
      <c r="H53" t="str">
        <f>IF(DataSorted!$Q66="","",DataSorted!Q66)</f>
        <v/>
      </c>
      <c r="I53" t="str">
        <f>IF(DataSorted!$Q66="","",DataSorted!R66)</f>
        <v/>
      </c>
      <c r="J53" t="str">
        <f>IF(DataSorted!$Q66="","",DataSorted!S66)</f>
        <v/>
      </c>
      <c r="K53" t="str">
        <f>IF(DataSorted!$Q66="","",DataSorted!T66)</f>
        <v/>
      </c>
      <c r="L53" s="2" t="str">
        <f t="shared" si="2"/>
        <v/>
      </c>
      <c r="M53" s="51" t="str">
        <f>IF(DataSorted!$F66="REAC",DataSorted!F66,(IF(DataSorted!$P66="REAC",DataSorted!P66,IF($R54=1,"Creact",""))))</f>
        <v/>
      </c>
      <c r="N53" s="51" t="str">
        <f>IF(DataSorted!$F66="REAC",DataSorted!G66,(IF(DataSorted!$P66="REAC",DataSorted!Q66,IF($R54=1,N54,""))))</f>
        <v/>
      </c>
      <c r="O53" s="51" t="str">
        <f>IF(DataSorted!$F66="REAC",DataSorted!H66,(IF(DataSorted!$P66="REAC",DataSorted!R66,IF(AND($R54=1,N54="yes"),O54-1.01794,IF(AND($R54=1,N54="No"),O54-1.18497,"")))))</f>
        <v/>
      </c>
      <c r="P53" s="51" t="str">
        <f>IF(DataSorted!$F66="REAC",DataSorted!I66,(IF(DataSorted!$P66="REAC",DataSorted!S66,IF($R54=1,P54,""))))</f>
        <v/>
      </c>
      <c r="Q53" s="47" t="str">
        <f t="shared" si="10"/>
        <v/>
      </c>
      <c r="R53" t="str">
        <f t="shared" si="11"/>
        <v/>
      </c>
      <c r="S53" s="1" t="str">
        <f t="shared" si="4"/>
        <v>yes</v>
      </c>
      <c r="T53" s="1" t="str">
        <f t="shared" si="5"/>
        <v/>
      </c>
      <c r="U53" s="1" t="str">
        <f t="shared" si="12"/>
        <v/>
      </c>
      <c r="V53" s="1" t="str">
        <f t="shared" si="7"/>
        <v/>
      </c>
      <c r="W53" s="1" t="str">
        <f t="shared" si="8"/>
        <v/>
      </c>
      <c r="X53" s="1" t="str">
        <f t="shared" si="9"/>
        <v/>
      </c>
      <c r="Y53" s="1"/>
    </row>
    <row r="54" spans="1:25" x14ac:dyDescent="0.35">
      <c r="A54" s="10">
        <f>IF(DataSorted!A67="","",DataSorted!A67)</f>
        <v>8</v>
      </c>
      <c r="B54" s="10" t="str">
        <f>IF(DataSorted!B67="","",DataSorted!B67)</f>
        <v>TaskstimOffset</v>
      </c>
      <c r="C54" s="10">
        <f>IF(DataSorted!C67="","",DataSorted!C67)</f>
        <v>26.902280000000001</v>
      </c>
      <c r="D54" s="10" t="str">
        <f>IF(DataSorted!D67="","",DataSorted!D67)</f>
        <v>showing</v>
      </c>
      <c r="E54" s="10">
        <f t="shared" si="3"/>
        <v>0</v>
      </c>
      <c r="F54" s="15">
        <f t="shared" si="0"/>
        <v>0</v>
      </c>
      <c r="G54" s="41">
        <f t="shared" si="1"/>
        <v>333.45254237288134</v>
      </c>
      <c r="H54" s="10" t="str">
        <f>IF(DataSorted!$Q67="","",DataSorted!Q67)</f>
        <v/>
      </c>
      <c r="I54" s="10" t="str">
        <f>IF(DataSorted!$Q67="","",DataSorted!R67)</f>
        <v/>
      </c>
      <c r="J54" s="10" t="str">
        <f>IF(DataSorted!$Q67="","",DataSorted!S67)</f>
        <v/>
      </c>
      <c r="K54" s="10" t="str">
        <f>IF(DataSorted!$Q67="","",DataSorted!T67)</f>
        <v/>
      </c>
      <c r="L54" s="10" t="str">
        <f t="shared" si="2"/>
        <v/>
      </c>
      <c r="M54" s="52" t="str">
        <f>IF(DataSorted!$F67="REAC",DataSorted!F67,(IF(DataSorted!$P67="REAC",DataSorted!P67,IF($R55=1,"Creact",""))))</f>
        <v/>
      </c>
      <c r="N54" s="52" t="str">
        <f>IF(DataSorted!$F67="REAC",DataSorted!G67,(IF(DataSorted!$P67="REAC",DataSorted!Q67,IF($R55=1,N55,""))))</f>
        <v/>
      </c>
      <c r="O54" s="52" t="str">
        <f>IF(DataSorted!$F67="REAC",DataSorted!H67,(IF(DataSorted!$P67="REAC",DataSorted!R67,IF(AND($R55=1,N55="yes"),O55-1.01794,IF(AND($R55=1,N55="No"),O55-1.18497,"")))))</f>
        <v/>
      </c>
      <c r="P54" s="52" t="str">
        <f>IF(DataSorted!$F67="REAC",DataSorted!I67,(IF(DataSorted!$P67="REAC",DataSorted!S67,IF($R55=1,P55,""))))</f>
        <v/>
      </c>
      <c r="Q54" s="47" t="str">
        <f t="shared" si="10"/>
        <v/>
      </c>
      <c r="R54" t="str">
        <f t="shared" si="11"/>
        <v/>
      </c>
      <c r="S54" s="18" t="str">
        <f t="shared" si="4"/>
        <v>yes</v>
      </c>
      <c r="T54" s="18" t="str">
        <f t="shared" si="5"/>
        <v/>
      </c>
      <c r="U54" s="18" t="str">
        <f t="shared" si="12"/>
        <v/>
      </c>
      <c r="V54" s="18" t="str">
        <f t="shared" si="7"/>
        <v/>
      </c>
      <c r="W54" s="18" t="str">
        <f t="shared" si="8"/>
        <v/>
      </c>
      <c r="X54" s="18" t="str">
        <f t="shared" si="9"/>
        <v/>
      </c>
      <c r="Y54" s="18"/>
    </row>
    <row r="55" spans="1:25" x14ac:dyDescent="0.35">
      <c r="A55">
        <f>IF(DataSorted!A68="","",DataSorted!A68)</f>
        <v>8</v>
      </c>
      <c r="B55" s="48" t="str">
        <f>IF(DataSorted!B68="","",DataSorted!B68)</f>
        <v>TaskstimOffset</v>
      </c>
      <c r="C55" s="48">
        <f>IF(DataSorted!C68="","",DataSorted!C68)</f>
        <v>26.902280000000001</v>
      </c>
      <c r="D55" s="50" t="str">
        <f>IF(DataSorted!D68="","",DataSorted!D68)</f>
        <v>showing</v>
      </c>
      <c r="E55" s="48">
        <f t="shared" si="3"/>
        <v>0</v>
      </c>
      <c r="F55" s="49">
        <f t="shared" si="0"/>
        <v>-1.0144799999999989</v>
      </c>
      <c r="G55" s="41">
        <f t="shared" si="1"/>
        <v>333.45254237288134</v>
      </c>
      <c r="H55" t="str">
        <f>IF(DataSorted!$Q68="","",DataSorted!Q68)</f>
        <v>EMOS</v>
      </c>
      <c r="I55" t="str">
        <f>IF(DataSorted!$Q68="","",DataSorted!R68)</f>
        <v>MatStim</v>
      </c>
      <c r="J55">
        <f>IF(DataSorted!$Q68="","",DataSorted!S68)</f>
        <v>27.723569999999999</v>
      </c>
      <c r="K55" t="str">
        <f>IF(DataSorted!$Q68="","",DataSorted!T68)</f>
        <v>BlTransp10 (UnityEngine.Material)</v>
      </c>
      <c r="L55" s="2">
        <f t="shared" si="2"/>
        <v>-0.82128999999999763</v>
      </c>
      <c r="M55" s="51" t="str">
        <f>IF(DataSorted!$F68="REAC",DataSorted!F68,(IF(DataSorted!$P68="REAC",DataSorted!P68,IF($R56=1,"Creact",""))))</f>
        <v/>
      </c>
      <c r="N55" s="51" t="str">
        <f>IF(DataSorted!$F68="REAC",DataSorted!G68,(IF(DataSorted!$P68="REAC",DataSorted!Q68,IF($R56=1,N56,""))))</f>
        <v/>
      </c>
      <c r="O55" s="51" t="str">
        <f>IF(DataSorted!$F68="REAC",DataSorted!H68,(IF(DataSorted!$P68="REAC",DataSorted!R68,IF(AND($R56=1,N56="yes"),O56-1.01794,IF(AND($R56=1,N56="No"),O56-1.18497,"")))))</f>
        <v/>
      </c>
      <c r="P55" s="51" t="str">
        <f>IF(DataSorted!$F68="REAC",DataSorted!I68,(IF(DataSorted!$P68="REAC",DataSorted!S68,IF($R56=1,P56,""))))</f>
        <v/>
      </c>
      <c r="Q55" s="47" t="str">
        <f t="shared" si="10"/>
        <v/>
      </c>
      <c r="R55" t="str">
        <f t="shared" si="11"/>
        <v/>
      </c>
      <c r="S55" s="1" t="str">
        <f t="shared" si="4"/>
        <v>yes</v>
      </c>
      <c r="T55" s="1" t="str">
        <f t="shared" si="5"/>
        <v/>
      </c>
      <c r="U55" s="1" t="str">
        <f t="shared" si="12"/>
        <v/>
      </c>
      <c r="V55" s="1" t="str">
        <f t="shared" si="7"/>
        <v/>
      </c>
      <c r="W55" s="1" t="str">
        <f t="shared" si="8"/>
        <v/>
      </c>
      <c r="X55" s="1" t="str">
        <f t="shared" si="9"/>
        <v/>
      </c>
      <c r="Y55" s="1"/>
    </row>
    <row r="56" spans="1:25" x14ac:dyDescent="0.35">
      <c r="A56" s="10">
        <f>IF(DataSorted!A69="","",DataSorted!A69)</f>
        <v>9</v>
      </c>
      <c r="B56" s="10" t="str">
        <f>IF(DataSorted!B69="","",DataSorted!B69)</f>
        <v xml:space="preserve">Got Task 0 at </v>
      </c>
      <c r="C56" s="10">
        <f>IF(DataSorted!C69="","",DataSorted!C69)</f>
        <v>27.91676</v>
      </c>
      <c r="D56" s="10" t="str">
        <f>IF(DataSorted!D69="","",DataSorted!D69)</f>
        <v>showing</v>
      </c>
      <c r="E56" s="10">
        <f t="shared" si="3"/>
        <v>1.0144799999999989</v>
      </c>
      <c r="F56" s="15">
        <f t="shared" si="0"/>
        <v>1.0144799999999989</v>
      </c>
      <c r="G56" s="41">
        <f t="shared" si="1"/>
        <v>681.02745762711754</v>
      </c>
      <c r="H56" s="10" t="str">
        <f>IF(DataSorted!$Q69="","",DataSorted!Q69)</f>
        <v/>
      </c>
      <c r="I56" s="10" t="str">
        <f>IF(DataSorted!$Q69="","",DataSorted!R69)</f>
        <v/>
      </c>
      <c r="J56" s="10" t="str">
        <f>IF(DataSorted!$Q69="","",DataSorted!S69)</f>
        <v/>
      </c>
      <c r="K56" s="10" t="str">
        <f>IF(DataSorted!$Q69="","",DataSorted!T69)</f>
        <v/>
      </c>
      <c r="L56" s="10" t="str">
        <f t="shared" si="2"/>
        <v/>
      </c>
      <c r="M56" s="52" t="str">
        <f>IF(DataSorted!$F69="REAC",DataSorted!F69,(IF(DataSorted!$P69="REAC",DataSorted!P69,IF($R57=1,"Creact",""))))</f>
        <v/>
      </c>
      <c r="N56" s="52" t="str">
        <f>IF(DataSorted!$F69="REAC",DataSorted!G69,(IF(DataSorted!$P69="REAC",DataSorted!Q69,IF($R57=1,N57,""))))</f>
        <v/>
      </c>
      <c r="O56" s="52" t="str">
        <f>IF(DataSorted!$F69="REAC",DataSorted!H69,(IF(DataSorted!$P69="REAC",DataSorted!R69,IF(AND($R57=1,N57="yes"),O57-1.01794,IF(AND($R57=1,N57="No"),O57-1.18497,"")))))</f>
        <v/>
      </c>
      <c r="P56" s="52" t="str">
        <f>IF(DataSorted!$F69="REAC",DataSorted!I69,(IF(DataSorted!$P69="REAC",DataSorted!S69,IF($R57=1,P57,""))))</f>
        <v/>
      </c>
      <c r="Q56" s="47" t="str">
        <f t="shared" si="10"/>
        <v/>
      </c>
      <c r="R56" t="str">
        <f t="shared" si="11"/>
        <v/>
      </c>
      <c r="S56" s="18" t="str">
        <f t="shared" si="4"/>
        <v>yes</v>
      </c>
      <c r="T56" s="18" t="str">
        <f t="shared" si="5"/>
        <v/>
      </c>
      <c r="U56" s="18" t="str">
        <f t="shared" si="12"/>
        <v/>
      </c>
      <c r="V56" s="18" t="str">
        <f t="shared" si="7"/>
        <v/>
      </c>
      <c r="W56" s="18" t="str">
        <f t="shared" si="8"/>
        <v/>
      </c>
      <c r="X56" s="18" t="str">
        <f t="shared" si="9"/>
        <v/>
      </c>
      <c r="Y56" s="18"/>
    </row>
    <row r="57" spans="1:25" x14ac:dyDescent="0.35">
      <c r="A57">
        <f>IF(DataSorted!A70="","",DataSorted!A70)</f>
        <v>9</v>
      </c>
      <c r="B57" s="48" t="str">
        <f>IF(DataSorted!B70="","",DataSorted!B70)</f>
        <v>TaskstimOnset</v>
      </c>
      <c r="C57" s="48">
        <f>IF(DataSorted!C70="","",DataSorted!C70)</f>
        <v>27.91676</v>
      </c>
      <c r="D57" s="50" t="str">
        <f>IF(DataSorted!D70="","",DataSorted!D70)</f>
        <v>showing</v>
      </c>
      <c r="E57" s="48">
        <f t="shared" si="3"/>
        <v>0</v>
      </c>
      <c r="F57" s="49">
        <f t="shared" si="0"/>
        <v>0</v>
      </c>
      <c r="G57" s="41">
        <f t="shared" si="1"/>
        <v>333.45254237288134</v>
      </c>
      <c r="H57" t="str">
        <f>IF(DataSorted!$Q70="","",DataSorted!Q70)</f>
        <v/>
      </c>
      <c r="I57" t="str">
        <f>IF(DataSorted!$Q70="","",DataSorted!R70)</f>
        <v/>
      </c>
      <c r="J57" t="str">
        <f>IF(DataSorted!$Q70="","",DataSorted!S70)</f>
        <v/>
      </c>
      <c r="K57" t="str">
        <f>IF(DataSorted!$Q70="","",DataSorted!T70)</f>
        <v/>
      </c>
      <c r="L57" s="2" t="str">
        <f t="shared" si="2"/>
        <v/>
      </c>
      <c r="M57" s="51" t="str">
        <f>IF(DataSorted!$F70="REAC",DataSorted!F70,(IF(DataSorted!$P70="REAC",DataSorted!P70,IF($R58=1,"Creact",""))))</f>
        <v/>
      </c>
      <c r="N57" s="51" t="str">
        <f>IF(DataSorted!$F70="REAC",DataSorted!G70,(IF(DataSorted!$P70="REAC",DataSorted!Q70,IF($R58=1,N58,""))))</f>
        <v/>
      </c>
      <c r="O57" s="51" t="str">
        <f>IF(DataSorted!$F70="REAC",DataSorted!H70,(IF(DataSorted!$P70="REAC",DataSorted!R70,IF(AND($R58=1,N58="yes"),O58-1.01794,IF(AND($R58=1,N58="No"),O58-1.18497,"")))))</f>
        <v/>
      </c>
      <c r="P57" s="51" t="str">
        <f>IF(DataSorted!$F70="REAC",DataSorted!I70,(IF(DataSorted!$P70="REAC",DataSorted!S70,IF($R58=1,P58,""))))</f>
        <v/>
      </c>
      <c r="Q57" s="47" t="str">
        <f t="shared" si="10"/>
        <v/>
      </c>
      <c r="R57" t="str">
        <f t="shared" si="11"/>
        <v/>
      </c>
      <c r="S57" s="1" t="str">
        <f t="shared" si="4"/>
        <v>yes</v>
      </c>
      <c r="T57" s="1" t="str">
        <f t="shared" si="5"/>
        <v/>
      </c>
      <c r="U57" s="1" t="str">
        <f t="shared" si="12"/>
        <v/>
      </c>
      <c r="V57" s="1" t="str">
        <f t="shared" si="7"/>
        <v/>
      </c>
      <c r="W57" s="1" t="str">
        <f t="shared" si="8"/>
        <v/>
      </c>
      <c r="X57" s="1" t="str">
        <f t="shared" si="9"/>
        <v/>
      </c>
      <c r="Y57" s="1"/>
    </row>
    <row r="58" spans="1:25" x14ac:dyDescent="0.35">
      <c r="A58" s="10">
        <f>IF(DataSorted!A71="","",DataSorted!A71)</f>
        <v>9</v>
      </c>
      <c r="B58" s="10" t="str">
        <f>IF(DataSorted!B71="","",DataSorted!B71)</f>
        <v>TaskstimOnset</v>
      </c>
      <c r="C58" s="10">
        <f>IF(DataSorted!C71="","",DataSorted!C71)</f>
        <v>27.91676</v>
      </c>
      <c r="D58" s="10" t="str">
        <f>IF(DataSorted!D71="","",DataSorted!D71)</f>
        <v>showing</v>
      </c>
      <c r="E58" s="10">
        <f t="shared" si="3"/>
        <v>0</v>
      </c>
      <c r="F58" s="15">
        <f t="shared" si="0"/>
        <v>-1.0050899999999992</v>
      </c>
      <c r="G58" s="41">
        <f t="shared" si="1"/>
        <v>333.45254237288134</v>
      </c>
      <c r="H58" s="10" t="str">
        <f>IF(DataSorted!$Q71="","",DataSorted!Q71)</f>
        <v/>
      </c>
      <c r="I58" s="10" t="str">
        <f>IF(DataSorted!$Q71="","",DataSorted!R71)</f>
        <v/>
      </c>
      <c r="J58" s="10" t="str">
        <f>IF(DataSorted!$Q71="","",DataSorted!S71)</f>
        <v/>
      </c>
      <c r="K58" s="10" t="str">
        <f>IF(DataSorted!$Q71="","",DataSorted!T71)</f>
        <v/>
      </c>
      <c r="L58" s="10" t="str">
        <f t="shared" si="2"/>
        <v/>
      </c>
      <c r="M58" s="52" t="str">
        <f>IF(DataSorted!$F71="REAC",DataSorted!F71,(IF(DataSorted!$P71="REAC",DataSorted!P71,IF($R59=1,"Creact",""))))</f>
        <v/>
      </c>
      <c r="N58" s="52" t="str">
        <f>IF(DataSorted!$F71="REAC",DataSorted!G71,(IF(DataSorted!$P71="REAC",DataSorted!Q71,IF($R59=1,N59,""))))</f>
        <v/>
      </c>
      <c r="O58" s="52" t="str">
        <f>IF(DataSorted!$F71="REAC",DataSorted!H71,(IF(DataSorted!$P71="REAC",DataSorted!R71,IF(AND($R59=1,N59="yes"),O59-1.01794,IF(AND($R59=1,N59="No"),O59-1.18497,"")))))</f>
        <v/>
      </c>
      <c r="P58" s="52" t="str">
        <f>IF(DataSorted!$F71="REAC",DataSorted!I71,(IF(DataSorted!$P71="REAC",DataSorted!S71,IF($R59=1,P59,""))))</f>
        <v/>
      </c>
      <c r="Q58" s="47" t="str">
        <f t="shared" si="10"/>
        <v/>
      </c>
      <c r="R58" t="str">
        <f t="shared" si="11"/>
        <v/>
      </c>
      <c r="S58" s="18" t="str">
        <f t="shared" si="4"/>
        <v>yes</v>
      </c>
      <c r="T58" s="18" t="str">
        <f t="shared" si="5"/>
        <v/>
      </c>
      <c r="U58" s="18" t="str">
        <f t="shared" si="12"/>
        <v/>
      </c>
      <c r="V58" s="18" t="str">
        <f t="shared" si="7"/>
        <v/>
      </c>
      <c r="W58" s="18" t="str">
        <f t="shared" si="8"/>
        <v/>
      </c>
      <c r="X58" s="18" t="str">
        <f t="shared" si="9"/>
        <v/>
      </c>
      <c r="Y58" s="18"/>
    </row>
    <row r="59" spans="1:25" x14ac:dyDescent="0.35">
      <c r="A59">
        <f>IF(DataSorted!A72="","",DataSorted!A72)</f>
        <v>9</v>
      </c>
      <c r="B59" s="48" t="str">
        <f>IF(DataSorted!B72="","",DataSorted!B72)</f>
        <v>Got Task A1 at</v>
      </c>
      <c r="C59" s="48">
        <f>IF(DataSorted!C72="","",DataSorted!C72)</f>
        <v>28.921849999999999</v>
      </c>
      <c r="D59" s="50" t="str">
        <f>IF(DataSorted!D72="","",DataSorted!D72)</f>
        <v>showing</v>
      </c>
      <c r="E59" s="48">
        <f t="shared" si="3"/>
        <v>1.0050899999999992</v>
      </c>
      <c r="F59" s="49">
        <f t="shared" si="0"/>
        <v>1.0050899999999992</v>
      </c>
      <c r="G59" s="41">
        <f t="shared" si="1"/>
        <v>671.63745762711778</v>
      </c>
      <c r="H59" t="str">
        <f>IF(DataSorted!$Q72="","",DataSorted!Q72)</f>
        <v/>
      </c>
      <c r="I59" t="str">
        <f>IF(DataSorted!$Q72="","",DataSorted!R72)</f>
        <v/>
      </c>
      <c r="J59" t="str">
        <f>IF(DataSorted!$Q72="","",DataSorted!S72)</f>
        <v/>
      </c>
      <c r="K59" t="str">
        <f>IF(DataSorted!$Q72="","",DataSorted!T72)</f>
        <v/>
      </c>
      <c r="L59" s="2" t="str">
        <f t="shared" si="2"/>
        <v/>
      </c>
      <c r="M59" s="51" t="str">
        <f>IF(DataSorted!$F72="REAC",DataSorted!F72,(IF(DataSorted!$P72="REAC",DataSorted!P72,IF($R60=1,"Creact",""))))</f>
        <v/>
      </c>
      <c r="N59" s="51" t="str">
        <f>IF(DataSorted!$F72="REAC",DataSorted!G72,(IF(DataSorted!$P72="REAC",DataSorted!Q72,IF($R60=1,N60,""))))</f>
        <v/>
      </c>
      <c r="O59" s="51" t="str">
        <f>IF(DataSorted!$F72="REAC",DataSorted!H72,(IF(DataSorted!$P72="REAC",DataSorted!R72,IF(AND($R60=1,N60="yes"),O60-1.01794,IF(AND($R60=1,N60="No"),O60-1.18497,"")))))</f>
        <v/>
      </c>
      <c r="P59" s="51" t="str">
        <f>IF(DataSorted!$F72="REAC",DataSorted!I72,(IF(DataSorted!$P72="REAC",DataSorted!S72,IF($R60=1,P60,""))))</f>
        <v/>
      </c>
      <c r="Q59" s="47" t="str">
        <f t="shared" si="10"/>
        <v/>
      </c>
      <c r="R59" t="str">
        <f t="shared" si="11"/>
        <v/>
      </c>
      <c r="S59" s="1" t="str">
        <f t="shared" si="4"/>
        <v>yes</v>
      </c>
      <c r="T59" s="1" t="str">
        <f t="shared" si="5"/>
        <v/>
      </c>
      <c r="U59" s="1" t="str">
        <f t="shared" si="12"/>
        <v/>
      </c>
      <c r="V59" s="1" t="str">
        <f t="shared" si="7"/>
        <v/>
      </c>
      <c r="W59" s="1" t="str">
        <f t="shared" si="8"/>
        <v/>
      </c>
      <c r="X59" s="1" t="str">
        <f t="shared" si="9"/>
        <v/>
      </c>
      <c r="Y59" s="1"/>
    </row>
    <row r="60" spans="1:25" x14ac:dyDescent="0.35">
      <c r="A60" s="10">
        <f>IF(DataSorted!A73="","",DataSorted!A73)</f>
        <v>9</v>
      </c>
      <c r="B60" s="10" t="str">
        <f>IF(DataSorted!B73="","",DataSorted!B73)</f>
        <v>TaskstimOffset</v>
      </c>
      <c r="C60" s="10">
        <f>IF(DataSorted!C73="","",DataSorted!C73)</f>
        <v>28.921849999999999</v>
      </c>
      <c r="D60" s="10" t="str">
        <f>IF(DataSorted!D73="","",DataSorted!D73)</f>
        <v>showing</v>
      </c>
      <c r="E60" s="10">
        <f t="shared" si="3"/>
        <v>0</v>
      </c>
      <c r="F60" s="15">
        <f t="shared" si="0"/>
        <v>0</v>
      </c>
      <c r="G60" s="41">
        <f t="shared" si="1"/>
        <v>333.45254237288134</v>
      </c>
      <c r="H60" s="10" t="str">
        <f>IF(DataSorted!$Q73="","",DataSorted!Q73)</f>
        <v/>
      </c>
      <c r="I60" s="10" t="str">
        <f>IF(DataSorted!$Q73="","",DataSorted!R73)</f>
        <v/>
      </c>
      <c r="J60" s="10" t="str">
        <f>IF(DataSorted!$Q73="","",DataSorted!S73)</f>
        <v/>
      </c>
      <c r="K60" s="10" t="str">
        <f>IF(DataSorted!$Q73="","",DataSorted!T73)</f>
        <v/>
      </c>
      <c r="L60" s="10" t="str">
        <f t="shared" si="2"/>
        <v/>
      </c>
      <c r="M60" s="52" t="str">
        <f>IF(DataSorted!$F73="REAC",DataSorted!F73,(IF(DataSorted!$P73="REAC",DataSorted!P73,IF($R61=1,"Creact",""))))</f>
        <v/>
      </c>
      <c r="N60" s="52" t="str">
        <f>IF(DataSorted!$F73="REAC",DataSorted!G73,(IF(DataSorted!$P73="REAC",DataSorted!Q73,IF($R61=1,N61,""))))</f>
        <v/>
      </c>
      <c r="O60" s="52" t="str">
        <f>IF(DataSorted!$F73="REAC",DataSorted!H73,(IF(DataSorted!$P73="REAC",DataSorted!R73,IF(AND($R61=1,N61="yes"),O61-1.01794,IF(AND($R61=1,N61="No"),O61-1.18497,"")))))</f>
        <v/>
      </c>
      <c r="P60" s="52" t="str">
        <f>IF(DataSorted!$F73="REAC",DataSorted!I73,(IF(DataSorted!$P73="REAC",DataSorted!S73,IF($R61=1,P61,""))))</f>
        <v/>
      </c>
      <c r="Q60" s="47" t="str">
        <f t="shared" si="10"/>
        <v/>
      </c>
      <c r="R60" t="str">
        <f t="shared" si="11"/>
        <v/>
      </c>
      <c r="S60" s="18" t="str">
        <f t="shared" si="4"/>
        <v>yes</v>
      </c>
      <c r="T60" s="18" t="str">
        <f t="shared" si="5"/>
        <v/>
      </c>
      <c r="U60" s="18" t="str">
        <f t="shared" si="12"/>
        <v/>
      </c>
      <c r="V60" s="18" t="str">
        <f t="shared" si="7"/>
        <v/>
      </c>
      <c r="W60" s="18" t="str">
        <f t="shared" si="8"/>
        <v/>
      </c>
      <c r="X60" s="18" t="str">
        <f t="shared" si="9"/>
        <v/>
      </c>
      <c r="Y60" s="18"/>
    </row>
    <row r="61" spans="1:25" x14ac:dyDescent="0.35">
      <c r="A61">
        <f>IF(DataSorted!A74="","",DataSorted!A74)</f>
        <v>9</v>
      </c>
      <c r="B61" s="48" t="str">
        <f>IF(DataSorted!B74="","",DataSorted!B74)</f>
        <v>TaskstimOffset</v>
      </c>
      <c r="C61" s="48">
        <f>IF(DataSorted!C74="","",DataSorted!C74)</f>
        <v>28.921849999999999</v>
      </c>
      <c r="D61" s="50" t="str">
        <f>IF(DataSorted!D74="","",DataSorted!D74)</f>
        <v>showing</v>
      </c>
      <c r="E61" s="48">
        <f t="shared" si="3"/>
        <v>0</v>
      </c>
      <c r="F61" s="49">
        <f t="shared" si="0"/>
        <v>-1.0240900000000011</v>
      </c>
      <c r="G61" s="41">
        <f t="shared" si="1"/>
        <v>333.45254237288134</v>
      </c>
      <c r="H61" t="str">
        <f>IF(DataSorted!$Q74="","",DataSorted!Q74)</f>
        <v/>
      </c>
      <c r="I61" t="str">
        <f>IF(DataSorted!$Q74="","",DataSorted!R74)</f>
        <v/>
      </c>
      <c r="J61" t="str">
        <f>IF(DataSorted!$Q74="","",DataSorted!S74)</f>
        <v/>
      </c>
      <c r="K61" t="str">
        <f>IF(DataSorted!$Q74="","",DataSorted!T74)</f>
        <v/>
      </c>
      <c r="L61" s="2" t="str">
        <f t="shared" si="2"/>
        <v/>
      </c>
      <c r="M61" s="51" t="str">
        <f>IF(DataSorted!$F74="REAC",DataSorted!F74,(IF(DataSorted!$P74="REAC",DataSorted!P74,IF($R62=1,"Creact",""))))</f>
        <v/>
      </c>
      <c r="N61" s="51" t="str">
        <f>IF(DataSorted!$F74="REAC",DataSorted!G74,(IF(DataSorted!$P74="REAC",DataSorted!Q74,IF($R62=1,N62,""))))</f>
        <v/>
      </c>
      <c r="O61" s="51" t="str">
        <f>IF(DataSorted!$F74="REAC",DataSorted!H74,(IF(DataSorted!$P74="REAC",DataSorted!R74,IF(AND($R62=1,N62="yes"),O62-1.01794,IF(AND($R62=1,N62="No"),O62-1.18497,"")))))</f>
        <v/>
      </c>
      <c r="P61" s="51" t="str">
        <f>IF(DataSorted!$F74="REAC",DataSorted!I74,(IF(DataSorted!$P74="REAC",DataSorted!S74,IF($R62=1,P62,""))))</f>
        <v/>
      </c>
      <c r="Q61" s="47" t="str">
        <f t="shared" si="10"/>
        <v/>
      </c>
      <c r="R61" t="str">
        <f t="shared" si="11"/>
        <v/>
      </c>
      <c r="S61" s="1" t="str">
        <f t="shared" si="4"/>
        <v>yes</v>
      </c>
      <c r="T61" s="1" t="str">
        <f t="shared" si="5"/>
        <v/>
      </c>
      <c r="U61" s="1" t="str">
        <f t="shared" si="12"/>
        <v/>
      </c>
      <c r="V61" s="1" t="str">
        <f t="shared" si="7"/>
        <v/>
      </c>
      <c r="W61" s="1" t="str">
        <f t="shared" si="8"/>
        <v/>
      </c>
      <c r="X61" s="1" t="str">
        <f t="shared" si="9"/>
        <v/>
      </c>
      <c r="Y61" s="1"/>
    </row>
    <row r="62" spans="1:25" x14ac:dyDescent="0.35">
      <c r="A62" s="10">
        <f>IF(DataSorted!A75="","",DataSorted!A75)</f>
        <v>10</v>
      </c>
      <c r="B62" s="10" t="str">
        <f>IF(DataSorted!B75="","",DataSorted!B75)</f>
        <v xml:space="preserve">Got Task 0 at </v>
      </c>
      <c r="C62" s="10">
        <f>IF(DataSorted!C75="","",DataSorted!C75)</f>
        <v>29.94594</v>
      </c>
      <c r="D62" s="10" t="str">
        <f>IF(DataSorted!D75="","",DataSorted!D75)</f>
        <v>showing</v>
      </c>
      <c r="E62" s="10">
        <f t="shared" si="3"/>
        <v>1.0240900000000011</v>
      </c>
      <c r="F62" s="15">
        <f>IF(E63="","",E62-E63)</f>
        <v>1.0240900000000011</v>
      </c>
      <c r="G62" s="41">
        <f t="shared" si="1"/>
        <v>690.63745762711972</v>
      </c>
      <c r="H62" s="10" t="str">
        <f>IF(DataSorted!$Q75="","",DataSorted!Q75)</f>
        <v/>
      </c>
      <c r="I62" s="10" t="str">
        <f>IF(DataSorted!$Q75="","",DataSorted!R75)</f>
        <v/>
      </c>
      <c r="J62" s="10" t="str">
        <f>IF(DataSorted!$Q75="","",DataSorted!S75)</f>
        <v/>
      </c>
      <c r="K62" s="10" t="str">
        <f>IF(DataSorted!$Q75="","",DataSorted!T75)</f>
        <v/>
      </c>
      <c r="L62" s="10" t="str">
        <f t="shared" si="2"/>
        <v/>
      </c>
      <c r="M62" s="52" t="str">
        <f>IF(DataSorted!$F75="REAC",DataSorted!F75,(IF(DataSorted!$P75="REAC",DataSorted!P75,IF($R63=1,"Creact",""))))</f>
        <v/>
      </c>
      <c r="N62" s="52" t="str">
        <f>IF(DataSorted!$F75="REAC",DataSorted!G75,(IF(DataSorted!$P75="REAC",DataSorted!Q75,IF($R63=1,N63,""))))</f>
        <v/>
      </c>
      <c r="O62" s="52" t="str">
        <f>IF(DataSorted!$F75="REAC",DataSorted!H75,(IF(DataSorted!$P75="REAC",DataSorted!R75,IF(AND($R63=1,N63="yes"),O63-1.01794,IF(AND($R63=1,N63="No"),O63-1.18497,"")))))</f>
        <v/>
      </c>
      <c r="P62" s="52" t="str">
        <f>IF(DataSorted!$F75="REAC",DataSorted!I75,(IF(DataSorted!$P75="REAC",DataSorted!S75,IF($R63=1,P63,""))))</f>
        <v/>
      </c>
      <c r="Q62" s="47" t="str">
        <f t="shared" si="10"/>
        <v/>
      </c>
      <c r="R62" t="str">
        <f t="shared" si="11"/>
        <v/>
      </c>
      <c r="S62" s="18" t="str">
        <f t="shared" si="4"/>
        <v>yes</v>
      </c>
      <c r="T62" s="18" t="str">
        <f t="shared" si="5"/>
        <v/>
      </c>
      <c r="U62" s="18" t="str">
        <f t="shared" si="12"/>
        <v/>
      </c>
      <c r="V62" s="18" t="str">
        <f t="shared" si="7"/>
        <v/>
      </c>
      <c r="W62" s="18" t="str">
        <f t="shared" si="8"/>
        <v/>
      </c>
      <c r="X62" s="18" t="str">
        <f t="shared" si="9"/>
        <v/>
      </c>
      <c r="Y62" s="18"/>
    </row>
    <row r="63" spans="1:25" x14ac:dyDescent="0.35">
      <c r="A63">
        <f>IF(DataSorted!A76="","",DataSorted!A76)</f>
        <v>10</v>
      </c>
      <c r="B63" s="48" t="str">
        <f>IF(DataSorted!B76="","",DataSorted!B76)</f>
        <v>TaskstimOnset</v>
      </c>
      <c r="C63" s="48">
        <f>IF(DataSorted!C76="","",DataSorted!C76)</f>
        <v>29.94594</v>
      </c>
      <c r="D63" s="50" t="str">
        <f>IF(DataSorted!D76="","",DataSorted!D76)</f>
        <v>showing</v>
      </c>
      <c r="E63" s="48">
        <f t="shared" si="3"/>
        <v>0</v>
      </c>
      <c r="F63" s="49">
        <f t="shared" ref="F63:F126" si="13">IF(E64="","",E63-E64)</f>
        <v>0</v>
      </c>
      <c r="G63" s="41">
        <f t="shared" si="1"/>
        <v>333.45254237288134</v>
      </c>
      <c r="H63" t="str">
        <f>IF(DataSorted!$Q76="","",DataSorted!Q76)</f>
        <v/>
      </c>
      <c r="I63" t="str">
        <f>IF(DataSorted!$Q76="","",DataSorted!R76)</f>
        <v/>
      </c>
      <c r="J63" t="str">
        <f>IF(DataSorted!$Q76="","",DataSorted!S76)</f>
        <v/>
      </c>
      <c r="K63" t="str">
        <f>IF(DataSorted!$Q76="","",DataSorted!T76)</f>
        <v/>
      </c>
      <c r="L63" s="2" t="str">
        <f t="shared" si="2"/>
        <v/>
      </c>
      <c r="M63" s="51" t="str">
        <f>IF(DataSorted!$F76="REAC",DataSorted!F76,(IF(DataSorted!$P76="REAC",DataSorted!P76,IF($R64=1,"Creact",""))))</f>
        <v/>
      </c>
      <c r="N63" s="51" t="str">
        <f>IF(DataSorted!$F76="REAC",DataSorted!G76,(IF(DataSorted!$P76="REAC",DataSorted!Q76,IF($R64=1,N64,""))))</f>
        <v/>
      </c>
      <c r="O63" s="51" t="str">
        <f>IF(DataSorted!$F76="REAC",DataSorted!H76,(IF(DataSorted!$P76="REAC",DataSorted!R76,IF(AND($R64=1,N64="yes"),O64-1.01794,IF(AND($R64=1,N64="No"),O64-1.18497,"")))))</f>
        <v/>
      </c>
      <c r="P63" s="51" t="str">
        <f>IF(DataSorted!$F76="REAC",DataSorted!I76,(IF(DataSorted!$P76="REAC",DataSorted!S76,IF($R64=1,P64,""))))</f>
        <v/>
      </c>
      <c r="Q63" s="47" t="str">
        <f t="shared" si="10"/>
        <v/>
      </c>
      <c r="R63" t="str">
        <f t="shared" si="11"/>
        <v/>
      </c>
      <c r="S63" s="1" t="str">
        <f t="shared" si="4"/>
        <v>yes</v>
      </c>
      <c r="T63" s="1" t="str">
        <f t="shared" si="5"/>
        <v/>
      </c>
      <c r="U63" s="1" t="str">
        <f t="shared" si="12"/>
        <v/>
      </c>
      <c r="V63" s="1" t="str">
        <f t="shared" si="7"/>
        <v/>
      </c>
      <c r="W63" s="1" t="str">
        <f t="shared" si="8"/>
        <v/>
      </c>
      <c r="X63" s="1" t="str">
        <f t="shared" si="9"/>
        <v/>
      </c>
      <c r="Y63" s="1"/>
    </row>
    <row r="64" spans="1:25" x14ac:dyDescent="0.35">
      <c r="A64" s="10">
        <f>IF(DataSorted!A77="","",DataSorted!A77)</f>
        <v>10</v>
      </c>
      <c r="B64" s="10" t="str">
        <f>IF(DataSorted!B77="","",DataSorted!B77)</f>
        <v>TaskstimOnset</v>
      </c>
      <c r="C64" s="10">
        <f>IF(DataSorted!C77="","",DataSorted!C77)</f>
        <v>29.94594</v>
      </c>
      <c r="D64" s="10" t="str">
        <f>IF(DataSorted!D77="","",DataSorted!D77)</f>
        <v>showing</v>
      </c>
      <c r="E64" s="10">
        <f t="shared" si="3"/>
        <v>0</v>
      </c>
      <c r="F64" s="15">
        <f t="shared" si="13"/>
        <v>-1.0153199999999991</v>
      </c>
      <c r="G64" s="41">
        <f t="shared" si="1"/>
        <v>333.45254237288134</v>
      </c>
      <c r="H64" s="10" t="str">
        <f>IF(DataSorted!$Q77="","",DataSorted!Q77)</f>
        <v/>
      </c>
      <c r="I64" s="10" t="str">
        <f>IF(DataSorted!$Q77="","",DataSorted!R77)</f>
        <v/>
      </c>
      <c r="J64" s="10" t="str">
        <f>IF(DataSorted!$Q77="","",DataSorted!S77)</f>
        <v/>
      </c>
      <c r="K64" s="10" t="str">
        <f>IF(DataSorted!$Q77="","",DataSorted!T77)</f>
        <v/>
      </c>
      <c r="L64" s="10" t="str">
        <f t="shared" si="2"/>
        <v/>
      </c>
      <c r="M64" s="52" t="str">
        <f>IF(DataSorted!$F77="REAC",DataSorted!F77,(IF(DataSorted!$P77="REAC",DataSorted!P77,IF($R65=1,"Creact",""))))</f>
        <v/>
      </c>
      <c r="N64" s="52" t="str">
        <f>IF(DataSorted!$F77="REAC",DataSorted!G77,(IF(DataSorted!$P77="REAC",DataSorted!Q77,IF($R65=1,N65,""))))</f>
        <v/>
      </c>
      <c r="O64" s="52" t="str">
        <f>IF(DataSorted!$F77="REAC",DataSorted!H77,(IF(DataSorted!$P77="REAC",DataSorted!R77,IF(AND($R65=1,N65="yes"),O65-1.01794,IF(AND($R65=1,N65="No"),O65-1.18497,"")))))</f>
        <v/>
      </c>
      <c r="P64" s="52" t="str">
        <f>IF(DataSorted!$F77="REAC",DataSorted!I77,(IF(DataSorted!$P77="REAC",DataSorted!S77,IF($R65=1,P65,""))))</f>
        <v/>
      </c>
      <c r="Q64" s="47" t="str">
        <f t="shared" si="10"/>
        <v/>
      </c>
      <c r="R64" t="str">
        <f t="shared" si="11"/>
        <v/>
      </c>
      <c r="S64" s="18" t="str">
        <f t="shared" si="4"/>
        <v>yes</v>
      </c>
      <c r="T64" s="18" t="str">
        <f t="shared" si="5"/>
        <v/>
      </c>
      <c r="U64" s="18" t="str">
        <f t="shared" si="12"/>
        <v/>
      </c>
      <c r="V64" s="18" t="str">
        <f t="shared" si="7"/>
        <v/>
      </c>
      <c r="W64" s="18" t="str">
        <f t="shared" si="8"/>
        <v/>
      </c>
      <c r="X64" s="18" t="str">
        <f t="shared" si="9"/>
        <v/>
      </c>
      <c r="Y64" s="18"/>
    </row>
    <row r="65" spans="1:25" x14ac:dyDescent="0.35">
      <c r="A65">
        <f>IF(DataSorted!A78="","",DataSorted!A78)</f>
        <v>10</v>
      </c>
      <c r="B65" s="42" t="str">
        <f>IF(DataSorted!B78="","",DataSorted!B78)</f>
        <v>Got Task A1 at</v>
      </c>
      <c r="C65" s="42">
        <f>IF(DataSorted!C78="","",DataSorted!C78)</f>
        <v>30.961259999999999</v>
      </c>
      <c r="D65" s="43" t="str">
        <f>IF(DataSorted!D78="","",DataSorted!D78)</f>
        <v>showing</v>
      </c>
      <c r="E65" s="42">
        <f t="shared" si="3"/>
        <v>1.0153199999999991</v>
      </c>
      <c r="F65" s="44">
        <f t="shared" si="13"/>
        <v>1.0153199999999991</v>
      </c>
      <c r="G65" s="41">
        <f t="shared" si="1"/>
        <v>681.8674576271178</v>
      </c>
      <c r="H65" t="str">
        <f>IF(DataSorted!$Q78="","",DataSorted!Q78)</f>
        <v/>
      </c>
      <c r="I65" t="str">
        <f>IF(DataSorted!$Q78="","",DataSorted!R78)</f>
        <v/>
      </c>
      <c r="J65" t="str">
        <f>IF(DataSorted!$Q78="","",DataSorted!S78)</f>
        <v/>
      </c>
      <c r="K65" t="str">
        <f>IF(DataSorted!$Q78="","",DataSorted!T78)</f>
        <v/>
      </c>
      <c r="L65" s="2" t="str">
        <f t="shared" si="2"/>
        <v/>
      </c>
      <c r="M65" s="51" t="str">
        <f>IF(DataSorted!$F78="REAC",DataSorted!F78,(IF(DataSorted!$P78="REAC",DataSorted!P78,IF($R66=1,"Creact",""))))</f>
        <v/>
      </c>
      <c r="N65" s="51" t="str">
        <f>IF(DataSorted!$F78="REAC",DataSorted!G78,(IF(DataSorted!$P78="REAC",DataSorted!Q78,IF($R66=1,N66,""))))</f>
        <v/>
      </c>
      <c r="O65" s="51" t="str">
        <f>IF(DataSorted!$F78="REAC",DataSorted!H78,(IF(DataSorted!$P78="REAC",DataSorted!R78,IF(AND($R66=1,N66="yes"),O66-1.01794,IF(AND($R66=1,N66="No"),O66-1.18497,"")))))</f>
        <v/>
      </c>
      <c r="P65" s="51" t="str">
        <f>IF(DataSorted!$F78="REAC",DataSorted!I78,(IF(DataSorted!$P78="REAC",DataSorted!S78,IF($R66=1,P66,""))))</f>
        <v/>
      </c>
      <c r="Q65" s="47" t="str">
        <f t="shared" si="10"/>
        <v/>
      </c>
      <c r="R65" t="str">
        <f t="shared" si="11"/>
        <v/>
      </c>
      <c r="S65" s="1" t="str">
        <f t="shared" si="4"/>
        <v>yes</v>
      </c>
      <c r="T65" s="1" t="str">
        <f t="shared" si="5"/>
        <v/>
      </c>
      <c r="U65" s="1" t="str">
        <f t="shared" si="12"/>
        <v/>
      </c>
      <c r="V65" s="1" t="str">
        <f t="shared" si="7"/>
        <v/>
      </c>
      <c r="W65" s="1" t="str">
        <f t="shared" si="8"/>
        <v/>
      </c>
      <c r="X65" s="1" t="str">
        <f t="shared" si="9"/>
        <v/>
      </c>
      <c r="Y65" s="1"/>
    </row>
    <row r="66" spans="1:25" x14ac:dyDescent="0.35">
      <c r="A66" s="10">
        <f>IF(DataSorted!A79="","",DataSorted!A79)</f>
        <v>10</v>
      </c>
      <c r="B66" s="10" t="str">
        <f>IF(DataSorted!B79="","",DataSorted!B79)</f>
        <v>TaskstimOffset</v>
      </c>
      <c r="C66" s="10">
        <f>IF(DataSorted!C79="","",DataSorted!C79)</f>
        <v>30.961259999999999</v>
      </c>
      <c r="D66" s="10" t="str">
        <f>IF(DataSorted!D79="","",DataSorted!D79)</f>
        <v>showing</v>
      </c>
      <c r="E66" s="10">
        <f t="shared" si="3"/>
        <v>0</v>
      </c>
      <c r="F66" s="15">
        <f t="shared" si="13"/>
        <v>0</v>
      </c>
      <c r="G66" s="41">
        <f t="shared" si="1"/>
        <v>333.45254237288134</v>
      </c>
      <c r="H66" s="10" t="str">
        <f>IF(DataSorted!$Q79="","",DataSorted!Q79)</f>
        <v/>
      </c>
      <c r="I66" s="10" t="str">
        <f>IF(DataSorted!$Q79="","",DataSorted!R79)</f>
        <v/>
      </c>
      <c r="J66" s="10" t="str">
        <f>IF(DataSorted!$Q79="","",DataSorted!S79)</f>
        <v/>
      </c>
      <c r="K66" s="10" t="str">
        <f>IF(DataSorted!$Q79="","",DataSorted!T79)</f>
        <v/>
      </c>
      <c r="L66" s="10" t="str">
        <f t="shared" si="2"/>
        <v/>
      </c>
      <c r="M66" s="52" t="str">
        <f>IF(DataSorted!$F79="REAC",DataSorted!F79,(IF(DataSorted!$P79="REAC",DataSorted!P79,IF($R67=1,"Creact",""))))</f>
        <v/>
      </c>
      <c r="N66" s="52" t="str">
        <f>IF(DataSorted!$F79="REAC",DataSorted!G79,(IF(DataSorted!$P79="REAC",DataSorted!Q79,IF($R67=1,N67,""))))</f>
        <v/>
      </c>
      <c r="O66" s="52" t="str">
        <f>IF(DataSorted!$F79="REAC",DataSorted!H79,(IF(DataSorted!$P79="REAC",DataSorted!R79,IF(AND($R67=1,N67="yes"),O67-1.01794,IF(AND($R67=1,N67="No"),O67-1.18497,"")))))</f>
        <v/>
      </c>
      <c r="P66" s="52" t="str">
        <f>IF(DataSorted!$F79="REAC",DataSorted!I79,(IF(DataSorted!$P79="REAC",DataSorted!S79,IF($R67=1,P67,""))))</f>
        <v/>
      </c>
      <c r="Q66" s="47" t="str">
        <f t="shared" si="10"/>
        <v/>
      </c>
      <c r="R66" t="str">
        <f t="shared" si="11"/>
        <v/>
      </c>
      <c r="S66" s="18" t="str">
        <f t="shared" si="4"/>
        <v>yes</v>
      </c>
      <c r="T66" s="18" t="str">
        <f t="shared" si="5"/>
        <v/>
      </c>
      <c r="U66" s="18" t="str">
        <f t="shared" si="12"/>
        <v/>
      </c>
      <c r="V66" s="18" t="str">
        <f t="shared" si="7"/>
        <v/>
      </c>
      <c r="W66" s="18" t="str">
        <f t="shared" si="8"/>
        <v/>
      </c>
      <c r="X66" s="18" t="str">
        <f t="shared" si="9"/>
        <v/>
      </c>
      <c r="Y66" s="18"/>
    </row>
    <row r="67" spans="1:25" x14ac:dyDescent="0.35">
      <c r="A67">
        <f>IF(DataSorted!A80="","",DataSorted!A80)</f>
        <v>10</v>
      </c>
      <c r="B67" s="42" t="str">
        <f>IF(DataSorted!B80="","",DataSorted!B80)</f>
        <v>TaskstimOffset</v>
      </c>
      <c r="C67" s="42">
        <f>IF(DataSorted!C80="","",DataSorted!C80)</f>
        <v>30.961259999999999</v>
      </c>
      <c r="D67" s="43" t="str">
        <f>IF(DataSorted!D80="","",DataSorted!D80)</f>
        <v>showing</v>
      </c>
      <c r="E67" s="42">
        <f t="shared" si="3"/>
        <v>0</v>
      </c>
      <c r="F67" s="44">
        <f t="shared" si="13"/>
        <v>-1.0142100000000021</v>
      </c>
      <c r="G67" s="41">
        <f t="shared" si="1"/>
        <v>333.45254237288134</v>
      </c>
      <c r="H67" t="str">
        <f>IF(DataSorted!$Q80="","",DataSorted!Q80)</f>
        <v/>
      </c>
      <c r="I67" t="str">
        <f>IF(DataSorted!$Q80="","",DataSorted!R80)</f>
        <v/>
      </c>
      <c r="J67" t="str">
        <f>IF(DataSorted!$Q80="","",DataSorted!S80)</f>
        <v/>
      </c>
      <c r="K67" t="str">
        <f>IF(DataSorted!$Q80="","",DataSorted!T80)</f>
        <v/>
      </c>
      <c r="L67" s="2" t="str">
        <f t="shared" si="2"/>
        <v/>
      </c>
      <c r="M67" s="51" t="str">
        <f>IF(DataSorted!$F80="REAC",DataSorted!F80,(IF(DataSorted!$P80="REAC",DataSorted!P80,IF($R68=1,"Creact",""))))</f>
        <v/>
      </c>
      <c r="N67" s="51" t="str">
        <f>IF(DataSorted!$F80="REAC",DataSorted!G80,(IF(DataSorted!$P80="REAC",DataSorted!Q80,IF($R68=1,N68,""))))</f>
        <v/>
      </c>
      <c r="O67" s="51" t="str">
        <f>IF(DataSorted!$F80="REAC",DataSorted!H80,(IF(DataSorted!$P80="REAC",DataSorted!R80,IF(AND($R68=1,N68="yes"),O68-1.01794,IF(AND($R68=1,N68="No"),O68-1.18497,"")))))</f>
        <v/>
      </c>
      <c r="P67" s="51" t="str">
        <f>IF(DataSorted!$F80="REAC",DataSorted!I80,(IF(DataSorted!$P80="REAC",DataSorted!S80,IF($R68=1,P68,""))))</f>
        <v/>
      </c>
      <c r="Q67" s="47" t="str">
        <f t="shared" si="10"/>
        <v/>
      </c>
      <c r="R67" t="str">
        <f t="shared" si="11"/>
        <v/>
      </c>
      <c r="S67" s="1" t="str">
        <f t="shared" si="4"/>
        <v>yes</v>
      </c>
      <c r="T67" s="1" t="str">
        <f t="shared" si="5"/>
        <v/>
      </c>
      <c r="U67" s="1" t="str">
        <f t="shared" si="12"/>
        <v/>
      </c>
      <c r="V67" s="1" t="str">
        <f t="shared" si="7"/>
        <v/>
      </c>
      <c r="W67" s="1" t="str">
        <f t="shared" si="8"/>
        <v/>
      </c>
      <c r="X67" s="1" t="str">
        <f t="shared" si="9"/>
        <v/>
      </c>
      <c r="Y67" s="1"/>
    </row>
    <row r="68" spans="1:25" x14ac:dyDescent="0.35">
      <c r="A68" s="10">
        <f>IF(DataSorted!A81="","",DataSorted!A81)</f>
        <v>11</v>
      </c>
      <c r="B68" s="10" t="str">
        <f>IF(DataSorted!B81="","",DataSorted!B81)</f>
        <v xml:space="preserve">Got Task 0 at </v>
      </c>
      <c r="C68" s="10">
        <f>IF(DataSorted!C81="","",DataSorted!C81)</f>
        <v>31.975470000000001</v>
      </c>
      <c r="D68" s="10" t="str">
        <f>IF(DataSorted!D81="","",DataSorted!D81)</f>
        <v>showing</v>
      </c>
      <c r="E68" s="10">
        <f t="shared" si="3"/>
        <v>1.0142100000000021</v>
      </c>
      <c r="F68" s="15">
        <f t="shared" si="13"/>
        <v>1.0142100000000021</v>
      </c>
      <c r="G68" s="41">
        <f t="shared" ref="G68:G131" si="14">IF(A68="","",(ABS(E68-G$3))*1000)</f>
        <v>680.75745762712074</v>
      </c>
      <c r="H68" s="10" t="str">
        <f>IF(DataSorted!$Q81="","",DataSorted!Q81)</f>
        <v/>
      </c>
      <c r="I68" s="10" t="str">
        <f>IF(DataSorted!$Q81="","",DataSorted!R81)</f>
        <v/>
      </c>
      <c r="J68" s="10" t="str">
        <f>IF(DataSorted!$Q81="","",DataSorted!S81)</f>
        <v/>
      </c>
      <c r="K68" s="10" t="str">
        <f>IF(DataSorted!$Q81="","",DataSorted!T81)</f>
        <v/>
      </c>
      <c r="L68" s="10" t="str">
        <f t="shared" ref="L68:L131" si="15">IF(J68="","",C68-J68)</f>
        <v/>
      </c>
      <c r="M68" s="52" t="str">
        <f>IF(DataSorted!$F81="REAC",DataSorted!F81,(IF(DataSorted!$P81="REAC",DataSorted!P81,IF($R69=1,"Creact",""))))</f>
        <v/>
      </c>
      <c r="N68" s="52" t="str">
        <f>IF(DataSorted!$F81="REAC",DataSorted!G81,(IF(DataSorted!$P81="REAC",DataSorted!Q81,IF($R69=1,N69,""))))</f>
        <v/>
      </c>
      <c r="O68" s="52" t="str">
        <f>IF(DataSorted!$F81="REAC",DataSorted!H81,(IF(DataSorted!$P81="REAC",DataSorted!R81,IF(AND($R69=1,N69="yes"),O69-1.01794,IF(AND($R69=1,N69="No"),O69-1.18497,"")))))</f>
        <v/>
      </c>
      <c r="P68" s="52" t="str">
        <f>IF(DataSorted!$F81="REAC",DataSorted!I81,(IF(DataSorted!$P81="REAC",DataSorted!S81,IF($R69=1,P69,""))))</f>
        <v/>
      </c>
      <c r="Q68" s="47" t="str">
        <f t="shared" si="10"/>
        <v/>
      </c>
      <c r="R68" t="str">
        <f t="shared" si="11"/>
        <v/>
      </c>
      <c r="S68" s="18" t="str">
        <f t="shared" si="4"/>
        <v>yes</v>
      </c>
      <c r="T68" s="18" t="str">
        <f t="shared" si="5"/>
        <v/>
      </c>
      <c r="U68" s="18" t="str">
        <f t="shared" ref="U68:U131" si="16">IF(S68="","",(IF(AND(N68="No",S68="No"),1,"")))</f>
        <v/>
      </c>
      <c r="V68" s="18" t="str">
        <f t="shared" si="7"/>
        <v/>
      </c>
      <c r="W68" s="18" t="str">
        <f t="shared" si="8"/>
        <v/>
      </c>
      <c r="X68" s="18" t="str">
        <f t="shared" si="9"/>
        <v/>
      </c>
      <c r="Y68" s="18"/>
    </row>
    <row r="69" spans="1:25" x14ac:dyDescent="0.35">
      <c r="A69">
        <f>IF(DataSorted!A82="","",DataSorted!A82)</f>
        <v>11</v>
      </c>
      <c r="B69" s="42" t="str">
        <f>IF(DataSorted!B82="","",DataSorted!B82)</f>
        <v>TaskstimOnset</v>
      </c>
      <c r="C69" s="42">
        <f>IF(DataSorted!C82="","",DataSorted!C82)</f>
        <v>31.975470000000001</v>
      </c>
      <c r="D69" s="43" t="str">
        <f>IF(DataSorted!D82="","",DataSorted!D82)</f>
        <v>showing</v>
      </c>
      <c r="E69" s="42">
        <f t="shared" ref="E69:E132" si="17">IF(C69="","",ABS(C68-C69))</f>
        <v>0</v>
      </c>
      <c r="F69" s="44">
        <f t="shared" si="13"/>
        <v>0</v>
      </c>
      <c r="G69" s="41">
        <f t="shared" si="14"/>
        <v>333.45254237288134</v>
      </c>
      <c r="H69" t="str">
        <f>IF(DataSorted!$Q82="","",DataSorted!Q82)</f>
        <v/>
      </c>
      <c r="I69" t="str">
        <f>IF(DataSorted!$Q82="","",DataSorted!R82)</f>
        <v/>
      </c>
      <c r="J69" t="str">
        <f>IF(DataSorted!$Q82="","",DataSorted!S82)</f>
        <v/>
      </c>
      <c r="K69" t="str">
        <f>IF(DataSorted!$Q82="","",DataSorted!T82)</f>
        <v/>
      </c>
      <c r="L69" s="2" t="str">
        <f t="shared" si="15"/>
        <v/>
      </c>
      <c r="M69" s="51" t="str">
        <f>IF(DataSorted!$F82="REAC",DataSorted!F82,(IF(DataSorted!$P82="REAC",DataSorted!P82,IF($R70=1,"Creact",""))))</f>
        <v/>
      </c>
      <c r="N69" s="51" t="str">
        <f>IF(DataSorted!$F82="REAC",DataSorted!G82,(IF(DataSorted!$P82="REAC",DataSorted!Q82,IF($R70=1,N70,""))))</f>
        <v/>
      </c>
      <c r="O69" s="51" t="str">
        <f>IF(DataSorted!$F82="REAC",DataSorted!H82,(IF(DataSorted!$P82="REAC",DataSorted!R82,IF(AND($R70=1,N70="yes"),O70-1.01794,IF(AND($R70=1,N70="No"),O70-1.18497,"")))))</f>
        <v/>
      </c>
      <c r="P69" s="51" t="str">
        <f>IF(DataSorted!$F82="REAC",DataSorted!I82,(IF(DataSorted!$P82="REAC",DataSorted!S82,IF($R70=1,P70,""))))</f>
        <v/>
      </c>
      <c r="Q69" s="47" t="str">
        <f t="shared" si="10"/>
        <v/>
      </c>
      <c r="R69" t="str">
        <f t="shared" si="11"/>
        <v/>
      </c>
      <c r="S69" s="1" t="str">
        <f t="shared" si="4"/>
        <v>yes</v>
      </c>
      <c r="T69" s="1" t="str">
        <f t="shared" si="5"/>
        <v/>
      </c>
      <c r="U69" s="1" t="str">
        <f t="shared" si="16"/>
        <v/>
      </c>
      <c r="V69" s="1" t="str">
        <f t="shared" si="7"/>
        <v/>
      </c>
      <c r="W69" s="1" t="str">
        <f t="shared" si="8"/>
        <v/>
      </c>
      <c r="X69" s="1" t="str">
        <f t="shared" si="9"/>
        <v/>
      </c>
      <c r="Y69" s="1"/>
    </row>
    <row r="70" spans="1:25" x14ac:dyDescent="0.35">
      <c r="A70" s="10">
        <f>IF(DataSorted!A83="","",DataSorted!A83)</f>
        <v>11</v>
      </c>
      <c r="B70" s="10" t="str">
        <f>IF(DataSorted!B83="","",DataSorted!B83)</f>
        <v>TaskstimOnset</v>
      </c>
      <c r="C70" s="10">
        <f>IF(DataSorted!C83="","",DataSorted!C83)</f>
        <v>31.975470000000001</v>
      </c>
      <c r="D70" s="10" t="str">
        <f>IF(DataSorted!D83="","",DataSorted!D83)</f>
        <v>showing</v>
      </c>
      <c r="E70" s="10">
        <f t="shared" si="17"/>
        <v>0</v>
      </c>
      <c r="F70" s="15">
        <f t="shared" si="13"/>
        <v>-1.0058000000000007</v>
      </c>
      <c r="G70" s="41">
        <f t="shared" si="14"/>
        <v>333.45254237288134</v>
      </c>
      <c r="H70" s="10" t="str">
        <f>IF(DataSorted!$Q83="","",DataSorted!Q83)</f>
        <v/>
      </c>
      <c r="I70" s="10" t="str">
        <f>IF(DataSorted!$Q83="","",DataSorted!R83)</f>
        <v/>
      </c>
      <c r="J70" s="10" t="str">
        <f>IF(DataSorted!$Q83="","",DataSorted!S83)</f>
        <v/>
      </c>
      <c r="K70" s="10" t="str">
        <f>IF(DataSorted!$Q83="","",DataSorted!T83)</f>
        <v/>
      </c>
      <c r="L70" s="10" t="str">
        <f t="shared" si="15"/>
        <v/>
      </c>
      <c r="M70" s="52" t="str">
        <f>IF(DataSorted!$F83="REAC",DataSorted!F83,(IF(DataSorted!$P83="REAC",DataSorted!P83,IF($R71=1,"Creact",""))))</f>
        <v/>
      </c>
      <c r="N70" s="52" t="str">
        <f>IF(DataSorted!$F83="REAC",DataSorted!G83,(IF(DataSorted!$P83="REAC",DataSorted!Q83,IF($R71=1,N71,""))))</f>
        <v/>
      </c>
      <c r="O70" s="52" t="str">
        <f>IF(DataSorted!$F83="REAC",DataSorted!H83,(IF(DataSorted!$P83="REAC",DataSorted!R83,IF(AND($R71=1,N71="yes"),O71-1.01794,IF(AND($R71=1,N71="No"),O71-1.18497,"")))))</f>
        <v/>
      </c>
      <c r="P70" s="52" t="str">
        <f>IF(DataSorted!$F83="REAC",DataSorted!I83,(IF(DataSorted!$P83="REAC",DataSorted!S83,IF($R71=1,P71,""))))</f>
        <v/>
      </c>
      <c r="Q70" s="47" t="str">
        <f t="shared" si="10"/>
        <v/>
      </c>
      <c r="R70" t="str">
        <f t="shared" si="11"/>
        <v/>
      </c>
      <c r="S70" s="18" t="str">
        <f t="shared" si="4"/>
        <v>yes</v>
      </c>
      <c r="T70" s="18" t="str">
        <f t="shared" si="5"/>
        <v/>
      </c>
      <c r="U70" s="18" t="str">
        <f t="shared" si="16"/>
        <v/>
      </c>
      <c r="V70" s="18" t="str">
        <f t="shared" si="7"/>
        <v/>
      </c>
      <c r="W70" s="18" t="str">
        <f t="shared" si="8"/>
        <v/>
      </c>
      <c r="X70" s="18" t="str">
        <f t="shared" si="9"/>
        <v/>
      </c>
      <c r="Y70" s="18"/>
    </row>
    <row r="71" spans="1:25" x14ac:dyDescent="0.35">
      <c r="A71">
        <f>IF(DataSorted!A84="","",DataSorted!A84)</f>
        <v>11</v>
      </c>
      <c r="B71" s="42" t="str">
        <f>IF(DataSorted!B84="","",DataSorted!B84)</f>
        <v>Got Task A1 at</v>
      </c>
      <c r="C71" s="42">
        <f>IF(DataSorted!C84="","",DataSorted!C84)</f>
        <v>32.981270000000002</v>
      </c>
      <c r="D71" s="43" t="str">
        <f>IF(DataSorted!D84="","",DataSorted!D84)</f>
        <v>showing</v>
      </c>
      <c r="E71" s="42">
        <f t="shared" si="17"/>
        <v>1.0058000000000007</v>
      </c>
      <c r="F71" s="44">
        <f t="shared" si="13"/>
        <v>1.0058000000000007</v>
      </c>
      <c r="G71" s="41">
        <f t="shared" si="14"/>
        <v>672.3474576271193</v>
      </c>
      <c r="H71" t="str">
        <f>IF(DataSorted!$Q84="","",DataSorted!Q84)</f>
        <v/>
      </c>
      <c r="I71" t="str">
        <f>IF(DataSorted!$Q84="","",DataSorted!R84)</f>
        <v/>
      </c>
      <c r="J71" t="str">
        <f>IF(DataSorted!$Q84="","",DataSorted!S84)</f>
        <v/>
      </c>
      <c r="K71" t="str">
        <f>IF(DataSorted!$Q84="","",DataSorted!T84)</f>
        <v/>
      </c>
      <c r="L71" s="2" t="str">
        <f t="shared" si="15"/>
        <v/>
      </c>
      <c r="M71" s="51" t="str">
        <f>IF(DataSorted!$F84="REAC",DataSorted!F84,(IF(DataSorted!$P84="REAC",DataSorted!P84,IF($R72=1,"Creact",""))))</f>
        <v/>
      </c>
      <c r="N71" s="51" t="str">
        <f>IF(DataSorted!$F84="REAC",DataSorted!G84,(IF(DataSorted!$P84="REAC",DataSorted!Q84,IF($R72=1,N72,""))))</f>
        <v/>
      </c>
      <c r="O71" s="51" t="str">
        <f>IF(DataSorted!$F84="REAC",DataSorted!H84,(IF(DataSorted!$P84="REAC",DataSorted!R84,IF(AND($R72=1,N72="yes"),O72-1.01794,IF(AND($R72=1,N72="No"),O72-1.18497,"")))))</f>
        <v/>
      </c>
      <c r="P71" s="51" t="str">
        <f>IF(DataSorted!$F84="REAC",DataSorted!I84,(IF(DataSorted!$P84="REAC",DataSorted!S84,IF($R72=1,P72,""))))</f>
        <v/>
      </c>
      <c r="Q71" s="47" t="str">
        <f t="shared" si="10"/>
        <v/>
      </c>
      <c r="R71" t="str">
        <f t="shared" si="11"/>
        <v/>
      </c>
      <c r="S71" s="1" t="str">
        <f t="shared" ref="S71:S134" si="18">IF(OR(B71="",B71="BlankNeut"),"",(IF(D71=D69,"yes","No")))</f>
        <v>yes</v>
      </c>
      <c r="T71" s="1" t="str">
        <f t="shared" ref="T71:T134" si="19">IF(S71="","",(IF(AND(N71="Yes",S71="Yes"),1,"")))</f>
        <v/>
      </c>
      <c r="U71" s="1" t="str">
        <f t="shared" si="16"/>
        <v/>
      </c>
      <c r="V71" s="1" t="str">
        <f t="shared" ref="V71:V134" si="20">IF(S71="","",(IF(AND(N71="No",S71="Yes"),1,"")))</f>
        <v/>
      </c>
      <c r="W71" s="1" t="str">
        <f t="shared" ref="W71:W134" si="21">IF(S71="","",(IF(AND(N71="Yes",S71="No"),1,"")))</f>
        <v/>
      </c>
      <c r="X71" s="1" t="str">
        <f t="shared" ref="X71:X134" si="22">IF(AND(B71="TaskStim",M71=""),1,"")</f>
        <v/>
      </c>
      <c r="Y71" s="1"/>
    </row>
    <row r="72" spans="1:25" x14ac:dyDescent="0.35">
      <c r="A72" s="10">
        <f>IF(DataSorted!A85="","",DataSorted!A85)</f>
        <v>11</v>
      </c>
      <c r="B72" s="10" t="str">
        <f>IF(DataSorted!B85="","",DataSorted!B85)</f>
        <v>TaskstimOffset</v>
      </c>
      <c r="C72" s="10">
        <f>IF(DataSorted!C85="","",DataSorted!C85)</f>
        <v>32.981270000000002</v>
      </c>
      <c r="D72" s="10" t="str">
        <f>IF(DataSorted!D85="","",DataSorted!D85)</f>
        <v>showing</v>
      </c>
      <c r="E72" s="10">
        <f t="shared" si="17"/>
        <v>0</v>
      </c>
      <c r="F72" s="15">
        <f t="shared" si="13"/>
        <v>0</v>
      </c>
      <c r="G72" s="41">
        <f t="shared" si="14"/>
        <v>333.45254237288134</v>
      </c>
      <c r="H72" s="10" t="str">
        <f>IF(DataSorted!$Q85="","",DataSorted!Q85)</f>
        <v/>
      </c>
      <c r="I72" s="10" t="str">
        <f>IF(DataSorted!$Q85="","",DataSorted!R85)</f>
        <v/>
      </c>
      <c r="J72" s="10" t="str">
        <f>IF(DataSorted!$Q85="","",DataSorted!S85)</f>
        <v/>
      </c>
      <c r="K72" s="10" t="str">
        <f>IF(DataSorted!$Q85="","",DataSorted!T85)</f>
        <v/>
      </c>
      <c r="L72" s="10" t="str">
        <f t="shared" si="15"/>
        <v/>
      </c>
      <c r="M72" s="52" t="str">
        <f>IF(DataSorted!$F85="REAC",DataSorted!F85,(IF(DataSorted!$P85="REAC",DataSorted!P85,IF($R73=1,"Creact",""))))</f>
        <v/>
      </c>
      <c r="N72" s="52" t="str">
        <f>IF(DataSorted!$F85="REAC",DataSorted!G85,(IF(DataSorted!$P85="REAC",DataSorted!Q85,IF($R73=1,N73,""))))</f>
        <v/>
      </c>
      <c r="O72" s="52" t="str">
        <f>IF(DataSorted!$F85="REAC",DataSorted!H85,(IF(DataSorted!$P85="REAC",DataSorted!R85,IF(AND($R73=1,N73="yes"),O73-1.01794,IF(AND($R73=1,N73="No"),O73-1.18497,"")))))</f>
        <v/>
      </c>
      <c r="P72" s="52" t="str">
        <f>IF(DataSorted!$F85="REAC",DataSorted!I85,(IF(DataSorted!$P85="REAC",DataSorted!S85,IF($R73=1,P73,""))))</f>
        <v/>
      </c>
      <c r="Q72" s="47" t="str">
        <f t="shared" ref="Q72:Q135" si="23">IF(OR(M72="REAC",M72=""),"",(O72-C72)*1000)</f>
        <v/>
      </c>
      <c r="R72" t="str">
        <f t="shared" si="11"/>
        <v/>
      </c>
      <c r="S72" s="18" t="str">
        <f t="shared" si="18"/>
        <v>yes</v>
      </c>
      <c r="T72" s="18" t="str">
        <f t="shared" si="19"/>
        <v/>
      </c>
      <c r="U72" s="18" t="str">
        <f t="shared" si="16"/>
        <v/>
      </c>
      <c r="V72" s="18" t="str">
        <f t="shared" si="20"/>
        <v/>
      </c>
      <c r="W72" s="18" t="str">
        <f t="shared" si="21"/>
        <v/>
      </c>
      <c r="X72" s="18" t="str">
        <f t="shared" si="22"/>
        <v/>
      </c>
      <c r="Y72" s="18"/>
    </row>
    <row r="73" spans="1:25" x14ac:dyDescent="0.35">
      <c r="A73">
        <f>IF(DataSorted!A86="","",DataSorted!A86)</f>
        <v>11</v>
      </c>
      <c r="B73" s="42" t="str">
        <f>IF(DataSorted!B86="","",DataSorted!B86)</f>
        <v>TaskstimOffset</v>
      </c>
      <c r="C73" s="42">
        <f>IF(DataSorted!C86="","",DataSorted!C86)</f>
        <v>32.981270000000002</v>
      </c>
      <c r="D73" s="43" t="str">
        <f>IF(DataSorted!D86="","",DataSorted!D86)</f>
        <v>showing</v>
      </c>
      <c r="E73" s="42">
        <f t="shared" si="17"/>
        <v>0</v>
      </c>
      <c r="F73" s="44">
        <f t="shared" si="13"/>
        <v>-1.0049500000000009</v>
      </c>
      <c r="G73" s="41">
        <f t="shared" si="14"/>
        <v>333.45254237288134</v>
      </c>
      <c r="H73" t="str">
        <f>IF(DataSorted!$Q86="","",DataSorted!Q86)</f>
        <v/>
      </c>
      <c r="I73" t="str">
        <f>IF(DataSorted!$Q86="","",DataSorted!R86)</f>
        <v/>
      </c>
      <c r="J73" t="str">
        <f>IF(DataSorted!$Q86="","",DataSorted!S86)</f>
        <v/>
      </c>
      <c r="K73" t="str">
        <f>IF(DataSorted!$Q86="","",DataSorted!T86)</f>
        <v/>
      </c>
      <c r="L73" s="2" t="str">
        <f t="shared" si="15"/>
        <v/>
      </c>
      <c r="M73" s="51" t="str">
        <f>IF(DataSorted!$F86="REAC",DataSorted!F86,(IF(DataSorted!$P86="REAC",DataSorted!P86,IF($R74=1,"Creact",""))))</f>
        <v/>
      </c>
      <c r="N73" s="51" t="str">
        <f>IF(DataSorted!$F86="REAC",DataSorted!G86,(IF(DataSorted!$P86="REAC",DataSorted!Q86,IF($R74=1,N74,""))))</f>
        <v/>
      </c>
      <c r="O73" s="51" t="str">
        <f>IF(DataSorted!$F86="REAC",DataSorted!H86,(IF(DataSorted!$P86="REAC",DataSorted!R86,IF(AND($R74=1,N74="yes"),O74-1.01794,IF(AND($R74=1,N74="No"),O74-1.18497,"")))))</f>
        <v/>
      </c>
      <c r="P73" s="51" t="str">
        <f>IF(DataSorted!$F86="REAC",DataSorted!I86,(IF(DataSorted!$P86="REAC",DataSorted!S86,IF($R74=1,P74,""))))</f>
        <v/>
      </c>
      <c r="Q73" s="47" t="str">
        <f t="shared" si="23"/>
        <v/>
      </c>
      <c r="R73" t="str">
        <f t="shared" ref="R73:R136" si="24">IF(AND(M73="REAC",B73="BlankNeut"),1,"")</f>
        <v/>
      </c>
      <c r="S73" s="1" t="str">
        <f t="shared" si="18"/>
        <v>yes</v>
      </c>
      <c r="T73" s="1" t="str">
        <f t="shared" si="19"/>
        <v/>
      </c>
      <c r="U73" s="1" t="str">
        <f t="shared" si="16"/>
        <v/>
      </c>
      <c r="V73" s="1" t="str">
        <f t="shared" si="20"/>
        <v/>
      </c>
      <c r="W73" s="1" t="str">
        <f t="shared" si="21"/>
        <v/>
      </c>
      <c r="X73" s="1" t="str">
        <f t="shared" si="22"/>
        <v/>
      </c>
      <c r="Y73" s="1"/>
    </row>
    <row r="74" spans="1:25" x14ac:dyDescent="0.35">
      <c r="A74" s="10">
        <f>IF(DataSorted!A87="","",DataSorted!A87)</f>
        <v>12</v>
      </c>
      <c r="B74" s="10" t="str">
        <f>IF(DataSorted!B87="","",DataSorted!B87)</f>
        <v xml:space="preserve">Got Task 0 at </v>
      </c>
      <c r="C74" s="10">
        <f>IF(DataSorted!C87="","",DataSorted!C87)</f>
        <v>33.986220000000003</v>
      </c>
      <c r="D74" s="10" t="str">
        <f>IF(DataSorted!D87="","",DataSorted!D87)</f>
        <v>showing</v>
      </c>
      <c r="E74" s="10">
        <f t="shared" si="17"/>
        <v>1.0049500000000009</v>
      </c>
      <c r="F74" s="15">
        <f t="shared" si="13"/>
        <v>1.0049500000000009</v>
      </c>
      <c r="G74" s="41">
        <f t="shared" si="14"/>
        <v>671.4974576271195</v>
      </c>
      <c r="H74" s="10" t="str">
        <f>IF(DataSorted!$Q87="","",DataSorted!Q87)</f>
        <v/>
      </c>
      <c r="I74" s="10" t="str">
        <f>IF(DataSorted!$Q87="","",DataSorted!R87)</f>
        <v/>
      </c>
      <c r="J74" s="10" t="str">
        <f>IF(DataSorted!$Q87="","",DataSorted!S87)</f>
        <v/>
      </c>
      <c r="K74" s="10" t="str">
        <f>IF(DataSorted!$Q87="","",DataSorted!T87)</f>
        <v/>
      </c>
      <c r="L74" s="10" t="str">
        <f t="shared" si="15"/>
        <v/>
      </c>
      <c r="M74" s="52" t="str">
        <f>IF(DataSorted!$F87="REAC",DataSorted!F87,(IF(DataSorted!$P87="REAC",DataSorted!P87,IF($R75=1,"Creact",""))))</f>
        <v/>
      </c>
      <c r="N74" s="52" t="str">
        <f>IF(DataSorted!$F87="REAC",DataSorted!G87,(IF(DataSorted!$P87="REAC",DataSorted!Q87,IF($R75=1,N75,""))))</f>
        <v/>
      </c>
      <c r="O74" s="52" t="str">
        <f>IF(DataSorted!$F87="REAC",DataSorted!H87,(IF(DataSorted!$P87="REAC",DataSorted!R87,IF(AND($R75=1,N75="yes"),O75-1.01794,IF(AND($R75=1,N75="No"),O75-1.18497,"")))))</f>
        <v/>
      </c>
      <c r="P74" s="52" t="str">
        <f>IF(DataSorted!$F87="REAC",DataSorted!I87,(IF(DataSorted!$P87="REAC",DataSorted!S87,IF($R75=1,P75,""))))</f>
        <v/>
      </c>
      <c r="Q74" s="47" t="str">
        <f t="shared" si="23"/>
        <v/>
      </c>
      <c r="R74" t="str">
        <f t="shared" si="24"/>
        <v/>
      </c>
      <c r="S74" s="18" t="str">
        <f t="shared" si="18"/>
        <v>yes</v>
      </c>
      <c r="T74" s="18" t="str">
        <f t="shared" si="19"/>
        <v/>
      </c>
      <c r="U74" s="18" t="str">
        <f t="shared" si="16"/>
        <v/>
      </c>
      <c r="V74" s="18" t="str">
        <f t="shared" si="20"/>
        <v/>
      </c>
      <c r="W74" s="18" t="str">
        <f t="shared" si="21"/>
        <v/>
      </c>
      <c r="X74" s="18" t="str">
        <f t="shared" si="22"/>
        <v/>
      </c>
      <c r="Y74" s="18"/>
    </row>
    <row r="75" spans="1:25" x14ac:dyDescent="0.35">
      <c r="A75">
        <f>IF(DataSorted!A88="","",DataSorted!A88)</f>
        <v>12</v>
      </c>
      <c r="B75" s="42" t="str">
        <f>IF(DataSorted!B88="","",DataSorted!B88)</f>
        <v>TaskstimOnset</v>
      </c>
      <c r="C75" s="42">
        <f>IF(DataSorted!C88="","",DataSorted!C88)</f>
        <v>33.986220000000003</v>
      </c>
      <c r="D75" s="43" t="str">
        <f>IF(DataSorted!D88="","",DataSorted!D88)</f>
        <v>showing</v>
      </c>
      <c r="E75" s="42">
        <f t="shared" si="17"/>
        <v>0</v>
      </c>
      <c r="F75" s="44">
        <f t="shared" si="13"/>
        <v>0</v>
      </c>
      <c r="G75" s="41">
        <f t="shared" si="14"/>
        <v>333.45254237288134</v>
      </c>
      <c r="H75" t="str">
        <f>IF(DataSorted!$Q88="","",DataSorted!Q88)</f>
        <v/>
      </c>
      <c r="I75" t="str">
        <f>IF(DataSorted!$Q88="","",DataSorted!R88)</f>
        <v/>
      </c>
      <c r="J75" t="str">
        <f>IF(DataSorted!$Q88="","",DataSorted!S88)</f>
        <v/>
      </c>
      <c r="K75" t="str">
        <f>IF(DataSorted!$Q88="","",DataSorted!T88)</f>
        <v/>
      </c>
      <c r="L75" s="2" t="str">
        <f t="shared" si="15"/>
        <v/>
      </c>
      <c r="M75" s="51" t="str">
        <f>IF(DataSorted!$F88="REAC",DataSorted!F88,(IF(DataSorted!$P88="REAC",DataSorted!P88,IF($R76=1,"Creact",""))))</f>
        <v/>
      </c>
      <c r="N75" s="51" t="str">
        <f>IF(DataSorted!$F88="REAC",DataSorted!G88,(IF(DataSorted!$P88="REAC",DataSorted!Q88,IF($R76=1,N76,""))))</f>
        <v/>
      </c>
      <c r="O75" s="51" t="str">
        <f>IF(DataSorted!$F88="REAC",DataSorted!H88,(IF(DataSorted!$P88="REAC",DataSorted!R88,IF(AND($R76=1,N76="yes"),O76-1.01794,IF(AND($R76=1,N76="No"),O76-1.18497,"")))))</f>
        <v/>
      </c>
      <c r="P75" s="51" t="str">
        <f>IF(DataSorted!$F88="REAC",DataSorted!I88,(IF(DataSorted!$P88="REAC",DataSorted!S88,IF($R76=1,P76,""))))</f>
        <v/>
      </c>
      <c r="Q75" s="47" t="str">
        <f t="shared" si="23"/>
        <v/>
      </c>
      <c r="R75" t="str">
        <f t="shared" si="24"/>
        <v/>
      </c>
      <c r="S75" s="1" t="str">
        <f t="shared" si="18"/>
        <v>yes</v>
      </c>
      <c r="T75" s="1" t="str">
        <f t="shared" si="19"/>
        <v/>
      </c>
      <c r="U75" s="1" t="str">
        <f t="shared" si="16"/>
        <v/>
      </c>
      <c r="V75" s="1" t="str">
        <f t="shared" si="20"/>
        <v/>
      </c>
      <c r="W75" s="1" t="str">
        <f t="shared" si="21"/>
        <v/>
      </c>
      <c r="X75" s="1" t="str">
        <f t="shared" si="22"/>
        <v/>
      </c>
      <c r="Y75" s="1"/>
    </row>
    <row r="76" spans="1:25" x14ac:dyDescent="0.35">
      <c r="A76" s="10">
        <f>IF(DataSorted!A89="","",DataSorted!A89)</f>
        <v>12</v>
      </c>
      <c r="B76" s="10" t="str">
        <f>IF(DataSorted!B89="","",DataSorted!B89)</f>
        <v>TaskstimOnset</v>
      </c>
      <c r="C76" s="10">
        <f>IF(DataSorted!C89="","",DataSorted!C89)</f>
        <v>33.986220000000003</v>
      </c>
      <c r="D76" s="10" t="str">
        <f>IF(DataSorted!D89="","",DataSorted!D89)</f>
        <v>showing</v>
      </c>
      <c r="E76" s="10">
        <f t="shared" si="17"/>
        <v>0</v>
      </c>
      <c r="F76" s="15">
        <f t="shared" si="13"/>
        <v>-1.0022400000000005</v>
      </c>
      <c r="G76" s="41">
        <f t="shared" si="14"/>
        <v>333.45254237288134</v>
      </c>
      <c r="H76" s="10" t="str">
        <f>IF(DataSorted!$Q89="","",DataSorted!Q89)</f>
        <v>EMOS</v>
      </c>
      <c r="I76" s="10" t="str">
        <f>IF(DataSorted!$Q89="","",DataSorted!R89)</f>
        <v>MatStim</v>
      </c>
      <c r="J76" s="10">
        <f>IF(DataSorted!$Q89="","",DataSorted!S89)</f>
        <v>34.050989999999999</v>
      </c>
      <c r="K76" s="10" t="str">
        <f>IF(DataSorted!$Q89="","",DataSorted!T89)</f>
        <v>BlTransp07 (UnityEngine.Material)</v>
      </c>
      <c r="L76" s="10">
        <f t="shared" si="15"/>
        <v>-6.4769999999995775E-2</v>
      </c>
      <c r="M76" s="52" t="str">
        <f>IF(DataSorted!$F89="REAC",DataSorted!F89,(IF(DataSorted!$P89="REAC",DataSorted!P89,IF($R77=1,"Creact",""))))</f>
        <v/>
      </c>
      <c r="N76" s="52" t="str">
        <f>IF(DataSorted!$F89="REAC",DataSorted!G89,(IF(DataSorted!$P89="REAC",DataSorted!Q89,IF($R77=1,N77,""))))</f>
        <v/>
      </c>
      <c r="O76" s="52" t="str">
        <f>IF(DataSorted!$F89="REAC",DataSorted!H89,(IF(DataSorted!$P89="REAC",DataSorted!R89,IF(AND($R77=1,N77="yes"),O77-1.01794,IF(AND($R77=1,N77="No"),O77-1.18497,"")))))</f>
        <v/>
      </c>
      <c r="P76" s="52" t="str">
        <f>IF(DataSorted!$F89="REAC",DataSorted!I89,(IF(DataSorted!$P89="REAC",DataSorted!S89,IF($R77=1,P77,""))))</f>
        <v/>
      </c>
      <c r="Q76" s="47" t="str">
        <f t="shared" si="23"/>
        <v/>
      </c>
      <c r="R76" t="str">
        <f t="shared" si="24"/>
        <v/>
      </c>
      <c r="S76" s="18" t="str">
        <f t="shared" si="18"/>
        <v>yes</v>
      </c>
      <c r="T76" s="18" t="str">
        <f t="shared" si="19"/>
        <v/>
      </c>
      <c r="U76" s="18" t="str">
        <f t="shared" si="16"/>
        <v/>
      </c>
      <c r="V76" s="18" t="str">
        <f t="shared" si="20"/>
        <v/>
      </c>
      <c r="W76" s="18" t="str">
        <f t="shared" si="21"/>
        <v/>
      </c>
      <c r="X76" s="18" t="str">
        <f t="shared" si="22"/>
        <v/>
      </c>
      <c r="Y76" s="18"/>
    </row>
    <row r="77" spans="1:25" x14ac:dyDescent="0.35">
      <c r="A77">
        <f>IF(DataSorted!A90="","",DataSorted!A90)</f>
        <v>12</v>
      </c>
      <c r="B77" s="42" t="str">
        <f>IF(DataSorted!B90="","",DataSorted!B90)</f>
        <v>Got Task A1 at</v>
      </c>
      <c r="C77" s="42">
        <f>IF(DataSorted!C90="","",DataSorted!C90)</f>
        <v>34.988460000000003</v>
      </c>
      <c r="D77" s="43" t="str">
        <f>IF(DataSorted!D90="","",DataSorted!D90)</f>
        <v>showing</v>
      </c>
      <c r="E77" s="42">
        <f t="shared" si="17"/>
        <v>1.0022400000000005</v>
      </c>
      <c r="F77" s="44">
        <f t="shared" si="13"/>
        <v>1.0022400000000005</v>
      </c>
      <c r="G77" s="41">
        <f t="shared" si="14"/>
        <v>668.78745762711912</v>
      </c>
      <c r="H77" t="str">
        <f>IF(DataSorted!$Q90="","",DataSorted!Q90)</f>
        <v/>
      </c>
      <c r="I77" t="str">
        <f>IF(DataSorted!$Q90="","",DataSorted!R90)</f>
        <v/>
      </c>
      <c r="J77" t="str">
        <f>IF(DataSorted!$Q90="","",DataSorted!S90)</f>
        <v/>
      </c>
      <c r="K77" t="str">
        <f>IF(DataSorted!$Q90="","",DataSorted!T90)</f>
        <v/>
      </c>
      <c r="L77" s="2" t="str">
        <f t="shared" si="15"/>
        <v/>
      </c>
      <c r="M77" s="51" t="str">
        <f>IF(DataSorted!$F90="REAC",DataSorted!F90,(IF(DataSorted!$P90="REAC",DataSorted!P90,IF($R78=1,"Creact",""))))</f>
        <v/>
      </c>
      <c r="N77" s="51" t="str">
        <f>IF(DataSorted!$F90="REAC",DataSorted!G90,(IF(DataSorted!$P90="REAC",DataSorted!Q90,IF($R78=1,N78,""))))</f>
        <v/>
      </c>
      <c r="O77" s="51" t="str">
        <f>IF(DataSorted!$F90="REAC",DataSorted!H90,(IF(DataSorted!$P90="REAC",DataSorted!R90,IF(AND($R78=1,N78="yes"),O78-1.01794,IF(AND($R78=1,N78="No"),O78-1.18497,"")))))</f>
        <v/>
      </c>
      <c r="P77" s="51" t="str">
        <f>IF(DataSorted!$F90="REAC",DataSorted!I90,(IF(DataSorted!$P90="REAC",DataSorted!S90,IF($R78=1,P78,""))))</f>
        <v/>
      </c>
      <c r="Q77" s="47" t="str">
        <f t="shared" si="23"/>
        <v/>
      </c>
      <c r="R77" t="str">
        <f t="shared" si="24"/>
        <v/>
      </c>
      <c r="S77" s="1" t="str">
        <f t="shared" si="18"/>
        <v>yes</v>
      </c>
      <c r="T77" s="1" t="str">
        <f t="shared" si="19"/>
        <v/>
      </c>
      <c r="U77" s="1" t="str">
        <f t="shared" si="16"/>
        <v/>
      </c>
      <c r="V77" s="1" t="str">
        <f t="shared" si="20"/>
        <v/>
      </c>
      <c r="W77" s="1" t="str">
        <f t="shared" si="21"/>
        <v/>
      </c>
      <c r="X77" s="1" t="str">
        <f t="shared" si="22"/>
        <v/>
      </c>
      <c r="Y77" s="1"/>
    </row>
    <row r="78" spans="1:25" x14ac:dyDescent="0.35">
      <c r="A78" s="10">
        <f>IF(DataSorted!A91="","",DataSorted!A91)</f>
        <v>12</v>
      </c>
      <c r="B78" s="10" t="str">
        <f>IF(DataSorted!B91="","",DataSorted!B91)</f>
        <v>TaskstimOffset</v>
      </c>
      <c r="C78" s="10">
        <f>IF(DataSorted!C91="","",DataSorted!C91)</f>
        <v>34.988460000000003</v>
      </c>
      <c r="D78" s="10" t="str">
        <f>IF(DataSorted!D91="","",DataSorted!D91)</f>
        <v>showing</v>
      </c>
      <c r="E78" s="10">
        <f t="shared" si="17"/>
        <v>0</v>
      </c>
      <c r="F78" s="15">
        <f t="shared" si="13"/>
        <v>0</v>
      </c>
      <c r="G78" s="41">
        <f t="shared" si="14"/>
        <v>333.45254237288134</v>
      </c>
      <c r="H78" s="10" t="str">
        <f>IF(DataSorted!$Q91="","",DataSorted!Q91)</f>
        <v/>
      </c>
      <c r="I78" s="10" t="str">
        <f>IF(DataSorted!$Q91="","",DataSorted!R91)</f>
        <v/>
      </c>
      <c r="J78" s="10" t="str">
        <f>IF(DataSorted!$Q91="","",DataSorted!S91)</f>
        <v/>
      </c>
      <c r="K78" s="10" t="str">
        <f>IF(DataSorted!$Q91="","",DataSorted!T91)</f>
        <v/>
      </c>
      <c r="L78" s="10" t="str">
        <f t="shared" si="15"/>
        <v/>
      </c>
      <c r="M78" s="52" t="str">
        <f>IF(DataSorted!$F91="REAC",DataSorted!F91,(IF(DataSorted!$P91="REAC",DataSorted!P91,IF($R79=1,"Creact",""))))</f>
        <v/>
      </c>
      <c r="N78" s="52" t="str">
        <f>IF(DataSorted!$F91="REAC",DataSorted!G91,(IF(DataSorted!$P91="REAC",DataSorted!Q91,IF($R79=1,N79,""))))</f>
        <v/>
      </c>
      <c r="O78" s="52" t="str">
        <f>IF(DataSorted!$F91="REAC",DataSorted!H91,(IF(DataSorted!$P91="REAC",DataSorted!R91,IF(AND($R79=1,N79="yes"),O79-1.01794,IF(AND($R79=1,N79="No"),O79-1.18497,"")))))</f>
        <v/>
      </c>
      <c r="P78" s="52" t="str">
        <f>IF(DataSorted!$F91="REAC",DataSorted!I91,(IF(DataSorted!$P91="REAC",DataSorted!S91,IF($R79=1,P79,""))))</f>
        <v/>
      </c>
      <c r="Q78" s="47" t="str">
        <f t="shared" si="23"/>
        <v/>
      </c>
      <c r="R78" t="str">
        <f t="shared" si="24"/>
        <v/>
      </c>
      <c r="S78" s="18" t="str">
        <f t="shared" si="18"/>
        <v>yes</v>
      </c>
      <c r="T78" s="18" t="str">
        <f t="shared" si="19"/>
        <v/>
      </c>
      <c r="U78" s="18" t="str">
        <f t="shared" si="16"/>
        <v/>
      </c>
      <c r="V78" s="18" t="str">
        <f t="shared" si="20"/>
        <v/>
      </c>
      <c r="W78" s="18" t="str">
        <f t="shared" si="21"/>
        <v/>
      </c>
      <c r="X78" s="18" t="str">
        <f t="shared" si="22"/>
        <v/>
      </c>
      <c r="Y78" s="18"/>
    </row>
    <row r="79" spans="1:25" x14ac:dyDescent="0.35">
      <c r="A79">
        <f>IF(DataSorted!A92="","",DataSorted!A92)</f>
        <v>12</v>
      </c>
      <c r="B79" s="42" t="str">
        <f>IF(DataSorted!B92="","",DataSorted!B92)</f>
        <v>TaskstimOffset</v>
      </c>
      <c r="C79" s="42">
        <f>IF(DataSorted!C92="","",DataSorted!C92)</f>
        <v>34.988460000000003</v>
      </c>
      <c r="D79" s="43" t="str">
        <f>IF(DataSorted!D92="","",DataSorted!D92)</f>
        <v>showing</v>
      </c>
      <c r="E79" s="42">
        <f t="shared" si="17"/>
        <v>0</v>
      </c>
      <c r="F79" s="44">
        <f t="shared" si="13"/>
        <v>-1.0020399999999938</v>
      </c>
      <c r="G79" s="41">
        <f t="shared" si="14"/>
        <v>333.45254237288134</v>
      </c>
      <c r="H79" t="str">
        <f>IF(DataSorted!$Q92="","",DataSorted!Q92)</f>
        <v/>
      </c>
      <c r="I79" t="str">
        <f>IF(DataSorted!$Q92="","",DataSorted!R92)</f>
        <v/>
      </c>
      <c r="J79" t="str">
        <f>IF(DataSorted!$Q92="","",DataSorted!S92)</f>
        <v/>
      </c>
      <c r="K79" t="str">
        <f>IF(DataSorted!$Q92="","",DataSorted!T92)</f>
        <v/>
      </c>
      <c r="L79" s="2" t="str">
        <f t="shared" si="15"/>
        <v/>
      </c>
      <c r="M79" s="51" t="str">
        <f>IF(DataSorted!$F92="REAC",DataSorted!F92,(IF(DataSorted!$P92="REAC",DataSorted!P92,IF($R80=1,"Creact",""))))</f>
        <v/>
      </c>
      <c r="N79" s="51" t="str">
        <f>IF(DataSorted!$F92="REAC",DataSorted!G92,(IF(DataSorted!$P92="REAC",DataSorted!Q92,IF($R80=1,N80,""))))</f>
        <v/>
      </c>
      <c r="O79" s="51" t="str">
        <f>IF(DataSorted!$F92="REAC",DataSorted!H92,(IF(DataSorted!$P92="REAC",DataSorted!R92,IF(AND($R80=1,N80="yes"),O80-1.01794,IF(AND($R80=1,N80="No"),O80-1.18497,"")))))</f>
        <v/>
      </c>
      <c r="P79" s="51" t="str">
        <f>IF(DataSorted!$F92="REAC",DataSorted!I92,(IF(DataSorted!$P92="REAC",DataSorted!S92,IF($R80=1,P80,""))))</f>
        <v/>
      </c>
      <c r="Q79" s="47" t="str">
        <f t="shared" si="23"/>
        <v/>
      </c>
      <c r="R79" t="str">
        <f t="shared" si="24"/>
        <v/>
      </c>
      <c r="S79" s="1" t="str">
        <f t="shared" si="18"/>
        <v>yes</v>
      </c>
      <c r="T79" s="1" t="str">
        <f t="shared" si="19"/>
        <v/>
      </c>
      <c r="U79" s="1" t="str">
        <f t="shared" si="16"/>
        <v/>
      </c>
      <c r="V79" s="1" t="str">
        <f t="shared" si="20"/>
        <v/>
      </c>
      <c r="W79" s="1" t="str">
        <f t="shared" si="21"/>
        <v/>
      </c>
      <c r="X79" s="1" t="str">
        <f t="shared" si="22"/>
        <v/>
      </c>
      <c r="Y79" s="1"/>
    </row>
    <row r="80" spans="1:25" x14ac:dyDescent="0.35">
      <c r="A80" s="10">
        <f>IF(DataSorted!A93="","",DataSorted!A93)</f>
        <v>13</v>
      </c>
      <c r="B80" s="10" t="str">
        <f>IF(DataSorted!B93="","",DataSorted!B93)</f>
        <v xml:space="preserve">Got Task 0 at </v>
      </c>
      <c r="C80" s="10">
        <f>IF(DataSorted!C93="","",DataSorted!C93)</f>
        <v>35.990499999999997</v>
      </c>
      <c r="D80" s="10" t="str">
        <f>IF(DataSorted!D93="","",DataSorted!D93)</f>
        <v>showing</v>
      </c>
      <c r="E80" s="10">
        <f t="shared" si="17"/>
        <v>1.0020399999999938</v>
      </c>
      <c r="F80" s="15">
        <f t="shared" si="13"/>
        <v>1.0020399999999938</v>
      </c>
      <c r="G80" s="41">
        <f t="shared" si="14"/>
        <v>668.58745762711249</v>
      </c>
      <c r="H80" s="10" t="str">
        <f>IF(DataSorted!$Q93="","",DataSorted!Q93)</f>
        <v/>
      </c>
      <c r="I80" s="10" t="str">
        <f>IF(DataSorted!$Q93="","",DataSorted!R93)</f>
        <v/>
      </c>
      <c r="J80" s="10" t="str">
        <f>IF(DataSorted!$Q93="","",DataSorted!S93)</f>
        <v/>
      </c>
      <c r="K80" s="10" t="str">
        <f>IF(DataSorted!$Q93="","",DataSorted!T93)</f>
        <v/>
      </c>
      <c r="L80" s="10" t="str">
        <f t="shared" si="15"/>
        <v/>
      </c>
      <c r="M80" s="52" t="str">
        <f>IF(DataSorted!$F93="REAC",DataSorted!F93,(IF(DataSorted!$P93="REAC",DataSorted!P93,IF($R81=1,"Creact",""))))</f>
        <v/>
      </c>
      <c r="N80" s="52" t="str">
        <f>IF(DataSorted!$F93="REAC",DataSorted!G93,(IF(DataSorted!$P93="REAC",DataSorted!Q93,IF($R81=1,N81,""))))</f>
        <v/>
      </c>
      <c r="O80" s="52" t="str">
        <f>IF(DataSorted!$F93="REAC",DataSorted!H93,(IF(DataSorted!$P93="REAC",DataSorted!R93,IF(AND($R81=1,N81="yes"),O81-1.01794,IF(AND($R81=1,N81="No"),O81-1.18497,"")))))</f>
        <v/>
      </c>
      <c r="P80" s="52" t="str">
        <f>IF(DataSorted!$F93="REAC",DataSorted!I93,(IF(DataSorted!$P93="REAC",DataSorted!S93,IF($R81=1,P81,""))))</f>
        <v/>
      </c>
      <c r="Q80" s="47" t="str">
        <f t="shared" si="23"/>
        <v/>
      </c>
      <c r="R80" t="str">
        <f t="shared" si="24"/>
        <v/>
      </c>
      <c r="S80" s="18" t="str">
        <f t="shared" si="18"/>
        <v>yes</v>
      </c>
      <c r="T80" s="18" t="str">
        <f t="shared" si="19"/>
        <v/>
      </c>
      <c r="U80" s="18" t="str">
        <f t="shared" si="16"/>
        <v/>
      </c>
      <c r="V80" s="18" t="str">
        <f t="shared" si="20"/>
        <v/>
      </c>
      <c r="W80" s="18" t="str">
        <f t="shared" si="21"/>
        <v/>
      </c>
      <c r="X80" s="18" t="str">
        <f t="shared" si="22"/>
        <v/>
      </c>
      <c r="Y80" s="18"/>
    </row>
    <row r="81" spans="1:25" x14ac:dyDescent="0.35">
      <c r="A81">
        <f>IF(DataSorted!A94="","",DataSorted!A94)</f>
        <v>13</v>
      </c>
      <c r="B81" s="42" t="str">
        <f>IF(DataSorted!B94="","",DataSorted!B94)</f>
        <v>TaskstimOnset</v>
      </c>
      <c r="C81" s="42">
        <f>IF(DataSorted!C94="","",DataSorted!C94)</f>
        <v>35.990499999999997</v>
      </c>
      <c r="D81" s="43" t="str">
        <f>IF(DataSorted!D94="","",DataSorted!D94)</f>
        <v>showing</v>
      </c>
      <c r="E81" s="42">
        <f t="shared" si="17"/>
        <v>0</v>
      </c>
      <c r="F81" s="44">
        <f t="shared" si="13"/>
        <v>0</v>
      </c>
      <c r="G81" s="41">
        <f t="shared" si="14"/>
        <v>333.45254237288134</v>
      </c>
      <c r="H81" t="str">
        <f>IF(DataSorted!$Q94="","",DataSorted!Q94)</f>
        <v/>
      </c>
      <c r="I81" t="str">
        <f>IF(DataSorted!$Q94="","",DataSorted!R94)</f>
        <v/>
      </c>
      <c r="J81" t="str">
        <f>IF(DataSorted!$Q94="","",DataSorted!S94)</f>
        <v/>
      </c>
      <c r="K81" t="str">
        <f>IF(DataSorted!$Q94="","",DataSorted!T94)</f>
        <v/>
      </c>
      <c r="L81" s="2" t="str">
        <f t="shared" si="15"/>
        <v/>
      </c>
      <c r="M81" s="51" t="str">
        <f>IF(DataSorted!$F94="REAC",DataSorted!F94,(IF(DataSorted!$P94="REAC",DataSorted!P94,IF($R82=1,"Creact",""))))</f>
        <v/>
      </c>
      <c r="N81" s="51" t="str">
        <f>IF(DataSorted!$F94="REAC",DataSorted!G94,(IF(DataSorted!$P94="REAC",DataSorted!Q94,IF($R82=1,N82,""))))</f>
        <v/>
      </c>
      <c r="O81" s="51" t="str">
        <f>IF(DataSorted!$F94="REAC",DataSorted!H94,(IF(DataSorted!$P94="REAC",DataSorted!R94,IF(AND($R82=1,N82="yes"),O82-1.01794,IF(AND($R82=1,N82="No"),O82-1.18497,"")))))</f>
        <v/>
      </c>
      <c r="P81" s="51" t="str">
        <f>IF(DataSorted!$F94="REAC",DataSorted!I94,(IF(DataSorted!$P94="REAC",DataSorted!S94,IF($R82=1,P82,""))))</f>
        <v/>
      </c>
      <c r="Q81" s="47" t="str">
        <f t="shared" si="23"/>
        <v/>
      </c>
      <c r="R81" t="str">
        <f t="shared" si="24"/>
        <v/>
      </c>
      <c r="S81" s="1" t="str">
        <f t="shared" si="18"/>
        <v>yes</v>
      </c>
      <c r="T81" s="1" t="str">
        <f t="shared" si="19"/>
        <v/>
      </c>
      <c r="U81" s="1" t="str">
        <f t="shared" si="16"/>
        <v/>
      </c>
      <c r="V81" s="1" t="str">
        <f t="shared" si="20"/>
        <v/>
      </c>
      <c r="W81" s="1" t="str">
        <f t="shared" si="21"/>
        <v/>
      </c>
      <c r="X81" s="1" t="str">
        <f t="shared" si="22"/>
        <v/>
      </c>
      <c r="Y81" s="1"/>
    </row>
    <row r="82" spans="1:25" x14ac:dyDescent="0.35">
      <c r="A82" s="10">
        <f>IF(DataSorted!A95="","",DataSorted!A95)</f>
        <v>13</v>
      </c>
      <c r="B82" s="10" t="str">
        <f>IF(DataSorted!B95="","",DataSorted!B95)</f>
        <v>TaskstimOnset</v>
      </c>
      <c r="C82" s="10">
        <f>IF(DataSorted!C95="","",DataSorted!C95)</f>
        <v>35.990499999999997</v>
      </c>
      <c r="D82" s="10" t="str">
        <f>IF(DataSorted!D95="","",DataSorted!D95)</f>
        <v>showing</v>
      </c>
      <c r="E82" s="10">
        <f t="shared" si="17"/>
        <v>0</v>
      </c>
      <c r="F82" s="15">
        <f t="shared" si="13"/>
        <v>-1.0236400000000003</v>
      </c>
      <c r="G82" s="41">
        <f t="shared" si="14"/>
        <v>333.45254237288134</v>
      </c>
      <c r="H82" s="10" t="str">
        <f>IF(DataSorted!$Q95="","",DataSorted!Q95)</f>
        <v/>
      </c>
      <c r="I82" s="10" t="str">
        <f>IF(DataSorted!$Q95="","",DataSorted!R95)</f>
        <v/>
      </c>
      <c r="J82" s="10" t="str">
        <f>IF(DataSorted!$Q95="","",DataSorted!S95)</f>
        <v/>
      </c>
      <c r="K82" s="10" t="str">
        <f>IF(DataSorted!$Q95="","",DataSorted!T95)</f>
        <v/>
      </c>
      <c r="L82" s="10" t="str">
        <f t="shared" si="15"/>
        <v/>
      </c>
      <c r="M82" s="52" t="str">
        <f>IF(DataSorted!$F95="REAC",DataSorted!F95,(IF(DataSorted!$P95="REAC",DataSorted!P95,IF($R83=1,"Creact",""))))</f>
        <v/>
      </c>
      <c r="N82" s="52" t="str">
        <f>IF(DataSorted!$F95="REAC",DataSorted!G95,(IF(DataSorted!$P95="REAC",DataSorted!Q95,IF($R83=1,N83,""))))</f>
        <v/>
      </c>
      <c r="O82" s="52" t="str">
        <f>IF(DataSorted!$F95="REAC",DataSorted!H95,(IF(DataSorted!$P95="REAC",DataSorted!R95,IF(AND($R83=1,N83="yes"),O83-1.01794,IF(AND($R83=1,N83="No"),O83-1.18497,"")))))</f>
        <v/>
      </c>
      <c r="P82" s="52" t="str">
        <f>IF(DataSorted!$F95="REAC",DataSorted!I95,(IF(DataSorted!$P95="REAC",DataSorted!S95,IF($R83=1,P83,""))))</f>
        <v/>
      </c>
      <c r="Q82" s="47" t="str">
        <f t="shared" si="23"/>
        <v/>
      </c>
      <c r="R82" t="str">
        <f t="shared" si="24"/>
        <v/>
      </c>
      <c r="S82" s="18" t="str">
        <f t="shared" si="18"/>
        <v>yes</v>
      </c>
      <c r="T82" s="18" t="str">
        <f t="shared" si="19"/>
        <v/>
      </c>
      <c r="U82" s="18" t="str">
        <f t="shared" si="16"/>
        <v/>
      </c>
      <c r="V82" s="18" t="str">
        <f t="shared" si="20"/>
        <v/>
      </c>
      <c r="W82" s="18" t="str">
        <f t="shared" si="21"/>
        <v/>
      </c>
      <c r="X82" s="18" t="str">
        <f t="shared" si="22"/>
        <v/>
      </c>
      <c r="Y82" s="18"/>
    </row>
    <row r="83" spans="1:25" x14ac:dyDescent="0.35">
      <c r="A83">
        <f>IF(DataSorted!A96="","",DataSorted!A96)</f>
        <v>13</v>
      </c>
      <c r="B83" s="42" t="str">
        <f>IF(DataSorted!B96="","",DataSorted!B96)</f>
        <v>Got Task A1 at</v>
      </c>
      <c r="C83" s="42">
        <f>IF(DataSorted!C96="","",DataSorted!C96)</f>
        <v>37.014139999999998</v>
      </c>
      <c r="D83" s="43" t="str">
        <f>IF(DataSorted!D96="","",DataSorted!D96)</f>
        <v>showing</v>
      </c>
      <c r="E83" s="42">
        <f t="shared" si="17"/>
        <v>1.0236400000000003</v>
      </c>
      <c r="F83" s="44">
        <f t="shared" si="13"/>
        <v>1.0236400000000003</v>
      </c>
      <c r="G83" s="41">
        <f t="shared" si="14"/>
        <v>690.18745762711899</v>
      </c>
      <c r="H83" t="str">
        <f>IF(DataSorted!$Q96="","",DataSorted!Q96)</f>
        <v/>
      </c>
      <c r="I83" t="str">
        <f>IF(DataSorted!$Q96="","",DataSorted!R96)</f>
        <v/>
      </c>
      <c r="J83" t="str">
        <f>IF(DataSorted!$Q96="","",DataSorted!S96)</f>
        <v/>
      </c>
      <c r="K83" t="str">
        <f>IF(DataSorted!$Q96="","",DataSorted!T96)</f>
        <v/>
      </c>
      <c r="L83" s="2" t="str">
        <f t="shared" si="15"/>
        <v/>
      </c>
      <c r="M83" s="51" t="str">
        <f>IF(DataSorted!$F96="REAC",DataSorted!F96,(IF(DataSorted!$P96="REAC",DataSorted!P96,IF($R84=1,"Creact",""))))</f>
        <v/>
      </c>
      <c r="N83" s="51" t="str">
        <f>IF(DataSorted!$F96="REAC",DataSorted!G96,(IF(DataSorted!$P96="REAC",DataSorted!Q96,IF($R84=1,N84,""))))</f>
        <v/>
      </c>
      <c r="O83" s="51" t="str">
        <f>IF(DataSorted!$F96="REAC",DataSorted!H96,(IF(DataSorted!$P96="REAC",DataSorted!R96,IF(AND($R84=1,N84="yes"),O84-1.01794,IF(AND($R84=1,N84="No"),O84-1.18497,"")))))</f>
        <v/>
      </c>
      <c r="P83" s="51" t="str">
        <f>IF(DataSorted!$F96="REAC",DataSorted!I96,(IF(DataSorted!$P96="REAC",DataSorted!S96,IF($R84=1,P84,""))))</f>
        <v/>
      </c>
      <c r="Q83" s="47" t="str">
        <f t="shared" si="23"/>
        <v/>
      </c>
      <c r="R83" t="str">
        <f t="shared" si="24"/>
        <v/>
      </c>
      <c r="S83" s="1" t="str">
        <f t="shared" si="18"/>
        <v>yes</v>
      </c>
      <c r="T83" s="1" t="str">
        <f t="shared" si="19"/>
        <v/>
      </c>
      <c r="U83" s="1" t="str">
        <f t="shared" si="16"/>
        <v/>
      </c>
      <c r="V83" s="1" t="str">
        <f t="shared" si="20"/>
        <v/>
      </c>
      <c r="W83" s="1" t="str">
        <f t="shared" si="21"/>
        <v/>
      </c>
      <c r="X83" s="1" t="str">
        <f t="shared" si="22"/>
        <v/>
      </c>
      <c r="Y83" s="1"/>
    </row>
    <row r="84" spans="1:25" x14ac:dyDescent="0.35">
      <c r="A84" s="10">
        <f>IF(DataSorted!A97="","",DataSorted!A97)</f>
        <v>13</v>
      </c>
      <c r="B84" s="10" t="str">
        <f>IF(DataSorted!B97="","",DataSorted!B97)</f>
        <v>TaskstimOffset</v>
      </c>
      <c r="C84" s="10">
        <f>IF(DataSorted!C97="","",DataSorted!C97)</f>
        <v>37.014139999999998</v>
      </c>
      <c r="D84" s="10" t="str">
        <f>IF(DataSorted!D97="","",DataSorted!D97)</f>
        <v>showing</v>
      </c>
      <c r="E84" s="10">
        <f t="shared" si="17"/>
        <v>0</v>
      </c>
      <c r="F84" s="15">
        <f t="shared" si="13"/>
        <v>0</v>
      </c>
      <c r="G84" s="41">
        <f t="shared" si="14"/>
        <v>333.45254237288134</v>
      </c>
      <c r="H84" s="10" t="str">
        <f>IF(DataSorted!$Q97="","",DataSorted!Q97)</f>
        <v/>
      </c>
      <c r="I84" s="10" t="str">
        <f>IF(DataSorted!$Q97="","",DataSorted!R97)</f>
        <v/>
      </c>
      <c r="J84" s="10" t="str">
        <f>IF(DataSorted!$Q97="","",DataSorted!S97)</f>
        <v/>
      </c>
      <c r="K84" s="10" t="str">
        <f>IF(DataSorted!$Q97="","",DataSorted!T97)</f>
        <v/>
      </c>
      <c r="L84" s="10" t="str">
        <f t="shared" si="15"/>
        <v/>
      </c>
      <c r="M84" s="52" t="str">
        <f>IF(DataSorted!$F97="REAC",DataSorted!F97,(IF(DataSorted!$P97="REAC",DataSorted!P97,IF($R85=1,"Creact",""))))</f>
        <v/>
      </c>
      <c r="N84" s="52" t="str">
        <f>IF(DataSorted!$F97="REAC",DataSorted!G97,(IF(DataSorted!$P97="REAC",DataSorted!Q97,IF($R85=1,N85,""))))</f>
        <v/>
      </c>
      <c r="O84" s="52" t="str">
        <f>IF(DataSorted!$F97="REAC",DataSorted!H97,(IF(DataSorted!$P97="REAC",DataSorted!R97,IF(AND($R85=1,N85="yes"),O85-1.01794,IF(AND($R85=1,N85="No"),O85-1.18497,"")))))</f>
        <v/>
      </c>
      <c r="P84" s="52" t="str">
        <f>IF(DataSorted!$F97="REAC",DataSorted!I97,(IF(DataSorted!$P97="REAC",DataSorted!S97,IF($R85=1,P85,""))))</f>
        <v/>
      </c>
      <c r="Q84" s="47" t="str">
        <f t="shared" si="23"/>
        <v/>
      </c>
      <c r="R84" t="str">
        <f t="shared" si="24"/>
        <v/>
      </c>
      <c r="S84" s="18" t="str">
        <f t="shared" si="18"/>
        <v>yes</v>
      </c>
      <c r="T84" s="18" t="str">
        <f t="shared" si="19"/>
        <v/>
      </c>
      <c r="U84" s="18" t="str">
        <f t="shared" si="16"/>
        <v/>
      </c>
      <c r="V84" s="18" t="str">
        <f t="shared" si="20"/>
        <v/>
      </c>
      <c r="W84" s="18" t="str">
        <f t="shared" si="21"/>
        <v/>
      </c>
      <c r="X84" s="18" t="str">
        <f t="shared" si="22"/>
        <v/>
      </c>
      <c r="Y84" s="18"/>
    </row>
    <row r="85" spans="1:25" x14ac:dyDescent="0.35">
      <c r="A85">
        <f>IF(DataSorted!A98="","",DataSorted!A98)</f>
        <v>13</v>
      </c>
      <c r="B85" s="42" t="str">
        <f>IF(DataSorted!B98="","",DataSorted!B98)</f>
        <v>TaskstimOffset</v>
      </c>
      <c r="C85" s="42">
        <f>IF(DataSorted!C98="","",DataSorted!C98)</f>
        <v>37.014139999999998</v>
      </c>
      <c r="D85" s="43" t="str">
        <f>IF(DataSorted!D98="","",DataSorted!D98)</f>
        <v>showing</v>
      </c>
      <c r="E85" s="42">
        <f t="shared" si="17"/>
        <v>0</v>
      </c>
      <c r="F85" s="44">
        <f t="shared" si="13"/>
        <v>-1.0084800000000058</v>
      </c>
      <c r="G85" s="41">
        <f t="shared" si="14"/>
        <v>333.45254237288134</v>
      </c>
      <c r="H85" t="str">
        <f>IF(DataSorted!$Q98="","",DataSorted!Q98)</f>
        <v/>
      </c>
      <c r="I85" t="str">
        <f>IF(DataSorted!$Q98="","",DataSorted!R98)</f>
        <v/>
      </c>
      <c r="J85" t="str">
        <f>IF(DataSorted!$Q98="","",DataSorted!S98)</f>
        <v/>
      </c>
      <c r="K85" t="str">
        <f>IF(DataSorted!$Q98="","",DataSorted!T98)</f>
        <v/>
      </c>
      <c r="L85" s="2" t="str">
        <f t="shared" si="15"/>
        <v/>
      </c>
      <c r="M85" s="51" t="str">
        <f>IF(DataSorted!$F98="REAC",DataSorted!F98,(IF(DataSorted!$P98="REAC",DataSorted!P98,IF($R86=1,"Creact",""))))</f>
        <v/>
      </c>
      <c r="N85" s="51" t="str">
        <f>IF(DataSorted!$F98="REAC",DataSorted!G98,(IF(DataSorted!$P98="REAC",DataSorted!Q98,IF($R86=1,N86,""))))</f>
        <v/>
      </c>
      <c r="O85" s="51" t="str">
        <f>IF(DataSorted!$F98="REAC",DataSorted!H98,(IF(DataSorted!$P98="REAC",DataSorted!R98,IF(AND($R86=1,N86="yes"),O86-1.01794,IF(AND($R86=1,N86="No"),O86-1.18497,"")))))</f>
        <v/>
      </c>
      <c r="P85" s="51" t="str">
        <f>IF(DataSorted!$F98="REAC",DataSorted!I98,(IF(DataSorted!$P98="REAC",DataSorted!S98,IF($R86=1,P86,""))))</f>
        <v/>
      </c>
      <c r="Q85" s="47" t="str">
        <f t="shared" si="23"/>
        <v/>
      </c>
      <c r="R85" t="str">
        <f t="shared" si="24"/>
        <v/>
      </c>
      <c r="S85" s="1" t="str">
        <f t="shared" si="18"/>
        <v>yes</v>
      </c>
      <c r="T85" s="1" t="str">
        <f t="shared" si="19"/>
        <v/>
      </c>
      <c r="U85" s="1" t="str">
        <f t="shared" si="16"/>
        <v/>
      </c>
      <c r="V85" s="1" t="str">
        <f t="shared" si="20"/>
        <v/>
      </c>
      <c r="W85" s="1" t="str">
        <f t="shared" si="21"/>
        <v/>
      </c>
      <c r="X85" s="1" t="str">
        <f t="shared" si="22"/>
        <v/>
      </c>
      <c r="Y85" s="1"/>
    </row>
    <row r="86" spans="1:25" x14ac:dyDescent="0.35">
      <c r="A86" s="10">
        <f>IF(DataSorted!A99="","",DataSorted!A99)</f>
        <v>14</v>
      </c>
      <c r="B86" s="10" t="str">
        <f>IF(DataSorted!B99="","",DataSorted!B99)</f>
        <v xml:space="preserve">Got Task 0 at </v>
      </c>
      <c r="C86" s="10">
        <f>IF(DataSorted!C99="","",DataSorted!C99)</f>
        <v>38.022620000000003</v>
      </c>
      <c r="D86" s="10" t="str">
        <f>IF(DataSorted!D99="","",DataSorted!D99)</f>
        <v>showing</v>
      </c>
      <c r="E86" s="10">
        <f t="shared" si="17"/>
        <v>1.0084800000000058</v>
      </c>
      <c r="F86" s="15">
        <f t="shared" si="13"/>
        <v>1.0084800000000058</v>
      </c>
      <c r="G86" s="41">
        <f t="shared" si="14"/>
        <v>675.02745762712448</v>
      </c>
      <c r="H86" s="10" t="str">
        <f>IF(DataSorted!$Q99="","",DataSorted!Q99)</f>
        <v/>
      </c>
      <c r="I86" s="10" t="str">
        <f>IF(DataSorted!$Q99="","",DataSorted!R99)</f>
        <v/>
      </c>
      <c r="J86" s="10" t="str">
        <f>IF(DataSorted!$Q99="","",DataSorted!S99)</f>
        <v/>
      </c>
      <c r="K86" s="10" t="str">
        <f>IF(DataSorted!$Q99="","",DataSorted!T99)</f>
        <v/>
      </c>
      <c r="L86" s="10" t="str">
        <f t="shared" si="15"/>
        <v/>
      </c>
      <c r="M86" s="52" t="str">
        <f>IF(DataSorted!$F99="REAC",DataSorted!F99,(IF(DataSorted!$P99="REAC",DataSorted!P99,IF($R87=1,"Creact",""))))</f>
        <v/>
      </c>
      <c r="N86" s="52" t="str">
        <f>IF(DataSorted!$F99="REAC",DataSorted!G99,(IF(DataSorted!$P99="REAC",DataSorted!Q99,IF($R87=1,N87,""))))</f>
        <v/>
      </c>
      <c r="O86" s="52" t="str">
        <f>IF(DataSorted!$F99="REAC",DataSorted!H99,(IF(DataSorted!$P99="REAC",DataSorted!R99,IF(AND($R87=1,N87="yes"),O87-1.01794,IF(AND($R87=1,N87="No"),O87-1.18497,"")))))</f>
        <v/>
      </c>
      <c r="P86" s="52" t="str">
        <f>IF(DataSorted!$F99="REAC",DataSorted!I99,(IF(DataSorted!$P99="REAC",DataSorted!S99,IF($R87=1,P87,""))))</f>
        <v/>
      </c>
      <c r="Q86" s="47" t="str">
        <f t="shared" si="23"/>
        <v/>
      </c>
      <c r="R86" t="str">
        <f t="shared" si="24"/>
        <v/>
      </c>
      <c r="S86" s="18" t="str">
        <f t="shared" si="18"/>
        <v>yes</v>
      </c>
      <c r="T86" s="18" t="str">
        <f t="shared" si="19"/>
        <v/>
      </c>
      <c r="U86" s="18" t="str">
        <f t="shared" si="16"/>
        <v/>
      </c>
      <c r="V86" s="18" t="str">
        <f t="shared" si="20"/>
        <v/>
      </c>
      <c r="W86" s="18" t="str">
        <f t="shared" si="21"/>
        <v/>
      </c>
      <c r="X86" s="18" t="str">
        <f t="shared" si="22"/>
        <v/>
      </c>
      <c r="Y86" s="18"/>
    </row>
    <row r="87" spans="1:25" x14ac:dyDescent="0.35">
      <c r="A87">
        <f>IF(DataSorted!A100="","",DataSorted!A100)</f>
        <v>14</v>
      </c>
      <c r="B87" s="42" t="str">
        <f>IF(DataSorted!B100="","",DataSorted!B100)</f>
        <v>TaskstimOnset</v>
      </c>
      <c r="C87" s="42">
        <f>IF(DataSorted!C100="","",DataSorted!C100)</f>
        <v>38.022620000000003</v>
      </c>
      <c r="D87" s="43" t="str">
        <f>IF(DataSorted!D100="","",DataSorted!D100)</f>
        <v>showing</v>
      </c>
      <c r="E87" s="42">
        <f t="shared" si="17"/>
        <v>0</v>
      </c>
      <c r="F87" s="44">
        <f t="shared" si="13"/>
        <v>0</v>
      </c>
      <c r="G87" s="41">
        <f t="shared" si="14"/>
        <v>333.45254237288134</v>
      </c>
      <c r="H87" t="str">
        <f>IF(DataSorted!$Q100="","",DataSorted!Q100)</f>
        <v/>
      </c>
      <c r="I87" t="str">
        <f>IF(DataSorted!$Q100="","",DataSorted!R100)</f>
        <v/>
      </c>
      <c r="J87" t="str">
        <f>IF(DataSorted!$Q100="","",DataSorted!S100)</f>
        <v/>
      </c>
      <c r="K87" t="str">
        <f>IF(DataSorted!$Q100="","",DataSorted!T100)</f>
        <v/>
      </c>
      <c r="L87" s="2" t="str">
        <f t="shared" si="15"/>
        <v/>
      </c>
      <c r="M87" s="51" t="str">
        <f>IF(DataSorted!$F100="REAC",DataSorted!F100,(IF(DataSorted!$P100="REAC",DataSorted!P100,IF($R88=1,"Creact",""))))</f>
        <v/>
      </c>
      <c r="N87" s="51" t="str">
        <f>IF(DataSorted!$F100="REAC",DataSorted!G100,(IF(DataSorted!$P100="REAC",DataSorted!Q100,IF($R88=1,N88,""))))</f>
        <v/>
      </c>
      <c r="O87" s="51" t="str">
        <f>IF(DataSorted!$F100="REAC",DataSorted!H100,(IF(DataSorted!$P100="REAC",DataSorted!R100,IF(AND($R88=1,N88="yes"),O88-1.01794,IF(AND($R88=1,N88="No"),O88-1.18497,"")))))</f>
        <v/>
      </c>
      <c r="P87" s="51" t="str">
        <f>IF(DataSorted!$F100="REAC",DataSorted!I100,(IF(DataSorted!$P100="REAC",DataSorted!S100,IF($R88=1,P88,""))))</f>
        <v/>
      </c>
      <c r="Q87" s="47" t="str">
        <f t="shared" si="23"/>
        <v/>
      </c>
      <c r="R87" t="str">
        <f t="shared" si="24"/>
        <v/>
      </c>
      <c r="S87" s="1" t="str">
        <f t="shared" si="18"/>
        <v>yes</v>
      </c>
      <c r="T87" s="1" t="str">
        <f t="shared" si="19"/>
        <v/>
      </c>
      <c r="U87" s="1" t="str">
        <f t="shared" si="16"/>
        <v/>
      </c>
      <c r="V87" s="1" t="str">
        <f t="shared" si="20"/>
        <v/>
      </c>
      <c r="W87" s="1" t="str">
        <f t="shared" si="21"/>
        <v/>
      </c>
      <c r="X87" s="1" t="str">
        <f t="shared" si="22"/>
        <v/>
      </c>
      <c r="Y87" s="1"/>
    </row>
    <row r="88" spans="1:25" x14ac:dyDescent="0.35">
      <c r="A88" s="10">
        <f>IF(DataSorted!A101="","",DataSorted!A101)</f>
        <v>14</v>
      </c>
      <c r="B88" s="10" t="str">
        <f>IF(DataSorted!B101="","",DataSorted!B101)</f>
        <v>TaskstimOnset</v>
      </c>
      <c r="C88" s="10">
        <f>IF(DataSorted!C101="","",DataSorted!C101)</f>
        <v>38.022620000000003</v>
      </c>
      <c r="D88" s="10" t="str">
        <f>IF(DataSorted!D101="","",DataSorted!D101)</f>
        <v>showing</v>
      </c>
      <c r="E88" s="10">
        <f t="shared" si="17"/>
        <v>0</v>
      </c>
      <c r="F88" s="15">
        <f t="shared" si="13"/>
        <v>-1.0088599999999985</v>
      </c>
      <c r="G88" s="41">
        <f t="shared" si="14"/>
        <v>333.45254237288134</v>
      </c>
      <c r="H88" s="10" t="str">
        <f>IF(DataSorted!$Q101="","",DataSorted!Q101)</f>
        <v/>
      </c>
      <c r="I88" s="10" t="str">
        <f>IF(DataSorted!$Q101="","",DataSorted!R101)</f>
        <v/>
      </c>
      <c r="J88" s="10" t="str">
        <f>IF(DataSorted!$Q101="","",DataSorted!S101)</f>
        <v/>
      </c>
      <c r="K88" s="10" t="str">
        <f>IF(DataSorted!$Q101="","",DataSorted!T101)</f>
        <v/>
      </c>
      <c r="L88" s="10" t="str">
        <f t="shared" si="15"/>
        <v/>
      </c>
      <c r="M88" s="52" t="str">
        <f>IF(DataSorted!$F101="REAC",DataSorted!F101,(IF(DataSorted!$P101="REAC",DataSorted!P101,IF($R89=1,"Creact",""))))</f>
        <v/>
      </c>
      <c r="N88" s="52" t="str">
        <f>IF(DataSorted!$F101="REAC",DataSorted!G101,(IF(DataSorted!$P101="REAC",DataSorted!Q101,IF($R89=1,N89,""))))</f>
        <v/>
      </c>
      <c r="O88" s="52" t="str">
        <f>IF(DataSorted!$F101="REAC",DataSorted!H101,(IF(DataSorted!$P101="REAC",DataSorted!R101,IF(AND($R89=1,N89="yes"),O89-1.01794,IF(AND($R89=1,N89="No"),O89-1.18497,"")))))</f>
        <v/>
      </c>
      <c r="P88" s="52" t="str">
        <f>IF(DataSorted!$F101="REAC",DataSorted!I101,(IF(DataSorted!$P101="REAC",DataSorted!S101,IF($R89=1,P89,""))))</f>
        <v/>
      </c>
      <c r="Q88" s="47" t="str">
        <f t="shared" si="23"/>
        <v/>
      </c>
      <c r="R88" t="str">
        <f t="shared" si="24"/>
        <v/>
      </c>
      <c r="S88" s="18" t="str">
        <f t="shared" si="18"/>
        <v>yes</v>
      </c>
      <c r="T88" s="18" t="str">
        <f t="shared" si="19"/>
        <v/>
      </c>
      <c r="U88" s="18" t="str">
        <f t="shared" si="16"/>
        <v/>
      </c>
      <c r="V88" s="18" t="str">
        <f t="shared" si="20"/>
        <v/>
      </c>
      <c r="W88" s="18" t="str">
        <f t="shared" si="21"/>
        <v/>
      </c>
      <c r="X88" s="18" t="str">
        <f t="shared" si="22"/>
        <v/>
      </c>
      <c r="Y88" s="18"/>
    </row>
    <row r="89" spans="1:25" x14ac:dyDescent="0.35">
      <c r="A89">
        <f>IF(DataSorted!A102="","",DataSorted!A102)</f>
        <v>14</v>
      </c>
      <c r="B89" s="42" t="str">
        <f>IF(DataSorted!B102="","",DataSorted!B102)</f>
        <v>Got Task A1 at</v>
      </c>
      <c r="C89" s="42">
        <f>IF(DataSorted!C102="","",DataSorted!C102)</f>
        <v>39.031480000000002</v>
      </c>
      <c r="D89" s="43" t="str">
        <f>IF(DataSorted!D102="","",DataSorted!D102)</f>
        <v>showing</v>
      </c>
      <c r="E89" s="42">
        <f t="shared" si="17"/>
        <v>1.0088599999999985</v>
      </c>
      <c r="F89" s="44">
        <f t="shared" si="13"/>
        <v>1.0088599999999985</v>
      </c>
      <c r="G89" s="41">
        <f t="shared" si="14"/>
        <v>675.4074576271172</v>
      </c>
      <c r="H89" t="str">
        <f>IF(DataSorted!$Q102="","",DataSorted!Q102)</f>
        <v/>
      </c>
      <c r="I89" t="str">
        <f>IF(DataSorted!$Q102="","",DataSorted!R102)</f>
        <v/>
      </c>
      <c r="J89" t="str">
        <f>IF(DataSorted!$Q102="","",DataSorted!S102)</f>
        <v/>
      </c>
      <c r="K89" t="str">
        <f>IF(DataSorted!$Q102="","",DataSorted!T102)</f>
        <v/>
      </c>
      <c r="L89" s="2" t="str">
        <f t="shared" si="15"/>
        <v/>
      </c>
      <c r="M89" s="51" t="str">
        <f>IF(DataSorted!$F102="REAC",DataSorted!F102,(IF(DataSorted!$P102="REAC",DataSorted!P102,IF($R90=1,"Creact",""))))</f>
        <v/>
      </c>
      <c r="N89" s="51" t="str">
        <f>IF(DataSorted!$F102="REAC",DataSorted!G102,(IF(DataSorted!$P102="REAC",DataSorted!Q102,IF($R90=1,N90,""))))</f>
        <v/>
      </c>
      <c r="O89" s="51" t="str">
        <f>IF(DataSorted!$F102="REAC",DataSorted!H102,(IF(DataSorted!$P102="REAC",DataSorted!R102,IF(AND($R90=1,N90="yes"),O90-1.01794,IF(AND($R90=1,N90="No"),O90-1.18497,"")))))</f>
        <v/>
      </c>
      <c r="P89" s="51" t="str">
        <f>IF(DataSorted!$F102="REAC",DataSorted!I102,(IF(DataSorted!$P102="REAC",DataSorted!S102,IF($R90=1,P90,""))))</f>
        <v/>
      </c>
      <c r="Q89" s="47" t="str">
        <f t="shared" si="23"/>
        <v/>
      </c>
      <c r="R89" t="str">
        <f t="shared" si="24"/>
        <v/>
      </c>
      <c r="S89" s="1" t="str">
        <f t="shared" si="18"/>
        <v>yes</v>
      </c>
      <c r="T89" s="1" t="str">
        <f t="shared" si="19"/>
        <v/>
      </c>
      <c r="U89" s="1" t="str">
        <f t="shared" si="16"/>
        <v/>
      </c>
      <c r="V89" s="1" t="str">
        <f t="shared" si="20"/>
        <v/>
      </c>
      <c r="W89" s="1" t="str">
        <f t="shared" si="21"/>
        <v/>
      </c>
      <c r="X89" s="1" t="str">
        <f t="shared" si="22"/>
        <v/>
      </c>
      <c r="Y89" s="1"/>
    </row>
    <row r="90" spans="1:25" x14ac:dyDescent="0.35">
      <c r="A90" s="10">
        <f>IF(DataSorted!A103="","",DataSorted!A103)</f>
        <v>14</v>
      </c>
      <c r="B90" s="10" t="str">
        <f>IF(DataSorted!B103="","",DataSorted!B103)</f>
        <v>TaskstimOffset</v>
      </c>
      <c r="C90" s="10">
        <f>IF(DataSorted!C103="","",DataSorted!C103)</f>
        <v>39.031480000000002</v>
      </c>
      <c r="D90" s="10" t="str">
        <f>IF(DataSorted!D103="","",DataSorted!D103)</f>
        <v>showing</v>
      </c>
      <c r="E90" s="10">
        <f t="shared" si="17"/>
        <v>0</v>
      </c>
      <c r="F90" s="15">
        <f t="shared" si="13"/>
        <v>0</v>
      </c>
      <c r="G90" s="41">
        <f t="shared" si="14"/>
        <v>333.45254237288134</v>
      </c>
      <c r="H90" s="10" t="str">
        <f>IF(DataSorted!$Q103="","",DataSorted!Q103)</f>
        <v/>
      </c>
      <c r="I90" s="10" t="str">
        <f>IF(DataSorted!$Q103="","",DataSorted!R103)</f>
        <v/>
      </c>
      <c r="J90" s="10" t="str">
        <f>IF(DataSorted!$Q103="","",DataSorted!S103)</f>
        <v/>
      </c>
      <c r="K90" s="10" t="str">
        <f>IF(DataSorted!$Q103="","",DataSorted!T103)</f>
        <v/>
      </c>
      <c r="L90" s="10" t="str">
        <f t="shared" si="15"/>
        <v/>
      </c>
      <c r="M90" s="52" t="str">
        <f>IF(DataSorted!$F103="REAC",DataSorted!F103,(IF(DataSorted!$P103="REAC",DataSorted!P103,IF($R91=1,"Creact",""))))</f>
        <v/>
      </c>
      <c r="N90" s="52" t="str">
        <f>IF(DataSorted!$F103="REAC",DataSorted!G103,(IF(DataSorted!$P103="REAC",DataSorted!Q103,IF($R91=1,N91,""))))</f>
        <v/>
      </c>
      <c r="O90" s="52" t="str">
        <f>IF(DataSorted!$F103="REAC",DataSorted!H103,(IF(DataSorted!$P103="REAC",DataSorted!R103,IF(AND($R91=1,N91="yes"),O91-1.01794,IF(AND($R91=1,N91="No"),O91-1.18497,"")))))</f>
        <v/>
      </c>
      <c r="P90" s="52" t="str">
        <f>IF(DataSorted!$F103="REAC",DataSorted!I103,(IF(DataSorted!$P103="REAC",DataSorted!S103,IF($R91=1,P91,""))))</f>
        <v/>
      </c>
      <c r="Q90" s="47" t="str">
        <f t="shared" si="23"/>
        <v/>
      </c>
      <c r="R90" t="str">
        <f t="shared" si="24"/>
        <v/>
      </c>
      <c r="S90" s="18" t="str">
        <f t="shared" si="18"/>
        <v>yes</v>
      </c>
      <c r="T90" s="18" t="str">
        <f t="shared" si="19"/>
        <v/>
      </c>
      <c r="U90" s="18" t="str">
        <f t="shared" si="16"/>
        <v/>
      </c>
      <c r="V90" s="18" t="str">
        <f t="shared" si="20"/>
        <v/>
      </c>
      <c r="W90" s="18" t="str">
        <f t="shared" si="21"/>
        <v/>
      </c>
      <c r="X90" s="18" t="str">
        <f t="shared" si="22"/>
        <v/>
      </c>
      <c r="Y90" s="18"/>
    </row>
    <row r="91" spans="1:25" x14ac:dyDescent="0.35">
      <c r="A91">
        <f>IF(DataSorted!A104="","",DataSorted!A104)</f>
        <v>14</v>
      </c>
      <c r="B91" s="42" t="str">
        <f>IF(DataSorted!B104="","",DataSorted!B104)</f>
        <v>TaskstimOffset</v>
      </c>
      <c r="C91" s="42">
        <f>IF(DataSorted!C104="","",DataSorted!C104)</f>
        <v>39.031480000000002</v>
      </c>
      <c r="D91" s="43" t="str">
        <f>IF(DataSorted!D104="","",DataSorted!D104)</f>
        <v>showing</v>
      </c>
      <c r="E91" s="42">
        <f t="shared" si="17"/>
        <v>0</v>
      </c>
      <c r="F91" s="44">
        <f t="shared" si="13"/>
        <v>-1.0206799999999987</v>
      </c>
      <c r="G91" s="41">
        <f t="shared" si="14"/>
        <v>333.45254237288134</v>
      </c>
      <c r="H91" t="str">
        <f>IF(DataSorted!$Q104="","",DataSorted!Q104)</f>
        <v/>
      </c>
      <c r="I91" t="str">
        <f>IF(DataSorted!$Q104="","",DataSorted!R104)</f>
        <v/>
      </c>
      <c r="J91" t="str">
        <f>IF(DataSorted!$Q104="","",DataSorted!S104)</f>
        <v/>
      </c>
      <c r="K91" t="str">
        <f>IF(DataSorted!$Q104="","",DataSorted!T104)</f>
        <v/>
      </c>
      <c r="L91" s="2" t="str">
        <f t="shared" si="15"/>
        <v/>
      </c>
      <c r="M91" s="51" t="str">
        <f>IF(DataSorted!$F104="REAC",DataSorted!F104,(IF(DataSorted!$P104="REAC",DataSorted!P104,IF($R92=1,"Creact",""))))</f>
        <v/>
      </c>
      <c r="N91" s="51" t="str">
        <f>IF(DataSorted!$F104="REAC",DataSorted!G104,(IF(DataSorted!$P104="REAC",DataSorted!Q104,IF($R92=1,N92,""))))</f>
        <v/>
      </c>
      <c r="O91" s="51" t="str">
        <f>IF(DataSorted!$F104="REAC",DataSorted!H104,(IF(DataSorted!$P104="REAC",DataSorted!R104,IF(AND($R92=1,N92="yes"),O92-1.01794,IF(AND($R92=1,N92="No"),O92-1.18497,"")))))</f>
        <v/>
      </c>
      <c r="P91" s="51" t="str">
        <f>IF(DataSorted!$F104="REAC",DataSorted!I104,(IF(DataSorted!$P104="REAC",DataSorted!S104,IF($R92=1,P92,""))))</f>
        <v/>
      </c>
      <c r="Q91" s="47" t="str">
        <f t="shared" si="23"/>
        <v/>
      </c>
      <c r="R91" t="str">
        <f t="shared" si="24"/>
        <v/>
      </c>
      <c r="S91" s="1" t="str">
        <f t="shared" si="18"/>
        <v>yes</v>
      </c>
      <c r="T91" s="1" t="str">
        <f t="shared" si="19"/>
        <v/>
      </c>
      <c r="U91" s="1" t="str">
        <f t="shared" si="16"/>
        <v/>
      </c>
      <c r="V91" s="1" t="str">
        <f t="shared" si="20"/>
        <v/>
      </c>
      <c r="W91" s="1" t="str">
        <f t="shared" si="21"/>
        <v/>
      </c>
      <c r="X91" s="1" t="str">
        <f t="shared" si="22"/>
        <v/>
      </c>
      <c r="Y91" s="1"/>
    </row>
    <row r="92" spans="1:25" x14ac:dyDescent="0.35">
      <c r="A92" s="10">
        <f>IF(DataSorted!A105="","",DataSorted!A105)</f>
        <v>15</v>
      </c>
      <c r="B92" s="10" t="str">
        <f>IF(DataSorted!B105="","",DataSorted!B105)</f>
        <v xml:space="preserve">Got Task 0 at </v>
      </c>
      <c r="C92" s="10">
        <f>IF(DataSorted!C105="","",DataSorted!C105)</f>
        <v>40.052160000000001</v>
      </c>
      <c r="D92" s="10" t="str">
        <f>IF(DataSorted!D105="","",DataSorted!D105)</f>
        <v>showing</v>
      </c>
      <c r="E92" s="10">
        <f t="shared" si="17"/>
        <v>1.0206799999999987</v>
      </c>
      <c r="F92" s="15">
        <f t="shared" si="13"/>
        <v>1.0206799999999987</v>
      </c>
      <c r="G92" s="41">
        <f t="shared" si="14"/>
        <v>687.22745762711736</v>
      </c>
      <c r="H92" s="10" t="str">
        <f>IF(DataSorted!$Q105="","",DataSorted!Q105)</f>
        <v/>
      </c>
      <c r="I92" s="10" t="str">
        <f>IF(DataSorted!$Q105="","",DataSorted!R105)</f>
        <v/>
      </c>
      <c r="J92" s="10" t="str">
        <f>IF(DataSorted!$Q105="","",DataSorted!S105)</f>
        <v/>
      </c>
      <c r="K92" s="10" t="str">
        <f>IF(DataSorted!$Q105="","",DataSorted!T105)</f>
        <v/>
      </c>
      <c r="L92" s="10" t="str">
        <f t="shared" si="15"/>
        <v/>
      </c>
      <c r="M92" s="52" t="str">
        <f>IF(DataSorted!$F105="REAC",DataSorted!F105,(IF(DataSorted!$P105="REAC",DataSorted!P105,IF($R93=1,"Creact",""))))</f>
        <v/>
      </c>
      <c r="N92" s="52" t="str">
        <f>IF(DataSorted!$F105="REAC",DataSorted!G105,(IF(DataSorted!$P105="REAC",DataSorted!Q105,IF($R93=1,N93,""))))</f>
        <v/>
      </c>
      <c r="O92" s="52" t="str">
        <f>IF(DataSorted!$F105="REAC",DataSorted!H105,(IF(DataSorted!$P105="REAC",DataSorted!R105,IF(AND($R93=1,N93="yes"),O93-1.01794,IF(AND($R93=1,N93="No"),O93-1.18497,"")))))</f>
        <v/>
      </c>
      <c r="P92" s="52" t="str">
        <f>IF(DataSorted!$F105="REAC",DataSorted!I105,(IF(DataSorted!$P105="REAC",DataSorted!S105,IF($R93=1,P93,""))))</f>
        <v/>
      </c>
      <c r="Q92" s="47" t="str">
        <f t="shared" si="23"/>
        <v/>
      </c>
      <c r="R92" t="str">
        <f t="shared" si="24"/>
        <v/>
      </c>
      <c r="S92" s="18" t="str">
        <f t="shared" si="18"/>
        <v>yes</v>
      </c>
      <c r="T92" s="18" t="str">
        <f t="shared" si="19"/>
        <v/>
      </c>
      <c r="U92" s="18" t="str">
        <f t="shared" si="16"/>
        <v/>
      </c>
      <c r="V92" s="18" t="str">
        <f t="shared" si="20"/>
        <v/>
      </c>
      <c r="W92" s="18" t="str">
        <f t="shared" si="21"/>
        <v/>
      </c>
      <c r="X92" s="18" t="str">
        <f t="shared" si="22"/>
        <v/>
      </c>
      <c r="Y92" s="18"/>
    </row>
    <row r="93" spans="1:25" x14ac:dyDescent="0.35">
      <c r="A93">
        <f>IF(DataSorted!A106="","",DataSorted!A106)</f>
        <v>15</v>
      </c>
      <c r="B93" s="42" t="str">
        <f>IF(DataSorted!B106="","",DataSorted!B106)</f>
        <v>TaskstimOnset</v>
      </c>
      <c r="C93" s="42">
        <f>IF(DataSorted!C106="","",DataSorted!C106)</f>
        <v>40.052160000000001</v>
      </c>
      <c r="D93" s="43" t="str">
        <f>IF(DataSorted!D106="","",DataSorted!D106)</f>
        <v>showing</v>
      </c>
      <c r="E93" s="42">
        <f t="shared" si="17"/>
        <v>0</v>
      </c>
      <c r="F93" s="44">
        <f t="shared" si="13"/>
        <v>0</v>
      </c>
      <c r="G93" s="41">
        <f t="shared" si="14"/>
        <v>333.45254237288134</v>
      </c>
      <c r="H93" t="str">
        <f>IF(DataSorted!$Q106="","",DataSorted!Q106)</f>
        <v/>
      </c>
      <c r="I93" t="str">
        <f>IF(DataSorted!$Q106="","",DataSorted!R106)</f>
        <v/>
      </c>
      <c r="J93" t="str">
        <f>IF(DataSorted!$Q106="","",DataSorted!S106)</f>
        <v/>
      </c>
      <c r="K93" t="str">
        <f>IF(DataSorted!$Q106="","",DataSorted!T106)</f>
        <v/>
      </c>
      <c r="L93" s="2" t="str">
        <f t="shared" si="15"/>
        <v/>
      </c>
      <c r="M93" s="51" t="str">
        <f>IF(DataSorted!$F106="REAC",DataSorted!F106,(IF(DataSorted!$P106="REAC",DataSorted!P106,IF($R94=1,"Creact",""))))</f>
        <v/>
      </c>
      <c r="N93" s="51" t="str">
        <f>IF(DataSorted!$F106="REAC",DataSorted!G106,(IF(DataSorted!$P106="REAC",DataSorted!Q106,IF($R94=1,N94,""))))</f>
        <v/>
      </c>
      <c r="O93" s="51" t="str">
        <f>IF(DataSorted!$F106="REAC",DataSorted!H106,(IF(DataSorted!$P106="REAC",DataSorted!R106,IF(AND($R94=1,N94="yes"),O94-1.01794,IF(AND($R94=1,N94="No"),O94-1.18497,"")))))</f>
        <v/>
      </c>
      <c r="P93" s="51" t="str">
        <f>IF(DataSorted!$F106="REAC",DataSorted!I106,(IF(DataSorted!$P106="REAC",DataSorted!S106,IF($R94=1,P94,""))))</f>
        <v/>
      </c>
      <c r="Q93" s="47" t="str">
        <f t="shared" si="23"/>
        <v/>
      </c>
      <c r="R93" t="str">
        <f t="shared" si="24"/>
        <v/>
      </c>
      <c r="S93" s="1" t="str">
        <f t="shared" si="18"/>
        <v>yes</v>
      </c>
      <c r="T93" s="1" t="str">
        <f t="shared" si="19"/>
        <v/>
      </c>
      <c r="U93" s="1" t="str">
        <f t="shared" si="16"/>
        <v/>
      </c>
      <c r="V93" s="1" t="str">
        <f t="shared" si="20"/>
        <v/>
      </c>
      <c r="W93" s="1" t="str">
        <f t="shared" si="21"/>
        <v/>
      </c>
      <c r="X93" s="1" t="str">
        <f t="shared" si="22"/>
        <v/>
      </c>
      <c r="Y93" s="1"/>
    </row>
    <row r="94" spans="1:25" x14ac:dyDescent="0.35">
      <c r="A94" s="10">
        <f>IF(DataSorted!A107="","",DataSorted!A107)</f>
        <v>15</v>
      </c>
      <c r="B94" s="10" t="str">
        <f>IF(DataSorted!B107="","",DataSorted!B107)</f>
        <v>TaskstimOnset</v>
      </c>
      <c r="C94" s="10">
        <f>IF(DataSorted!C107="","",DataSorted!C107)</f>
        <v>40.052160000000001</v>
      </c>
      <c r="D94" s="10" t="str">
        <f>IF(DataSorted!D107="","",DataSorted!D107)</f>
        <v>showing</v>
      </c>
      <c r="E94" s="10">
        <f t="shared" si="17"/>
        <v>0</v>
      </c>
      <c r="F94" s="15">
        <f t="shared" si="13"/>
        <v>-1.0144999999999982</v>
      </c>
      <c r="G94" s="41">
        <f t="shared" si="14"/>
        <v>333.45254237288134</v>
      </c>
      <c r="H94" s="10" t="str">
        <f>IF(DataSorted!$Q107="","",DataSorted!Q107)</f>
        <v>EMOS</v>
      </c>
      <c r="I94" s="10" t="str">
        <f>IF(DataSorted!$Q107="","",DataSorted!R107)</f>
        <v>MatStim</v>
      </c>
      <c r="J94" s="10">
        <f>IF(DataSorted!$Q107="","",DataSorted!S107)</f>
        <v>40.3658</v>
      </c>
      <c r="K94" s="10" t="str">
        <f>IF(DataSorted!$Q107="","",DataSorted!T107)</f>
        <v>BlTransp02 (UnityEngine.Material)</v>
      </c>
      <c r="L94" s="10">
        <f t="shared" si="15"/>
        <v>-0.31363999999999947</v>
      </c>
      <c r="M94" s="52" t="str">
        <f>IF(DataSorted!$F107="REAC",DataSorted!F107,(IF(DataSorted!$P107="REAC",DataSorted!P107,IF($R95=1,"Creact",""))))</f>
        <v/>
      </c>
      <c r="N94" s="52" t="str">
        <f>IF(DataSorted!$F107="REAC",DataSorted!G107,(IF(DataSorted!$P107="REAC",DataSorted!Q107,IF($R95=1,N95,""))))</f>
        <v/>
      </c>
      <c r="O94" s="52" t="str">
        <f>IF(DataSorted!$F107="REAC",DataSorted!H107,(IF(DataSorted!$P107="REAC",DataSorted!R107,IF(AND($R95=1,N95="yes"),O95-1.01794,IF(AND($R95=1,N95="No"),O95-1.18497,"")))))</f>
        <v/>
      </c>
      <c r="P94" s="52" t="str">
        <f>IF(DataSorted!$F107="REAC",DataSorted!I107,(IF(DataSorted!$P107="REAC",DataSorted!S107,IF($R95=1,P95,""))))</f>
        <v/>
      </c>
      <c r="Q94" s="47" t="str">
        <f t="shared" si="23"/>
        <v/>
      </c>
      <c r="R94" t="str">
        <f t="shared" si="24"/>
        <v/>
      </c>
      <c r="S94" s="18" t="str">
        <f t="shared" si="18"/>
        <v>yes</v>
      </c>
      <c r="T94" s="18" t="str">
        <f t="shared" si="19"/>
        <v/>
      </c>
      <c r="U94" s="18" t="str">
        <f t="shared" si="16"/>
        <v/>
      </c>
      <c r="V94" s="18" t="str">
        <f t="shared" si="20"/>
        <v/>
      </c>
      <c r="W94" s="18" t="str">
        <f t="shared" si="21"/>
        <v/>
      </c>
      <c r="X94" s="18" t="str">
        <f t="shared" si="22"/>
        <v/>
      </c>
      <c r="Y94" s="18"/>
    </row>
    <row r="95" spans="1:25" x14ac:dyDescent="0.35">
      <c r="A95">
        <f>IF(DataSorted!A108="","",DataSorted!A108)</f>
        <v>15</v>
      </c>
      <c r="B95" s="48" t="str">
        <f>IF(DataSorted!B108="","",DataSorted!B108)</f>
        <v>Got Task B1 at</v>
      </c>
      <c r="C95" s="48">
        <f>IF(DataSorted!C108="","",DataSorted!C108)</f>
        <v>41.066659999999999</v>
      </c>
      <c r="D95" s="50" t="str">
        <f>IF(DataSorted!D108="","",DataSorted!D108)</f>
        <v>showing</v>
      </c>
      <c r="E95" s="48">
        <f t="shared" si="17"/>
        <v>1.0144999999999982</v>
      </c>
      <c r="F95" s="49">
        <f t="shared" si="13"/>
        <v>1.0144999999999982</v>
      </c>
      <c r="G95" s="41">
        <f t="shared" si="14"/>
        <v>681.04745762711684</v>
      </c>
      <c r="H95" t="str">
        <f>IF(DataSorted!$Q108="","",DataSorted!Q108)</f>
        <v/>
      </c>
      <c r="I95" t="str">
        <f>IF(DataSorted!$Q108="","",DataSorted!R108)</f>
        <v/>
      </c>
      <c r="J95" t="str">
        <f>IF(DataSorted!$Q108="","",DataSorted!S108)</f>
        <v/>
      </c>
      <c r="K95" t="str">
        <f>IF(DataSorted!$Q108="","",DataSorted!T108)</f>
        <v/>
      </c>
      <c r="L95" s="2" t="str">
        <f t="shared" si="15"/>
        <v/>
      </c>
      <c r="M95" s="51" t="str">
        <f>IF(DataSorted!$F108="REAC",DataSorted!F108,(IF(DataSorted!$P108="REAC",DataSorted!P108,IF($R96=1,"Creact",""))))</f>
        <v/>
      </c>
      <c r="N95" s="51" t="str">
        <f>IF(DataSorted!$F108="REAC",DataSorted!G108,(IF(DataSorted!$P108="REAC",DataSorted!Q108,IF($R96=1,N96,""))))</f>
        <v/>
      </c>
      <c r="O95" s="51" t="str">
        <f>IF(DataSorted!$F108="REAC",DataSorted!H108,(IF(DataSorted!$P108="REAC",DataSorted!R108,IF(AND($R96=1,N96="yes"),O96-1.01794,IF(AND($R96=1,N96="No"),O96-1.18497,"")))))</f>
        <v/>
      </c>
      <c r="P95" s="51" t="str">
        <f>IF(DataSorted!$F108="REAC",DataSorted!I108,(IF(DataSorted!$P108="REAC",DataSorted!S108,IF($R96=1,P96,""))))</f>
        <v/>
      </c>
      <c r="Q95" s="47" t="str">
        <f t="shared" si="23"/>
        <v/>
      </c>
      <c r="R95" t="str">
        <f t="shared" si="24"/>
        <v/>
      </c>
      <c r="S95" s="1" t="str">
        <f t="shared" si="18"/>
        <v>yes</v>
      </c>
      <c r="T95" s="1" t="str">
        <f t="shared" si="19"/>
        <v/>
      </c>
      <c r="U95" s="1" t="str">
        <f t="shared" si="16"/>
        <v/>
      </c>
      <c r="V95" s="1" t="str">
        <f t="shared" si="20"/>
        <v/>
      </c>
      <c r="W95" s="1" t="str">
        <f t="shared" si="21"/>
        <v/>
      </c>
      <c r="X95" s="1" t="str">
        <f t="shared" si="22"/>
        <v/>
      </c>
      <c r="Y95" s="1"/>
    </row>
    <row r="96" spans="1:25" x14ac:dyDescent="0.35">
      <c r="A96" s="10">
        <f>IF(DataSorted!A109="","",DataSorted!A109)</f>
        <v>15</v>
      </c>
      <c r="B96" s="10" t="str">
        <f>IF(DataSorted!B109="","",DataSorted!B109)</f>
        <v>TaskstimOffset</v>
      </c>
      <c r="C96" s="10">
        <f>IF(DataSorted!C109="","",DataSorted!C109)</f>
        <v>41.066659999999999</v>
      </c>
      <c r="D96" s="10" t="str">
        <f>IF(DataSorted!D109="","",DataSorted!D109)</f>
        <v>showing</v>
      </c>
      <c r="E96" s="10">
        <f t="shared" si="17"/>
        <v>0</v>
      </c>
      <c r="F96" s="15">
        <f t="shared" si="13"/>
        <v>0</v>
      </c>
      <c r="G96" s="41">
        <f t="shared" si="14"/>
        <v>333.45254237288134</v>
      </c>
      <c r="H96" s="10" t="str">
        <f>IF(DataSorted!$Q109="","",DataSorted!Q109)</f>
        <v/>
      </c>
      <c r="I96" s="10" t="str">
        <f>IF(DataSorted!$Q109="","",DataSorted!R109)</f>
        <v/>
      </c>
      <c r="J96" s="10" t="str">
        <f>IF(DataSorted!$Q109="","",DataSorted!S109)</f>
        <v/>
      </c>
      <c r="K96" s="10" t="str">
        <f>IF(DataSorted!$Q109="","",DataSorted!T109)</f>
        <v/>
      </c>
      <c r="L96" s="10" t="str">
        <f t="shared" si="15"/>
        <v/>
      </c>
      <c r="M96" s="52" t="str">
        <f>IF(DataSorted!$F109="REAC",DataSorted!F109,(IF(DataSorted!$P109="REAC",DataSorted!P109,IF($R97=1,"Creact",""))))</f>
        <v/>
      </c>
      <c r="N96" s="52" t="str">
        <f>IF(DataSorted!$F109="REAC",DataSorted!G109,(IF(DataSorted!$P109="REAC",DataSorted!Q109,IF($R97=1,N97,""))))</f>
        <v/>
      </c>
      <c r="O96" s="52" t="str">
        <f>IF(DataSorted!$F109="REAC",DataSorted!H109,(IF(DataSorted!$P109="REAC",DataSorted!R109,IF(AND($R97=1,N97="yes"),O97-1.01794,IF(AND($R97=1,N97="No"),O97-1.18497,"")))))</f>
        <v/>
      </c>
      <c r="P96" s="52" t="str">
        <f>IF(DataSorted!$F109="REAC",DataSorted!I109,(IF(DataSorted!$P109="REAC",DataSorted!S109,IF($R97=1,P97,""))))</f>
        <v/>
      </c>
      <c r="Q96" s="47" t="str">
        <f t="shared" si="23"/>
        <v/>
      </c>
      <c r="R96" t="str">
        <f t="shared" si="24"/>
        <v/>
      </c>
      <c r="S96" s="18" t="str">
        <f t="shared" si="18"/>
        <v>yes</v>
      </c>
      <c r="T96" s="18" t="str">
        <f t="shared" si="19"/>
        <v/>
      </c>
      <c r="U96" s="18" t="str">
        <f t="shared" si="16"/>
        <v/>
      </c>
      <c r="V96" s="18" t="str">
        <f t="shared" si="20"/>
        <v/>
      </c>
      <c r="W96" s="18" t="str">
        <f t="shared" si="21"/>
        <v/>
      </c>
      <c r="X96" s="18" t="str">
        <f t="shared" si="22"/>
        <v/>
      </c>
      <c r="Y96" s="18"/>
    </row>
    <row r="97" spans="1:25" x14ac:dyDescent="0.35">
      <c r="A97">
        <f>IF(DataSorted!A110="","",DataSorted!A110)</f>
        <v>15</v>
      </c>
      <c r="B97" s="48" t="str">
        <f>IF(DataSorted!B110="","",DataSorted!B110)</f>
        <v>TaskstimOffset</v>
      </c>
      <c r="C97" s="48">
        <f>IF(DataSorted!C110="","",DataSorted!C110)</f>
        <v>41.066659999999999</v>
      </c>
      <c r="D97" s="50" t="str">
        <f>IF(DataSorted!D110="","",DataSorted!D110)</f>
        <v>showing</v>
      </c>
      <c r="E97" s="48">
        <f t="shared" si="17"/>
        <v>0</v>
      </c>
      <c r="F97" s="49">
        <f t="shared" si="13"/>
        <v>-1.0028199999999998</v>
      </c>
      <c r="G97" s="41">
        <f t="shared" si="14"/>
        <v>333.45254237288134</v>
      </c>
      <c r="H97" t="str">
        <f>IF(DataSorted!$Q110="","",DataSorted!Q110)</f>
        <v/>
      </c>
      <c r="I97" t="str">
        <f>IF(DataSorted!$Q110="","",DataSorted!R110)</f>
        <v/>
      </c>
      <c r="J97" t="str">
        <f>IF(DataSorted!$Q110="","",DataSorted!S110)</f>
        <v/>
      </c>
      <c r="K97" t="str">
        <f>IF(DataSorted!$Q110="","",DataSorted!T110)</f>
        <v/>
      </c>
      <c r="L97" s="2" t="str">
        <f t="shared" si="15"/>
        <v/>
      </c>
      <c r="M97" s="51" t="str">
        <f>IF(DataSorted!$F110="REAC",DataSorted!F110,(IF(DataSorted!$P110="REAC",DataSorted!P110,IF($R98=1,"Creact",""))))</f>
        <v/>
      </c>
      <c r="N97" s="51" t="str">
        <f>IF(DataSorted!$F110="REAC",DataSorted!G110,(IF(DataSorted!$P110="REAC",DataSorted!Q110,IF($R98=1,N98,""))))</f>
        <v/>
      </c>
      <c r="O97" s="51" t="str">
        <f>IF(DataSorted!$F110="REAC",DataSorted!H110,(IF(DataSorted!$P110="REAC",DataSorted!R110,IF(AND($R98=1,N98="yes"),O98-1.01794,IF(AND($R98=1,N98="No"),O98-1.18497,"")))))</f>
        <v/>
      </c>
      <c r="P97" s="51" t="str">
        <f>IF(DataSorted!$F110="REAC",DataSorted!I110,(IF(DataSorted!$P110="REAC",DataSorted!S110,IF($R98=1,P98,""))))</f>
        <v/>
      </c>
      <c r="Q97" s="47" t="str">
        <f t="shared" si="23"/>
        <v/>
      </c>
      <c r="R97" t="str">
        <f t="shared" si="24"/>
        <v/>
      </c>
      <c r="S97" s="1" t="str">
        <f t="shared" si="18"/>
        <v>yes</v>
      </c>
      <c r="T97" s="1" t="str">
        <f t="shared" si="19"/>
        <v/>
      </c>
      <c r="U97" s="1" t="str">
        <f t="shared" si="16"/>
        <v/>
      </c>
      <c r="V97" s="1" t="str">
        <f t="shared" si="20"/>
        <v/>
      </c>
      <c r="W97" s="1" t="str">
        <f t="shared" si="21"/>
        <v/>
      </c>
      <c r="X97" s="1" t="str">
        <f t="shared" si="22"/>
        <v/>
      </c>
      <c r="Y97" s="1"/>
    </row>
    <row r="98" spans="1:25" x14ac:dyDescent="0.35">
      <c r="A98" s="10">
        <f>IF(DataSorted!A111="","",DataSorted!A111)</f>
        <v>16</v>
      </c>
      <c r="B98" s="10" t="str">
        <f>IF(DataSorted!B111="","",DataSorted!B111)</f>
        <v xml:space="preserve">Got Task 0 at </v>
      </c>
      <c r="C98" s="10">
        <f>IF(DataSorted!C111="","",DataSorted!C111)</f>
        <v>42.069479999999999</v>
      </c>
      <c r="D98" s="10" t="str">
        <f>IF(DataSorted!D111="","",DataSorted!D111)</f>
        <v>showing</v>
      </c>
      <c r="E98" s="10">
        <f t="shared" si="17"/>
        <v>1.0028199999999998</v>
      </c>
      <c r="F98" s="15">
        <f t="shared" si="13"/>
        <v>1.0028199999999998</v>
      </c>
      <c r="G98" s="41">
        <f t="shared" si="14"/>
        <v>669.36745762711848</v>
      </c>
      <c r="H98" s="10" t="str">
        <f>IF(DataSorted!$Q111="","",DataSorted!Q111)</f>
        <v/>
      </c>
      <c r="I98" s="10" t="str">
        <f>IF(DataSorted!$Q111="","",DataSorted!R111)</f>
        <v/>
      </c>
      <c r="J98" s="10" t="str">
        <f>IF(DataSorted!$Q111="","",DataSorted!S111)</f>
        <v/>
      </c>
      <c r="K98" s="10" t="str">
        <f>IF(DataSorted!$Q111="","",DataSorted!T111)</f>
        <v/>
      </c>
      <c r="L98" s="10" t="str">
        <f t="shared" si="15"/>
        <v/>
      </c>
      <c r="M98" s="52" t="str">
        <f>IF(DataSorted!$F111="REAC",DataSorted!F111,(IF(DataSorted!$P111="REAC",DataSorted!P111,IF($R99=1,"Creact",""))))</f>
        <v/>
      </c>
      <c r="N98" s="52" t="str">
        <f>IF(DataSorted!$F111="REAC",DataSorted!G111,(IF(DataSorted!$P111="REAC",DataSorted!Q111,IF($R99=1,N99,""))))</f>
        <v/>
      </c>
      <c r="O98" s="52" t="str">
        <f>IF(DataSorted!$F111="REAC",DataSorted!H111,(IF(DataSorted!$P111="REAC",DataSorted!R111,IF(AND($R99=1,N99="yes"),O99-1.01794,IF(AND($R99=1,N99="No"),O99-1.18497,"")))))</f>
        <v/>
      </c>
      <c r="P98" s="52" t="str">
        <f>IF(DataSorted!$F111="REAC",DataSorted!I111,(IF(DataSorted!$P111="REAC",DataSorted!S111,IF($R99=1,P99,""))))</f>
        <v/>
      </c>
      <c r="Q98" s="47" t="str">
        <f t="shared" si="23"/>
        <v/>
      </c>
      <c r="R98" t="str">
        <f t="shared" si="24"/>
        <v/>
      </c>
      <c r="S98" s="18" t="str">
        <f t="shared" si="18"/>
        <v>yes</v>
      </c>
      <c r="T98" s="18" t="str">
        <f t="shared" si="19"/>
        <v/>
      </c>
      <c r="U98" s="18" t="str">
        <f t="shared" si="16"/>
        <v/>
      </c>
      <c r="V98" s="18" t="str">
        <f t="shared" si="20"/>
        <v/>
      </c>
      <c r="W98" s="18" t="str">
        <f t="shared" si="21"/>
        <v/>
      </c>
      <c r="X98" s="18" t="str">
        <f t="shared" si="22"/>
        <v/>
      </c>
      <c r="Y98" s="18"/>
    </row>
    <row r="99" spans="1:25" x14ac:dyDescent="0.35">
      <c r="A99">
        <f>IF(DataSorted!A112="","",DataSorted!A112)</f>
        <v>16</v>
      </c>
      <c r="B99" s="48" t="str">
        <f>IF(DataSorted!B112="","",DataSorted!B112)</f>
        <v>TaskstimOnset</v>
      </c>
      <c r="C99" s="48">
        <f>IF(DataSorted!C112="","",DataSorted!C112)</f>
        <v>42.069479999999999</v>
      </c>
      <c r="D99" s="50" t="str">
        <f>IF(DataSorted!D112="","",DataSorted!D112)</f>
        <v>showing</v>
      </c>
      <c r="E99" s="48">
        <f t="shared" si="17"/>
        <v>0</v>
      </c>
      <c r="F99" s="49">
        <f t="shared" si="13"/>
        <v>0</v>
      </c>
      <c r="G99" s="41">
        <f t="shared" si="14"/>
        <v>333.45254237288134</v>
      </c>
      <c r="H99" t="str">
        <f>IF(DataSorted!$Q112="","",DataSorted!Q112)</f>
        <v/>
      </c>
      <c r="I99" t="str">
        <f>IF(DataSorted!$Q112="","",DataSorted!R112)</f>
        <v/>
      </c>
      <c r="J99" t="str">
        <f>IF(DataSorted!$Q112="","",DataSorted!S112)</f>
        <v/>
      </c>
      <c r="K99" t="str">
        <f>IF(DataSorted!$Q112="","",DataSorted!T112)</f>
        <v/>
      </c>
      <c r="L99" s="2" t="str">
        <f t="shared" si="15"/>
        <v/>
      </c>
      <c r="M99" s="51" t="str">
        <f>IF(DataSorted!$F112="REAC",DataSorted!F112,(IF(DataSorted!$P112="REAC",DataSorted!P112,IF($R100=1,"Creact",""))))</f>
        <v/>
      </c>
      <c r="N99" s="51" t="str">
        <f>IF(DataSorted!$F112="REAC",DataSorted!G112,(IF(DataSorted!$P112="REAC",DataSorted!Q112,IF($R100=1,N100,""))))</f>
        <v/>
      </c>
      <c r="O99" s="51" t="str">
        <f>IF(DataSorted!$F112="REAC",DataSorted!H112,(IF(DataSorted!$P112="REAC",DataSorted!R112,IF(AND($R100=1,N100="yes"),O100-1.01794,IF(AND($R100=1,N100="No"),O100-1.18497,"")))))</f>
        <v/>
      </c>
      <c r="P99" s="51" t="str">
        <f>IF(DataSorted!$F112="REAC",DataSorted!I112,(IF(DataSorted!$P112="REAC",DataSorted!S112,IF($R100=1,P100,""))))</f>
        <v/>
      </c>
      <c r="Q99" s="47" t="str">
        <f t="shared" si="23"/>
        <v/>
      </c>
      <c r="R99" t="str">
        <f t="shared" si="24"/>
        <v/>
      </c>
      <c r="S99" s="1" t="str">
        <f t="shared" si="18"/>
        <v>yes</v>
      </c>
      <c r="T99" s="1" t="str">
        <f t="shared" si="19"/>
        <v/>
      </c>
      <c r="U99" s="1" t="str">
        <f t="shared" si="16"/>
        <v/>
      </c>
      <c r="V99" s="1" t="str">
        <f t="shared" si="20"/>
        <v/>
      </c>
      <c r="W99" s="1" t="str">
        <f t="shared" si="21"/>
        <v/>
      </c>
      <c r="X99" s="1" t="str">
        <f t="shared" si="22"/>
        <v/>
      </c>
      <c r="Y99" s="1"/>
    </row>
    <row r="100" spans="1:25" x14ac:dyDescent="0.35">
      <c r="A100" s="10">
        <f>IF(DataSorted!A113="","",DataSorted!A113)</f>
        <v>16</v>
      </c>
      <c r="B100" s="10" t="str">
        <f>IF(DataSorted!B113="","",DataSorted!B113)</f>
        <v>TaskstimOnset</v>
      </c>
      <c r="C100" s="10">
        <f>IF(DataSorted!C113="","",DataSorted!C113)</f>
        <v>42.069479999999999</v>
      </c>
      <c r="D100" s="10" t="str">
        <f>IF(DataSorted!D113="","",DataSorted!D113)</f>
        <v>showing</v>
      </c>
      <c r="E100" s="10">
        <f t="shared" si="17"/>
        <v>0</v>
      </c>
      <c r="F100" s="15">
        <f t="shared" si="13"/>
        <v>-1.0064899999999994</v>
      </c>
      <c r="G100" s="41">
        <f t="shared" si="14"/>
        <v>333.45254237288134</v>
      </c>
      <c r="H100" s="10" t="str">
        <f>IF(DataSorted!$Q113="","",DataSorted!Q113)</f>
        <v/>
      </c>
      <c r="I100" s="10" t="str">
        <f>IF(DataSorted!$Q113="","",DataSorted!R113)</f>
        <v/>
      </c>
      <c r="J100" s="10" t="str">
        <f>IF(DataSorted!$Q113="","",DataSorted!S113)</f>
        <v/>
      </c>
      <c r="K100" s="10" t="str">
        <f>IF(DataSorted!$Q113="","",DataSorted!T113)</f>
        <v/>
      </c>
      <c r="L100" s="10" t="str">
        <f t="shared" si="15"/>
        <v/>
      </c>
      <c r="M100" s="52" t="str">
        <f>IF(DataSorted!$F113="REAC",DataSorted!F113,(IF(DataSorted!$P113="REAC",DataSorted!P113,IF($R101=1,"Creact",""))))</f>
        <v/>
      </c>
      <c r="N100" s="52" t="str">
        <f>IF(DataSorted!$F113="REAC",DataSorted!G113,(IF(DataSorted!$P113="REAC",DataSorted!Q113,IF($R101=1,N101,""))))</f>
        <v/>
      </c>
      <c r="O100" s="52" t="str">
        <f>IF(DataSorted!$F113="REAC",DataSorted!H113,(IF(DataSorted!$P113="REAC",DataSorted!R113,IF(AND($R101=1,N101="yes"),O101-1.01794,IF(AND($R101=1,N101="No"),O101-1.18497,"")))))</f>
        <v/>
      </c>
      <c r="P100" s="52" t="str">
        <f>IF(DataSorted!$F113="REAC",DataSorted!I113,(IF(DataSorted!$P113="REAC",DataSorted!S113,IF($R101=1,P101,""))))</f>
        <v/>
      </c>
      <c r="Q100" s="47" t="str">
        <f t="shared" si="23"/>
        <v/>
      </c>
      <c r="R100" t="str">
        <f t="shared" si="24"/>
        <v/>
      </c>
      <c r="S100" s="18" t="str">
        <f t="shared" si="18"/>
        <v>yes</v>
      </c>
      <c r="T100" s="18" t="str">
        <f t="shared" si="19"/>
        <v/>
      </c>
      <c r="U100" s="18" t="str">
        <f t="shared" si="16"/>
        <v/>
      </c>
      <c r="V100" s="18" t="str">
        <f t="shared" si="20"/>
        <v/>
      </c>
      <c r="W100" s="18" t="str">
        <f t="shared" si="21"/>
        <v/>
      </c>
      <c r="X100" s="18" t="str">
        <f t="shared" si="22"/>
        <v/>
      </c>
      <c r="Y100" s="18"/>
    </row>
    <row r="101" spans="1:25" x14ac:dyDescent="0.35">
      <c r="A101">
        <f>IF(DataSorted!A114="","",DataSorted!A114)</f>
        <v>16</v>
      </c>
      <c r="B101" s="48" t="str">
        <f>IF(DataSorted!B114="","",DataSorted!B114)</f>
        <v>Got Task B1 at</v>
      </c>
      <c r="C101" s="48">
        <f>IF(DataSorted!C114="","",DataSorted!C114)</f>
        <v>43.075969999999998</v>
      </c>
      <c r="D101" s="50" t="str">
        <f>IF(DataSorted!D114="","",DataSorted!D114)</f>
        <v>showing</v>
      </c>
      <c r="E101" s="48">
        <f t="shared" si="17"/>
        <v>1.0064899999999994</v>
      </c>
      <c r="F101" s="49">
        <f t="shared" si="13"/>
        <v>1.0064899999999994</v>
      </c>
      <c r="G101" s="41">
        <f t="shared" si="14"/>
        <v>673.0374576271181</v>
      </c>
      <c r="H101" t="str">
        <f>IF(DataSorted!$Q114="","",DataSorted!Q114)</f>
        <v/>
      </c>
      <c r="I101" t="str">
        <f>IF(DataSorted!$Q114="","",DataSorted!R114)</f>
        <v/>
      </c>
      <c r="J101" t="str">
        <f>IF(DataSorted!$Q114="","",DataSorted!S114)</f>
        <v/>
      </c>
      <c r="K101" t="str">
        <f>IF(DataSorted!$Q114="","",DataSorted!T114)</f>
        <v/>
      </c>
      <c r="L101" s="2" t="str">
        <f t="shared" si="15"/>
        <v/>
      </c>
      <c r="M101" s="51" t="str">
        <f>IF(DataSorted!$F114="REAC",DataSorted!F114,(IF(DataSorted!$P114="REAC",DataSorted!P114,IF($R102=1,"Creact",""))))</f>
        <v/>
      </c>
      <c r="N101" s="51" t="str">
        <f>IF(DataSorted!$F114="REAC",DataSorted!G114,(IF(DataSorted!$P114="REAC",DataSorted!Q114,IF($R102=1,N102,""))))</f>
        <v/>
      </c>
      <c r="O101" s="51" t="str">
        <f>IF(DataSorted!$F114="REAC",DataSorted!H114,(IF(DataSorted!$P114="REAC",DataSorted!R114,IF(AND($R102=1,N102="yes"),O102-1.01794,IF(AND($R102=1,N102="No"),O102-1.18497,"")))))</f>
        <v/>
      </c>
      <c r="P101" s="51" t="str">
        <f>IF(DataSorted!$F114="REAC",DataSorted!I114,(IF(DataSorted!$P114="REAC",DataSorted!S114,IF($R102=1,P102,""))))</f>
        <v/>
      </c>
      <c r="Q101" s="47" t="str">
        <f t="shared" si="23"/>
        <v/>
      </c>
      <c r="R101" t="str">
        <f t="shared" si="24"/>
        <v/>
      </c>
      <c r="S101" s="1" t="str">
        <f t="shared" si="18"/>
        <v>yes</v>
      </c>
      <c r="T101" s="1" t="str">
        <f t="shared" si="19"/>
        <v/>
      </c>
      <c r="U101" s="1" t="str">
        <f t="shared" si="16"/>
        <v/>
      </c>
      <c r="V101" s="1" t="str">
        <f t="shared" si="20"/>
        <v/>
      </c>
      <c r="W101" s="1" t="str">
        <f t="shared" si="21"/>
        <v/>
      </c>
      <c r="X101" s="1" t="str">
        <f t="shared" si="22"/>
        <v/>
      </c>
      <c r="Y101" s="1"/>
    </row>
    <row r="102" spans="1:25" x14ac:dyDescent="0.35">
      <c r="A102" s="10">
        <f>IF(DataSorted!A115="","",DataSorted!A115)</f>
        <v>16</v>
      </c>
      <c r="B102" s="10" t="str">
        <f>IF(DataSorted!B115="","",DataSorted!B115)</f>
        <v>TaskstimOffset</v>
      </c>
      <c r="C102" s="10">
        <f>IF(DataSorted!C115="","",DataSorted!C115)</f>
        <v>43.075969999999998</v>
      </c>
      <c r="D102" s="10" t="str">
        <f>IF(DataSorted!D115="","",DataSorted!D115)</f>
        <v>showing</v>
      </c>
      <c r="E102" s="10">
        <f t="shared" si="17"/>
        <v>0</v>
      </c>
      <c r="F102" s="15">
        <f t="shared" si="13"/>
        <v>0</v>
      </c>
      <c r="G102" s="41">
        <f t="shared" si="14"/>
        <v>333.45254237288134</v>
      </c>
      <c r="H102" s="10" t="str">
        <f>IF(DataSorted!$Q115="","",DataSorted!Q115)</f>
        <v/>
      </c>
      <c r="I102" s="10" t="str">
        <f>IF(DataSorted!$Q115="","",DataSorted!R115)</f>
        <v/>
      </c>
      <c r="J102" s="10" t="str">
        <f>IF(DataSorted!$Q115="","",DataSorted!S115)</f>
        <v/>
      </c>
      <c r="K102" s="10" t="str">
        <f>IF(DataSorted!$Q115="","",DataSorted!T115)</f>
        <v/>
      </c>
      <c r="L102" s="10" t="str">
        <f t="shared" si="15"/>
        <v/>
      </c>
      <c r="M102" s="52" t="str">
        <f>IF(DataSorted!$F115="REAC",DataSorted!F115,(IF(DataSorted!$P115="REAC",DataSorted!P115,IF($R103=1,"Creact",""))))</f>
        <v/>
      </c>
      <c r="N102" s="52" t="str">
        <f>IF(DataSorted!$F115="REAC",DataSorted!G115,(IF(DataSorted!$P115="REAC",DataSorted!Q115,IF($R103=1,N103,""))))</f>
        <v/>
      </c>
      <c r="O102" s="52" t="str">
        <f>IF(DataSorted!$F115="REAC",DataSorted!H115,(IF(DataSorted!$P115="REAC",DataSorted!R115,IF(AND($R103=1,N103="yes"),O103-1.01794,IF(AND($R103=1,N103="No"),O103-1.18497,"")))))</f>
        <v/>
      </c>
      <c r="P102" s="52" t="str">
        <f>IF(DataSorted!$F115="REAC",DataSorted!I115,(IF(DataSorted!$P115="REAC",DataSorted!S115,IF($R103=1,P103,""))))</f>
        <v/>
      </c>
      <c r="Q102" s="47" t="str">
        <f t="shared" si="23"/>
        <v/>
      </c>
      <c r="R102" t="str">
        <f t="shared" si="24"/>
        <v/>
      </c>
      <c r="S102" s="18" t="str">
        <f t="shared" si="18"/>
        <v>yes</v>
      </c>
      <c r="T102" s="18" t="str">
        <f t="shared" si="19"/>
        <v/>
      </c>
      <c r="U102" s="18" t="str">
        <f t="shared" si="16"/>
        <v/>
      </c>
      <c r="V102" s="18" t="str">
        <f t="shared" si="20"/>
        <v/>
      </c>
      <c r="W102" s="18" t="str">
        <f t="shared" si="21"/>
        <v/>
      </c>
      <c r="X102" s="18" t="str">
        <f t="shared" si="22"/>
        <v/>
      </c>
      <c r="Y102" s="18"/>
    </row>
    <row r="103" spans="1:25" x14ac:dyDescent="0.35">
      <c r="A103">
        <f>IF(DataSorted!A116="","",DataSorted!A116)</f>
        <v>16</v>
      </c>
      <c r="B103" s="48" t="str">
        <f>IF(DataSorted!B116="","",DataSorted!B116)</f>
        <v>TaskstimOffset</v>
      </c>
      <c r="C103" s="48">
        <f>IF(DataSorted!C116="","",DataSorted!C116)</f>
        <v>43.075969999999998</v>
      </c>
      <c r="D103" s="50" t="str">
        <f>IF(DataSorted!D116="","",DataSorted!D116)</f>
        <v>showing</v>
      </c>
      <c r="E103" s="48">
        <f t="shared" si="17"/>
        <v>0</v>
      </c>
      <c r="F103" s="49">
        <f t="shared" si="13"/>
        <v>-1.0071700000000021</v>
      </c>
      <c r="G103" s="41">
        <f t="shared" si="14"/>
        <v>333.45254237288134</v>
      </c>
      <c r="H103" t="str">
        <f>IF(DataSorted!$Q116="","",DataSorted!Q116)</f>
        <v/>
      </c>
      <c r="I103" t="str">
        <f>IF(DataSorted!$Q116="","",DataSorted!R116)</f>
        <v/>
      </c>
      <c r="J103" t="str">
        <f>IF(DataSorted!$Q116="","",DataSorted!S116)</f>
        <v/>
      </c>
      <c r="K103" t="str">
        <f>IF(DataSorted!$Q116="","",DataSorted!T116)</f>
        <v/>
      </c>
      <c r="L103" s="2" t="str">
        <f t="shared" si="15"/>
        <v/>
      </c>
      <c r="M103" s="51" t="str">
        <f>IF(DataSorted!$F116="REAC",DataSorted!F116,(IF(DataSorted!$P116="REAC",DataSorted!P116,IF($R104=1,"Creact",""))))</f>
        <v/>
      </c>
      <c r="N103" s="51" t="str">
        <f>IF(DataSorted!$F116="REAC",DataSorted!G116,(IF(DataSorted!$P116="REAC",DataSorted!Q116,IF($R104=1,N104,""))))</f>
        <v/>
      </c>
      <c r="O103" s="51" t="str">
        <f>IF(DataSorted!$F116="REAC",DataSorted!H116,(IF(DataSorted!$P116="REAC",DataSorted!R116,IF(AND($R104=1,N104="yes"),O104-1.01794,IF(AND($R104=1,N104="No"),O104-1.18497,"")))))</f>
        <v/>
      </c>
      <c r="P103" s="51" t="str">
        <f>IF(DataSorted!$F116="REAC",DataSorted!I116,(IF(DataSorted!$P116="REAC",DataSorted!S116,IF($R104=1,P104,""))))</f>
        <v/>
      </c>
      <c r="Q103" s="47" t="str">
        <f t="shared" si="23"/>
        <v/>
      </c>
      <c r="R103" t="str">
        <f t="shared" si="24"/>
        <v/>
      </c>
      <c r="S103" s="1" t="str">
        <f t="shared" si="18"/>
        <v>yes</v>
      </c>
      <c r="T103" s="1" t="str">
        <f t="shared" si="19"/>
        <v/>
      </c>
      <c r="U103" s="1" t="str">
        <f t="shared" si="16"/>
        <v/>
      </c>
      <c r="V103" s="1" t="str">
        <f t="shared" si="20"/>
        <v/>
      </c>
      <c r="W103" s="1" t="str">
        <f t="shared" si="21"/>
        <v/>
      </c>
      <c r="X103" s="1" t="str">
        <f t="shared" si="22"/>
        <v/>
      </c>
      <c r="Y103" s="1"/>
    </row>
    <row r="104" spans="1:25" x14ac:dyDescent="0.35">
      <c r="A104" s="10">
        <f>IF(DataSorted!A117="","",DataSorted!A117)</f>
        <v>17</v>
      </c>
      <c r="B104" s="10" t="str">
        <f>IF(DataSorted!B117="","",DataSorted!B117)</f>
        <v xml:space="preserve">Got Task 0 at </v>
      </c>
      <c r="C104" s="10">
        <f>IF(DataSorted!C117="","",DataSorted!C117)</f>
        <v>44.08314</v>
      </c>
      <c r="D104" s="10" t="str">
        <f>IF(DataSorted!D117="","",DataSorted!D117)</f>
        <v>showing</v>
      </c>
      <c r="E104" s="10">
        <f t="shared" si="17"/>
        <v>1.0071700000000021</v>
      </c>
      <c r="F104" s="15">
        <f t="shared" si="13"/>
        <v>1.0071700000000021</v>
      </c>
      <c r="G104" s="41">
        <f t="shared" si="14"/>
        <v>673.71745762712078</v>
      </c>
      <c r="H104" s="10" t="str">
        <f>IF(DataSorted!$Q117="","",DataSorted!Q117)</f>
        <v/>
      </c>
      <c r="I104" s="10" t="str">
        <f>IF(DataSorted!$Q117="","",DataSorted!R117)</f>
        <v/>
      </c>
      <c r="J104" s="10" t="str">
        <f>IF(DataSorted!$Q117="","",DataSorted!S117)</f>
        <v/>
      </c>
      <c r="K104" s="10" t="str">
        <f>IF(DataSorted!$Q117="","",DataSorted!T117)</f>
        <v/>
      </c>
      <c r="L104" s="10" t="str">
        <f t="shared" si="15"/>
        <v/>
      </c>
      <c r="M104" s="52" t="str">
        <f>IF(DataSorted!$F117="REAC",DataSorted!F117,(IF(DataSorted!$P117="REAC",DataSorted!P117,IF($R105=1,"Creact",""))))</f>
        <v/>
      </c>
      <c r="N104" s="52" t="str">
        <f>IF(DataSorted!$F117="REAC",DataSorted!G117,(IF(DataSorted!$P117="REAC",DataSorted!Q117,IF($R105=1,N105,""))))</f>
        <v/>
      </c>
      <c r="O104" s="52" t="str">
        <f>IF(DataSorted!$F117="REAC",DataSorted!H117,(IF(DataSorted!$P117="REAC",DataSorted!R117,IF(AND($R105=1,N105="yes"),O105-1.01794,IF(AND($R105=1,N105="No"),O105-1.18497,"")))))</f>
        <v/>
      </c>
      <c r="P104" s="52" t="str">
        <f>IF(DataSorted!$F117="REAC",DataSorted!I117,(IF(DataSorted!$P117="REAC",DataSorted!S117,IF($R105=1,P105,""))))</f>
        <v/>
      </c>
      <c r="Q104" s="47" t="str">
        <f t="shared" si="23"/>
        <v/>
      </c>
      <c r="R104" t="str">
        <f t="shared" si="24"/>
        <v/>
      </c>
      <c r="S104" s="18" t="str">
        <f t="shared" si="18"/>
        <v>yes</v>
      </c>
      <c r="T104" s="18" t="str">
        <f t="shared" si="19"/>
        <v/>
      </c>
      <c r="U104" s="18" t="str">
        <f t="shared" si="16"/>
        <v/>
      </c>
      <c r="V104" s="18" t="str">
        <f t="shared" si="20"/>
        <v/>
      </c>
      <c r="W104" s="18" t="str">
        <f t="shared" si="21"/>
        <v/>
      </c>
      <c r="X104" s="18" t="str">
        <f t="shared" si="22"/>
        <v/>
      </c>
      <c r="Y104" s="18"/>
    </row>
    <row r="105" spans="1:25" x14ac:dyDescent="0.35">
      <c r="A105">
        <f>IF(DataSorted!A118="","",DataSorted!A118)</f>
        <v>17</v>
      </c>
      <c r="B105" s="48" t="str">
        <f>IF(DataSorted!B118="","",DataSorted!B118)</f>
        <v>TaskstimOnset</v>
      </c>
      <c r="C105" s="48">
        <f>IF(DataSorted!C118="","",DataSorted!C118)</f>
        <v>44.08314</v>
      </c>
      <c r="D105" s="50" t="str">
        <f>IF(DataSorted!D118="","",DataSorted!D118)</f>
        <v>showing</v>
      </c>
      <c r="E105" s="48">
        <f t="shared" si="17"/>
        <v>0</v>
      </c>
      <c r="F105" s="49">
        <f t="shared" si="13"/>
        <v>0</v>
      </c>
      <c r="G105" s="41">
        <f t="shared" si="14"/>
        <v>333.45254237288134</v>
      </c>
      <c r="H105" t="str">
        <f>IF(DataSorted!$Q118="","",DataSorted!Q118)</f>
        <v/>
      </c>
      <c r="I105" t="str">
        <f>IF(DataSorted!$Q118="","",DataSorted!R118)</f>
        <v/>
      </c>
      <c r="J105" t="str">
        <f>IF(DataSorted!$Q118="","",DataSorted!S118)</f>
        <v/>
      </c>
      <c r="K105" t="str">
        <f>IF(DataSorted!$Q118="","",DataSorted!T118)</f>
        <v/>
      </c>
      <c r="L105" s="2" t="str">
        <f t="shared" si="15"/>
        <v/>
      </c>
      <c r="M105" s="51" t="str">
        <f>IF(DataSorted!$F118="REAC",DataSorted!F118,(IF(DataSorted!$P118="REAC",DataSorted!P118,IF($R106=1,"Creact",""))))</f>
        <v/>
      </c>
      <c r="N105" s="51" t="str">
        <f>IF(DataSorted!$F118="REAC",DataSorted!G118,(IF(DataSorted!$P118="REAC",DataSorted!Q118,IF($R106=1,N106,""))))</f>
        <v/>
      </c>
      <c r="O105" s="51" t="str">
        <f>IF(DataSorted!$F118="REAC",DataSorted!H118,(IF(DataSorted!$P118="REAC",DataSorted!R118,IF(AND($R106=1,N106="yes"),O106-1.01794,IF(AND($R106=1,N106="No"),O106-1.18497,"")))))</f>
        <v/>
      </c>
      <c r="P105" s="51" t="str">
        <f>IF(DataSorted!$F118="REAC",DataSorted!I118,(IF(DataSorted!$P118="REAC",DataSorted!S118,IF($R106=1,P106,""))))</f>
        <v/>
      </c>
      <c r="Q105" s="47" t="str">
        <f t="shared" si="23"/>
        <v/>
      </c>
      <c r="R105" t="str">
        <f t="shared" si="24"/>
        <v/>
      </c>
      <c r="S105" s="1" t="str">
        <f t="shared" si="18"/>
        <v>yes</v>
      </c>
      <c r="T105" s="1" t="str">
        <f t="shared" si="19"/>
        <v/>
      </c>
      <c r="U105" s="1" t="str">
        <f t="shared" si="16"/>
        <v/>
      </c>
      <c r="V105" s="1" t="str">
        <f t="shared" si="20"/>
        <v/>
      </c>
      <c r="W105" s="1" t="str">
        <f t="shared" si="21"/>
        <v/>
      </c>
      <c r="X105" s="1" t="str">
        <f t="shared" si="22"/>
        <v/>
      </c>
      <c r="Y105" s="1"/>
    </row>
    <row r="106" spans="1:25" x14ac:dyDescent="0.35">
      <c r="A106" s="10">
        <f>IF(DataSorted!A119="","",DataSorted!A119)</f>
        <v>17</v>
      </c>
      <c r="B106" s="10" t="str">
        <f>IF(DataSorted!B119="","",DataSorted!B119)</f>
        <v>TaskstimOnset</v>
      </c>
      <c r="C106" s="10">
        <f>IF(DataSorted!C119="","",DataSorted!C119)</f>
        <v>44.08314</v>
      </c>
      <c r="D106" s="10" t="str">
        <f>IF(DataSorted!D119="","",DataSorted!D119)</f>
        <v>showing</v>
      </c>
      <c r="E106" s="10">
        <f t="shared" si="17"/>
        <v>0</v>
      </c>
      <c r="F106" s="15">
        <f t="shared" si="13"/>
        <v>-1.0030399999999986</v>
      </c>
      <c r="G106" s="41">
        <f t="shared" si="14"/>
        <v>333.45254237288134</v>
      </c>
      <c r="H106" s="10" t="str">
        <f>IF(DataSorted!$Q119="","",DataSorted!Q119)</f>
        <v/>
      </c>
      <c r="I106" s="10" t="str">
        <f>IF(DataSorted!$Q119="","",DataSorted!R119)</f>
        <v/>
      </c>
      <c r="J106" s="10" t="str">
        <f>IF(DataSorted!$Q119="","",DataSorted!S119)</f>
        <v/>
      </c>
      <c r="K106" s="10" t="str">
        <f>IF(DataSorted!$Q119="","",DataSorted!T119)</f>
        <v/>
      </c>
      <c r="L106" s="10" t="str">
        <f t="shared" si="15"/>
        <v/>
      </c>
      <c r="M106" s="52" t="str">
        <f>IF(DataSorted!$F119="REAC",DataSorted!F119,(IF(DataSorted!$P119="REAC",DataSorted!P119,IF($R107=1,"Creact",""))))</f>
        <v/>
      </c>
      <c r="N106" s="52" t="str">
        <f>IF(DataSorted!$F119="REAC",DataSorted!G119,(IF(DataSorted!$P119="REAC",DataSorted!Q119,IF($R107=1,N107,""))))</f>
        <v/>
      </c>
      <c r="O106" s="52" t="str">
        <f>IF(DataSorted!$F119="REAC",DataSorted!H119,(IF(DataSorted!$P119="REAC",DataSorted!R119,IF(AND($R107=1,N107="yes"),O107-1.01794,IF(AND($R107=1,N107="No"),O107-1.18497,"")))))</f>
        <v/>
      </c>
      <c r="P106" s="52" t="str">
        <f>IF(DataSorted!$F119="REAC",DataSorted!I119,(IF(DataSorted!$P119="REAC",DataSorted!S119,IF($R107=1,P107,""))))</f>
        <v/>
      </c>
      <c r="Q106" s="47" t="str">
        <f t="shared" si="23"/>
        <v/>
      </c>
      <c r="R106" t="str">
        <f t="shared" si="24"/>
        <v/>
      </c>
      <c r="S106" s="18" t="str">
        <f t="shared" si="18"/>
        <v>yes</v>
      </c>
      <c r="T106" s="18" t="str">
        <f t="shared" si="19"/>
        <v/>
      </c>
      <c r="U106" s="18" t="str">
        <f t="shared" si="16"/>
        <v/>
      </c>
      <c r="V106" s="18" t="str">
        <f t="shared" si="20"/>
        <v/>
      </c>
      <c r="W106" s="18" t="str">
        <f t="shared" si="21"/>
        <v/>
      </c>
      <c r="X106" s="18" t="str">
        <f t="shared" si="22"/>
        <v/>
      </c>
      <c r="Y106" s="18"/>
    </row>
    <row r="107" spans="1:25" x14ac:dyDescent="0.35">
      <c r="A107">
        <f>IF(DataSorted!A120="","",DataSorted!A120)</f>
        <v>17</v>
      </c>
      <c r="B107" s="48" t="str">
        <f>IF(DataSorted!B120="","",DataSorted!B120)</f>
        <v>Got Task B1 at</v>
      </c>
      <c r="C107" s="48">
        <f>IF(DataSorted!C120="","",DataSorted!C120)</f>
        <v>45.086179999999999</v>
      </c>
      <c r="D107" s="50" t="str">
        <f>IF(DataSorted!D120="","",DataSorted!D120)</f>
        <v>showing</v>
      </c>
      <c r="E107" s="48">
        <f t="shared" si="17"/>
        <v>1.0030399999999986</v>
      </c>
      <c r="F107" s="49">
        <f t="shared" si="13"/>
        <v>1.0030399999999986</v>
      </c>
      <c r="G107" s="41">
        <f t="shared" si="14"/>
        <v>669.58745762711726</v>
      </c>
      <c r="H107" t="str">
        <f>IF(DataSorted!$Q120="","",DataSorted!Q120)</f>
        <v/>
      </c>
      <c r="I107" t="str">
        <f>IF(DataSorted!$Q120="","",DataSorted!R120)</f>
        <v/>
      </c>
      <c r="J107" t="str">
        <f>IF(DataSorted!$Q120="","",DataSorted!S120)</f>
        <v/>
      </c>
      <c r="K107" t="str">
        <f>IF(DataSorted!$Q120="","",DataSorted!T120)</f>
        <v/>
      </c>
      <c r="L107" s="2" t="str">
        <f t="shared" si="15"/>
        <v/>
      </c>
      <c r="M107" s="51" t="str">
        <f>IF(DataSorted!$F120="REAC",DataSorted!F120,(IF(DataSorted!$P120="REAC",DataSorted!P120,IF($R108=1,"Creact",""))))</f>
        <v/>
      </c>
      <c r="N107" s="51" t="str">
        <f>IF(DataSorted!$F120="REAC",DataSorted!G120,(IF(DataSorted!$P120="REAC",DataSorted!Q120,IF($R108=1,N108,""))))</f>
        <v/>
      </c>
      <c r="O107" s="51" t="str">
        <f>IF(DataSorted!$F120="REAC",DataSorted!H120,(IF(DataSorted!$P120="REAC",DataSorted!R120,IF(AND($R108=1,N108="yes"),O108-1.01794,IF(AND($R108=1,N108="No"),O108-1.18497,"")))))</f>
        <v/>
      </c>
      <c r="P107" s="51" t="str">
        <f>IF(DataSorted!$F120="REAC",DataSorted!I120,(IF(DataSorted!$P120="REAC",DataSorted!S120,IF($R108=1,P108,""))))</f>
        <v/>
      </c>
      <c r="Q107" s="47" t="str">
        <f t="shared" si="23"/>
        <v/>
      </c>
      <c r="R107" t="str">
        <f t="shared" si="24"/>
        <v/>
      </c>
      <c r="S107" s="1" t="str">
        <f t="shared" si="18"/>
        <v>yes</v>
      </c>
      <c r="T107" s="1" t="str">
        <f t="shared" si="19"/>
        <v/>
      </c>
      <c r="U107" s="1" t="str">
        <f t="shared" si="16"/>
        <v/>
      </c>
      <c r="V107" s="1" t="str">
        <f t="shared" si="20"/>
        <v/>
      </c>
      <c r="W107" s="1" t="str">
        <f t="shared" si="21"/>
        <v/>
      </c>
      <c r="X107" s="1" t="str">
        <f t="shared" si="22"/>
        <v/>
      </c>
      <c r="Y107" s="1"/>
    </row>
    <row r="108" spans="1:25" x14ac:dyDescent="0.35">
      <c r="A108" s="10">
        <f>IF(DataSorted!A121="","",DataSorted!A121)</f>
        <v>17</v>
      </c>
      <c r="B108" s="10" t="str">
        <f>IF(DataSorted!B121="","",DataSorted!B121)</f>
        <v>TaskstimOffset</v>
      </c>
      <c r="C108" s="10">
        <f>IF(DataSorted!C121="","",DataSorted!C121)</f>
        <v>45.086179999999999</v>
      </c>
      <c r="D108" s="10" t="str">
        <f>IF(DataSorted!D121="","",DataSorted!D121)</f>
        <v>showing</v>
      </c>
      <c r="E108" s="10">
        <f t="shared" si="17"/>
        <v>0</v>
      </c>
      <c r="F108" s="15">
        <f t="shared" si="13"/>
        <v>0</v>
      </c>
      <c r="G108" s="41">
        <f t="shared" si="14"/>
        <v>333.45254237288134</v>
      </c>
      <c r="H108" s="10" t="str">
        <f>IF(DataSorted!$Q121="","",DataSorted!Q121)</f>
        <v/>
      </c>
      <c r="I108" s="10" t="str">
        <f>IF(DataSorted!$Q121="","",DataSorted!R121)</f>
        <v/>
      </c>
      <c r="J108" s="10" t="str">
        <f>IF(DataSorted!$Q121="","",DataSorted!S121)</f>
        <v/>
      </c>
      <c r="K108" s="10" t="str">
        <f>IF(DataSorted!$Q121="","",DataSorted!T121)</f>
        <v/>
      </c>
      <c r="L108" s="10" t="str">
        <f t="shared" si="15"/>
        <v/>
      </c>
      <c r="M108" s="52" t="str">
        <f>IF(DataSorted!$F121="REAC",DataSorted!F121,(IF(DataSorted!$P121="REAC",DataSorted!P121,IF($R109=1,"Creact",""))))</f>
        <v/>
      </c>
      <c r="N108" s="52" t="str">
        <f>IF(DataSorted!$F121="REAC",DataSorted!G121,(IF(DataSorted!$P121="REAC",DataSorted!Q121,IF($R109=1,N109,""))))</f>
        <v/>
      </c>
      <c r="O108" s="52" t="str">
        <f>IF(DataSorted!$F121="REAC",DataSorted!H121,(IF(DataSorted!$P121="REAC",DataSorted!R121,IF(AND($R109=1,N109="yes"),O109-1.01794,IF(AND($R109=1,N109="No"),O109-1.18497,"")))))</f>
        <v/>
      </c>
      <c r="P108" s="52" t="str">
        <f>IF(DataSorted!$F121="REAC",DataSorted!I121,(IF(DataSorted!$P121="REAC",DataSorted!S121,IF($R109=1,P109,""))))</f>
        <v/>
      </c>
      <c r="Q108" s="47" t="str">
        <f t="shared" si="23"/>
        <v/>
      </c>
      <c r="R108" t="str">
        <f t="shared" si="24"/>
        <v/>
      </c>
      <c r="S108" s="18" t="str">
        <f t="shared" si="18"/>
        <v>yes</v>
      </c>
      <c r="T108" s="18" t="str">
        <f t="shared" si="19"/>
        <v/>
      </c>
      <c r="U108" s="18" t="str">
        <f t="shared" si="16"/>
        <v/>
      </c>
      <c r="V108" s="18" t="str">
        <f t="shared" si="20"/>
        <v/>
      </c>
      <c r="W108" s="18" t="str">
        <f t="shared" si="21"/>
        <v/>
      </c>
      <c r="X108" s="18" t="str">
        <f t="shared" si="22"/>
        <v/>
      </c>
      <c r="Y108" s="18"/>
    </row>
    <row r="109" spans="1:25" x14ac:dyDescent="0.35">
      <c r="A109">
        <f>IF(DataSorted!A122="","",DataSorted!A122)</f>
        <v>17</v>
      </c>
      <c r="B109" s="48" t="str">
        <f>IF(DataSorted!B122="","",DataSorted!B122)</f>
        <v>TaskstimOffset</v>
      </c>
      <c r="C109" s="48">
        <f>IF(DataSorted!C122="","",DataSorted!C122)</f>
        <v>45.086179999999999</v>
      </c>
      <c r="D109" s="50" t="str">
        <f>IF(DataSorted!D122="","",DataSorted!D122)</f>
        <v>showing</v>
      </c>
      <c r="E109" s="48">
        <f t="shared" si="17"/>
        <v>0</v>
      </c>
      <c r="F109" s="49">
        <f t="shared" si="13"/>
        <v>-1.0019400000000047</v>
      </c>
      <c r="G109" s="41">
        <f t="shared" si="14"/>
        <v>333.45254237288134</v>
      </c>
      <c r="H109" t="str">
        <f>IF(DataSorted!$Q122="","",DataSorted!Q122)</f>
        <v/>
      </c>
      <c r="I109" t="str">
        <f>IF(DataSorted!$Q122="","",DataSorted!R122)</f>
        <v/>
      </c>
      <c r="J109" t="str">
        <f>IF(DataSorted!$Q122="","",DataSorted!S122)</f>
        <v/>
      </c>
      <c r="K109" t="str">
        <f>IF(DataSorted!$Q122="","",DataSorted!T122)</f>
        <v/>
      </c>
      <c r="L109" s="2" t="str">
        <f t="shared" si="15"/>
        <v/>
      </c>
      <c r="M109" s="51" t="str">
        <f>IF(DataSorted!$F122="REAC",DataSorted!F122,(IF(DataSorted!$P122="REAC",DataSorted!P122,IF($R110=1,"Creact",""))))</f>
        <v/>
      </c>
      <c r="N109" s="51" t="str">
        <f>IF(DataSorted!$F122="REAC",DataSorted!G122,(IF(DataSorted!$P122="REAC",DataSorted!Q122,IF($R110=1,N110,""))))</f>
        <v/>
      </c>
      <c r="O109" s="51" t="str">
        <f>IF(DataSorted!$F122="REAC",DataSorted!H122,(IF(DataSorted!$P122="REAC",DataSorted!R122,IF(AND($R110=1,N110="yes"),O110-1.01794,IF(AND($R110=1,N110="No"),O110-1.18497,"")))))</f>
        <v/>
      </c>
      <c r="P109" s="51" t="str">
        <f>IF(DataSorted!$F122="REAC",DataSorted!I122,(IF(DataSorted!$P122="REAC",DataSorted!S122,IF($R110=1,P110,""))))</f>
        <v/>
      </c>
      <c r="Q109" s="47" t="str">
        <f t="shared" si="23"/>
        <v/>
      </c>
      <c r="R109" t="str">
        <f t="shared" si="24"/>
        <v/>
      </c>
      <c r="S109" s="1" t="str">
        <f t="shared" si="18"/>
        <v>yes</v>
      </c>
      <c r="T109" s="1" t="str">
        <f t="shared" si="19"/>
        <v/>
      </c>
      <c r="U109" s="1" t="str">
        <f t="shared" si="16"/>
        <v/>
      </c>
      <c r="V109" s="1" t="str">
        <f t="shared" si="20"/>
        <v/>
      </c>
      <c r="W109" s="1" t="str">
        <f t="shared" si="21"/>
        <v/>
      </c>
      <c r="X109" s="1" t="str">
        <f t="shared" si="22"/>
        <v/>
      </c>
      <c r="Y109" s="1"/>
    </row>
    <row r="110" spans="1:25" x14ac:dyDescent="0.35">
      <c r="A110" s="10">
        <f>IF(DataSorted!A123="","",DataSorted!A123)</f>
        <v>18</v>
      </c>
      <c r="B110" s="10" t="str">
        <f>IF(DataSorted!B123="","",DataSorted!B123)</f>
        <v xml:space="preserve">Got Task 0 at </v>
      </c>
      <c r="C110" s="10">
        <f>IF(DataSorted!C123="","",DataSorted!C123)</f>
        <v>46.088120000000004</v>
      </c>
      <c r="D110" s="10" t="str">
        <f>IF(DataSorted!D123="","",DataSorted!D123)</f>
        <v>showing</v>
      </c>
      <c r="E110" s="10">
        <f t="shared" si="17"/>
        <v>1.0019400000000047</v>
      </c>
      <c r="F110" s="15">
        <f t="shared" si="13"/>
        <v>1.0019400000000047</v>
      </c>
      <c r="G110" s="41">
        <f t="shared" si="14"/>
        <v>668.48745762712338</v>
      </c>
      <c r="H110" s="10" t="str">
        <f>IF(DataSorted!$Q123="","",DataSorted!Q123)</f>
        <v/>
      </c>
      <c r="I110" s="10" t="str">
        <f>IF(DataSorted!$Q123="","",DataSorted!R123)</f>
        <v/>
      </c>
      <c r="J110" s="10" t="str">
        <f>IF(DataSorted!$Q123="","",DataSorted!S123)</f>
        <v/>
      </c>
      <c r="K110" s="10" t="str">
        <f>IF(DataSorted!$Q123="","",DataSorted!T123)</f>
        <v/>
      </c>
      <c r="L110" s="10" t="str">
        <f t="shared" si="15"/>
        <v/>
      </c>
      <c r="M110" s="52" t="str">
        <f>IF(DataSorted!$F123="REAC",DataSorted!F123,(IF(DataSorted!$P123="REAC",DataSorted!P123,IF($R111=1,"Creact",""))))</f>
        <v/>
      </c>
      <c r="N110" s="52" t="str">
        <f>IF(DataSorted!$F123="REAC",DataSorted!G123,(IF(DataSorted!$P123="REAC",DataSorted!Q123,IF($R111=1,N111,""))))</f>
        <v/>
      </c>
      <c r="O110" s="52" t="str">
        <f>IF(DataSorted!$F123="REAC",DataSorted!H123,(IF(DataSorted!$P123="REAC",DataSorted!R123,IF(AND($R111=1,N111="yes"),O111-1.01794,IF(AND($R111=1,N111="No"),O111-1.18497,"")))))</f>
        <v/>
      </c>
      <c r="P110" s="52" t="str">
        <f>IF(DataSorted!$F123="REAC",DataSorted!I123,(IF(DataSorted!$P123="REAC",DataSorted!S123,IF($R111=1,P111,""))))</f>
        <v/>
      </c>
      <c r="Q110" s="47" t="str">
        <f t="shared" si="23"/>
        <v/>
      </c>
      <c r="R110" t="str">
        <f t="shared" si="24"/>
        <v/>
      </c>
      <c r="S110" s="18" t="str">
        <f t="shared" si="18"/>
        <v>yes</v>
      </c>
      <c r="T110" s="18" t="str">
        <f t="shared" si="19"/>
        <v/>
      </c>
      <c r="U110" s="18" t="str">
        <f t="shared" si="16"/>
        <v/>
      </c>
      <c r="V110" s="18" t="str">
        <f t="shared" si="20"/>
        <v/>
      </c>
      <c r="W110" s="18" t="str">
        <f t="shared" si="21"/>
        <v/>
      </c>
      <c r="X110" s="18" t="str">
        <f t="shared" si="22"/>
        <v/>
      </c>
      <c r="Y110" s="18"/>
    </row>
    <row r="111" spans="1:25" x14ac:dyDescent="0.35">
      <c r="A111">
        <f>IF(DataSorted!A124="","",DataSorted!A124)</f>
        <v>18</v>
      </c>
      <c r="B111" s="48" t="str">
        <f>IF(DataSorted!B124="","",DataSorted!B124)</f>
        <v>TaskstimOnset</v>
      </c>
      <c r="C111" s="48">
        <f>IF(DataSorted!C124="","",DataSorted!C124)</f>
        <v>46.088120000000004</v>
      </c>
      <c r="D111" s="50" t="str">
        <f>IF(DataSorted!D124="","",DataSorted!D124)</f>
        <v>showing</v>
      </c>
      <c r="E111" s="48">
        <f t="shared" si="17"/>
        <v>0</v>
      </c>
      <c r="F111" s="49">
        <f t="shared" si="13"/>
        <v>0</v>
      </c>
      <c r="G111" s="41">
        <f t="shared" si="14"/>
        <v>333.45254237288134</v>
      </c>
      <c r="H111" t="str">
        <f>IF(DataSorted!$Q124="","",DataSorted!Q124)</f>
        <v/>
      </c>
      <c r="I111" t="str">
        <f>IF(DataSorted!$Q124="","",DataSorted!R124)</f>
        <v/>
      </c>
      <c r="J111" t="str">
        <f>IF(DataSorted!$Q124="","",DataSorted!S124)</f>
        <v/>
      </c>
      <c r="K111" t="str">
        <f>IF(DataSorted!$Q124="","",DataSorted!T124)</f>
        <v/>
      </c>
      <c r="L111" s="2" t="str">
        <f t="shared" si="15"/>
        <v/>
      </c>
      <c r="M111" s="51" t="str">
        <f>IF(DataSorted!$F124="REAC",DataSorted!F124,(IF(DataSorted!$P124="REAC",DataSorted!P124,IF($R112=1,"Creact",""))))</f>
        <v/>
      </c>
      <c r="N111" s="51" t="str">
        <f>IF(DataSorted!$F124="REAC",DataSorted!G124,(IF(DataSorted!$P124="REAC",DataSorted!Q124,IF($R112=1,N112,""))))</f>
        <v/>
      </c>
      <c r="O111" s="51" t="str">
        <f>IF(DataSorted!$F124="REAC",DataSorted!H124,(IF(DataSorted!$P124="REAC",DataSorted!R124,IF(AND($R112=1,N112="yes"),O112-1.01794,IF(AND($R112=1,N112="No"),O112-1.18497,"")))))</f>
        <v/>
      </c>
      <c r="P111" s="51" t="str">
        <f>IF(DataSorted!$F124="REAC",DataSorted!I124,(IF(DataSorted!$P124="REAC",DataSorted!S124,IF($R112=1,P112,""))))</f>
        <v/>
      </c>
      <c r="Q111" s="47" t="str">
        <f t="shared" si="23"/>
        <v/>
      </c>
      <c r="R111" t="str">
        <f t="shared" si="24"/>
        <v/>
      </c>
      <c r="S111" s="1" t="str">
        <f t="shared" si="18"/>
        <v>yes</v>
      </c>
      <c r="T111" s="1" t="str">
        <f t="shared" si="19"/>
        <v/>
      </c>
      <c r="U111" s="1" t="str">
        <f t="shared" si="16"/>
        <v/>
      </c>
      <c r="V111" s="1" t="str">
        <f t="shared" si="20"/>
        <v/>
      </c>
      <c r="W111" s="1" t="str">
        <f t="shared" si="21"/>
        <v/>
      </c>
      <c r="X111" s="1" t="str">
        <f t="shared" si="22"/>
        <v/>
      </c>
      <c r="Y111" s="1"/>
    </row>
    <row r="112" spans="1:25" x14ac:dyDescent="0.35">
      <c r="A112" s="10">
        <f>IF(DataSorted!A125="","",DataSorted!A125)</f>
        <v>18</v>
      </c>
      <c r="B112" s="10" t="str">
        <f>IF(DataSorted!B125="","",DataSorted!B125)</f>
        <v>TaskstimOnset</v>
      </c>
      <c r="C112" s="10">
        <f>IF(DataSorted!C125="","",DataSorted!C125)</f>
        <v>46.088120000000004</v>
      </c>
      <c r="D112" s="10" t="str">
        <f>IF(DataSorted!D125="","",DataSorted!D125)</f>
        <v>showing</v>
      </c>
      <c r="E112" s="10">
        <f t="shared" si="17"/>
        <v>0</v>
      </c>
      <c r="F112" s="15">
        <f t="shared" si="13"/>
        <v>-1.0110499999999973</v>
      </c>
      <c r="G112" s="41">
        <f t="shared" si="14"/>
        <v>333.45254237288134</v>
      </c>
      <c r="H112" s="10" t="str">
        <f>IF(DataSorted!$Q125="","",DataSorted!Q125)</f>
        <v>EMOS</v>
      </c>
      <c r="I112" s="10" t="str">
        <f>IF(DataSorted!$Q125="","",DataSorted!R125)</f>
        <v>MatStim</v>
      </c>
      <c r="J112" s="10">
        <f>IF(DataSorted!$Q125="","",DataSorted!S125)</f>
        <v>46.661929999999998</v>
      </c>
      <c r="K112" s="10" t="str">
        <f>IF(DataSorted!$Q125="","",DataSorted!T125)</f>
        <v>BlTransp04 (UnityEngine.Material)</v>
      </c>
      <c r="L112" s="10">
        <f t="shared" si="15"/>
        <v>-0.5738099999999946</v>
      </c>
      <c r="M112" s="52" t="str">
        <f>IF(DataSorted!$F125="REAC",DataSorted!F125,(IF(DataSorted!$P125="REAC",DataSorted!P125,IF($R113=1,"Creact",""))))</f>
        <v/>
      </c>
      <c r="N112" s="52" t="str">
        <f>IF(DataSorted!$F125="REAC",DataSorted!G125,(IF(DataSorted!$P125="REAC",DataSorted!Q125,IF($R113=1,N113,""))))</f>
        <v/>
      </c>
      <c r="O112" s="52" t="str">
        <f>IF(DataSorted!$F125="REAC",DataSorted!H125,(IF(DataSorted!$P125="REAC",DataSorted!R125,IF(AND($R113=1,N113="yes"),O113-1.01794,IF(AND($R113=1,N113="No"),O113-1.18497,"")))))</f>
        <v/>
      </c>
      <c r="P112" s="52" t="str">
        <f>IF(DataSorted!$F125="REAC",DataSorted!I125,(IF(DataSorted!$P125="REAC",DataSorted!S125,IF($R113=1,P113,""))))</f>
        <v/>
      </c>
      <c r="Q112" s="47" t="str">
        <f t="shared" si="23"/>
        <v/>
      </c>
      <c r="R112" t="str">
        <f t="shared" si="24"/>
        <v/>
      </c>
      <c r="S112" s="18" t="str">
        <f t="shared" si="18"/>
        <v>yes</v>
      </c>
      <c r="T112" s="18" t="str">
        <f t="shared" si="19"/>
        <v/>
      </c>
      <c r="U112" s="18" t="str">
        <f t="shared" si="16"/>
        <v/>
      </c>
      <c r="V112" s="18" t="str">
        <f t="shared" si="20"/>
        <v/>
      </c>
      <c r="W112" s="18" t="str">
        <f t="shared" si="21"/>
        <v/>
      </c>
      <c r="X112" s="18" t="str">
        <f t="shared" si="22"/>
        <v/>
      </c>
      <c r="Y112" s="18"/>
    </row>
    <row r="113" spans="1:25" x14ac:dyDescent="0.35">
      <c r="A113">
        <f>IF(DataSorted!A126="","",DataSorted!A126)</f>
        <v>18</v>
      </c>
      <c r="B113" s="48" t="str">
        <f>IF(DataSorted!B126="","",DataSorted!B126)</f>
        <v>Got Task B1 at</v>
      </c>
      <c r="C113" s="48">
        <f>IF(DataSorted!C126="","",DataSorted!C126)</f>
        <v>47.099170000000001</v>
      </c>
      <c r="D113" s="50" t="str">
        <f>IF(DataSorted!D126="","",DataSorted!D126)</f>
        <v>showing</v>
      </c>
      <c r="E113" s="48">
        <f t="shared" si="17"/>
        <v>1.0110499999999973</v>
      </c>
      <c r="F113" s="49">
        <f t="shared" si="13"/>
        <v>1.0110499999999973</v>
      </c>
      <c r="G113" s="41">
        <f t="shared" si="14"/>
        <v>677.597457627116</v>
      </c>
      <c r="H113" t="str">
        <f>IF(DataSorted!$Q126="","",DataSorted!Q126)</f>
        <v/>
      </c>
      <c r="I113" t="str">
        <f>IF(DataSorted!$Q126="","",DataSorted!R126)</f>
        <v/>
      </c>
      <c r="J113" t="str">
        <f>IF(DataSorted!$Q126="","",DataSorted!S126)</f>
        <v/>
      </c>
      <c r="K113" t="str">
        <f>IF(DataSorted!$Q126="","",DataSorted!T126)</f>
        <v/>
      </c>
      <c r="L113" s="2" t="str">
        <f t="shared" si="15"/>
        <v/>
      </c>
      <c r="M113" s="51" t="str">
        <f>IF(DataSorted!$F126="REAC",DataSorted!F126,(IF(DataSorted!$P126="REAC",DataSorted!P126,IF($R114=1,"Creact",""))))</f>
        <v/>
      </c>
      <c r="N113" s="51" t="str">
        <f>IF(DataSorted!$F126="REAC",DataSorted!G126,(IF(DataSorted!$P126="REAC",DataSorted!Q126,IF($R114=1,N114,""))))</f>
        <v/>
      </c>
      <c r="O113" s="51" t="str">
        <f>IF(DataSorted!$F126="REAC",DataSorted!H126,(IF(DataSorted!$P126="REAC",DataSorted!R126,IF(AND($R114=1,N114="yes"),O114-1.01794,IF(AND($R114=1,N114="No"),O114-1.18497,"")))))</f>
        <v/>
      </c>
      <c r="P113" s="51" t="str">
        <f>IF(DataSorted!$F126="REAC",DataSorted!I126,(IF(DataSorted!$P126="REAC",DataSorted!S126,IF($R114=1,P114,""))))</f>
        <v/>
      </c>
      <c r="Q113" s="47" t="str">
        <f t="shared" si="23"/>
        <v/>
      </c>
      <c r="R113" t="str">
        <f t="shared" si="24"/>
        <v/>
      </c>
      <c r="S113" s="1" t="str">
        <f t="shared" si="18"/>
        <v>yes</v>
      </c>
      <c r="T113" s="1" t="str">
        <f t="shared" si="19"/>
        <v/>
      </c>
      <c r="U113" s="1" t="str">
        <f t="shared" si="16"/>
        <v/>
      </c>
      <c r="V113" s="1" t="str">
        <f t="shared" si="20"/>
        <v/>
      </c>
      <c r="W113" s="1" t="str">
        <f t="shared" si="21"/>
        <v/>
      </c>
      <c r="X113" s="1" t="str">
        <f t="shared" si="22"/>
        <v/>
      </c>
      <c r="Y113" s="1"/>
    </row>
    <row r="114" spans="1:25" x14ac:dyDescent="0.35">
      <c r="A114" s="10">
        <f>IF(DataSorted!A127="","",DataSorted!A127)</f>
        <v>18</v>
      </c>
      <c r="B114" s="10" t="str">
        <f>IF(DataSorted!B127="","",DataSorted!B127)</f>
        <v>TaskstimOffset</v>
      </c>
      <c r="C114" s="10">
        <f>IF(DataSorted!C127="","",DataSorted!C127)</f>
        <v>47.099170000000001</v>
      </c>
      <c r="D114" s="10" t="str">
        <f>IF(DataSorted!D127="","",DataSorted!D127)</f>
        <v>showing</v>
      </c>
      <c r="E114" s="10">
        <f t="shared" si="17"/>
        <v>0</v>
      </c>
      <c r="F114" s="15">
        <f t="shared" si="13"/>
        <v>0</v>
      </c>
      <c r="G114" s="41">
        <f t="shared" si="14"/>
        <v>333.45254237288134</v>
      </c>
      <c r="H114" s="10" t="str">
        <f>IF(DataSorted!$Q127="","",DataSorted!Q127)</f>
        <v/>
      </c>
      <c r="I114" s="10" t="str">
        <f>IF(DataSorted!$Q127="","",DataSorted!R127)</f>
        <v/>
      </c>
      <c r="J114" s="10" t="str">
        <f>IF(DataSorted!$Q127="","",DataSorted!S127)</f>
        <v/>
      </c>
      <c r="K114" s="10" t="str">
        <f>IF(DataSorted!$Q127="","",DataSorted!T127)</f>
        <v/>
      </c>
      <c r="L114" s="10" t="str">
        <f t="shared" si="15"/>
        <v/>
      </c>
      <c r="M114" s="52" t="str">
        <f>IF(DataSorted!$F127="REAC",DataSorted!F127,(IF(DataSorted!$P127="REAC",DataSorted!P127,IF($R115=1,"Creact",""))))</f>
        <v/>
      </c>
      <c r="N114" s="52" t="str">
        <f>IF(DataSorted!$F127="REAC",DataSorted!G127,(IF(DataSorted!$P127="REAC",DataSorted!Q127,IF($R115=1,N115,""))))</f>
        <v/>
      </c>
      <c r="O114" s="52" t="str">
        <f>IF(DataSorted!$F127="REAC",DataSorted!H127,(IF(DataSorted!$P127="REAC",DataSorted!R127,IF(AND($R115=1,N115="yes"),O115-1.01794,IF(AND($R115=1,N115="No"),O115-1.18497,"")))))</f>
        <v/>
      </c>
      <c r="P114" s="52" t="str">
        <f>IF(DataSorted!$F127="REAC",DataSorted!I127,(IF(DataSorted!$P127="REAC",DataSorted!S127,IF($R115=1,P115,""))))</f>
        <v/>
      </c>
      <c r="Q114" s="47" t="str">
        <f t="shared" si="23"/>
        <v/>
      </c>
      <c r="R114" t="str">
        <f t="shared" si="24"/>
        <v/>
      </c>
      <c r="S114" s="18" t="str">
        <f t="shared" si="18"/>
        <v>yes</v>
      </c>
      <c r="T114" s="18" t="str">
        <f t="shared" si="19"/>
        <v/>
      </c>
      <c r="U114" s="18" t="str">
        <f t="shared" si="16"/>
        <v/>
      </c>
      <c r="V114" s="18" t="str">
        <f t="shared" si="20"/>
        <v/>
      </c>
      <c r="W114" s="18" t="str">
        <f t="shared" si="21"/>
        <v/>
      </c>
      <c r="X114" s="18" t="str">
        <f t="shared" si="22"/>
        <v/>
      </c>
      <c r="Y114" s="18"/>
    </row>
    <row r="115" spans="1:25" x14ac:dyDescent="0.35">
      <c r="A115">
        <f>IF(DataSorted!A128="","",DataSorted!A128)</f>
        <v>18</v>
      </c>
      <c r="B115" s="48" t="str">
        <f>IF(DataSorted!B128="","",DataSorted!B128)</f>
        <v>TaskstimOffset</v>
      </c>
      <c r="C115" s="48">
        <f>IF(DataSorted!C128="","",DataSorted!C128)</f>
        <v>47.099170000000001</v>
      </c>
      <c r="D115" s="50" t="str">
        <f>IF(DataSorted!D128="","",DataSorted!D128)</f>
        <v>showing</v>
      </c>
      <c r="E115" s="48">
        <f t="shared" si="17"/>
        <v>0</v>
      </c>
      <c r="F115" s="49">
        <f t="shared" si="13"/>
        <v>-1.0164199999999965</v>
      </c>
      <c r="G115" s="41">
        <f t="shared" si="14"/>
        <v>333.45254237288134</v>
      </c>
      <c r="H115" t="str">
        <f>IF(DataSorted!$Q128="","",DataSorted!Q128)</f>
        <v/>
      </c>
      <c r="I115" t="str">
        <f>IF(DataSorted!$Q128="","",DataSorted!R128)</f>
        <v/>
      </c>
      <c r="J115" t="str">
        <f>IF(DataSorted!$Q128="","",DataSorted!S128)</f>
        <v/>
      </c>
      <c r="K115" t="str">
        <f>IF(DataSorted!$Q128="","",DataSorted!T128)</f>
        <v/>
      </c>
      <c r="L115" s="2" t="str">
        <f t="shared" si="15"/>
        <v/>
      </c>
      <c r="M115" s="51" t="str">
        <f>IF(DataSorted!$F128="REAC",DataSorted!F128,(IF(DataSorted!$P128="REAC",DataSorted!P128,IF($R116=1,"Creact",""))))</f>
        <v/>
      </c>
      <c r="N115" s="51" t="str">
        <f>IF(DataSorted!$F128="REAC",DataSorted!G128,(IF(DataSorted!$P128="REAC",DataSorted!Q128,IF($R116=1,N116,""))))</f>
        <v/>
      </c>
      <c r="O115" s="51" t="str">
        <f>IF(DataSorted!$F128="REAC",DataSorted!H128,(IF(DataSorted!$P128="REAC",DataSorted!R128,IF(AND($R116=1,N116="yes"),O116-1.01794,IF(AND($R116=1,N116="No"),O116-1.18497,"")))))</f>
        <v/>
      </c>
      <c r="P115" s="51" t="str">
        <f>IF(DataSorted!$F128="REAC",DataSorted!I128,(IF(DataSorted!$P128="REAC",DataSorted!S128,IF($R116=1,P116,""))))</f>
        <v/>
      </c>
      <c r="Q115" s="47" t="str">
        <f t="shared" si="23"/>
        <v/>
      </c>
      <c r="R115" t="str">
        <f t="shared" si="24"/>
        <v/>
      </c>
      <c r="S115" s="1" t="str">
        <f t="shared" si="18"/>
        <v>yes</v>
      </c>
      <c r="T115" s="1" t="str">
        <f t="shared" si="19"/>
        <v/>
      </c>
      <c r="U115" s="1" t="str">
        <f t="shared" si="16"/>
        <v/>
      </c>
      <c r="V115" s="1" t="str">
        <f t="shared" si="20"/>
        <v/>
      </c>
      <c r="W115" s="1" t="str">
        <f t="shared" si="21"/>
        <v/>
      </c>
      <c r="X115" s="1" t="str">
        <f t="shared" si="22"/>
        <v/>
      </c>
      <c r="Y115" s="1"/>
    </row>
    <row r="116" spans="1:25" x14ac:dyDescent="0.35">
      <c r="A116" s="10">
        <f>IF(DataSorted!A129="","",DataSorted!A129)</f>
        <v>19</v>
      </c>
      <c r="B116" s="10" t="str">
        <f>IF(DataSorted!B129="","",DataSorted!B129)</f>
        <v xml:space="preserve">Got Task 0 at </v>
      </c>
      <c r="C116" s="10">
        <f>IF(DataSorted!C129="","",DataSorted!C129)</f>
        <v>48.115589999999997</v>
      </c>
      <c r="D116" s="10" t="str">
        <f>IF(DataSorted!D129="","",DataSorted!D129)</f>
        <v>showing</v>
      </c>
      <c r="E116" s="10">
        <f t="shared" si="17"/>
        <v>1.0164199999999965</v>
      </c>
      <c r="F116" s="15">
        <f t="shared" si="13"/>
        <v>1.0164199999999965</v>
      </c>
      <c r="G116" s="41">
        <f t="shared" si="14"/>
        <v>682.96745762711521</v>
      </c>
      <c r="H116" s="10" t="str">
        <f>IF(DataSorted!$Q129="","",DataSorted!Q129)</f>
        <v/>
      </c>
      <c r="I116" s="10" t="str">
        <f>IF(DataSorted!$Q129="","",DataSorted!R129)</f>
        <v/>
      </c>
      <c r="J116" s="10" t="str">
        <f>IF(DataSorted!$Q129="","",DataSorted!S129)</f>
        <v/>
      </c>
      <c r="K116" s="10" t="str">
        <f>IF(DataSorted!$Q129="","",DataSorted!T129)</f>
        <v/>
      </c>
      <c r="L116" s="10" t="str">
        <f t="shared" si="15"/>
        <v/>
      </c>
      <c r="M116" s="52" t="str">
        <f>IF(DataSorted!$F129="REAC",DataSorted!F129,(IF(DataSorted!$P129="REAC",DataSorted!P129,IF($R117=1,"Creact",""))))</f>
        <v/>
      </c>
      <c r="N116" s="52" t="str">
        <f>IF(DataSorted!$F129="REAC",DataSorted!G129,(IF(DataSorted!$P129="REAC",DataSorted!Q129,IF($R117=1,N117,""))))</f>
        <v/>
      </c>
      <c r="O116" s="52" t="str">
        <f>IF(DataSorted!$F129="REAC",DataSorted!H129,(IF(DataSorted!$P129="REAC",DataSorted!R129,IF(AND($R117=1,N117="yes"),O117-1.01794,IF(AND($R117=1,N117="No"),O117-1.18497,"")))))</f>
        <v/>
      </c>
      <c r="P116" s="52" t="str">
        <f>IF(DataSorted!$F129="REAC",DataSorted!I129,(IF(DataSorted!$P129="REAC",DataSorted!S129,IF($R117=1,P117,""))))</f>
        <v/>
      </c>
      <c r="Q116" s="47" t="str">
        <f t="shared" si="23"/>
        <v/>
      </c>
      <c r="R116" t="str">
        <f t="shared" si="24"/>
        <v/>
      </c>
      <c r="S116" s="18" t="str">
        <f t="shared" si="18"/>
        <v>yes</v>
      </c>
      <c r="T116" s="18" t="str">
        <f t="shared" si="19"/>
        <v/>
      </c>
      <c r="U116" s="18" t="str">
        <f t="shared" si="16"/>
        <v/>
      </c>
      <c r="V116" s="18" t="str">
        <f t="shared" si="20"/>
        <v/>
      </c>
      <c r="W116" s="18" t="str">
        <f t="shared" si="21"/>
        <v/>
      </c>
      <c r="X116" s="18" t="str">
        <f t="shared" si="22"/>
        <v/>
      </c>
      <c r="Y116" s="18"/>
    </row>
    <row r="117" spans="1:25" x14ac:dyDescent="0.35">
      <c r="A117">
        <f>IF(DataSorted!A130="","",DataSorted!A130)</f>
        <v>19</v>
      </c>
      <c r="B117" s="48" t="str">
        <f>IF(DataSorted!B130="","",DataSorted!B130)</f>
        <v>TaskstimOnset</v>
      </c>
      <c r="C117" s="48">
        <f>IF(DataSorted!C130="","",DataSorted!C130)</f>
        <v>48.115589999999997</v>
      </c>
      <c r="D117" s="50" t="str">
        <f>IF(DataSorted!D130="","",DataSorted!D130)</f>
        <v>showing</v>
      </c>
      <c r="E117" s="48">
        <f t="shared" si="17"/>
        <v>0</v>
      </c>
      <c r="F117" s="49">
        <f t="shared" si="13"/>
        <v>0</v>
      </c>
      <c r="G117" s="41">
        <f t="shared" si="14"/>
        <v>333.45254237288134</v>
      </c>
      <c r="H117" t="str">
        <f>IF(DataSorted!$Q130="","",DataSorted!Q130)</f>
        <v/>
      </c>
      <c r="I117" t="str">
        <f>IF(DataSorted!$Q130="","",DataSorted!R130)</f>
        <v/>
      </c>
      <c r="J117" t="str">
        <f>IF(DataSorted!$Q130="","",DataSorted!S130)</f>
        <v/>
      </c>
      <c r="K117" t="str">
        <f>IF(DataSorted!$Q130="","",DataSorted!T130)</f>
        <v/>
      </c>
      <c r="L117" s="2" t="str">
        <f t="shared" si="15"/>
        <v/>
      </c>
      <c r="M117" s="51" t="str">
        <f>IF(DataSorted!$F130="REAC",DataSorted!F130,(IF(DataSorted!$P130="REAC",DataSorted!P130,IF($R118=1,"Creact",""))))</f>
        <v/>
      </c>
      <c r="N117" s="51" t="str">
        <f>IF(DataSorted!$F130="REAC",DataSorted!G130,(IF(DataSorted!$P130="REAC",DataSorted!Q130,IF($R118=1,N118,""))))</f>
        <v/>
      </c>
      <c r="O117" s="51" t="str">
        <f>IF(DataSorted!$F130="REAC",DataSorted!H130,(IF(DataSorted!$P130="REAC",DataSorted!R130,IF(AND($R118=1,N118="yes"),O118-1.01794,IF(AND($R118=1,N118="No"),O118-1.18497,"")))))</f>
        <v/>
      </c>
      <c r="P117" s="51" t="str">
        <f>IF(DataSorted!$F130="REAC",DataSorted!I130,(IF(DataSorted!$P130="REAC",DataSorted!S130,IF($R118=1,P118,""))))</f>
        <v/>
      </c>
      <c r="Q117" s="47" t="str">
        <f t="shared" si="23"/>
        <v/>
      </c>
      <c r="R117" t="str">
        <f t="shared" si="24"/>
        <v/>
      </c>
      <c r="S117" s="1" t="str">
        <f t="shared" si="18"/>
        <v>yes</v>
      </c>
      <c r="T117" s="1" t="str">
        <f t="shared" si="19"/>
        <v/>
      </c>
      <c r="U117" s="1" t="str">
        <f t="shared" si="16"/>
        <v/>
      </c>
      <c r="V117" s="1" t="str">
        <f t="shared" si="20"/>
        <v/>
      </c>
      <c r="W117" s="1" t="str">
        <f t="shared" si="21"/>
        <v/>
      </c>
      <c r="X117" s="1" t="str">
        <f t="shared" si="22"/>
        <v/>
      </c>
      <c r="Y117" s="1"/>
    </row>
    <row r="118" spans="1:25" x14ac:dyDescent="0.35">
      <c r="A118" s="10">
        <f>IF(DataSorted!A131="","",DataSorted!A131)</f>
        <v>19</v>
      </c>
      <c r="B118" s="10" t="str">
        <f>IF(DataSorted!B131="","",DataSorted!B131)</f>
        <v>TaskstimOnset</v>
      </c>
      <c r="C118" s="10">
        <f>IF(DataSorted!C131="","",DataSorted!C131)</f>
        <v>48.115589999999997</v>
      </c>
      <c r="D118" s="10" t="str">
        <f>IF(DataSorted!D131="","",DataSorted!D131)</f>
        <v>showing</v>
      </c>
      <c r="E118" s="10">
        <f t="shared" si="17"/>
        <v>0</v>
      </c>
      <c r="F118" s="15">
        <f t="shared" si="13"/>
        <v>-1.0050100000000057</v>
      </c>
      <c r="G118" s="41">
        <f t="shared" si="14"/>
        <v>333.45254237288134</v>
      </c>
      <c r="H118" s="10" t="str">
        <f>IF(DataSorted!$Q131="","",DataSorted!Q131)</f>
        <v/>
      </c>
      <c r="I118" s="10" t="str">
        <f>IF(DataSorted!$Q131="","",DataSorted!R131)</f>
        <v/>
      </c>
      <c r="J118" s="10" t="str">
        <f>IF(DataSorted!$Q131="","",DataSorted!S131)</f>
        <v/>
      </c>
      <c r="K118" s="10" t="str">
        <f>IF(DataSorted!$Q131="","",DataSorted!T131)</f>
        <v/>
      </c>
      <c r="L118" s="10" t="str">
        <f t="shared" si="15"/>
        <v/>
      </c>
      <c r="M118" s="52" t="str">
        <f>IF(DataSorted!$F131="REAC",DataSorted!F131,(IF(DataSorted!$P131="REAC",DataSorted!P131,IF($R119=1,"Creact",""))))</f>
        <v/>
      </c>
      <c r="N118" s="52" t="str">
        <f>IF(DataSorted!$F131="REAC",DataSorted!G131,(IF(DataSorted!$P131="REAC",DataSorted!Q131,IF($R119=1,N119,""))))</f>
        <v/>
      </c>
      <c r="O118" s="52" t="str">
        <f>IF(DataSorted!$F131="REAC",DataSorted!H131,(IF(DataSorted!$P131="REAC",DataSorted!R131,IF(AND($R119=1,N119="yes"),O119-1.01794,IF(AND($R119=1,N119="No"),O119-1.18497,"")))))</f>
        <v/>
      </c>
      <c r="P118" s="52" t="str">
        <f>IF(DataSorted!$F131="REAC",DataSorted!I131,(IF(DataSorted!$P131="REAC",DataSorted!S131,IF($R119=1,P119,""))))</f>
        <v/>
      </c>
      <c r="Q118" s="47" t="str">
        <f t="shared" si="23"/>
        <v/>
      </c>
      <c r="R118" t="str">
        <f t="shared" si="24"/>
        <v/>
      </c>
      <c r="S118" s="18" t="str">
        <f t="shared" si="18"/>
        <v>yes</v>
      </c>
      <c r="T118" s="18" t="str">
        <f t="shared" si="19"/>
        <v/>
      </c>
      <c r="U118" s="18" t="str">
        <f t="shared" si="16"/>
        <v/>
      </c>
      <c r="V118" s="18" t="str">
        <f t="shared" si="20"/>
        <v/>
      </c>
      <c r="W118" s="18" t="str">
        <f t="shared" si="21"/>
        <v/>
      </c>
      <c r="X118" s="18" t="str">
        <f t="shared" si="22"/>
        <v/>
      </c>
      <c r="Y118" s="18"/>
    </row>
    <row r="119" spans="1:25" x14ac:dyDescent="0.35">
      <c r="A119">
        <f>IF(DataSorted!A132="","",DataSorted!A132)</f>
        <v>19</v>
      </c>
      <c r="B119" s="48" t="str">
        <f>IF(DataSorted!B132="","",DataSorted!B132)</f>
        <v>Got Task B1 at</v>
      </c>
      <c r="C119" s="48">
        <f>IF(DataSorted!C132="","",DataSorted!C132)</f>
        <v>49.120600000000003</v>
      </c>
      <c r="D119" s="50" t="str">
        <f>IF(DataSorted!D132="","",DataSorted!D132)</f>
        <v>showing</v>
      </c>
      <c r="E119" s="48">
        <f t="shared" si="17"/>
        <v>1.0050100000000057</v>
      </c>
      <c r="F119" s="49">
        <f t="shared" si="13"/>
        <v>1.0050100000000057</v>
      </c>
      <c r="G119" s="41">
        <f t="shared" si="14"/>
        <v>671.55745762712434</v>
      </c>
      <c r="H119" t="str">
        <f>IF(DataSorted!$Q132="","",DataSorted!Q132)</f>
        <v/>
      </c>
      <c r="I119" t="str">
        <f>IF(DataSorted!$Q132="","",DataSorted!R132)</f>
        <v/>
      </c>
      <c r="J119" t="str">
        <f>IF(DataSorted!$Q132="","",DataSorted!S132)</f>
        <v/>
      </c>
      <c r="K119" t="str">
        <f>IF(DataSorted!$Q132="","",DataSorted!T132)</f>
        <v/>
      </c>
      <c r="L119" s="2" t="str">
        <f t="shared" si="15"/>
        <v/>
      </c>
      <c r="M119" s="51" t="str">
        <f>IF(DataSorted!$F132="REAC",DataSorted!F132,(IF(DataSorted!$P132="REAC",DataSorted!P132,IF($R120=1,"Creact",""))))</f>
        <v/>
      </c>
      <c r="N119" s="51" t="str">
        <f>IF(DataSorted!$F132="REAC",DataSorted!G132,(IF(DataSorted!$P132="REAC",DataSorted!Q132,IF($R120=1,N120,""))))</f>
        <v/>
      </c>
      <c r="O119" s="51" t="str">
        <f>IF(DataSorted!$F132="REAC",DataSorted!H132,(IF(DataSorted!$P132="REAC",DataSorted!R132,IF(AND($R120=1,N120="yes"),O120-1.01794,IF(AND($R120=1,N120="No"),O120-1.18497,"")))))</f>
        <v/>
      </c>
      <c r="P119" s="51" t="str">
        <f>IF(DataSorted!$F132="REAC",DataSorted!I132,(IF(DataSorted!$P132="REAC",DataSorted!S132,IF($R120=1,P120,""))))</f>
        <v/>
      </c>
      <c r="Q119" s="47" t="str">
        <f t="shared" si="23"/>
        <v/>
      </c>
      <c r="R119" t="str">
        <f t="shared" si="24"/>
        <v/>
      </c>
      <c r="S119" s="1" t="str">
        <f t="shared" si="18"/>
        <v>yes</v>
      </c>
      <c r="T119" s="1" t="str">
        <f t="shared" si="19"/>
        <v/>
      </c>
      <c r="U119" s="1" t="str">
        <f t="shared" si="16"/>
        <v/>
      </c>
      <c r="V119" s="1" t="str">
        <f t="shared" si="20"/>
        <v/>
      </c>
      <c r="W119" s="1" t="str">
        <f t="shared" si="21"/>
        <v/>
      </c>
      <c r="X119" s="1" t="str">
        <f t="shared" si="22"/>
        <v/>
      </c>
      <c r="Y119" s="1"/>
    </row>
    <row r="120" spans="1:25" x14ac:dyDescent="0.35">
      <c r="A120" s="10">
        <f>IF(DataSorted!A133="","",DataSorted!A133)</f>
        <v>19</v>
      </c>
      <c r="B120" s="10" t="str">
        <f>IF(DataSorted!B133="","",DataSorted!B133)</f>
        <v>TaskstimOffset</v>
      </c>
      <c r="C120" s="10">
        <f>IF(DataSorted!C133="","",DataSorted!C133)</f>
        <v>49.120600000000003</v>
      </c>
      <c r="D120" s="10" t="str">
        <f>IF(DataSorted!D133="","",DataSorted!D133)</f>
        <v>showing</v>
      </c>
      <c r="E120" s="10">
        <f t="shared" si="17"/>
        <v>0</v>
      </c>
      <c r="F120" s="15">
        <f t="shared" si="13"/>
        <v>0</v>
      </c>
      <c r="G120" s="41">
        <f t="shared" si="14"/>
        <v>333.45254237288134</v>
      </c>
      <c r="H120" s="10" t="str">
        <f>IF(DataSorted!$Q133="","",DataSorted!Q133)</f>
        <v/>
      </c>
      <c r="I120" s="10" t="str">
        <f>IF(DataSorted!$Q133="","",DataSorted!R133)</f>
        <v/>
      </c>
      <c r="J120" s="10" t="str">
        <f>IF(DataSorted!$Q133="","",DataSorted!S133)</f>
        <v/>
      </c>
      <c r="K120" s="10" t="str">
        <f>IF(DataSorted!$Q133="","",DataSorted!T133)</f>
        <v/>
      </c>
      <c r="L120" s="10" t="str">
        <f t="shared" si="15"/>
        <v/>
      </c>
      <c r="M120" s="52" t="str">
        <f>IF(DataSorted!$F133="REAC",DataSorted!F133,(IF(DataSorted!$P133="REAC",DataSorted!P133,IF($R121=1,"Creact",""))))</f>
        <v/>
      </c>
      <c r="N120" s="52" t="str">
        <f>IF(DataSorted!$F133="REAC",DataSorted!G133,(IF(DataSorted!$P133="REAC",DataSorted!Q133,IF($R121=1,N121,""))))</f>
        <v/>
      </c>
      <c r="O120" s="52" t="str">
        <f>IF(DataSorted!$F133="REAC",DataSorted!H133,(IF(DataSorted!$P133="REAC",DataSorted!R133,IF(AND($R121=1,N121="yes"),O121-1.01794,IF(AND($R121=1,N121="No"),O121-1.18497,"")))))</f>
        <v/>
      </c>
      <c r="P120" s="52" t="str">
        <f>IF(DataSorted!$F133="REAC",DataSorted!I133,(IF(DataSorted!$P133="REAC",DataSorted!S133,IF($R121=1,P121,""))))</f>
        <v/>
      </c>
      <c r="Q120" s="47" t="str">
        <f t="shared" si="23"/>
        <v/>
      </c>
      <c r="R120" t="str">
        <f t="shared" si="24"/>
        <v/>
      </c>
      <c r="S120" s="18" t="str">
        <f t="shared" si="18"/>
        <v>yes</v>
      </c>
      <c r="T120" s="18" t="str">
        <f t="shared" si="19"/>
        <v/>
      </c>
      <c r="U120" s="18" t="str">
        <f t="shared" si="16"/>
        <v/>
      </c>
      <c r="V120" s="18" t="str">
        <f t="shared" si="20"/>
        <v/>
      </c>
      <c r="W120" s="18" t="str">
        <f t="shared" si="21"/>
        <v/>
      </c>
      <c r="X120" s="18" t="str">
        <f t="shared" si="22"/>
        <v/>
      </c>
      <c r="Y120" s="18"/>
    </row>
    <row r="121" spans="1:25" x14ac:dyDescent="0.35">
      <c r="A121">
        <f>IF(DataSorted!A134="","",DataSorted!A134)</f>
        <v>19</v>
      </c>
      <c r="B121" s="48" t="str">
        <f>IF(DataSorted!B134="","",DataSorted!B134)</f>
        <v>TaskstimOffset</v>
      </c>
      <c r="C121" s="48">
        <f>IF(DataSorted!C134="","",DataSorted!C134)</f>
        <v>49.120600000000003</v>
      </c>
      <c r="D121" s="50" t="str">
        <f>IF(DataSorted!D134="","",DataSorted!D134)</f>
        <v>showing</v>
      </c>
      <c r="E121" s="48">
        <f t="shared" si="17"/>
        <v>0</v>
      </c>
      <c r="F121" s="49" t="str">
        <f t="shared" si="13"/>
        <v/>
      </c>
      <c r="G121" s="41">
        <f t="shared" si="14"/>
        <v>333.45254237288134</v>
      </c>
      <c r="H121" t="str">
        <f>IF(DataSorted!$Q134="","",DataSorted!Q134)</f>
        <v/>
      </c>
      <c r="I121" t="str">
        <f>IF(DataSorted!$Q134="","",DataSorted!R134)</f>
        <v/>
      </c>
      <c r="J121" t="str">
        <f>IF(DataSorted!$Q134="","",DataSorted!S134)</f>
        <v/>
      </c>
      <c r="K121" t="str">
        <f>IF(DataSorted!$Q134="","",DataSorted!T134)</f>
        <v/>
      </c>
      <c r="L121" s="2" t="str">
        <f t="shared" si="15"/>
        <v/>
      </c>
      <c r="M121" s="51" t="str">
        <f>IF(DataSorted!$F134="REAC",DataSorted!F134,(IF(DataSorted!$P134="REAC",DataSorted!P134,IF($R122=1,"Creact",""))))</f>
        <v/>
      </c>
      <c r="N121" s="51" t="str">
        <f>IF(DataSorted!$F134="REAC",DataSorted!G134,(IF(DataSorted!$P134="REAC",DataSorted!Q134,IF($R122=1,N122,""))))</f>
        <v/>
      </c>
      <c r="O121" s="51" t="str">
        <f>IF(DataSorted!$F134="REAC",DataSorted!H134,(IF(DataSorted!$P134="REAC",DataSorted!R134,IF(AND($R122=1,N122="yes"),O122-1.01794,IF(AND($R122=1,N122="No"),O122-1.18497,"")))))</f>
        <v/>
      </c>
      <c r="P121" s="51" t="str">
        <f>IF(DataSorted!$F134="REAC",DataSorted!I134,(IF(DataSorted!$P134="REAC",DataSorted!S134,IF($R122=1,P122,""))))</f>
        <v/>
      </c>
      <c r="Q121" s="47" t="str">
        <f t="shared" si="23"/>
        <v/>
      </c>
      <c r="R121" t="str">
        <f t="shared" si="24"/>
        <v/>
      </c>
      <c r="S121" s="1" t="str">
        <f t="shared" si="18"/>
        <v>yes</v>
      </c>
      <c r="T121" s="1" t="str">
        <f t="shared" si="19"/>
        <v/>
      </c>
      <c r="U121" s="1" t="str">
        <f t="shared" si="16"/>
        <v/>
      </c>
      <c r="V121" s="1" t="str">
        <f t="shared" si="20"/>
        <v/>
      </c>
      <c r="W121" s="1" t="str">
        <f t="shared" si="21"/>
        <v/>
      </c>
      <c r="X121" s="1" t="str">
        <f t="shared" si="22"/>
        <v/>
      </c>
      <c r="Y121" s="1"/>
    </row>
    <row r="122" spans="1:25" x14ac:dyDescent="0.35">
      <c r="A122" s="10" t="str">
        <f>IF(DataSorted!A135="","",DataSorted!A135)</f>
        <v/>
      </c>
      <c r="B122" s="10" t="str">
        <f>IF(DataSorted!B135="","",DataSorted!B135)</f>
        <v/>
      </c>
      <c r="C122" s="10" t="str">
        <f>IF(DataSorted!C135="","",DataSorted!C135)</f>
        <v/>
      </c>
      <c r="D122" s="10" t="str">
        <f>IF(DataSorted!D135="","",DataSorted!D135)</f>
        <v/>
      </c>
      <c r="E122" s="10" t="str">
        <f t="shared" si="17"/>
        <v/>
      </c>
      <c r="F122" s="15" t="str">
        <f t="shared" si="13"/>
        <v/>
      </c>
      <c r="G122" s="41" t="str">
        <f t="shared" si="14"/>
        <v/>
      </c>
      <c r="H122" s="10" t="str">
        <f>IF(DataSorted!$Q135="","",DataSorted!Q135)</f>
        <v/>
      </c>
      <c r="I122" s="10" t="str">
        <f>IF(DataSorted!$Q135="","",DataSorted!R135)</f>
        <v/>
      </c>
      <c r="J122" s="10" t="str">
        <f>IF(DataSorted!$Q135="","",DataSorted!S135)</f>
        <v/>
      </c>
      <c r="K122" s="10" t="str">
        <f>IF(DataSorted!$Q135="","",DataSorted!T135)</f>
        <v/>
      </c>
      <c r="L122" s="10" t="str">
        <f t="shared" si="15"/>
        <v/>
      </c>
      <c r="M122" s="52" t="str">
        <f>IF(DataSorted!$F135="REAC",DataSorted!F135,(IF(DataSorted!$P135="REAC",DataSorted!P135,IF($R123=1,"Creact",""))))</f>
        <v/>
      </c>
      <c r="N122" s="52" t="str">
        <f>IF(DataSorted!$F135="REAC",DataSorted!G135,(IF(DataSorted!$P135="REAC",DataSorted!Q135,IF($R123=1,N123,""))))</f>
        <v/>
      </c>
      <c r="O122" s="52" t="str">
        <f>IF(DataSorted!$F135="REAC",DataSorted!H135,(IF(DataSorted!$P135="REAC",DataSorted!R135,IF(AND($R123=1,N123="yes"),O123-1.01794,IF(AND($R123=1,N123="No"),O123-1.18497,"")))))</f>
        <v/>
      </c>
      <c r="P122" s="52" t="str">
        <f>IF(DataSorted!$F135="REAC",DataSorted!I135,(IF(DataSorted!$P135="REAC",DataSorted!S135,IF($R123=1,P123,""))))</f>
        <v/>
      </c>
      <c r="Q122" s="47" t="str">
        <f t="shared" si="23"/>
        <v/>
      </c>
      <c r="R122" t="str">
        <f t="shared" si="24"/>
        <v/>
      </c>
      <c r="S122" s="18" t="str">
        <f t="shared" si="18"/>
        <v/>
      </c>
      <c r="T122" s="18" t="str">
        <f t="shared" si="19"/>
        <v/>
      </c>
      <c r="U122" s="18" t="str">
        <f t="shared" si="16"/>
        <v/>
      </c>
      <c r="V122" s="18" t="str">
        <f t="shared" si="20"/>
        <v/>
      </c>
      <c r="W122" s="18" t="str">
        <f t="shared" si="21"/>
        <v/>
      </c>
      <c r="X122" s="18" t="str">
        <f t="shared" si="22"/>
        <v/>
      </c>
      <c r="Y122" s="18"/>
    </row>
    <row r="123" spans="1:25" x14ac:dyDescent="0.35">
      <c r="A123" t="str">
        <f>IF(DataSorted!A136="","",DataSorted!A136)</f>
        <v/>
      </c>
      <c r="B123" s="48" t="str">
        <f>IF(DataSorted!B136="","",DataSorted!B136)</f>
        <v/>
      </c>
      <c r="C123" s="48" t="str">
        <f>IF(DataSorted!C136="","",DataSorted!C136)</f>
        <v/>
      </c>
      <c r="D123" s="50" t="str">
        <f>IF(DataSorted!D136="","",DataSorted!D136)</f>
        <v/>
      </c>
      <c r="E123" s="48" t="str">
        <f t="shared" si="17"/>
        <v/>
      </c>
      <c r="F123" s="49" t="str">
        <f t="shared" si="13"/>
        <v/>
      </c>
      <c r="G123" s="41" t="str">
        <f t="shared" si="14"/>
        <v/>
      </c>
      <c r="H123" t="str">
        <f>IF(DataSorted!$Q136="","",DataSorted!Q136)</f>
        <v/>
      </c>
      <c r="I123" t="str">
        <f>IF(DataSorted!$Q136="","",DataSorted!R136)</f>
        <v/>
      </c>
      <c r="J123" t="str">
        <f>IF(DataSorted!$Q136="","",DataSorted!S136)</f>
        <v/>
      </c>
      <c r="K123" t="str">
        <f>IF(DataSorted!$Q136="","",DataSorted!T136)</f>
        <v/>
      </c>
      <c r="L123" s="2" t="str">
        <f t="shared" si="15"/>
        <v/>
      </c>
      <c r="M123" s="51" t="str">
        <f>IF(DataSorted!$F136="REAC",DataSorted!F136,(IF(DataSorted!$P136="REAC",DataSorted!P136,IF($R124=1,"Creact",""))))</f>
        <v/>
      </c>
      <c r="N123" s="51" t="str">
        <f>IF(DataSorted!$F136="REAC",DataSorted!G136,(IF(DataSorted!$P136="REAC",DataSorted!Q136,IF($R124=1,N124,""))))</f>
        <v/>
      </c>
      <c r="O123" s="51" t="str">
        <f>IF(DataSorted!$F136="REAC",DataSorted!H136,(IF(DataSorted!$P136="REAC",DataSorted!R136,IF(AND($R124=1,N124="yes"),O124-1.01794,IF(AND($R124=1,N124="No"),O124-1.18497,"")))))</f>
        <v/>
      </c>
      <c r="P123" s="51" t="str">
        <f>IF(DataSorted!$F136="REAC",DataSorted!I136,(IF(DataSorted!$P136="REAC",DataSorted!S136,IF($R124=1,P124,""))))</f>
        <v/>
      </c>
      <c r="Q123" s="47" t="str">
        <f t="shared" si="23"/>
        <v/>
      </c>
      <c r="R123" t="str">
        <f t="shared" si="24"/>
        <v/>
      </c>
      <c r="S123" s="1" t="str">
        <f t="shared" si="18"/>
        <v/>
      </c>
      <c r="T123" s="1" t="str">
        <f t="shared" si="19"/>
        <v/>
      </c>
      <c r="U123" s="1" t="str">
        <f t="shared" si="16"/>
        <v/>
      </c>
      <c r="V123" s="1" t="str">
        <f t="shared" si="20"/>
        <v/>
      </c>
      <c r="W123" s="1" t="str">
        <f t="shared" si="21"/>
        <v/>
      </c>
      <c r="X123" s="1" t="str">
        <f t="shared" si="22"/>
        <v/>
      </c>
      <c r="Y123" s="1"/>
    </row>
    <row r="124" spans="1:25" x14ac:dyDescent="0.35">
      <c r="A124" s="10" t="str">
        <f>IF(DataSorted!A137="","",DataSorted!A137)</f>
        <v/>
      </c>
      <c r="B124" s="10" t="str">
        <f>IF(DataSorted!B137="","",DataSorted!B137)</f>
        <v/>
      </c>
      <c r="C124" s="10" t="str">
        <f>IF(DataSorted!C137="","",DataSorted!C137)</f>
        <v/>
      </c>
      <c r="D124" s="10" t="str">
        <f>IF(DataSorted!D137="","",DataSorted!D137)</f>
        <v/>
      </c>
      <c r="E124" s="10" t="str">
        <f t="shared" si="17"/>
        <v/>
      </c>
      <c r="F124" s="15" t="str">
        <f t="shared" si="13"/>
        <v/>
      </c>
      <c r="G124" s="41" t="str">
        <f t="shared" si="14"/>
        <v/>
      </c>
      <c r="H124" s="10" t="str">
        <f>IF(DataSorted!$Q137="","",DataSorted!Q137)</f>
        <v/>
      </c>
      <c r="I124" s="10" t="str">
        <f>IF(DataSorted!$Q137="","",DataSorted!R137)</f>
        <v/>
      </c>
      <c r="J124" s="10" t="str">
        <f>IF(DataSorted!$Q137="","",DataSorted!S137)</f>
        <v/>
      </c>
      <c r="K124" s="10" t="str">
        <f>IF(DataSorted!$Q137="","",DataSorted!T137)</f>
        <v/>
      </c>
      <c r="L124" s="10" t="str">
        <f t="shared" si="15"/>
        <v/>
      </c>
      <c r="M124" s="52" t="str">
        <f>IF(DataSorted!$F137="REAC",DataSorted!F137,(IF(DataSorted!$P137="REAC",DataSorted!P137,IF($R125=1,"Creact",""))))</f>
        <v/>
      </c>
      <c r="N124" s="52" t="str">
        <f>IF(DataSorted!$F137="REAC",DataSorted!G137,(IF(DataSorted!$P137="REAC",DataSorted!Q137,IF($R125=1,N125,""))))</f>
        <v/>
      </c>
      <c r="O124" s="52" t="str">
        <f>IF(DataSorted!$F137="REAC",DataSorted!H137,(IF(DataSorted!$P137="REAC",DataSorted!R137,IF(AND($R125=1,N125="yes"),O125-1.01794,IF(AND($R125=1,N125="No"),O125-1.18497,"")))))</f>
        <v/>
      </c>
      <c r="P124" s="52" t="str">
        <f>IF(DataSorted!$F137="REAC",DataSorted!I137,(IF(DataSorted!$P137="REAC",DataSorted!S137,IF($R125=1,P125,""))))</f>
        <v/>
      </c>
      <c r="Q124" s="47" t="str">
        <f t="shared" si="23"/>
        <v/>
      </c>
      <c r="R124" t="str">
        <f t="shared" si="24"/>
        <v/>
      </c>
      <c r="S124" s="18" t="str">
        <f t="shared" si="18"/>
        <v/>
      </c>
      <c r="T124" s="18" t="str">
        <f t="shared" si="19"/>
        <v/>
      </c>
      <c r="U124" s="18" t="str">
        <f t="shared" si="16"/>
        <v/>
      </c>
      <c r="V124" s="18" t="str">
        <f t="shared" si="20"/>
        <v/>
      </c>
      <c r="W124" s="18" t="str">
        <f t="shared" si="21"/>
        <v/>
      </c>
      <c r="X124" s="18" t="str">
        <f t="shared" si="22"/>
        <v/>
      </c>
      <c r="Y124" s="18"/>
    </row>
    <row r="125" spans="1:25" x14ac:dyDescent="0.35">
      <c r="A125" t="str">
        <f>IF(DataSorted!A138="","",DataSorted!A138)</f>
        <v/>
      </c>
      <c r="B125" s="42" t="str">
        <f>IF(DataSorted!B138="","",DataSorted!B138)</f>
        <v/>
      </c>
      <c r="C125" s="42" t="str">
        <f>IF(DataSorted!C138="","",DataSorted!C138)</f>
        <v/>
      </c>
      <c r="D125" s="43" t="str">
        <f>IF(DataSorted!D138="","",DataSorted!D138)</f>
        <v/>
      </c>
      <c r="E125" s="42" t="str">
        <f t="shared" si="17"/>
        <v/>
      </c>
      <c r="F125" s="44" t="str">
        <f t="shared" si="13"/>
        <v/>
      </c>
      <c r="G125" s="41" t="str">
        <f t="shared" si="14"/>
        <v/>
      </c>
      <c r="H125" t="str">
        <f>IF(DataSorted!$Q138="","",DataSorted!Q138)</f>
        <v/>
      </c>
      <c r="I125" t="str">
        <f>IF(DataSorted!$Q138="","",DataSorted!R138)</f>
        <v/>
      </c>
      <c r="J125" t="str">
        <f>IF(DataSorted!$Q138="","",DataSorted!S138)</f>
        <v/>
      </c>
      <c r="K125" t="str">
        <f>IF(DataSorted!$Q138="","",DataSorted!T138)</f>
        <v/>
      </c>
      <c r="L125" s="2" t="str">
        <f t="shared" si="15"/>
        <v/>
      </c>
      <c r="M125" s="51" t="str">
        <f>IF(DataSorted!$F138="REAC",DataSorted!F138,(IF(DataSorted!$P138="REAC",DataSorted!P138,IF($R126=1,"Creact",""))))</f>
        <v/>
      </c>
      <c r="N125" s="51" t="str">
        <f>IF(DataSorted!$F138="REAC",DataSorted!G138,(IF(DataSorted!$P138="REAC",DataSorted!Q138,IF($R126=1,N126,""))))</f>
        <v/>
      </c>
      <c r="O125" s="51" t="str">
        <f>IF(DataSorted!$F138="REAC",DataSorted!H138,(IF(DataSorted!$P138="REAC",DataSorted!R138,IF(AND($R126=1,N126="yes"),O126-1.01794,IF(AND($R126=1,N126="No"),O126-1.18497,"")))))</f>
        <v/>
      </c>
      <c r="P125" s="51" t="str">
        <f>IF(DataSorted!$F138="REAC",DataSorted!I138,(IF(DataSorted!$P138="REAC",DataSorted!S138,IF($R126=1,P126,""))))</f>
        <v/>
      </c>
      <c r="Q125" s="47" t="str">
        <f t="shared" si="23"/>
        <v/>
      </c>
      <c r="R125" t="str">
        <f t="shared" si="24"/>
        <v/>
      </c>
      <c r="S125" s="1" t="str">
        <f t="shared" si="18"/>
        <v/>
      </c>
      <c r="T125" s="1" t="str">
        <f t="shared" si="19"/>
        <v/>
      </c>
      <c r="U125" s="1" t="str">
        <f t="shared" si="16"/>
        <v/>
      </c>
      <c r="V125" s="1" t="str">
        <f t="shared" si="20"/>
        <v/>
      </c>
      <c r="W125" s="1" t="str">
        <f t="shared" si="21"/>
        <v/>
      </c>
      <c r="X125" s="1" t="str">
        <f t="shared" si="22"/>
        <v/>
      </c>
      <c r="Y125" s="1"/>
    </row>
    <row r="126" spans="1:25" x14ac:dyDescent="0.35">
      <c r="A126" s="10" t="str">
        <f>IF(DataSorted!A139="","",DataSorted!A139)</f>
        <v/>
      </c>
      <c r="B126" s="10" t="str">
        <f>IF(DataSorted!B139="","",DataSorted!B139)</f>
        <v/>
      </c>
      <c r="C126" s="10" t="str">
        <f>IF(DataSorted!C139="","",DataSorted!C139)</f>
        <v/>
      </c>
      <c r="D126" s="10" t="str">
        <f>IF(DataSorted!D139="","",DataSorted!D139)</f>
        <v/>
      </c>
      <c r="E126" s="10" t="str">
        <f t="shared" si="17"/>
        <v/>
      </c>
      <c r="F126" s="15" t="str">
        <f t="shared" si="13"/>
        <v/>
      </c>
      <c r="G126" s="41" t="str">
        <f t="shared" si="14"/>
        <v/>
      </c>
      <c r="H126" s="10" t="str">
        <f>IF(DataSorted!$Q139="","",DataSorted!Q139)</f>
        <v/>
      </c>
      <c r="I126" s="10" t="str">
        <f>IF(DataSorted!$Q139="","",DataSorted!R139)</f>
        <v/>
      </c>
      <c r="J126" s="10" t="str">
        <f>IF(DataSorted!$Q139="","",DataSorted!S139)</f>
        <v/>
      </c>
      <c r="K126" s="10" t="str">
        <f>IF(DataSorted!$Q139="","",DataSorted!T139)</f>
        <v/>
      </c>
      <c r="L126" s="10" t="str">
        <f t="shared" si="15"/>
        <v/>
      </c>
      <c r="M126" s="52" t="str">
        <f>IF(DataSorted!$F139="REAC",DataSorted!F139,(IF(DataSorted!$P139="REAC",DataSorted!P139,IF($R127=1,"Creact",""))))</f>
        <v/>
      </c>
      <c r="N126" s="52" t="str">
        <f>IF(DataSorted!$F139="REAC",DataSorted!G139,(IF(DataSorted!$P139="REAC",DataSorted!Q139,IF($R127=1,N127,""))))</f>
        <v/>
      </c>
      <c r="O126" s="52" t="str">
        <f>IF(DataSorted!$F139="REAC",DataSorted!H139,(IF(DataSorted!$P139="REAC",DataSorted!R139,IF(AND($R127=1,N127="yes"),O127-1.01794,IF(AND($R127=1,N127="No"),O127-1.18497,"")))))</f>
        <v/>
      </c>
      <c r="P126" s="52" t="str">
        <f>IF(DataSorted!$F139="REAC",DataSorted!I139,(IF(DataSorted!$P139="REAC",DataSorted!S139,IF($R127=1,P127,""))))</f>
        <v/>
      </c>
      <c r="Q126" s="47" t="str">
        <f t="shared" si="23"/>
        <v/>
      </c>
      <c r="R126" t="str">
        <f t="shared" si="24"/>
        <v/>
      </c>
      <c r="S126" s="18" t="str">
        <f t="shared" si="18"/>
        <v/>
      </c>
      <c r="T126" s="18" t="str">
        <f t="shared" si="19"/>
        <v/>
      </c>
      <c r="U126" s="18" t="str">
        <f t="shared" si="16"/>
        <v/>
      </c>
      <c r="V126" s="18" t="str">
        <f t="shared" si="20"/>
        <v/>
      </c>
      <c r="W126" s="18" t="str">
        <f t="shared" si="21"/>
        <v/>
      </c>
      <c r="X126" s="18" t="str">
        <f t="shared" si="22"/>
        <v/>
      </c>
      <c r="Y126" s="18"/>
    </row>
    <row r="127" spans="1:25" x14ac:dyDescent="0.35">
      <c r="A127" t="str">
        <f>IF(DataSorted!A140="","",DataSorted!A140)</f>
        <v/>
      </c>
      <c r="B127" s="42" t="str">
        <f>IF(DataSorted!B140="","",DataSorted!B140)</f>
        <v/>
      </c>
      <c r="C127" s="42" t="str">
        <f>IF(DataSorted!C140="","",DataSorted!C140)</f>
        <v/>
      </c>
      <c r="D127" s="43" t="str">
        <f>IF(DataSorted!D140="","",DataSorted!D140)</f>
        <v/>
      </c>
      <c r="E127" s="42" t="str">
        <f t="shared" si="17"/>
        <v/>
      </c>
      <c r="F127" s="44" t="str">
        <f t="shared" ref="F127:F190" si="25">IF(E128="","",E127-E128)</f>
        <v/>
      </c>
      <c r="G127" s="41" t="str">
        <f t="shared" si="14"/>
        <v/>
      </c>
      <c r="H127" t="str">
        <f>IF(DataSorted!$Q140="","",DataSorted!Q140)</f>
        <v/>
      </c>
      <c r="I127" t="str">
        <f>IF(DataSorted!$Q140="","",DataSorted!R140)</f>
        <v/>
      </c>
      <c r="J127" t="str">
        <f>IF(DataSorted!$Q140="","",DataSorted!S140)</f>
        <v/>
      </c>
      <c r="K127" t="str">
        <f>IF(DataSorted!$Q140="","",DataSorted!T140)</f>
        <v/>
      </c>
      <c r="L127" s="2" t="str">
        <f t="shared" si="15"/>
        <v/>
      </c>
      <c r="M127" s="51" t="str">
        <f>IF(DataSorted!$F140="REAC",DataSorted!F140,(IF(DataSorted!$P140="REAC",DataSorted!P140,IF($R128=1,"Creact",""))))</f>
        <v/>
      </c>
      <c r="N127" s="51" t="str">
        <f>IF(DataSorted!$F140="REAC",DataSorted!G140,(IF(DataSorted!$P140="REAC",DataSorted!Q140,IF($R128=1,N128,""))))</f>
        <v/>
      </c>
      <c r="O127" s="51" t="str">
        <f>IF(DataSorted!$F140="REAC",DataSorted!H140,(IF(DataSorted!$P140="REAC",DataSorted!R140,IF(AND($R128=1,N128="yes"),O128-1.01794,IF(AND($R128=1,N128="No"),O128-1.18497,"")))))</f>
        <v/>
      </c>
      <c r="P127" s="51" t="str">
        <f>IF(DataSorted!$F140="REAC",DataSorted!I140,(IF(DataSorted!$P140="REAC",DataSorted!S140,IF($R128=1,P128,""))))</f>
        <v/>
      </c>
      <c r="Q127" s="47" t="str">
        <f t="shared" si="23"/>
        <v/>
      </c>
      <c r="R127" t="str">
        <f t="shared" si="24"/>
        <v/>
      </c>
      <c r="S127" s="1" t="str">
        <f t="shared" si="18"/>
        <v/>
      </c>
      <c r="T127" s="1" t="str">
        <f t="shared" si="19"/>
        <v/>
      </c>
      <c r="U127" s="1" t="str">
        <f t="shared" si="16"/>
        <v/>
      </c>
      <c r="V127" s="1" t="str">
        <f t="shared" si="20"/>
        <v/>
      </c>
      <c r="W127" s="1" t="str">
        <f t="shared" si="21"/>
        <v/>
      </c>
      <c r="X127" s="1" t="str">
        <f t="shared" si="22"/>
        <v/>
      </c>
      <c r="Y127" s="1"/>
    </row>
    <row r="128" spans="1:25" x14ac:dyDescent="0.35">
      <c r="A128" s="10" t="str">
        <f>IF(DataSorted!A141="","",DataSorted!A141)</f>
        <v/>
      </c>
      <c r="B128" s="10" t="str">
        <f>IF(DataSorted!B141="","",DataSorted!B141)</f>
        <v/>
      </c>
      <c r="C128" s="10" t="str">
        <f>IF(DataSorted!C141="","",DataSorted!C141)</f>
        <v/>
      </c>
      <c r="D128" s="10" t="str">
        <f>IF(DataSorted!D141="","",DataSorted!D141)</f>
        <v/>
      </c>
      <c r="E128" s="10" t="str">
        <f t="shared" si="17"/>
        <v/>
      </c>
      <c r="F128" s="15" t="str">
        <f t="shared" si="25"/>
        <v/>
      </c>
      <c r="G128" s="41" t="str">
        <f t="shared" si="14"/>
        <v/>
      </c>
      <c r="H128" s="10" t="str">
        <f>IF(DataSorted!$Q141="","",DataSorted!Q141)</f>
        <v/>
      </c>
      <c r="I128" s="10" t="str">
        <f>IF(DataSorted!$Q141="","",DataSorted!R141)</f>
        <v/>
      </c>
      <c r="J128" s="10" t="str">
        <f>IF(DataSorted!$Q141="","",DataSorted!S141)</f>
        <v/>
      </c>
      <c r="K128" s="10" t="str">
        <f>IF(DataSorted!$Q141="","",DataSorted!T141)</f>
        <v/>
      </c>
      <c r="L128" s="10" t="str">
        <f t="shared" si="15"/>
        <v/>
      </c>
      <c r="M128" s="52" t="str">
        <f>IF(DataSorted!$F141="REAC",DataSorted!F141,(IF(DataSorted!$P141="REAC",DataSorted!P141,IF($R129=1,"Creact",""))))</f>
        <v/>
      </c>
      <c r="N128" s="52" t="str">
        <f>IF(DataSorted!$F141="REAC",DataSorted!G141,(IF(DataSorted!$P141="REAC",DataSorted!Q141,IF($R129=1,N129,""))))</f>
        <v/>
      </c>
      <c r="O128" s="52" t="str">
        <f>IF(DataSorted!$F141="REAC",DataSorted!H141,(IF(DataSorted!$P141="REAC",DataSorted!R141,IF(AND($R129=1,N129="yes"),O129-1.01794,IF(AND($R129=1,N129="No"),O129-1.18497,"")))))</f>
        <v/>
      </c>
      <c r="P128" s="52" t="str">
        <f>IF(DataSorted!$F141="REAC",DataSorted!I141,(IF(DataSorted!$P141="REAC",DataSorted!S141,IF($R129=1,P129,""))))</f>
        <v/>
      </c>
      <c r="Q128" s="47" t="str">
        <f t="shared" si="23"/>
        <v/>
      </c>
      <c r="R128" t="str">
        <f t="shared" si="24"/>
        <v/>
      </c>
      <c r="S128" s="18" t="str">
        <f t="shared" si="18"/>
        <v/>
      </c>
      <c r="T128" s="18" t="str">
        <f t="shared" si="19"/>
        <v/>
      </c>
      <c r="U128" s="18" t="str">
        <f t="shared" si="16"/>
        <v/>
      </c>
      <c r="V128" s="18" t="str">
        <f t="shared" si="20"/>
        <v/>
      </c>
      <c r="W128" s="18" t="str">
        <f t="shared" si="21"/>
        <v/>
      </c>
      <c r="X128" s="18" t="str">
        <f t="shared" si="22"/>
        <v/>
      </c>
      <c r="Y128" s="18"/>
    </row>
    <row r="129" spans="1:25" x14ac:dyDescent="0.35">
      <c r="A129" t="str">
        <f>IF(DataSorted!A142="","",DataSorted!A142)</f>
        <v/>
      </c>
      <c r="B129" s="42" t="str">
        <f>IF(DataSorted!B142="","",DataSorted!B142)</f>
        <v/>
      </c>
      <c r="C129" s="42" t="str">
        <f>IF(DataSorted!C142="","",DataSorted!C142)</f>
        <v/>
      </c>
      <c r="D129" s="43" t="str">
        <f>IF(DataSorted!D142="","",DataSorted!D142)</f>
        <v/>
      </c>
      <c r="E129" s="42" t="str">
        <f t="shared" si="17"/>
        <v/>
      </c>
      <c r="F129" s="44" t="str">
        <f t="shared" si="25"/>
        <v/>
      </c>
      <c r="G129" s="41" t="str">
        <f t="shared" si="14"/>
        <v/>
      </c>
      <c r="H129" t="str">
        <f>IF(DataSorted!$Q142="","",DataSorted!Q142)</f>
        <v/>
      </c>
      <c r="I129" t="str">
        <f>IF(DataSorted!$Q142="","",DataSorted!R142)</f>
        <v/>
      </c>
      <c r="J129" t="str">
        <f>IF(DataSorted!$Q142="","",DataSorted!S142)</f>
        <v/>
      </c>
      <c r="K129" t="str">
        <f>IF(DataSorted!$Q142="","",DataSorted!T142)</f>
        <v/>
      </c>
      <c r="L129" s="2" t="str">
        <f t="shared" si="15"/>
        <v/>
      </c>
      <c r="M129" s="51" t="str">
        <f>IF(DataSorted!$F142="REAC",DataSorted!F142,(IF(DataSorted!$P142="REAC",DataSorted!P142,IF($R130=1,"Creact",""))))</f>
        <v/>
      </c>
      <c r="N129" s="51" t="str">
        <f>IF(DataSorted!$F142="REAC",DataSorted!G142,(IF(DataSorted!$P142="REAC",DataSorted!Q142,IF($R130=1,N130,""))))</f>
        <v/>
      </c>
      <c r="O129" s="51" t="str">
        <f>IF(DataSorted!$F142="REAC",DataSorted!H142,(IF(DataSorted!$P142="REAC",DataSorted!R142,IF(AND($R130=1,N130="yes"),O130-1.01794,IF(AND($R130=1,N130="No"),O130-1.18497,"")))))</f>
        <v/>
      </c>
      <c r="P129" s="51" t="str">
        <f>IF(DataSorted!$F142="REAC",DataSorted!I142,(IF(DataSorted!$P142="REAC",DataSorted!S142,IF($R130=1,P130,""))))</f>
        <v/>
      </c>
      <c r="Q129" s="47" t="str">
        <f t="shared" si="23"/>
        <v/>
      </c>
      <c r="R129" t="str">
        <f t="shared" si="24"/>
        <v/>
      </c>
      <c r="S129" s="1" t="str">
        <f t="shared" si="18"/>
        <v/>
      </c>
      <c r="T129" s="1" t="str">
        <f t="shared" si="19"/>
        <v/>
      </c>
      <c r="U129" s="1" t="str">
        <f t="shared" si="16"/>
        <v/>
      </c>
      <c r="V129" s="1" t="str">
        <f t="shared" si="20"/>
        <v/>
      </c>
      <c r="W129" s="1" t="str">
        <f t="shared" si="21"/>
        <v/>
      </c>
      <c r="X129" s="1" t="str">
        <f t="shared" si="22"/>
        <v/>
      </c>
      <c r="Y129" s="1"/>
    </row>
    <row r="130" spans="1:25" x14ac:dyDescent="0.35">
      <c r="A130" s="10" t="str">
        <f>IF(DataSorted!A143="","",DataSorted!A143)</f>
        <v/>
      </c>
      <c r="B130" s="10" t="str">
        <f>IF(DataSorted!B143="","",DataSorted!B143)</f>
        <v/>
      </c>
      <c r="C130" s="10" t="str">
        <f>IF(DataSorted!C143="","",DataSorted!C143)</f>
        <v/>
      </c>
      <c r="D130" s="10" t="str">
        <f>IF(DataSorted!D143="","",DataSorted!D143)</f>
        <v/>
      </c>
      <c r="E130" s="10" t="str">
        <f t="shared" si="17"/>
        <v/>
      </c>
      <c r="F130" s="15" t="str">
        <f t="shared" si="25"/>
        <v/>
      </c>
      <c r="G130" s="41" t="str">
        <f t="shared" si="14"/>
        <v/>
      </c>
      <c r="H130" s="10" t="str">
        <f>IF(DataSorted!$Q143="","",DataSorted!Q143)</f>
        <v/>
      </c>
      <c r="I130" s="10" t="str">
        <f>IF(DataSorted!$Q143="","",DataSorted!R143)</f>
        <v/>
      </c>
      <c r="J130" s="10" t="str">
        <f>IF(DataSorted!$Q143="","",DataSorted!S143)</f>
        <v/>
      </c>
      <c r="K130" s="10" t="str">
        <f>IF(DataSorted!$Q143="","",DataSorted!T143)</f>
        <v/>
      </c>
      <c r="L130" s="10" t="str">
        <f t="shared" si="15"/>
        <v/>
      </c>
      <c r="M130" s="52" t="str">
        <f>IF(DataSorted!$F143="REAC",DataSorted!F143,(IF(DataSorted!$P143="REAC",DataSorted!P143,IF($R131=1,"Creact",""))))</f>
        <v/>
      </c>
      <c r="N130" s="52" t="str">
        <f>IF(DataSorted!$F143="REAC",DataSorted!G143,(IF(DataSorted!$P143="REAC",DataSorted!Q143,IF($R131=1,N131,""))))</f>
        <v/>
      </c>
      <c r="O130" s="52" t="str">
        <f>IF(DataSorted!$F143="REAC",DataSorted!H143,(IF(DataSorted!$P143="REAC",DataSorted!R143,IF(AND($R131=1,N131="yes"),O131-1.01794,IF(AND($R131=1,N131="No"),O131-1.18497,"")))))</f>
        <v/>
      </c>
      <c r="P130" s="52" t="str">
        <f>IF(DataSorted!$F143="REAC",DataSorted!I143,(IF(DataSorted!$P143="REAC",DataSorted!S143,IF($R131=1,P131,""))))</f>
        <v/>
      </c>
      <c r="Q130" s="47" t="str">
        <f t="shared" si="23"/>
        <v/>
      </c>
      <c r="R130" t="str">
        <f t="shared" si="24"/>
        <v/>
      </c>
      <c r="S130" s="18" t="str">
        <f t="shared" si="18"/>
        <v/>
      </c>
      <c r="T130" s="18" t="str">
        <f t="shared" si="19"/>
        <v/>
      </c>
      <c r="U130" s="18" t="str">
        <f t="shared" si="16"/>
        <v/>
      </c>
      <c r="V130" s="18" t="str">
        <f t="shared" si="20"/>
        <v/>
      </c>
      <c r="W130" s="18" t="str">
        <f t="shared" si="21"/>
        <v/>
      </c>
      <c r="X130" s="18" t="str">
        <f t="shared" si="22"/>
        <v/>
      </c>
      <c r="Y130" s="18"/>
    </row>
    <row r="131" spans="1:25" x14ac:dyDescent="0.35">
      <c r="A131" t="str">
        <f>IF(DataSorted!A144="","",DataSorted!A144)</f>
        <v/>
      </c>
      <c r="B131" s="42" t="str">
        <f>IF(DataSorted!B144="","",DataSorted!B144)</f>
        <v/>
      </c>
      <c r="C131" s="42" t="str">
        <f>IF(DataSorted!C144="","",DataSorted!C144)</f>
        <v/>
      </c>
      <c r="D131" s="43" t="str">
        <f>IF(DataSorted!D144="","",DataSorted!D144)</f>
        <v/>
      </c>
      <c r="E131" s="42" t="str">
        <f t="shared" si="17"/>
        <v/>
      </c>
      <c r="F131" s="44" t="str">
        <f t="shared" si="25"/>
        <v/>
      </c>
      <c r="G131" s="41" t="str">
        <f t="shared" si="14"/>
        <v/>
      </c>
      <c r="H131" t="str">
        <f>IF(DataSorted!$Q144="","",DataSorted!Q144)</f>
        <v/>
      </c>
      <c r="I131" t="str">
        <f>IF(DataSorted!$Q144="","",DataSorted!R144)</f>
        <v/>
      </c>
      <c r="J131" t="str">
        <f>IF(DataSorted!$Q144="","",DataSorted!S144)</f>
        <v/>
      </c>
      <c r="K131" t="str">
        <f>IF(DataSorted!$Q144="","",DataSorted!T144)</f>
        <v/>
      </c>
      <c r="L131" s="2" t="str">
        <f t="shared" si="15"/>
        <v/>
      </c>
      <c r="M131" s="51" t="str">
        <f>IF(DataSorted!$F144="REAC",DataSorted!F144,(IF(DataSorted!$P144="REAC",DataSorted!P144,IF($R132=1,"Creact",""))))</f>
        <v/>
      </c>
      <c r="N131" s="51" t="str">
        <f>IF(DataSorted!$F144="REAC",DataSorted!G144,(IF(DataSorted!$P144="REAC",DataSorted!Q144,IF($R132=1,N132,""))))</f>
        <v/>
      </c>
      <c r="O131" s="51" t="str">
        <f>IF(DataSorted!$F144="REAC",DataSorted!H144,(IF(DataSorted!$P144="REAC",DataSorted!R144,IF(AND($R132=1,N132="yes"),O132-1.01794,IF(AND($R132=1,N132="No"),O132-1.18497,"")))))</f>
        <v/>
      </c>
      <c r="P131" s="51" t="str">
        <f>IF(DataSorted!$F144="REAC",DataSorted!I144,(IF(DataSorted!$P144="REAC",DataSorted!S144,IF($R132=1,P132,""))))</f>
        <v/>
      </c>
      <c r="Q131" s="47" t="str">
        <f t="shared" si="23"/>
        <v/>
      </c>
      <c r="R131" t="str">
        <f t="shared" si="24"/>
        <v/>
      </c>
      <c r="S131" s="1" t="str">
        <f t="shared" si="18"/>
        <v/>
      </c>
      <c r="T131" s="1" t="str">
        <f t="shared" si="19"/>
        <v/>
      </c>
      <c r="U131" s="1" t="str">
        <f t="shared" si="16"/>
        <v/>
      </c>
      <c r="V131" s="1" t="str">
        <f t="shared" si="20"/>
        <v/>
      </c>
      <c r="W131" s="1" t="str">
        <f t="shared" si="21"/>
        <v/>
      </c>
      <c r="X131" s="1" t="str">
        <f t="shared" si="22"/>
        <v/>
      </c>
      <c r="Y131" s="1"/>
    </row>
    <row r="132" spans="1:25" x14ac:dyDescent="0.35">
      <c r="A132" s="10" t="str">
        <f>IF(DataSorted!A145="","",DataSorted!A145)</f>
        <v/>
      </c>
      <c r="B132" s="10" t="str">
        <f>IF(DataSorted!B145="","",DataSorted!B145)</f>
        <v/>
      </c>
      <c r="C132" s="10" t="str">
        <f>IF(DataSorted!C145="","",DataSorted!C145)</f>
        <v/>
      </c>
      <c r="D132" s="10" t="str">
        <f>IF(DataSorted!D145="","",DataSorted!D145)</f>
        <v/>
      </c>
      <c r="E132" s="10" t="str">
        <f t="shared" si="17"/>
        <v/>
      </c>
      <c r="F132" s="15" t="str">
        <f t="shared" si="25"/>
        <v/>
      </c>
      <c r="G132" s="41" t="str">
        <f t="shared" ref="G132:G195" si="26">IF(A132="","",(ABS(E132-G$3))*1000)</f>
        <v/>
      </c>
      <c r="H132" s="10" t="str">
        <f>IF(DataSorted!$Q145="","",DataSorted!Q145)</f>
        <v/>
      </c>
      <c r="I132" s="10" t="str">
        <f>IF(DataSorted!$Q145="","",DataSorted!R145)</f>
        <v/>
      </c>
      <c r="J132" s="10" t="str">
        <f>IF(DataSorted!$Q145="","",DataSorted!S145)</f>
        <v/>
      </c>
      <c r="K132" s="10" t="str">
        <f>IF(DataSorted!$Q145="","",DataSorted!T145)</f>
        <v/>
      </c>
      <c r="L132" s="10" t="str">
        <f t="shared" ref="L132:L195" si="27">IF(J132="","",C132-J132)</f>
        <v/>
      </c>
      <c r="M132" s="52" t="str">
        <f>IF(DataSorted!$F145="REAC",DataSorted!F145,(IF(DataSorted!$P145="REAC",DataSorted!P145,IF($R133=1,"Creact",""))))</f>
        <v/>
      </c>
      <c r="N132" s="52" t="str">
        <f>IF(DataSorted!$F145="REAC",DataSorted!G145,(IF(DataSorted!$P145="REAC",DataSorted!Q145,IF($R133=1,N133,""))))</f>
        <v/>
      </c>
      <c r="O132" s="52" t="str">
        <f>IF(DataSorted!$F145="REAC",DataSorted!H145,(IF(DataSorted!$P145="REAC",DataSorted!R145,IF(AND($R133=1,N133="yes"),O133-1.01794,IF(AND($R133=1,N133="No"),O133-1.18497,"")))))</f>
        <v/>
      </c>
      <c r="P132" s="52" t="str">
        <f>IF(DataSorted!$F145="REAC",DataSorted!I145,(IF(DataSorted!$P145="REAC",DataSorted!S145,IF($R133=1,P133,""))))</f>
        <v/>
      </c>
      <c r="Q132" s="47" t="str">
        <f t="shared" si="23"/>
        <v/>
      </c>
      <c r="R132" t="str">
        <f t="shared" si="24"/>
        <v/>
      </c>
      <c r="S132" s="18" t="str">
        <f t="shared" si="18"/>
        <v/>
      </c>
      <c r="T132" s="18" t="str">
        <f t="shared" si="19"/>
        <v/>
      </c>
      <c r="U132" s="18" t="str">
        <f t="shared" ref="U132:U195" si="28">IF(S132="","",(IF(AND(N132="No",S132="No"),1,"")))</f>
        <v/>
      </c>
      <c r="V132" s="18" t="str">
        <f t="shared" si="20"/>
        <v/>
      </c>
      <c r="W132" s="18" t="str">
        <f t="shared" si="21"/>
        <v/>
      </c>
      <c r="X132" s="18" t="str">
        <f t="shared" si="22"/>
        <v/>
      </c>
      <c r="Y132" s="18"/>
    </row>
    <row r="133" spans="1:25" x14ac:dyDescent="0.35">
      <c r="A133" t="str">
        <f>IF(DataSorted!A146="","",DataSorted!A146)</f>
        <v/>
      </c>
      <c r="B133" s="42" t="str">
        <f>IF(DataSorted!B146="","",DataSorted!B146)</f>
        <v/>
      </c>
      <c r="C133" s="42" t="str">
        <f>IF(DataSorted!C146="","",DataSorted!C146)</f>
        <v/>
      </c>
      <c r="D133" s="43" t="str">
        <f>IF(DataSorted!D146="","",DataSorted!D146)</f>
        <v/>
      </c>
      <c r="E133" s="42" t="str">
        <f t="shared" ref="E133:E196" si="29">IF(C133="","",ABS(C132-C133))</f>
        <v/>
      </c>
      <c r="F133" s="44" t="str">
        <f t="shared" si="25"/>
        <v/>
      </c>
      <c r="G133" s="41" t="str">
        <f t="shared" si="26"/>
        <v/>
      </c>
      <c r="H133" t="str">
        <f>IF(DataSorted!$Q146="","",DataSorted!Q146)</f>
        <v/>
      </c>
      <c r="I133" t="str">
        <f>IF(DataSorted!$Q146="","",DataSorted!R146)</f>
        <v/>
      </c>
      <c r="J133" t="str">
        <f>IF(DataSorted!$Q146="","",DataSorted!S146)</f>
        <v/>
      </c>
      <c r="K133" t="str">
        <f>IF(DataSorted!$Q146="","",DataSorted!T146)</f>
        <v/>
      </c>
      <c r="L133" s="2" t="str">
        <f t="shared" si="27"/>
        <v/>
      </c>
      <c r="M133" s="51" t="str">
        <f>IF(DataSorted!$F146="REAC",DataSorted!F146,(IF(DataSorted!$P146="REAC",DataSorted!P146,IF($R134=1,"Creact",""))))</f>
        <v/>
      </c>
      <c r="N133" s="51" t="str">
        <f>IF(DataSorted!$F146="REAC",DataSorted!G146,(IF(DataSorted!$P146="REAC",DataSorted!Q146,IF($R134=1,N134,""))))</f>
        <v/>
      </c>
      <c r="O133" s="51" t="str">
        <f>IF(DataSorted!$F146="REAC",DataSorted!H146,(IF(DataSorted!$P146="REAC",DataSorted!R146,IF(AND($R134=1,N134="yes"),O134-1.01794,IF(AND($R134=1,N134="No"),O134-1.18497,"")))))</f>
        <v/>
      </c>
      <c r="P133" s="51" t="str">
        <f>IF(DataSorted!$F146="REAC",DataSorted!I146,(IF(DataSorted!$P146="REAC",DataSorted!S146,IF($R134=1,P134,""))))</f>
        <v/>
      </c>
      <c r="Q133" s="47" t="str">
        <f t="shared" si="23"/>
        <v/>
      </c>
      <c r="R133" t="str">
        <f t="shared" si="24"/>
        <v/>
      </c>
      <c r="S133" s="1" t="str">
        <f t="shared" si="18"/>
        <v/>
      </c>
      <c r="T133" s="1" t="str">
        <f t="shared" si="19"/>
        <v/>
      </c>
      <c r="U133" s="1" t="str">
        <f t="shared" si="28"/>
        <v/>
      </c>
      <c r="V133" s="1" t="str">
        <f t="shared" si="20"/>
        <v/>
      </c>
      <c r="W133" s="1" t="str">
        <f t="shared" si="21"/>
        <v/>
      </c>
      <c r="X133" s="1" t="str">
        <f t="shared" si="22"/>
        <v/>
      </c>
      <c r="Y133" s="1"/>
    </row>
    <row r="134" spans="1:25" x14ac:dyDescent="0.35">
      <c r="A134" s="10" t="str">
        <f>IF(DataSorted!A147="","",DataSorted!A147)</f>
        <v/>
      </c>
      <c r="B134" s="10" t="str">
        <f>IF(DataSorted!B147="","",DataSorted!B147)</f>
        <v/>
      </c>
      <c r="C134" s="10" t="str">
        <f>IF(DataSorted!C147="","",DataSorted!C147)</f>
        <v/>
      </c>
      <c r="D134" s="10" t="str">
        <f>IF(DataSorted!D147="","",DataSorted!D147)</f>
        <v/>
      </c>
      <c r="E134" s="10" t="str">
        <f t="shared" si="29"/>
        <v/>
      </c>
      <c r="F134" s="15" t="str">
        <f t="shared" si="25"/>
        <v/>
      </c>
      <c r="G134" s="41" t="str">
        <f t="shared" si="26"/>
        <v/>
      </c>
      <c r="H134" s="10" t="str">
        <f>IF(DataSorted!$Q147="","",DataSorted!Q147)</f>
        <v/>
      </c>
      <c r="I134" s="10" t="str">
        <f>IF(DataSorted!$Q147="","",DataSorted!R147)</f>
        <v/>
      </c>
      <c r="J134" s="10" t="str">
        <f>IF(DataSorted!$Q147="","",DataSorted!S147)</f>
        <v/>
      </c>
      <c r="K134" s="10" t="str">
        <f>IF(DataSorted!$Q147="","",DataSorted!T147)</f>
        <v/>
      </c>
      <c r="L134" s="10" t="str">
        <f t="shared" si="27"/>
        <v/>
      </c>
      <c r="M134" s="52" t="str">
        <f>IF(DataSorted!$F147="REAC",DataSorted!F147,(IF(DataSorted!$P147="REAC",DataSorted!P147,IF($R135=1,"Creact",""))))</f>
        <v/>
      </c>
      <c r="N134" s="52" t="str">
        <f>IF(DataSorted!$F147="REAC",DataSorted!G147,(IF(DataSorted!$P147="REAC",DataSorted!Q147,IF($R135=1,N135,""))))</f>
        <v/>
      </c>
      <c r="O134" s="52" t="str">
        <f>IF(DataSorted!$F147="REAC",DataSorted!H147,(IF(DataSorted!$P147="REAC",DataSorted!R147,IF(AND($R135=1,N135="yes"),O135-1.01794,IF(AND($R135=1,N135="No"),O135-1.18497,"")))))</f>
        <v/>
      </c>
      <c r="P134" s="52" t="str">
        <f>IF(DataSorted!$F147="REAC",DataSorted!I147,(IF(DataSorted!$P147="REAC",DataSorted!S147,IF($R135=1,P135,""))))</f>
        <v/>
      </c>
      <c r="Q134" s="47" t="str">
        <f t="shared" si="23"/>
        <v/>
      </c>
      <c r="R134" t="str">
        <f t="shared" si="24"/>
        <v/>
      </c>
      <c r="S134" s="18" t="str">
        <f t="shared" si="18"/>
        <v/>
      </c>
      <c r="T134" s="18" t="str">
        <f t="shared" si="19"/>
        <v/>
      </c>
      <c r="U134" s="18" t="str">
        <f t="shared" si="28"/>
        <v/>
      </c>
      <c r="V134" s="18" t="str">
        <f t="shared" si="20"/>
        <v/>
      </c>
      <c r="W134" s="18" t="str">
        <f t="shared" si="21"/>
        <v/>
      </c>
      <c r="X134" s="18" t="str">
        <f t="shared" si="22"/>
        <v/>
      </c>
      <c r="Y134" s="18"/>
    </row>
    <row r="135" spans="1:25" x14ac:dyDescent="0.35">
      <c r="A135" t="str">
        <f>IF(DataSorted!A148="","",DataSorted!A148)</f>
        <v/>
      </c>
      <c r="B135" s="42" t="str">
        <f>IF(DataSorted!B148="","",DataSorted!B148)</f>
        <v/>
      </c>
      <c r="C135" s="42" t="str">
        <f>IF(DataSorted!C148="","",DataSorted!C148)</f>
        <v/>
      </c>
      <c r="D135" s="43" t="str">
        <f>IF(DataSorted!D148="","",DataSorted!D148)</f>
        <v/>
      </c>
      <c r="E135" s="42" t="str">
        <f t="shared" si="29"/>
        <v/>
      </c>
      <c r="F135" s="44" t="str">
        <f t="shared" si="25"/>
        <v/>
      </c>
      <c r="G135" s="41" t="str">
        <f t="shared" si="26"/>
        <v/>
      </c>
      <c r="H135" t="str">
        <f>IF(DataSorted!$Q148="","",DataSorted!Q148)</f>
        <v/>
      </c>
      <c r="I135" t="str">
        <f>IF(DataSorted!$Q148="","",DataSorted!R148)</f>
        <v/>
      </c>
      <c r="J135" t="str">
        <f>IF(DataSorted!$Q148="","",DataSorted!S148)</f>
        <v/>
      </c>
      <c r="K135" t="str">
        <f>IF(DataSorted!$Q148="","",DataSorted!T148)</f>
        <v/>
      </c>
      <c r="L135" s="2" t="str">
        <f t="shared" si="27"/>
        <v/>
      </c>
      <c r="M135" s="51" t="str">
        <f>IF(DataSorted!$F148="REAC",DataSorted!F148,(IF(DataSorted!$P148="REAC",DataSorted!P148,IF($R136=1,"Creact",""))))</f>
        <v/>
      </c>
      <c r="N135" s="51" t="str">
        <f>IF(DataSorted!$F148="REAC",DataSorted!G148,(IF(DataSorted!$P148="REAC",DataSorted!Q148,IF($R136=1,N136,""))))</f>
        <v/>
      </c>
      <c r="O135" s="51" t="str">
        <f>IF(DataSorted!$F148="REAC",DataSorted!H148,(IF(DataSorted!$P148="REAC",DataSorted!R148,IF(AND($R136=1,N136="yes"),O136-1.01794,IF(AND($R136=1,N136="No"),O136-1.18497,"")))))</f>
        <v/>
      </c>
      <c r="P135" s="51" t="str">
        <f>IF(DataSorted!$F148="REAC",DataSorted!I148,(IF(DataSorted!$P148="REAC",DataSorted!S148,IF($R136=1,P136,""))))</f>
        <v/>
      </c>
      <c r="Q135" s="47" t="str">
        <f t="shared" si="23"/>
        <v/>
      </c>
      <c r="R135" t="str">
        <f t="shared" si="24"/>
        <v/>
      </c>
      <c r="S135" s="1" t="str">
        <f t="shared" ref="S135:S198" si="30">IF(OR(B135="",B135="BlankNeut"),"",(IF(D135=D133,"yes","No")))</f>
        <v/>
      </c>
      <c r="T135" s="1" t="str">
        <f t="shared" ref="T135:T198" si="31">IF(S135="","",(IF(AND(N135="Yes",S135="Yes"),1,"")))</f>
        <v/>
      </c>
      <c r="U135" s="1" t="str">
        <f t="shared" si="28"/>
        <v/>
      </c>
      <c r="V135" s="1" t="str">
        <f t="shared" ref="V135:V198" si="32">IF(S135="","",(IF(AND(N135="No",S135="Yes"),1,"")))</f>
        <v/>
      </c>
      <c r="W135" s="1" t="str">
        <f t="shared" ref="W135:W198" si="33">IF(S135="","",(IF(AND(N135="Yes",S135="No"),1,"")))</f>
        <v/>
      </c>
      <c r="X135" s="1" t="str">
        <f t="shared" ref="X135:X198" si="34">IF(AND(B135="TaskStim",M135=""),1,"")</f>
        <v/>
      </c>
      <c r="Y135" s="1"/>
    </row>
    <row r="136" spans="1:25" x14ac:dyDescent="0.35">
      <c r="A136" s="10" t="str">
        <f>IF(DataSorted!A149="","",DataSorted!A149)</f>
        <v/>
      </c>
      <c r="B136" s="10" t="str">
        <f>IF(DataSorted!B149="","",DataSorted!B149)</f>
        <v/>
      </c>
      <c r="C136" s="10" t="str">
        <f>IF(DataSorted!C149="","",DataSorted!C149)</f>
        <v/>
      </c>
      <c r="D136" s="10" t="str">
        <f>IF(DataSorted!D149="","",DataSorted!D149)</f>
        <v/>
      </c>
      <c r="E136" s="10" t="str">
        <f t="shared" si="29"/>
        <v/>
      </c>
      <c r="F136" s="15" t="str">
        <f t="shared" si="25"/>
        <v/>
      </c>
      <c r="G136" s="41" t="str">
        <f t="shared" si="26"/>
        <v/>
      </c>
      <c r="H136" s="10" t="str">
        <f>IF(DataSorted!$Q149="","",DataSorted!Q149)</f>
        <v/>
      </c>
      <c r="I136" s="10" t="str">
        <f>IF(DataSorted!$Q149="","",DataSorted!R149)</f>
        <v/>
      </c>
      <c r="J136" s="10" t="str">
        <f>IF(DataSorted!$Q149="","",DataSorted!S149)</f>
        <v/>
      </c>
      <c r="K136" s="10" t="str">
        <f>IF(DataSorted!$Q149="","",DataSorted!T149)</f>
        <v/>
      </c>
      <c r="L136" s="10" t="str">
        <f t="shared" si="27"/>
        <v/>
      </c>
      <c r="M136" s="52" t="str">
        <f>IF(DataSorted!$F149="REAC",DataSorted!F149,(IF(DataSorted!$P149="REAC",DataSorted!P149,IF($R137=1,"Creact",""))))</f>
        <v/>
      </c>
      <c r="N136" s="52" t="str">
        <f>IF(DataSorted!$F149="REAC",DataSorted!G149,(IF(DataSorted!$P149="REAC",DataSorted!Q149,IF($R137=1,N137,""))))</f>
        <v/>
      </c>
      <c r="O136" s="52" t="str">
        <f>IF(DataSorted!$F149="REAC",DataSorted!H149,(IF(DataSorted!$P149="REAC",DataSorted!R149,IF(AND($R137=1,N137="yes"),O137-1.01794,IF(AND($R137=1,N137="No"),O137-1.18497,"")))))</f>
        <v/>
      </c>
      <c r="P136" s="52" t="str">
        <f>IF(DataSorted!$F149="REAC",DataSorted!I149,(IF(DataSorted!$P149="REAC",DataSorted!S149,IF($R137=1,P137,""))))</f>
        <v/>
      </c>
      <c r="Q136" s="47" t="str">
        <f t="shared" ref="Q136:Q199" si="35">IF(OR(M136="REAC",M136=""),"",(O136-C136)*1000)</f>
        <v/>
      </c>
      <c r="R136" t="str">
        <f t="shared" si="24"/>
        <v/>
      </c>
      <c r="S136" s="18" t="str">
        <f t="shared" si="30"/>
        <v/>
      </c>
      <c r="T136" s="18" t="str">
        <f t="shared" si="31"/>
        <v/>
      </c>
      <c r="U136" s="18" t="str">
        <f t="shared" si="28"/>
        <v/>
      </c>
      <c r="V136" s="18" t="str">
        <f t="shared" si="32"/>
        <v/>
      </c>
      <c r="W136" s="18" t="str">
        <f t="shared" si="33"/>
        <v/>
      </c>
      <c r="X136" s="18" t="str">
        <f t="shared" si="34"/>
        <v/>
      </c>
      <c r="Y136" s="18"/>
    </row>
    <row r="137" spans="1:25" x14ac:dyDescent="0.35">
      <c r="A137" t="str">
        <f>IF(DataSorted!A150="","",DataSorted!A150)</f>
        <v/>
      </c>
      <c r="B137" s="42" t="str">
        <f>IF(DataSorted!B150="","",DataSorted!B150)</f>
        <v/>
      </c>
      <c r="C137" s="42" t="str">
        <f>IF(DataSorted!C150="","",DataSorted!C150)</f>
        <v/>
      </c>
      <c r="D137" s="43" t="str">
        <f>IF(DataSorted!D150="","",DataSorted!D150)</f>
        <v/>
      </c>
      <c r="E137" s="42" t="str">
        <f t="shared" si="29"/>
        <v/>
      </c>
      <c r="F137" s="44" t="str">
        <f t="shared" si="25"/>
        <v/>
      </c>
      <c r="G137" s="41" t="str">
        <f t="shared" si="26"/>
        <v/>
      </c>
      <c r="H137" t="str">
        <f>IF(DataSorted!$Q150="","",DataSorted!Q150)</f>
        <v/>
      </c>
      <c r="I137" t="str">
        <f>IF(DataSorted!$Q150="","",DataSorted!R150)</f>
        <v/>
      </c>
      <c r="J137" t="str">
        <f>IF(DataSorted!$Q150="","",DataSorted!S150)</f>
        <v/>
      </c>
      <c r="K137" t="str">
        <f>IF(DataSorted!$Q150="","",DataSorted!T150)</f>
        <v/>
      </c>
      <c r="L137" s="2" t="str">
        <f t="shared" si="27"/>
        <v/>
      </c>
      <c r="M137" s="51" t="str">
        <f>IF(DataSorted!$F150="REAC",DataSorted!F150,(IF(DataSorted!$P150="REAC",DataSorted!P150,IF($R138=1,"Creact",""))))</f>
        <v/>
      </c>
      <c r="N137" s="51" t="str">
        <f>IF(DataSorted!$F150="REAC",DataSorted!G150,(IF(DataSorted!$P150="REAC",DataSorted!Q150,IF($R138=1,N138,""))))</f>
        <v/>
      </c>
      <c r="O137" s="51" t="str">
        <f>IF(DataSorted!$F150="REAC",DataSorted!H150,(IF(DataSorted!$P150="REAC",DataSorted!R150,IF(AND($R138=1,N138="yes"),O138-1.01794,IF(AND($R138=1,N138="No"),O138-1.18497,"")))))</f>
        <v/>
      </c>
      <c r="P137" s="51" t="str">
        <f>IF(DataSorted!$F150="REAC",DataSorted!I150,(IF(DataSorted!$P150="REAC",DataSorted!S150,IF($R138=1,P138,""))))</f>
        <v/>
      </c>
      <c r="Q137" s="47" t="str">
        <f t="shared" si="35"/>
        <v/>
      </c>
      <c r="R137" t="str">
        <f t="shared" ref="R137:R200" si="36">IF(AND(M137="REAC",B137="BlankNeut"),1,"")</f>
        <v/>
      </c>
      <c r="S137" s="1" t="str">
        <f t="shared" si="30"/>
        <v/>
      </c>
      <c r="T137" s="1" t="str">
        <f t="shared" si="31"/>
        <v/>
      </c>
      <c r="U137" s="1" t="str">
        <f t="shared" si="28"/>
        <v/>
      </c>
      <c r="V137" s="1" t="str">
        <f t="shared" si="32"/>
        <v/>
      </c>
      <c r="W137" s="1" t="str">
        <f t="shared" si="33"/>
        <v/>
      </c>
      <c r="X137" s="1" t="str">
        <f t="shared" si="34"/>
        <v/>
      </c>
      <c r="Y137" s="1"/>
    </row>
    <row r="138" spans="1:25" x14ac:dyDescent="0.35">
      <c r="A138" s="10" t="str">
        <f>IF(DataSorted!A151="","",DataSorted!A151)</f>
        <v/>
      </c>
      <c r="B138" s="10" t="str">
        <f>IF(DataSorted!B151="","",DataSorted!B151)</f>
        <v/>
      </c>
      <c r="C138" s="10" t="str">
        <f>IF(DataSorted!C151="","",DataSorted!C151)</f>
        <v/>
      </c>
      <c r="D138" s="10" t="str">
        <f>IF(DataSorted!D151="","",DataSorted!D151)</f>
        <v/>
      </c>
      <c r="E138" s="10" t="str">
        <f t="shared" si="29"/>
        <v/>
      </c>
      <c r="F138" s="15" t="str">
        <f t="shared" si="25"/>
        <v/>
      </c>
      <c r="G138" s="41" t="str">
        <f t="shared" si="26"/>
        <v/>
      </c>
      <c r="H138" s="10" t="str">
        <f>IF(DataSorted!$Q151="","",DataSorted!Q151)</f>
        <v/>
      </c>
      <c r="I138" s="10" t="str">
        <f>IF(DataSorted!$Q151="","",DataSorted!R151)</f>
        <v/>
      </c>
      <c r="J138" s="10" t="str">
        <f>IF(DataSorted!$Q151="","",DataSorted!S151)</f>
        <v/>
      </c>
      <c r="K138" s="10" t="str">
        <f>IF(DataSorted!$Q151="","",DataSorted!T151)</f>
        <v/>
      </c>
      <c r="L138" s="10" t="str">
        <f t="shared" si="27"/>
        <v/>
      </c>
      <c r="M138" s="52" t="str">
        <f>IF(DataSorted!$F151="REAC",DataSorted!F151,(IF(DataSorted!$P151="REAC",DataSorted!P151,IF($R139=1,"Creact",""))))</f>
        <v/>
      </c>
      <c r="N138" s="52" t="str">
        <f>IF(DataSorted!$F151="REAC",DataSorted!G151,(IF(DataSorted!$P151="REAC",DataSorted!Q151,IF($R139=1,N139,""))))</f>
        <v/>
      </c>
      <c r="O138" s="52" t="str">
        <f>IF(DataSorted!$F151="REAC",DataSorted!H151,(IF(DataSorted!$P151="REAC",DataSorted!R151,IF(AND($R139=1,N139="yes"),O139-1.01794,IF(AND($R139=1,N139="No"),O139-1.18497,"")))))</f>
        <v/>
      </c>
      <c r="P138" s="52" t="str">
        <f>IF(DataSorted!$F151="REAC",DataSorted!I151,(IF(DataSorted!$P151="REAC",DataSorted!S151,IF($R139=1,P139,""))))</f>
        <v/>
      </c>
      <c r="Q138" s="47" t="str">
        <f t="shared" si="35"/>
        <v/>
      </c>
      <c r="R138" t="str">
        <f t="shared" si="36"/>
        <v/>
      </c>
      <c r="S138" s="18" t="str">
        <f t="shared" si="30"/>
        <v/>
      </c>
      <c r="T138" s="18" t="str">
        <f t="shared" si="31"/>
        <v/>
      </c>
      <c r="U138" s="18" t="str">
        <f t="shared" si="28"/>
        <v/>
      </c>
      <c r="V138" s="18" t="str">
        <f t="shared" si="32"/>
        <v/>
      </c>
      <c r="W138" s="18" t="str">
        <f t="shared" si="33"/>
        <v/>
      </c>
      <c r="X138" s="18" t="str">
        <f t="shared" si="34"/>
        <v/>
      </c>
      <c r="Y138" s="18"/>
    </row>
    <row r="139" spans="1:25" x14ac:dyDescent="0.35">
      <c r="A139" t="str">
        <f>IF(DataSorted!A152="","",DataSorted!A152)</f>
        <v/>
      </c>
      <c r="B139" s="42" t="str">
        <f>IF(DataSorted!B152="","",DataSorted!B152)</f>
        <v/>
      </c>
      <c r="C139" s="42" t="str">
        <f>IF(DataSorted!C152="","",DataSorted!C152)</f>
        <v/>
      </c>
      <c r="D139" s="43" t="str">
        <f>IF(DataSorted!D152="","",DataSorted!D152)</f>
        <v/>
      </c>
      <c r="E139" s="42" t="str">
        <f t="shared" si="29"/>
        <v/>
      </c>
      <c r="F139" s="44" t="str">
        <f t="shared" si="25"/>
        <v/>
      </c>
      <c r="G139" s="41" t="str">
        <f t="shared" si="26"/>
        <v/>
      </c>
      <c r="H139" t="str">
        <f>IF(DataSorted!$Q152="","",DataSorted!Q152)</f>
        <v/>
      </c>
      <c r="I139" t="str">
        <f>IF(DataSorted!$Q152="","",DataSorted!R152)</f>
        <v/>
      </c>
      <c r="J139" t="str">
        <f>IF(DataSorted!$Q152="","",DataSorted!S152)</f>
        <v/>
      </c>
      <c r="K139" t="str">
        <f>IF(DataSorted!$Q152="","",DataSorted!T152)</f>
        <v/>
      </c>
      <c r="L139" s="2" t="str">
        <f t="shared" si="27"/>
        <v/>
      </c>
      <c r="M139" s="51" t="str">
        <f>IF(DataSorted!$F152="REAC",DataSorted!F152,(IF(DataSorted!$P152="REAC",DataSorted!P152,IF($R140=1,"Creact",""))))</f>
        <v/>
      </c>
      <c r="N139" s="51" t="str">
        <f>IF(DataSorted!$F152="REAC",DataSorted!G152,(IF(DataSorted!$P152="REAC",DataSorted!Q152,IF($R140=1,N140,""))))</f>
        <v/>
      </c>
      <c r="O139" s="51" t="str">
        <f>IF(DataSorted!$F152="REAC",DataSorted!H152,(IF(DataSorted!$P152="REAC",DataSorted!R152,IF(AND($R140=1,N140="yes"),O140-1.01794,IF(AND($R140=1,N140="No"),O140-1.18497,"")))))</f>
        <v/>
      </c>
      <c r="P139" s="51" t="str">
        <f>IF(DataSorted!$F152="REAC",DataSorted!I152,(IF(DataSorted!$P152="REAC",DataSorted!S152,IF($R140=1,P140,""))))</f>
        <v/>
      </c>
      <c r="Q139" s="47" t="str">
        <f t="shared" si="35"/>
        <v/>
      </c>
      <c r="R139" t="str">
        <f t="shared" si="36"/>
        <v/>
      </c>
      <c r="S139" s="1" t="str">
        <f t="shared" si="30"/>
        <v/>
      </c>
      <c r="T139" s="1" t="str">
        <f t="shared" si="31"/>
        <v/>
      </c>
      <c r="U139" s="1" t="str">
        <f t="shared" si="28"/>
        <v/>
      </c>
      <c r="V139" s="1" t="str">
        <f t="shared" si="32"/>
        <v/>
      </c>
      <c r="W139" s="1" t="str">
        <f t="shared" si="33"/>
        <v/>
      </c>
      <c r="X139" s="1" t="str">
        <f t="shared" si="34"/>
        <v/>
      </c>
      <c r="Y139" s="1"/>
    </row>
    <row r="140" spans="1:25" x14ac:dyDescent="0.35">
      <c r="A140" s="10" t="str">
        <f>IF(DataSorted!A153="","",DataSorted!A153)</f>
        <v/>
      </c>
      <c r="B140" s="10" t="str">
        <f>IF(DataSorted!B153="","",DataSorted!B153)</f>
        <v/>
      </c>
      <c r="C140" s="10" t="str">
        <f>IF(DataSorted!C153="","",DataSorted!C153)</f>
        <v/>
      </c>
      <c r="D140" s="10" t="str">
        <f>IF(DataSorted!D153="","",DataSorted!D153)</f>
        <v/>
      </c>
      <c r="E140" s="10" t="str">
        <f t="shared" si="29"/>
        <v/>
      </c>
      <c r="F140" s="15" t="str">
        <f t="shared" si="25"/>
        <v/>
      </c>
      <c r="G140" s="41" t="str">
        <f t="shared" si="26"/>
        <v/>
      </c>
      <c r="H140" s="10" t="str">
        <f>IF(DataSorted!$Q153="","",DataSorted!Q153)</f>
        <v/>
      </c>
      <c r="I140" s="10" t="str">
        <f>IF(DataSorted!$Q153="","",DataSorted!R153)</f>
        <v/>
      </c>
      <c r="J140" s="10" t="str">
        <f>IF(DataSorted!$Q153="","",DataSorted!S153)</f>
        <v/>
      </c>
      <c r="K140" s="10" t="str">
        <f>IF(DataSorted!$Q153="","",DataSorted!T153)</f>
        <v/>
      </c>
      <c r="L140" s="10" t="str">
        <f t="shared" si="27"/>
        <v/>
      </c>
      <c r="M140" s="52" t="str">
        <f>IF(DataSorted!$F153="REAC",DataSorted!F153,(IF(DataSorted!$P153="REAC",DataSorted!P153,IF($R141=1,"Creact",""))))</f>
        <v/>
      </c>
      <c r="N140" s="52" t="str">
        <f>IF(DataSorted!$F153="REAC",DataSorted!G153,(IF(DataSorted!$P153="REAC",DataSorted!Q153,IF($R141=1,N141,""))))</f>
        <v/>
      </c>
      <c r="O140" s="52" t="str">
        <f>IF(DataSorted!$F153="REAC",DataSorted!H153,(IF(DataSorted!$P153="REAC",DataSorted!R153,IF(AND($R141=1,N141="yes"),O141-1.01794,IF(AND($R141=1,N141="No"),O141-1.18497,"")))))</f>
        <v/>
      </c>
      <c r="P140" s="52" t="str">
        <f>IF(DataSorted!$F153="REAC",DataSorted!I153,(IF(DataSorted!$P153="REAC",DataSorted!S153,IF($R141=1,P141,""))))</f>
        <v/>
      </c>
      <c r="Q140" s="47" t="str">
        <f t="shared" si="35"/>
        <v/>
      </c>
      <c r="R140" t="str">
        <f t="shared" si="36"/>
        <v/>
      </c>
      <c r="S140" s="18" t="str">
        <f t="shared" si="30"/>
        <v/>
      </c>
      <c r="T140" s="18" t="str">
        <f t="shared" si="31"/>
        <v/>
      </c>
      <c r="U140" s="18" t="str">
        <f t="shared" si="28"/>
        <v/>
      </c>
      <c r="V140" s="18" t="str">
        <f t="shared" si="32"/>
        <v/>
      </c>
      <c r="W140" s="18" t="str">
        <f t="shared" si="33"/>
        <v/>
      </c>
      <c r="X140" s="18" t="str">
        <f t="shared" si="34"/>
        <v/>
      </c>
      <c r="Y140" s="18"/>
    </row>
    <row r="141" spans="1:25" x14ac:dyDescent="0.35">
      <c r="A141" t="str">
        <f>IF(DataSorted!A154="","",DataSorted!A154)</f>
        <v/>
      </c>
      <c r="B141" s="42" t="str">
        <f>IF(DataSorted!B154="","",DataSorted!B154)</f>
        <v/>
      </c>
      <c r="C141" s="42" t="str">
        <f>IF(DataSorted!C154="","",DataSorted!C154)</f>
        <v/>
      </c>
      <c r="D141" s="43" t="str">
        <f>IF(DataSorted!D154="","",DataSorted!D154)</f>
        <v/>
      </c>
      <c r="E141" s="42" t="str">
        <f t="shared" si="29"/>
        <v/>
      </c>
      <c r="F141" s="44" t="str">
        <f t="shared" si="25"/>
        <v/>
      </c>
      <c r="G141" s="41" t="str">
        <f t="shared" si="26"/>
        <v/>
      </c>
      <c r="H141" t="str">
        <f>IF(DataSorted!$Q154="","",DataSorted!Q154)</f>
        <v/>
      </c>
      <c r="I141" t="str">
        <f>IF(DataSorted!$Q154="","",DataSorted!R154)</f>
        <v/>
      </c>
      <c r="J141" t="str">
        <f>IF(DataSorted!$Q154="","",DataSorted!S154)</f>
        <v/>
      </c>
      <c r="K141" t="str">
        <f>IF(DataSorted!$Q154="","",DataSorted!T154)</f>
        <v/>
      </c>
      <c r="L141" s="2" t="str">
        <f t="shared" si="27"/>
        <v/>
      </c>
      <c r="M141" s="51" t="str">
        <f>IF(DataSorted!$F154="REAC",DataSorted!F154,(IF(DataSorted!$P154="REAC",DataSorted!P154,IF($R142=1,"Creact",""))))</f>
        <v/>
      </c>
      <c r="N141" s="51" t="str">
        <f>IF(DataSorted!$F154="REAC",DataSorted!G154,(IF(DataSorted!$P154="REAC",DataSorted!Q154,IF($R142=1,N142,""))))</f>
        <v/>
      </c>
      <c r="O141" s="51" t="str">
        <f>IF(DataSorted!$F154="REAC",DataSorted!H154,(IF(DataSorted!$P154="REAC",DataSorted!R154,IF(AND($R142=1,N142="yes"),O142-1.01794,IF(AND($R142=1,N142="No"),O142-1.18497,"")))))</f>
        <v/>
      </c>
      <c r="P141" s="51" t="str">
        <f>IF(DataSorted!$F154="REAC",DataSorted!I154,(IF(DataSorted!$P154="REAC",DataSorted!S154,IF($R142=1,P142,""))))</f>
        <v/>
      </c>
      <c r="Q141" s="47" t="str">
        <f t="shared" si="35"/>
        <v/>
      </c>
      <c r="R141" t="str">
        <f t="shared" si="36"/>
        <v/>
      </c>
      <c r="S141" s="1" t="str">
        <f t="shared" si="30"/>
        <v/>
      </c>
      <c r="T141" s="1" t="str">
        <f t="shared" si="31"/>
        <v/>
      </c>
      <c r="U141" s="1" t="str">
        <f t="shared" si="28"/>
        <v/>
      </c>
      <c r="V141" s="1" t="str">
        <f t="shared" si="32"/>
        <v/>
      </c>
      <c r="W141" s="1" t="str">
        <f t="shared" si="33"/>
        <v/>
      </c>
      <c r="X141" s="1" t="str">
        <f t="shared" si="34"/>
        <v/>
      </c>
      <c r="Y141" s="1"/>
    </row>
    <row r="142" spans="1:25" x14ac:dyDescent="0.35">
      <c r="A142" s="10" t="str">
        <f>IF(DataSorted!A155="","",DataSorted!A155)</f>
        <v/>
      </c>
      <c r="B142" s="10" t="str">
        <f>IF(DataSorted!B155="","",DataSorted!B155)</f>
        <v/>
      </c>
      <c r="C142" s="10" t="str">
        <f>IF(DataSorted!C155="","",DataSorted!C155)</f>
        <v/>
      </c>
      <c r="D142" s="10" t="str">
        <f>IF(DataSorted!D155="","",DataSorted!D155)</f>
        <v/>
      </c>
      <c r="E142" s="10" t="str">
        <f t="shared" si="29"/>
        <v/>
      </c>
      <c r="F142" s="15" t="str">
        <f t="shared" si="25"/>
        <v/>
      </c>
      <c r="G142" s="41" t="str">
        <f t="shared" si="26"/>
        <v/>
      </c>
      <c r="H142" s="10" t="str">
        <f>IF(DataSorted!$Q155="","",DataSorted!Q155)</f>
        <v/>
      </c>
      <c r="I142" s="10" t="str">
        <f>IF(DataSorted!$Q155="","",DataSorted!R155)</f>
        <v/>
      </c>
      <c r="J142" s="10" t="str">
        <f>IF(DataSorted!$Q155="","",DataSorted!S155)</f>
        <v/>
      </c>
      <c r="K142" s="10" t="str">
        <f>IF(DataSorted!$Q155="","",DataSorted!T155)</f>
        <v/>
      </c>
      <c r="L142" s="10" t="str">
        <f t="shared" si="27"/>
        <v/>
      </c>
      <c r="M142" s="52" t="str">
        <f>IF(DataSorted!$F155="REAC",DataSorted!F155,(IF(DataSorted!$P155="REAC",DataSorted!P155,IF($R143=1,"Creact",""))))</f>
        <v/>
      </c>
      <c r="N142" s="52" t="str">
        <f>IF(DataSorted!$F155="REAC",DataSorted!G155,(IF(DataSorted!$P155="REAC",DataSorted!Q155,IF($R143=1,N143,""))))</f>
        <v/>
      </c>
      <c r="O142" s="52" t="str">
        <f>IF(DataSorted!$F155="REAC",DataSorted!H155,(IF(DataSorted!$P155="REAC",DataSorted!R155,IF(AND($R143=1,N143="yes"),O143-1.01794,IF(AND($R143=1,N143="No"),O143-1.18497,"")))))</f>
        <v/>
      </c>
      <c r="P142" s="52" t="str">
        <f>IF(DataSorted!$F155="REAC",DataSorted!I155,(IF(DataSorted!$P155="REAC",DataSorted!S155,IF($R143=1,P143,""))))</f>
        <v/>
      </c>
      <c r="Q142" s="47" t="str">
        <f t="shared" si="35"/>
        <v/>
      </c>
      <c r="R142" t="str">
        <f t="shared" si="36"/>
        <v/>
      </c>
      <c r="S142" s="18" t="str">
        <f t="shared" si="30"/>
        <v/>
      </c>
      <c r="T142" s="18" t="str">
        <f t="shared" si="31"/>
        <v/>
      </c>
      <c r="U142" s="18" t="str">
        <f t="shared" si="28"/>
        <v/>
      </c>
      <c r="V142" s="18" t="str">
        <f t="shared" si="32"/>
        <v/>
      </c>
      <c r="W142" s="18" t="str">
        <f t="shared" si="33"/>
        <v/>
      </c>
      <c r="X142" s="18" t="str">
        <f t="shared" si="34"/>
        <v/>
      </c>
      <c r="Y142" s="18"/>
    </row>
    <row r="143" spans="1:25" x14ac:dyDescent="0.35">
      <c r="A143" t="str">
        <f>IF(DataSorted!A156="","",DataSorted!A156)</f>
        <v/>
      </c>
      <c r="B143" s="42" t="str">
        <f>IF(DataSorted!B156="","",DataSorted!B156)</f>
        <v/>
      </c>
      <c r="C143" s="42" t="str">
        <f>IF(DataSorted!C156="","",DataSorted!C156)</f>
        <v/>
      </c>
      <c r="D143" s="43" t="str">
        <f>IF(DataSorted!D156="","",DataSorted!D156)</f>
        <v/>
      </c>
      <c r="E143" s="42" t="str">
        <f t="shared" si="29"/>
        <v/>
      </c>
      <c r="F143" s="44" t="str">
        <f t="shared" si="25"/>
        <v/>
      </c>
      <c r="G143" s="41" t="str">
        <f t="shared" si="26"/>
        <v/>
      </c>
      <c r="H143" t="str">
        <f>IF(DataSorted!$Q156="","",DataSorted!Q156)</f>
        <v/>
      </c>
      <c r="I143" t="str">
        <f>IF(DataSorted!$Q156="","",DataSorted!R156)</f>
        <v/>
      </c>
      <c r="J143" t="str">
        <f>IF(DataSorted!$Q156="","",DataSorted!S156)</f>
        <v/>
      </c>
      <c r="K143" t="str">
        <f>IF(DataSorted!$Q156="","",DataSorted!T156)</f>
        <v/>
      </c>
      <c r="L143" s="2" t="str">
        <f t="shared" si="27"/>
        <v/>
      </c>
      <c r="M143" s="51" t="str">
        <f>IF(DataSorted!$F156="REAC",DataSorted!F156,(IF(DataSorted!$P156="REAC",DataSorted!P156,IF($R144=1,"Creact",""))))</f>
        <v/>
      </c>
      <c r="N143" s="51" t="str">
        <f>IF(DataSorted!$F156="REAC",DataSorted!G156,(IF(DataSorted!$P156="REAC",DataSorted!Q156,IF($R144=1,N144,""))))</f>
        <v/>
      </c>
      <c r="O143" s="51" t="str">
        <f>IF(DataSorted!$F156="REAC",DataSorted!H156,(IF(DataSorted!$P156="REAC",DataSorted!R156,IF(AND($R144=1,N144="yes"),O144-1.01794,IF(AND($R144=1,N144="No"),O144-1.18497,"")))))</f>
        <v/>
      </c>
      <c r="P143" s="51" t="str">
        <f>IF(DataSorted!$F156="REAC",DataSorted!I156,(IF(DataSorted!$P156="REAC",DataSorted!S156,IF($R144=1,P144,""))))</f>
        <v/>
      </c>
      <c r="Q143" s="47" t="str">
        <f t="shared" si="35"/>
        <v/>
      </c>
      <c r="R143" t="str">
        <f t="shared" si="36"/>
        <v/>
      </c>
      <c r="S143" s="1" t="str">
        <f t="shared" si="30"/>
        <v/>
      </c>
      <c r="T143" s="1" t="str">
        <f t="shared" si="31"/>
        <v/>
      </c>
      <c r="U143" s="1" t="str">
        <f t="shared" si="28"/>
        <v/>
      </c>
      <c r="V143" s="1" t="str">
        <f t="shared" si="32"/>
        <v/>
      </c>
      <c r="W143" s="1" t="str">
        <f t="shared" si="33"/>
        <v/>
      </c>
      <c r="X143" s="1" t="str">
        <f t="shared" si="34"/>
        <v/>
      </c>
      <c r="Y143" s="1"/>
    </row>
    <row r="144" spans="1:25" x14ac:dyDescent="0.35">
      <c r="A144" s="10" t="str">
        <f>IF(DataSorted!A157="","",DataSorted!A157)</f>
        <v/>
      </c>
      <c r="B144" s="10" t="str">
        <f>IF(DataSorted!B157="","",DataSorted!B157)</f>
        <v/>
      </c>
      <c r="C144" s="10" t="str">
        <f>IF(DataSorted!C157="","",DataSorted!C157)</f>
        <v/>
      </c>
      <c r="D144" s="10" t="str">
        <f>IF(DataSorted!D157="","",DataSorted!D157)</f>
        <v/>
      </c>
      <c r="E144" s="10" t="str">
        <f t="shared" si="29"/>
        <v/>
      </c>
      <c r="F144" s="15" t="str">
        <f t="shared" si="25"/>
        <v/>
      </c>
      <c r="G144" s="41" t="str">
        <f t="shared" si="26"/>
        <v/>
      </c>
      <c r="H144" s="10" t="str">
        <f>IF(DataSorted!$Q157="","",DataSorted!Q157)</f>
        <v/>
      </c>
      <c r="I144" s="10" t="str">
        <f>IF(DataSorted!$Q157="","",DataSorted!R157)</f>
        <v/>
      </c>
      <c r="J144" s="10" t="str">
        <f>IF(DataSorted!$Q157="","",DataSorted!S157)</f>
        <v/>
      </c>
      <c r="K144" s="10" t="str">
        <f>IF(DataSorted!$Q157="","",DataSorted!T157)</f>
        <v/>
      </c>
      <c r="L144" s="10" t="str">
        <f t="shared" si="27"/>
        <v/>
      </c>
      <c r="M144" s="52" t="str">
        <f>IF(DataSorted!$F157="REAC",DataSorted!F157,(IF(DataSorted!$P157="REAC",DataSorted!P157,IF($R145=1,"Creact",""))))</f>
        <v/>
      </c>
      <c r="N144" s="52" t="str">
        <f>IF(DataSorted!$F157="REAC",DataSorted!G157,(IF(DataSorted!$P157="REAC",DataSorted!Q157,IF($R145=1,N145,""))))</f>
        <v/>
      </c>
      <c r="O144" s="52" t="str">
        <f>IF(DataSorted!$F157="REAC",DataSorted!H157,(IF(DataSorted!$P157="REAC",DataSorted!R157,IF(AND($R145=1,N145="yes"),O145-1.01794,IF(AND($R145=1,N145="No"),O145-1.18497,"")))))</f>
        <v/>
      </c>
      <c r="P144" s="52" t="str">
        <f>IF(DataSorted!$F157="REAC",DataSorted!I157,(IF(DataSorted!$P157="REAC",DataSorted!S157,IF($R145=1,P145,""))))</f>
        <v/>
      </c>
      <c r="Q144" s="47" t="str">
        <f t="shared" si="35"/>
        <v/>
      </c>
      <c r="R144" t="str">
        <f t="shared" si="36"/>
        <v/>
      </c>
      <c r="S144" s="18" t="str">
        <f t="shared" si="30"/>
        <v/>
      </c>
      <c r="T144" s="18" t="str">
        <f t="shared" si="31"/>
        <v/>
      </c>
      <c r="U144" s="18" t="str">
        <f t="shared" si="28"/>
        <v/>
      </c>
      <c r="V144" s="18" t="str">
        <f t="shared" si="32"/>
        <v/>
      </c>
      <c r="W144" s="18" t="str">
        <f t="shared" si="33"/>
        <v/>
      </c>
      <c r="X144" s="18" t="str">
        <f t="shared" si="34"/>
        <v/>
      </c>
      <c r="Y144" s="18"/>
    </row>
    <row r="145" spans="1:25" x14ac:dyDescent="0.35">
      <c r="A145" t="str">
        <f>IF(DataSorted!A158="","",DataSorted!A158)</f>
        <v/>
      </c>
      <c r="B145" s="42" t="str">
        <f>IF(DataSorted!B158="","",DataSorted!B158)</f>
        <v/>
      </c>
      <c r="C145" s="42" t="str">
        <f>IF(DataSorted!C158="","",DataSorted!C158)</f>
        <v/>
      </c>
      <c r="D145" s="43" t="str">
        <f>IF(DataSorted!D158="","",DataSorted!D158)</f>
        <v/>
      </c>
      <c r="E145" s="42" t="str">
        <f t="shared" si="29"/>
        <v/>
      </c>
      <c r="F145" s="44" t="str">
        <f t="shared" si="25"/>
        <v/>
      </c>
      <c r="G145" s="41" t="str">
        <f t="shared" si="26"/>
        <v/>
      </c>
      <c r="H145" t="str">
        <f>IF(DataSorted!$Q158="","",DataSorted!Q158)</f>
        <v/>
      </c>
      <c r="I145" t="str">
        <f>IF(DataSorted!$Q158="","",DataSorted!R158)</f>
        <v/>
      </c>
      <c r="J145" t="str">
        <f>IF(DataSorted!$Q158="","",DataSorted!S158)</f>
        <v/>
      </c>
      <c r="K145" t="str">
        <f>IF(DataSorted!$Q158="","",DataSorted!T158)</f>
        <v/>
      </c>
      <c r="L145" s="2" t="str">
        <f t="shared" si="27"/>
        <v/>
      </c>
      <c r="M145" s="51" t="str">
        <f>IF(DataSorted!$F158="REAC",DataSorted!F158,(IF(DataSorted!$P158="REAC",DataSorted!P158,IF($R146=1,"Creact",""))))</f>
        <v/>
      </c>
      <c r="N145" s="51" t="str">
        <f>IF(DataSorted!$F158="REAC",DataSorted!G158,(IF(DataSorted!$P158="REAC",DataSorted!Q158,IF($R146=1,N146,""))))</f>
        <v/>
      </c>
      <c r="O145" s="51" t="str">
        <f>IF(DataSorted!$F158="REAC",DataSorted!H158,(IF(DataSorted!$P158="REAC",DataSorted!R158,IF(AND($R146=1,N146="yes"),O146-1.01794,IF(AND($R146=1,N146="No"),O146-1.18497,"")))))</f>
        <v/>
      </c>
      <c r="P145" s="51" t="str">
        <f>IF(DataSorted!$F158="REAC",DataSorted!I158,(IF(DataSorted!$P158="REAC",DataSorted!S158,IF($R146=1,P146,""))))</f>
        <v/>
      </c>
      <c r="Q145" s="47" t="str">
        <f t="shared" si="35"/>
        <v/>
      </c>
      <c r="R145" t="str">
        <f t="shared" si="36"/>
        <v/>
      </c>
      <c r="S145" s="1" t="str">
        <f t="shared" si="30"/>
        <v/>
      </c>
      <c r="T145" s="1" t="str">
        <f t="shared" si="31"/>
        <v/>
      </c>
      <c r="U145" s="1" t="str">
        <f t="shared" si="28"/>
        <v/>
      </c>
      <c r="V145" s="1" t="str">
        <f t="shared" si="32"/>
        <v/>
      </c>
      <c r="W145" s="1" t="str">
        <f t="shared" si="33"/>
        <v/>
      </c>
      <c r="X145" s="1" t="str">
        <f t="shared" si="34"/>
        <v/>
      </c>
      <c r="Y145" s="1"/>
    </row>
    <row r="146" spans="1:25" x14ac:dyDescent="0.35">
      <c r="A146" s="10" t="str">
        <f>IF(DataSorted!A159="","",DataSorted!A159)</f>
        <v/>
      </c>
      <c r="B146" s="10" t="str">
        <f>IF(DataSorted!B159="","",DataSorted!B159)</f>
        <v/>
      </c>
      <c r="C146" s="10" t="str">
        <f>IF(DataSorted!C159="","",DataSorted!C159)</f>
        <v/>
      </c>
      <c r="D146" s="10" t="str">
        <f>IF(DataSorted!D159="","",DataSorted!D159)</f>
        <v/>
      </c>
      <c r="E146" s="10" t="str">
        <f t="shared" si="29"/>
        <v/>
      </c>
      <c r="F146" s="15" t="str">
        <f t="shared" si="25"/>
        <v/>
      </c>
      <c r="G146" s="41" t="str">
        <f t="shared" si="26"/>
        <v/>
      </c>
      <c r="H146" s="10" t="str">
        <f>IF(DataSorted!$Q159="","",DataSorted!Q159)</f>
        <v/>
      </c>
      <c r="I146" s="10" t="str">
        <f>IF(DataSorted!$Q159="","",DataSorted!R159)</f>
        <v/>
      </c>
      <c r="J146" s="10" t="str">
        <f>IF(DataSorted!$Q159="","",DataSorted!S159)</f>
        <v/>
      </c>
      <c r="K146" s="10" t="str">
        <f>IF(DataSorted!$Q159="","",DataSorted!T159)</f>
        <v/>
      </c>
      <c r="L146" s="10" t="str">
        <f t="shared" si="27"/>
        <v/>
      </c>
      <c r="M146" s="52" t="str">
        <f>IF(DataSorted!$F159="REAC",DataSorted!F159,(IF(DataSorted!$P159="REAC",DataSorted!P159,IF($R147=1,"Creact",""))))</f>
        <v/>
      </c>
      <c r="N146" s="52" t="str">
        <f>IF(DataSorted!$F159="REAC",DataSorted!G159,(IF(DataSorted!$P159="REAC",DataSorted!Q159,IF($R147=1,N147,""))))</f>
        <v/>
      </c>
      <c r="O146" s="52" t="str">
        <f>IF(DataSorted!$F159="REAC",DataSorted!H159,(IF(DataSorted!$P159="REAC",DataSorted!R159,IF(AND($R147=1,N147="yes"),O147-1.01794,IF(AND($R147=1,N147="No"),O147-1.18497,"")))))</f>
        <v/>
      </c>
      <c r="P146" s="52" t="str">
        <f>IF(DataSorted!$F159="REAC",DataSorted!I159,(IF(DataSorted!$P159="REAC",DataSorted!S159,IF($R147=1,P147,""))))</f>
        <v/>
      </c>
      <c r="Q146" s="47" t="str">
        <f t="shared" si="35"/>
        <v/>
      </c>
      <c r="R146" t="str">
        <f t="shared" si="36"/>
        <v/>
      </c>
      <c r="S146" s="18" t="str">
        <f t="shared" si="30"/>
        <v/>
      </c>
      <c r="T146" s="18" t="str">
        <f t="shared" si="31"/>
        <v/>
      </c>
      <c r="U146" s="18" t="str">
        <f t="shared" si="28"/>
        <v/>
      </c>
      <c r="V146" s="18" t="str">
        <f t="shared" si="32"/>
        <v/>
      </c>
      <c r="W146" s="18" t="str">
        <f t="shared" si="33"/>
        <v/>
      </c>
      <c r="X146" s="18" t="str">
        <f t="shared" si="34"/>
        <v/>
      </c>
      <c r="Y146" s="18"/>
    </row>
    <row r="147" spans="1:25" x14ac:dyDescent="0.35">
      <c r="A147" t="str">
        <f>IF(DataSorted!A160="","",DataSorted!A160)</f>
        <v/>
      </c>
      <c r="B147" s="42" t="str">
        <f>IF(DataSorted!B160="","",DataSorted!B160)</f>
        <v/>
      </c>
      <c r="C147" s="42" t="str">
        <f>IF(DataSorted!C160="","",DataSorted!C160)</f>
        <v/>
      </c>
      <c r="D147" s="43" t="str">
        <f>IF(DataSorted!D160="","",DataSorted!D160)</f>
        <v/>
      </c>
      <c r="E147" s="42" t="str">
        <f t="shared" si="29"/>
        <v/>
      </c>
      <c r="F147" s="44" t="str">
        <f t="shared" si="25"/>
        <v/>
      </c>
      <c r="G147" s="41" t="str">
        <f t="shared" si="26"/>
        <v/>
      </c>
      <c r="H147" t="str">
        <f>IF(DataSorted!$Q160="","",DataSorted!Q160)</f>
        <v/>
      </c>
      <c r="I147" t="str">
        <f>IF(DataSorted!$Q160="","",DataSorted!R160)</f>
        <v/>
      </c>
      <c r="J147" t="str">
        <f>IF(DataSorted!$Q160="","",DataSorted!S160)</f>
        <v/>
      </c>
      <c r="K147" t="str">
        <f>IF(DataSorted!$Q160="","",DataSorted!T160)</f>
        <v/>
      </c>
      <c r="L147" s="2" t="str">
        <f t="shared" si="27"/>
        <v/>
      </c>
      <c r="M147" s="51" t="str">
        <f>IF(DataSorted!$F160="REAC",DataSorted!F160,(IF(DataSorted!$P160="REAC",DataSorted!P160,IF($R148=1,"Creact",""))))</f>
        <v/>
      </c>
      <c r="N147" s="51" t="str">
        <f>IF(DataSorted!$F160="REAC",DataSorted!G160,(IF(DataSorted!$P160="REAC",DataSorted!Q160,IF($R148=1,N148,""))))</f>
        <v/>
      </c>
      <c r="O147" s="51" t="str">
        <f>IF(DataSorted!$F160="REAC",DataSorted!H160,(IF(DataSorted!$P160="REAC",DataSorted!R160,IF(AND($R148=1,N148="yes"),O148-1.01794,IF(AND($R148=1,N148="No"),O148-1.18497,"")))))</f>
        <v/>
      </c>
      <c r="P147" s="51" t="str">
        <f>IF(DataSorted!$F160="REAC",DataSorted!I160,(IF(DataSorted!$P160="REAC",DataSorted!S160,IF($R148=1,P148,""))))</f>
        <v/>
      </c>
      <c r="Q147" s="47" t="str">
        <f t="shared" si="35"/>
        <v/>
      </c>
      <c r="R147" t="str">
        <f t="shared" si="36"/>
        <v/>
      </c>
      <c r="S147" s="1" t="str">
        <f t="shared" si="30"/>
        <v/>
      </c>
      <c r="T147" s="1" t="str">
        <f t="shared" si="31"/>
        <v/>
      </c>
      <c r="U147" s="1" t="str">
        <f t="shared" si="28"/>
        <v/>
      </c>
      <c r="V147" s="1" t="str">
        <f t="shared" si="32"/>
        <v/>
      </c>
      <c r="W147" s="1" t="str">
        <f t="shared" si="33"/>
        <v/>
      </c>
      <c r="X147" s="1" t="str">
        <f t="shared" si="34"/>
        <v/>
      </c>
      <c r="Y147" s="1"/>
    </row>
    <row r="148" spans="1:25" x14ac:dyDescent="0.35">
      <c r="A148" s="10" t="str">
        <f>IF(DataSorted!A161="","",DataSorted!A161)</f>
        <v/>
      </c>
      <c r="B148" s="10" t="str">
        <f>IF(DataSorted!B161="","",DataSorted!B161)</f>
        <v/>
      </c>
      <c r="C148" s="10" t="str">
        <f>IF(DataSorted!C161="","",DataSorted!C161)</f>
        <v/>
      </c>
      <c r="D148" s="10" t="str">
        <f>IF(DataSorted!D161="","",DataSorted!D161)</f>
        <v/>
      </c>
      <c r="E148" s="10" t="str">
        <f t="shared" si="29"/>
        <v/>
      </c>
      <c r="F148" s="15" t="str">
        <f t="shared" si="25"/>
        <v/>
      </c>
      <c r="G148" s="41" t="str">
        <f t="shared" si="26"/>
        <v/>
      </c>
      <c r="H148" s="10" t="str">
        <f>IF(DataSorted!$Q161="","",DataSorted!Q161)</f>
        <v/>
      </c>
      <c r="I148" s="10" t="str">
        <f>IF(DataSorted!$Q161="","",DataSorted!R161)</f>
        <v/>
      </c>
      <c r="J148" s="10" t="str">
        <f>IF(DataSorted!$Q161="","",DataSorted!S161)</f>
        <v/>
      </c>
      <c r="K148" s="10" t="str">
        <f>IF(DataSorted!$Q161="","",DataSorted!T161)</f>
        <v/>
      </c>
      <c r="L148" s="10" t="str">
        <f t="shared" si="27"/>
        <v/>
      </c>
      <c r="M148" s="52" t="str">
        <f>IF(DataSorted!$F161="REAC",DataSorted!F161,(IF(DataSorted!$P161="REAC",DataSorted!P161,IF($R149=1,"Creact",""))))</f>
        <v/>
      </c>
      <c r="N148" s="52" t="str">
        <f>IF(DataSorted!$F161="REAC",DataSorted!G161,(IF(DataSorted!$P161="REAC",DataSorted!Q161,IF($R149=1,N149,""))))</f>
        <v/>
      </c>
      <c r="O148" s="52" t="str">
        <f>IF(DataSorted!$F161="REAC",DataSorted!H161,(IF(DataSorted!$P161="REAC",DataSorted!R161,IF(AND($R149=1,N149="yes"),O149-1.01794,IF(AND($R149=1,N149="No"),O149-1.18497,"")))))</f>
        <v/>
      </c>
      <c r="P148" s="52" t="str">
        <f>IF(DataSorted!$F161="REAC",DataSorted!I161,(IF(DataSorted!$P161="REAC",DataSorted!S161,IF($R149=1,P149,""))))</f>
        <v/>
      </c>
      <c r="Q148" s="47" t="str">
        <f t="shared" si="35"/>
        <v/>
      </c>
      <c r="R148" t="str">
        <f t="shared" si="36"/>
        <v/>
      </c>
      <c r="S148" s="18" t="str">
        <f t="shared" si="30"/>
        <v/>
      </c>
      <c r="T148" s="18" t="str">
        <f t="shared" si="31"/>
        <v/>
      </c>
      <c r="U148" s="18" t="str">
        <f t="shared" si="28"/>
        <v/>
      </c>
      <c r="V148" s="18" t="str">
        <f t="shared" si="32"/>
        <v/>
      </c>
      <c r="W148" s="18" t="str">
        <f t="shared" si="33"/>
        <v/>
      </c>
      <c r="X148" s="18" t="str">
        <f t="shared" si="34"/>
        <v/>
      </c>
      <c r="Y148" s="18"/>
    </row>
    <row r="149" spans="1:25" x14ac:dyDescent="0.35">
      <c r="A149" t="str">
        <f>IF(DataSorted!A162="","",DataSorted!A162)</f>
        <v/>
      </c>
      <c r="B149" s="42" t="str">
        <f>IF(DataSorted!B162="","",DataSorted!B162)</f>
        <v/>
      </c>
      <c r="C149" s="42" t="str">
        <f>IF(DataSorted!C162="","",DataSorted!C162)</f>
        <v/>
      </c>
      <c r="D149" s="43" t="str">
        <f>IF(DataSorted!D162="","",DataSorted!D162)</f>
        <v/>
      </c>
      <c r="E149" s="42" t="str">
        <f t="shared" si="29"/>
        <v/>
      </c>
      <c r="F149" s="44" t="str">
        <f t="shared" si="25"/>
        <v/>
      </c>
      <c r="G149" s="41" t="str">
        <f t="shared" si="26"/>
        <v/>
      </c>
      <c r="H149" t="str">
        <f>IF(DataSorted!$Q162="","",DataSorted!Q162)</f>
        <v/>
      </c>
      <c r="I149" t="str">
        <f>IF(DataSorted!$Q162="","",DataSorted!R162)</f>
        <v/>
      </c>
      <c r="J149" t="str">
        <f>IF(DataSorted!$Q162="","",DataSorted!S162)</f>
        <v/>
      </c>
      <c r="K149" t="str">
        <f>IF(DataSorted!$Q162="","",DataSorted!T162)</f>
        <v/>
      </c>
      <c r="L149" s="2" t="str">
        <f t="shared" si="27"/>
        <v/>
      </c>
      <c r="M149" s="51" t="str">
        <f>IF(DataSorted!$F162="REAC",DataSorted!F162,(IF(DataSorted!$P162="REAC",DataSorted!P162,IF($R150=1,"Creact",""))))</f>
        <v/>
      </c>
      <c r="N149" s="51" t="str">
        <f>IF(DataSorted!$F162="REAC",DataSorted!G162,(IF(DataSorted!$P162="REAC",DataSorted!Q162,IF($R150=1,N150,""))))</f>
        <v/>
      </c>
      <c r="O149" s="51" t="str">
        <f>IF(DataSorted!$F162="REAC",DataSorted!H162,(IF(DataSorted!$P162="REAC",DataSorted!R162,IF(AND($R150=1,N150="yes"),O150-1.01794,IF(AND($R150=1,N150="No"),O150-1.18497,"")))))</f>
        <v/>
      </c>
      <c r="P149" s="51" t="str">
        <f>IF(DataSorted!$F162="REAC",DataSorted!I162,(IF(DataSorted!$P162="REAC",DataSorted!S162,IF($R150=1,P150,""))))</f>
        <v/>
      </c>
      <c r="Q149" s="47" t="str">
        <f t="shared" si="35"/>
        <v/>
      </c>
      <c r="R149" t="str">
        <f t="shared" si="36"/>
        <v/>
      </c>
      <c r="S149" s="1" t="str">
        <f t="shared" si="30"/>
        <v/>
      </c>
      <c r="T149" s="1" t="str">
        <f t="shared" si="31"/>
        <v/>
      </c>
      <c r="U149" s="1" t="str">
        <f t="shared" si="28"/>
        <v/>
      </c>
      <c r="V149" s="1" t="str">
        <f t="shared" si="32"/>
        <v/>
      </c>
      <c r="W149" s="1" t="str">
        <f t="shared" si="33"/>
        <v/>
      </c>
      <c r="X149" s="1" t="str">
        <f t="shared" si="34"/>
        <v/>
      </c>
      <c r="Y149" s="1"/>
    </row>
    <row r="150" spans="1:25" x14ac:dyDescent="0.35">
      <c r="A150" s="10" t="str">
        <f>IF(DataSorted!A163="","",DataSorted!A163)</f>
        <v/>
      </c>
      <c r="B150" s="10" t="str">
        <f>IF(DataSorted!B163="","",DataSorted!B163)</f>
        <v/>
      </c>
      <c r="C150" s="10" t="str">
        <f>IF(DataSorted!C163="","",DataSorted!C163)</f>
        <v/>
      </c>
      <c r="D150" s="10" t="str">
        <f>IF(DataSorted!D163="","",DataSorted!D163)</f>
        <v/>
      </c>
      <c r="E150" s="10" t="str">
        <f t="shared" si="29"/>
        <v/>
      </c>
      <c r="F150" s="15" t="str">
        <f t="shared" si="25"/>
        <v/>
      </c>
      <c r="G150" s="41" t="str">
        <f t="shared" si="26"/>
        <v/>
      </c>
      <c r="H150" s="10" t="str">
        <f>IF(DataSorted!$Q163="","",DataSorted!Q163)</f>
        <v/>
      </c>
      <c r="I150" s="10" t="str">
        <f>IF(DataSorted!$Q163="","",DataSorted!R163)</f>
        <v/>
      </c>
      <c r="J150" s="10" t="str">
        <f>IF(DataSorted!$Q163="","",DataSorted!S163)</f>
        <v/>
      </c>
      <c r="K150" s="10" t="str">
        <f>IF(DataSorted!$Q163="","",DataSorted!T163)</f>
        <v/>
      </c>
      <c r="L150" s="10" t="str">
        <f t="shared" si="27"/>
        <v/>
      </c>
      <c r="M150" s="52" t="str">
        <f>IF(DataSorted!$F163="REAC",DataSorted!F163,(IF(DataSorted!$P163="REAC",DataSorted!P163,IF($R151=1,"Creact",""))))</f>
        <v/>
      </c>
      <c r="N150" s="52" t="str">
        <f>IF(DataSorted!$F163="REAC",DataSorted!G163,(IF(DataSorted!$P163="REAC",DataSorted!Q163,IF($R151=1,N151,""))))</f>
        <v/>
      </c>
      <c r="O150" s="52" t="str">
        <f>IF(DataSorted!$F163="REAC",DataSorted!H163,(IF(DataSorted!$P163="REAC",DataSorted!R163,IF(AND($R151=1,N151="yes"),O151-1.01794,IF(AND($R151=1,N151="No"),O151-1.18497,"")))))</f>
        <v/>
      </c>
      <c r="P150" s="52" t="str">
        <f>IF(DataSorted!$F163="REAC",DataSorted!I163,(IF(DataSorted!$P163="REAC",DataSorted!S163,IF($R151=1,P151,""))))</f>
        <v/>
      </c>
      <c r="Q150" s="47" t="str">
        <f t="shared" si="35"/>
        <v/>
      </c>
      <c r="R150" t="str">
        <f t="shared" si="36"/>
        <v/>
      </c>
      <c r="S150" s="18" t="str">
        <f t="shared" si="30"/>
        <v/>
      </c>
      <c r="T150" s="18" t="str">
        <f t="shared" si="31"/>
        <v/>
      </c>
      <c r="U150" s="18" t="str">
        <f t="shared" si="28"/>
        <v/>
      </c>
      <c r="V150" s="18" t="str">
        <f t="shared" si="32"/>
        <v/>
      </c>
      <c r="W150" s="18" t="str">
        <f t="shared" si="33"/>
        <v/>
      </c>
      <c r="X150" s="18" t="str">
        <f t="shared" si="34"/>
        <v/>
      </c>
      <c r="Y150" s="18"/>
    </row>
    <row r="151" spans="1:25" x14ac:dyDescent="0.35">
      <c r="A151" t="str">
        <f>IF(DataSorted!A164="","",DataSorted!A164)</f>
        <v/>
      </c>
      <c r="B151" s="42" t="str">
        <f>IF(DataSorted!B164="","",DataSorted!B164)</f>
        <v/>
      </c>
      <c r="C151" s="42" t="str">
        <f>IF(DataSorted!C164="","",DataSorted!C164)</f>
        <v/>
      </c>
      <c r="D151" s="43" t="str">
        <f>IF(DataSorted!D164="","",DataSorted!D164)</f>
        <v/>
      </c>
      <c r="E151" s="42" t="str">
        <f t="shared" si="29"/>
        <v/>
      </c>
      <c r="F151" s="44" t="str">
        <f t="shared" si="25"/>
        <v/>
      </c>
      <c r="G151" s="41" t="str">
        <f t="shared" si="26"/>
        <v/>
      </c>
      <c r="H151" t="str">
        <f>IF(DataSorted!$Q164="","",DataSorted!Q164)</f>
        <v/>
      </c>
      <c r="I151" t="str">
        <f>IF(DataSorted!$Q164="","",DataSorted!R164)</f>
        <v/>
      </c>
      <c r="J151" t="str">
        <f>IF(DataSorted!$Q164="","",DataSorted!S164)</f>
        <v/>
      </c>
      <c r="K151" t="str">
        <f>IF(DataSorted!$Q164="","",DataSorted!T164)</f>
        <v/>
      </c>
      <c r="L151" s="2" t="str">
        <f t="shared" si="27"/>
        <v/>
      </c>
      <c r="M151" s="51" t="str">
        <f>IF(DataSorted!$F164="REAC",DataSorted!F164,(IF(DataSorted!$P164="REAC",DataSorted!P164,IF($R152=1,"Creact",""))))</f>
        <v/>
      </c>
      <c r="N151" s="51" t="str">
        <f>IF(DataSorted!$F164="REAC",DataSorted!G164,(IF(DataSorted!$P164="REAC",DataSorted!Q164,IF($R152=1,N152,""))))</f>
        <v/>
      </c>
      <c r="O151" s="51" t="str">
        <f>IF(DataSorted!$F164="REAC",DataSorted!H164,(IF(DataSorted!$P164="REAC",DataSorted!R164,IF(AND($R152=1,N152="yes"),O152-1.01794,IF(AND($R152=1,N152="No"),O152-1.18497,"")))))</f>
        <v/>
      </c>
      <c r="P151" s="51" t="str">
        <f>IF(DataSorted!$F164="REAC",DataSorted!I164,(IF(DataSorted!$P164="REAC",DataSorted!S164,IF($R152=1,P152,""))))</f>
        <v/>
      </c>
      <c r="Q151" s="47" t="str">
        <f t="shared" si="35"/>
        <v/>
      </c>
      <c r="R151" t="str">
        <f t="shared" si="36"/>
        <v/>
      </c>
      <c r="S151" s="1" t="str">
        <f t="shared" si="30"/>
        <v/>
      </c>
      <c r="T151" s="1" t="str">
        <f t="shared" si="31"/>
        <v/>
      </c>
      <c r="U151" s="1" t="str">
        <f t="shared" si="28"/>
        <v/>
      </c>
      <c r="V151" s="1" t="str">
        <f t="shared" si="32"/>
        <v/>
      </c>
      <c r="W151" s="1" t="str">
        <f t="shared" si="33"/>
        <v/>
      </c>
      <c r="X151" s="1" t="str">
        <f t="shared" si="34"/>
        <v/>
      </c>
      <c r="Y151" s="1"/>
    </row>
    <row r="152" spans="1:25" x14ac:dyDescent="0.35">
      <c r="A152" s="10" t="str">
        <f>IF(DataSorted!A165="","",DataSorted!A165)</f>
        <v/>
      </c>
      <c r="B152" s="10" t="str">
        <f>IF(DataSorted!B165="","",DataSorted!B165)</f>
        <v/>
      </c>
      <c r="C152" s="10" t="str">
        <f>IF(DataSorted!C165="","",DataSorted!C165)</f>
        <v/>
      </c>
      <c r="D152" s="10" t="str">
        <f>IF(DataSorted!D165="","",DataSorted!D165)</f>
        <v/>
      </c>
      <c r="E152" s="10" t="str">
        <f t="shared" si="29"/>
        <v/>
      </c>
      <c r="F152" s="15" t="str">
        <f t="shared" si="25"/>
        <v/>
      </c>
      <c r="G152" s="41" t="str">
        <f t="shared" si="26"/>
        <v/>
      </c>
      <c r="H152" s="10" t="str">
        <f>IF(DataSorted!$Q165="","",DataSorted!Q165)</f>
        <v/>
      </c>
      <c r="I152" s="10" t="str">
        <f>IF(DataSorted!$Q165="","",DataSorted!R165)</f>
        <v/>
      </c>
      <c r="J152" s="10" t="str">
        <f>IF(DataSorted!$Q165="","",DataSorted!S165)</f>
        <v/>
      </c>
      <c r="K152" s="10" t="str">
        <f>IF(DataSorted!$Q165="","",DataSorted!T165)</f>
        <v/>
      </c>
      <c r="L152" s="10" t="str">
        <f t="shared" si="27"/>
        <v/>
      </c>
      <c r="M152" s="52" t="str">
        <f>IF(DataSorted!$F165="REAC",DataSorted!F165,(IF(DataSorted!$P165="REAC",DataSorted!P165,IF($R153=1,"Creact",""))))</f>
        <v/>
      </c>
      <c r="N152" s="52" t="str">
        <f>IF(DataSorted!$F165="REAC",DataSorted!G165,(IF(DataSorted!$P165="REAC",DataSorted!Q165,IF($R153=1,N153,""))))</f>
        <v/>
      </c>
      <c r="O152" s="52" t="str">
        <f>IF(DataSorted!$F165="REAC",DataSorted!H165,(IF(DataSorted!$P165="REAC",DataSorted!R165,IF(AND($R153=1,N153="yes"),O153-1.01794,IF(AND($R153=1,N153="No"),O153-1.18497,"")))))</f>
        <v/>
      </c>
      <c r="P152" s="52" t="str">
        <f>IF(DataSorted!$F165="REAC",DataSorted!I165,(IF(DataSorted!$P165="REAC",DataSorted!S165,IF($R153=1,P153,""))))</f>
        <v/>
      </c>
      <c r="Q152" s="47" t="str">
        <f t="shared" si="35"/>
        <v/>
      </c>
      <c r="R152" t="str">
        <f t="shared" si="36"/>
        <v/>
      </c>
      <c r="S152" s="18" t="str">
        <f t="shared" si="30"/>
        <v/>
      </c>
      <c r="T152" s="18" t="str">
        <f t="shared" si="31"/>
        <v/>
      </c>
      <c r="U152" s="18" t="str">
        <f t="shared" si="28"/>
        <v/>
      </c>
      <c r="V152" s="18" t="str">
        <f t="shared" si="32"/>
        <v/>
      </c>
      <c r="W152" s="18" t="str">
        <f t="shared" si="33"/>
        <v/>
      </c>
      <c r="X152" s="18" t="str">
        <f t="shared" si="34"/>
        <v/>
      </c>
      <c r="Y152" s="18"/>
    </row>
    <row r="153" spans="1:25" x14ac:dyDescent="0.35">
      <c r="A153" t="str">
        <f>IF(DataSorted!A166="","",DataSorted!A166)</f>
        <v/>
      </c>
      <c r="B153" s="42" t="str">
        <f>IF(DataSorted!B166="","",DataSorted!B166)</f>
        <v/>
      </c>
      <c r="C153" s="42" t="str">
        <f>IF(DataSorted!C166="","",DataSorted!C166)</f>
        <v/>
      </c>
      <c r="D153" s="43" t="str">
        <f>IF(DataSorted!D166="","",DataSorted!D166)</f>
        <v/>
      </c>
      <c r="E153" s="42" t="str">
        <f t="shared" si="29"/>
        <v/>
      </c>
      <c r="F153" s="44" t="str">
        <f t="shared" si="25"/>
        <v/>
      </c>
      <c r="G153" s="41" t="str">
        <f t="shared" si="26"/>
        <v/>
      </c>
      <c r="H153" t="str">
        <f>IF(DataSorted!$Q166="","",DataSorted!Q166)</f>
        <v/>
      </c>
      <c r="I153" t="str">
        <f>IF(DataSorted!$Q166="","",DataSorted!R166)</f>
        <v/>
      </c>
      <c r="J153" t="str">
        <f>IF(DataSorted!$Q166="","",DataSorted!S166)</f>
        <v/>
      </c>
      <c r="K153" t="str">
        <f>IF(DataSorted!$Q166="","",DataSorted!T166)</f>
        <v/>
      </c>
      <c r="L153" s="2" t="str">
        <f t="shared" si="27"/>
        <v/>
      </c>
      <c r="M153" s="51" t="str">
        <f>IF(DataSorted!$F166="REAC",DataSorted!F166,(IF(DataSorted!$P166="REAC",DataSorted!P166,IF($R154=1,"Creact",""))))</f>
        <v/>
      </c>
      <c r="N153" s="51" t="str">
        <f>IF(DataSorted!$F166="REAC",DataSorted!G166,(IF(DataSorted!$P166="REAC",DataSorted!Q166,IF($R154=1,N154,""))))</f>
        <v/>
      </c>
      <c r="O153" s="51" t="str">
        <f>IF(DataSorted!$F166="REAC",DataSorted!H166,(IF(DataSorted!$P166="REAC",DataSorted!R166,IF(AND($R154=1,N154="yes"),O154-1.01794,IF(AND($R154=1,N154="No"),O154-1.18497,"")))))</f>
        <v/>
      </c>
      <c r="P153" s="51" t="str">
        <f>IF(DataSorted!$F166="REAC",DataSorted!I166,(IF(DataSorted!$P166="REAC",DataSorted!S166,IF($R154=1,P154,""))))</f>
        <v/>
      </c>
      <c r="Q153" s="47" t="str">
        <f t="shared" si="35"/>
        <v/>
      </c>
      <c r="R153" t="str">
        <f t="shared" si="36"/>
        <v/>
      </c>
      <c r="S153" s="1" t="str">
        <f t="shared" si="30"/>
        <v/>
      </c>
      <c r="T153" s="1" t="str">
        <f t="shared" si="31"/>
        <v/>
      </c>
      <c r="U153" s="1" t="str">
        <f t="shared" si="28"/>
        <v/>
      </c>
      <c r="V153" s="1" t="str">
        <f t="shared" si="32"/>
        <v/>
      </c>
      <c r="W153" s="1" t="str">
        <f t="shared" si="33"/>
        <v/>
      </c>
      <c r="X153" s="1" t="str">
        <f t="shared" si="34"/>
        <v/>
      </c>
      <c r="Y153" s="1"/>
    </row>
    <row r="154" spans="1:25" x14ac:dyDescent="0.35">
      <c r="A154" s="10" t="str">
        <f>IF(DataSorted!A167="","",DataSorted!A167)</f>
        <v/>
      </c>
      <c r="B154" s="10" t="str">
        <f>IF(DataSorted!B167="","",DataSorted!B167)</f>
        <v/>
      </c>
      <c r="C154" s="10" t="str">
        <f>IF(DataSorted!C167="","",DataSorted!C167)</f>
        <v/>
      </c>
      <c r="D154" s="10" t="str">
        <f>IF(DataSorted!D167="","",DataSorted!D167)</f>
        <v/>
      </c>
      <c r="E154" s="10" t="str">
        <f t="shared" si="29"/>
        <v/>
      </c>
      <c r="F154" s="15" t="str">
        <f t="shared" si="25"/>
        <v/>
      </c>
      <c r="G154" s="41" t="str">
        <f t="shared" si="26"/>
        <v/>
      </c>
      <c r="H154" s="10" t="str">
        <f>IF(DataSorted!$Q167="","",DataSorted!Q167)</f>
        <v/>
      </c>
      <c r="I154" s="10" t="str">
        <f>IF(DataSorted!$Q167="","",DataSorted!R167)</f>
        <v/>
      </c>
      <c r="J154" s="10" t="str">
        <f>IF(DataSorted!$Q167="","",DataSorted!S167)</f>
        <v/>
      </c>
      <c r="K154" s="10" t="str">
        <f>IF(DataSorted!$Q167="","",DataSorted!T167)</f>
        <v/>
      </c>
      <c r="L154" s="10" t="str">
        <f t="shared" si="27"/>
        <v/>
      </c>
      <c r="M154" s="52" t="str">
        <f>IF(DataSorted!$F167="REAC",DataSorted!F167,(IF(DataSorted!$P167="REAC",DataSorted!P167,IF($R155=1,"Creact",""))))</f>
        <v/>
      </c>
      <c r="N154" s="52" t="str">
        <f>IF(DataSorted!$F167="REAC",DataSorted!G167,(IF(DataSorted!$P167="REAC",DataSorted!Q167,IF($R155=1,N155,""))))</f>
        <v/>
      </c>
      <c r="O154" s="52" t="str">
        <f>IF(DataSorted!$F167="REAC",DataSorted!H167,(IF(DataSorted!$P167="REAC",DataSorted!R167,IF(AND($R155=1,N155="yes"),O155-1.01794,IF(AND($R155=1,N155="No"),O155-1.18497,"")))))</f>
        <v/>
      </c>
      <c r="P154" s="52" t="str">
        <f>IF(DataSorted!$F167="REAC",DataSorted!I167,(IF(DataSorted!$P167="REAC",DataSorted!S167,IF($R155=1,P155,""))))</f>
        <v/>
      </c>
      <c r="Q154" s="47" t="str">
        <f t="shared" si="35"/>
        <v/>
      </c>
      <c r="R154" t="str">
        <f t="shared" si="36"/>
        <v/>
      </c>
      <c r="S154" s="18" t="str">
        <f t="shared" si="30"/>
        <v/>
      </c>
      <c r="T154" s="18" t="str">
        <f t="shared" si="31"/>
        <v/>
      </c>
      <c r="U154" s="18" t="str">
        <f t="shared" si="28"/>
        <v/>
      </c>
      <c r="V154" s="18" t="str">
        <f t="shared" si="32"/>
        <v/>
      </c>
      <c r="W154" s="18" t="str">
        <f t="shared" si="33"/>
        <v/>
      </c>
      <c r="X154" s="18" t="str">
        <f t="shared" si="34"/>
        <v/>
      </c>
      <c r="Y154" s="18"/>
    </row>
    <row r="155" spans="1:25" x14ac:dyDescent="0.35">
      <c r="A155" t="str">
        <f>IF(DataSorted!A168="","",DataSorted!A168)</f>
        <v/>
      </c>
      <c r="B155" s="48" t="str">
        <f>IF(DataSorted!B168="","",DataSorted!B168)</f>
        <v/>
      </c>
      <c r="C155" s="48" t="str">
        <f>IF(DataSorted!C168="","",DataSorted!C168)</f>
        <v/>
      </c>
      <c r="D155" s="50" t="str">
        <f>IF(DataSorted!D168="","",DataSorted!D168)</f>
        <v/>
      </c>
      <c r="E155" s="48" t="str">
        <f t="shared" si="29"/>
        <v/>
      </c>
      <c r="F155" s="49" t="str">
        <f t="shared" si="25"/>
        <v/>
      </c>
      <c r="G155" s="41" t="str">
        <f t="shared" si="26"/>
        <v/>
      </c>
      <c r="H155" t="str">
        <f>IF(DataSorted!$Q168="","",DataSorted!Q168)</f>
        <v/>
      </c>
      <c r="I155" t="str">
        <f>IF(DataSorted!$Q168="","",DataSorted!R168)</f>
        <v/>
      </c>
      <c r="J155" t="str">
        <f>IF(DataSorted!$Q168="","",DataSorted!S168)</f>
        <v/>
      </c>
      <c r="K155" t="str">
        <f>IF(DataSorted!$Q168="","",DataSorted!T168)</f>
        <v/>
      </c>
      <c r="L155" s="2" t="str">
        <f t="shared" si="27"/>
        <v/>
      </c>
      <c r="M155" s="51" t="str">
        <f>IF(DataSorted!$F168="REAC",DataSorted!F168,(IF(DataSorted!$P168="REAC",DataSorted!P168,IF($R156=1,"Creact",""))))</f>
        <v/>
      </c>
      <c r="N155" s="51" t="str">
        <f>IF(DataSorted!$F168="REAC",DataSorted!G168,(IF(DataSorted!$P168="REAC",DataSorted!Q168,IF($R156=1,N156,""))))</f>
        <v/>
      </c>
      <c r="O155" s="51" t="str">
        <f>IF(DataSorted!$F168="REAC",DataSorted!H168,(IF(DataSorted!$P168="REAC",DataSorted!R168,IF(AND($R156=1,N156="yes"),O156-1.01794,IF(AND($R156=1,N156="No"),O156-1.18497,"")))))</f>
        <v/>
      </c>
      <c r="P155" s="51" t="str">
        <f>IF(DataSorted!$F168="REAC",DataSorted!I168,(IF(DataSorted!$P168="REAC",DataSorted!S168,IF($R156=1,P156,""))))</f>
        <v/>
      </c>
      <c r="Q155" s="47" t="str">
        <f t="shared" si="35"/>
        <v/>
      </c>
      <c r="R155" t="str">
        <f t="shared" si="36"/>
        <v/>
      </c>
      <c r="S155" s="1" t="str">
        <f t="shared" si="30"/>
        <v/>
      </c>
      <c r="T155" s="1" t="str">
        <f t="shared" si="31"/>
        <v/>
      </c>
      <c r="U155" s="1" t="str">
        <f t="shared" si="28"/>
        <v/>
      </c>
      <c r="V155" s="1" t="str">
        <f t="shared" si="32"/>
        <v/>
      </c>
      <c r="W155" s="1" t="str">
        <f t="shared" si="33"/>
        <v/>
      </c>
      <c r="X155" s="1" t="str">
        <f t="shared" si="34"/>
        <v/>
      </c>
      <c r="Y155" s="1"/>
    </row>
    <row r="156" spans="1:25" x14ac:dyDescent="0.35">
      <c r="A156" s="10" t="str">
        <f>IF(DataSorted!A169="","",DataSorted!A169)</f>
        <v/>
      </c>
      <c r="B156" s="10" t="str">
        <f>IF(DataSorted!B169="","",DataSorted!B169)</f>
        <v/>
      </c>
      <c r="C156" s="10" t="str">
        <f>IF(DataSorted!C169="","",DataSorted!C169)</f>
        <v/>
      </c>
      <c r="D156" s="10" t="str">
        <f>IF(DataSorted!D169="","",DataSorted!D169)</f>
        <v/>
      </c>
      <c r="E156" s="10" t="str">
        <f t="shared" si="29"/>
        <v/>
      </c>
      <c r="F156" s="15" t="str">
        <f t="shared" si="25"/>
        <v/>
      </c>
      <c r="G156" s="41" t="str">
        <f t="shared" si="26"/>
        <v/>
      </c>
      <c r="H156" s="10" t="str">
        <f>IF(DataSorted!$Q169="","",DataSorted!Q169)</f>
        <v/>
      </c>
      <c r="I156" s="10" t="str">
        <f>IF(DataSorted!$Q169="","",DataSorted!R169)</f>
        <v/>
      </c>
      <c r="J156" s="10" t="str">
        <f>IF(DataSorted!$Q169="","",DataSorted!S169)</f>
        <v/>
      </c>
      <c r="K156" s="10" t="str">
        <f>IF(DataSorted!$Q169="","",DataSorted!T169)</f>
        <v/>
      </c>
      <c r="L156" s="10" t="str">
        <f t="shared" si="27"/>
        <v/>
      </c>
      <c r="M156" s="52" t="str">
        <f>IF(DataSorted!$F169="REAC",DataSorted!F169,(IF(DataSorted!$P169="REAC",DataSorted!P169,IF($R157=1,"Creact",""))))</f>
        <v/>
      </c>
      <c r="N156" s="52" t="str">
        <f>IF(DataSorted!$F169="REAC",DataSorted!G169,(IF(DataSorted!$P169="REAC",DataSorted!Q169,IF($R157=1,N157,""))))</f>
        <v/>
      </c>
      <c r="O156" s="52" t="str">
        <f>IF(DataSorted!$F169="REAC",DataSorted!H169,(IF(DataSorted!$P169="REAC",DataSorted!R169,IF(AND($R157=1,N157="yes"),O157-1.01794,IF(AND($R157=1,N157="No"),O157-1.18497,"")))))</f>
        <v/>
      </c>
      <c r="P156" s="52" t="str">
        <f>IF(DataSorted!$F169="REAC",DataSorted!I169,(IF(DataSorted!$P169="REAC",DataSorted!S169,IF($R157=1,P157,""))))</f>
        <v/>
      </c>
      <c r="Q156" s="47" t="str">
        <f t="shared" si="35"/>
        <v/>
      </c>
      <c r="R156" t="str">
        <f t="shared" si="36"/>
        <v/>
      </c>
      <c r="S156" s="18" t="str">
        <f t="shared" si="30"/>
        <v/>
      </c>
      <c r="T156" s="18" t="str">
        <f t="shared" si="31"/>
        <v/>
      </c>
      <c r="U156" s="18" t="str">
        <f t="shared" si="28"/>
        <v/>
      </c>
      <c r="V156" s="18" t="str">
        <f t="shared" si="32"/>
        <v/>
      </c>
      <c r="W156" s="18" t="str">
        <f t="shared" si="33"/>
        <v/>
      </c>
      <c r="X156" s="18" t="str">
        <f t="shared" si="34"/>
        <v/>
      </c>
      <c r="Y156" s="18"/>
    </row>
    <row r="157" spans="1:25" x14ac:dyDescent="0.35">
      <c r="A157" t="str">
        <f>IF(DataSorted!A170="","",DataSorted!A170)</f>
        <v/>
      </c>
      <c r="B157" s="48" t="str">
        <f>IF(DataSorted!B170="","",DataSorted!B170)</f>
        <v/>
      </c>
      <c r="C157" s="48" t="str">
        <f>IF(DataSorted!C170="","",DataSorted!C170)</f>
        <v/>
      </c>
      <c r="D157" s="50" t="str">
        <f>IF(DataSorted!D170="","",DataSorted!D170)</f>
        <v/>
      </c>
      <c r="E157" s="48" t="str">
        <f t="shared" si="29"/>
        <v/>
      </c>
      <c r="F157" s="49" t="str">
        <f t="shared" si="25"/>
        <v/>
      </c>
      <c r="G157" s="41" t="str">
        <f t="shared" si="26"/>
        <v/>
      </c>
      <c r="H157" t="str">
        <f>IF(DataSorted!$Q170="","",DataSorted!Q170)</f>
        <v/>
      </c>
      <c r="I157" t="str">
        <f>IF(DataSorted!$Q170="","",DataSorted!R170)</f>
        <v/>
      </c>
      <c r="J157" t="str">
        <f>IF(DataSorted!$Q170="","",DataSorted!S170)</f>
        <v/>
      </c>
      <c r="K157" t="str">
        <f>IF(DataSorted!$Q170="","",DataSorted!T170)</f>
        <v/>
      </c>
      <c r="L157" s="2" t="str">
        <f t="shared" si="27"/>
        <v/>
      </c>
      <c r="M157" s="51" t="str">
        <f>IF(DataSorted!$F170="REAC",DataSorted!F170,(IF(DataSorted!$P170="REAC",DataSorted!P170,IF($R158=1,"Creact",""))))</f>
        <v/>
      </c>
      <c r="N157" s="51" t="str">
        <f>IF(DataSorted!$F170="REAC",DataSorted!G170,(IF(DataSorted!$P170="REAC",DataSorted!Q170,IF($R158=1,N158,""))))</f>
        <v/>
      </c>
      <c r="O157" s="51" t="str">
        <f>IF(DataSorted!$F170="REAC",DataSorted!H170,(IF(DataSorted!$P170="REAC",DataSorted!R170,IF(AND($R158=1,N158="yes"),O158-1.01794,IF(AND($R158=1,N158="No"),O158-1.18497,"")))))</f>
        <v/>
      </c>
      <c r="P157" s="51" t="str">
        <f>IF(DataSorted!$F170="REAC",DataSorted!I170,(IF(DataSorted!$P170="REAC",DataSorted!S170,IF($R158=1,P158,""))))</f>
        <v/>
      </c>
      <c r="Q157" s="47" t="str">
        <f t="shared" si="35"/>
        <v/>
      </c>
      <c r="R157" t="str">
        <f t="shared" si="36"/>
        <v/>
      </c>
      <c r="S157" s="1" t="str">
        <f t="shared" si="30"/>
        <v/>
      </c>
      <c r="T157" s="1" t="str">
        <f t="shared" si="31"/>
        <v/>
      </c>
      <c r="U157" s="1" t="str">
        <f t="shared" si="28"/>
        <v/>
      </c>
      <c r="V157" s="1" t="str">
        <f t="shared" si="32"/>
        <v/>
      </c>
      <c r="W157" s="1" t="str">
        <f t="shared" si="33"/>
        <v/>
      </c>
      <c r="X157" s="1" t="str">
        <f t="shared" si="34"/>
        <v/>
      </c>
      <c r="Y157" s="1"/>
    </row>
    <row r="158" spans="1:25" x14ac:dyDescent="0.35">
      <c r="A158" s="10" t="str">
        <f>IF(DataSorted!A171="","",DataSorted!A171)</f>
        <v/>
      </c>
      <c r="B158" s="10" t="str">
        <f>IF(DataSorted!B171="","",DataSorted!B171)</f>
        <v/>
      </c>
      <c r="C158" s="10" t="str">
        <f>IF(DataSorted!C171="","",DataSorted!C171)</f>
        <v/>
      </c>
      <c r="D158" s="10" t="str">
        <f>IF(DataSorted!D171="","",DataSorted!D171)</f>
        <v/>
      </c>
      <c r="E158" s="10" t="str">
        <f t="shared" si="29"/>
        <v/>
      </c>
      <c r="F158" s="15" t="str">
        <f t="shared" si="25"/>
        <v/>
      </c>
      <c r="G158" s="41" t="str">
        <f t="shared" si="26"/>
        <v/>
      </c>
      <c r="H158" s="10" t="str">
        <f>IF(DataSorted!$Q171="","",DataSorted!Q171)</f>
        <v/>
      </c>
      <c r="I158" s="10" t="str">
        <f>IF(DataSorted!$Q171="","",DataSorted!R171)</f>
        <v/>
      </c>
      <c r="J158" s="10" t="str">
        <f>IF(DataSorted!$Q171="","",DataSorted!S171)</f>
        <v/>
      </c>
      <c r="K158" s="10" t="str">
        <f>IF(DataSorted!$Q171="","",DataSorted!T171)</f>
        <v/>
      </c>
      <c r="L158" s="10" t="str">
        <f t="shared" si="27"/>
        <v/>
      </c>
      <c r="M158" s="52" t="str">
        <f>IF(DataSorted!$F171="REAC",DataSorted!F171,(IF(DataSorted!$P171="REAC",DataSorted!P171,IF($R159=1,"Creact",""))))</f>
        <v/>
      </c>
      <c r="N158" s="52" t="str">
        <f>IF(DataSorted!$F171="REAC",DataSorted!G171,(IF(DataSorted!$P171="REAC",DataSorted!Q171,IF($R159=1,N159,""))))</f>
        <v/>
      </c>
      <c r="O158" s="52" t="str">
        <f>IF(DataSorted!$F171="REAC",DataSorted!H171,(IF(DataSorted!$P171="REAC",DataSorted!R171,IF(AND($R159=1,N159="yes"),O159-1.01794,IF(AND($R159=1,N159="No"),O159-1.18497,"")))))</f>
        <v/>
      </c>
      <c r="P158" s="52" t="str">
        <f>IF(DataSorted!$F171="REAC",DataSorted!I171,(IF(DataSorted!$P171="REAC",DataSorted!S171,IF($R159=1,P159,""))))</f>
        <v/>
      </c>
      <c r="Q158" s="47" t="str">
        <f t="shared" si="35"/>
        <v/>
      </c>
      <c r="R158" t="str">
        <f t="shared" si="36"/>
        <v/>
      </c>
      <c r="S158" s="18" t="str">
        <f t="shared" si="30"/>
        <v/>
      </c>
      <c r="T158" s="18" t="str">
        <f t="shared" si="31"/>
        <v/>
      </c>
      <c r="U158" s="18" t="str">
        <f t="shared" si="28"/>
        <v/>
      </c>
      <c r="V158" s="18" t="str">
        <f t="shared" si="32"/>
        <v/>
      </c>
      <c r="W158" s="18" t="str">
        <f t="shared" si="33"/>
        <v/>
      </c>
      <c r="X158" s="18" t="str">
        <f t="shared" si="34"/>
        <v/>
      </c>
      <c r="Y158" s="18"/>
    </row>
    <row r="159" spans="1:25" x14ac:dyDescent="0.35">
      <c r="A159" t="str">
        <f>IF(DataSorted!A172="","",DataSorted!A172)</f>
        <v/>
      </c>
      <c r="B159" s="48" t="str">
        <f>IF(DataSorted!B172="","",DataSorted!B172)</f>
        <v/>
      </c>
      <c r="C159" s="48" t="str">
        <f>IF(DataSorted!C172="","",DataSorted!C172)</f>
        <v/>
      </c>
      <c r="D159" s="50" t="str">
        <f>IF(DataSorted!D172="","",DataSorted!D172)</f>
        <v/>
      </c>
      <c r="E159" s="48" t="str">
        <f t="shared" si="29"/>
        <v/>
      </c>
      <c r="F159" s="49" t="str">
        <f t="shared" si="25"/>
        <v/>
      </c>
      <c r="G159" s="41" t="str">
        <f t="shared" si="26"/>
        <v/>
      </c>
      <c r="H159" t="str">
        <f>IF(DataSorted!$Q172="","",DataSorted!Q172)</f>
        <v/>
      </c>
      <c r="I159" t="str">
        <f>IF(DataSorted!$Q172="","",DataSorted!R172)</f>
        <v/>
      </c>
      <c r="J159" t="str">
        <f>IF(DataSorted!$Q172="","",DataSorted!S172)</f>
        <v/>
      </c>
      <c r="K159" t="str">
        <f>IF(DataSorted!$Q172="","",DataSorted!T172)</f>
        <v/>
      </c>
      <c r="L159" s="2" t="str">
        <f t="shared" si="27"/>
        <v/>
      </c>
      <c r="M159" s="51" t="str">
        <f>IF(DataSorted!$F172="REAC",DataSorted!F172,(IF(DataSorted!$P172="REAC",DataSorted!P172,IF($R160=1,"Creact",""))))</f>
        <v/>
      </c>
      <c r="N159" s="51" t="str">
        <f>IF(DataSorted!$F172="REAC",DataSorted!G172,(IF(DataSorted!$P172="REAC",DataSorted!Q172,IF($R160=1,N160,""))))</f>
        <v/>
      </c>
      <c r="O159" s="51" t="str">
        <f>IF(DataSorted!$F172="REAC",DataSorted!H172,(IF(DataSorted!$P172="REAC",DataSorted!R172,IF(AND($R160=1,N160="yes"),O160-1.01794,IF(AND($R160=1,N160="No"),O160-1.18497,"")))))</f>
        <v/>
      </c>
      <c r="P159" s="51" t="str">
        <f>IF(DataSorted!$F172="REAC",DataSorted!I172,(IF(DataSorted!$P172="REAC",DataSorted!S172,IF($R160=1,P160,""))))</f>
        <v/>
      </c>
      <c r="Q159" s="47" t="str">
        <f t="shared" si="35"/>
        <v/>
      </c>
      <c r="R159" t="str">
        <f t="shared" si="36"/>
        <v/>
      </c>
      <c r="S159" s="1" t="str">
        <f t="shared" si="30"/>
        <v/>
      </c>
      <c r="T159" s="1" t="str">
        <f t="shared" si="31"/>
        <v/>
      </c>
      <c r="U159" s="1" t="str">
        <f t="shared" si="28"/>
        <v/>
      </c>
      <c r="V159" s="1" t="str">
        <f t="shared" si="32"/>
        <v/>
      </c>
      <c r="W159" s="1" t="str">
        <f t="shared" si="33"/>
        <v/>
      </c>
      <c r="X159" s="1" t="str">
        <f t="shared" si="34"/>
        <v/>
      </c>
      <c r="Y159" s="1"/>
    </row>
    <row r="160" spans="1:25" x14ac:dyDescent="0.35">
      <c r="A160" s="10" t="str">
        <f>IF(DataSorted!A173="","",DataSorted!A173)</f>
        <v/>
      </c>
      <c r="B160" s="10" t="str">
        <f>IF(DataSorted!B173="","",DataSorted!B173)</f>
        <v/>
      </c>
      <c r="C160" s="10" t="str">
        <f>IF(DataSorted!C173="","",DataSorted!C173)</f>
        <v/>
      </c>
      <c r="D160" s="10" t="str">
        <f>IF(DataSorted!D173="","",DataSorted!D173)</f>
        <v/>
      </c>
      <c r="E160" s="10" t="str">
        <f t="shared" si="29"/>
        <v/>
      </c>
      <c r="F160" s="15" t="str">
        <f t="shared" si="25"/>
        <v/>
      </c>
      <c r="G160" s="41" t="str">
        <f t="shared" si="26"/>
        <v/>
      </c>
      <c r="H160" s="10" t="str">
        <f>IF(DataSorted!$Q173="","",DataSorted!Q173)</f>
        <v/>
      </c>
      <c r="I160" s="10" t="str">
        <f>IF(DataSorted!$Q173="","",DataSorted!R173)</f>
        <v/>
      </c>
      <c r="J160" s="10" t="str">
        <f>IF(DataSorted!$Q173="","",DataSorted!S173)</f>
        <v/>
      </c>
      <c r="K160" s="10" t="str">
        <f>IF(DataSorted!$Q173="","",DataSorted!T173)</f>
        <v/>
      </c>
      <c r="L160" s="10" t="str">
        <f t="shared" si="27"/>
        <v/>
      </c>
      <c r="M160" s="52" t="str">
        <f>IF(DataSorted!$F173="REAC",DataSorted!F173,(IF(DataSorted!$P173="REAC",DataSorted!P173,IF($R161=1,"Creact",""))))</f>
        <v/>
      </c>
      <c r="N160" s="52" t="str">
        <f>IF(DataSorted!$F173="REAC",DataSorted!G173,(IF(DataSorted!$P173="REAC",DataSorted!Q173,IF($R161=1,N161,""))))</f>
        <v/>
      </c>
      <c r="O160" s="52" t="str">
        <f>IF(DataSorted!$F173="REAC",DataSorted!H173,(IF(DataSorted!$P173="REAC",DataSorted!R173,IF(AND($R161=1,N161="yes"),O161-1.01794,IF(AND($R161=1,N161="No"),O161-1.18497,"")))))</f>
        <v/>
      </c>
      <c r="P160" s="52" t="str">
        <f>IF(DataSorted!$F173="REAC",DataSorted!I173,(IF(DataSorted!$P173="REAC",DataSorted!S173,IF($R161=1,P161,""))))</f>
        <v/>
      </c>
      <c r="Q160" s="47" t="str">
        <f t="shared" si="35"/>
        <v/>
      </c>
      <c r="R160" t="str">
        <f t="shared" si="36"/>
        <v/>
      </c>
      <c r="S160" s="18" t="str">
        <f t="shared" si="30"/>
        <v/>
      </c>
      <c r="T160" s="18" t="str">
        <f t="shared" si="31"/>
        <v/>
      </c>
      <c r="U160" s="18" t="str">
        <f t="shared" si="28"/>
        <v/>
      </c>
      <c r="V160" s="18" t="str">
        <f t="shared" si="32"/>
        <v/>
      </c>
      <c r="W160" s="18" t="str">
        <f t="shared" si="33"/>
        <v/>
      </c>
      <c r="X160" s="18" t="str">
        <f t="shared" si="34"/>
        <v/>
      </c>
      <c r="Y160" s="18"/>
    </row>
    <row r="161" spans="1:25" x14ac:dyDescent="0.35">
      <c r="A161" t="str">
        <f>IF(DataSorted!A174="","",DataSorted!A174)</f>
        <v/>
      </c>
      <c r="B161" s="48" t="str">
        <f>IF(DataSorted!B174="","",DataSorted!B174)</f>
        <v/>
      </c>
      <c r="C161" s="48" t="str">
        <f>IF(DataSorted!C174="","",DataSorted!C174)</f>
        <v/>
      </c>
      <c r="D161" s="50" t="str">
        <f>IF(DataSorted!D174="","",DataSorted!D174)</f>
        <v/>
      </c>
      <c r="E161" s="48" t="str">
        <f t="shared" si="29"/>
        <v/>
      </c>
      <c r="F161" s="49" t="str">
        <f t="shared" si="25"/>
        <v/>
      </c>
      <c r="G161" s="41" t="str">
        <f t="shared" si="26"/>
        <v/>
      </c>
      <c r="H161" t="str">
        <f>IF(DataSorted!$Q174="","",DataSorted!Q174)</f>
        <v/>
      </c>
      <c r="I161" t="str">
        <f>IF(DataSorted!$Q174="","",DataSorted!R174)</f>
        <v/>
      </c>
      <c r="J161" t="str">
        <f>IF(DataSorted!$Q174="","",DataSorted!S174)</f>
        <v/>
      </c>
      <c r="K161" t="str">
        <f>IF(DataSorted!$Q174="","",DataSorted!T174)</f>
        <v/>
      </c>
      <c r="L161" s="2" t="str">
        <f t="shared" si="27"/>
        <v/>
      </c>
      <c r="M161" s="51" t="str">
        <f>IF(DataSorted!$F174="REAC",DataSorted!F174,(IF(DataSorted!$P174="REAC",DataSorted!P174,IF($R162=1,"Creact",""))))</f>
        <v/>
      </c>
      <c r="N161" s="51" t="str">
        <f>IF(DataSorted!$F174="REAC",DataSorted!G174,(IF(DataSorted!$P174="REAC",DataSorted!Q174,IF($R162=1,N162,""))))</f>
        <v/>
      </c>
      <c r="O161" s="51" t="str">
        <f>IF(DataSorted!$F174="REAC",DataSorted!H174,(IF(DataSorted!$P174="REAC",DataSorted!R174,IF(AND($R162=1,N162="yes"),O162-1.01794,IF(AND($R162=1,N162="No"),O162-1.18497,"")))))</f>
        <v/>
      </c>
      <c r="P161" s="51" t="str">
        <f>IF(DataSorted!$F174="REAC",DataSorted!I174,(IF(DataSorted!$P174="REAC",DataSorted!S174,IF($R162=1,P162,""))))</f>
        <v/>
      </c>
      <c r="Q161" s="47" t="str">
        <f t="shared" si="35"/>
        <v/>
      </c>
      <c r="R161" t="str">
        <f t="shared" si="36"/>
        <v/>
      </c>
      <c r="S161" s="1" t="str">
        <f t="shared" si="30"/>
        <v/>
      </c>
      <c r="T161" s="1" t="str">
        <f t="shared" si="31"/>
        <v/>
      </c>
      <c r="U161" s="1" t="str">
        <f t="shared" si="28"/>
        <v/>
      </c>
      <c r="V161" s="1" t="str">
        <f t="shared" si="32"/>
        <v/>
      </c>
      <c r="W161" s="1" t="str">
        <f t="shared" si="33"/>
        <v/>
      </c>
      <c r="X161" s="1" t="str">
        <f t="shared" si="34"/>
        <v/>
      </c>
      <c r="Y161" s="1"/>
    </row>
    <row r="162" spans="1:25" x14ac:dyDescent="0.35">
      <c r="A162" s="10" t="str">
        <f>IF(DataSorted!A175="","",DataSorted!A175)</f>
        <v/>
      </c>
      <c r="B162" s="10" t="str">
        <f>IF(DataSorted!B175="","",DataSorted!B175)</f>
        <v/>
      </c>
      <c r="C162" s="10" t="str">
        <f>IF(DataSorted!C175="","",DataSorted!C175)</f>
        <v/>
      </c>
      <c r="D162" s="10" t="str">
        <f>IF(DataSorted!D175="","",DataSorted!D175)</f>
        <v/>
      </c>
      <c r="E162" s="10" t="str">
        <f t="shared" si="29"/>
        <v/>
      </c>
      <c r="F162" s="15" t="str">
        <f t="shared" si="25"/>
        <v/>
      </c>
      <c r="G162" s="41" t="str">
        <f t="shared" si="26"/>
        <v/>
      </c>
      <c r="H162" s="10" t="str">
        <f>IF(DataSorted!$Q175="","",DataSorted!Q175)</f>
        <v/>
      </c>
      <c r="I162" s="10" t="str">
        <f>IF(DataSorted!$Q175="","",DataSorted!R175)</f>
        <v/>
      </c>
      <c r="J162" s="10" t="str">
        <f>IF(DataSorted!$Q175="","",DataSorted!S175)</f>
        <v/>
      </c>
      <c r="K162" s="10" t="str">
        <f>IF(DataSorted!$Q175="","",DataSorted!T175)</f>
        <v/>
      </c>
      <c r="L162" s="10" t="str">
        <f t="shared" si="27"/>
        <v/>
      </c>
      <c r="M162" s="52" t="str">
        <f>IF(DataSorted!$F175="REAC",DataSorted!F175,(IF(DataSorted!$P175="REAC",DataSorted!P175,IF($R163=1,"Creact",""))))</f>
        <v/>
      </c>
      <c r="N162" s="52" t="str">
        <f>IF(DataSorted!$F175="REAC",DataSorted!G175,(IF(DataSorted!$P175="REAC",DataSorted!Q175,IF($R163=1,N163,""))))</f>
        <v/>
      </c>
      <c r="O162" s="52" t="str">
        <f>IF(DataSorted!$F175="REAC",DataSorted!H175,(IF(DataSorted!$P175="REAC",DataSorted!R175,IF(AND($R163=1,N163="yes"),O163-1.01794,IF(AND($R163=1,N163="No"),O163-1.18497,"")))))</f>
        <v/>
      </c>
      <c r="P162" s="52" t="str">
        <f>IF(DataSorted!$F175="REAC",DataSorted!I175,(IF(DataSorted!$P175="REAC",DataSorted!S175,IF($R163=1,P163,""))))</f>
        <v/>
      </c>
      <c r="Q162" s="47" t="str">
        <f t="shared" si="35"/>
        <v/>
      </c>
      <c r="R162" t="str">
        <f t="shared" si="36"/>
        <v/>
      </c>
      <c r="S162" s="18" t="str">
        <f t="shared" si="30"/>
        <v/>
      </c>
      <c r="T162" s="18" t="str">
        <f t="shared" si="31"/>
        <v/>
      </c>
      <c r="U162" s="18" t="str">
        <f t="shared" si="28"/>
        <v/>
      </c>
      <c r="V162" s="18" t="str">
        <f t="shared" si="32"/>
        <v/>
      </c>
      <c r="W162" s="18" t="str">
        <f t="shared" si="33"/>
        <v/>
      </c>
      <c r="X162" s="18" t="str">
        <f t="shared" si="34"/>
        <v/>
      </c>
      <c r="Y162" s="18"/>
    </row>
    <row r="163" spans="1:25" x14ac:dyDescent="0.35">
      <c r="A163" t="str">
        <f>IF(DataSorted!A176="","",DataSorted!A176)</f>
        <v/>
      </c>
      <c r="B163" s="48" t="str">
        <f>IF(DataSorted!B176="","",DataSorted!B176)</f>
        <v/>
      </c>
      <c r="C163" s="48" t="str">
        <f>IF(DataSorted!C176="","",DataSorted!C176)</f>
        <v/>
      </c>
      <c r="D163" s="50" t="str">
        <f>IF(DataSorted!D176="","",DataSorted!D176)</f>
        <v/>
      </c>
      <c r="E163" s="48" t="str">
        <f t="shared" si="29"/>
        <v/>
      </c>
      <c r="F163" s="49" t="str">
        <f t="shared" si="25"/>
        <v/>
      </c>
      <c r="G163" s="41" t="str">
        <f t="shared" si="26"/>
        <v/>
      </c>
      <c r="H163" t="str">
        <f>IF(DataSorted!$Q176="","",DataSorted!Q176)</f>
        <v/>
      </c>
      <c r="I163" t="str">
        <f>IF(DataSorted!$Q176="","",DataSorted!R176)</f>
        <v/>
      </c>
      <c r="J163" t="str">
        <f>IF(DataSorted!$Q176="","",DataSorted!S176)</f>
        <v/>
      </c>
      <c r="K163" t="str">
        <f>IF(DataSorted!$Q176="","",DataSorted!T176)</f>
        <v/>
      </c>
      <c r="L163" s="2" t="str">
        <f t="shared" si="27"/>
        <v/>
      </c>
      <c r="M163" s="51" t="str">
        <f>IF(DataSorted!$F176="REAC",DataSorted!F176,(IF(DataSorted!$P176="REAC",DataSorted!P176,IF($R164=1,"Creact",""))))</f>
        <v/>
      </c>
      <c r="N163" s="51" t="str">
        <f>IF(DataSorted!$F176="REAC",DataSorted!G176,(IF(DataSorted!$P176="REAC",DataSorted!Q176,IF($R164=1,N164,""))))</f>
        <v/>
      </c>
      <c r="O163" s="51" t="str">
        <f>IF(DataSorted!$F176="REAC",DataSorted!H176,(IF(DataSorted!$P176="REAC",DataSorted!R176,IF(AND($R164=1,N164="yes"),O164-1.01794,IF(AND($R164=1,N164="No"),O164-1.18497,"")))))</f>
        <v/>
      </c>
      <c r="P163" s="51" t="str">
        <f>IF(DataSorted!$F176="REAC",DataSorted!I176,(IF(DataSorted!$P176="REAC",DataSorted!S176,IF($R164=1,P164,""))))</f>
        <v/>
      </c>
      <c r="Q163" s="47" t="str">
        <f t="shared" si="35"/>
        <v/>
      </c>
      <c r="R163" t="str">
        <f t="shared" si="36"/>
        <v/>
      </c>
      <c r="S163" s="1" t="str">
        <f t="shared" si="30"/>
        <v/>
      </c>
      <c r="T163" s="1" t="str">
        <f t="shared" si="31"/>
        <v/>
      </c>
      <c r="U163" s="1" t="str">
        <f t="shared" si="28"/>
        <v/>
      </c>
      <c r="V163" s="1" t="str">
        <f t="shared" si="32"/>
        <v/>
      </c>
      <c r="W163" s="1" t="str">
        <f t="shared" si="33"/>
        <v/>
      </c>
      <c r="X163" s="1" t="str">
        <f t="shared" si="34"/>
        <v/>
      </c>
      <c r="Y163" s="1"/>
    </row>
    <row r="164" spans="1:25" x14ac:dyDescent="0.35">
      <c r="A164" s="10" t="str">
        <f>IF(DataSorted!A177="","",DataSorted!A177)</f>
        <v/>
      </c>
      <c r="B164" s="10" t="str">
        <f>IF(DataSorted!B177="","",DataSorted!B177)</f>
        <v/>
      </c>
      <c r="C164" s="10" t="str">
        <f>IF(DataSorted!C177="","",DataSorted!C177)</f>
        <v/>
      </c>
      <c r="D164" s="10" t="str">
        <f>IF(DataSorted!D177="","",DataSorted!D177)</f>
        <v/>
      </c>
      <c r="E164" s="10" t="str">
        <f t="shared" si="29"/>
        <v/>
      </c>
      <c r="F164" s="15" t="str">
        <f t="shared" si="25"/>
        <v/>
      </c>
      <c r="G164" s="41" t="str">
        <f t="shared" si="26"/>
        <v/>
      </c>
      <c r="H164" s="10" t="str">
        <f>IF(DataSorted!$Q177="","",DataSorted!Q177)</f>
        <v/>
      </c>
      <c r="I164" s="10" t="str">
        <f>IF(DataSorted!$Q177="","",DataSorted!R177)</f>
        <v/>
      </c>
      <c r="J164" s="10" t="str">
        <f>IF(DataSorted!$Q177="","",DataSorted!S177)</f>
        <v/>
      </c>
      <c r="K164" s="10" t="str">
        <f>IF(DataSorted!$Q177="","",DataSorted!T177)</f>
        <v/>
      </c>
      <c r="L164" s="10" t="str">
        <f t="shared" si="27"/>
        <v/>
      </c>
      <c r="M164" s="52" t="str">
        <f>IF(DataSorted!$F177="REAC",DataSorted!F177,(IF(DataSorted!$P177="REAC",DataSorted!P177,IF($R165=1,"Creact",""))))</f>
        <v/>
      </c>
      <c r="N164" s="52" t="str">
        <f>IF(DataSorted!$F177="REAC",DataSorted!G177,(IF(DataSorted!$P177="REAC",DataSorted!Q177,IF($R165=1,N165,""))))</f>
        <v/>
      </c>
      <c r="O164" s="52" t="str">
        <f>IF(DataSorted!$F177="REAC",DataSorted!H177,(IF(DataSorted!$P177="REAC",DataSorted!R177,IF(AND($R165=1,N165="yes"),O165-1.01794,IF(AND($R165=1,N165="No"),O165-1.18497,"")))))</f>
        <v/>
      </c>
      <c r="P164" s="52" t="str">
        <f>IF(DataSorted!$F177="REAC",DataSorted!I177,(IF(DataSorted!$P177="REAC",DataSorted!S177,IF($R165=1,P165,""))))</f>
        <v/>
      </c>
      <c r="Q164" s="47" t="str">
        <f t="shared" si="35"/>
        <v/>
      </c>
      <c r="R164" t="str">
        <f t="shared" si="36"/>
        <v/>
      </c>
      <c r="S164" s="18" t="str">
        <f t="shared" si="30"/>
        <v/>
      </c>
      <c r="T164" s="18" t="str">
        <f t="shared" si="31"/>
        <v/>
      </c>
      <c r="U164" s="18" t="str">
        <f t="shared" si="28"/>
        <v/>
      </c>
      <c r="V164" s="18" t="str">
        <f t="shared" si="32"/>
        <v/>
      </c>
      <c r="W164" s="18" t="str">
        <f t="shared" si="33"/>
        <v/>
      </c>
      <c r="X164" s="18" t="str">
        <f t="shared" si="34"/>
        <v/>
      </c>
      <c r="Y164" s="18"/>
    </row>
    <row r="165" spans="1:25" x14ac:dyDescent="0.35">
      <c r="A165" t="str">
        <f>IF(DataSorted!A178="","",DataSorted!A178)</f>
        <v/>
      </c>
      <c r="B165" s="48" t="str">
        <f>IF(DataSorted!B178="","",DataSorted!B178)</f>
        <v/>
      </c>
      <c r="C165" s="48" t="str">
        <f>IF(DataSorted!C178="","",DataSorted!C178)</f>
        <v/>
      </c>
      <c r="D165" s="50" t="str">
        <f>IF(DataSorted!D178="","",DataSorted!D178)</f>
        <v/>
      </c>
      <c r="E165" s="48" t="str">
        <f t="shared" si="29"/>
        <v/>
      </c>
      <c r="F165" s="49" t="str">
        <f t="shared" si="25"/>
        <v/>
      </c>
      <c r="G165" s="41" t="str">
        <f t="shared" si="26"/>
        <v/>
      </c>
      <c r="H165" t="str">
        <f>IF(DataSorted!$Q178="","",DataSorted!Q178)</f>
        <v/>
      </c>
      <c r="I165" t="str">
        <f>IF(DataSorted!$Q178="","",DataSorted!R178)</f>
        <v/>
      </c>
      <c r="J165" t="str">
        <f>IF(DataSorted!$Q178="","",DataSorted!S178)</f>
        <v/>
      </c>
      <c r="K165" t="str">
        <f>IF(DataSorted!$Q178="","",DataSorted!T178)</f>
        <v/>
      </c>
      <c r="L165" s="2" t="str">
        <f t="shared" si="27"/>
        <v/>
      </c>
      <c r="M165" s="51" t="str">
        <f>IF(DataSorted!$F178="REAC",DataSorted!F178,(IF(DataSorted!$P178="REAC",DataSorted!P178,IF($R166=1,"Creact",""))))</f>
        <v/>
      </c>
      <c r="N165" s="51" t="str">
        <f>IF(DataSorted!$F178="REAC",DataSorted!G178,(IF(DataSorted!$P178="REAC",DataSorted!Q178,IF($R166=1,N166,""))))</f>
        <v/>
      </c>
      <c r="O165" s="51" t="str">
        <f>IF(DataSorted!$F178="REAC",DataSorted!H178,(IF(DataSorted!$P178="REAC",DataSorted!R178,IF(AND($R166=1,N166="yes"),O166-1.01794,IF(AND($R166=1,N166="No"),O166-1.18497,"")))))</f>
        <v/>
      </c>
      <c r="P165" s="51" t="str">
        <f>IF(DataSorted!$F178="REAC",DataSorted!I178,(IF(DataSorted!$P178="REAC",DataSorted!S178,IF($R166=1,P166,""))))</f>
        <v/>
      </c>
      <c r="Q165" s="47" t="str">
        <f t="shared" si="35"/>
        <v/>
      </c>
      <c r="R165" t="str">
        <f t="shared" si="36"/>
        <v/>
      </c>
      <c r="S165" s="1" t="str">
        <f t="shared" si="30"/>
        <v/>
      </c>
      <c r="T165" s="1" t="str">
        <f t="shared" si="31"/>
        <v/>
      </c>
      <c r="U165" s="1" t="str">
        <f t="shared" si="28"/>
        <v/>
      </c>
      <c r="V165" s="1" t="str">
        <f t="shared" si="32"/>
        <v/>
      </c>
      <c r="W165" s="1" t="str">
        <f t="shared" si="33"/>
        <v/>
      </c>
      <c r="X165" s="1" t="str">
        <f t="shared" si="34"/>
        <v/>
      </c>
      <c r="Y165" s="1"/>
    </row>
    <row r="166" spans="1:25" x14ac:dyDescent="0.35">
      <c r="A166" s="10" t="str">
        <f>IF(DataSorted!A179="","",DataSorted!A179)</f>
        <v/>
      </c>
      <c r="B166" s="10" t="str">
        <f>IF(DataSorted!B179="","",DataSorted!B179)</f>
        <v/>
      </c>
      <c r="C166" s="10" t="str">
        <f>IF(DataSorted!C179="","",DataSorted!C179)</f>
        <v/>
      </c>
      <c r="D166" s="10" t="str">
        <f>IF(DataSorted!D179="","",DataSorted!D179)</f>
        <v/>
      </c>
      <c r="E166" s="10" t="str">
        <f t="shared" si="29"/>
        <v/>
      </c>
      <c r="F166" s="15" t="str">
        <f t="shared" si="25"/>
        <v/>
      </c>
      <c r="G166" s="41" t="str">
        <f t="shared" si="26"/>
        <v/>
      </c>
      <c r="H166" s="10" t="str">
        <f>IF(DataSorted!$Q179="","",DataSorted!Q179)</f>
        <v/>
      </c>
      <c r="I166" s="10" t="str">
        <f>IF(DataSorted!$Q179="","",DataSorted!R179)</f>
        <v/>
      </c>
      <c r="J166" s="10" t="str">
        <f>IF(DataSorted!$Q179="","",DataSorted!S179)</f>
        <v/>
      </c>
      <c r="K166" s="10" t="str">
        <f>IF(DataSorted!$Q179="","",DataSorted!T179)</f>
        <v/>
      </c>
      <c r="L166" s="10" t="str">
        <f t="shared" si="27"/>
        <v/>
      </c>
      <c r="M166" s="52" t="str">
        <f>IF(DataSorted!$F179="REAC",DataSorted!F179,(IF(DataSorted!$P179="REAC",DataSorted!P179,IF($R167=1,"Creact",""))))</f>
        <v/>
      </c>
      <c r="N166" s="52" t="str">
        <f>IF(DataSorted!$F179="REAC",DataSorted!G179,(IF(DataSorted!$P179="REAC",DataSorted!Q179,IF($R167=1,N167,""))))</f>
        <v/>
      </c>
      <c r="O166" s="52" t="str">
        <f>IF(DataSorted!$F179="REAC",DataSorted!H179,(IF(DataSorted!$P179="REAC",DataSorted!R179,IF(AND($R167=1,N167="yes"),O167-1.01794,IF(AND($R167=1,N167="No"),O167-1.18497,"")))))</f>
        <v/>
      </c>
      <c r="P166" s="52" t="str">
        <f>IF(DataSorted!$F179="REAC",DataSorted!I179,(IF(DataSorted!$P179="REAC",DataSorted!S179,IF($R167=1,P167,""))))</f>
        <v/>
      </c>
      <c r="Q166" s="47" t="str">
        <f t="shared" si="35"/>
        <v/>
      </c>
      <c r="R166" t="str">
        <f t="shared" si="36"/>
        <v/>
      </c>
      <c r="S166" s="18" t="str">
        <f t="shared" si="30"/>
        <v/>
      </c>
      <c r="T166" s="18" t="str">
        <f t="shared" si="31"/>
        <v/>
      </c>
      <c r="U166" s="18" t="str">
        <f t="shared" si="28"/>
        <v/>
      </c>
      <c r="V166" s="18" t="str">
        <f t="shared" si="32"/>
        <v/>
      </c>
      <c r="W166" s="18" t="str">
        <f t="shared" si="33"/>
        <v/>
      </c>
      <c r="X166" s="18" t="str">
        <f t="shared" si="34"/>
        <v/>
      </c>
      <c r="Y166" s="18"/>
    </row>
    <row r="167" spans="1:25" x14ac:dyDescent="0.35">
      <c r="A167" t="str">
        <f>IF(DataSorted!A180="","",DataSorted!A180)</f>
        <v/>
      </c>
      <c r="B167" s="48" t="str">
        <f>IF(DataSorted!B180="","",DataSorted!B180)</f>
        <v/>
      </c>
      <c r="C167" s="48" t="str">
        <f>IF(DataSorted!C180="","",DataSorted!C180)</f>
        <v/>
      </c>
      <c r="D167" s="50" t="str">
        <f>IF(DataSorted!D180="","",DataSorted!D180)</f>
        <v/>
      </c>
      <c r="E167" s="48" t="str">
        <f t="shared" si="29"/>
        <v/>
      </c>
      <c r="F167" s="49" t="str">
        <f t="shared" si="25"/>
        <v/>
      </c>
      <c r="G167" s="41" t="str">
        <f t="shared" si="26"/>
        <v/>
      </c>
      <c r="H167" t="str">
        <f>IF(DataSorted!$Q180="","",DataSorted!Q180)</f>
        <v/>
      </c>
      <c r="I167" t="str">
        <f>IF(DataSorted!$Q180="","",DataSorted!R180)</f>
        <v/>
      </c>
      <c r="J167" t="str">
        <f>IF(DataSorted!$Q180="","",DataSorted!S180)</f>
        <v/>
      </c>
      <c r="K167" t="str">
        <f>IF(DataSorted!$Q180="","",DataSorted!T180)</f>
        <v/>
      </c>
      <c r="L167" s="2" t="str">
        <f t="shared" si="27"/>
        <v/>
      </c>
      <c r="M167" s="51" t="str">
        <f>IF(DataSorted!$F180="REAC",DataSorted!F180,(IF(DataSorted!$P180="REAC",DataSorted!P180,IF($R168=1,"Creact",""))))</f>
        <v/>
      </c>
      <c r="N167" s="51" t="str">
        <f>IF(DataSorted!$F180="REAC",DataSorted!G180,(IF(DataSorted!$P180="REAC",DataSorted!Q180,IF($R168=1,N168,""))))</f>
        <v/>
      </c>
      <c r="O167" s="51" t="str">
        <f>IF(DataSorted!$F180="REAC",DataSorted!H180,(IF(DataSorted!$P180="REAC",DataSorted!R180,IF(AND($R168=1,N168="yes"),O168-1.01794,IF(AND($R168=1,N168="No"),O168-1.18497,"")))))</f>
        <v/>
      </c>
      <c r="P167" s="51" t="str">
        <f>IF(DataSorted!$F180="REAC",DataSorted!I180,(IF(DataSorted!$P180="REAC",DataSorted!S180,IF($R168=1,P168,""))))</f>
        <v/>
      </c>
      <c r="Q167" s="47" t="str">
        <f t="shared" si="35"/>
        <v/>
      </c>
      <c r="R167" t="str">
        <f t="shared" si="36"/>
        <v/>
      </c>
      <c r="S167" s="1" t="str">
        <f t="shared" si="30"/>
        <v/>
      </c>
      <c r="T167" s="1" t="str">
        <f t="shared" si="31"/>
        <v/>
      </c>
      <c r="U167" s="1" t="str">
        <f t="shared" si="28"/>
        <v/>
      </c>
      <c r="V167" s="1" t="str">
        <f t="shared" si="32"/>
        <v/>
      </c>
      <c r="W167" s="1" t="str">
        <f t="shared" si="33"/>
        <v/>
      </c>
      <c r="X167" s="1" t="str">
        <f t="shared" si="34"/>
        <v/>
      </c>
      <c r="Y167" s="1"/>
    </row>
    <row r="168" spans="1:25" x14ac:dyDescent="0.35">
      <c r="A168" s="10" t="str">
        <f>IF(DataSorted!A181="","",DataSorted!A181)</f>
        <v/>
      </c>
      <c r="B168" s="10" t="str">
        <f>IF(DataSorted!B181="","",DataSorted!B181)</f>
        <v/>
      </c>
      <c r="C168" s="10" t="str">
        <f>IF(DataSorted!C181="","",DataSorted!C181)</f>
        <v/>
      </c>
      <c r="D168" s="10" t="str">
        <f>IF(DataSorted!D181="","",DataSorted!D181)</f>
        <v/>
      </c>
      <c r="E168" s="10" t="str">
        <f t="shared" si="29"/>
        <v/>
      </c>
      <c r="F168" s="15" t="str">
        <f t="shared" si="25"/>
        <v/>
      </c>
      <c r="G168" s="41" t="str">
        <f t="shared" si="26"/>
        <v/>
      </c>
      <c r="H168" s="10" t="str">
        <f>IF(DataSorted!$Q181="","",DataSorted!Q181)</f>
        <v/>
      </c>
      <c r="I168" s="10" t="str">
        <f>IF(DataSorted!$Q181="","",DataSorted!R181)</f>
        <v/>
      </c>
      <c r="J168" s="10" t="str">
        <f>IF(DataSorted!$Q181="","",DataSorted!S181)</f>
        <v/>
      </c>
      <c r="K168" s="10" t="str">
        <f>IF(DataSorted!$Q181="","",DataSorted!T181)</f>
        <v/>
      </c>
      <c r="L168" s="10" t="str">
        <f t="shared" si="27"/>
        <v/>
      </c>
      <c r="M168" s="52" t="str">
        <f>IF(DataSorted!$F181="REAC",DataSorted!F181,(IF(DataSorted!$P181="REAC",DataSorted!P181,IF($R169=1,"Creact",""))))</f>
        <v/>
      </c>
      <c r="N168" s="52" t="str">
        <f>IF(DataSorted!$F181="REAC",DataSorted!G181,(IF(DataSorted!$P181="REAC",DataSorted!Q181,IF($R169=1,N169,""))))</f>
        <v/>
      </c>
      <c r="O168" s="52" t="str">
        <f>IF(DataSorted!$F181="REAC",DataSorted!H181,(IF(DataSorted!$P181="REAC",DataSorted!R181,IF(AND($R169=1,N169="yes"),O169-1.01794,IF(AND($R169=1,N169="No"),O169-1.18497,"")))))</f>
        <v/>
      </c>
      <c r="P168" s="52" t="str">
        <f>IF(DataSorted!$F181="REAC",DataSorted!I181,(IF(DataSorted!$P181="REAC",DataSorted!S181,IF($R169=1,P169,""))))</f>
        <v/>
      </c>
      <c r="Q168" s="47" t="str">
        <f t="shared" si="35"/>
        <v/>
      </c>
      <c r="R168" t="str">
        <f t="shared" si="36"/>
        <v/>
      </c>
      <c r="S168" s="18" t="str">
        <f t="shared" si="30"/>
        <v/>
      </c>
      <c r="T168" s="18" t="str">
        <f t="shared" si="31"/>
        <v/>
      </c>
      <c r="U168" s="18" t="str">
        <f t="shared" si="28"/>
        <v/>
      </c>
      <c r="V168" s="18" t="str">
        <f t="shared" si="32"/>
        <v/>
      </c>
      <c r="W168" s="18" t="str">
        <f t="shared" si="33"/>
        <v/>
      </c>
      <c r="X168" s="18" t="str">
        <f t="shared" si="34"/>
        <v/>
      </c>
      <c r="Y168" s="18"/>
    </row>
    <row r="169" spans="1:25" x14ac:dyDescent="0.35">
      <c r="A169" t="str">
        <f>IF(DataSorted!A182="","",DataSorted!A182)</f>
        <v/>
      </c>
      <c r="B169" s="48" t="str">
        <f>IF(DataSorted!B182="","",DataSorted!B182)</f>
        <v/>
      </c>
      <c r="C169" s="48" t="str">
        <f>IF(DataSorted!C182="","",DataSorted!C182)</f>
        <v/>
      </c>
      <c r="D169" s="50" t="str">
        <f>IF(DataSorted!D182="","",DataSorted!D182)</f>
        <v/>
      </c>
      <c r="E169" s="48" t="str">
        <f t="shared" si="29"/>
        <v/>
      </c>
      <c r="F169" s="49" t="str">
        <f t="shared" si="25"/>
        <v/>
      </c>
      <c r="G169" s="41" t="str">
        <f t="shared" si="26"/>
        <v/>
      </c>
      <c r="H169" t="str">
        <f>IF(DataSorted!$Q182="","",DataSorted!Q182)</f>
        <v/>
      </c>
      <c r="I169" t="str">
        <f>IF(DataSorted!$Q182="","",DataSorted!R182)</f>
        <v/>
      </c>
      <c r="J169" t="str">
        <f>IF(DataSorted!$Q182="","",DataSorted!S182)</f>
        <v/>
      </c>
      <c r="K169" t="str">
        <f>IF(DataSorted!$Q182="","",DataSorted!T182)</f>
        <v/>
      </c>
      <c r="L169" s="2" t="str">
        <f t="shared" si="27"/>
        <v/>
      </c>
      <c r="M169" s="51" t="str">
        <f>IF(DataSorted!$F182="REAC",DataSorted!F182,(IF(DataSorted!$P182="REAC",DataSorted!P182,IF($R170=1,"Creact",""))))</f>
        <v/>
      </c>
      <c r="N169" s="51" t="str">
        <f>IF(DataSorted!$F182="REAC",DataSorted!G182,(IF(DataSorted!$P182="REAC",DataSorted!Q182,IF($R170=1,N170,""))))</f>
        <v/>
      </c>
      <c r="O169" s="51" t="str">
        <f>IF(DataSorted!$F182="REAC",DataSorted!H182,(IF(DataSorted!$P182="REAC",DataSorted!R182,IF(AND($R170=1,N170="yes"),O170-1.01794,IF(AND($R170=1,N170="No"),O170-1.18497,"")))))</f>
        <v/>
      </c>
      <c r="P169" s="51" t="str">
        <f>IF(DataSorted!$F182="REAC",DataSorted!I182,(IF(DataSorted!$P182="REAC",DataSorted!S182,IF($R170=1,P170,""))))</f>
        <v/>
      </c>
      <c r="Q169" s="47" t="str">
        <f t="shared" si="35"/>
        <v/>
      </c>
      <c r="R169" t="str">
        <f t="shared" si="36"/>
        <v/>
      </c>
      <c r="S169" s="1" t="str">
        <f t="shared" si="30"/>
        <v/>
      </c>
      <c r="T169" s="1" t="str">
        <f t="shared" si="31"/>
        <v/>
      </c>
      <c r="U169" s="1" t="str">
        <f t="shared" si="28"/>
        <v/>
      </c>
      <c r="V169" s="1" t="str">
        <f t="shared" si="32"/>
        <v/>
      </c>
      <c r="W169" s="1" t="str">
        <f t="shared" si="33"/>
        <v/>
      </c>
      <c r="X169" s="1" t="str">
        <f t="shared" si="34"/>
        <v/>
      </c>
      <c r="Y169" s="1"/>
    </row>
    <row r="170" spans="1:25" x14ac:dyDescent="0.35">
      <c r="A170" s="10" t="str">
        <f>IF(DataSorted!A183="","",DataSorted!A183)</f>
        <v/>
      </c>
      <c r="B170" s="10" t="str">
        <f>IF(DataSorted!B183="","",DataSorted!B183)</f>
        <v/>
      </c>
      <c r="C170" s="10" t="str">
        <f>IF(DataSorted!C183="","",DataSorted!C183)</f>
        <v/>
      </c>
      <c r="D170" s="10" t="str">
        <f>IF(DataSorted!D183="","",DataSorted!D183)</f>
        <v/>
      </c>
      <c r="E170" s="10" t="str">
        <f t="shared" si="29"/>
        <v/>
      </c>
      <c r="F170" s="15" t="str">
        <f t="shared" si="25"/>
        <v/>
      </c>
      <c r="G170" s="41" t="str">
        <f t="shared" si="26"/>
        <v/>
      </c>
      <c r="H170" s="10" t="str">
        <f>IF(DataSorted!$Q183="","",DataSorted!Q183)</f>
        <v/>
      </c>
      <c r="I170" s="10" t="str">
        <f>IF(DataSorted!$Q183="","",DataSorted!R183)</f>
        <v/>
      </c>
      <c r="J170" s="10" t="str">
        <f>IF(DataSorted!$Q183="","",DataSorted!S183)</f>
        <v/>
      </c>
      <c r="K170" s="10" t="str">
        <f>IF(DataSorted!$Q183="","",DataSorted!T183)</f>
        <v/>
      </c>
      <c r="L170" s="10" t="str">
        <f t="shared" si="27"/>
        <v/>
      </c>
      <c r="M170" s="52" t="str">
        <f>IF(DataSorted!$F183="REAC",DataSorted!F183,(IF(DataSorted!$P183="REAC",DataSorted!P183,IF($R171=1,"Creact",""))))</f>
        <v/>
      </c>
      <c r="N170" s="52" t="str">
        <f>IF(DataSorted!$F183="REAC",DataSorted!G183,(IF(DataSorted!$P183="REAC",DataSorted!Q183,IF($R171=1,N171,""))))</f>
        <v/>
      </c>
      <c r="O170" s="52" t="str">
        <f>IF(DataSorted!$F183="REAC",DataSorted!H183,(IF(DataSorted!$P183="REAC",DataSorted!R183,IF(AND($R171=1,N171="yes"),O171-1.01794,IF(AND($R171=1,N171="No"),O171-1.18497,"")))))</f>
        <v/>
      </c>
      <c r="P170" s="52" t="str">
        <f>IF(DataSorted!$F183="REAC",DataSorted!I183,(IF(DataSorted!$P183="REAC",DataSorted!S183,IF($R171=1,P171,""))))</f>
        <v/>
      </c>
      <c r="Q170" s="47" t="str">
        <f t="shared" si="35"/>
        <v/>
      </c>
      <c r="R170" t="str">
        <f t="shared" si="36"/>
        <v/>
      </c>
      <c r="S170" s="18" t="str">
        <f t="shared" si="30"/>
        <v/>
      </c>
      <c r="T170" s="18" t="str">
        <f t="shared" si="31"/>
        <v/>
      </c>
      <c r="U170" s="18" t="str">
        <f t="shared" si="28"/>
        <v/>
      </c>
      <c r="V170" s="18" t="str">
        <f t="shared" si="32"/>
        <v/>
      </c>
      <c r="W170" s="18" t="str">
        <f t="shared" si="33"/>
        <v/>
      </c>
      <c r="X170" s="18" t="str">
        <f t="shared" si="34"/>
        <v/>
      </c>
      <c r="Y170" s="18"/>
    </row>
    <row r="171" spans="1:25" x14ac:dyDescent="0.35">
      <c r="A171" t="str">
        <f>IF(DataSorted!A184="","",DataSorted!A184)</f>
        <v/>
      </c>
      <c r="B171" s="48" t="str">
        <f>IF(DataSorted!B184="","",DataSorted!B184)</f>
        <v/>
      </c>
      <c r="C171" s="48" t="str">
        <f>IF(DataSorted!C184="","",DataSorted!C184)</f>
        <v/>
      </c>
      <c r="D171" s="50" t="str">
        <f>IF(DataSorted!D184="","",DataSorted!D184)</f>
        <v/>
      </c>
      <c r="E171" s="48" t="str">
        <f t="shared" si="29"/>
        <v/>
      </c>
      <c r="F171" s="49" t="str">
        <f t="shared" si="25"/>
        <v/>
      </c>
      <c r="G171" s="41" t="str">
        <f t="shared" si="26"/>
        <v/>
      </c>
      <c r="H171" t="str">
        <f>IF(DataSorted!$Q184="","",DataSorted!Q184)</f>
        <v/>
      </c>
      <c r="I171" t="str">
        <f>IF(DataSorted!$Q184="","",DataSorted!R184)</f>
        <v/>
      </c>
      <c r="J171" t="str">
        <f>IF(DataSorted!$Q184="","",DataSorted!S184)</f>
        <v/>
      </c>
      <c r="K171" t="str">
        <f>IF(DataSorted!$Q184="","",DataSorted!T184)</f>
        <v/>
      </c>
      <c r="L171" s="2" t="str">
        <f t="shared" si="27"/>
        <v/>
      </c>
      <c r="M171" s="51" t="str">
        <f>IF(DataSorted!$F184="REAC",DataSorted!F184,(IF(DataSorted!$P184="REAC",DataSorted!P184,IF($R172=1,"Creact",""))))</f>
        <v/>
      </c>
      <c r="N171" s="51" t="str">
        <f>IF(DataSorted!$F184="REAC",DataSorted!G184,(IF(DataSorted!$P184="REAC",DataSorted!Q184,IF($R172=1,N172,""))))</f>
        <v/>
      </c>
      <c r="O171" s="51" t="str">
        <f>IF(DataSorted!$F184="REAC",DataSorted!H184,(IF(DataSorted!$P184="REAC",DataSorted!R184,IF(AND($R172=1,N172="yes"),O172-1.01794,IF(AND($R172=1,N172="No"),O172-1.18497,"")))))</f>
        <v/>
      </c>
      <c r="P171" s="51" t="str">
        <f>IF(DataSorted!$F184="REAC",DataSorted!I184,(IF(DataSorted!$P184="REAC",DataSorted!S184,IF($R172=1,P172,""))))</f>
        <v/>
      </c>
      <c r="Q171" s="47" t="str">
        <f t="shared" si="35"/>
        <v/>
      </c>
      <c r="R171" t="str">
        <f t="shared" si="36"/>
        <v/>
      </c>
      <c r="S171" s="1" t="str">
        <f t="shared" si="30"/>
        <v/>
      </c>
      <c r="T171" s="1" t="str">
        <f t="shared" si="31"/>
        <v/>
      </c>
      <c r="U171" s="1" t="str">
        <f t="shared" si="28"/>
        <v/>
      </c>
      <c r="V171" s="1" t="str">
        <f t="shared" si="32"/>
        <v/>
      </c>
      <c r="W171" s="1" t="str">
        <f t="shared" si="33"/>
        <v/>
      </c>
      <c r="X171" s="1" t="str">
        <f t="shared" si="34"/>
        <v/>
      </c>
      <c r="Y171" s="1"/>
    </row>
    <row r="172" spans="1:25" x14ac:dyDescent="0.35">
      <c r="A172" s="10" t="str">
        <f>IF(DataSorted!A185="","",DataSorted!A185)</f>
        <v/>
      </c>
      <c r="B172" s="10" t="str">
        <f>IF(DataSorted!B185="","",DataSorted!B185)</f>
        <v/>
      </c>
      <c r="C172" s="10" t="str">
        <f>IF(DataSorted!C185="","",DataSorted!C185)</f>
        <v/>
      </c>
      <c r="D172" s="10" t="str">
        <f>IF(DataSorted!D185="","",DataSorted!D185)</f>
        <v/>
      </c>
      <c r="E172" s="10" t="str">
        <f t="shared" si="29"/>
        <v/>
      </c>
      <c r="F172" s="15" t="str">
        <f t="shared" si="25"/>
        <v/>
      </c>
      <c r="G172" s="41" t="str">
        <f t="shared" si="26"/>
        <v/>
      </c>
      <c r="H172" s="10" t="str">
        <f>IF(DataSorted!$Q185="","",DataSorted!Q185)</f>
        <v/>
      </c>
      <c r="I172" s="10" t="str">
        <f>IF(DataSorted!$Q185="","",DataSorted!R185)</f>
        <v/>
      </c>
      <c r="J172" s="10" t="str">
        <f>IF(DataSorted!$Q185="","",DataSorted!S185)</f>
        <v/>
      </c>
      <c r="K172" s="10" t="str">
        <f>IF(DataSorted!$Q185="","",DataSorted!T185)</f>
        <v/>
      </c>
      <c r="L172" s="10" t="str">
        <f t="shared" si="27"/>
        <v/>
      </c>
      <c r="M172" s="52" t="str">
        <f>IF(DataSorted!$F185="REAC",DataSorted!F185,(IF(DataSorted!$P185="REAC",DataSorted!P185,IF($R173=1,"Creact",""))))</f>
        <v/>
      </c>
      <c r="N172" s="52" t="str">
        <f>IF(DataSorted!$F185="REAC",DataSorted!G185,(IF(DataSorted!$P185="REAC",DataSorted!Q185,IF($R173=1,N173,""))))</f>
        <v/>
      </c>
      <c r="O172" s="52" t="str">
        <f>IF(DataSorted!$F185="REAC",DataSorted!H185,(IF(DataSorted!$P185="REAC",DataSorted!R185,IF(AND($R173=1,N173="yes"),O173-1.01794,IF(AND($R173=1,N173="No"),O173-1.18497,"")))))</f>
        <v/>
      </c>
      <c r="P172" s="52" t="str">
        <f>IF(DataSorted!$F185="REAC",DataSorted!I185,(IF(DataSorted!$P185="REAC",DataSorted!S185,IF($R173=1,P173,""))))</f>
        <v/>
      </c>
      <c r="Q172" s="47" t="str">
        <f t="shared" si="35"/>
        <v/>
      </c>
      <c r="R172" t="str">
        <f t="shared" si="36"/>
        <v/>
      </c>
      <c r="S172" s="18" t="str">
        <f t="shared" si="30"/>
        <v/>
      </c>
      <c r="T172" s="18" t="str">
        <f t="shared" si="31"/>
        <v/>
      </c>
      <c r="U172" s="18" t="str">
        <f t="shared" si="28"/>
        <v/>
      </c>
      <c r="V172" s="18" t="str">
        <f t="shared" si="32"/>
        <v/>
      </c>
      <c r="W172" s="18" t="str">
        <f t="shared" si="33"/>
        <v/>
      </c>
      <c r="X172" s="18" t="str">
        <f t="shared" si="34"/>
        <v/>
      </c>
      <c r="Y172" s="18"/>
    </row>
    <row r="173" spans="1:25" x14ac:dyDescent="0.35">
      <c r="A173" t="str">
        <f>IF(DataSorted!A186="","",DataSorted!A186)</f>
        <v/>
      </c>
      <c r="B173" s="48" t="str">
        <f>IF(DataSorted!B186="","",DataSorted!B186)</f>
        <v/>
      </c>
      <c r="C173" s="48" t="str">
        <f>IF(DataSorted!C186="","",DataSorted!C186)</f>
        <v/>
      </c>
      <c r="D173" s="50" t="str">
        <f>IF(DataSorted!D186="","",DataSorted!D186)</f>
        <v/>
      </c>
      <c r="E173" s="48" t="str">
        <f t="shared" si="29"/>
        <v/>
      </c>
      <c r="F173" s="49" t="str">
        <f t="shared" si="25"/>
        <v/>
      </c>
      <c r="G173" s="41" t="str">
        <f t="shared" si="26"/>
        <v/>
      </c>
      <c r="H173" t="str">
        <f>IF(DataSorted!$Q186="","",DataSorted!Q186)</f>
        <v/>
      </c>
      <c r="I173" t="str">
        <f>IF(DataSorted!$Q186="","",DataSorted!R186)</f>
        <v/>
      </c>
      <c r="J173" t="str">
        <f>IF(DataSorted!$Q186="","",DataSorted!S186)</f>
        <v/>
      </c>
      <c r="K173" t="str">
        <f>IF(DataSorted!$Q186="","",DataSorted!T186)</f>
        <v/>
      </c>
      <c r="L173" s="2" t="str">
        <f t="shared" si="27"/>
        <v/>
      </c>
      <c r="M173" s="51" t="str">
        <f>IF(DataSorted!$F186="REAC",DataSorted!F186,(IF(DataSorted!$P186="REAC",DataSorted!P186,IF($R174=1,"Creact",""))))</f>
        <v/>
      </c>
      <c r="N173" s="51" t="str">
        <f>IF(DataSorted!$F186="REAC",DataSorted!G186,(IF(DataSorted!$P186="REAC",DataSorted!Q186,IF($R174=1,N174,""))))</f>
        <v/>
      </c>
      <c r="O173" s="51" t="str">
        <f>IF(DataSorted!$F186="REAC",DataSorted!H186,(IF(DataSorted!$P186="REAC",DataSorted!R186,IF(AND($R174=1,N174="yes"),O174-1.01794,IF(AND($R174=1,N174="No"),O174-1.18497,"")))))</f>
        <v/>
      </c>
      <c r="P173" s="51" t="str">
        <f>IF(DataSorted!$F186="REAC",DataSorted!I186,(IF(DataSorted!$P186="REAC",DataSorted!S186,IF($R174=1,P174,""))))</f>
        <v/>
      </c>
      <c r="Q173" s="47" t="str">
        <f t="shared" si="35"/>
        <v/>
      </c>
      <c r="R173" t="str">
        <f t="shared" si="36"/>
        <v/>
      </c>
      <c r="S173" s="1" t="str">
        <f t="shared" si="30"/>
        <v/>
      </c>
      <c r="T173" s="1" t="str">
        <f t="shared" si="31"/>
        <v/>
      </c>
      <c r="U173" s="1" t="str">
        <f t="shared" si="28"/>
        <v/>
      </c>
      <c r="V173" s="1" t="str">
        <f t="shared" si="32"/>
        <v/>
      </c>
      <c r="W173" s="1" t="str">
        <f t="shared" si="33"/>
        <v/>
      </c>
      <c r="X173" s="1" t="str">
        <f t="shared" si="34"/>
        <v/>
      </c>
      <c r="Y173" s="1"/>
    </row>
    <row r="174" spans="1:25" x14ac:dyDescent="0.35">
      <c r="A174" s="10" t="str">
        <f>IF(DataSorted!A187="","",DataSorted!A187)</f>
        <v/>
      </c>
      <c r="B174" s="10" t="str">
        <f>IF(DataSorted!B187="","",DataSorted!B187)</f>
        <v/>
      </c>
      <c r="C174" s="10" t="str">
        <f>IF(DataSorted!C187="","",DataSorted!C187)</f>
        <v/>
      </c>
      <c r="D174" s="10" t="str">
        <f>IF(DataSorted!D187="","",DataSorted!D187)</f>
        <v/>
      </c>
      <c r="E174" s="10" t="str">
        <f t="shared" si="29"/>
        <v/>
      </c>
      <c r="F174" s="15" t="str">
        <f t="shared" si="25"/>
        <v/>
      </c>
      <c r="G174" s="41" t="str">
        <f t="shared" si="26"/>
        <v/>
      </c>
      <c r="H174" s="10" t="str">
        <f>IF(DataSorted!$Q187="","",DataSorted!Q187)</f>
        <v/>
      </c>
      <c r="I174" s="10" t="str">
        <f>IF(DataSorted!$Q187="","",DataSorted!R187)</f>
        <v/>
      </c>
      <c r="J174" s="10" t="str">
        <f>IF(DataSorted!$Q187="","",DataSorted!S187)</f>
        <v/>
      </c>
      <c r="K174" s="10" t="str">
        <f>IF(DataSorted!$Q187="","",DataSorted!T187)</f>
        <v/>
      </c>
      <c r="L174" s="10" t="str">
        <f t="shared" si="27"/>
        <v/>
      </c>
      <c r="M174" s="52" t="str">
        <f>IF(DataSorted!$F187="REAC",DataSorted!F187,(IF(DataSorted!$P187="REAC",DataSorted!P187,IF($R175=1,"Creact",""))))</f>
        <v/>
      </c>
      <c r="N174" s="52" t="str">
        <f>IF(DataSorted!$F187="REAC",DataSorted!G187,(IF(DataSorted!$P187="REAC",DataSorted!Q187,IF($R175=1,N175,""))))</f>
        <v/>
      </c>
      <c r="O174" s="52" t="str">
        <f>IF(DataSorted!$F187="REAC",DataSorted!H187,(IF(DataSorted!$P187="REAC",DataSorted!R187,IF(AND($R175=1,N175="yes"),O175-1.01794,IF(AND($R175=1,N175="No"),O175-1.18497,"")))))</f>
        <v/>
      </c>
      <c r="P174" s="52" t="str">
        <f>IF(DataSorted!$F187="REAC",DataSorted!I187,(IF(DataSorted!$P187="REAC",DataSorted!S187,IF($R175=1,P175,""))))</f>
        <v/>
      </c>
      <c r="Q174" s="47" t="str">
        <f t="shared" si="35"/>
        <v/>
      </c>
      <c r="R174" t="str">
        <f t="shared" si="36"/>
        <v/>
      </c>
      <c r="S174" s="18" t="str">
        <f t="shared" si="30"/>
        <v/>
      </c>
      <c r="T174" s="18" t="str">
        <f t="shared" si="31"/>
        <v/>
      </c>
      <c r="U174" s="18" t="str">
        <f t="shared" si="28"/>
        <v/>
      </c>
      <c r="V174" s="18" t="str">
        <f t="shared" si="32"/>
        <v/>
      </c>
      <c r="W174" s="18" t="str">
        <f t="shared" si="33"/>
        <v/>
      </c>
      <c r="X174" s="18" t="str">
        <f t="shared" si="34"/>
        <v/>
      </c>
      <c r="Y174" s="18"/>
    </row>
    <row r="175" spans="1:25" x14ac:dyDescent="0.35">
      <c r="A175" t="str">
        <f>IF(DataSorted!A188="","",DataSorted!A188)</f>
        <v/>
      </c>
      <c r="B175" s="48" t="str">
        <f>IF(DataSorted!B188="","",DataSorted!B188)</f>
        <v/>
      </c>
      <c r="C175" s="48" t="str">
        <f>IF(DataSorted!C188="","",DataSorted!C188)</f>
        <v/>
      </c>
      <c r="D175" s="50" t="str">
        <f>IF(DataSorted!D188="","",DataSorted!D188)</f>
        <v/>
      </c>
      <c r="E175" s="48" t="str">
        <f t="shared" si="29"/>
        <v/>
      </c>
      <c r="F175" s="49" t="str">
        <f t="shared" si="25"/>
        <v/>
      </c>
      <c r="G175" s="41" t="str">
        <f t="shared" si="26"/>
        <v/>
      </c>
      <c r="H175" t="str">
        <f>IF(DataSorted!$Q188="","",DataSorted!Q188)</f>
        <v/>
      </c>
      <c r="I175" t="str">
        <f>IF(DataSorted!$Q188="","",DataSorted!R188)</f>
        <v/>
      </c>
      <c r="J175" t="str">
        <f>IF(DataSorted!$Q188="","",DataSorted!S188)</f>
        <v/>
      </c>
      <c r="K175" t="str">
        <f>IF(DataSorted!$Q188="","",DataSorted!T188)</f>
        <v/>
      </c>
      <c r="L175" s="2" t="str">
        <f t="shared" si="27"/>
        <v/>
      </c>
      <c r="M175" s="51" t="str">
        <f>IF(DataSorted!$F188="REAC",DataSorted!F188,(IF(DataSorted!$P188="REAC",DataSorted!P188,IF($R176=1,"Creact",""))))</f>
        <v/>
      </c>
      <c r="N175" s="51" t="str">
        <f>IF(DataSorted!$F188="REAC",DataSorted!G188,(IF(DataSorted!$P188="REAC",DataSorted!Q188,IF($R176=1,N176,""))))</f>
        <v/>
      </c>
      <c r="O175" s="51" t="str">
        <f>IF(DataSorted!$F188="REAC",DataSorted!H188,(IF(DataSorted!$P188="REAC",DataSorted!R188,IF(AND($R176=1,N176="yes"),O176-1.01794,IF(AND($R176=1,N176="No"),O176-1.18497,"")))))</f>
        <v/>
      </c>
      <c r="P175" s="51" t="str">
        <f>IF(DataSorted!$F188="REAC",DataSorted!I188,(IF(DataSorted!$P188="REAC",DataSorted!S188,IF($R176=1,P176,""))))</f>
        <v/>
      </c>
      <c r="Q175" s="47" t="str">
        <f t="shared" si="35"/>
        <v/>
      </c>
      <c r="R175" t="str">
        <f t="shared" si="36"/>
        <v/>
      </c>
      <c r="S175" s="1" t="str">
        <f t="shared" si="30"/>
        <v/>
      </c>
      <c r="T175" s="1" t="str">
        <f t="shared" si="31"/>
        <v/>
      </c>
      <c r="U175" s="1" t="str">
        <f t="shared" si="28"/>
        <v/>
      </c>
      <c r="V175" s="1" t="str">
        <f t="shared" si="32"/>
        <v/>
      </c>
      <c r="W175" s="1" t="str">
        <f t="shared" si="33"/>
        <v/>
      </c>
      <c r="X175" s="1" t="str">
        <f t="shared" si="34"/>
        <v/>
      </c>
      <c r="Y175" s="1"/>
    </row>
    <row r="176" spans="1:25" x14ac:dyDescent="0.35">
      <c r="A176" s="10" t="str">
        <f>IF(DataSorted!A189="","",DataSorted!A189)</f>
        <v/>
      </c>
      <c r="B176" s="10" t="str">
        <f>IF(DataSorted!B189="","",DataSorted!B189)</f>
        <v/>
      </c>
      <c r="C176" s="10" t="str">
        <f>IF(DataSorted!C189="","",DataSorted!C189)</f>
        <v/>
      </c>
      <c r="D176" s="10" t="str">
        <f>IF(DataSorted!D189="","",DataSorted!D189)</f>
        <v/>
      </c>
      <c r="E176" s="10" t="str">
        <f t="shared" si="29"/>
        <v/>
      </c>
      <c r="F176" s="15" t="str">
        <f t="shared" si="25"/>
        <v/>
      </c>
      <c r="G176" s="41" t="str">
        <f t="shared" si="26"/>
        <v/>
      </c>
      <c r="H176" s="10" t="str">
        <f>IF(DataSorted!$Q189="","",DataSorted!Q189)</f>
        <v/>
      </c>
      <c r="I176" s="10" t="str">
        <f>IF(DataSorted!$Q189="","",DataSorted!R189)</f>
        <v/>
      </c>
      <c r="J176" s="10" t="str">
        <f>IF(DataSorted!$Q189="","",DataSorted!S189)</f>
        <v/>
      </c>
      <c r="K176" s="10" t="str">
        <f>IF(DataSorted!$Q189="","",DataSorted!T189)</f>
        <v/>
      </c>
      <c r="L176" s="10" t="str">
        <f t="shared" si="27"/>
        <v/>
      </c>
      <c r="M176" s="52" t="str">
        <f>IF(DataSorted!$F189="REAC",DataSorted!F189,(IF(DataSorted!$P189="REAC",DataSorted!P189,IF($R177=1,"Creact",""))))</f>
        <v/>
      </c>
      <c r="N176" s="52" t="str">
        <f>IF(DataSorted!$F189="REAC",DataSorted!G189,(IF(DataSorted!$P189="REAC",DataSorted!Q189,IF($R177=1,N177,""))))</f>
        <v/>
      </c>
      <c r="O176" s="52" t="str">
        <f>IF(DataSorted!$F189="REAC",DataSorted!H189,(IF(DataSorted!$P189="REAC",DataSorted!R189,IF(AND($R177=1,N177="yes"),O177-1.01794,IF(AND($R177=1,N177="No"),O177-1.18497,"")))))</f>
        <v/>
      </c>
      <c r="P176" s="52" t="str">
        <f>IF(DataSorted!$F189="REAC",DataSorted!I189,(IF(DataSorted!$P189="REAC",DataSorted!S189,IF($R177=1,P177,""))))</f>
        <v/>
      </c>
      <c r="Q176" s="47" t="str">
        <f t="shared" si="35"/>
        <v/>
      </c>
      <c r="R176" t="str">
        <f t="shared" si="36"/>
        <v/>
      </c>
      <c r="S176" s="18" t="str">
        <f t="shared" si="30"/>
        <v/>
      </c>
      <c r="T176" s="18" t="str">
        <f t="shared" si="31"/>
        <v/>
      </c>
      <c r="U176" s="18" t="str">
        <f t="shared" si="28"/>
        <v/>
      </c>
      <c r="V176" s="18" t="str">
        <f t="shared" si="32"/>
        <v/>
      </c>
      <c r="W176" s="18" t="str">
        <f t="shared" si="33"/>
        <v/>
      </c>
      <c r="X176" s="18" t="str">
        <f t="shared" si="34"/>
        <v/>
      </c>
      <c r="Y176" s="18"/>
    </row>
    <row r="177" spans="1:25" x14ac:dyDescent="0.35">
      <c r="A177" t="str">
        <f>IF(DataSorted!A190="","",DataSorted!A190)</f>
        <v/>
      </c>
      <c r="B177" s="48" t="str">
        <f>IF(DataSorted!B190="","",DataSorted!B190)</f>
        <v/>
      </c>
      <c r="C177" s="48" t="str">
        <f>IF(DataSorted!C190="","",DataSorted!C190)</f>
        <v/>
      </c>
      <c r="D177" s="50" t="str">
        <f>IF(DataSorted!D190="","",DataSorted!D190)</f>
        <v/>
      </c>
      <c r="E177" s="48" t="str">
        <f t="shared" si="29"/>
        <v/>
      </c>
      <c r="F177" s="49" t="str">
        <f t="shared" si="25"/>
        <v/>
      </c>
      <c r="G177" s="41" t="str">
        <f t="shared" si="26"/>
        <v/>
      </c>
      <c r="H177" t="str">
        <f>IF(DataSorted!$Q190="","",DataSorted!Q190)</f>
        <v/>
      </c>
      <c r="I177" t="str">
        <f>IF(DataSorted!$Q190="","",DataSorted!R190)</f>
        <v/>
      </c>
      <c r="J177" t="str">
        <f>IF(DataSorted!$Q190="","",DataSorted!S190)</f>
        <v/>
      </c>
      <c r="K177" t="str">
        <f>IF(DataSorted!$Q190="","",DataSorted!T190)</f>
        <v/>
      </c>
      <c r="L177" s="2" t="str">
        <f t="shared" si="27"/>
        <v/>
      </c>
      <c r="M177" s="51" t="str">
        <f>IF(DataSorted!$F190="REAC",DataSorted!F190,(IF(DataSorted!$P190="REAC",DataSorted!P190,IF($R178=1,"Creact",""))))</f>
        <v/>
      </c>
      <c r="N177" s="51" t="str">
        <f>IF(DataSorted!$F190="REAC",DataSorted!G190,(IF(DataSorted!$P190="REAC",DataSorted!Q190,IF($R178=1,N178,""))))</f>
        <v/>
      </c>
      <c r="O177" s="51" t="str">
        <f>IF(DataSorted!$F190="REAC",DataSorted!H190,(IF(DataSorted!$P190="REAC",DataSorted!R190,IF(AND($R178=1,N178="yes"),O178-1.01794,IF(AND($R178=1,N178="No"),O178-1.18497,"")))))</f>
        <v/>
      </c>
      <c r="P177" s="51" t="str">
        <f>IF(DataSorted!$F190="REAC",DataSorted!I190,(IF(DataSorted!$P190="REAC",DataSorted!S190,IF($R178=1,P178,""))))</f>
        <v/>
      </c>
      <c r="Q177" s="47" t="str">
        <f t="shared" si="35"/>
        <v/>
      </c>
      <c r="R177" t="str">
        <f t="shared" si="36"/>
        <v/>
      </c>
      <c r="S177" s="1" t="str">
        <f t="shared" si="30"/>
        <v/>
      </c>
      <c r="T177" s="1" t="str">
        <f t="shared" si="31"/>
        <v/>
      </c>
      <c r="U177" s="1" t="str">
        <f t="shared" si="28"/>
        <v/>
      </c>
      <c r="V177" s="1" t="str">
        <f t="shared" si="32"/>
        <v/>
      </c>
      <c r="W177" s="1" t="str">
        <f t="shared" si="33"/>
        <v/>
      </c>
      <c r="X177" s="1" t="str">
        <f t="shared" si="34"/>
        <v/>
      </c>
      <c r="Y177" s="1"/>
    </row>
    <row r="178" spans="1:25" x14ac:dyDescent="0.35">
      <c r="A178" s="10" t="str">
        <f>IF(DataSorted!A191="","",DataSorted!A191)</f>
        <v/>
      </c>
      <c r="B178" s="10" t="str">
        <f>IF(DataSorted!B191="","",DataSorted!B191)</f>
        <v/>
      </c>
      <c r="C178" s="10" t="str">
        <f>IF(DataSorted!C191="","",DataSorted!C191)</f>
        <v/>
      </c>
      <c r="D178" s="10" t="str">
        <f>IF(DataSorted!D191="","",DataSorted!D191)</f>
        <v/>
      </c>
      <c r="E178" s="10" t="str">
        <f t="shared" si="29"/>
        <v/>
      </c>
      <c r="F178" s="15" t="str">
        <f t="shared" si="25"/>
        <v/>
      </c>
      <c r="G178" s="41" t="str">
        <f t="shared" si="26"/>
        <v/>
      </c>
      <c r="H178" s="10" t="str">
        <f>IF(DataSorted!$Q191="","",DataSorted!Q191)</f>
        <v/>
      </c>
      <c r="I178" s="10" t="str">
        <f>IF(DataSorted!$Q191="","",DataSorted!R191)</f>
        <v/>
      </c>
      <c r="J178" s="10" t="str">
        <f>IF(DataSorted!$Q191="","",DataSorted!S191)</f>
        <v/>
      </c>
      <c r="K178" s="10" t="str">
        <f>IF(DataSorted!$Q191="","",DataSorted!T191)</f>
        <v/>
      </c>
      <c r="L178" s="10" t="str">
        <f t="shared" si="27"/>
        <v/>
      </c>
      <c r="M178" s="52" t="str">
        <f>IF(DataSorted!$F191="REAC",DataSorted!F191,(IF(DataSorted!$P191="REAC",DataSorted!P191,IF($R179=1,"Creact",""))))</f>
        <v/>
      </c>
      <c r="N178" s="52" t="str">
        <f>IF(DataSorted!$F191="REAC",DataSorted!G191,(IF(DataSorted!$P191="REAC",DataSorted!Q191,IF($R179=1,N179,""))))</f>
        <v/>
      </c>
      <c r="O178" s="52" t="str">
        <f>IF(DataSorted!$F191="REAC",DataSorted!H191,(IF(DataSorted!$P191="REAC",DataSorted!R191,IF(AND($R179=1,N179="yes"),O179-1.01794,IF(AND($R179=1,N179="No"),O179-1.18497,"")))))</f>
        <v/>
      </c>
      <c r="P178" s="52" t="str">
        <f>IF(DataSorted!$F191="REAC",DataSorted!I191,(IF(DataSorted!$P191="REAC",DataSorted!S191,IF($R179=1,P179,""))))</f>
        <v/>
      </c>
      <c r="Q178" s="47" t="str">
        <f t="shared" si="35"/>
        <v/>
      </c>
      <c r="R178" t="str">
        <f t="shared" si="36"/>
        <v/>
      </c>
      <c r="S178" s="18" t="str">
        <f t="shared" si="30"/>
        <v/>
      </c>
      <c r="T178" s="18" t="str">
        <f t="shared" si="31"/>
        <v/>
      </c>
      <c r="U178" s="18" t="str">
        <f t="shared" si="28"/>
        <v/>
      </c>
      <c r="V178" s="18" t="str">
        <f t="shared" si="32"/>
        <v/>
      </c>
      <c r="W178" s="18" t="str">
        <f t="shared" si="33"/>
        <v/>
      </c>
      <c r="X178" s="18" t="str">
        <f t="shared" si="34"/>
        <v/>
      </c>
      <c r="Y178" s="18"/>
    </row>
    <row r="179" spans="1:25" x14ac:dyDescent="0.35">
      <c r="A179" t="str">
        <f>IF(DataSorted!A192="","",DataSorted!A192)</f>
        <v/>
      </c>
      <c r="B179" s="48" t="str">
        <f>IF(DataSorted!B192="","",DataSorted!B192)</f>
        <v/>
      </c>
      <c r="C179" s="48" t="str">
        <f>IF(DataSorted!C192="","",DataSorted!C192)</f>
        <v/>
      </c>
      <c r="D179" s="50" t="str">
        <f>IF(DataSorted!D192="","",DataSorted!D192)</f>
        <v/>
      </c>
      <c r="E179" s="48" t="str">
        <f t="shared" si="29"/>
        <v/>
      </c>
      <c r="F179" s="49" t="str">
        <f t="shared" si="25"/>
        <v/>
      </c>
      <c r="G179" s="41" t="str">
        <f t="shared" si="26"/>
        <v/>
      </c>
      <c r="H179" t="str">
        <f>IF(DataSorted!$Q192="","",DataSorted!Q192)</f>
        <v/>
      </c>
      <c r="I179" t="str">
        <f>IF(DataSorted!$Q192="","",DataSorted!R192)</f>
        <v/>
      </c>
      <c r="J179" t="str">
        <f>IF(DataSorted!$Q192="","",DataSorted!S192)</f>
        <v/>
      </c>
      <c r="K179" t="str">
        <f>IF(DataSorted!$Q192="","",DataSorted!T192)</f>
        <v/>
      </c>
      <c r="L179" s="2" t="str">
        <f t="shared" si="27"/>
        <v/>
      </c>
      <c r="M179" s="51" t="str">
        <f>IF(DataSorted!$F192="REAC",DataSorted!F192,(IF(DataSorted!$P192="REAC",DataSorted!P192,IF($R180=1,"Creact",""))))</f>
        <v/>
      </c>
      <c r="N179" s="51" t="str">
        <f>IF(DataSorted!$F192="REAC",DataSorted!G192,(IF(DataSorted!$P192="REAC",DataSorted!Q192,IF($R180=1,N180,""))))</f>
        <v/>
      </c>
      <c r="O179" s="51" t="str">
        <f>IF(DataSorted!$F192="REAC",DataSorted!H192,(IF(DataSorted!$P192="REAC",DataSorted!R192,IF(AND($R180=1,N180="yes"),O180-1.01794,IF(AND($R180=1,N180="No"),O180-1.18497,"")))))</f>
        <v/>
      </c>
      <c r="P179" s="51" t="str">
        <f>IF(DataSorted!$F192="REAC",DataSorted!I192,(IF(DataSorted!$P192="REAC",DataSorted!S192,IF($R180=1,P180,""))))</f>
        <v/>
      </c>
      <c r="Q179" s="47" t="str">
        <f t="shared" si="35"/>
        <v/>
      </c>
      <c r="R179" t="str">
        <f t="shared" si="36"/>
        <v/>
      </c>
      <c r="S179" s="1" t="str">
        <f t="shared" si="30"/>
        <v/>
      </c>
      <c r="T179" s="1" t="str">
        <f t="shared" si="31"/>
        <v/>
      </c>
      <c r="U179" s="1" t="str">
        <f t="shared" si="28"/>
        <v/>
      </c>
      <c r="V179" s="1" t="str">
        <f t="shared" si="32"/>
        <v/>
      </c>
      <c r="W179" s="1" t="str">
        <f t="shared" si="33"/>
        <v/>
      </c>
      <c r="X179" s="1" t="str">
        <f t="shared" si="34"/>
        <v/>
      </c>
      <c r="Y179" s="1"/>
    </row>
    <row r="180" spans="1:25" x14ac:dyDescent="0.35">
      <c r="A180" s="10" t="str">
        <f>IF(DataSorted!A193="","",DataSorted!A193)</f>
        <v/>
      </c>
      <c r="B180" s="10" t="str">
        <f>IF(DataSorted!B193="","",DataSorted!B193)</f>
        <v/>
      </c>
      <c r="C180" s="10" t="str">
        <f>IF(DataSorted!C193="","",DataSorted!C193)</f>
        <v/>
      </c>
      <c r="D180" s="10" t="str">
        <f>IF(DataSorted!D193="","",DataSorted!D193)</f>
        <v/>
      </c>
      <c r="E180" s="10" t="str">
        <f t="shared" si="29"/>
        <v/>
      </c>
      <c r="F180" s="15" t="str">
        <f t="shared" si="25"/>
        <v/>
      </c>
      <c r="G180" s="41" t="str">
        <f t="shared" si="26"/>
        <v/>
      </c>
      <c r="H180" s="10" t="str">
        <f>IF(DataSorted!$Q193="","",DataSorted!Q193)</f>
        <v/>
      </c>
      <c r="I180" s="10" t="str">
        <f>IF(DataSorted!$Q193="","",DataSorted!R193)</f>
        <v/>
      </c>
      <c r="J180" s="10" t="str">
        <f>IF(DataSorted!$Q193="","",DataSorted!S193)</f>
        <v/>
      </c>
      <c r="K180" s="10" t="str">
        <f>IF(DataSorted!$Q193="","",DataSorted!T193)</f>
        <v/>
      </c>
      <c r="L180" s="10" t="str">
        <f t="shared" si="27"/>
        <v/>
      </c>
      <c r="M180" s="52" t="str">
        <f>IF(DataSorted!$F193="REAC",DataSorted!F193,(IF(DataSorted!$P193="REAC",DataSorted!P193,IF($R181=1,"Creact",""))))</f>
        <v/>
      </c>
      <c r="N180" s="52" t="str">
        <f>IF(DataSorted!$F193="REAC",DataSorted!G193,(IF(DataSorted!$P193="REAC",DataSorted!Q193,IF($R181=1,N181,""))))</f>
        <v/>
      </c>
      <c r="O180" s="52" t="str">
        <f>IF(DataSorted!$F193="REAC",DataSorted!H193,(IF(DataSorted!$P193="REAC",DataSorted!R193,IF(AND($R181=1,N181="yes"),O181-1.01794,IF(AND($R181=1,N181="No"),O181-1.18497,"")))))</f>
        <v/>
      </c>
      <c r="P180" s="52" t="str">
        <f>IF(DataSorted!$F193="REAC",DataSorted!I193,(IF(DataSorted!$P193="REAC",DataSorted!S193,IF($R181=1,P181,""))))</f>
        <v/>
      </c>
      <c r="Q180" s="47" t="str">
        <f t="shared" si="35"/>
        <v/>
      </c>
      <c r="R180" t="str">
        <f t="shared" si="36"/>
        <v/>
      </c>
      <c r="S180" s="18" t="str">
        <f t="shared" si="30"/>
        <v/>
      </c>
      <c r="T180" s="18" t="str">
        <f t="shared" si="31"/>
        <v/>
      </c>
      <c r="U180" s="18" t="str">
        <f t="shared" si="28"/>
        <v/>
      </c>
      <c r="V180" s="18" t="str">
        <f t="shared" si="32"/>
        <v/>
      </c>
      <c r="W180" s="18" t="str">
        <f t="shared" si="33"/>
        <v/>
      </c>
      <c r="X180" s="18" t="str">
        <f t="shared" si="34"/>
        <v/>
      </c>
      <c r="Y180" s="18"/>
    </row>
    <row r="181" spans="1:25" x14ac:dyDescent="0.35">
      <c r="A181" t="str">
        <f>IF(DataSorted!A194="","",DataSorted!A194)</f>
        <v/>
      </c>
      <c r="B181" s="48" t="str">
        <f>IF(DataSorted!B194="","",DataSorted!B194)</f>
        <v/>
      </c>
      <c r="C181" s="48" t="str">
        <f>IF(DataSorted!C194="","",DataSorted!C194)</f>
        <v/>
      </c>
      <c r="D181" s="50" t="str">
        <f>IF(DataSorted!D194="","",DataSorted!D194)</f>
        <v/>
      </c>
      <c r="E181" s="48" t="str">
        <f t="shared" si="29"/>
        <v/>
      </c>
      <c r="F181" s="49" t="str">
        <f t="shared" si="25"/>
        <v/>
      </c>
      <c r="G181" s="41" t="str">
        <f t="shared" si="26"/>
        <v/>
      </c>
      <c r="H181" t="str">
        <f>IF(DataSorted!$Q194="","",DataSorted!Q194)</f>
        <v/>
      </c>
      <c r="I181" t="str">
        <f>IF(DataSorted!$Q194="","",DataSorted!R194)</f>
        <v/>
      </c>
      <c r="J181" t="str">
        <f>IF(DataSorted!$Q194="","",DataSorted!S194)</f>
        <v/>
      </c>
      <c r="K181" t="str">
        <f>IF(DataSorted!$Q194="","",DataSorted!T194)</f>
        <v/>
      </c>
      <c r="L181" s="2" t="str">
        <f t="shared" si="27"/>
        <v/>
      </c>
      <c r="M181" s="51" t="str">
        <f>IF(DataSorted!$F194="REAC",DataSorted!F194,(IF(DataSorted!$P194="REAC",DataSorted!P194,IF($R182=1,"Creact",""))))</f>
        <v/>
      </c>
      <c r="N181" s="51" t="str">
        <f>IF(DataSorted!$F194="REAC",DataSorted!G194,(IF(DataSorted!$P194="REAC",DataSorted!Q194,IF($R182=1,N182,""))))</f>
        <v/>
      </c>
      <c r="O181" s="51" t="str">
        <f>IF(DataSorted!$F194="REAC",DataSorted!H194,(IF(DataSorted!$P194="REAC",DataSorted!R194,IF(AND($R182=1,N182="yes"),O182-1.01794,IF(AND($R182=1,N182="No"),O182-1.18497,"")))))</f>
        <v/>
      </c>
      <c r="P181" s="51" t="str">
        <f>IF(DataSorted!$F194="REAC",DataSorted!I194,(IF(DataSorted!$P194="REAC",DataSorted!S194,IF($R182=1,P182,""))))</f>
        <v/>
      </c>
      <c r="Q181" s="47" t="str">
        <f t="shared" si="35"/>
        <v/>
      </c>
      <c r="R181" t="str">
        <f t="shared" si="36"/>
        <v/>
      </c>
      <c r="S181" s="1" t="str">
        <f t="shared" si="30"/>
        <v/>
      </c>
      <c r="T181" s="1" t="str">
        <f t="shared" si="31"/>
        <v/>
      </c>
      <c r="U181" s="1" t="str">
        <f t="shared" si="28"/>
        <v/>
      </c>
      <c r="V181" s="1" t="str">
        <f t="shared" si="32"/>
        <v/>
      </c>
      <c r="W181" s="1" t="str">
        <f t="shared" si="33"/>
        <v/>
      </c>
      <c r="X181" s="1" t="str">
        <f t="shared" si="34"/>
        <v/>
      </c>
      <c r="Y181" s="1"/>
    </row>
    <row r="182" spans="1:25" x14ac:dyDescent="0.35">
      <c r="A182" s="10" t="str">
        <f>IF(DataSorted!A195="","",DataSorted!A195)</f>
        <v/>
      </c>
      <c r="B182" s="10" t="str">
        <f>IF(DataSorted!B195="","",DataSorted!B195)</f>
        <v/>
      </c>
      <c r="C182" s="10" t="str">
        <f>IF(DataSorted!C195="","",DataSorted!C195)</f>
        <v/>
      </c>
      <c r="D182" s="10" t="str">
        <f>IF(DataSorted!D195="","",DataSorted!D195)</f>
        <v/>
      </c>
      <c r="E182" s="10" t="str">
        <f t="shared" si="29"/>
        <v/>
      </c>
      <c r="F182" s="15" t="str">
        <f t="shared" si="25"/>
        <v/>
      </c>
      <c r="G182" s="41" t="str">
        <f t="shared" si="26"/>
        <v/>
      </c>
      <c r="H182" s="10" t="str">
        <f>IF(DataSorted!$Q195="","",DataSorted!Q195)</f>
        <v/>
      </c>
      <c r="I182" s="10" t="str">
        <f>IF(DataSorted!$Q195="","",DataSorted!R195)</f>
        <v/>
      </c>
      <c r="J182" s="10" t="str">
        <f>IF(DataSorted!$Q195="","",DataSorted!S195)</f>
        <v/>
      </c>
      <c r="K182" s="10" t="str">
        <f>IF(DataSorted!$Q195="","",DataSorted!T195)</f>
        <v/>
      </c>
      <c r="L182" s="10" t="str">
        <f t="shared" si="27"/>
        <v/>
      </c>
      <c r="M182" s="52" t="str">
        <f>IF(DataSorted!$F195="REAC",DataSorted!F195,(IF(DataSorted!$P195="REAC",DataSorted!P195,IF($R183=1,"Creact",""))))</f>
        <v/>
      </c>
      <c r="N182" s="52" t="str">
        <f>IF(DataSorted!$F195="REAC",DataSorted!G195,(IF(DataSorted!$P195="REAC",DataSorted!Q195,IF($R183=1,N183,""))))</f>
        <v/>
      </c>
      <c r="O182" s="52" t="str">
        <f>IF(DataSorted!$F195="REAC",DataSorted!H195,(IF(DataSorted!$P195="REAC",DataSorted!R195,IF(AND($R183=1,N183="yes"),O183-1.01794,IF(AND($R183=1,N183="No"),O183-1.18497,"")))))</f>
        <v/>
      </c>
      <c r="P182" s="52" t="str">
        <f>IF(DataSorted!$F195="REAC",DataSorted!I195,(IF(DataSorted!$P195="REAC",DataSorted!S195,IF($R183=1,P183,""))))</f>
        <v/>
      </c>
      <c r="Q182" s="47" t="str">
        <f t="shared" si="35"/>
        <v/>
      </c>
      <c r="R182" t="str">
        <f t="shared" si="36"/>
        <v/>
      </c>
      <c r="S182" s="18" t="str">
        <f t="shared" si="30"/>
        <v/>
      </c>
      <c r="T182" s="18" t="str">
        <f t="shared" si="31"/>
        <v/>
      </c>
      <c r="U182" s="18" t="str">
        <f t="shared" si="28"/>
        <v/>
      </c>
      <c r="V182" s="18" t="str">
        <f t="shared" si="32"/>
        <v/>
      </c>
      <c r="W182" s="18" t="str">
        <f t="shared" si="33"/>
        <v/>
      </c>
      <c r="X182" s="18" t="str">
        <f t="shared" si="34"/>
        <v/>
      </c>
      <c r="Y182" s="18"/>
    </row>
    <row r="183" spans="1:25" x14ac:dyDescent="0.35">
      <c r="A183" t="str">
        <f>IF(DataSorted!A196="","",DataSorted!A196)</f>
        <v/>
      </c>
      <c r="B183" s="48" t="str">
        <f>IF(DataSorted!B196="","",DataSorted!B196)</f>
        <v/>
      </c>
      <c r="C183" s="48" t="str">
        <f>IF(DataSorted!C196="","",DataSorted!C196)</f>
        <v/>
      </c>
      <c r="D183" s="50" t="str">
        <f>IF(DataSorted!D196="","",DataSorted!D196)</f>
        <v/>
      </c>
      <c r="E183" s="48" t="str">
        <f t="shared" si="29"/>
        <v/>
      </c>
      <c r="F183" s="49" t="str">
        <f t="shared" si="25"/>
        <v/>
      </c>
      <c r="G183" s="41" t="str">
        <f t="shared" si="26"/>
        <v/>
      </c>
      <c r="H183" t="str">
        <f>IF(DataSorted!$Q196="","",DataSorted!Q196)</f>
        <v/>
      </c>
      <c r="I183" t="str">
        <f>IF(DataSorted!$Q196="","",DataSorted!R196)</f>
        <v/>
      </c>
      <c r="J183" t="str">
        <f>IF(DataSorted!$Q196="","",DataSorted!S196)</f>
        <v/>
      </c>
      <c r="K183" t="str">
        <f>IF(DataSorted!$Q196="","",DataSorted!T196)</f>
        <v/>
      </c>
      <c r="L183" s="2" t="str">
        <f t="shared" si="27"/>
        <v/>
      </c>
      <c r="M183" s="51" t="str">
        <f>IF(DataSorted!$F196="REAC",DataSorted!F196,(IF(DataSorted!$P196="REAC",DataSorted!P196,IF($R184=1,"Creact",""))))</f>
        <v/>
      </c>
      <c r="N183" s="51" t="str">
        <f>IF(DataSorted!$F196="REAC",DataSorted!G196,(IF(DataSorted!$P196="REAC",DataSorted!Q196,IF($R184=1,N184,""))))</f>
        <v/>
      </c>
      <c r="O183" s="51" t="str">
        <f>IF(DataSorted!$F196="REAC",DataSorted!H196,(IF(DataSorted!$P196="REAC",DataSorted!R196,IF(AND($R184=1,N184="yes"),O184-1.01794,IF(AND($R184=1,N184="No"),O184-1.18497,"")))))</f>
        <v/>
      </c>
      <c r="P183" s="51" t="str">
        <f>IF(DataSorted!$F196="REAC",DataSorted!I196,(IF(DataSorted!$P196="REAC",DataSorted!S196,IF($R184=1,P184,""))))</f>
        <v/>
      </c>
      <c r="Q183" s="47" t="str">
        <f t="shared" si="35"/>
        <v/>
      </c>
      <c r="R183" t="str">
        <f t="shared" si="36"/>
        <v/>
      </c>
      <c r="S183" s="1" t="str">
        <f t="shared" si="30"/>
        <v/>
      </c>
      <c r="T183" s="1" t="str">
        <f t="shared" si="31"/>
        <v/>
      </c>
      <c r="U183" s="1" t="str">
        <f t="shared" si="28"/>
        <v/>
      </c>
      <c r="V183" s="1" t="str">
        <f t="shared" si="32"/>
        <v/>
      </c>
      <c r="W183" s="1" t="str">
        <f t="shared" si="33"/>
        <v/>
      </c>
      <c r="X183" s="1" t="str">
        <f t="shared" si="34"/>
        <v/>
      </c>
      <c r="Y183" s="1"/>
    </row>
    <row r="184" spans="1:25" x14ac:dyDescent="0.35">
      <c r="A184" s="10" t="str">
        <f>IF(DataSorted!A197="","",DataSorted!A197)</f>
        <v/>
      </c>
      <c r="B184" s="10" t="str">
        <f>IF(DataSorted!B197="","",DataSorted!B197)</f>
        <v/>
      </c>
      <c r="C184" s="10" t="str">
        <f>IF(DataSorted!C197="","",DataSorted!C197)</f>
        <v/>
      </c>
      <c r="D184" s="10" t="str">
        <f>IF(DataSorted!D197="","",DataSorted!D197)</f>
        <v/>
      </c>
      <c r="E184" s="10" t="str">
        <f t="shared" si="29"/>
        <v/>
      </c>
      <c r="F184" s="15" t="str">
        <f t="shared" si="25"/>
        <v/>
      </c>
      <c r="G184" s="41" t="str">
        <f t="shared" si="26"/>
        <v/>
      </c>
      <c r="H184" s="10" t="str">
        <f>IF(DataSorted!$Q197="","",DataSorted!Q197)</f>
        <v/>
      </c>
      <c r="I184" s="10" t="str">
        <f>IF(DataSorted!$Q197="","",DataSorted!R197)</f>
        <v/>
      </c>
      <c r="J184" s="10" t="str">
        <f>IF(DataSorted!$Q197="","",DataSorted!S197)</f>
        <v/>
      </c>
      <c r="K184" s="10" t="str">
        <f>IF(DataSorted!$Q197="","",DataSorted!T197)</f>
        <v/>
      </c>
      <c r="L184" s="10" t="str">
        <f t="shared" si="27"/>
        <v/>
      </c>
      <c r="M184" s="52" t="str">
        <f>IF(DataSorted!$F197="REAC",DataSorted!F197,(IF(DataSorted!$P197="REAC",DataSorted!P197,IF($R185=1,"Creact",""))))</f>
        <v/>
      </c>
      <c r="N184" s="52" t="str">
        <f>IF(DataSorted!$F197="REAC",DataSorted!G197,(IF(DataSorted!$P197="REAC",DataSorted!Q197,IF($R185=1,N185,""))))</f>
        <v/>
      </c>
      <c r="O184" s="52" t="str">
        <f>IF(DataSorted!$F197="REAC",DataSorted!H197,(IF(DataSorted!$P197="REAC",DataSorted!R197,IF(AND($R185=1,N185="yes"),O185-1.01794,IF(AND($R185=1,N185="No"),O185-1.18497,"")))))</f>
        <v/>
      </c>
      <c r="P184" s="52" t="str">
        <f>IF(DataSorted!$F197="REAC",DataSorted!I197,(IF(DataSorted!$P197="REAC",DataSorted!S197,IF($R185=1,P185,""))))</f>
        <v/>
      </c>
      <c r="Q184" s="47" t="str">
        <f t="shared" si="35"/>
        <v/>
      </c>
      <c r="R184" t="str">
        <f t="shared" si="36"/>
        <v/>
      </c>
      <c r="S184" s="18" t="str">
        <f t="shared" si="30"/>
        <v/>
      </c>
      <c r="T184" s="18" t="str">
        <f t="shared" si="31"/>
        <v/>
      </c>
      <c r="U184" s="18" t="str">
        <f t="shared" si="28"/>
        <v/>
      </c>
      <c r="V184" s="18" t="str">
        <f t="shared" si="32"/>
        <v/>
      </c>
      <c r="W184" s="18" t="str">
        <f t="shared" si="33"/>
        <v/>
      </c>
      <c r="X184" s="18" t="str">
        <f t="shared" si="34"/>
        <v/>
      </c>
      <c r="Y184" s="18"/>
    </row>
    <row r="185" spans="1:25" x14ac:dyDescent="0.35">
      <c r="A185" t="str">
        <f>IF(DataSorted!A198="","",DataSorted!A198)</f>
        <v/>
      </c>
      <c r="B185" s="42" t="str">
        <f>IF(DataSorted!B198="","",DataSorted!B198)</f>
        <v/>
      </c>
      <c r="C185" s="42" t="str">
        <f>IF(DataSorted!C198="","",DataSorted!C198)</f>
        <v/>
      </c>
      <c r="D185" s="43" t="str">
        <f>IF(DataSorted!D198="","",DataSorted!D198)</f>
        <v/>
      </c>
      <c r="E185" s="42" t="str">
        <f t="shared" si="29"/>
        <v/>
      </c>
      <c r="F185" s="44" t="str">
        <f t="shared" si="25"/>
        <v/>
      </c>
      <c r="G185" s="41" t="str">
        <f t="shared" si="26"/>
        <v/>
      </c>
      <c r="H185" t="str">
        <f>IF(DataSorted!$Q198="","",DataSorted!Q198)</f>
        <v/>
      </c>
      <c r="I185" t="str">
        <f>IF(DataSorted!$Q198="","",DataSorted!R198)</f>
        <v/>
      </c>
      <c r="J185" t="str">
        <f>IF(DataSorted!$Q198="","",DataSorted!S198)</f>
        <v/>
      </c>
      <c r="K185" t="str">
        <f>IF(DataSorted!$Q198="","",DataSorted!T198)</f>
        <v/>
      </c>
      <c r="L185" s="2" t="str">
        <f t="shared" si="27"/>
        <v/>
      </c>
      <c r="M185" s="51" t="str">
        <f>IF(DataSorted!$F198="REAC",DataSorted!F198,(IF(DataSorted!$P198="REAC",DataSorted!P198,IF($R186=1,"Creact",""))))</f>
        <v/>
      </c>
      <c r="N185" s="51" t="str">
        <f>IF(DataSorted!$F198="REAC",DataSorted!G198,(IF(DataSorted!$P198="REAC",DataSorted!Q198,IF($R186=1,N186,""))))</f>
        <v/>
      </c>
      <c r="O185" s="51" t="str">
        <f>IF(DataSorted!$F198="REAC",DataSorted!H198,(IF(DataSorted!$P198="REAC",DataSorted!R198,IF(AND($R186=1,N186="yes"),O186-1.01794,IF(AND($R186=1,N186="No"),O186-1.18497,"")))))</f>
        <v/>
      </c>
      <c r="P185" s="51" t="str">
        <f>IF(DataSorted!$F198="REAC",DataSorted!I198,(IF(DataSorted!$P198="REAC",DataSorted!S198,IF($R186=1,P186,""))))</f>
        <v/>
      </c>
      <c r="Q185" s="47" t="str">
        <f t="shared" si="35"/>
        <v/>
      </c>
      <c r="R185" t="str">
        <f t="shared" si="36"/>
        <v/>
      </c>
      <c r="S185" s="1" t="str">
        <f t="shared" si="30"/>
        <v/>
      </c>
      <c r="T185" s="1" t="str">
        <f t="shared" si="31"/>
        <v/>
      </c>
      <c r="U185" s="1" t="str">
        <f t="shared" si="28"/>
        <v/>
      </c>
      <c r="V185" s="1" t="str">
        <f t="shared" si="32"/>
        <v/>
      </c>
      <c r="W185" s="1" t="str">
        <f t="shared" si="33"/>
        <v/>
      </c>
      <c r="X185" s="1" t="str">
        <f t="shared" si="34"/>
        <v/>
      </c>
      <c r="Y185" s="1"/>
    </row>
    <row r="186" spans="1:25" x14ac:dyDescent="0.35">
      <c r="A186" s="10" t="str">
        <f>IF(DataSorted!A199="","",DataSorted!A199)</f>
        <v/>
      </c>
      <c r="B186" s="10" t="str">
        <f>IF(DataSorted!B199="","",DataSorted!B199)</f>
        <v/>
      </c>
      <c r="C186" s="10" t="str">
        <f>IF(DataSorted!C199="","",DataSorted!C199)</f>
        <v/>
      </c>
      <c r="D186" s="10" t="str">
        <f>IF(DataSorted!D199="","",DataSorted!D199)</f>
        <v/>
      </c>
      <c r="E186" s="10" t="str">
        <f t="shared" si="29"/>
        <v/>
      </c>
      <c r="F186" s="15" t="str">
        <f t="shared" si="25"/>
        <v/>
      </c>
      <c r="G186" s="41" t="str">
        <f t="shared" si="26"/>
        <v/>
      </c>
      <c r="H186" s="10" t="str">
        <f>IF(DataSorted!$Q199="","",DataSorted!Q199)</f>
        <v/>
      </c>
      <c r="I186" s="10" t="str">
        <f>IF(DataSorted!$Q199="","",DataSorted!R199)</f>
        <v/>
      </c>
      <c r="J186" s="10" t="str">
        <f>IF(DataSorted!$Q199="","",DataSorted!S199)</f>
        <v/>
      </c>
      <c r="K186" s="10" t="str">
        <f>IF(DataSorted!$Q199="","",DataSorted!T199)</f>
        <v/>
      </c>
      <c r="L186" s="10" t="str">
        <f t="shared" si="27"/>
        <v/>
      </c>
      <c r="M186" s="52" t="str">
        <f>IF(DataSorted!$F199="REAC",DataSorted!F199,(IF(DataSorted!$P199="REAC",DataSorted!P199,IF($R187=1,"Creact",""))))</f>
        <v/>
      </c>
      <c r="N186" s="52" t="str">
        <f>IF(DataSorted!$F199="REAC",DataSorted!G199,(IF(DataSorted!$P199="REAC",DataSorted!Q199,IF($R187=1,N187,""))))</f>
        <v/>
      </c>
      <c r="O186" s="52" t="str">
        <f>IF(DataSorted!$F199="REAC",DataSorted!H199,(IF(DataSorted!$P199="REAC",DataSorted!R199,IF(AND($R187=1,N187="yes"),O187-1.01794,IF(AND($R187=1,N187="No"),O187-1.18497,"")))))</f>
        <v/>
      </c>
      <c r="P186" s="52" t="str">
        <f>IF(DataSorted!$F199="REAC",DataSorted!I199,(IF(DataSorted!$P199="REAC",DataSorted!S199,IF($R187=1,P187,""))))</f>
        <v/>
      </c>
      <c r="Q186" s="47" t="str">
        <f t="shared" si="35"/>
        <v/>
      </c>
      <c r="R186" t="str">
        <f t="shared" si="36"/>
        <v/>
      </c>
      <c r="S186" s="18" t="str">
        <f t="shared" si="30"/>
        <v/>
      </c>
      <c r="T186" s="18" t="str">
        <f t="shared" si="31"/>
        <v/>
      </c>
      <c r="U186" s="18" t="str">
        <f t="shared" si="28"/>
        <v/>
      </c>
      <c r="V186" s="18" t="str">
        <f t="shared" si="32"/>
        <v/>
      </c>
      <c r="W186" s="18" t="str">
        <f t="shared" si="33"/>
        <v/>
      </c>
      <c r="X186" s="18" t="str">
        <f t="shared" si="34"/>
        <v/>
      </c>
      <c r="Y186" s="18"/>
    </row>
    <row r="187" spans="1:25" x14ac:dyDescent="0.35">
      <c r="A187" t="str">
        <f>IF(DataSorted!A200="","",DataSorted!A200)</f>
        <v/>
      </c>
      <c r="B187" s="42" t="str">
        <f>IF(DataSorted!B200="","",DataSorted!B200)</f>
        <v/>
      </c>
      <c r="C187" s="42" t="str">
        <f>IF(DataSorted!C200="","",DataSorted!C200)</f>
        <v/>
      </c>
      <c r="D187" s="43" t="str">
        <f>IF(DataSorted!D200="","",DataSorted!D200)</f>
        <v/>
      </c>
      <c r="E187" s="42" t="str">
        <f t="shared" si="29"/>
        <v/>
      </c>
      <c r="F187" s="44" t="str">
        <f t="shared" si="25"/>
        <v/>
      </c>
      <c r="G187" s="41" t="str">
        <f t="shared" si="26"/>
        <v/>
      </c>
      <c r="H187" t="str">
        <f>IF(DataSorted!$Q200="","",DataSorted!Q200)</f>
        <v/>
      </c>
      <c r="I187" t="str">
        <f>IF(DataSorted!$Q200="","",DataSorted!R200)</f>
        <v/>
      </c>
      <c r="J187" t="str">
        <f>IF(DataSorted!$Q200="","",DataSorted!S200)</f>
        <v/>
      </c>
      <c r="K187" t="str">
        <f>IF(DataSorted!$Q200="","",DataSorted!T200)</f>
        <v/>
      </c>
      <c r="L187" s="2" t="str">
        <f t="shared" si="27"/>
        <v/>
      </c>
      <c r="M187" s="51" t="str">
        <f>IF(DataSorted!$F200="REAC",DataSorted!F200,(IF(DataSorted!$P200="REAC",DataSorted!P200,IF($R188=1,"Creact",""))))</f>
        <v/>
      </c>
      <c r="N187" s="51" t="str">
        <f>IF(DataSorted!$F200="REAC",DataSorted!G200,(IF(DataSorted!$P200="REAC",DataSorted!Q200,IF($R188=1,N188,""))))</f>
        <v/>
      </c>
      <c r="O187" s="51" t="str">
        <f>IF(DataSorted!$F200="REAC",DataSorted!H200,(IF(DataSorted!$P200="REAC",DataSorted!R200,IF(AND($R188=1,N188="yes"),O188-1.01794,IF(AND($R188=1,N188="No"),O188-1.18497,"")))))</f>
        <v/>
      </c>
      <c r="P187" s="51" t="str">
        <f>IF(DataSorted!$F200="REAC",DataSorted!I200,(IF(DataSorted!$P200="REAC",DataSorted!S200,IF($R188=1,P188,""))))</f>
        <v/>
      </c>
      <c r="Q187" s="47" t="str">
        <f t="shared" si="35"/>
        <v/>
      </c>
      <c r="R187" t="str">
        <f t="shared" si="36"/>
        <v/>
      </c>
      <c r="S187" s="1" t="str">
        <f t="shared" si="30"/>
        <v/>
      </c>
      <c r="T187" s="1" t="str">
        <f t="shared" si="31"/>
        <v/>
      </c>
      <c r="U187" s="1" t="str">
        <f t="shared" si="28"/>
        <v/>
      </c>
      <c r="V187" s="1" t="str">
        <f t="shared" si="32"/>
        <v/>
      </c>
      <c r="W187" s="1" t="str">
        <f t="shared" si="33"/>
        <v/>
      </c>
      <c r="X187" s="1" t="str">
        <f t="shared" si="34"/>
        <v/>
      </c>
      <c r="Y187" s="1"/>
    </row>
    <row r="188" spans="1:25" x14ac:dyDescent="0.35">
      <c r="A188" s="10" t="str">
        <f>IF(DataSorted!A201="","",DataSorted!A201)</f>
        <v/>
      </c>
      <c r="B188" s="10" t="str">
        <f>IF(DataSorted!B201="","",DataSorted!B201)</f>
        <v/>
      </c>
      <c r="C188" s="10" t="str">
        <f>IF(DataSorted!C201="","",DataSorted!C201)</f>
        <v/>
      </c>
      <c r="D188" s="10" t="str">
        <f>IF(DataSorted!D201="","",DataSorted!D201)</f>
        <v/>
      </c>
      <c r="E188" s="10" t="str">
        <f t="shared" si="29"/>
        <v/>
      </c>
      <c r="F188" s="15" t="str">
        <f t="shared" si="25"/>
        <v/>
      </c>
      <c r="G188" s="41" t="str">
        <f t="shared" si="26"/>
        <v/>
      </c>
      <c r="H188" s="10" t="str">
        <f>IF(DataSorted!$Q201="","",DataSorted!Q201)</f>
        <v/>
      </c>
      <c r="I188" s="10" t="str">
        <f>IF(DataSorted!$Q201="","",DataSorted!R201)</f>
        <v/>
      </c>
      <c r="J188" s="10" t="str">
        <f>IF(DataSorted!$Q201="","",DataSorted!S201)</f>
        <v/>
      </c>
      <c r="K188" s="10" t="str">
        <f>IF(DataSorted!$Q201="","",DataSorted!T201)</f>
        <v/>
      </c>
      <c r="L188" s="10" t="str">
        <f t="shared" si="27"/>
        <v/>
      </c>
      <c r="M188" s="52" t="str">
        <f>IF(DataSorted!$F201="REAC",DataSorted!F201,(IF(DataSorted!$P201="REAC",DataSorted!P201,IF($R189=1,"Creact",""))))</f>
        <v/>
      </c>
      <c r="N188" s="52" t="str">
        <f>IF(DataSorted!$F201="REAC",DataSorted!G201,(IF(DataSorted!$P201="REAC",DataSorted!Q201,IF($R189=1,N189,""))))</f>
        <v/>
      </c>
      <c r="O188" s="52" t="str">
        <f>IF(DataSorted!$F201="REAC",DataSorted!H201,(IF(DataSorted!$P201="REAC",DataSorted!R201,IF(AND($R189=1,N189="yes"),O189-1.01794,IF(AND($R189=1,N189="No"),O189-1.18497,"")))))</f>
        <v/>
      </c>
      <c r="P188" s="52" t="str">
        <f>IF(DataSorted!$F201="REAC",DataSorted!I201,(IF(DataSorted!$P201="REAC",DataSorted!S201,IF($R189=1,P189,""))))</f>
        <v/>
      </c>
      <c r="Q188" s="47" t="str">
        <f t="shared" si="35"/>
        <v/>
      </c>
      <c r="R188" t="str">
        <f t="shared" si="36"/>
        <v/>
      </c>
      <c r="S188" s="18" t="str">
        <f t="shared" si="30"/>
        <v/>
      </c>
      <c r="T188" s="18" t="str">
        <f t="shared" si="31"/>
        <v/>
      </c>
      <c r="U188" s="18" t="str">
        <f t="shared" si="28"/>
        <v/>
      </c>
      <c r="V188" s="18" t="str">
        <f t="shared" si="32"/>
        <v/>
      </c>
      <c r="W188" s="18" t="str">
        <f t="shared" si="33"/>
        <v/>
      </c>
      <c r="X188" s="18" t="str">
        <f t="shared" si="34"/>
        <v/>
      </c>
      <c r="Y188" s="18"/>
    </row>
    <row r="189" spans="1:25" x14ac:dyDescent="0.35">
      <c r="A189" t="str">
        <f>IF(DataSorted!A202="","",DataSorted!A202)</f>
        <v/>
      </c>
      <c r="B189" s="42" t="str">
        <f>IF(DataSorted!B202="","",DataSorted!B202)</f>
        <v/>
      </c>
      <c r="C189" s="42" t="str">
        <f>IF(DataSorted!C202="","",DataSorted!C202)</f>
        <v/>
      </c>
      <c r="D189" s="43" t="str">
        <f>IF(DataSorted!D202="","",DataSorted!D202)</f>
        <v/>
      </c>
      <c r="E189" s="42" t="str">
        <f t="shared" si="29"/>
        <v/>
      </c>
      <c r="F189" s="44" t="str">
        <f t="shared" si="25"/>
        <v/>
      </c>
      <c r="G189" s="41" t="str">
        <f t="shared" si="26"/>
        <v/>
      </c>
      <c r="H189" t="str">
        <f>IF(DataSorted!$Q202="","",DataSorted!Q202)</f>
        <v/>
      </c>
      <c r="I189" t="str">
        <f>IF(DataSorted!$Q202="","",DataSorted!R202)</f>
        <v/>
      </c>
      <c r="J189" t="str">
        <f>IF(DataSorted!$Q202="","",DataSorted!S202)</f>
        <v/>
      </c>
      <c r="K189" t="str">
        <f>IF(DataSorted!$Q202="","",DataSorted!T202)</f>
        <v/>
      </c>
      <c r="L189" s="2" t="str">
        <f t="shared" si="27"/>
        <v/>
      </c>
      <c r="M189" s="51" t="str">
        <f>IF(DataSorted!$F202="REAC",DataSorted!F202,(IF(DataSorted!$P202="REAC",DataSorted!P202,IF($R190=1,"Creact",""))))</f>
        <v/>
      </c>
      <c r="N189" s="51" t="str">
        <f>IF(DataSorted!$F202="REAC",DataSorted!G202,(IF(DataSorted!$P202="REAC",DataSorted!Q202,IF($R190=1,N190,""))))</f>
        <v/>
      </c>
      <c r="O189" s="51" t="str">
        <f>IF(DataSorted!$F202="REAC",DataSorted!H202,(IF(DataSorted!$P202="REAC",DataSorted!R202,IF(AND($R190=1,N190="yes"),O190-1.01794,IF(AND($R190=1,N190="No"),O190-1.18497,"")))))</f>
        <v/>
      </c>
      <c r="P189" s="51" t="str">
        <f>IF(DataSorted!$F202="REAC",DataSorted!I202,(IF(DataSorted!$P202="REAC",DataSorted!S202,IF($R190=1,P190,""))))</f>
        <v/>
      </c>
      <c r="Q189" s="47" t="str">
        <f t="shared" si="35"/>
        <v/>
      </c>
      <c r="R189" t="str">
        <f t="shared" si="36"/>
        <v/>
      </c>
      <c r="S189" s="1" t="str">
        <f t="shared" si="30"/>
        <v/>
      </c>
      <c r="T189" s="1" t="str">
        <f t="shared" si="31"/>
        <v/>
      </c>
      <c r="U189" s="1" t="str">
        <f t="shared" si="28"/>
        <v/>
      </c>
      <c r="V189" s="1" t="str">
        <f t="shared" si="32"/>
        <v/>
      </c>
      <c r="W189" s="1" t="str">
        <f t="shared" si="33"/>
        <v/>
      </c>
      <c r="X189" s="1" t="str">
        <f t="shared" si="34"/>
        <v/>
      </c>
      <c r="Y189" s="1"/>
    </row>
    <row r="190" spans="1:25" x14ac:dyDescent="0.35">
      <c r="A190" s="10" t="str">
        <f>IF(DataSorted!A203="","",DataSorted!A203)</f>
        <v/>
      </c>
      <c r="B190" s="10" t="str">
        <f>IF(DataSorted!B203="","",DataSorted!B203)</f>
        <v/>
      </c>
      <c r="C190" s="10" t="str">
        <f>IF(DataSorted!C203="","",DataSorted!C203)</f>
        <v/>
      </c>
      <c r="D190" s="10" t="str">
        <f>IF(DataSorted!D203="","",DataSorted!D203)</f>
        <v/>
      </c>
      <c r="E190" s="10" t="str">
        <f t="shared" si="29"/>
        <v/>
      </c>
      <c r="F190" s="15" t="str">
        <f t="shared" si="25"/>
        <v/>
      </c>
      <c r="G190" s="41" t="str">
        <f t="shared" si="26"/>
        <v/>
      </c>
      <c r="H190" s="10" t="str">
        <f>IF(DataSorted!$Q203="","",DataSorted!Q203)</f>
        <v/>
      </c>
      <c r="I190" s="10" t="str">
        <f>IF(DataSorted!$Q203="","",DataSorted!R203)</f>
        <v/>
      </c>
      <c r="J190" s="10" t="str">
        <f>IF(DataSorted!$Q203="","",DataSorted!S203)</f>
        <v/>
      </c>
      <c r="K190" s="10" t="str">
        <f>IF(DataSorted!$Q203="","",DataSorted!T203)</f>
        <v/>
      </c>
      <c r="L190" s="10" t="str">
        <f t="shared" si="27"/>
        <v/>
      </c>
      <c r="M190" s="52" t="str">
        <f>IF(DataSorted!$F203="REAC",DataSorted!F203,(IF(DataSorted!$P203="REAC",DataSorted!P203,IF($R191=1,"Creact",""))))</f>
        <v/>
      </c>
      <c r="N190" s="52" t="str">
        <f>IF(DataSorted!$F203="REAC",DataSorted!G203,(IF(DataSorted!$P203="REAC",DataSorted!Q203,IF($R191=1,N191,""))))</f>
        <v/>
      </c>
      <c r="O190" s="52" t="str">
        <f>IF(DataSorted!$F203="REAC",DataSorted!H203,(IF(DataSorted!$P203="REAC",DataSorted!R203,IF(AND($R191=1,N191="yes"),O191-1.01794,IF(AND($R191=1,N191="No"),O191-1.18497,"")))))</f>
        <v/>
      </c>
      <c r="P190" s="52" t="str">
        <f>IF(DataSorted!$F203="REAC",DataSorted!I203,(IF(DataSorted!$P203="REAC",DataSorted!S203,IF($R191=1,P191,""))))</f>
        <v/>
      </c>
      <c r="Q190" s="47" t="str">
        <f t="shared" si="35"/>
        <v/>
      </c>
      <c r="R190" t="str">
        <f t="shared" si="36"/>
        <v/>
      </c>
      <c r="S190" s="18" t="str">
        <f t="shared" si="30"/>
        <v/>
      </c>
      <c r="T190" s="18" t="str">
        <f t="shared" si="31"/>
        <v/>
      </c>
      <c r="U190" s="18" t="str">
        <f t="shared" si="28"/>
        <v/>
      </c>
      <c r="V190" s="18" t="str">
        <f t="shared" si="32"/>
        <v/>
      </c>
      <c r="W190" s="18" t="str">
        <f t="shared" si="33"/>
        <v/>
      </c>
      <c r="X190" s="18" t="str">
        <f t="shared" si="34"/>
        <v/>
      </c>
      <c r="Y190" s="18"/>
    </row>
    <row r="191" spans="1:25" x14ac:dyDescent="0.35">
      <c r="A191" t="str">
        <f>IF(DataSorted!A204="","",DataSorted!A204)</f>
        <v/>
      </c>
      <c r="B191" s="42" t="str">
        <f>IF(DataSorted!B204="","",DataSorted!B204)</f>
        <v/>
      </c>
      <c r="C191" s="42" t="str">
        <f>IF(DataSorted!C204="","",DataSorted!C204)</f>
        <v/>
      </c>
      <c r="D191" s="43" t="str">
        <f>IF(DataSorted!D204="","",DataSorted!D204)</f>
        <v/>
      </c>
      <c r="E191" s="42" t="str">
        <f t="shared" si="29"/>
        <v/>
      </c>
      <c r="F191" s="44" t="str">
        <f t="shared" ref="F191:F254" si="37">IF(E192="","",E191-E192)</f>
        <v/>
      </c>
      <c r="G191" s="41" t="str">
        <f t="shared" si="26"/>
        <v/>
      </c>
      <c r="H191" t="str">
        <f>IF(DataSorted!$Q204="","",DataSorted!Q204)</f>
        <v/>
      </c>
      <c r="I191" t="str">
        <f>IF(DataSorted!$Q204="","",DataSorted!R204)</f>
        <v/>
      </c>
      <c r="J191" t="str">
        <f>IF(DataSorted!$Q204="","",DataSorted!S204)</f>
        <v/>
      </c>
      <c r="K191" t="str">
        <f>IF(DataSorted!$Q204="","",DataSorted!T204)</f>
        <v/>
      </c>
      <c r="L191" s="2" t="str">
        <f t="shared" si="27"/>
        <v/>
      </c>
      <c r="M191" s="51" t="str">
        <f>IF(DataSorted!$F204="REAC",DataSorted!F204,(IF(DataSorted!$P204="REAC",DataSorted!P204,IF($R192=1,"Creact",""))))</f>
        <v/>
      </c>
      <c r="N191" s="51" t="str">
        <f>IF(DataSorted!$F204="REAC",DataSorted!G204,(IF(DataSorted!$P204="REAC",DataSorted!Q204,IF($R192=1,N192,""))))</f>
        <v/>
      </c>
      <c r="O191" s="51" t="str">
        <f>IF(DataSorted!$F204="REAC",DataSorted!H204,(IF(DataSorted!$P204="REAC",DataSorted!R204,IF(AND($R192=1,N192="yes"),O192-1.01794,IF(AND($R192=1,N192="No"),O192-1.18497,"")))))</f>
        <v/>
      </c>
      <c r="P191" s="51" t="str">
        <f>IF(DataSorted!$F204="REAC",DataSorted!I204,(IF(DataSorted!$P204="REAC",DataSorted!S204,IF($R192=1,P192,""))))</f>
        <v/>
      </c>
      <c r="Q191" s="47" t="str">
        <f t="shared" si="35"/>
        <v/>
      </c>
      <c r="R191" t="str">
        <f t="shared" si="36"/>
        <v/>
      </c>
      <c r="S191" s="1" t="str">
        <f t="shared" si="30"/>
        <v/>
      </c>
      <c r="T191" s="1" t="str">
        <f t="shared" si="31"/>
        <v/>
      </c>
      <c r="U191" s="1" t="str">
        <f t="shared" si="28"/>
        <v/>
      </c>
      <c r="V191" s="1" t="str">
        <f t="shared" si="32"/>
        <v/>
      </c>
      <c r="W191" s="1" t="str">
        <f t="shared" si="33"/>
        <v/>
      </c>
      <c r="X191" s="1" t="str">
        <f t="shared" si="34"/>
        <v/>
      </c>
      <c r="Y191" s="1"/>
    </row>
    <row r="192" spans="1:25" x14ac:dyDescent="0.35">
      <c r="A192" s="10" t="str">
        <f>IF(DataSorted!A205="","",DataSorted!A205)</f>
        <v/>
      </c>
      <c r="B192" s="10" t="str">
        <f>IF(DataSorted!B205="","",DataSorted!B205)</f>
        <v/>
      </c>
      <c r="C192" s="10" t="str">
        <f>IF(DataSorted!C205="","",DataSorted!C205)</f>
        <v/>
      </c>
      <c r="D192" s="10" t="str">
        <f>IF(DataSorted!D205="","",DataSorted!D205)</f>
        <v/>
      </c>
      <c r="E192" s="10" t="str">
        <f t="shared" si="29"/>
        <v/>
      </c>
      <c r="F192" s="15" t="str">
        <f t="shared" si="37"/>
        <v/>
      </c>
      <c r="G192" s="41" t="str">
        <f t="shared" si="26"/>
        <v/>
      </c>
      <c r="H192" s="10" t="str">
        <f>IF(DataSorted!$Q205="","",DataSorted!Q205)</f>
        <v/>
      </c>
      <c r="I192" s="10" t="str">
        <f>IF(DataSorted!$Q205="","",DataSorted!R205)</f>
        <v/>
      </c>
      <c r="J192" s="10" t="str">
        <f>IF(DataSorted!$Q205="","",DataSorted!S205)</f>
        <v/>
      </c>
      <c r="K192" s="10" t="str">
        <f>IF(DataSorted!$Q205="","",DataSorted!T205)</f>
        <v/>
      </c>
      <c r="L192" s="10" t="str">
        <f t="shared" si="27"/>
        <v/>
      </c>
      <c r="M192" s="52" t="str">
        <f>IF(DataSorted!$F205="REAC",DataSorted!F205,(IF(DataSorted!$P205="REAC",DataSorted!P205,IF($R193=1,"Creact",""))))</f>
        <v/>
      </c>
      <c r="N192" s="52" t="str">
        <f>IF(DataSorted!$F205="REAC",DataSorted!G205,(IF(DataSorted!$P205="REAC",DataSorted!Q205,IF($R193=1,N193,""))))</f>
        <v/>
      </c>
      <c r="O192" s="52" t="str">
        <f>IF(DataSorted!$F205="REAC",DataSorted!H205,(IF(DataSorted!$P205="REAC",DataSorted!R205,IF(AND($R193=1,N193="yes"),O193-1.01794,IF(AND($R193=1,N193="No"),O193-1.18497,"")))))</f>
        <v/>
      </c>
      <c r="P192" s="52" t="str">
        <f>IF(DataSorted!$F205="REAC",DataSorted!I205,(IF(DataSorted!$P205="REAC",DataSorted!S205,IF($R193=1,P193,""))))</f>
        <v/>
      </c>
      <c r="Q192" s="47" t="str">
        <f t="shared" si="35"/>
        <v/>
      </c>
      <c r="R192" t="str">
        <f t="shared" si="36"/>
        <v/>
      </c>
      <c r="S192" s="18" t="str">
        <f t="shared" si="30"/>
        <v/>
      </c>
      <c r="T192" s="18" t="str">
        <f t="shared" si="31"/>
        <v/>
      </c>
      <c r="U192" s="18" t="str">
        <f t="shared" si="28"/>
        <v/>
      </c>
      <c r="V192" s="18" t="str">
        <f t="shared" si="32"/>
        <v/>
      </c>
      <c r="W192" s="18" t="str">
        <f t="shared" si="33"/>
        <v/>
      </c>
      <c r="X192" s="18" t="str">
        <f t="shared" si="34"/>
        <v/>
      </c>
      <c r="Y192" s="18"/>
    </row>
    <row r="193" spans="1:25" x14ac:dyDescent="0.35">
      <c r="A193" t="str">
        <f>IF(DataSorted!A206="","",DataSorted!A206)</f>
        <v/>
      </c>
      <c r="B193" s="42" t="str">
        <f>IF(DataSorted!B206="","",DataSorted!B206)</f>
        <v/>
      </c>
      <c r="C193" s="42" t="str">
        <f>IF(DataSorted!C206="","",DataSorted!C206)</f>
        <v/>
      </c>
      <c r="D193" s="43" t="str">
        <f>IF(DataSorted!D206="","",DataSorted!D206)</f>
        <v/>
      </c>
      <c r="E193" s="42" t="str">
        <f t="shared" si="29"/>
        <v/>
      </c>
      <c r="F193" s="44" t="str">
        <f t="shared" si="37"/>
        <v/>
      </c>
      <c r="G193" s="41" t="str">
        <f t="shared" si="26"/>
        <v/>
      </c>
      <c r="H193" t="str">
        <f>IF(DataSorted!$Q206="","",DataSorted!Q206)</f>
        <v/>
      </c>
      <c r="I193" t="str">
        <f>IF(DataSorted!$Q206="","",DataSorted!R206)</f>
        <v/>
      </c>
      <c r="J193" t="str">
        <f>IF(DataSorted!$Q206="","",DataSorted!S206)</f>
        <v/>
      </c>
      <c r="K193" t="str">
        <f>IF(DataSorted!$Q206="","",DataSorted!T206)</f>
        <v/>
      </c>
      <c r="L193" s="2" t="str">
        <f t="shared" si="27"/>
        <v/>
      </c>
      <c r="M193" s="51" t="str">
        <f>IF(DataSorted!$F206="REAC",DataSorted!F206,(IF(DataSorted!$P206="REAC",DataSorted!P206,IF($R194=1,"Creact",""))))</f>
        <v/>
      </c>
      <c r="N193" s="51" t="str">
        <f>IF(DataSorted!$F206="REAC",DataSorted!G206,(IF(DataSorted!$P206="REAC",DataSorted!Q206,IF($R194=1,N194,""))))</f>
        <v/>
      </c>
      <c r="O193" s="51" t="str">
        <f>IF(DataSorted!$F206="REAC",DataSorted!H206,(IF(DataSorted!$P206="REAC",DataSorted!R206,IF(AND($R194=1,N194="yes"),O194-1.01794,IF(AND($R194=1,N194="No"),O194-1.18497,"")))))</f>
        <v/>
      </c>
      <c r="P193" s="51" t="str">
        <f>IF(DataSorted!$F206="REAC",DataSorted!I206,(IF(DataSorted!$P206="REAC",DataSorted!S206,IF($R194=1,P194,""))))</f>
        <v/>
      </c>
      <c r="Q193" s="47" t="str">
        <f t="shared" si="35"/>
        <v/>
      </c>
      <c r="R193" t="str">
        <f t="shared" si="36"/>
        <v/>
      </c>
      <c r="S193" s="1" t="str">
        <f t="shared" si="30"/>
        <v/>
      </c>
      <c r="T193" s="1" t="str">
        <f t="shared" si="31"/>
        <v/>
      </c>
      <c r="U193" s="1" t="str">
        <f t="shared" si="28"/>
        <v/>
      </c>
      <c r="V193" s="1" t="str">
        <f t="shared" si="32"/>
        <v/>
      </c>
      <c r="W193" s="1" t="str">
        <f t="shared" si="33"/>
        <v/>
      </c>
      <c r="X193" s="1" t="str">
        <f t="shared" si="34"/>
        <v/>
      </c>
      <c r="Y193" s="1"/>
    </row>
    <row r="194" spans="1:25" x14ac:dyDescent="0.35">
      <c r="A194" s="10" t="str">
        <f>IF(DataSorted!A207="","",DataSorted!A207)</f>
        <v/>
      </c>
      <c r="B194" s="10" t="str">
        <f>IF(DataSorted!B207="","",DataSorted!B207)</f>
        <v/>
      </c>
      <c r="C194" s="10" t="str">
        <f>IF(DataSorted!C207="","",DataSorted!C207)</f>
        <v/>
      </c>
      <c r="D194" s="10" t="str">
        <f>IF(DataSorted!D207="","",DataSorted!D207)</f>
        <v/>
      </c>
      <c r="E194" s="10" t="str">
        <f t="shared" si="29"/>
        <v/>
      </c>
      <c r="F194" s="15" t="str">
        <f t="shared" si="37"/>
        <v/>
      </c>
      <c r="G194" s="41" t="str">
        <f t="shared" si="26"/>
        <v/>
      </c>
      <c r="H194" s="10" t="str">
        <f>IF(DataSorted!$Q207="","",DataSorted!Q207)</f>
        <v/>
      </c>
      <c r="I194" s="10" t="str">
        <f>IF(DataSorted!$Q207="","",DataSorted!R207)</f>
        <v/>
      </c>
      <c r="J194" s="10" t="str">
        <f>IF(DataSorted!$Q207="","",DataSorted!S207)</f>
        <v/>
      </c>
      <c r="K194" s="10" t="str">
        <f>IF(DataSorted!$Q207="","",DataSorted!T207)</f>
        <v/>
      </c>
      <c r="L194" s="10" t="str">
        <f t="shared" si="27"/>
        <v/>
      </c>
      <c r="M194" s="52" t="str">
        <f>IF(DataSorted!$F207="REAC",DataSorted!F207,(IF(DataSorted!$P207="REAC",DataSorted!P207,IF($R195=1,"Creact",""))))</f>
        <v/>
      </c>
      <c r="N194" s="52" t="str">
        <f>IF(DataSorted!$F207="REAC",DataSorted!G207,(IF(DataSorted!$P207="REAC",DataSorted!Q207,IF($R195=1,N195,""))))</f>
        <v/>
      </c>
      <c r="O194" s="52" t="str">
        <f>IF(DataSorted!$F207="REAC",DataSorted!H207,(IF(DataSorted!$P207="REAC",DataSorted!R207,IF(AND($R195=1,N195="yes"),O195-1.01794,IF(AND($R195=1,N195="No"),O195-1.18497,"")))))</f>
        <v/>
      </c>
      <c r="P194" s="52" t="str">
        <f>IF(DataSorted!$F207="REAC",DataSorted!I207,(IF(DataSorted!$P207="REAC",DataSorted!S207,IF($R195=1,P195,""))))</f>
        <v/>
      </c>
      <c r="Q194" s="47" t="str">
        <f t="shared" si="35"/>
        <v/>
      </c>
      <c r="R194" t="str">
        <f t="shared" si="36"/>
        <v/>
      </c>
      <c r="S194" s="18" t="str">
        <f t="shared" si="30"/>
        <v/>
      </c>
      <c r="T194" s="18" t="str">
        <f t="shared" si="31"/>
        <v/>
      </c>
      <c r="U194" s="18" t="str">
        <f t="shared" si="28"/>
        <v/>
      </c>
      <c r="V194" s="18" t="str">
        <f t="shared" si="32"/>
        <v/>
      </c>
      <c r="W194" s="18" t="str">
        <f t="shared" si="33"/>
        <v/>
      </c>
      <c r="X194" s="18" t="str">
        <f t="shared" si="34"/>
        <v/>
      </c>
      <c r="Y194" s="18"/>
    </row>
    <row r="195" spans="1:25" x14ac:dyDescent="0.35">
      <c r="A195" t="str">
        <f>IF(DataSorted!A208="","",DataSorted!A208)</f>
        <v/>
      </c>
      <c r="B195" s="42" t="str">
        <f>IF(DataSorted!B208="","",DataSorted!B208)</f>
        <v/>
      </c>
      <c r="C195" s="42" t="str">
        <f>IF(DataSorted!C208="","",DataSorted!C208)</f>
        <v/>
      </c>
      <c r="D195" s="43" t="str">
        <f>IF(DataSorted!D208="","",DataSorted!D208)</f>
        <v/>
      </c>
      <c r="E195" s="42" t="str">
        <f t="shared" si="29"/>
        <v/>
      </c>
      <c r="F195" s="44" t="str">
        <f t="shared" si="37"/>
        <v/>
      </c>
      <c r="G195" s="41" t="str">
        <f t="shared" si="26"/>
        <v/>
      </c>
      <c r="H195" t="str">
        <f>IF(DataSorted!$Q208="","",DataSorted!Q208)</f>
        <v/>
      </c>
      <c r="I195" t="str">
        <f>IF(DataSorted!$Q208="","",DataSorted!R208)</f>
        <v/>
      </c>
      <c r="J195" t="str">
        <f>IF(DataSorted!$Q208="","",DataSorted!S208)</f>
        <v/>
      </c>
      <c r="K195" t="str">
        <f>IF(DataSorted!$Q208="","",DataSorted!T208)</f>
        <v/>
      </c>
      <c r="L195" s="2" t="str">
        <f t="shared" si="27"/>
        <v/>
      </c>
      <c r="M195" s="51" t="str">
        <f>IF(DataSorted!$F208="REAC",DataSorted!F208,(IF(DataSorted!$P208="REAC",DataSorted!P208,IF($R196=1,"Creact",""))))</f>
        <v/>
      </c>
      <c r="N195" s="51" t="str">
        <f>IF(DataSorted!$F208="REAC",DataSorted!G208,(IF(DataSorted!$P208="REAC",DataSorted!Q208,IF($R196=1,N196,""))))</f>
        <v/>
      </c>
      <c r="O195" s="51" t="str">
        <f>IF(DataSorted!$F208="REAC",DataSorted!H208,(IF(DataSorted!$P208="REAC",DataSorted!R208,IF(AND($R196=1,N196="yes"),O196-1.01794,IF(AND($R196=1,N196="No"),O196-1.18497,"")))))</f>
        <v/>
      </c>
      <c r="P195" s="51" t="str">
        <f>IF(DataSorted!$F208="REAC",DataSorted!I208,(IF(DataSorted!$P208="REAC",DataSorted!S208,IF($R196=1,P196,""))))</f>
        <v/>
      </c>
      <c r="Q195" s="47" t="str">
        <f t="shared" si="35"/>
        <v/>
      </c>
      <c r="R195" t="str">
        <f t="shared" si="36"/>
        <v/>
      </c>
      <c r="S195" s="1" t="str">
        <f t="shared" si="30"/>
        <v/>
      </c>
      <c r="T195" s="1" t="str">
        <f t="shared" si="31"/>
        <v/>
      </c>
      <c r="U195" s="1" t="str">
        <f t="shared" si="28"/>
        <v/>
      </c>
      <c r="V195" s="1" t="str">
        <f t="shared" si="32"/>
        <v/>
      </c>
      <c r="W195" s="1" t="str">
        <f t="shared" si="33"/>
        <v/>
      </c>
      <c r="X195" s="1" t="str">
        <f t="shared" si="34"/>
        <v/>
      </c>
      <c r="Y195" s="1"/>
    </row>
    <row r="196" spans="1:25" x14ac:dyDescent="0.35">
      <c r="A196" s="10" t="str">
        <f>IF(DataSorted!A209="","",DataSorted!A209)</f>
        <v/>
      </c>
      <c r="B196" s="10" t="str">
        <f>IF(DataSorted!B209="","",DataSorted!B209)</f>
        <v/>
      </c>
      <c r="C196" s="10" t="str">
        <f>IF(DataSorted!C209="","",DataSorted!C209)</f>
        <v/>
      </c>
      <c r="D196" s="10" t="str">
        <f>IF(DataSorted!D209="","",DataSorted!D209)</f>
        <v/>
      </c>
      <c r="E196" s="10" t="str">
        <f t="shared" si="29"/>
        <v/>
      </c>
      <c r="F196" s="15" t="str">
        <f t="shared" si="37"/>
        <v/>
      </c>
      <c r="G196" s="41" t="str">
        <f t="shared" ref="G196:G259" si="38">IF(A196="","",(ABS(E196-G$3))*1000)</f>
        <v/>
      </c>
      <c r="H196" s="10" t="str">
        <f>IF(DataSorted!$Q209="","",DataSorted!Q209)</f>
        <v/>
      </c>
      <c r="I196" s="10" t="str">
        <f>IF(DataSorted!$Q209="","",DataSorted!R209)</f>
        <v/>
      </c>
      <c r="J196" s="10" t="str">
        <f>IF(DataSorted!$Q209="","",DataSorted!S209)</f>
        <v/>
      </c>
      <c r="K196" s="10" t="str">
        <f>IF(DataSorted!$Q209="","",DataSorted!T209)</f>
        <v/>
      </c>
      <c r="L196" s="10" t="str">
        <f t="shared" ref="L196:L259" si="39">IF(J196="","",C196-J196)</f>
        <v/>
      </c>
      <c r="M196" s="52" t="str">
        <f>IF(DataSorted!$F209="REAC",DataSorted!F209,(IF(DataSorted!$P209="REAC",DataSorted!P209,IF($R197=1,"Creact",""))))</f>
        <v/>
      </c>
      <c r="N196" s="52" t="str">
        <f>IF(DataSorted!$F209="REAC",DataSorted!G209,(IF(DataSorted!$P209="REAC",DataSorted!Q209,IF($R197=1,N197,""))))</f>
        <v/>
      </c>
      <c r="O196" s="52" t="str">
        <f>IF(DataSorted!$F209="REAC",DataSorted!H209,(IF(DataSorted!$P209="REAC",DataSorted!R209,IF(AND($R197=1,N197="yes"),O197-1.01794,IF(AND($R197=1,N197="No"),O197-1.18497,"")))))</f>
        <v/>
      </c>
      <c r="P196" s="52" t="str">
        <f>IF(DataSorted!$F209="REAC",DataSorted!I209,(IF(DataSorted!$P209="REAC",DataSorted!S209,IF($R197=1,P197,""))))</f>
        <v/>
      </c>
      <c r="Q196" s="47" t="str">
        <f t="shared" si="35"/>
        <v/>
      </c>
      <c r="R196" t="str">
        <f t="shared" si="36"/>
        <v/>
      </c>
      <c r="S196" s="18" t="str">
        <f t="shared" si="30"/>
        <v/>
      </c>
      <c r="T196" s="18" t="str">
        <f t="shared" si="31"/>
        <v/>
      </c>
      <c r="U196" s="18" t="str">
        <f t="shared" ref="U196:U259" si="40">IF(S196="","",(IF(AND(N196="No",S196="No"),1,"")))</f>
        <v/>
      </c>
      <c r="V196" s="18" t="str">
        <f t="shared" si="32"/>
        <v/>
      </c>
      <c r="W196" s="18" t="str">
        <f t="shared" si="33"/>
        <v/>
      </c>
      <c r="X196" s="18" t="str">
        <f t="shared" si="34"/>
        <v/>
      </c>
      <c r="Y196" s="18"/>
    </row>
    <row r="197" spans="1:25" x14ac:dyDescent="0.35">
      <c r="A197" t="str">
        <f>IF(DataSorted!A210="","",DataSorted!A210)</f>
        <v/>
      </c>
      <c r="B197" s="42" t="str">
        <f>IF(DataSorted!B210="","",DataSorted!B210)</f>
        <v/>
      </c>
      <c r="C197" s="42" t="str">
        <f>IF(DataSorted!C210="","",DataSorted!C210)</f>
        <v/>
      </c>
      <c r="D197" s="43" t="str">
        <f>IF(DataSorted!D210="","",DataSorted!D210)</f>
        <v/>
      </c>
      <c r="E197" s="42" t="str">
        <f t="shared" ref="E197:E260" si="41">IF(C197="","",ABS(C196-C197))</f>
        <v/>
      </c>
      <c r="F197" s="44" t="str">
        <f t="shared" si="37"/>
        <v/>
      </c>
      <c r="G197" s="41" t="str">
        <f t="shared" si="38"/>
        <v/>
      </c>
      <c r="H197" t="str">
        <f>IF(DataSorted!$Q210="","",DataSorted!Q210)</f>
        <v/>
      </c>
      <c r="I197" t="str">
        <f>IF(DataSorted!$Q210="","",DataSorted!R210)</f>
        <v/>
      </c>
      <c r="J197" t="str">
        <f>IF(DataSorted!$Q210="","",DataSorted!S210)</f>
        <v/>
      </c>
      <c r="K197" t="str">
        <f>IF(DataSorted!$Q210="","",DataSorted!T210)</f>
        <v/>
      </c>
      <c r="L197" s="2" t="str">
        <f t="shared" si="39"/>
        <v/>
      </c>
      <c r="M197" s="51" t="str">
        <f>IF(DataSorted!$F210="REAC",DataSorted!F210,(IF(DataSorted!$P210="REAC",DataSorted!P210,IF($R198=1,"Creact",""))))</f>
        <v/>
      </c>
      <c r="N197" s="51" t="str">
        <f>IF(DataSorted!$F210="REAC",DataSorted!G210,(IF(DataSorted!$P210="REAC",DataSorted!Q210,IF($R198=1,N198,""))))</f>
        <v/>
      </c>
      <c r="O197" s="51" t="str">
        <f>IF(DataSorted!$F210="REAC",DataSorted!H210,(IF(DataSorted!$P210="REAC",DataSorted!R210,IF(AND($R198=1,N198="yes"),O198-1.01794,IF(AND($R198=1,N198="No"),O198-1.18497,"")))))</f>
        <v/>
      </c>
      <c r="P197" s="51" t="str">
        <f>IF(DataSorted!$F210="REAC",DataSorted!I210,(IF(DataSorted!$P210="REAC",DataSorted!S210,IF($R198=1,P198,""))))</f>
        <v/>
      </c>
      <c r="Q197" s="47" t="str">
        <f t="shared" si="35"/>
        <v/>
      </c>
      <c r="R197" t="str">
        <f t="shared" si="36"/>
        <v/>
      </c>
      <c r="S197" s="1" t="str">
        <f t="shared" si="30"/>
        <v/>
      </c>
      <c r="T197" s="1" t="str">
        <f t="shared" si="31"/>
        <v/>
      </c>
      <c r="U197" s="1" t="str">
        <f t="shared" si="40"/>
        <v/>
      </c>
      <c r="V197" s="1" t="str">
        <f t="shared" si="32"/>
        <v/>
      </c>
      <c r="W197" s="1" t="str">
        <f t="shared" si="33"/>
        <v/>
      </c>
      <c r="X197" s="1" t="str">
        <f t="shared" si="34"/>
        <v/>
      </c>
      <c r="Y197" s="1"/>
    </row>
    <row r="198" spans="1:25" x14ac:dyDescent="0.35">
      <c r="A198" s="10" t="str">
        <f>IF(DataSorted!A211="","",DataSorted!A211)</f>
        <v/>
      </c>
      <c r="B198" s="10" t="str">
        <f>IF(DataSorted!B211="","",DataSorted!B211)</f>
        <v/>
      </c>
      <c r="C198" s="10" t="str">
        <f>IF(DataSorted!C211="","",DataSorted!C211)</f>
        <v/>
      </c>
      <c r="D198" s="10" t="str">
        <f>IF(DataSorted!D211="","",DataSorted!D211)</f>
        <v/>
      </c>
      <c r="E198" s="10" t="str">
        <f t="shared" si="41"/>
        <v/>
      </c>
      <c r="F198" s="15" t="str">
        <f t="shared" si="37"/>
        <v/>
      </c>
      <c r="G198" s="41" t="str">
        <f t="shared" si="38"/>
        <v/>
      </c>
      <c r="H198" s="10" t="str">
        <f>IF(DataSorted!$Q211="","",DataSorted!Q211)</f>
        <v/>
      </c>
      <c r="I198" s="10" t="str">
        <f>IF(DataSorted!$Q211="","",DataSorted!R211)</f>
        <v/>
      </c>
      <c r="J198" s="10" t="str">
        <f>IF(DataSorted!$Q211="","",DataSorted!S211)</f>
        <v/>
      </c>
      <c r="K198" s="10" t="str">
        <f>IF(DataSorted!$Q211="","",DataSorted!T211)</f>
        <v/>
      </c>
      <c r="L198" s="10" t="str">
        <f t="shared" si="39"/>
        <v/>
      </c>
      <c r="M198" s="52" t="str">
        <f>IF(DataSorted!$F211="REAC",DataSorted!F211,(IF(DataSorted!$P211="REAC",DataSorted!P211,IF($R199=1,"Creact",""))))</f>
        <v/>
      </c>
      <c r="N198" s="52" t="str">
        <f>IF(DataSorted!$F211="REAC",DataSorted!G211,(IF(DataSorted!$P211="REAC",DataSorted!Q211,IF($R199=1,N199,""))))</f>
        <v/>
      </c>
      <c r="O198" s="52" t="str">
        <f>IF(DataSorted!$F211="REAC",DataSorted!H211,(IF(DataSorted!$P211="REAC",DataSorted!R211,IF(AND($R199=1,N199="yes"),O199-1.01794,IF(AND($R199=1,N199="No"),O199-1.18497,"")))))</f>
        <v/>
      </c>
      <c r="P198" s="52" t="str">
        <f>IF(DataSorted!$F211="REAC",DataSorted!I211,(IF(DataSorted!$P211="REAC",DataSorted!S211,IF($R199=1,P199,""))))</f>
        <v/>
      </c>
      <c r="Q198" s="47" t="str">
        <f t="shared" si="35"/>
        <v/>
      </c>
      <c r="R198" t="str">
        <f t="shared" si="36"/>
        <v/>
      </c>
      <c r="S198" s="18" t="str">
        <f t="shared" si="30"/>
        <v/>
      </c>
      <c r="T198" s="18" t="str">
        <f t="shared" si="31"/>
        <v/>
      </c>
      <c r="U198" s="18" t="str">
        <f t="shared" si="40"/>
        <v/>
      </c>
      <c r="V198" s="18" t="str">
        <f t="shared" si="32"/>
        <v/>
      </c>
      <c r="W198" s="18" t="str">
        <f t="shared" si="33"/>
        <v/>
      </c>
      <c r="X198" s="18" t="str">
        <f t="shared" si="34"/>
        <v/>
      </c>
      <c r="Y198" s="18"/>
    </row>
    <row r="199" spans="1:25" x14ac:dyDescent="0.35">
      <c r="A199" t="str">
        <f>IF(DataSorted!A212="","",DataSorted!A212)</f>
        <v/>
      </c>
      <c r="B199" s="42" t="str">
        <f>IF(DataSorted!B212="","",DataSorted!B212)</f>
        <v/>
      </c>
      <c r="C199" s="42" t="str">
        <f>IF(DataSorted!C212="","",DataSorted!C212)</f>
        <v/>
      </c>
      <c r="D199" s="43" t="str">
        <f>IF(DataSorted!D212="","",DataSorted!D212)</f>
        <v/>
      </c>
      <c r="E199" s="42" t="str">
        <f t="shared" si="41"/>
        <v/>
      </c>
      <c r="F199" s="44" t="str">
        <f t="shared" si="37"/>
        <v/>
      </c>
      <c r="G199" s="41" t="str">
        <f t="shared" si="38"/>
        <v/>
      </c>
      <c r="H199" t="str">
        <f>IF(DataSorted!$Q212="","",DataSorted!Q212)</f>
        <v/>
      </c>
      <c r="I199" t="str">
        <f>IF(DataSorted!$Q212="","",DataSorted!R212)</f>
        <v/>
      </c>
      <c r="J199" t="str">
        <f>IF(DataSorted!$Q212="","",DataSorted!S212)</f>
        <v/>
      </c>
      <c r="K199" t="str">
        <f>IF(DataSorted!$Q212="","",DataSorted!T212)</f>
        <v/>
      </c>
      <c r="L199" s="2" t="str">
        <f t="shared" si="39"/>
        <v/>
      </c>
      <c r="M199" s="51" t="str">
        <f>IF(DataSorted!$F212="REAC",DataSorted!F212,(IF(DataSorted!$P212="REAC",DataSorted!P212,IF($R200=1,"Creact",""))))</f>
        <v/>
      </c>
      <c r="N199" s="51" t="str">
        <f>IF(DataSorted!$F212="REAC",DataSorted!G212,(IF(DataSorted!$P212="REAC",DataSorted!Q212,IF($R200=1,N200,""))))</f>
        <v/>
      </c>
      <c r="O199" s="51" t="str">
        <f>IF(DataSorted!$F212="REAC",DataSorted!H212,(IF(DataSorted!$P212="REAC",DataSorted!R212,IF(AND($R200=1,N200="yes"),O200-1.01794,IF(AND($R200=1,N200="No"),O200-1.18497,"")))))</f>
        <v/>
      </c>
      <c r="P199" s="51" t="str">
        <f>IF(DataSorted!$F212="REAC",DataSorted!I212,(IF(DataSorted!$P212="REAC",DataSorted!S212,IF($R200=1,P200,""))))</f>
        <v/>
      </c>
      <c r="Q199" s="47" t="str">
        <f t="shared" si="35"/>
        <v/>
      </c>
      <c r="R199" t="str">
        <f t="shared" si="36"/>
        <v/>
      </c>
      <c r="S199" s="1" t="str">
        <f t="shared" ref="S199:S262" si="42">IF(OR(B199="",B199="BlankNeut"),"",(IF(D199=D197,"yes","No")))</f>
        <v/>
      </c>
      <c r="T199" s="1" t="str">
        <f t="shared" ref="T199:T262" si="43">IF(S199="","",(IF(AND(N199="Yes",S199="Yes"),1,"")))</f>
        <v/>
      </c>
      <c r="U199" s="1" t="str">
        <f t="shared" si="40"/>
        <v/>
      </c>
      <c r="V199" s="1" t="str">
        <f t="shared" ref="V199:V262" si="44">IF(S199="","",(IF(AND(N199="No",S199="Yes"),1,"")))</f>
        <v/>
      </c>
      <c r="W199" s="1" t="str">
        <f t="shared" ref="W199:W262" si="45">IF(S199="","",(IF(AND(N199="Yes",S199="No"),1,"")))</f>
        <v/>
      </c>
      <c r="X199" s="1" t="str">
        <f t="shared" ref="X199:X262" si="46">IF(AND(B199="TaskStim",M199=""),1,"")</f>
        <v/>
      </c>
      <c r="Y199" s="1"/>
    </row>
    <row r="200" spans="1:25" x14ac:dyDescent="0.35">
      <c r="A200" s="10" t="str">
        <f>IF(DataSorted!A213="","",DataSorted!A213)</f>
        <v/>
      </c>
      <c r="B200" s="10" t="str">
        <f>IF(DataSorted!B213="","",DataSorted!B213)</f>
        <v/>
      </c>
      <c r="C200" s="10" t="str">
        <f>IF(DataSorted!C213="","",DataSorted!C213)</f>
        <v/>
      </c>
      <c r="D200" s="10" t="str">
        <f>IF(DataSorted!D213="","",DataSorted!D213)</f>
        <v/>
      </c>
      <c r="E200" s="10" t="str">
        <f t="shared" si="41"/>
        <v/>
      </c>
      <c r="F200" s="15" t="str">
        <f t="shared" si="37"/>
        <v/>
      </c>
      <c r="G200" s="41" t="str">
        <f t="shared" si="38"/>
        <v/>
      </c>
      <c r="H200" s="10" t="str">
        <f>IF(DataSorted!$Q213="","",DataSorted!Q213)</f>
        <v/>
      </c>
      <c r="I200" s="10" t="str">
        <f>IF(DataSorted!$Q213="","",DataSorted!R213)</f>
        <v/>
      </c>
      <c r="J200" s="10" t="str">
        <f>IF(DataSorted!$Q213="","",DataSorted!S213)</f>
        <v/>
      </c>
      <c r="K200" s="10" t="str">
        <f>IF(DataSorted!$Q213="","",DataSorted!T213)</f>
        <v/>
      </c>
      <c r="L200" s="10" t="str">
        <f t="shared" si="39"/>
        <v/>
      </c>
      <c r="M200" s="52" t="str">
        <f>IF(DataSorted!$F213="REAC",DataSorted!F213,(IF(DataSorted!$P213="REAC",DataSorted!P213,IF($R201=1,"Creact",""))))</f>
        <v/>
      </c>
      <c r="N200" s="52" t="str">
        <f>IF(DataSorted!$F213="REAC",DataSorted!G213,(IF(DataSorted!$P213="REAC",DataSorted!Q213,IF($R201=1,N201,""))))</f>
        <v/>
      </c>
      <c r="O200" s="52" t="str">
        <f>IF(DataSorted!$F213="REAC",DataSorted!H213,(IF(DataSorted!$P213="REAC",DataSorted!R213,IF(AND($R201=1,N201="yes"),O201-1.01794,IF(AND($R201=1,N201="No"),O201-1.18497,"")))))</f>
        <v/>
      </c>
      <c r="P200" s="52" t="str">
        <f>IF(DataSorted!$F213="REAC",DataSorted!I213,(IF(DataSorted!$P213="REAC",DataSorted!S213,IF($R201=1,P201,""))))</f>
        <v/>
      </c>
      <c r="Q200" s="47" t="str">
        <f t="shared" ref="Q200:Q263" si="47">IF(OR(M200="REAC",M200=""),"",(O200-C200)*1000)</f>
        <v/>
      </c>
      <c r="R200" t="str">
        <f t="shared" si="36"/>
        <v/>
      </c>
      <c r="S200" s="18" t="str">
        <f t="shared" si="42"/>
        <v/>
      </c>
      <c r="T200" s="18" t="str">
        <f t="shared" si="43"/>
        <v/>
      </c>
      <c r="U200" s="18" t="str">
        <f t="shared" si="40"/>
        <v/>
      </c>
      <c r="V200" s="18" t="str">
        <f t="shared" si="44"/>
        <v/>
      </c>
      <c r="W200" s="18" t="str">
        <f t="shared" si="45"/>
        <v/>
      </c>
      <c r="X200" s="18" t="str">
        <f t="shared" si="46"/>
        <v/>
      </c>
      <c r="Y200" s="18"/>
    </row>
    <row r="201" spans="1:25" x14ac:dyDescent="0.35">
      <c r="A201" t="str">
        <f>IF(DataSorted!A214="","",DataSorted!A214)</f>
        <v/>
      </c>
      <c r="B201" s="42" t="str">
        <f>IF(DataSorted!B214="","",DataSorted!B214)</f>
        <v/>
      </c>
      <c r="C201" s="42" t="str">
        <f>IF(DataSorted!C214="","",DataSorted!C214)</f>
        <v/>
      </c>
      <c r="D201" s="43" t="str">
        <f>IF(DataSorted!D214="","",DataSorted!D214)</f>
        <v/>
      </c>
      <c r="E201" s="42" t="str">
        <f t="shared" si="41"/>
        <v/>
      </c>
      <c r="F201" s="44" t="str">
        <f t="shared" si="37"/>
        <v/>
      </c>
      <c r="G201" s="41" t="str">
        <f t="shared" si="38"/>
        <v/>
      </c>
      <c r="H201" t="str">
        <f>IF(DataSorted!$Q214="","",DataSorted!Q214)</f>
        <v/>
      </c>
      <c r="I201" t="str">
        <f>IF(DataSorted!$Q214="","",DataSorted!R214)</f>
        <v/>
      </c>
      <c r="J201" t="str">
        <f>IF(DataSorted!$Q214="","",DataSorted!S214)</f>
        <v/>
      </c>
      <c r="K201" t="str">
        <f>IF(DataSorted!$Q214="","",DataSorted!T214)</f>
        <v/>
      </c>
      <c r="L201" s="2" t="str">
        <f t="shared" si="39"/>
        <v/>
      </c>
      <c r="M201" s="51" t="str">
        <f>IF(DataSorted!$F214="REAC",DataSorted!F214,(IF(DataSorted!$P214="REAC",DataSorted!P214,IF($R202=1,"Creact",""))))</f>
        <v/>
      </c>
      <c r="N201" s="51" t="str">
        <f>IF(DataSorted!$F214="REAC",DataSorted!G214,(IF(DataSorted!$P214="REAC",DataSorted!Q214,IF($R202=1,N202,""))))</f>
        <v/>
      </c>
      <c r="O201" s="51" t="str">
        <f>IF(DataSorted!$F214="REAC",DataSorted!H214,(IF(DataSorted!$P214="REAC",DataSorted!R214,IF(AND($R202=1,N202="yes"),O202-1.01794,IF(AND($R202=1,N202="No"),O202-1.18497,"")))))</f>
        <v/>
      </c>
      <c r="P201" s="51" t="str">
        <f>IF(DataSorted!$F214="REAC",DataSorted!I214,(IF(DataSorted!$P214="REAC",DataSorted!S214,IF($R202=1,P202,""))))</f>
        <v/>
      </c>
      <c r="Q201" s="47" t="str">
        <f t="shared" si="47"/>
        <v/>
      </c>
      <c r="R201" t="str">
        <f t="shared" ref="R201:R264" si="48">IF(AND(M201="REAC",B201="BlankNeut"),1,"")</f>
        <v/>
      </c>
      <c r="S201" s="1" t="str">
        <f t="shared" si="42"/>
        <v/>
      </c>
      <c r="T201" s="1" t="str">
        <f t="shared" si="43"/>
        <v/>
      </c>
      <c r="U201" s="1" t="str">
        <f t="shared" si="40"/>
        <v/>
      </c>
      <c r="V201" s="1" t="str">
        <f t="shared" si="44"/>
        <v/>
      </c>
      <c r="W201" s="1" t="str">
        <f t="shared" si="45"/>
        <v/>
      </c>
      <c r="X201" s="1" t="str">
        <f t="shared" si="46"/>
        <v/>
      </c>
      <c r="Y201" s="1"/>
    </row>
    <row r="202" spans="1:25" x14ac:dyDescent="0.35">
      <c r="A202" s="10" t="str">
        <f>IF(DataSorted!A215="","",DataSorted!A215)</f>
        <v/>
      </c>
      <c r="B202" s="10" t="str">
        <f>IF(DataSorted!B215="","",DataSorted!B215)</f>
        <v/>
      </c>
      <c r="C202" s="10" t="str">
        <f>IF(DataSorted!C215="","",DataSorted!C215)</f>
        <v/>
      </c>
      <c r="D202" s="10" t="str">
        <f>IF(DataSorted!D215="","",DataSorted!D215)</f>
        <v/>
      </c>
      <c r="E202" s="10" t="str">
        <f t="shared" si="41"/>
        <v/>
      </c>
      <c r="F202" s="15" t="str">
        <f t="shared" si="37"/>
        <v/>
      </c>
      <c r="G202" s="41" t="str">
        <f t="shared" si="38"/>
        <v/>
      </c>
      <c r="H202" s="10" t="str">
        <f>IF(DataSorted!$Q215="","",DataSorted!Q215)</f>
        <v/>
      </c>
      <c r="I202" s="10" t="str">
        <f>IF(DataSorted!$Q215="","",DataSorted!R215)</f>
        <v/>
      </c>
      <c r="J202" s="10" t="str">
        <f>IF(DataSorted!$Q215="","",DataSorted!S215)</f>
        <v/>
      </c>
      <c r="K202" s="10" t="str">
        <f>IF(DataSorted!$Q215="","",DataSorted!T215)</f>
        <v/>
      </c>
      <c r="L202" s="10" t="str">
        <f t="shared" si="39"/>
        <v/>
      </c>
      <c r="M202" s="52" t="str">
        <f>IF(DataSorted!$F215="REAC",DataSorted!F215,(IF(DataSorted!$P215="REAC",DataSorted!P215,IF($R203=1,"Creact",""))))</f>
        <v/>
      </c>
      <c r="N202" s="52" t="str">
        <f>IF(DataSorted!$F215="REAC",DataSorted!G215,(IF(DataSorted!$P215="REAC",DataSorted!Q215,IF($R203=1,N203,""))))</f>
        <v/>
      </c>
      <c r="O202" s="52" t="str">
        <f>IF(DataSorted!$F215="REAC",DataSorted!H215,(IF(DataSorted!$P215="REAC",DataSorted!R215,IF(AND($R203=1,N203="yes"),O203-1.01794,IF(AND($R203=1,N203="No"),O203-1.18497,"")))))</f>
        <v/>
      </c>
      <c r="P202" s="52" t="str">
        <f>IF(DataSorted!$F215="REAC",DataSorted!I215,(IF(DataSorted!$P215="REAC",DataSorted!S215,IF($R203=1,P203,""))))</f>
        <v/>
      </c>
      <c r="Q202" s="47" t="str">
        <f t="shared" si="47"/>
        <v/>
      </c>
      <c r="R202" t="str">
        <f t="shared" si="48"/>
        <v/>
      </c>
      <c r="S202" s="18" t="str">
        <f t="shared" si="42"/>
        <v/>
      </c>
      <c r="T202" s="18" t="str">
        <f t="shared" si="43"/>
        <v/>
      </c>
      <c r="U202" s="18" t="str">
        <f t="shared" si="40"/>
        <v/>
      </c>
      <c r="V202" s="18" t="str">
        <f t="shared" si="44"/>
        <v/>
      </c>
      <c r="W202" s="18" t="str">
        <f t="shared" si="45"/>
        <v/>
      </c>
      <c r="X202" s="18" t="str">
        <f t="shared" si="46"/>
        <v/>
      </c>
      <c r="Y202" s="18"/>
    </row>
    <row r="203" spans="1:25" x14ac:dyDescent="0.35">
      <c r="A203" t="str">
        <f>IF(DataSorted!A216="","",DataSorted!A216)</f>
        <v/>
      </c>
      <c r="B203" s="42" t="str">
        <f>IF(DataSorted!B216="","",DataSorted!B216)</f>
        <v/>
      </c>
      <c r="C203" s="42" t="str">
        <f>IF(DataSorted!C216="","",DataSorted!C216)</f>
        <v/>
      </c>
      <c r="D203" s="43" t="str">
        <f>IF(DataSorted!D216="","",DataSorted!D216)</f>
        <v/>
      </c>
      <c r="E203" s="42" t="str">
        <f t="shared" si="41"/>
        <v/>
      </c>
      <c r="F203" s="44" t="str">
        <f t="shared" si="37"/>
        <v/>
      </c>
      <c r="G203" s="41" t="str">
        <f t="shared" si="38"/>
        <v/>
      </c>
      <c r="H203" t="str">
        <f>IF(DataSorted!$Q216="","",DataSorted!Q216)</f>
        <v/>
      </c>
      <c r="I203" t="str">
        <f>IF(DataSorted!$Q216="","",DataSorted!R216)</f>
        <v/>
      </c>
      <c r="J203" t="str">
        <f>IF(DataSorted!$Q216="","",DataSorted!S216)</f>
        <v/>
      </c>
      <c r="K203" t="str">
        <f>IF(DataSorted!$Q216="","",DataSorted!T216)</f>
        <v/>
      </c>
      <c r="L203" s="2" t="str">
        <f t="shared" si="39"/>
        <v/>
      </c>
      <c r="M203" s="51" t="str">
        <f>IF(DataSorted!$F216="REAC",DataSorted!F216,(IF(DataSorted!$P216="REAC",DataSorted!P216,IF($R204=1,"Creact",""))))</f>
        <v/>
      </c>
      <c r="N203" s="51" t="str">
        <f>IF(DataSorted!$F216="REAC",DataSorted!G216,(IF(DataSorted!$P216="REAC",DataSorted!Q216,IF($R204=1,N204,""))))</f>
        <v/>
      </c>
      <c r="O203" s="51" t="str">
        <f>IF(DataSorted!$F216="REAC",DataSorted!H216,(IF(DataSorted!$P216="REAC",DataSorted!R216,IF(AND($R204=1,N204="yes"),O204-1.01794,IF(AND($R204=1,N204="No"),O204-1.18497,"")))))</f>
        <v/>
      </c>
      <c r="P203" s="51" t="str">
        <f>IF(DataSorted!$F216="REAC",DataSorted!I216,(IF(DataSorted!$P216="REAC",DataSorted!S216,IF($R204=1,P204,""))))</f>
        <v/>
      </c>
      <c r="Q203" s="47" t="str">
        <f t="shared" si="47"/>
        <v/>
      </c>
      <c r="R203" t="str">
        <f t="shared" si="48"/>
        <v/>
      </c>
      <c r="S203" s="1" t="str">
        <f t="shared" si="42"/>
        <v/>
      </c>
      <c r="T203" s="1" t="str">
        <f t="shared" si="43"/>
        <v/>
      </c>
      <c r="U203" s="1" t="str">
        <f t="shared" si="40"/>
        <v/>
      </c>
      <c r="V203" s="1" t="str">
        <f t="shared" si="44"/>
        <v/>
      </c>
      <c r="W203" s="1" t="str">
        <f t="shared" si="45"/>
        <v/>
      </c>
      <c r="X203" s="1" t="str">
        <f t="shared" si="46"/>
        <v/>
      </c>
      <c r="Y203" s="1"/>
    </row>
    <row r="204" spans="1:25" x14ac:dyDescent="0.35">
      <c r="A204" s="10" t="str">
        <f>IF(DataSorted!A217="","",DataSorted!A217)</f>
        <v/>
      </c>
      <c r="B204" s="10" t="str">
        <f>IF(DataSorted!B217="","",DataSorted!B217)</f>
        <v/>
      </c>
      <c r="C204" s="10" t="str">
        <f>IF(DataSorted!C217="","",DataSorted!C217)</f>
        <v/>
      </c>
      <c r="D204" s="10" t="str">
        <f>IF(DataSorted!D217="","",DataSorted!D217)</f>
        <v/>
      </c>
      <c r="E204" s="10" t="str">
        <f t="shared" si="41"/>
        <v/>
      </c>
      <c r="F204" s="15" t="str">
        <f t="shared" si="37"/>
        <v/>
      </c>
      <c r="G204" s="41" t="str">
        <f t="shared" si="38"/>
        <v/>
      </c>
      <c r="H204" s="10" t="str">
        <f>IF(DataSorted!$Q217="","",DataSorted!Q217)</f>
        <v/>
      </c>
      <c r="I204" s="10" t="str">
        <f>IF(DataSorted!$Q217="","",DataSorted!R217)</f>
        <v/>
      </c>
      <c r="J204" s="10" t="str">
        <f>IF(DataSorted!$Q217="","",DataSorted!S217)</f>
        <v/>
      </c>
      <c r="K204" s="10" t="str">
        <f>IF(DataSorted!$Q217="","",DataSorted!T217)</f>
        <v/>
      </c>
      <c r="L204" s="10" t="str">
        <f t="shared" si="39"/>
        <v/>
      </c>
      <c r="M204" s="52" t="str">
        <f>IF(DataSorted!$F217="REAC",DataSorted!F217,(IF(DataSorted!$P217="REAC",DataSorted!P217,IF($R205=1,"Creact",""))))</f>
        <v/>
      </c>
      <c r="N204" s="52" t="str">
        <f>IF(DataSorted!$F217="REAC",DataSorted!G217,(IF(DataSorted!$P217="REAC",DataSorted!Q217,IF($R205=1,N205,""))))</f>
        <v/>
      </c>
      <c r="O204" s="52" t="str">
        <f>IF(DataSorted!$F217="REAC",DataSorted!H217,(IF(DataSorted!$P217="REAC",DataSorted!R217,IF(AND($R205=1,N205="yes"),O205-1.01794,IF(AND($R205=1,N205="No"),O205-1.18497,"")))))</f>
        <v/>
      </c>
      <c r="P204" s="52" t="str">
        <f>IF(DataSorted!$F217="REAC",DataSorted!I217,(IF(DataSorted!$P217="REAC",DataSorted!S217,IF($R205=1,P205,""))))</f>
        <v/>
      </c>
      <c r="Q204" s="47" t="str">
        <f t="shared" si="47"/>
        <v/>
      </c>
      <c r="R204" t="str">
        <f t="shared" si="48"/>
        <v/>
      </c>
      <c r="S204" s="18" t="str">
        <f t="shared" si="42"/>
        <v/>
      </c>
      <c r="T204" s="18" t="str">
        <f t="shared" si="43"/>
        <v/>
      </c>
      <c r="U204" s="18" t="str">
        <f t="shared" si="40"/>
        <v/>
      </c>
      <c r="V204" s="18" t="str">
        <f t="shared" si="44"/>
        <v/>
      </c>
      <c r="W204" s="18" t="str">
        <f t="shared" si="45"/>
        <v/>
      </c>
      <c r="X204" s="18" t="str">
        <f t="shared" si="46"/>
        <v/>
      </c>
      <c r="Y204" s="18"/>
    </row>
    <row r="205" spans="1:25" x14ac:dyDescent="0.35">
      <c r="A205" t="str">
        <f>IF(DataSorted!A218="","",DataSorted!A218)</f>
        <v/>
      </c>
      <c r="B205" s="42" t="str">
        <f>IF(DataSorted!B218="","",DataSorted!B218)</f>
        <v/>
      </c>
      <c r="C205" s="42" t="str">
        <f>IF(DataSorted!C218="","",DataSorted!C218)</f>
        <v/>
      </c>
      <c r="D205" s="43" t="str">
        <f>IF(DataSorted!D218="","",DataSorted!D218)</f>
        <v/>
      </c>
      <c r="E205" s="42" t="str">
        <f t="shared" si="41"/>
        <v/>
      </c>
      <c r="F205" s="44" t="str">
        <f t="shared" si="37"/>
        <v/>
      </c>
      <c r="G205" s="41" t="str">
        <f t="shared" si="38"/>
        <v/>
      </c>
      <c r="H205" t="str">
        <f>IF(DataSorted!$Q218="","",DataSorted!Q218)</f>
        <v/>
      </c>
      <c r="I205" t="str">
        <f>IF(DataSorted!$Q218="","",DataSorted!R218)</f>
        <v/>
      </c>
      <c r="J205" t="str">
        <f>IF(DataSorted!$Q218="","",DataSorted!S218)</f>
        <v/>
      </c>
      <c r="K205" t="str">
        <f>IF(DataSorted!$Q218="","",DataSorted!T218)</f>
        <v/>
      </c>
      <c r="L205" s="2" t="str">
        <f t="shared" si="39"/>
        <v/>
      </c>
      <c r="M205" s="51" t="str">
        <f>IF(DataSorted!$F218="REAC",DataSorted!F218,(IF(DataSorted!$P218="REAC",DataSorted!P218,IF($R206=1,"Creact",""))))</f>
        <v/>
      </c>
      <c r="N205" s="51" t="str">
        <f>IF(DataSorted!$F218="REAC",DataSorted!G218,(IF(DataSorted!$P218="REAC",DataSorted!Q218,IF($R206=1,N206,""))))</f>
        <v/>
      </c>
      <c r="O205" s="51" t="str">
        <f>IF(DataSorted!$F218="REAC",DataSorted!H218,(IF(DataSorted!$P218="REAC",DataSorted!R218,IF(AND($R206=1,N206="yes"),O206-1.01794,IF(AND($R206=1,N206="No"),O206-1.18497,"")))))</f>
        <v/>
      </c>
      <c r="P205" s="51" t="str">
        <f>IF(DataSorted!$F218="REAC",DataSorted!I218,(IF(DataSorted!$P218="REAC",DataSorted!S218,IF($R206=1,P206,""))))</f>
        <v/>
      </c>
      <c r="Q205" s="47" t="str">
        <f t="shared" si="47"/>
        <v/>
      </c>
      <c r="R205" t="str">
        <f t="shared" si="48"/>
        <v/>
      </c>
      <c r="S205" s="1" t="str">
        <f t="shared" si="42"/>
        <v/>
      </c>
      <c r="T205" s="1" t="str">
        <f t="shared" si="43"/>
        <v/>
      </c>
      <c r="U205" s="1" t="str">
        <f t="shared" si="40"/>
        <v/>
      </c>
      <c r="V205" s="1" t="str">
        <f t="shared" si="44"/>
        <v/>
      </c>
      <c r="W205" s="1" t="str">
        <f t="shared" si="45"/>
        <v/>
      </c>
      <c r="X205" s="1" t="str">
        <f t="shared" si="46"/>
        <v/>
      </c>
      <c r="Y205" s="1"/>
    </row>
    <row r="206" spans="1:25" x14ac:dyDescent="0.35">
      <c r="A206" s="10" t="str">
        <f>IF(DataSorted!A219="","",DataSorted!A219)</f>
        <v/>
      </c>
      <c r="B206" s="10" t="str">
        <f>IF(DataSorted!B219="","",DataSorted!B219)</f>
        <v/>
      </c>
      <c r="C206" s="10" t="str">
        <f>IF(DataSorted!C219="","",DataSorted!C219)</f>
        <v/>
      </c>
      <c r="D206" s="10" t="str">
        <f>IF(DataSorted!D219="","",DataSorted!D219)</f>
        <v/>
      </c>
      <c r="E206" s="10" t="str">
        <f t="shared" si="41"/>
        <v/>
      </c>
      <c r="F206" s="15" t="str">
        <f t="shared" si="37"/>
        <v/>
      </c>
      <c r="G206" s="41" t="str">
        <f t="shared" si="38"/>
        <v/>
      </c>
      <c r="H206" s="10" t="str">
        <f>IF(DataSorted!$Q219="","",DataSorted!Q219)</f>
        <v/>
      </c>
      <c r="I206" s="10" t="str">
        <f>IF(DataSorted!$Q219="","",DataSorted!R219)</f>
        <v/>
      </c>
      <c r="J206" s="10" t="str">
        <f>IF(DataSorted!$Q219="","",DataSorted!S219)</f>
        <v/>
      </c>
      <c r="K206" s="10" t="str">
        <f>IF(DataSorted!$Q219="","",DataSorted!T219)</f>
        <v/>
      </c>
      <c r="L206" s="10" t="str">
        <f t="shared" si="39"/>
        <v/>
      </c>
      <c r="M206" s="52" t="str">
        <f>IF(DataSorted!$F219="REAC",DataSorted!F219,(IF(DataSorted!$P219="REAC",DataSorted!P219,IF($R207=1,"Creact",""))))</f>
        <v/>
      </c>
      <c r="N206" s="52" t="str">
        <f>IF(DataSorted!$F219="REAC",DataSorted!G219,(IF(DataSorted!$P219="REAC",DataSorted!Q219,IF($R207=1,N207,""))))</f>
        <v/>
      </c>
      <c r="O206" s="52" t="str">
        <f>IF(DataSorted!$F219="REAC",DataSorted!H219,(IF(DataSorted!$P219="REAC",DataSorted!R219,IF(AND($R207=1,N207="yes"),O207-1.01794,IF(AND($R207=1,N207="No"),O207-1.18497,"")))))</f>
        <v/>
      </c>
      <c r="P206" s="52" t="str">
        <f>IF(DataSorted!$F219="REAC",DataSorted!I219,(IF(DataSorted!$P219="REAC",DataSorted!S219,IF($R207=1,P207,""))))</f>
        <v/>
      </c>
      <c r="Q206" s="47" t="str">
        <f t="shared" si="47"/>
        <v/>
      </c>
      <c r="R206" t="str">
        <f t="shared" si="48"/>
        <v/>
      </c>
      <c r="S206" s="18" t="str">
        <f t="shared" si="42"/>
        <v/>
      </c>
      <c r="T206" s="18" t="str">
        <f t="shared" si="43"/>
        <v/>
      </c>
      <c r="U206" s="18" t="str">
        <f t="shared" si="40"/>
        <v/>
      </c>
      <c r="V206" s="18" t="str">
        <f t="shared" si="44"/>
        <v/>
      </c>
      <c r="W206" s="18" t="str">
        <f t="shared" si="45"/>
        <v/>
      </c>
      <c r="X206" s="18" t="str">
        <f t="shared" si="46"/>
        <v/>
      </c>
      <c r="Y206" s="18"/>
    </row>
    <row r="207" spans="1:25" x14ac:dyDescent="0.35">
      <c r="A207" t="str">
        <f>IF(DataSorted!A220="","",DataSorted!A220)</f>
        <v/>
      </c>
      <c r="B207" s="42" t="str">
        <f>IF(DataSorted!B220="","",DataSorted!B220)</f>
        <v/>
      </c>
      <c r="C207" s="42" t="str">
        <f>IF(DataSorted!C220="","",DataSorted!C220)</f>
        <v/>
      </c>
      <c r="D207" s="43" t="str">
        <f>IF(DataSorted!D220="","",DataSorted!D220)</f>
        <v/>
      </c>
      <c r="E207" s="42" t="str">
        <f t="shared" si="41"/>
        <v/>
      </c>
      <c r="F207" s="44" t="str">
        <f t="shared" si="37"/>
        <v/>
      </c>
      <c r="G207" s="41" t="str">
        <f t="shared" si="38"/>
        <v/>
      </c>
      <c r="H207" t="str">
        <f>IF(DataSorted!$Q220="","",DataSorted!Q220)</f>
        <v/>
      </c>
      <c r="I207" t="str">
        <f>IF(DataSorted!$Q220="","",DataSorted!R220)</f>
        <v/>
      </c>
      <c r="J207" t="str">
        <f>IF(DataSorted!$Q220="","",DataSorted!S220)</f>
        <v/>
      </c>
      <c r="K207" t="str">
        <f>IF(DataSorted!$Q220="","",DataSorted!T220)</f>
        <v/>
      </c>
      <c r="L207" s="2" t="str">
        <f t="shared" si="39"/>
        <v/>
      </c>
      <c r="M207" s="51" t="str">
        <f>IF(DataSorted!$F220="REAC",DataSorted!F220,(IF(DataSorted!$P220="REAC",DataSorted!P220,IF($R208=1,"Creact",""))))</f>
        <v/>
      </c>
      <c r="N207" s="51" t="str">
        <f>IF(DataSorted!$F220="REAC",DataSorted!G220,(IF(DataSorted!$P220="REAC",DataSorted!Q220,IF($R208=1,N208,""))))</f>
        <v/>
      </c>
      <c r="O207" s="51" t="str">
        <f>IF(DataSorted!$F220="REAC",DataSorted!H220,(IF(DataSorted!$P220="REAC",DataSorted!R220,IF(AND($R208=1,N208="yes"),O208-1.01794,IF(AND($R208=1,N208="No"),O208-1.18497,"")))))</f>
        <v/>
      </c>
      <c r="P207" s="51" t="str">
        <f>IF(DataSorted!$F220="REAC",DataSorted!I220,(IF(DataSorted!$P220="REAC",DataSorted!S220,IF($R208=1,P208,""))))</f>
        <v/>
      </c>
      <c r="Q207" s="47" t="str">
        <f t="shared" si="47"/>
        <v/>
      </c>
      <c r="R207" t="str">
        <f t="shared" si="48"/>
        <v/>
      </c>
      <c r="S207" s="1" t="str">
        <f t="shared" si="42"/>
        <v/>
      </c>
      <c r="T207" s="1" t="str">
        <f t="shared" si="43"/>
        <v/>
      </c>
      <c r="U207" s="1" t="str">
        <f t="shared" si="40"/>
        <v/>
      </c>
      <c r="V207" s="1" t="str">
        <f t="shared" si="44"/>
        <v/>
      </c>
      <c r="W207" s="1" t="str">
        <f t="shared" si="45"/>
        <v/>
      </c>
      <c r="X207" s="1" t="str">
        <f t="shared" si="46"/>
        <v/>
      </c>
      <c r="Y207" s="1"/>
    </row>
    <row r="208" spans="1:25" x14ac:dyDescent="0.35">
      <c r="A208" s="10" t="str">
        <f>IF(DataSorted!A221="","",DataSorted!A221)</f>
        <v/>
      </c>
      <c r="B208" s="10" t="str">
        <f>IF(DataSorted!B221="","",DataSorted!B221)</f>
        <v/>
      </c>
      <c r="C208" s="10" t="str">
        <f>IF(DataSorted!C221="","",DataSorted!C221)</f>
        <v/>
      </c>
      <c r="D208" s="10" t="str">
        <f>IF(DataSorted!D221="","",DataSorted!D221)</f>
        <v/>
      </c>
      <c r="E208" s="10" t="str">
        <f t="shared" si="41"/>
        <v/>
      </c>
      <c r="F208" s="15" t="str">
        <f t="shared" si="37"/>
        <v/>
      </c>
      <c r="G208" s="41" t="str">
        <f t="shared" si="38"/>
        <v/>
      </c>
      <c r="H208" s="10" t="str">
        <f>IF(DataSorted!$Q221="","",DataSorted!Q221)</f>
        <v/>
      </c>
      <c r="I208" s="10" t="str">
        <f>IF(DataSorted!$Q221="","",DataSorted!R221)</f>
        <v/>
      </c>
      <c r="J208" s="10" t="str">
        <f>IF(DataSorted!$Q221="","",DataSorted!S221)</f>
        <v/>
      </c>
      <c r="K208" s="10" t="str">
        <f>IF(DataSorted!$Q221="","",DataSorted!T221)</f>
        <v/>
      </c>
      <c r="L208" s="10" t="str">
        <f t="shared" si="39"/>
        <v/>
      </c>
      <c r="M208" s="52" t="str">
        <f>IF(DataSorted!$F221="REAC",DataSorted!F221,(IF(DataSorted!$P221="REAC",DataSorted!P221,IF($R209=1,"Creact",""))))</f>
        <v/>
      </c>
      <c r="N208" s="52" t="str">
        <f>IF(DataSorted!$F221="REAC",DataSorted!G221,(IF(DataSorted!$P221="REAC",DataSorted!Q221,IF($R209=1,N209,""))))</f>
        <v/>
      </c>
      <c r="O208" s="52" t="str">
        <f>IF(DataSorted!$F221="REAC",DataSorted!H221,(IF(DataSorted!$P221="REAC",DataSorted!R221,IF(AND($R209=1,N209="yes"),O209-1.01794,IF(AND($R209=1,N209="No"),O209-1.18497,"")))))</f>
        <v/>
      </c>
      <c r="P208" s="52" t="str">
        <f>IF(DataSorted!$F221="REAC",DataSorted!I221,(IF(DataSorted!$P221="REAC",DataSorted!S221,IF($R209=1,P209,""))))</f>
        <v/>
      </c>
      <c r="Q208" s="47" t="str">
        <f t="shared" si="47"/>
        <v/>
      </c>
      <c r="R208" t="str">
        <f t="shared" si="48"/>
        <v/>
      </c>
      <c r="S208" s="18" t="str">
        <f t="shared" si="42"/>
        <v/>
      </c>
      <c r="T208" s="18" t="str">
        <f t="shared" si="43"/>
        <v/>
      </c>
      <c r="U208" s="18" t="str">
        <f t="shared" si="40"/>
        <v/>
      </c>
      <c r="V208" s="18" t="str">
        <f t="shared" si="44"/>
        <v/>
      </c>
      <c r="W208" s="18" t="str">
        <f t="shared" si="45"/>
        <v/>
      </c>
      <c r="X208" s="18" t="str">
        <f t="shared" si="46"/>
        <v/>
      </c>
      <c r="Y208" s="18"/>
    </row>
    <row r="209" spans="1:25" x14ac:dyDescent="0.35">
      <c r="A209" t="str">
        <f>IF(DataSorted!A222="","",DataSorted!A222)</f>
        <v/>
      </c>
      <c r="B209" s="42" t="str">
        <f>IF(DataSorted!B222="","",DataSorted!B222)</f>
        <v/>
      </c>
      <c r="C209" s="42" t="str">
        <f>IF(DataSorted!C222="","",DataSorted!C222)</f>
        <v/>
      </c>
      <c r="D209" s="43" t="str">
        <f>IF(DataSorted!D222="","",DataSorted!D222)</f>
        <v/>
      </c>
      <c r="E209" s="42" t="str">
        <f t="shared" si="41"/>
        <v/>
      </c>
      <c r="F209" s="44" t="str">
        <f t="shared" si="37"/>
        <v/>
      </c>
      <c r="G209" s="41" t="str">
        <f t="shared" si="38"/>
        <v/>
      </c>
      <c r="H209" t="str">
        <f>IF(DataSorted!$Q222="","",DataSorted!Q222)</f>
        <v/>
      </c>
      <c r="I209" t="str">
        <f>IF(DataSorted!$Q222="","",DataSorted!R222)</f>
        <v/>
      </c>
      <c r="J209" t="str">
        <f>IF(DataSorted!$Q222="","",DataSorted!S222)</f>
        <v/>
      </c>
      <c r="K209" t="str">
        <f>IF(DataSorted!$Q222="","",DataSorted!T222)</f>
        <v/>
      </c>
      <c r="L209" s="2" t="str">
        <f t="shared" si="39"/>
        <v/>
      </c>
      <c r="M209" s="51" t="str">
        <f>IF(DataSorted!$F222="REAC",DataSorted!F222,(IF(DataSorted!$P222="REAC",DataSorted!P222,IF($R210=1,"Creact",""))))</f>
        <v/>
      </c>
      <c r="N209" s="51" t="str">
        <f>IF(DataSorted!$F222="REAC",DataSorted!G222,(IF(DataSorted!$P222="REAC",DataSorted!Q222,IF($R210=1,N210,""))))</f>
        <v/>
      </c>
      <c r="O209" s="51" t="str">
        <f>IF(DataSorted!$F222="REAC",DataSorted!H222,(IF(DataSorted!$P222="REAC",DataSorted!R222,IF(AND($R210=1,N210="yes"),O210-1.01794,IF(AND($R210=1,N210="No"),O210-1.18497,"")))))</f>
        <v/>
      </c>
      <c r="P209" s="51" t="str">
        <f>IF(DataSorted!$F222="REAC",DataSorted!I222,(IF(DataSorted!$P222="REAC",DataSorted!S222,IF($R210=1,P210,""))))</f>
        <v/>
      </c>
      <c r="Q209" s="47" t="str">
        <f t="shared" si="47"/>
        <v/>
      </c>
      <c r="R209" t="str">
        <f t="shared" si="48"/>
        <v/>
      </c>
      <c r="S209" s="1" t="str">
        <f t="shared" si="42"/>
        <v/>
      </c>
      <c r="T209" s="1" t="str">
        <f t="shared" si="43"/>
        <v/>
      </c>
      <c r="U209" s="1" t="str">
        <f t="shared" si="40"/>
        <v/>
      </c>
      <c r="V209" s="1" t="str">
        <f t="shared" si="44"/>
        <v/>
      </c>
      <c r="W209" s="1" t="str">
        <f t="shared" si="45"/>
        <v/>
      </c>
      <c r="X209" s="1" t="str">
        <f t="shared" si="46"/>
        <v/>
      </c>
      <c r="Y209" s="1"/>
    </row>
    <row r="210" spans="1:25" x14ac:dyDescent="0.35">
      <c r="A210" s="10" t="str">
        <f>IF(DataSorted!A223="","",DataSorted!A223)</f>
        <v/>
      </c>
      <c r="B210" s="10" t="str">
        <f>IF(DataSorted!B223="","",DataSorted!B223)</f>
        <v/>
      </c>
      <c r="C210" s="10" t="str">
        <f>IF(DataSorted!C223="","",DataSorted!C223)</f>
        <v/>
      </c>
      <c r="D210" s="10" t="str">
        <f>IF(DataSorted!D223="","",DataSorted!D223)</f>
        <v/>
      </c>
      <c r="E210" s="10" t="str">
        <f t="shared" si="41"/>
        <v/>
      </c>
      <c r="F210" s="15" t="str">
        <f t="shared" si="37"/>
        <v/>
      </c>
      <c r="G210" s="41" t="str">
        <f t="shared" si="38"/>
        <v/>
      </c>
      <c r="H210" s="10" t="str">
        <f>IF(DataSorted!$Q223="","",DataSorted!Q223)</f>
        <v/>
      </c>
      <c r="I210" s="10" t="str">
        <f>IF(DataSorted!$Q223="","",DataSorted!R223)</f>
        <v/>
      </c>
      <c r="J210" s="10" t="str">
        <f>IF(DataSorted!$Q223="","",DataSorted!S223)</f>
        <v/>
      </c>
      <c r="K210" s="10" t="str">
        <f>IF(DataSorted!$Q223="","",DataSorted!T223)</f>
        <v/>
      </c>
      <c r="L210" s="10" t="str">
        <f t="shared" si="39"/>
        <v/>
      </c>
      <c r="M210" s="52" t="str">
        <f>IF(DataSorted!$F223="REAC",DataSorted!F223,(IF(DataSorted!$P223="REAC",DataSorted!P223,IF($R211=1,"Creact",""))))</f>
        <v/>
      </c>
      <c r="N210" s="52" t="str">
        <f>IF(DataSorted!$F223="REAC",DataSorted!G223,(IF(DataSorted!$P223="REAC",DataSorted!Q223,IF($R211=1,N211,""))))</f>
        <v/>
      </c>
      <c r="O210" s="52" t="str">
        <f>IF(DataSorted!$F223="REAC",DataSorted!H223,(IF(DataSorted!$P223="REAC",DataSorted!R223,IF(AND($R211=1,N211="yes"),O211-1.01794,IF(AND($R211=1,N211="No"),O211-1.18497,"")))))</f>
        <v/>
      </c>
      <c r="P210" s="52" t="str">
        <f>IF(DataSorted!$F223="REAC",DataSorted!I223,(IF(DataSorted!$P223="REAC",DataSorted!S223,IF($R211=1,P211,""))))</f>
        <v/>
      </c>
      <c r="Q210" s="47" t="str">
        <f t="shared" si="47"/>
        <v/>
      </c>
      <c r="R210" t="str">
        <f t="shared" si="48"/>
        <v/>
      </c>
      <c r="S210" s="18" t="str">
        <f t="shared" si="42"/>
        <v/>
      </c>
      <c r="T210" s="18" t="str">
        <f t="shared" si="43"/>
        <v/>
      </c>
      <c r="U210" s="18" t="str">
        <f t="shared" si="40"/>
        <v/>
      </c>
      <c r="V210" s="18" t="str">
        <f t="shared" si="44"/>
        <v/>
      </c>
      <c r="W210" s="18" t="str">
        <f t="shared" si="45"/>
        <v/>
      </c>
      <c r="X210" s="18" t="str">
        <f t="shared" si="46"/>
        <v/>
      </c>
      <c r="Y210" s="18"/>
    </row>
    <row r="211" spans="1:25" x14ac:dyDescent="0.35">
      <c r="A211" t="str">
        <f>IF(DataSorted!A224="","",DataSorted!A224)</f>
        <v/>
      </c>
      <c r="B211" s="42" t="str">
        <f>IF(DataSorted!B224="","",DataSorted!B224)</f>
        <v/>
      </c>
      <c r="C211" s="42" t="str">
        <f>IF(DataSorted!C224="","",DataSorted!C224)</f>
        <v/>
      </c>
      <c r="D211" s="43" t="str">
        <f>IF(DataSorted!D224="","",DataSorted!D224)</f>
        <v/>
      </c>
      <c r="E211" s="42" t="str">
        <f t="shared" si="41"/>
        <v/>
      </c>
      <c r="F211" s="44" t="str">
        <f t="shared" si="37"/>
        <v/>
      </c>
      <c r="G211" s="41" t="str">
        <f t="shared" si="38"/>
        <v/>
      </c>
      <c r="H211" t="str">
        <f>IF(DataSorted!$Q224="","",DataSorted!Q224)</f>
        <v/>
      </c>
      <c r="I211" t="str">
        <f>IF(DataSorted!$Q224="","",DataSorted!R224)</f>
        <v/>
      </c>
      <c r="J211" t="str">
        <f>IF(DataSorted!$Q224="","",DataSorted!S224)</f>
        <v/>
      </c>
      <c r="K211" t="str">
        <f>IF(DataSorted!$Q224="","",DataSorted!T224)</f>
        <v/>
      </c>
      <c r="L211" s="2" t="str">
        <f t="shared" si="39"/>
        <v/>
      </c>
      <c r="M211" s="51" t="str">
        <f>IF(DataSorted!$F224="REAC",DataSorted!F224,(IF(DataSorted!$P224="REAC",DataSorted!P224,IF($R212=1,"Creact",""))))</f>
        <v/>
      </c>
      <c r="N211" s="51" t="str">
        <f>IF(DataSorted!$F224="REAC",DataSorted!G224,(IF(DataSorted!$P224="REAC",DataSorted!Q224,IF($R212=1,N212,""))))</f>
        <v/>
      </c>
      <c r="O211" s="51" t="str">
        <f>IF(DataSorted!$F224="REAC",DataSorted!H224,(IF(DataSorted!$P224="REAC",DataSorted!R224,IF(AND($R212=1,N212="yes"),O212-1.01794,IF(AND($R212=1,N212="No"),O212-1.18497,"")))))</f>
        <v/>
      </c>
      <c r="P211" s="51" t="str">
        <f>IF(DataSorted!$F224="REAC",DataSorted!I224,(IF(DataSorted!$P224="REAC",DataSorted!S224,IF($R212=1,P212,""))))</f>
        <v/>
      </c>
      <c r="Q211" s="47" t="str">
        <f t="shared" si="47"/>
        <v/>
      </c>
      <c r="R211" t="str">
        <f t="shared" si="48"/>
        <v/>
      </c>
      <c r="S211" s="1" t="str">
        <f t="shared" si="42"/>
        <v/>
      </c>
      <c r="T211" s="1" t="str">
        <f t="shared" si="43"/>
        <v/>
      </c>
      <c r="U211" s="1" t="str">
        <f t="shared" si="40"/>
        <v/>
      </c>
      <c r="V211" s="1" t="str">
        <f t="shared" si="44"/>
        <v/>
      </c>
      <c r="W211" s="1" t="str">
        <f t="shared" si="45"/>
        <v/>
      </c>
      <c r="X211" s="1" t="str">
        <f t="shared" si="46"/>
        <v/>
      </c>
      <c r="Y211" s="1"/>
    </row>
    <row r="212" spans="1:25" x14ac:dyDescent="0.35">
      <c r="A212" s="10" t="str">
        <f>IF(DataSorted!A225="","",DataSorted!A225)</f>
        <v/>
      </c>
      <c r="B212" s="10" t="str">
        <f>IF(DataSorted!B225="","",DataSorted!B225)</f>
        <v/>
      </c>
      <c r="C212" s="10" t="str">
        <f>IF(DataSorted!C225="","",DataSorted!C225)</f>
        <v/>
      </c>
      <c r="D212" s="10" t="str">
        <f>IF(DataSorted!D225="","",DataSorted!D225)</f>
        <v/>
      </c>
      <c r="E212" s="10" t="str">
        <f t="shared" si="41"/>
        <v/>
      </c>
      <c r="F212" s="15" t="str">
        <f t="shared" si="37"/>
        <v/>
      </c>
      <c r="G212" s="41" t="str">
        <f t="shared" si="38"/>
        <v/>
      </c>
      <c r="H212" s="10" t="str">
        <f>IF(DataSorted!$Q225="","",DataSorted!Q225)</f>
        <v/>
      </c>
      <c r="I212" s="10" t="str">
        <f>IF(DataSorted!$Q225="","",DataSorted!R225)</f>
        <v/>
      </c>
      <c r="J212" s="10" t="str">
        <f>IF(DataSorted!$Q225="","",DataSorted!S225)</f>
        <v/>
      </c>
      <c r="K212" s="10" t="str">
        <f>IF(DataSorted!$Q225="","",DataSorted!T225)</f>
        <v/>
      </c>
      <c r="L212" s="10" t="str">
        <f t="shared" si="39"/>
        <v/>
      </c>
      <c r="M212" s="52" t="str">
        <f>IF(DataSorted!$F225="REAC",DataSorted!F225,(IF(DataSorted!$P225="REAC",DataSorted!P225,IF($R213=1,"Creact",""))))</f>
        <v/>
      </c>
      <c r="N212" s="52" t="str">
        <f>IF(DataSorted!$F225="REAC",DataSorted!G225,(IF(DataSorted!$P225="REAC",DataSorted!Q225,IF($R213=1,N213,""))))</f>
        <v/>
      </c>
      <c r="O212" s="52" t="str">
        <f>IF(DataSorted!$F225="REAC",DataSorted!H225,(IF(DataSorted!$P225="REAC",DataSorted!R225,IF(AND($R213=1,N213="yes"),O213-1.01794,IF(AND($R213=1,N213="No"),O213-1.18497,"")))))</f>
        <v/>
      </c>
      <c r="P212" s="52" t="str">
        <f>IF(DataSorted!$F225="REAC",DataSorted!I225,(IF(DataSorted!$P225="REAC",DataSorted!S225,IF($R213=1,P213,""))))</f>
        <v/>
      </c>
      <c r="Q212" s="47" t="str">
        <f t="shared" si="47"/>
        <v/>
      </c>
      <c r="R212" t="str">
        <f t="shared" si="48"/>
        <v/>
      </c>
      <c r="S212" s="18" t="str">
        <f t="shared" si="42"/>
        <v/>
      </c>
      <c r="T212" s="18" t="str">
        <f t="shared" si="43"/>
        <v/>
      </c>
      <c r="U212" s="18" t="str">
        <f t="shared" si="40"/>
        <v/>
      </c>
      <c r="V212" s="18" t="str">
        <f t="shared" si="44"/>
        <v/>
      </c>
      <c r="W212" s="18" t="str">
        <f t="shared" si="45"/>
        <v/>
      </c>
      <c r="X212" s="18" t="str">
        <f t="shared" si="46"/>
        <v/>
      </c>
      <c r="Y212" s="18"/>
    </row>
    <row r="213" spans="1:25" x14ac:dyDescent="0.35">
      <c r="A213" t="str">
        <f>IF(DataSorted!A226="","",DataSorted!A226)</f>
        <v/>
      </c>
      <c r="B213" s="42" t="str">
        <f>IF(DataSorted!B226="","",DataSorted!B226)</f>
        <v/>
      </c>
      <c r="C213" s="42" t="str">
        <f>IF(DataSorted!C226="","",DataSorted!C226)</f>
        <v/>
      </c>
      <c r="D213" s="43" t="str">
        <f>IF(DataSorted!D226="","",DataSorted!D226)</f>
        <v/>
      </c>
      <c r="E213" s="42" t="str">
        <f t="shared" si="41"/>
        <v/>
      </c>
      <c r="F213" s="44" t="str">
        <f t="shared" si="37"/>
        <v/>
      </c>
      <c r="G213" s="41" t="str">
        <f t="shared" si="38"/>
        <v/>
      </c>
      <c r="H213" t="str">
        <f>IF(DataSorted!$Q226="","",DataSorted!Q226)</f>
        <v/>
      </c>
      <c r="I213" t="str">
        <f>IF(DataSorted!$Q226="","",DataSorted!R226)</f>
        <v/>
      </c>
      <c r="J213" t="str">
        <f>IF(DataSorted!$Q226="","",DataSorted!S226)</f>
        <v/>
      </c>
      <c r="K213" t="str">
        <f>IF(DataSorted!$Q226="","",DataSorted!T226)</f>
        <v/>
      </c>
      <c r="L213" s="2" t="str">
        <f t="shared" si="39"/>
        <v/>
      </c>
      <c r="M213" s="51" t="str">
        <f>IF(DataSorted!$F226="REAC",DataSorted!F226,(IF(DataSorted!$P226="REAC",DataSorted!P226,IF($R214=1,"Creact",""))))</f>
        <v/>
      </c>
      <c r="N213" s="51" t="str">
        <f>IF(DataSorted!$F226="REAC",DataSorted!G226,(IF(DataSorted!$P226="REAC",DataSorted!Q226,IF($R214=1,N214,""))))</f>
        <v/>
      </c>
      <c r="O213" s="51" t="str">
        <f>IF(DataSorted!$F226="REAC",DataSorted!H226,(IF(DataSorted!$P226="REAC",DataSorted!R226,IF(AND($R214=1,N214="yes"),O214-1.01794,IF(AND($R214=1,N214="No"),O214-1.18497,"")))))</f>
        <v/>
      </c>
      <c r="P213" s="51" t="str">
        <f>IF(DataSorted!$F226="REAC",DataSorted!I226,(IF(DataSorted!$P226="REAC",DataSorted!S226,IF($R214=1,P214,""))))</f>
        <v/>
      </c>
      <c r="Q213" s="47" t="str">
        <f t="shared" si="47"/>
        <v/>
      </c>
      <c r="R213" t="str">
        <f t="shared" si="48"/>
        <v/>
      </c>
      <c r="S213" s="1" t="str">
        <f t="shared" si="42"/>
        <v/>
      </c>
      <c r="T213" s="1" t="str">
        <f t="shared" si="43"/>
        <v/>
      </c>
      <c r="U213" s="1" t="str">
        <f t="shared" si="40"/>
        <v/>
      </c>
      <c r="V213" s="1" t="str">
        <f t="shared" si="44"/>
        <v/>
      </c>
      <c r="W213" s="1" t="str">
        <f t="shared" si="45"/>
        <v/>
      </c>
      <c r="X213" s="1" t="str">
        <f t="shared" si="46"/>
        <v/>
      </c>
      <c r="Y213" s="1"/>
    </row>
    <row r="214" spans="1:25" x14ac:dyDescent="0.35">
      <c r="A214" s="10" t="str">
        <f>IF(DataSorted!A227="","",DataSorted!A227)</f>
        <v/>
      </c>
      <c r="B214" s="10" t="str">
        <f>IF(DataSorted!B227="","",DataSorted!B227)</f>
        <v/>
      </c>
      <c r="C214" s="10" t="str">
        <f>IF(DataSorted!C227="","",DataSorted!C227)</f>
        <v/>
      </c>
      <c r="D214" s="10" t="str">
        <f>IF(DataSorted!D227="","",DataSorted!D227)</f>
        <v/>
      </c>
      <c r="E214" s="10" t="str">
        <f t="shared" si="41"/>
        <v/>
      </c>
      <c r="F214" s="15" t="str">
        <f t="shared" si="37"/>
        <v/>
      </c>
      <c r="G214" s="41" t="str">
        <f t="shared" si="38"/>
        <v/>
      </c>
      <c r="H214" s="10" t="str">
        <f>IF(DataSorted!$Q227="","",DataSorted!Q227)</f>
        <v/>
      </c>
      <c r="I214" s="10" t="str">
        <f>IF(DataSorted!$Q227="","",DataSorted!R227)</f>
        <v/>
      </c>
      <c r="J214" s="10" t="str">
        <f>IF(DataSorted!$Q227="","",DataSorted!S227)</f>
        <v/>
      </c>
      <c r="K214" s="10" t="str">
        <f>IF(DataSorted!$Q227="","",DataSorted!T227)</f>
        <v/>
      </c>
      <c r="L214" s="10" t="str">
        <f t="shared" si="39"/>
        <v/>
      </c>
      <c r="M214" s="52" t="str">
        <f>IF(DataSorted!$F227="REAC",DataSorted!F227,(IF(DataSorted!$P227="REAC",DataSorted!P227,IF($R215=1,"Creact",""))))</f>
        <v/>
      </c>
      <c r="N214" s="52" t="str">
        <f>IF(DataSorted!$F227="REAC",DataSorted!G227,(IF(DataSorted!$P227="REAC",DataSorted!Q227,IF($R215=1,N215,""))))</f>
        <v/>
      </c>
      <c r="O214" s="52" t="str">
        <f>IF(DataSorted!$F227="REAC",DataSorted!H227,(IF(DataSorted!$P227="REAC",DataSorted!R227,IF(AND($R215=1,N215="yes"),O215-1.01794,IF(AND($R215=1,N215="No"),O215-1.18497,"")))))</f>
        <v/>
      </c>
      <c r="P214" s="52" t="str">
        <f>IF(DataSorted!$F227="REAC",DataSorted!I227,(IF(DataSorted!$P227="REAC",DataSorted!S227,IF($R215=1,P215,""))))</f>
        <v/>
      </c>
      <c r="Q214" s="47" t="str">
        <f t="shared" si="47"/>
        <v/>
      </c>
      <c r="R214" t="str">
        <f t="shared" si="48"/>
        <v/>
      </c>
      <c r="S214" s="18" t="str">
        <f t="shared" si="42"/>
        <v/>
      </c>
      <c r="T214" s="18" t="str">
        <f t="shared" si="43"/>
        <v/>
      </c>
      <c r="U214" s="18" t="str">
        <f t="shared" si="40"/>
        <v/>
      </c>
      <c r="V214" s="18" t="str">
        <f t="shared" si="44"/>
        <v/>
      </c>
      <c r="W214" s="18" t="str">
        <f t="shared" si="45"/>
        <v/>
      </c>
      <c r="X214" s="18" t="str">
        <f t="shared" si="46"/>
        <v/>
      </c>
      <c r="Y214" s="18"/>
    </row>
    <row r="215" spans="1:25" x14ac:dyDescent="0.35">
      <c r="A215" t="str">
        <f>IF(DataSorted!A228="","",DataSorted!A228)</f>
        <v/>
      </c>
      <c r="B215" s="48" t="str">
        <f>IF(DataSorted!B228="","",DataSorted!B228)</f>
        <v/>
      </c>
      <c r="C215" s="48" t="str">
        <f>IF(DataSorted!C228="","",DataSorted!C228)</f>
        <v/>
      </c>
      <c r="D215" s="50" t="str">
        <f>IF(DataSorted!D228="","",DataSorted!D228)</f>
        <v/>
      </c>
      <c r="E215" s="48" t="str">
        <f t="shared" si="41"/>
        <v/>
      </c>
      <c r="F215" s="49" t="str">
        <f t="shared" si="37"/>
        <v/>
      </c>
      <c r="G215" s="41" t="str">
        <f t="shared" si="38"/>
        <v/>
      </c>
      <c r="H215" t="str">
        <f>IF(DataSorted!$Q228="","",DataSorted!Q228)</f>
        <v/>
      </c>
      <c r="I215" t="str">
        <f>IF(DataSorted!$Q228="","",DataSorted!R228)</f>
        <v/>
      </c>
      <c r="J215" t="str">
        <f>IF(DataSorted!$Q228="","",DataSorted!S228)</f>
        <v/>
      </c>
      <c r="K215" t="str">
        <f>IF(DataSorted!$Q228="","",DataSorted!T228)</f>
        <v/>
      </c>
      <c r="L215" s="2" t="str">
        <f t="shared" si="39"/>
        <v/>
      </c>
      <c r="M215" s="51" t="str">
        <f>IF(DataSorted!$F228="REAC",DataSorted!F228,(IF(DataSorted!$P228="REAC",DataSorted!P228,IF($R216=1,"Creact",""))))</f>
        <v/>
      </c>
      <c r="N215" s="51" t="str">
        <f>IF(DataSorted!$F228="REAC",DataSorted!G228,(IF(DataSorted!$P228="REAC",DataSorted!Q228,IF($R216=1,N216,""))))</f>
        <v/>
      </c>
      <c r="O215" s="51" t="str">
        <f>IF(DataSorted!$F228="REAC",DataSorted!H228,(IF(DataSorted!$P228="REAC",DataSorted!R228,IF(AND($R216=1,N216="yes"),O216-1.01794,IF(AND($R216=1,N216="No"),O216-1.18497,"")))))</f>
        <v/>
      </c>
      <c r="P215" s="51" t="str">
        <f>IF(DataSorted!$F228="REAC",DataSorted!I228,(IF(DataSorted!$P228="REAC",DataSorted!S228,IF($R216=1,P216,""))))</f>
        <v/>
      </c>
      <c r="Q215" s="47" t="str">
        <f t="shared" si="47"/>
        <v/>
      </c>
      <c r="R215" t="str">
        <f t="shared" si="48"/>
        <v/>
      </c>
      <c r="S215" s="1" t="str">
        <f t="shared" si="42"/>
        <v/>
      </c>
      <c r="T215" s="1" t="str">
        <f t="shared" si="43"/>
        <v/>
      </c>
      <c r="U215" s="1" t="str">
        <f t="shared" si="40"/>
        <v/>
      </c>
      <c r="V215" s="1" t="str">
        <f t="shared" si="44"/>
        <v/>
      </c>
      <c r="W215" s="1" t="str">
        <f t="shared" si="45"/>
        <v/>
      </c>
      <c r="X215" s="1" t="str">
        <f t="shared" si="46"/>
        <v/>
      </c>
      <c r="Y215" s="1"/>
    </row>
    <row r="216" spans="1:25" x14ac:dyDescent="0.35">
      <c r="A216" s="10" t="str">
        <f>IF(DataSorted!A229="","",DataSorted!A229)</f>
        <v/>
      </c>
      <c r="B216" s="10" t="str">
        <f>IF(DataSorted!B229="","",DataSorted!B229)</f>
        <v/>
      </c>
      <c r="C216" s="10" t="str">
        <f>IF(DataSorted!C229="","",DataSorted!C229)</f>
        <v/>
      </c>
      <c r="D216" s="10" t="str">
        <f>IF(DataSorted!D229="","",DataSorted!D229)</f>
        <v/>
      </c>
      <c r="E216" s="10" t="str">
        <f t="shared" si="41"/>
        <v/>
      </c>
      <c r="F216" s="15" t="str">
        <f t="shared" si="37"/>
        <v/>
      </c>
      <c r="G216" s="41" t="str">
        <f t="shared" si="38"/>
        <v/>
      </c>
      <c r="H216" s="10" t="str">
        <f>IF(DataSorted!$Q229="","",DataSorted!Q229)</f>
        <v/>
      </c>
      <c r="I216" s="10" t="str">
        <f>IF(DataSorted!$Q229="","",DataSorted!R229)</f>
        <v/>
      </c>
      <c r="J216" s="10" t="str">
        <f>IF(DataSorted!$Q229="","",DataSorted!S229)</f>
        <v/>
      </c>
      <c r="K216" s="10" t="str">
        <f>IF(DataSorted!$Q229="","",DataSorted!T229)</f>
        <v/>
      </c>
      <c r="L216" s="10" t="str">
        <f t="shared" si="39"/>
        <v/>
      </c>
      <c r="M216" s="52" t="str">
        <f>IF(DataSorted!$F229="REAC",DataSorted!F229,(IF(DataSorted!$P229="REAC",DataSorted!P229,IF($R217=1,"Creact",""))))</f>
        <v/>
      </c>
      <c r="N216" s="52" t="str">
        <f>IF(DataSorted!$F229="REAC",DataSorted!G229,(IF(DataSorted!$P229="REAC",DataSorted!Q229,IF($R217=1,N217,""))))</f>
        <v/>
      </c>
      <c r="O216" s="52" t="str">
        <f>IF(DataSorted!$F229="REAC",DataSorted!H229,(IF(DataSorted!$P229="REAC",DataSorted!R229,IF(AND($R217=1,N217="yes"),O217-1.01794,IF(AND($R217=1,N217="No"),O217-1.18497,"")))))</f>
        <v/>
      </c>
      <c r="P216" s="52" t="str">
        <f>IF(DataSorted!$F229="REAC",DataSorted!I229,(IF(DataSorted!$P229="REAC",DataSorted!S229,IF($R217=1,P217,""))))</f>
        <v/>
      </c>
      <c r="Q216" s="47" t="str">
        <f t="shared" si="47"/>
        <v/>
      </c>
      <c r="R216" t="str">
        <f t="shared" si="48"/>
        <v/>
      </c>
      <c r="S216" s="18" t="str">
        <f t="shared" si="42"/>
        <v/>
      </c>
      <c r="T216" s="18" t="str">
        <f t="shared" si="43"/>
        <v/>
      </c>
      <c r="U216" s="18" t="str">
        <f t="shared" si="40"/>
        <v/>
      </c>
      <c r="V216" s="18" t="str">
        <f t="shared" si="44"/>
        <v/>
      </c>
      <c r="W216" s="18" t="str">
        <f t="shared" si="45"/>
        <v/>
      </c>
      <c r="X216" s="18" t="str">
        <f t="shared" si="46"/>
        <v/>
      </c>
      <c r="Y216" s="18"/>
    </row>
    <row r="217" spans="1:25" x14ac:dyDescent="0.35">
      <c r="A217" t="str">
        <f>IF(DataSorted!A230="","",DataSorted!A230)</f>
        <v/>
      </c>
      <c r="B217" s="48" t="str">
        <f>IF(DataSorted!B230="","",DataSorted!B230)</f>
        <v/>
      </c>
      <c r="C217" s="48" t="str">
        <f>IF(DataSorted!C230="","",DataSorted!C230)</f>
        <v/>
      </c>
      <c r="D217" s="50" t="str">
        <f>IF(DataSorted!D230="","",DataSorted!D230)</f>
        <v/>
      </c>
      <c r="E217" s="48" t="str">
        <f t="shared" si="41"/>
        <v/>
      </c>
      <c r="F217" s="49" t="str">
        <f t="shared" si="37"/>
        <v/>
      </c>
      <c r="G217" s="41" t="str">
        <f t="shared" si="38"/>
        <v/>
      </c>
      <c r="H217" t="str">
        <f>IF(DataSorted!$Q230="","",DataSorted!Q230)</f>
        <v/>
      </c>
      <c r="I217" t="str">
        <f>IF(DataSorted!$Q230="","",DataSorted!R230)</f>
        <v/>
      </c>
      <c r="J217" t="str">
        <f>IF(DataSorted!$Q230="","",DataSorted!S230)</f>
        <v/>
      </c>
      <c r="K217" t="str">
        <f>IF(DataSorted!$Q230="","",DataSorted!T230)</f>
        <v/>
      </c>
      <c r="L217" s="2" t="str">
        <f t="shared" si="39"/>
        <v/>
      </c>
      <c r="M217" s="51" t="str">
        <f>IF(DataSorted!$F230="REAC",DataSorted!F230,(IF(DataSorted!$P230="REAC",DataSorted!P230,IF($R218=1,"Creact",""))))</f>
        <v/>
      </c>
      <c r="N217" s="51" t="str">
        <f>IF(DataSorted!$F230="REAC",DataSorted!G230,(IF(DataSorted!$P230="REAC",DataSorted!Q230,IF($R218=1,N218,""))))</f>
        <v/>
      </c>
      <c r="O217" s="51" t="str">
        <f>IF(DataSorted!$F230="REAC",DataSorted!H230,(IF(DataSorted!$P230="REAC",DataSorted!R230,IF(AND($R218=1,N218="yes"),O218-1.01794,IF(AND($R218=1,N218="No"),O218-1.18497,"")))))</f>
        <v/>
      </c>
      <c r="P217" s="51" t="str">
        <f>IF(DataSorted!$F230="REAC",DataSorted!I230,(IF(DataSorted!$P230="REAC",DataSorted!S230,IF($R218=1,P218,""))))</f>
        <v/>
      </c>
      <c r="Q217" s="47" t="str">
        <f t="shared" si="47"/>
        <v/>
      </c>
      <c r="R217" t="str">
        <f t="shared" si="48"/>
        <v/>
      </c>
      <c r="S217" s="1" t="str">
        <f t="shared" si="42"/>
        <v/>
      </c>
      <c r="T217" s="1" t="str">
        <f t="shared" si="43"/>
        <v/>
      </c>
      <c r="U217" s="1" t="str">
        <f t="shared" si="40"/>
        <v/>
      </c>
      <c r="V217" s="1" t="str">
        <f t="shared" si="44"/>
        <v/>
      </c>
      <c r="W217" s="1" t="str">
        <f t="shared" si="45"/>
        <v/>
      </c>
      <c r="X217" s="1" t="str">
        <f t="shared" si="46"/>
        <v/>
      </c>
      <c r="Y217" s="1"/>
    </row>
    <row r="218" spans="1:25" x14ac:dyDescent="0.35">
      <c r="A218" s="10" t="str">
        <f>IF(DataSorted!A231="","",DataSorted!A231)</f>
        <v/>
      </c>
      <c r="B218" s="10" t="str">
        <f>IF(DataSorted!B231="","",DataSorted!B231)</f>
        <v/>
      </c>
      <c r="C218" s="10" t="str">
        <f>IF(DataSorted!C231="","",DataSorted!C231)</f>
        <v/>
      </c>
      <c r="D218" s="10" t="str">
        <f>IF(DataSorted!D231="","",DataSorted!D231)</f>
        <v/>
      </c>
      <c r="E218" s="10" t="str">
        <f t="shared" si="41"/>
        <v/>
      </c>
      <c r="F218" s="15" t="str">
        <f t="shared" si="37"/>
        <v/>
      </c>
      <c r="G218" s="41" t="str">
        <f t="shared" si="38"/>
        <v/>
      </c>
      <c r="H218" s="10" t="str">
        <f>IF(DataSorted!$Q231="","",DataSorted!Q231)</f>
        <v/>
      </c>
      <c r="I218" s="10" t="str">
        <f>IF(DataSorted!$Q231="","",DataSorted!R231)</f>
        <v/>
      </c>
      <c r="J218" s="10" t="str">
        <f>IF(DataSorted!$Q231="","",DataSorted!S231)</f>
        <v/>
      </c>
      <c r="K218" s="10" t="str">
        <f>IF(DataSorted!$Q231="","",DataSorted!T231)</f>
        <v/>
      </c>
      <c r="L218" s="10" t="str">
        <f t="shared" si="39"/>
        <v/>
      </c>
      <c r="M218" s="52" t="str">
        <f>IF(DataSorted!$F231="REAC",DataSorted!F231,(IF(DataSorted!$P231="REAC",DataSorted!P231,IF($R219=1,"Creact",""))))</f>
        <v/>
      </c>
      <c r="N218" s="52" t="str">
        <f>IF(DataSorted!$F231="REAC",DataSorted!G231,(IF(DataSorted!$P231="REAC",DataSorted!Q231,IF($R219=1,N219,""))))</f>
        <v/>
      </c>
      <c r="O218" s="52" t="str">
        <f>IF(DataSorted!$F231="REAC",DataSorted!H231,(IF(DataSorted!$P231="REAC",DataSorted!R231,IF(AND($R219=1,N219="yes"),O219-1.01794,IF(AND($R219=1,N219="No"),O219-1.18497,"")))))</f>
        <v/>
      </c>
      <c r="P218" s="52" t="str">
        <f>IF(DataSorted!$F231="REAC",DataSorted!I231,(IF(DataSorted!$P231="REAC",DataSorted!S231,IF($R219=1,P219,""))))</f>
        <v/>
      </c>
      <c r="Q218" s="47" t="str">
        <f t="shared" si="47"/>
        <v/>
      </c>
      <c r="R218" t="str">
        <f t="shared" si="48"/>
        <v/>
      </c>
      <c r="S218" s="18" t="str">
        <f t="shared" si="42"/>
        <v/>
      </c>
      <c r="T218" s="18" t="str">
        <f t="shared" si="43"/>
        <v/>
      </c>
      <c r="U218" s="18" t="str">
        <f t="shared" si="40"/>
        <v/>
      </c>
      <c r="V218" s="18" t="str">
        <f t="shared" si="44"/>
        <v/>
      </c>
      <c r="W218" s="18" t="str">
        <f t="shared" si="45"/>
        <v/>
      </c>
      <c r="X218" s="18" t="str">
        <f t="shared" si="46"/>
        <v/>
      </c>
      <c r="Y218" s="18"/>
    </row>
    <row r="219" spans="1:25" x14ac:dyDescent="0.35">
      <c r="A219" t="str">
        <f>IF(DataSorted!A232="","",DataSorted!A232)</f>
        <v/>
      </c>
      <c r="B219" s="48" t="str">
        <f>IF(DataSorted!B232="","",DataSorted!B232)</f>
        <v/>
      </c>
      <c r="C219" s="48" t="str">
        <f>IF(DataSorted!C232="","",DataSorted!C232)</f>
        <v/>
      </c>
      <c r="D219" s="50" t="str">
        <f>IF(DataSorted!D232="","",DataSorted!D232)</f>
        <v/>
      </c>
      <c r="E219" s="48" t="str">
        <f t="shared" si="41"/>
        <v/>
      </c>
      <c r="F219" s="49" t="str">
        <f t="shared" si="37"/>
        <v/>
      </c>
      <c r="G219" s="41" t="str">
        <f t="shared" si="38"/>
        <v/>
      </c>
      <c r="H219" t="str">
        <f>IF(DataSorted!$Q232="","",DataSorted!Q232)</f>
        <v/>
      </c>
      <c r="I219" t="str">
        <f>IF(DataSorted!$Q232="","",DataSorted!R232)</f>
        <v/>
      </c>
      <c r="J219" t="str">
        <f>IF(DataSorted!$Q232="","",DataSorted!S232)</f>
        <v/>
      </c>
      <c r="K219" t="str">
        <f>IF(DataSorted!$Q232="","",DataSorted!T232)</f>
        <v/>
      </c>
      <c r="L219" s="2" t="str">
        <f t="shared" si="39"/>
        <v/>
      </c>
      <c r="M219" s="51" t="str">
        <f>IF(DataSorted!$F232="REAC",DataSorted!F232,(IF(DataSorted!$P232="REAC",DataSorted!P232,IF($R220=1,"Creact",""))))</f>
        <v/>
      </c>
      <c r="N219" s="51" t="str">
        <f>IF(DataSorted!$F232="REAC",DataSorted!G232,(IF(DataSorted!$P232="REAC",DataSorted!Q232,IF($R220=1,N220,""))))</f>
        <v/>
      </c>
      <c r="O219" s="51" t="str">
        <f>IF(DataSorted!$F232="REAC",DataSorted!H232,(IF(DataSorted!$P232="REAC",DataSorted!R232,IF(AND($R220=1,N220="yes"),O220-1.01794,IF(AND($R220=1,N220="No"),O220-1.18497,"")))))</f>
        <v/>
      </c>
      <c r="P219" s="51" t="str">
        <f>IF(DataSorted!$F232="REAC",DataSorted!I232,(IF(DataSorted!$P232="REAC",DataSorted!S232,IF($R220=1,P220,""))))</f>
        <v/>
      </c>
      <c r="Q219" s="47" t="str">
        <f t="shared" si="47"/>
        <v/>
      </c>
      <c r="R219" t="str">
        <f t="shared" si="48"/>
        <v/>
      </c>
      <c r="S219" s="1" t="str">
        <f t="shared" si="42"/>
        <v/>
      </c>
      <c r="T219" s="1" t="str">
        <f t="shared" si="43"/>
        <v/>
      </c>
      <c r="U219" s="1" t="str">
        <f t="shared" si="40"/>
        <v/>
      </c>
      <c r="V219" s="1" t="str">
        <f t="shared" si="44"/>
        <v/>
      </c>
      <c r="W219" s="1" t="str">
        <f t="shared" si="45"/>
        <v/>
      </c>
      <c r="X219" s="1" t="str">
        <f t="shared" si="46"/>
        <v/>
      </c>
      <c r="Y219" s="1"/>
    </row>
    <row r="220" spans="1:25" x14ac:dyDescent="0.35">
      <c r="A220" s="10" t="str">
        <f>IF(DataSorted!A233="","",DataSorted!A233)</f>
        <v/>
      </c>
      <c r="B220" s="10" t="str">
        <f>IF(DataSorted!B233="","",DataSorted!B233)</f>
        <v/>
      </c>
      <c r="C220" s="10" t="str">
        <f>IF(DataSorted!C233="","",DataSorted!C233)</f>
        <v/>
      </c>
      <c r="D220" s="10" t="str">
        <f>IF(DataSorted!D233="","",DataSorted!D233)</f>
        <v/>
      </c>
      <c r="E220" s="10" t="str">
        <f t="shared" si="41"/>
        <v/>
      </c>
      <c r="F220" s="15" t="str">
        <f t="shared" si="37"/>
        <v/>
      </c>
      <c r="G220" s="41" t="str">
        <f t="shared" si="38"/>
        <v/>
      </c>
      <c r="H220" s="10" t="str">
        <f>IF(DataSorted!$Q233="","",DataSorted!Q233)</f>
        <v/>
      </c>
      <c r="I220" s="10" t="str">
        <f>IF(DataSorted!$Q233="","",DataSorted!R233)</f>
        <v/>
      </c>
      <c r="J220" s="10" t="str">
        <f>IF(DataSorted!$Q233="","",DataSorted!S233)</f>
        <v/>
      </c>
      <c r="K220" s="10" t="str">
        <f>IF(DataSorted!$Q233="","",DataSorted!T233)</f>
        <v/>
      </c>
      <c r="L220" s="10" t="str">
        <f t="shared" si="39"/>
        <v/>
      </c>
      <c r="M220" s="52" t="str">
        <f>IF(DataSorted!$F233="REAC",DataSorted!F233,(IF(DataSorted!$P233="REAC",DataSorted!P233,IF($R221=1,"Creact",""))))</f>
        <v/>
      </c>
      <c r="N220" s="52" t="str">
        <f>IF(DataSorted!$F233="REAC",DataSorted!G233,(IF(DataSorted!$P233="REAC",DataSorted!Q233,IF($R221=1,N221,""))))</f>
        <v/>
      </c>
      <c r="O220" s="52" t="str">
        <f>IF(DataSorted!$F233="REAC",DataSorted!H233,(IF(DataSorted!$P233="REAC",DataSorted!R233,IF(AND($R221=1,N221="yes"),O221-1.01794,IF(AND($R221=1,N221="No"),O221-1.18497,"")))))</f>
        <v/>
      </c>
      <c r="P220" s="52" t="str">
        <f>IF(DataSorted!$F233="REAC",DataSorted!I233,(IF(DataSorted!$P233="REAC",DataSorted!S233,IF($R221=1,P221,""))))</f>
        <v/>
      </c>
      <c r="Q220" s="47" t="str">
        <f t="shared" si="47"/>
        <v/>
      </c>
      <c r="R220" t="str">
        <f t="shared" si="48"/>
        <v/>
      </c>
      <c r="S220" s="18" t="str">
        <f t="shared" si="42"/>
        <v/>
      </c>
      <c r="T220" s="18" t="str">
        <f t="shared" si="43"/>
        <v/>
      </c>
      <c r="U220" s="18" t="str">
        <f t="shared" si="40"/>
        <v/>
      </c>
      <c r="V220" s="18" t="str">
        <f t="shared" si="44"/>
        <v/>
      </c>
      <c r="W220" s="18" t="str">
        <f t="shared" si="45"/>
        <v/>
      </c>
      <c r="X220" s="18" t="str">
        <f t="shared" si="46"/>
        <v/>
      </c>
      <c r="Y220" s="18"/>
    </row>
    <row r="221" spans="1:25" x14ac:dyDescent="0.35">
      <c r="A221" t="str">
        <f>IF(DataSorted!A234="","",DataSorted!A234)</f>
        <v/>
      </c>
      <c r="B221" s="48" t="str">
        <f>IF(DataSorted!B234="","",DataSorted!B234)</f>
        <v/>
      </c>
      <c r="C221" s="48" t="str">
        <f>IF(DataSorted!C234="","",DataSorted!C234)</f>
        <v/>
      </c>
      <c r="D221" s="50" t="str">
        <f>IF(DataSorted!D234="","",DataSorted!D234)</f>
        <v/>
      </c>
      <c r="E221" s="48" t="str">
        <f t="shared" si="41"/>
        <v/>
      </c>
      <c r="F221" s="49" t="str">
        <f t="shared" si="37"/>
        <v/>
      </c>
      <c r="G221" s="41" t="str">
        <f t="shared" si="38"/>
        <v/>
      </c>
      <c r="H221" t="str">
        <f>IF(DataSorted!$Q234="","",DataSorted!Q234)</f>
        <v/>
      </c>
      <c r="I221" t="str">
        <f>IF(DataSorted!$Q234="","",DataSorted!R234)</f>
        <v/>
      </c>
      <c r="J221" t="str">
        <f>IF(DataSorted!$Q234="","",DataSorted!S234)</f>
        <v/>
      </c>
      <c r="K221" t="str">
        <f>IF(DataSorted!$Q234="","",DataSorted!T234)</f>
        <v/>
      </c>
      <c r="L221" s="2" t="str">
        <f t="shared" si="39"/>
        <v/>
      </c>
      <c r="M221" s="51" t="str">
        <f>IF(DataSorted!$F234="REAC",DataSorted!F234,(IF(DataSorted!$P234="REAC",DataSorted!P234,IF($R222=1,"Creact",""))))</f>
        <v/>
      </c>
      <c r="N221" s="51" t="str">
        <f>IF(DataSorted!$F234="REAC",DataSorted!G234,(IF(DataSorted!$P234="REAC",DataSorted!Q234,IF($R222=1,N222,""))))</f>
        <v/>
      </c>
      <c r="O221" s="51" t="str">
        <f>IF(DataSorted!$F234="REAC",DataSorted!H234,(IF(DataSorted!$P234="REAC",DataSorted!R234,IF(AND($R222=1,N222="yes"),O222-1.01794,IF(AND($R222=1,N222="No"),O222-1.18497,"")))))</f>
        <v/>
      </c>
      <c r="P221" s="51" t="str">
        <f>IF(DataSorted!$F234="REAC",DataSorted!I234,(IF(DataSorted!$P234="REAC",DataSorted!S234,IF($R222=1,P222,""))))</f>
        <v/>
      </c>
      <c r="Q221" s="47" t="str">
        <f t="shared" si="47"/>
        <v/>
      </c>
      <c r="R221" t="str">
        <f t="shared" si="48"/>
        <v/>
      </c>
      <c r="S221" s="1" t="str">
        <f t="shared" si="42"/>
        <v/>
      </c>
      <c r="T221" s="1" t="str">
        <f t="shared" si="43"/>
        <v/>
      </c>
      <c r="U221" s="1" t="str">
        <f t="shared" si="40"/>
        <v/>
      </c>
      <c r="V221" s="1" t="str">
        <f t="shared" si="44"/>
        <v/>
      </c>
      <c r="W221" s="1" t="str">
        <f t="shared" si="45"/>
        <v/>
      </c>
      <c r="X221" s="1" t="str">
        <f t="shared" si="46"/>
        <v/>
      </c>
      <c r="Y221" s="1"/>
    </row>
    <row r="222" spans="1:25" x14ac:dyDescent="0.35">
      <c r="A222" s="10" t="str">
        <f>IF(DataSorted!A235="","",DataSorted!A235)</f>
        <v/>
      </c>
      <c r="B222" s="10" t="str">
        <f>IF(DataSorted!B235="","",DataSorted!B235)</f>
        <v/>
      </c>
      <c r="C222" s="10" t="str">
        <f>IF(DataSorted!C235="","",DataSorted!C235)</f>
        <v/>
      </c>
      <c r="D222" s="10" t="str">
        <f>IF(DataSorted!D235="","",DataSorted!D235)</f>
        <v/>
      </c>
      <c r="E222" s="10" t="str">
        <f t="shared" si="41"/>
        <v/>
      </c>
      <c r="F222" s="15" t="str">
        <f t="shared" si="37"/>
        <v/>
      </c>
      <c r="G222" s="41" t="str">
        <f t="shared" si="38"/>
        <v/>
      </c>
      <c r="H222" s="10" t="str">
        <f>IF(DataSorted!$Q235="","",DataSorted!Q235)</f>
        <v/>
      </c>
      <c r="I222" s="10" t="str">
        <f>IF(DataSorted!$Q235="","",DataSorted!R235)</f>
        <v/>
      </c>
      <c r="J222" s="10" t="str">
        <f>IF(DataSorted!$Q235="","",DataSorted!S235)</f>
        <v/>
      </c>
      <c r="K222" s="10" t="str">
        <f>IF(DataSorted!$Q235="","",DataSorted!T235)</f>
        <v/>
      </c>
      <c r="L222" s="10" t="str">
        <f t="shared" si="39"/>
        <v/>
      </c>
      <c r="M222" s="52" t="str">
        <f>IF(DataSorted!$F235="REAC",DataSorted!F235,(IF(DataSorted!$P235="REAC",DataSorted!P235,IF($R223=1,"Creact",""))))</f>
        <v/>
      </c>
      <c r="N222" s="52" t="str">
        <f>IF(DataSorted!$F235="REAC",DataSorted!G235,(IF(DataSorted!$P235="REAC",DataSorted!Q235,IF($R223=1,N223,""))))</f>
        <v/>
      </c>
      <c r="O222" s="52" t="str">
        <f>IF(DataSorted!$F235="REAC",DataSorted!H235,(IF(DataSorted!$P235="REAC",DataSorted!R235,IF(AND($R223=1,N223="yes"),O223-1.01794,IF(AND($R223=1,N223="No"),O223-1.18497,"")))))</f>
        <v/>
      </c>
      <c r="P222" s="52" t="str">
        <f>IF(DataSorted!$F235="REAC",DataSorted!I235,(IF(DataSorted!$P235="REAC",DataSorted!S235,IF($R223=1,P223,""))))</f>
        <v/>
      </c>
      <c r="Q222" s="47" t="str">
        <f t="shared" si="47"/>
        <v/>
      </c>
      <c r="R222" t="str">
        <f t="shared" si="48"/>
        <v/>
      </c>
      <c r="S222" s="18" t="str">
        <f t="shared" si="42"/>
        <v/>
      </c>
      <c r="T222" s="18" t="str">
        <f t="shared" si="43"/>
        <v/>
      </c>
      <c r="U222" s="18" t="str">
        <f t="shared" si="40"/>
        <v/>
      </c>
      <c r="V222" s="18" t="str">
        <f t="shared" si="44"/>
        <v/>
      </c>
      <c r="W222" s="18" t="str">
        <f t="shared" si="45"/>
        <v/>
      </c>
      <c r="X222" s="18" t="str">
        <f t="shared" si="46"/>
        <v/>
      </c>
      <c r="Y222" s="18"/>
    </row>
    <row r="223" spans="1:25" x14ac:dyDescent="0.35">
      <c r="A223" t="str">
        <f>IF(DataSorted!A236="","",DataSorted!A236)</f>
        <v/>
      </c>
      <c r="B223" s="48" t="str">
        <f>IF(DataSorted!B236="","",DataSorted!B236)</f>
        <v/>
      </c>
      <c r="C223" s="48" t="str">
        <f>IF(DataSorted!C236="","",DataSorted!C236)</f>
        <v/>
      </c>
      <c r="D223" s="50" t="str">
        <f>IF(DataSorted!D236="","",DataSorted!D236)</f>
        <v/>
      </c>
      <c r="E223" s="48" t="str">
        <f t="shared" si="41"/>
        <v/>
      </c>
      <c r="F223" s="49" t="str">
        <f t="shared" si="37"/>
        <v/>
      </c>
      <c r="G223" s="41" t="str">
        <f t="shared" si="38"/>
        <v/>
      </c>
      <c r="H223" t="str">
        <f>IF(DataSorted!$Q236="","",DataSorted!Q236)</f>
        <v/>
      </c>
      <c r="I223" t="str">
        <f>IF(DataSorted!$Q236="","",DataSorted!R236)</f>
        <v/>
      </c>
      <c r="J223" t="str">
        <f>IF(DataSorted!$Q236="","",DataSorted!S236)</f>
        <v/>
      </c>
      <c r="K223" t="str">
        <f>IF(DataSorted!$Q236="","",DataSorted!T236)</f>
        <v/>
      </c>
      <c r="L223" s="2" t="str">
        <f t="shared" si="39"/>
        <v/>
      </c>
      <c r="M223" s="51" t="str">
        <f>IF(DataSorted!$F236="REAC",DataSorted!F236,(IF(DataSorted!$P236="REAC",DataSorted!P236,IF($R224=1,"Creact",""))))</f>
        <v/>
      </c>
      <c r="N223" s="51" t="str">
        <f>IF(DataSorted!$F236="REAC",DataSorted!G236,(IF(DataSorted!$P236="REAC",DataSorted!Q236,IF($R224=1,N224,""))))</f>
        <v/>
      </c>
      <c r="O223" s="51" t="str">
        <f>IF(DataSorted!$F236="REAC",DataSorted!H236,(IF(DataSorted!$P236="REAC",DataSorted!R236,IF(AND($R224=1,N224="yes"),O224-1.01794,IF(AND($R224=1,N224="No"),O224-1.18497,"")))))</f>
        <v/>
      </c>
      <c r="P223" s="51" t="str">
        <f>IF(DataSorted!$F236="REAC",DataSorted!I236,(IF(DataSorted!$P236="REAC",DataSorted!S236,IF($R224=1,P224,""))))</f>
        <v/>
      </c>
      <c r="Q223" s="47" t="str">
        <f t="shared" si="47"/>
        <v/>
      </c>
      <c r="R223" t="str">
        <f t="shared" si="48"/>
        <v/>
      </c>
      <c r="S223" s="1" t="str">
        <f t="shared" si="42"/>
        <v/>
      </c>
      <c r="T223" s="1" t="str">
        <f t="shared" si="43"/>
        <v/>
      </c>
      <c r="U223" s="1" t="str">
        <f t="shared" si="40"/>
        <v/>
      </c>
      <c r="V223" s="1" t="str">
        <f t="shared" si="44"/>
        <v/>
      </c>
      <c r="W223" s="1" t="str">
        <f t="shared" si="45"/>
        <v/>
      </c>
      <c r="X223" s="1" t="str">
        <f t="shared" si="46"/>
        <v/>
      </c>
      <c r="Y223" s="1"/>
    </row>
    <row r="224" spans="1:25" x14ac:dyDescent="0.35">
      <c r="A224" s="10" t="str">
        <f>IF(DataSorted!A237="","",DataSorted!A237)</f>
        <v/>
      </c>
      <c r="B224" s="10" t="str">
        <f>IF(DataSorted!B237="","",DataSorted!B237)</f>
        <v/>
      </c>
      <c r="C224" s="10" t="str">
        <f>IF(DataSorted!C237="","",DataSorted!C237)</f>
        <v/>
      </c>
      <c r="D224" s="10" t="str">
        <f>IF(DataSorted!D237="","",DataSorted!D237)</f>
        <v/>
      </c>
      <c r="E224" s="10" t="str">
        <f t="shared" si="41"/>
        <v/>
      </c>
      <c r="F224" s="15" t="str">
        <f t="shared" si="37"/>
        <v/>
      </c>
      <c r="G224" s="41" t="str">
        <f t="shared" si="38"/>
        <v/>
      </c>
      <c r="H224" s="10" t="str">
        <f>IF(DataSorted!$Q237="","",DataSorted!Q237)</f>
        <v/>
      </c>
      <c r="I224" s="10" t="str">
        <f>IF(DataSorted!$Q237="","",DataSorted!R237)</f>
        <v/>
      </c>
      <c r="J224" s="10" t="str">
        <f>IF(DataSorted!$Q237="","",DataSorted!S237)</f>
        <v/>
      </c>
      <c r="K224" s="10" t="str">
        <f>IF(DataSorted!$Q237="","",DataSorted!T237)</f>
        <v/>
      </c>
      <c r="L224" s="10" t="str">
        <f t="shared" si="39"/>
        <v/>
      </c>
      <c r="M224" s="52" t="str">
        <f>IF(DataSorted!$F237="REAC",DataSorted!F237,(IF(DataSorted!$P237="REAC",DataSorted!P237,IF($R225=1,"Creact",""))))</f>
        <v/>
      </c>
      <c r="N224" s="52" t="str">
        <f>IF(DataSorted!$F237="REAC",DataSorted!G237,(IF(DataSorted!$P237="REAC",DataSorted!Q237,IF($R225=1,N225,""))))</f>
        <v/>
      </c>
      <c r="O224" s="52" t="str">
        <f>IF(DataSorted!$F237="REAC",DataSorted!H237,(IF(DataSorted!$P237="REAC",DataSorted!R237,IF(AND($R225=1,N225="yes"),O225-1.01794,IF(AND($R225=1,N225="No"),O225-1.18497,"")))))</f>
        <v/>
      </c>
      <c r="P224" s="52" t="str">
        <f>IF(DataSorted!$F237="REAC",DataSorted!I237,(IF(DataSorted!$P237="REAC",DataSorted!S237,IF($R225=1,P225,""))))</f>
        <v/>
      </c>
      <c r="Q224" s="47" t="str">
        <f t="shared" si="47"/>
        <v/>
      </c>
      <c r="R224" t="str">
        <f t="shared" si="48"/>
        <v/>
      </c>
      <c r="S224" s="18" t="str">
        <f t="shared" si="42"/>
        <v/>
      </c>
      <c r="T224" s="18" t="str">
        <f t="shared" si="43"/>
        <v/>
      </c>
      <c r="U224" s="18" t="str">
        <f t="shared" si="40"/>
        <v/>
      </c>
      <c r="V224" s="18" t="str">
        <f t="shared" si="44"/>
        <v/>
      </c>
      <c r="W224" s="18" t="str">
        <f t="shared" si="45"/>
        <v/>
      </c>
      <c r="X224" s="18" t="str">
        <f t="shared" si="46"/>
        <v/>
      </c>
      <c r="Y224" s="18"/>
    </row>
    <row r="225" spans="1:25" x14ac:dyDescent="0.35">
      <c r="A225" t="str">
        <f>IF(DataSorted!A238="","",DataSorted!A238)</f>
        <v/>
      </c>
      <c r="B225" s="48" t="str">
        <f>IF(DataSorted!B238="","",DataSorted!B238)</f>
        <v/>
      </c>
      <c r="C225" s="48" t="str">
        <f>IF(DataSorted!C238="","",DataSorted!C238)</f>
        <v/>
      </c>
      <c r="D225" s="50" t="str">
        <f>IF(DataSorted!D238="","",DataSorted!D238)</f>
        <v/>
      </c>
      <c r="E225" s="48" t="str">
        <f t="shared" si="41"/>
        <v/>
      </c>
      <c r="F225" s="49" t="str">
        <f t="shared" si="37"/>
        <v/>
      </c>
      <c r="G225" s="41" t="str">
        <f t="shared" si="38"/>
        <v/>
      </c>
      <c r="H225" t="str">
        <f>IF(DataSorted!$Q238="","",DataSorted!Q238)</f>
        <v/>
      </c>
      <c r="I225" t="str">
        <f>IF(DataSorted!$Q238="","",DataSorted!R238)</f>
        <v/>
      </c>
      <c r="J225" t="str">
        <f>IF(DataSorted!$Q238="","",DataSorted!S238)</f>
        <v/>
      </c>
      <c r="K225" t="str">
        <f>IF(DataSorted!$Q238="","",DataSorted!T238)</f>
        <v/>
      </c>
      <c r="L225" s="2" t="str">
        <f t="shared" si="39"/>
        <v/>
      </c>
      <c r="M225" s="51" t="str">
        <f>IF(DataSorted!$F238="REAC",DataSorted!F238,(IF(DataSorted!$P238="REAC",DataSorted!P238,IF($R226=1,"Creact",""))))</f>
        <v/>
      </c>
      <c r="N225" s="51" t="str">
        <f>IF(DataSorted!$F238="REAC",DataSorted!G238,(IF(DataSorted!$P238="REAC",DataSorted!Q238,IF($R226=1,N226,""))))</f>
        <v/>
      </c>
      <c r="O225" s="51" t="str">
        <f>IF(DataSorted!$F238="REAC",DataSorted!H238,(IF(DataSorted!$P238="REAC",DataSorted!R238,IF(AND($R226=1,N226="yes"),O226-1.01794,IF(AND($R226=1,N226="No"),O226-1.18497,"")))))</f>
        <v/>
      </c>
      <c r="P225" s="51" t="str">
        <f>IF(DataSorted!$F238="REAC",DataSorted!I238,(IF(DataSorted!$P238="REAC",DataSorted!S238,IF($R226=1,P226,""))))</f>
        <v/>
      </c>
      <c r="Q225" s="47" t="str">
        <f t="shared" si="47"/>
        <v/>
      </c>
      <c r="R225" t="str">
        <f t="shared" si="48"/>
        <v/>
      </c>
      <c r="S225" s="1" t="str">
        <f t="shared" si="42"/>
        <v/>
      </c>
      <c r="T225" s="1" t="str">
        <f t="shared" si="43"/>
        <v/>
      </c>
      <c r="U225" s="1" t="str">
        <f t="shared" si="40"/>
        <v/>
      </c>
      <c r="V225" s="1" t="str">
        <f t="shared" si="44"/>
        <v/>
      </c>
      <c r="W225" s="1" t="str">
        <f t="shared" si="45"/>
        <v/>
      </c>
      <c r="X225" s="1" t="str">
        <f t="shared" si="46"/>
        <v/>
      </c>
      <c r="Y225" s="1"/>
    </row>
    <row r="226" spans="1:25" x14ac:dyDescent="0.35">
      <c r="A226" s="10" t="str">
        <f>IF(DataSorted!A239="","",DataSorted!A239)</f>
        <v/>
      </c>
      <c r="B226" s="10" t="str">
        <f>IF(DataSorted!B239="","",DataSorted!B239)</f>
        <v/>
      </c>
      <c r="C226" s="10" t="str">
        <f>IF(DataSorted!C239="","",DataSorted!C239)</f>
        <v/>
      </c>
      <c r="D226" s="10" t="str">
        <f>IF(DataSorted!D239="","",DataSorted!D239)</f>
        <v/>
      </c>
      <c r="E226" s="10" t="str">
        <f t="shared" si="41"/>
        <v/>
      </c>
      <c r="F226" s="15" t="str">
        <f t="shared" si="37"/>
        <v/>
      </c>
      <c r="G226" s="41" t="str">
        <f t="shared" si="38"/>
        <v/>
      </c>
      <c r="H226" s="10" t="str">
        <f>IF(DataSorted!$Q239="","",DataSorted!Q239)</f>
        <v/>
      </c>
      <c r="I226" s="10" t="str">
        <f>IF(DataSorted!$Q239="","",DataSorted!R239)</f>
        <v/>
      </c>
      <c r="J226" s="10" t="str">
        <f>IF(DataSorted!$Q239="","",DataSorted!S239)</f>
        <v/>
      </c>
      <c r="K226" s="10" t="str">
        <f>IF(DataSorted!$Q239="","",DataSorted!T239)</f>
        <v/>
      </c>
      <c r="L226" s="10" t="str">
        <f t="shared" si="39"/>
        <v/>
      </c>
      <c r="M226" s="52" t="str">
        <f>IF(DataSorted!$F239="REAC",DataSorted!F239,(IF(DataSorted!$P239="REAC",DataSorted!P239,IF($R227=1,"Creact",""))))</f>
        <v/>
      </c>
      <c r="N226" s="52" t="str">
        <f>IF(DataSorted!$F239="REAC",DataSorted!G239,(IF(DataSorted!$P239="REAC",DataSorted!Q239,IF($R227=1,N227,""))))</f>
        <v/>
      </c>
      <c r="O226" s="52" t="str">
        <f>IF(DataSorted!$F239="REAC",DataSorted!H239,(IF(DataSorted!$P239="REAC",DataSorted!R239,IF(AND($R227=1,N227="yes"),O227-1.01794,IF(AND($R227=1,N227="No"),O227-1.18497,"")))))</f>
        <v/>
      </c>
      <c r="P226" s="52" t="str">
        <f>IF(DataSorted!$F239="REAC",DataSorted!I239,(IF(DataSorted!$P239="REAC",DataSorted!S239,IF($R227=1,P227,""))))</f>
        <v/>
      </c>
      <c r="Q226" s="47" t="str">
        <f t="shared" si="47"/>
        <v/>
      </c>
      <c r="R226" t="str">
        <f t="shared" si="48"/>
        <v/>
      </c>
      <c r="S226" s="18" t="str">
        <f t="shared" si="42"/>
        <v/>
      </c>
      <c r="T226" s="18" t="str">
        <f t="shared" si="43"/>
        <v/>
      </c>
      <c r="U226" s="18" t="str">
        <f t="shared" si="40"/>
        <v/>
      </c>
      <c r="V226" s="18" t="str">
        <f t="shared" si="44"/>
        <v/>
      </c>
      <c r="W226" s="18" t="str">
        <f t="shared" si="45"/>
        <v/>
      </c>
      <c r="X226" s="18" t="str">
        <f t="shared" si="46"/>
        <v/>
      </c>
      <c r="Y226" s="18"/>
    </row>
    <row r="227" spans="1:25" x14ac:dyDescent="0.35">
      <c r="A227" t="str">
        <f>IF(DataSorted!A240="","",DataSorted!A240)</f>
        <v/>
      </c>
      <c r="B227" s="48" t="str">
        <f>IF(DataSorted!B240="","",DataSorted!B240)</f>
        <v/>
      </c>
      <c r="C227" s="48" t="str">
        <f>IF(DataSorted!C240="","",DataSorted!C240)</f>
        <v/>
      </c>
      <c r="D227" s="50" t="str">
        <f>IF(DataSorted!D240="","",DataSorted!D240)</f>
        <v/>
      </c>
      <c r="E227" s="48" t="str">
        <f t="shared" si="41"/>
        <v/>
      </c>
      <c r="F227" s="49" t="str">
        <f t="shared" si="37"/>
        <v/>
      </c>
      <c r="G227" s="41" t="str">
        <f t="shared" si="38"/>
        <v/>
      </c>
      <c r="H227" t="str">
        <f>IF(DataSorted!$Q240="","",DataSorted!Q240)</f>
        <v/>
      </c>
      <c r="I227" t="str">
        <f>IF(DataSorted!$Q240="","",DataSorted!R240)</f>
        <v/>
      </c>
      <c r="J227" t="str">
        <f>IF(DataSorted!$Q240="","",DataSorted!S240)</f>
        <v/>
      </c>
      <c r="K227" t="str">
        <f>IF(DataSorted!$Q240="","",DataSorted!T240)</f>
        <v/>
      </c>
      <c r="L227" s="2" t="str">
        <f t="shared" si="39"/>
        <v/>
      </c>
      <c r="M227" s="51" t="str">
        <f>IF(DataSorted!$F240="REAC",DataSorted!F240,(IF(DataSorted!$P240="REAC",DataSorted!P240,IF($R228=1,"Creact",""))))</f>
        <v/>
      </c>
      <c r="N227" s="51" t="str">
        <f>IF(DataSorted!$F240="REAC",DataSorted!G240,(IF(DataSorted!$P240="REAC",DataSorted!Q240,IF($R228=1,N228,""))))</f>
        <v/>
      </c>
      <c r="O227" s="51" t="str">
        <f>IF(DataSorted!$F240="REAC",DataSorted!H240,(IF(DataSorted!$P240="REAC",DataSorted!R240,IF(AND($R228=1,N228="yes"),O228-1.01794,IF(AND($R228=1,N228="No"),O228-1.18497,"")))))</f>
        <v/>
      </c>
      <c r="P227" s="51" t="str">
        <f>IF(DataSorted!$F240="REAC",DataSorted!I240,(IF(DataSorted!$P240="REAC",DataSorted!S240,IF($R228=1,P228,""))))</f>
        <v/>
      </c>
      <c r="Q227" s="47" t="str">
        <f t="shared" si="47"/>
        <v/>
      </c>
      <c r="R227" t="str">
        <f t="shared" si="48"/>
        <v/>
      </c>
      <c r="S227" s="1" t="str">
        <f t="shared" si="42"/>
        <v/>
      </c>
      <c r="T227" s="1" t="str">
        <f t="shared" si="43"/>
        <v/>
      </c>
      <c r="U227" s="1" t="str">
        <f t="shared" si="40"/>
        <v/>
      </c>
      <c r="V227" s="1" t="str">
        <f t="shared" si="44"/>
        <v/>
      </c>
      <c r="W227" s="1" t="str">
        <f t="shared" si="45"/>
        <v/>
      </c>
      <c r="X227" s="1" t="str">
        <f t="shared" si="46"/>
        <v/>
      </c>
      <c r="Y227" s="1"/>
    </row>
    <row r="228" spans="1:25" x14ac:dyDescent="0.35">
      <c r="A228" s="10" t="str">
        <f>IF(DataSorted!A241="","",DataSorted!A241)</f>
        <v/>
      </c>
      <c r="B228" s="10" t="str">
        <f>IF(DataSorted!B241="","",DataSorted!B241)</f>
        <v/>
      </c>
      <c r="C228" s="10" t="str">
        <f>IF(DataSorted!C241="","",DataSorted!C241)</f>
        <v/>
      </c>
      <c r="D228" s="10" t="str">
        <f>IF(DataSorted!D241="","",DataSorted!D241)</f>
        <v/>
      </c>
      <c r="E228" s="10" t="str">
        <f t="shared" si="41"/>
        <v/>
      </c>
      <c r="F228" s="15" t="str">
        <f t="shared" si="37"/>
        <v/>
      </c>
      <c r="G228" s="41" t="str">
        <f t="shared" si="38"/>
        <v/>
      </c>
      <c r="H228" s="10" t="str">
        <f>IF(DataSorted!$Q241="","",DataSorted!Q241)</f>
        <v/>
      </c>
      <c r="I228" s="10" t="str">
        <f>IF(DataSorted!$Q241="","",DataSorted!R241)</f>
        <v/>
      </c>
      <c r="J228" s="10" t="str">
        <f>IF(DataSorted!$Q241="","",DataSorted!S241)</f>
        <v/>
      </c>
      <c r="K228" s="10" t="str">
        <f>IF(DataSorted!$Q241="","",DataSorted!T241)</f>
        <v/>
      </c>
      <c r="L228" s="10" t="str">
        <f t="shared" si="39"/>
        <v/>
      </c>
      <c r="M228" s="52" t="str">
        <f>IF(DataSorted!$F241="REAC",DataSorted!F241,(IF(DataSorted!$P241="REAC",DataSorted!P241,IF($R229=1,"Creact",""))))</f>
        <v/>
      </c>
      <c r="N228" s="52" t="str">
        <f>IF(DataSorted!$F241="REAC",DataSorted!G241,(IF(DataSorted!$P241="REAC",DataSorted!Q241,IF($R229=1,N229,""))))</f>
        <v/>
      </c>
      <c r="O228" s="52" t="str">
        <f>IF(DataSorted!$F241="REAC",DataSorted!H241,(IF(DataSorted!$P241="REAC",DataSorted!R241,IF(AND($R229=1,N229="yes"),O229-1.01794,IF(AND($R229=1,N229="No"),O229-1.18497,"")))))</f>
        <v/>
      </c>
      <c r="P228" s="52" t="str">
        <f>IF(DataSorted!$F241="REAC",DataSorted!I241,(IF(DataSorted!$P241="REAC",DataSorted!S241,IF($R229=1,P229,""))))</f>
        <v/>
      </c>
      <c r="Q228" s="47" t="str">
        <f t="shared" si="47"/>
        <v/>
      </c>
      <c r="R228" t="str">
        <f t="shared" si="48"/>
        <v/>
      </c>
      <c r="S228" s="18" t="str">
        <f t="shared" si="42"/>
        <v/>
      </c>
      <c r="T228" s="18" t="str">
        <f t="shared" si="43"/>
        <v/>
      </c>
      <c r="U228" s="18" t="str">
        <f t="shared" si="40"/>
        <v/>
      </c>
      <c r="V228" s="18" t="str">
        <f t="shared" si="44"/>
        <v/>
      </c>
      <c r="W228" s="18" t="str">
        <f t="shared" si="45"/>
        <v/>
      </c>
      <c r="X228" s="18" t="str">
        <f t="shared" si="46"/>
        <v/>
      </c>
      <c r="Y228" s="18"/>
    </row>
    <row r="229" spans="1:25" x14ac:dyDescent="0.35">
      <c r="A229" t="str">
        <f>IF(DataSorted!A242="","",DataSorted!A242)</f>
        <v/>
      </c>
      <c r="B229" s="48" t="str">
        <f>IF(DataSorted!B242="","",DataSorted!B242)</f>
        <v/>
      </c>
      <c r="C229" s="48" t="str">
        <f>IF(DataSorted!C242="","",DataSorted!C242)</f>
        <v/>
      </c>
      <c r="D229" s="50" t="str">
        <f>IF(DataSorted!D242="","",DataSorted!D242)</f>
        <v/>
      </c>
      <c r="E229" s="48" t="str">
        <f t="shared" si="41"/>
        <v/>
      </c>
      <c r="F229" s="49" t="str">
        <f t="shared" si="37"/>
        <v/>
      </c>
      <c r="G229" s="41" t="str">
        <f t="shared" si="38"/>
        <v/>
      </c>
      <c r="H229" t="str">
        <f>IF(DataSorted!$Q242="","",DataSorted!Q242)</f>
        <v/>
      </c>
      <c r="I229" t="str">
        <f>IF(DataSorted!$Q242="","",DataSorted!R242)</f>
        <v/>
      </c>
      <c r="J229" t="str">
        <f>IF(DataSorted!$Q242="","",DataSorted!S242)</f>
        <v/>
      </c>
      <c r="K229" t="str">
        <f>IF(DataSorted!$Q242="","",DataSorted!T242)</f>
        <v/>
      </c>
      <c r="L229" s="2" t="str">
        <f t="shared" si="39"/>
        <v/>
      </c>
      <c r="M229" s="51" t="str">
        <f>IF(DataSorted!$F242="REAC",DataSorted!F242,(IF(DataSorted!$P242="REAC",DataSorted!P242,IF($R230=1,"Creact",""))))</f>
        <v/>
      </c>
      <c r="N229" s="51" t="str">
        <f>IF(DataSorted!$F242="REAC",DataSorted!G242,(IF(DataSorted!$P242="REAC",DataSorted!Q242,IF($R230=1,N230,""))))</f>
        <v/>
      </c>
      <c r="O229" s="51" t="str">
        <f>IF(DataSorted!$F242="REAC",DataSorted!H242,(IF(DataSorted!$P242="REAC",DataSorted!R242,IF(AND($R230=1,N230="yes"),O230-1.01794,IF(AND($R230=1,N230="No"),O230-1.18497,"")))))</f>
        <v/>
      </c>
      <c r="P229" s="51" t="str">
        <f>IF(DataSorted!$F242="REAC",DataSorted!I242,(IF(DataSorted!$P242="REAC",DataSorted!S242,IF($R230=1,P230,""))))</f>
        <v/>
      </c>
      <c r="Q229" s="47" t="str">
        <f t="shared" si="47"/>
        <v/>
      </c>
      <c r="R229" t="str">
        <f t="shared" si="48"/>
        <v/>
      </c>
      <c r="S229" s="1" t="str">
        <f t="shared" si="42"/>
        <v/>
      </c>
      <c r="T229" s="1" t="str">
        <f t="shared" si="43"/>
        <v/>
      </c>
      <c r="U229" s="1" t="str">
        <f t="shared" si="40"/>
        <v/>
      </c>
      <c r="V229" s="1" t="str">
        <f t="shared" si="44"/>
        <v/>
      </c>
      <c r="W229" s="1" t="str">
        <f t="shared" si="45"/>
        <v/>
      </c>
      <c r="X229" s="1" t="str">
        <f t="shared" si="46"/>
        <v/>
      </c>
      <c r="Y229" s="1"/>
    </row>
    <row r="230" spans="1:25" x14ac:dyDescent="0.35">
      <c r="A230" s="10" t="str">
        <f>IF(DataSorted!A243="","",DataSorted!A243)</f>
        <v/>
      </c>
      <c r="B230" s="10" t="str">
        <f>IF(DataSorted!B243="","",DataSorted!B243)</f>
        <v/>
      </c>
      <c r="C230" s="10" t="str">
        <f>IF(DataSorted!C243="","",DataSorted!C243)</f>
        <v/>
      </c>
      <c r="D230" s="10" t="str">
        <f>IF(DataSorted!D243="","",DataSorted!D243)</f>
        <v/>
      </c>
      <c r="E230" s="10" t="str">
        <f t="shared" si="41"/>
        <v/>
      </c>
      <c r="F230" s="15" t="str">
        <f t="shared" si="37"/>
        <v/>
      </c>
      <c r="G230" s="41" t="str">
        <f t="shared" si="38"/>
        <v/>
      </c>
      <c r="H230" s="10" t="str">
        <f>IF(DataSorted!$Q243="","",DataSorted!Q243)</f>
        <v/>
      </c>
      <c r="I230" s="10" t="str">
        <f>IF(DataSorted!$Q243="","",DataSorted!R243)</f>
        <v/>
      </c>
      <c r="J230" s="10" t="str">
        <f>IF(DataSorted!$Q243="","",DataSorted!S243)</f>
        <v/>
      </c>
      <c r="K230" s="10" t="str">
        <f>IF(DataSorted!$Q243="","",DataSorted!T243)</f>
        <v/>
      </c>
      <c r="L230" s="10" t="str">
        <f t="shared" si="39"/>
        <v/>
      </c>
      <c r="M230" s="52" t="str">
        <f>IF(DataSorted!$F243="REAC",DataSorted!F243,(IF(DataSorted!$P243="REAC",DataSorted!P243,IF($R231=1,"Creact",""))))</f>
        <v/>
      </c>
      <c r="N230" s="52" t="str">
        <f>IF(DataSorted!$F243="REAC",DataSorted!G243,(IF(DataSorted!$P243="REAC",DataSorted!Q243,IF($R231=1,N231,""))))</f>
        <v/>
      </c>
      <c r="O230" s="52" t="str">
        <f>IF(DataSorted!$F243="REAC",DataSorted!H243,(IF(DataSorted!$P243="REAC",DataSorted!R243,IF(AND($R231=1,N231="yes"),O231-1.01794,IF(AND($R231=1,N231="No"),O231-1.18497,"")))))</f>
        <v/>
      </c>
      <c r="P230" s="52" t="str">
        <f>IF(DataSorted!$F243="REAC",DataSorted!I243,(IF(DataSorted!$P243="REAC",DataSorted!S243,IF($R231=1,P231,""))))</f>
        <v/>
      </c>
      <c r="Q230" s="47" t="str">
        <f t="shared" si="47"/>
        <v/>
      </c>
      <c r="R230" t="str">
        <f t="shared" si="48"/>
        <v/>
      </c>
      <c r="S230" s="18" t="str">
        <f t="shared" si="42"/>
        <v/>
      </c>
      <c r="T230" s="18" t="str">
        <f t="shared" si="43"/>
        <v/>
      </c>
      <c r="U230" s="18" t="str">
        <f t="shared" si="40"/>
        <v/>
      </c>
      <c r="V230" s="18" t="str">
        <f t="shared" si="44"/>
        <v/>
      </c>
      <c r="W230" s="18" t="str">
        <f t="shared" si="45"/>
        <v/>
      </c>
      <c r="X230" s="18" t="str">
        <f t="shared" si="46"/>
        <v/>
      </c>
      <c r="Y230" s="18"/>
    </row>
    <row r="231" spans="1:25" x14ac:dyDescent="0.35">
      <c r="A231" t="str">
        <f>IF(DataSorted!A244="","",DataSorted!A244)</f>
        <v/>
      </c>
      <c r="B231" s="48" t="str">
        <f>IF(DataSorted!B244="","",DataSorted!B244)</f>
        <v/>
      </c>
      <c r="C231" s="48" t="str">
        <f>IF(DataSorted!C244="","",DataSorted!C244)</f>
        <v/>
      </c>
      <c r="D231" s="50" t="str">
        <f>IF(DataSorted!D244="","",DataSorted!D244)</f>
        <v/>
      </c>
      <c r="E231" s="48" t="str">
        <f t="shared" si="41"/>
        <v/>
      </c>
      <c r="F231" s="49" t="str">
        <f t="shared" si="37"/>
        <v/>
      </c>
      <c r="G231" s="41" t="str">
        <f t="shared" si="38"/>
        <v/>
      </c>
      <c r="H231" t="str">
        <f>IF(DataSorted!$Q244="","",DataSorted!Q244)</f>
        <v/>
      </c>
      <c r="I231" t="str">
        <f>IF(DataSorted!$Q244="","",DataSorted!R244)</f>
        <v/>
      </c>
      <c r="J231" t="str">
        <f>IF(DataSorted!$Q244="","",DataSorted!S244)</f>
        <v/>
      </c>
      <c r="K231" t="str">
        <f>IF(DataSorted!$Q244="","",DataSorted!T244)</f>
        <v/>
      </c>
      <c r="L231" s="2" t="str">
        <f t="shared" si="39"/>
        <v/>
      </c>
      <c r="M231" s="51" t="str">
        <f>IF(DataSorted!$F244="REAC",DataSorted!F244,(IF(DataSorted!$P244="REAC",DataSorted!P244,IF($R232=1,"Creact",""))))</f>
        <v/>
      </c>
      <c r="N231" s="51" t="str">
        <f>IF(DataSorted!$F244="REAC",DataSorted!G244,(IF(DataSorted!$P244="REAC",DataSorted!Q244,IF($R232=1,N232,""))))</f>
        <v/>
      </c>
      <c r="O231" s="51" t="str">
        <f>IF(DataSorted!$F244="REAC",DataSorted!H244,(IF(DataSorted!$P244="REAC",DataSorted!R244,IF(AND($R232=1,N232="yes"),O232-1.01794,IF(AND($R232=1,N232="No"),O232-1.18497,"")))))</f>
        <v/>
      </c>
      <c r="P231" s="51" t="str">
        <f>IF(DataSorted!$F244="REAC",DataSorted!I244,(IF(DataSorted!$P244="REAC",DataSorted!S244,IF($R232=1,P232,""))))</f>
        <v/>
      </c>
      <c r="Q231" s="47" t="str">
        <f t="shared" si="47"/>
        <v/>
      </c>
      <c r="R231" t="str">
        <f t="shared" si="48"/>
        <v/>
      </c>
      <c r="S231" s="1" t="str">
        <f t="shared" si="42"/>
        <v/>
      </c>
      <c r="T231" s="1" t="str">
        <f t="shared" si="43"/>
        <v/>
      </c>
      <c r="U231" s="1" t="str">
        <f t="shared" si="40"/>
        <v/>
      </c>
      <c r="V231" s="1" t="str">
        <f t="shared" si="44"/>
        <v/>
      </c>
      <c r="W231" s="1" t="str">
        <f t="shared" si="45"/>
        <v/>
      </c>
      <c r="X231" s="1" t="str">
        <f t="shared" si="46"/>
        <v/>
      </c>
      <c r="Y231" s="1"/>
    </row>
    <row r="232" spans="1:25" x14ac:dyDescent="0.35">
      <c r="A232" s="10" t="str">
        <f>IF(DataSorted!A245="","",DataSorted!A245)</f>
        <v/>
      </c>
      <c r="B232" s="10" t="str">
        <f>IF(DataSorted!B245="","",DataSorted!B245)</f>
        <v/>
      </c>
      <c r="C232" s="10" t="str">
        <f>IF(DataSorted!C245="","",DataSorted!C245)</f>
        <v/>
      </c>
      <c r="D232" s="10" t="str">
        <f>IF(DataSorted!D245="","",DataSorted!D245)</f>
        <v/>
      </c>
      <c r="E232" s="10" t="str">
        <f t="shared" si="41"/>
        <v/>
      </c>
      <c r="F232" s="15" t="str">
        <f t="shared" si="37"/>
        <v/>
      </c>
      <c r="G232" s="41" t="str">
        <f t="shared" si="38"/>
        <v/>
      </c>
      <c r="H232" s="10" t="str">
        <f>IF(DataSorted!$Q245="","",DataSorted!Q245)</f>
        <v/>
      </c>
      <c r="I232" s="10" t="str">
        <f>IF(DataSorted!$Q245="","",DataSorted!R245)</f>
        <v/>
      </c>
      <c r="J232" s="10" t="str">
        <f>IF(DataSorted!$Q245="","",DataSorted!S245)</f>
        <v/>
      </c>
      <c r="K232" s="10" t="str">
        <f>IF(DataSorted!$Q245="","",DataSorted!T245)</f>
        <v/>
      </c>
      <c r="L232" s="10" t="str">
        <f t="shared" si="39"/>
        <v/>
      </c>
      <c r="M232" s="52" t="str">
        <f>IF(DataSorted!$F245="REAC",DataSorted!F245,(IF(DataSorted!$P245="REAC",DataSorted!P245,IF($R233=1,"Creact",""))))</f>
        <v/>
      </c>
      <c r="N232" s="52" t="str">
        <f>IF(DataSorted!$F245="REAC",DataSorted!G245,(IF(DataSorted!$P245="REAC",DataSorted!Q245,IF($R233=1,N233,""))))</f>
        <v/>
      </c>
      <c r="O232" s="52" t="str">
        <f>IF(DataSorted!$F245="REAC",DataSorted!H245,(IF(DataSorted!$P245="REAC",DataSorted!R245,IF(AND($R233=1,N233="yes"),O233-1.01794,IF(AND($R233=1,N233="No"),O233-1.18497,"")))))</f>
        <v/>
      </c>
      <c r="P232" s="52" t="str">
        <f>IF(DataSorted!$F245="REAC",DataSorted!I245,(IF(DataSorted!$P245="REAC",DataSorted!S245,IF($R233=1,P233,""))))</f>
        <v/>
      </c>
      <c r="Q232" s="47" t="str">
        <f t="shared" si="47"/>
        <v/>
      </c>
      <c r="R232" t="str">
        <f t="shared" si="48"/>
        <v/>
      </c>
      <c r="S232" s="18" t="str">
        <f t="shared" si="42"/>
        <v/>
      </c>
      <c r="T232" s="18" t="str">
        <f t="shared" si="43"/>
        <v/>
      </c>
      <c r="U232" s="18" t="str">
        <f t="shared" si="40"/>
        <v/>
      </c>
      <c r="V232" s="18" t="str">
        <f t="shared" si="44"/>
        <v/>
      </c>
      <c r="W232" s="18" t="str">
        <f t="shared" si="45"/>
        <v/>
      </c>
      <c r="X232" s="18" t="str">
        <f t="shared" si="46"/>
        <v/>
      </c>
      <c r="Y232" s="18"/>
    </row>
    <row r="233" spans="1:25" x14ac:dyDescent="0.35">
      <c r="A233" t="str">
        <f>IF(DataSorted!A246="","",DataSorted!A246)</f>
        <v/>
      </c>
      <c r="B233" s="48" t="str">
        <f>IF(DataSorted!B246="","",DataSorted!B246)</f>
        <v/>
      </c>
      <c r="C233" s="48" t="str">
        <f>IF(DataSorted!C246="","",DataSorted!C246)</f>
        <v/>
      </c>
      <c r="D233" s="50" t="str">
        <f>IF(DataSorted!D246="","",DataSorted!D246)</f>
        <v/>
      </c>
      <c r="E233" s="48" t="str">
        <f t="shared" si="41"/>
        <v/>
      </c>
      <c r="F233" s="49" t="str">
        <f t="shared" si="37"/>
        <v/>
      </c>
      <c r="G233" s="41" t="str">
        <f t="shared" si="38"/>
        <v/>
      </c>
      <c r="H233" t="str">
        <f>IF(DataSorted!$Q246="","",DataSorted!Q246)</f>
        <v/>
      </c>
      <c r="I233" t="str">
        <f>IF(DataSorted!$Q246="","",DataSorted!R246)</f>
        <v/>
      </c>
      <c r="J233" t="str">
        <f>IF(DataSorted!$Q246="","",DataSorted!S246)</f>
        <v/>
      </c>
      <c r="K233" t="str">
        <f>IF(DataSorted!$Q246="","",DataSorted!T246)</f>
        <v/>
      </c>
      <c r="L233" s="2" t="str">
        <f t="shared" si="39"/>
        <v/>
      </c>
      <c r="M233" s="51" t="str">
        <f>IF(DataSorted!$F246="REAC",DataSorted!F246,(IF(DataSorted!$P246="REAC",DataSorted!P246,IF($R234=1,"Creact",""))))</f>
        <v/>
      </c>
      <c r="N233" s="51" t="str">
        <f>IF(DataSorted!$F246="REAC",DataSorted!G246,(IF(DataSorted!$P246="REAC",DataSorted!Q246,IF($R234=1,N234,""))))</f>
        <v/>
      </c>
      <c r="O233" s="51" t="str">
        <f>IF(DataSorted!$F246="REAC",DataSorted!H246,(IF(DataSorted!$P246="REAC",DataSorted!R246,IF(AND($R234=1,N234="yes"),O234-1.01794,IF(AND($R234=1,N234="No"),O234-1.18497,"")))))</f>
        <v/>
      </c>
      <c r="P233" s="51" t="str">
        <f>IF(DataSorted!$F246="REAC",DataSorted!I246,(IF(DataSorted!$P246="REAC",DataSorted!S246,IF($R234=1,P234,""))))</f>
        <v/>
      </c>
      <c r="Q233" s="47" t="str">
        <f t="shared" si="47"/>
        <v/>
      </c>
      <c r="R233" t="str">
        <f t="shared" si="48"/>
        <v/>
      </c>
      <c r="S233" s="1" t="str">
        <f t="shared" si="42"/>
        <v/>
      </c>
      <c r="T233" s="1" t="str">
        <f t="shared" si="43"/>
        <v/>
      </c>
      <c r="U233" s="1" t="str">
        <f t="shared" si="40"/>
        <v/>
      </c>
      <c r="V233" s="1" t="str">
        <f t="shared" si="44"/>
        <v/>
      </c>
      <c r="W233" s="1" t="str">
        <f t="shared" si="45"/>
        <v/>
      </c>
      <c r="X233" s="1" t="str">
        <f t="shared" si="46"/>
        <v/>
      </c>
      <c r="Y233" s="1"/>
    </row>
    <row r="234" spans="1:25" x14ac:dyDescent="0.35">
      <c r="A234" s="10" t="str">
        <f>IF(DataSorted!A247="","",DataSorted!A247)</f>
        <v/>
      </c>
      <c r="B234" s="10" t="str">
        <f>IF(DataSorted!B247="","",DataSorted!B247)</f>
        <v/>
      </c>
      <c r="C234" s="10" t="str">
        <f>IF(DataSorted!C247="","",DataSorted!C247)</f>
        <v/>
      </c>
      <c r="D234" s="10" t="str">
        <f>IF(DataSorted!D247="","",DataSorted!D247)</f>
        <v/>
      </c>
      <c r="E234" s="10" t="str">
        <f t="shared" si="41"/>
        <v/>
      </c>
      <c r="F234" s="15" t="str">
        <f t="shared" si="37"/>
        <v/>
      </c>
      <c r="G234" s="41" t="str">
        <f t="shared" si="38"/>
        <v/>
      </c>
      <c r="H234" s="10" t="str">
        <f>IF(DataSorted!$Q247="","",DataSorted!Q247)</f>
        <v/>
      </c>
      <c r="I234" s="10" t="str">
        <f>IF(DataSorted!$Q247="","",DataSorted!R247)</f>
        <v/>
      </c>
      <c r="J234" s="10" t="str">
        <f>IF(DataSorted!$Q247="","",DataSorted!S247)</f>
        <v/>
      </c>
      <c r="K234" s="10" t="str">
        <f>IF(DataSorted!$Q247="","",DataSorted!T247)</f>
        <v/>
      </c>
      <c r="L234" s="10" t="str">
        <f t="shared" si="39"/>
        <v/>
      </c>
      <c r="M234" s="52" t="str">
        <f>IF(DataSorted!$F247="REAC",DataSorted!F247,(IF(DataSorted!$P247="REAC",DataSorted!P247,IF($R235=1,"Creact",""))))</f>
        <v/>
      </c>
      <c r="N234" s="52" t="str">
        <f>IF(DataSorted!$F247="REAC",DataSorted!G247,(IF(DataSorted!$P247="REAC",DataSorted!Q247,IF($R235=1,N235,""))))</f>
        <v/>
      </c>
      <c r="O234" s="52" t="str">
        <f>IF(DataSorted!$F247="REAC",DataSorted!H247,(IF(DataSorted!$P247="REAC",DataSorted!R247,IF(AND($R235=1,N235="yes"),O235-1.01794,IF(AND($R235=1,N235="No"),O235-1.18497,"")))))</f>
        <v/>
      </c>
      <c r="P234" s="52" t="str">
        <f>IF(DataSorted!$F247="REAC",DataSorted!I247,(IF(DataSorted!$P247="REAC",DataSorted!S247,IF($R235=1,P235,""))))</f>
        <v/>
      </c>
      <c r="Q234" s="47" t="str">
        <f t="shared" si="47"/>
        <v/>
      </c>
      <c r="R234" t="str">
        <f t="shared" si="48"/>
        <v/>
      </c>
      <c r="S234" s="18" t="str">
        <f t="shared" si="42"/>
        <v/>
      </c>
      <c r="T234" s="18" t="str">
        <f t="shared" si="43"/>
        <v/>
      </c>
      <c r="U234" s="18" t="str">
        <f t="shared" si="40"/>
        <v/>
      </c>
      <c r="V234" s="18" t="str">
        <f t="shared" si="44"/>
        <v/>
      </c>
      <c r="W234" s="18" t="str">
        <f t="shared" si="45"/>
        <v/>
      </c>
      <c r="X234" s="18" t="str">
        <f t="shared" si="46"/>
        <v/>
      </c>
      <c r="Y234" s="18"/>
    </row>
    <row r="235" spans="1:25" x14ac:dyDescent="0.35">
      <c r="A235" t="str">
        <f>IF(DataSorted!A248="","",DataSorted!A248)</f>
        <v/>
      </c>
      <c r="B235" s="48" t="str">
        <f>IF(DataSorted!B248="","",DataSorted!B248)</f>
        <v/>
      </c>
      <c r="C235" s="48" t="str">
        <f>IF(DataSorted!C248="","",DataSorted!C248)</f>
        <v/>
      </c>
      <c r="D235" s="50" t="str">
        <f>IF(DataSorted!D248="","",DataSorted!D248)</f>
        <v/>
      </c>
      <c r="E235" s="48" t="str">
        <f t="shared" si="41"/>
        <v/>
      </c>
      <c r="F235" s="49" t="str">
        <f t="shared" si="37"/>
        <v/>
      </c>
      <c r="G235" s="41" t="str">
        <f t="shared" si="38"/>
        <v/>
      </c>
      <c r="H235" t="str">
        <f>IF(DataSorted!$Q248="","",DataSorted!Q248)</f>
        <v/>
      </c>
      <c r="I235" t="str">
        <f>IF(DataSorted!$Q248="","",DataSorted!R248)</f>
        <v/>
      </c>
      <c r="J235" t="str">
        <f>IF(DataSorted!$Q248="","",DataSorted!S248)</f>
        <v/>
      </c>
      <c r="K235" t="str">
        <f>IF(DataSorted!$Q248="","",DataSorted!T248)</f>
        <v/>
      </c>
      <c r="L235" s="2" t="str">
        <f t="shared" si="39"/>
        <v/>
      </c>
      <c r="M235" s="51" t="str">
        <f>IF(DataSorted!$F248="REAC",DataSorted!F248,(IF(DataSorted!$P248="REAC",DataSorted!P248,IF($R236=1,"Creact",""))))</f>
        <v/>
      </c>
      <c r="N235" s="51" t="str">
        <f>IF(DataSorted!$F248="REAC",DataSorted!G248,(IF(DataSorted!$P248="REAC",DataSorted!Q248,IF($R236=1,N236,""))))</f>
        <v/>
      </c>
      <c r="O235" s="51" t="str">
        <f>IF(DataSorted!$F248="REAC",DataSorted!H248,(IF(DataSorted!$P248="REAC",DataSorted!R248,IF(AND($R236=1,N236="yes"),O236-1.01794,IF(AND($R236=1,N236="No"),O236-1.18497,"")))))</f>
        <v/>
      </c>
      <c r="P235" s="51" t="str">
        <f>IF(DataSorted!$F248="REAC",DataSorted!I248,(IF(DataSorted!$P248="REAC",DataSorted!S248,IF($R236=1,P236,""))))</f>
        <v/>
      </c>
      <c r="Q235" s="47" t="str">
        <f t="shared" si="47"/>
        <v/>
      </c>
      <c r="R235" t="str">
        <f t="shared" si="48"/>
        <v/>
      </c>
      <c r="S235" s="1" t="str">
        <f t="shared" si="42"/>
        <v/>
      </c>
      <c r="T235" s="1" t="str">
        <f t="shared" si="43"/>
        <v/>
      </c>
      <c r="U235" s="1" t="str">
        <f t="shared" si="40"/>
        <v/>
      </c>
      <c r="V235" s="1" t="str">
        <f t="shared" si="44"/>
        <v/>
      </c>
      <c r="W235" s="1" t="str">
        <f t="shared" si="45"/>
        <v/>
      </c>
      <c r="X235" s="1" t="str">
        <f t="shared" si="46"/>
        <v/>
      </c>
      <c r="Y235" s="1"/>
    </row>
    <row r="236" spans="1:25" x14ac:dyDescent="0.35">
      <c r="A236" s="10" t="str">
        <f>IF(DataSorted!A249="","",DataSorted!A249)</f>
        <v/>
      </c>
      <c r="B236" s="10" t="str">
        <f>IF(DataSorted!B249="","",DataSorted!B249)</f>
        <v/>
      </c>
      <c r="C236" s="10" t="str">
        <f>IF(DataSorted!C249="","",DataSorted!C249)</f>
        <v/>
      </c>
      <c r="D236" s="10" t="str">
        <f>IF(DataSorted!D249="","",DataSorted!D249)</f>
        <v/>
      </c>
      <c r="E236" s="10" t="str">
        <f t="shared" si="41"/>
        <v/>
      </c>
      <c r="F236" s="15" t="str">
        <f t="shared" si="37"/>
        <v/>
      </c>
      <c r="G236" s="41" t="str">
        <f t="shared" si="38"/>
        <v/>
      </c>
      <c r="H236" s="10" t="str">
        <f>IF(DataSorted!$Q249="","",DataSorted!Q249)</f>
        <v/>
      </c>
      <c r="I236" s="10" t="str">
        <f>IF(DataSorted!$Q249="","",DataSorted!R249)</f>
        <v/>
      </c>
      <c r="J236" s="10" t="str">
        <f>IF(DataSorted!$Q249="","",DataSorted!S249)</f>
        <v/>
      </c>
      <c r="K236" s="10" t="str">
        <f>IF(DataSorted!$Q249="","",DataSorted!T249)</f>
        <v/>
      </c>
      <c r="L236" s="10" t="str">
        <f t="shared" si="39"/>
        <v/>
      </c>
      <c r="M236" s="52" t="str">
        <f>IF(DataSorted!$F249="REAC",DataSorted!F249,(IF(DataSorted!$P249="REAC",DataSorted!P249,IF($R237=1,"Creact",""))))</f>
        <v/>
      </c>
      <c r="N236" s="52" t="str">
        <f>IF(DataSorted!$F249="REAC",DataSorted!G249,(IF(DataSorted!$P249="REAC",DataSorted!Q249,IF($R237=1,N237,""))))</f>
        <v/>
      </c>
      <c r="O236" s="52" t="str">
        <f>IF(DataSorted!$F249="REAC",DataSorted!H249,(IF(DataSorted!$P249="REAC",DataSorted!R249,IF(AND($R237=1,N237="yes"),O237-1.01794,IF(AND($R237=1,N237="No"),O237-1.18497,"")))))</f>
        <v/>
      </c>
      <c r="P236" s="52" t="str">
        <f>IF(DataSorted!$F249="REAC",DataSorted!I249,(IF(DataSorted!$P249="REAC",DataSorted!S249,IF($R237=1,P237,""))))</f>
        <v/>
      </c>
      <c r="Q236" s="47" t="str">
        <f t="shared" si="47"/>
        <v/>
      </c>
      <c r="R236" t="str">
        <f t="shared" si="48"/>
        <v/>
      </c>
      <c r="S236" s="18" t="str">
        <f t="shared" si="42"/>
        <v/>
      </c>
      <c r="T236" s="18" t="str">
        <f t="shared" si="43"/>
        <v/>
      </c>
      <c r="U236" s="18" t="str">
        <f t="shared" si="40"/>
        <v/>
      </c>
      <c r="V236" s="18" t="str">
        <f t="shared" si="44"/>
        <v/>
      </c>
      <c r="W236" s="18" t="str">
        <f t="shared" si="45"/>
        <v/>
      </c>
      <c r="X236" s="18" t="str">
        <f t="shared" si="46"/>
        <v/>
      </c>
      <c r="Y236" s="18"/>
    </row>
    <row r="237" spans="1:25" x14ac:dyDescent="0.35">
      <c r="A237" t="str">
        <f>IF(DataSorted!A250="","",DataSorted!A250)</f>
        <v/>
      </c>
      <c r="B237" s="48" t="str">
        <f>IF(DataSorted!B250="","",DataSorted!B250)</f>
        <v/>
      </c>
      <c r="C237" s="48" t="str">
        <f>IF(DataSorted!C250="","",DataSorted!C250)</f>
        <v/>
      </c>
      <c r="D237" s="50" t="str">
        <f>IF(DataSorted!D250="","",DataSorted!D250)</f>
        <v/>
      </c>
      <c r="E237" s="48" t="str">
        <f t="shared" si="41"/>
        <v/>
      </c>
      <c r="F237" s="49" t="str">
        <f t="shared" si="37"/>
        <v/>
      </c>
      <c r="G237" s="41" t="str">
        <f t="shared" si="38"/>
        <v/>
      </c>
      <c r="H237" t="str">
        <f>IF(DataSorted!$Q250="","",DataSorted!Q250)</f>
        <v/>
      </c>
      <c r="I237" t="str">
        <f>IF(DataSorted!$Q250="","",DataSorted!R250)</f>
        <v/>
      </c>
      <c r="J237" t="str">
        <f>IF(DataSorted!$Q250="","",DataSorted!S250)</f>
        <v/>
      </c>
      <c r="K237" t="str">
        <f>IF(DataSorted!$Q250="","",DataSorted!T250)</f>
        <v/>
      </c>
      <c r="L237" s="2" t="str">
        <f t="shared" si="39"/>
        <v/>
      </c>
      <c r="M237" s="51" t="str">
        <f>IF(DataSorted!$F250="REAC",DataSorted!F250,(IF(DataSorted!$P250="REAC",DataSorted!P250,IF($R238=1,"Creact",""))))</f>
        <v/>
      </c>
      <c r="N237" s="51" t="str">
        <f>IF(DataSorted!$F250="REAC",DataSorted!G250,(IF(DataSorted!$P250="REAC",DataSorted!Q250,IF($R238=1,N238,""))))</f>
        <v/>
      </c>
      <c r="O237" s="51" t="str">
        <f>IF(DataSorted!$F250="REAC",DataSorted!H250,(IF(DataSorted!$P250="REAC",DataSorted!R250,IF(AND($R238=1,N238="yes"),O238-1.01794,IF(AND($R238=1,N238="No"),O238-1.18497,"")))))</f>
        <v/>
      </c>
      <c r="P237" s="51" t="str">
        <f>IF(DataSorted!$F250="REAC",DataSorted!I250,(IF(DataSorted!$P250="REAC",DataSorted!S250,IF($R238=1,P238,""))))</f>
        <v/>
      </c>
      <c r="Q237" s="47" t="str">
        <f t="shared" si="47"/>
        <v/>
      </c>
      <c r="R237" t="str">
        <f t="shared" si="48"/>
        <v/>
      </c>
      <c r="S237" s="1" t="str">
        <f t="shared" si="42"/>
        <v/>
      </c>
      <c r="T237" s="1" t="str">
        <f t="shared" si="43"/>
        <v/>
      </c>
      <c r="U237" s="1" t="str">
        <f t="shared" si="40"/>
        <v/>
      </c>
      <c r="V237" s="1" t="str">
        <f t="shared" si="44"/>
        <v/>
      </c>
      <c r="W237" s="1" t="str">
        <f t="shared" si="45"/>
        <v/>
      </c>
      <c r="X237" s="1" t="str">
        <f t="shared" si="46"/>
        <v/>
      </c>
      <c r="Y237" s="1"/>
    </row>
    <row r="238" spans="1:25" x14ac:dyDescent="0.35">
      <c r="A238" s="10" t="str">
        <f>IF(DataSorted!A251="","",DataSorted!A251)</f>
        <v/>
      </c>
      <c r="B238" s="10" t="str">
        <f>IF(DataSorted!B251="","",DataSorted!B251)</f>
        <v/>
      </c>
      <c r="C238" s="10" t="str">
        <f>IF(DataSorted!C251="","",DataSorted!C251)</f>
        <v/>
      </c>
      <c r="D238" s="10" t="str">
        <f>IF(DataSorted!D251="","",DataSorted!D251)</f>
        <v/>
      </c>
      <c r="E238" s="10" t="str">
        <f t="shared" si="41"/>
        <v/>
      </c>
      <c r="F238" s="15" t="str">
        <f t="shared" si="37"/>
        <v/>
      </c>
      <c r="G238" s="41" t="str">
        <f t="shared" si="38"/>
        <v/>
      </c>
      <c r="H238" s="10" t="str">
        <f>IF(DataSorted!$Q251="","",DataSorted!Q251)</f>
        <v/>
      </c>
      <c r="I238" s="10" t="str">
        <f>IF(DataSorted!$Q251="","",DataSorted!R251)</f>
        <v/>
      </c>
      <c r="J238" s="10" t="str">
        <f>IF(DataSorted!$Q251="","",DataSorted!S251)</f>
        <v/>
      </c>
      <c r="K238" s="10" t="str">
        <f>IF(DataSorted!$Q251="","",DataSorted!T251)</f>
        <v/>
      </c>
      <c r="L238" s="10" t="str">
        <f t="shared" si="39"/>
        <v/>
      </c>
      <c r="M238" s="52" t="str">
        <f>IF(DataSorted!$F251="REAC",DataSorted!F251,(IF(DataSorted!$P251="REAC",DataSorted!P251,IF($R239=1,"Creact",""))))</f>
        <v/>
      </c>
      <c r="N238" s="52" t="str">
        <f>IF(DataSorted!$F251="REAC",DataSorted!G251,(IF(DataSorted!$P251="REAC",DataSorted!Q251,IF($R239=1,N239,""))))</f>
        <v/>
      </c>
      <c r="O238" s="52" t="str">
        <f>IF(DataSorted!$F251="REAC",DataSorted!H251,(IF(DataSorted!$P251="REAC",DataSorted!R251,IF(AND($R239=1,N239="yes"),O239-1.01794,IF(AND($R239=1,N239="No"),O239-1.18497,"")))))</f>
        <v/>
      </c>
      <c r="P238" s="52" t="str">
        <f>IF(DataSorted!$F251="REAC",DataSorted!I251,(IF(DataSorted!$P251="REAC",DataSorted!S251,IF($R239=1,P239,""))))</f>
        <v/>
      </c>
      <c r="Q238" s="47" t="str">
        <f t="shared" si="47"/>
        <v/>
      </c>
      <c r="R238" t="str">
        <f t="shared" si="48"/>
        <v/>
      </c>
      <c r="S238" s="18" t="str">
        <f t="shared" si="42"/>
        <v/>
      </c>
      <c r="T238" s="18" t="str">
        <f t="shared" si="43"/>
        <v/>
      </c>
      <c r="U238" s="18" t="str">
        <f t="shared" si="40"/>
        <v/>
      </c>
      <c r="V238" s="18" t="str">
        <f t="shared" si="44"/>
        <v/>
      </c>
      <c r="W238" s="18" t="str">
        <f t="shared" si="45"/>
        <v/>
      </c>
      <c r="X238" s="18" t="str">
        <f t="shared" si="46"/>
        <v/>
      </c>
      <c r="Y238" s="18"/>
    </row>
    <row r="239" spans="1:25" x14ac:dyDescent="0.35">
      <c r="A239" t="str">
        <f>IF(DataSorted!A252="","",DataSorted!A252)</f>
        <v/>
      </c>
      <c r="B239" s="48" t="str">
        <f>IF(DataSorted!B252="","",DataSorted!B252)</f>
        <v/>
      </c>
      <c r="C239" s="48" t="str">
        <f>IF(DataSorted!C252="","",DataSorted!C252)</f>
        <v/>
      </c>
      <c r="D239" s="50" t="str">
        <f>IF(DataSorted!D252="","",DataSorted!D252)</f>
        <v/>
      </c>
      <c r="E239" s="48" t="str">
        <f t="shared" si="41"/>
        <v/>
      </c>
      <c r="F239" s="49" t="str">
        <f t="shared" si="37"/>
        <v/>
      </c>
      <c r="G239" s="41" t="str">
        <f t="shared" si="38"/>
        <v/>
      </c>
      <c r="H239" t="str">
        <f>IF(DataSorted!$Q252="","",DataSorted!Q252)</f>
        <v/>
      </c>
      <c r="I239" t="str">
        <f>IF(DataSorted!$Q252="","",DataSorted!R252)</f>
        <v/>
      </c>
      <c r="J239" t="str">
        <f>IF(DataSorted!$Q252="","",DataSorted!S252)</f>
        <v/>
      </c>
      <c r="K239" t="str">
        <f>IF(DataSorted!$Q252="","",DataSorted!T252)</f>
        <v/>
      </c>
      <c r="L239" s="2" t="str">
        <f t="shared" si="39"/>
        <v/>
      </c>
      <c r="M239" s="51" t="str">
        <f>IF(DataSorted!$F252="REAC",DataSorted!F252,(IF(DataSorted!$P252="REAC",DataSorted!P252,IF($R240=1,"Creact",""))))</f>
        <v/>
      </c>
      <c r="N239" s="51" t="str">
        <f>IF(DataSorted!$F252="REAC",DataSorted!G252,(IF(DataSorted!$P252="REAC",DataSorted!Q252,IF($R240=1,N240,""))))</f>
        <v/>
      </c>
      <c r="O239" s="51" t="str">
        <f>IF(DataSorted!$F252="REAC",DataSorted!H252,(IF(DataSorted!$P252="REAC",DataSorted!R252,IF(AND($R240=1,N240="yes"),O240-1.01794,IF(AND($R240=1,N240="No"),O240-1.18497,"")))))</f>
        <v/>
      </c>
      <c r="P239" s="51" t="str">
        <f>IF(DataSorted!$F252="REAC",DataSorted!I252,(IF(DataSorted!$P252="REAC",DataSorted!S252,IF($R240=1,P240,""))))</f>
        <v/>
      </c>
      <c r="Q239" s="47" t="str">
        <f t="shared" si="47"/>
        <v/>
      </c>
      <c r="R239" t="str">
        <f t="shared" si="48"/>
        <v/>
      </c>
      <c r="S239" s="1" t="str">
        <f t="shared" si="42"/>
        <v/>
      </c>
      <c r="T239" s="1" t="str">
        <f t="shared" si="43"/>
        <v/>
      </c>
      <c r="U239" s="1" t="str">
        <f t="shared" si="40"/>
        <v/>
      </c>
      <c r="V239" s="1" t="str">
        <f t="shared" si="44"/>
        <v/>
      </c>
      <c r="W239" s="1" t="str">
        <f t="shared" si="45"/>
        <v/>
      </c>
      <c r="X239" s="1" t="str">
        <f t="shared" si="46"/>
        <v/>
      </c>
      <c r="Y239" s="1"/>
    </row>
    <row r="240" spans="1:25" x14ac:dyDescent="0.35">
      <c r="A240" s="10" t="str">
        <f>IF(DataSorted!A253="","",DataSorted!A253)</f>
        <v/>
      </c>
      <c r="B240" s="10" t="str">
        <f>IF(DataSorted!B253="","",DataSorted!B253)</f>
        <v/>
      </c>
      <c r="C240" s="10" t="str">
        <f>IF(DataSorted!C253="","",DataSorted!C253)</f>
        <v/>
      </c>
      <c r="D240" s="10" t="str">
        <f>IF(DataSorted!D253="","",DataSorted!D253)</f>
        <v/>
      </c>
      <c r="E240" s="10" t="str">
        <f t="shared" si="41"/>
        <v/>
      </c>
      <c r="F240" s="15" t="str">
        <f t="shared" si="37"/>
        <v/>
      </c>
      <c r="G240" s="41" t="str">
        <f t="shared" si="38"/>
        <v/>
      </c>
      <c r="H240" s="10" t="str">
        <f>IF(DataSorted!$Q253="","",DataSorted!Q253)</f>
        <v/>
      </c>
      <c r="I240" s="10" t="str">
        <f>IF(DataSorted!$Q253="","",DataSorted!R253)</f>
        <v/>
      </c>
      <c r="J240" s="10" t="str">
        <f>IF(DataSorted!$Q253="","",DataSorted!S253)</f>
        <v/>
      </c>
      <c r="K240" s="10" t="str">
        <f>IF(DataSorted!$Q253="","",DataSorted!T253)</f>
        <v/>
      </c>
      <c r="L240" s="10" t="str">
        <f t="shared" si="39"/>
        <v/>
      </c>
      <c r="M240" s="52" t="str">
        <f>IF(DataSorted!$F253="REAC",DataSorted!F253,(IF(DataSorted!$P253="REAC",DataSorted!P253,IF($R241=1,"Creact",""))))</f>
        <v/>
      </c>
      <c r="N240" s="52" t="str">
        <f>IF(DataSorted!$F253="REAC",DataSorted!G253,(IF(DataSorted!$P253="REAC",DataSorted!Q253,IF($R241=1,N241,""))))</f>
        <v/>
      </c>
      <c r="O240" s="52" t="str">
        <f>IF(DataSorted!$F253="REAC",DataSorted!H253,(IF(DataSorted!$P253="REAC",DataSorted!R253,IF(AND($R241=1,N241="yes"),O241-1.01794,IF(AND($R241=1,N241="No"),O241-1.18497,"")))))</f>
        <v/>
      </c>
      <c r="P240" s="52" t="str">
        <f>IF(DataSorted!$F253="REAC",DataSorted!I253,(IF(DataSorted!$P253="REAC",DataSorted!S253,IF($R241=1,P241,""))))</f>
        <v/>
      </c>
      <c r="Q240" s="47" t="str">
        <f t="shared" si="47"/>
        <v/>
      </c>
      <c r="R240" t="str">
        <f t="shared" si="48"/>
        <v/>
      </c>
      <c r="S240" s="18" t="str">
        <f t="shared" si="42"/>
        <v/>
      </c>
      <c r="T240" s="18" t="str">
        <f t="shared" si="43"/>
        <v/>
      </c>
      <c r="U240" s="18" t="str">
        <f t="shared" si="40"/>
        <v/>
      </c>
      <c r="V240" s="18" t="str">
        <f t="shared" si="44"/>
        <v/>
      </c>
      <c r="W240" s="18" t="str">
        <f t="shared" si="45"/>
        <v/>
      </c>
      <c r="X240" s="18" t="str">
        <f t="shared" si="46"/>
        <v/>
      </c>
      <c r="Y240" s="18"/>
    </row>
    <row r="241" spans="1:25" x14ac:dyDescent="0.35">
      <c r="A241" t="str">
        <f>IF(DataSorted!A254="","",DataSorted!A254)</f>
        <v/>
      </c>
      <c r="B241" s="48" t="str">
        <f>IF(DataSorted!B254="","",DataSorted!B254)</f>
        <v/>
      </c>
      <c r="C241" s="48" t="str">
        <f>IF(DataSorted!C254="","",DataSorted!C254)</f>
        <v/>
      </c>
      <c r="D241" s="50" t="str">
        <f>IF(DataSorted!D254="","",DataSorted!D254)</f>
        <v/>
      </c>
      <c r="E241" s="48" t="str">
        <f t="shared" si="41"/>
        <v/>
      </c>
      <c r="F241" s="49" t="str">
        <f t="shared" si="37"/>
        <v/>
      </c>
      <c r="G241" s="41" t="str">
        <f t="shared" si="38"/>
        <v/>
      </c>
      <c r="H241" t="str">
        <f>IF(DataSorted!$Q254="","",DataSorted!Q254)</f>
        <v/>
      </c>
      <c r="I241" t="str">
        <f>IF(DataSorted!$Q254="","",DataSorted!R254)</f>
        <v/>
      </c>
      <c r="J241" t="str">
        <f>IF(DataSorted!$Q254="","",DataSorted!S254)</f>
        <v/>
      </c>
      <c r="K241" t="str">
        <f>IF(DataSorted!$Q254="","",DataSorted!T254)</f>
        <v/>
      </c>
      <c r="L241" s="2" t="str">
        <f t="shared" si="39"/>
        <v/>
      </c>
      <c r="M241" s="51" t="str">
        <f>IF(DataSorted!$F254="REAC",DataSorted!F254,(IF(DataSorted!$P254="REAC",DataSorted!P254,IF($R242=1,"Creact",""))))</f>
        <v/>
      </c>
      <c r="N241" s="51" t="str">
        <f>IF(DataSorted!$F254="REAC",DataSorted!G254,(IF(DataSorted!$P254="REAC",DataSorted!Q254,IF($R242=1,N242,""))))</f>
        <v/>
      </c>
      <c r="O241" s="51" t="str">
        <f>IF(DataSorted!$F254="REAC",DataSorted!H254,(IF(DataSorted!$P254="REAC",DataSorted!R254,IF(AND($R242=1,N242="yes"),O242-1.01794,IF(AND($R242=1,N242="No"),O242-1.18497,"")))))</f>
        <v/>
      </c>
      <c r="P241" s="51" t="str">
        <f>IF(DataSorted!$F254="REAC",DataSorted!I254,(IF(DataSorted!$P254="REAC",DataSorted!S254,IF($R242=1,P242,""))))</f>
        <v/>
      </c>
      <c r="Q241" s="47" t="str">
        <f t="shared" si="47"/>
        <v/>
      </c>
      <c r="R241" t="str">
        <f t="shared" si="48"/>
        <v/>
      </c>
      <c r="S241" s="1" t="str">
        <f t="shared" si="42"/>
        <v/>
      </c>
      <c r="T241" s="1" t="str">
        <f t="shared" si="43"/>
        <v/>
      </c>
      <c r="U241" s="1" t="str">
        <f t="shared" si="40"/>
        <v/>
      </c>
      <c r="V241" s="1" t="str">
        <f t="shared" si="44"/>
        <v/>
      </c>
      <c r="W241" s="1" t="str">
        <f t="shared" si="45"/>
        <v/>
      </c>
      <c r="X241" s="1" t="str">
        <f t="shared" si="46"/>
        <v/>
      </c>
      <c r="Y241" s="1"/>
    </row>
    <row r="242" spans="1:25" x14ac:dyDescent="0.35">
      <c r="A242" s="10" t="str">
        <f>IF(DataSorted!A255="","",DataSorted!A255)</f>
        <v/>
      </c>
      <c r="B242" s="10" t="str">
        <f>IF(DataSorted!B255="","",DataSorted!B255)</f>
        <v/>
      </c>
      <c r="C242" s="10" t="str">
        <f>IF(DataSorted!C255="","",DataSorted!C255)</f>
        <v/>
      </c>
      <c r="D242" s="10" t="str">
        <f>IF(DataSorted!D255="","",DataSorted!D255)</f>
        <v/>
      </c>
      <c r="E242" s="10" t="str">
        <f t="shared" si="41"/>
        <v/>
      </c>
      <c r="F242" s="15" t="str">
        <f t="shared" si="37"/>
        <v/>
      </c>
      <c r="G242" s="41" t="str">
        <f t="shared" si="38"/>
        <v/>
      </c>
      <c r="H242" s="10" t="str">
        <f>IF(DataSorted!$Q255="","",DataSorted!Q255)</f>
        <v/>
      </c>
      <c r="I242" s="10" t="str">
        <f>IF(DataSorted!$Q255="","",DataSorted!R255)</f>
        <v/>
      </c>
      <c r="J242" s="10" t="str">
        <f>IF(DataSorted!$Q255="","",DataSorted!S255)</f>
        <v/>
      </c>
      <c r="K242" s="10" t="str">
        <f>IF(DataSorted!$Q255="","",DataSorted!T255)</f>
        <v/>
      </c>
      <c r="L242" s="10" t="str">
        <f t="shared" si="39"/>
        <v/>
      </c>
      <c r="M242" s="52" t="str">
        <f>IF(DataSorted!$F255="REAC",DataSorted!F255,(IF(DataSorted!$P255="REAC",DataSorted!P255,IF($R243=1,"Creact",""))))</f>
        <v/>
      </c>
      <c r="N242" s="52" t="str">
        <f>IF(DataSorted!$F255="REAC",DataSorted!G255,(IF(DataSorted!$P255="REAC",DataSorted!Q255,IF($R243=1,N243,""))))</f>
        <v/>
      </c>
      <c r="O242" s="52" t="str">
        <f>IF(DataSorted!$F255="REAC",DataSorted!H255,(IF(DataSorted!$P255="REAC",DataSorted!R255,IF(AND($R243=1,N243="yes"),O243-1.01794,IF(AND($R243=1,N243="No"),O243-1.18497,"")))))</f>
        <v/>
      </c>
      <c r="P242" s="52" t="str">
        <f>IF(DataSorted!$F255="REAC",DataSorted!I255,(IF(DataSorted!$P255="REAC",DataSorted!S255,IF($R243=1,P243,""))))</f>
        <v/>
      </c>
      <c r="Q242" s="47" t="str">
        <f t="shared" si="47"/>
        <v/>
      </c>
      <c r="R242" t="str">
        <f t="shared" si="48"/>
        <v/>
      </c>
      <c r="S242" s="18" t="str">
        <f t="shared" si="42"/>
        <v/>
      </c>
      <c r="T242" s="18" t="str">
        <f t="shared" si="43"/>
        <v/>
      </c>
      <c r="U242" s="18" t="str">
        <f t="shared" si="40"/>
        <v/>
      </c>
      <c r="V242" s="18" t="str">
        <f t="shared" si="44"/>
        <v/>
      </c>
      <c r="W242" s="18" t="str">
        <f t="shared" si="45"/>
        <v/>
      </c>
      <c r="X242" s="18" t="str">
        <f t="shared" si="46"/>
        <v/>
      </c>
      <c r="Y242" s="18"/>
    </row>
    <row r="243" spans="1:25" x14ac:dyDescent="0.35">
      <c r="A243" t="str">
        <f>IF(DataSorted!A256="","",DataSorted!A256)</f>
        <v/>
      </c>
      <c r="B243" s="48" t="str">
        <f>IF(DataSorted!B256="","",DataSorted!B256)</f>
        <v/>
      </c>
      <c r="C243" s="48" t="str">
        <f>IF(DataSorted!C256="","",DataSorted!C256)</f>
        <v/>
      </c>
      <c r="D243" s="50" t="str">
        <f>IF(DataSorted!D256="","",DataSorted!D256)</f>
        <v/>
      </c>
      <c r="E243" s="48" t="str">
        <f t="shared" si="41"/>
        <v/>
      </c>
      <c r="F243" s="49" t="str">
        <f t="shared" si="37"/>
        <v/>
      </c>
      <c r="G243" s="41" t="str">
        <f t="shared" si="38"/>
        <v/>
      </c>
      <c r="H243" t="str">
        <f>IF(DataSorted!$Q256="","",DataSorted!Q256)</f>
        <v/>
      </c>
      <c r="I243" t="str">
        <f>IF(DataSorted!$Q256="","",DataSorted!R256)</f>
        <v/>
      </c>
      <c r="J243" t="str">
        <f>IF(DataSorted!$Q256="","",DataSorted!S256)</f>
        <v/>
      </c>
      <c r="K243" t="str">
        <f>IF(DataSorted!$Q256="","",DataSorted!T256)</f>
        <v/>
      </c>
      <c r="L243" s="2" t="str">
        <f t="shared" si="39"/>
        <v/>
      </c>
      <c r="M243" s="51" t="str">
        <f>IF(DataSorted!$F256="REAC",DataSorted!F256,(IF(DataSorted!$P256="REAC",DataSorted!P256,IF($R244=1,"Creact",""))))</f>
        <v/>
      </c>
      <c r="N243" s="51" t="str">
        <f>IF(DataSorted!$F256="REAC",DataSorted!G256,(IF(DataSorted!$P256="REAC",DataSorted!Q256,IF($R244=1,N244,""))))</f>
        <v/>
      </c>
      <c r="O243" s="51" t="str">
        <f>IF(DataSorted!$F256="REAC",DataSorted!H256,(IF(DataSorted!$P256="REAC",DataSorted!R256,IF(AND($R244=1,N244="yes"),O244-1.01794,IF(AND($R244=1,N244="No"),O244-1.18497,"")))))</f>
        <v/>
      </c>
      <c r="P243" s="51" t="str">
        <f>IF(DataSorted!$F256="REAC",DataSorted!I256,(IF(DataSorted!$P256="REAC",DataSorted!S256,IF($R244=1,P244,""))))</f>
        <v/>
      </c>
      <c r="Q243" s="47" t="str">
        <f t="shared" si="47"/>
        <v/>
      </c>
      <c r="R243" t="str">
        <f t="shared" si="48"/>
        <v/>
      </c>
      <c r="S243" s="1" t="str">
        <f t="shared" si="42"/>
        <v/>
      </c>
      <c r="T243" s="1" t="str">
        <f t="shared" si="43"/>
        <v/>
      </c>
      <c r="U243" s="1" t="str">
        <f t="shared" si="40"/>
        <v/>
      </c>
      <c r="V243" s="1" t="str">
        <f t="shared" si="44"/>
        <v/>
      </c>
      <c r="W243" s="1" t="str">
        <f t="shared" si="45"/>
        <v/>
      </c>
      <c r="X243" s="1" t="str">
        <f t="shared" si="46"/>
        <v/>
      </c>
      <c r="Y243" s="1"/>
    </row>
    <row r="244" spans="1:25" x14ac:dyDescent="0.35">
      <c r="A244" s="10" t="str">
        <f>IF(DataSorted!A257="","",DataSorted!A257)</f>
        <v/>
      </c>
      <c r="B244" s="10" t="str">
        <f>IF(DataSorted!B257="","",DataSorted!B257)</f>
        <v/>
      </c>
      <c r="C244" s="10" t="str">
        <f>IF(DataSorted!C257="","",DataSorted!C257)</f>
        <v/>
      </c>
      <c r="D244" s="10" t="str">
        <f>IF(DataSorted!D257="","",DataSorted!D257)</f>
        <v/>
      </c>
      <c r="E244" s="10" t="str">
        <f t="shared" si="41"/>
        <v/>
      </c>
      <c r="F244" s="15" t="str">
        <f t="shared" si="37"/>
        <v/>
      </c>
      <c r="G244" s="41" t="str">
        <f t="shared" si="38"/>
        <v/>
      </c>
      <c r="H244" s="10" t="str">
        <f>IF(DataSorted!$Q257="","",DataSorted!Q257)</f>
        <v/>
      </c>
      <c r="I244" s="10" t="str">
        <f>IF(DataSorted!$Q257="","",DataSorted!R257)</f>
        <v/>
      </c>
      <c r="J244" s="10" t="str">
        <f>IF(DataSorted!$Q257="","",DataSorted!S257)</f>
        <v/>
      </c>
      <c r="K244" s="10" t="str">
        <f>IF(DataSorted!$Q257="","",DataSorted!T257)</f>
        <v/>
      </c>
      <c r="L244" s="10" t="str">
        <f t="shared" si="39"/>
        <v/>
      </c>
      <c r="M244" s="52" t="str">
        <f>IF(DataSorted!$F257="REAC",DataSorted!F257,(IF(DataSorted!$P257="REAC",DataSorted!P257,IF($R245=1,"Creact",""))))</f>
        <v/>
      </c>
      <c r="N244" s="52" t="str">
        <f>IF(DataSorted!$F257="REAC",DataSorted!G257,(IF(DataSorted!$P257="REAC",DataSorted!Q257,IF($R245=1,N245,""))))</f>
        <v/>
      </c>
      <c r="O244" s="52" t="str">
        <f>IF(DataSorted!$F257="REAC",DataSorted!H257,(IF(DataSorted!$P257="REAC",DataSorted!R257,IF(AND($R245=1,N245="yes"),O245-1.01794,IF(AND($R245=1,N245="No"),O245-1.18497,"")))))</f>
        <v/>
      </c>
      <c r="P244" s="52" t="str">
        <f>IF(DataSorted!$F257="REAC",DataSorted!I257,(IF(DataSorted!$P257="REAC",DataSorted!S257,IF($R245=1,P245,""))))</f>
        <v/>
      </c>
      <c r="Q244" s="47" t="str">
        <f t="shared" si="47"/>
        <v/>
      </c>
      <c r="R244" t="str">
        <f t="shared" si="48"/>
        <v/>
      </c>
      <c r="S244" s="18" t="str">
        <f t="shared" si="42"/>
        <v/>
      </c>
      <c r="T244" s="18" t="str">
        <f t="shared" si="43"/>
        <v/>
      </c>
      <c r="U244" s="18" t="str">
        <f t="shared" si="40"/>
        <v/>
      </c>
      <c r="V244" s="18" t="str">
        <f t="shared" si="44"/>
        <v/>
      </c>
      <c r="W244" s="18" t="str">
        <f t="shared" si="45"/>
        <v/>
      </c>
      <c r="X244" s="18" t="str">
        <f t="shared" si="46"/>
        <v/>
      </c>
      <c r="Y244" s="18"/>
    </row>
    <row r="245" spans="1:25" x14ac:dyDescent="0.35">
      <c r="A245" t="str">
        <f>IF(DataSorted!A258="","",DataSorted!A258)</f>
        <v/>
      </c>
      <c r="B245" t="str">
        <f>IF(DataSorted!B258="","",DataSorted!B258)</f>
        <v/>
      </c>
      <c r="C245" t="str">
        <f>IF(DataSorted!C258="","",DataSorted!C258)</f>
        <v/>
      </c>
      <c r="D245" t="str">
        <f>IF(DataSorted!D258="","",DataSorted!D258)</f>
        <v/>
      </c>
      <c r="E245" t="str">
        <f t="shared" si="41"/>
        <v/>
      </c>
      <c r="F245" s="16" t="str">
        <f t="shared" si="37"/>
        <v/>
      </c>
      <c r="G245" s="41" t="str">
        <f t="shared" si="38"/>
        <v/>
      </c>
      <c r="H245" t="str">
        <f>IF(DataSorted!$Q258="","",DataSorted!Q258)</f>
        <v/>
      </c>
      <c r="I245" t="str">
        <f>IF(DataSorted!$Q258="","",DataSorted!R258)</f>
        <v/>
      </c>
      <c r="J245" t="str">
        <f>IF(DataSorted!$Q258="","",DataSorted!S258)</f>
        <v/>
      </c>
      <c r="K245" t="str">
        <f>IF(DataSorted!$Q258="","",DataSorted!T258)</f>
        <v/>
      </c>
      <c r="L245" s="2" t="str">
        <f t="shared" si="39"/>
        <v/>
      </c>
      <c r="M245" s="51" t="str">
        <f>IF(DataSorted!$F258="REAC",DataSorted!F258,(IF(DataSorted!$P258="REAC",DataSorted!P258,IF($R246=1,"Creact",""))))</f>
        <v/>
      </c>
      <c r="N245" s="51" t="str">
        <f>IF(DataSorted!$F258="REAC",DataSorted!G258,(IF(DataSorted!$P258="REAC",DataSorted!Q258,IF($R246=1,N246,""))))</f>
        <v/>
      </c>
      <c r="O245" s="51" t="str">
        <f>IF(DataSorted!$F258="REAC",DataSorted!H258,(IF(DataSorted!$P258="REAC",DataSorted!R258,IF(AND($R246=1,N246="yes"),O246-1.01794,IF(AND($R246=1,N246="No"),O246-1.18497,"")))))</f>
        <v/>
      </c>
      <c r="P245" s="51" t="str">
        <f>IF(DataSorted!$F258="REAC",DataSorted!I258,(IF(DataSorted!$P258="REAC",DataSorted!S258,IF($R246=1,P246,""))))</f>
        <v/>
      </c>
      <c r="Q245" s="47" t="str">
        <f t="shared" si="47"/>
        <v/>
      </c>
      <c r="R245" t="str">
        <f t="shared" si="48"/>
        <v/>
      </c>
      <c r="S245" s="1" t="str">
        <f t="shared" si="42"/>
        <v/>
      </c>
      <c r="T245" s="1" t="str">
        <f t="shared" si="43"/>
        <v/>
      </c>
      <c r="U245" s="1" t="str">
        <f t="shared" si="40"/>
        <v/>
      </c>
      <c r="V245" s="1" t="str">
        <f t="shared" si="44"/>
        <v/>
      </c>
      <c r="W245" s="1" t="str">
        <f t="shared" si="45"/>
        <v/>
      </c>
      <c r="X245" s="1" t="str">
        <f t="shared" si="46"/>
        <v/>
      </c>
      <c r="Y245" s="1"/>
    </row>
    <row r="246" spans="1:25" x14ac:dyDescent="0.35">
      <c r="A246" s="10" t="str">
        <f>IF(DataSorted!A259="","",DataSorted!A259)</f>
        <v/>
      </c>
      <c r="B246" s="10" t="str">
        <f>IF(DataSorted!B259="","",DataSorted!B259)</f>
        <v/>
      </c>
      <c r="C246" s="10" t="str">
        <f>IF(DataSorted!C259="","",DataSorted!C259)</f>
        <v/>
      </c>
      <c r="D246" s="10" t="str">
        <f>IF(DataSorted!D259="","",DataSorted!D259)</f>
        <v/>
      </c>
      <c r="E246" s="10" t="str">
        <f t="shared" si="41"/>
        <v/>
      </c>
      <c r="F246" s="15" t="str">
        <f t="shared" si="37"/>
        <v/>
      </c>
      <c r="G246" s="41" t="str">
        <f t="shared" si="38"/>
        <v/>
      </c>
      <c r="H246" s="10" t="str">
        <f>IF(DataSorted!$Q259="","",DataSorted!Q259)</f>
        <v/>
      </c>
      <c r="I246" s="10" t="str">
        <f>IF(DataSorted!$Q259="","",DataSorted!R259)</f>
        <v/>
      </c>
      <c r="J246" s="10" t="str">
        <f>IF(DataSorted!$Q259="","",DataSorted!S259)</f>
        <v/>
      </c>
      <c r="K246" s="10" t="str">
        <f>IF(DataSorted!$Q259="","",DataSorted!T259)</f>
        <v/>
      </c>
      <c r="L246" s="10" t="str">
        <f t="shared" si="39"/>
        <v/>
      </c>
      <c r="M246" s="52" t="str">
        <f>IF(DataSorted!$F259="REAC",DataSorted!F259,(IF(DataSorted!$P259="REAC",DataSorted!P259,IF($R247=1,"Creact",""))))</f>
        <v/>
      </c>
      <c r="N246" s="52" t="str">
        <f>IF(DataSorted!$F259="REAC",DataSorted!G259,(IF(DataSorted!$P259="REAC",DataSorted!Q259,IF($R247=1,N247,""))))</f>
        <v/>
      </c>
      <c r="O246" s="52" t="str">
        <f>IF(DataSorted!$F259="REAC",DataSorted!H259,(IF(DataSorted!$P259="REAC",DataSorted!R259,IF(AND($R247=1,N247="yes"),O247-1.01794,IF(AND($R247=1,N247="No"),O247-1.18497,"")))))</f>
        <v/>
      </c>
      <c r="P246" s="52" t="str">
        <f>IF(DataSorted!$F259="REAC",DataSorted!I259,(IF(DataSorted!$P259="REAC",DataSorted!S259,IF($R247=1,P247,""))))</f>
        <v/>
      </c>
      <c r="Q246" s="47" t="str">
        <f t="shared" si="47"/>
        <v/>
      </c>
      <c r="R246" t="str">
        <f t="shared" si="48"/>
        <v/>
      </c>
      <c r="S246" s="18" t="str">
        <f t="shared" si="42"/>
        <v/>
      </c>
      <c r="T246" s="18" t="str">
        <f t="shared" si="43"/>
        <v/>
      </c>
      <c r="U246" s="18" t="str">
        <f t="shared" si="40"/>
        <v/>
      </c>
      <c r="V246" s="18" t="str">
        <f t="shared" si="44"/>
        <v/>
      </c>
      <c r="W246" s="18" t="str">
        <f t="shared" si="45"/>
        <v/>
      </c>
      <c r="X246" s="18" t="str">
        <f t="shared" si="46"/>
        <v/>
      </c>
      <c r="Y246" s="18"/>
    </row>
    <row r="247" spans="1:25" x14ac:dyDescent="0.35">
      <c r="A247" t="str">
        <f>IF(DataSorted!A260="","",DataSorted!A260)</f>
        <v/>
      </c>
      <c r="B247" t="str">
        <f>IF(DataSorted!B260="","",DataSorted!B260)</f>
        <v/>
      </c>
      <c r="C247" t="str">
        <f>IF(DataSorted!C260="","",DataSorted!C260)</f>
        <v/>
      </c>
      <c r="D247" t="str">
        <f>IF(DataSorted!D260="","",DataSorted!D260)</f>
        <v/>
      </c>
      <c r="E247" t="str">
        <f t="shared" si="41"/>
        <v/>
      </c>
      <c r="F247" s="16" t="str">
        <f t="shared" si="37"/>
        <v/>
      </c>
      <c r="G247" s="41" t="str">
        <f t="shared" si="38"/>
        <v/>
      </c>
      <c r="H247" t="str">
        <f>IF(DataSorted!$Q260="","",DataSorted!Q260)</f>
        <v/>
      </c>
      <c r="I247" t="str">
        <f>IF(DataSorted!$Q260="","",DataSorted!R260)</f>
        <v/>
      </c>
      <c r="J247" t="str">
        <f>IF(DataSorted!$Q260="","",DataSorted!S260)</f>
        <v/>
      </c>
      <c r="K247" t="str">
        <f>IF(DataSorted!$Q260="","",DataSorted!T260)</f>
        <v/>
      </c>
      <c r="L247" s="2" t="str">
        <f t="shared" si="39"/>
        <v/>
      </c>
      <c r="M247" s="51" t="str">
        <f>IF(DataSorted!$F260="REAC",DataSorted!F260,(IF(DataSorted!$P260="REAC",DataSorted!P260,IF($R248=1,"Creact",""))))</f>
        <v/>
      </c>
      <c r="N247" s="51" t="str">
        <f>IF(DataSorted!$F260="REAC",DataSorted!G260,(IF(DataSorted!$P260="REAC",DataSorted!Q260,IF($R248=1,N248,""))))</f>
        <v/>
      </c>
      <c r="O247" s="51" t="str">
        <f>IF(DataSorted!$F260="REAC",DataSorted!H260,(IF(DataSorted!$P260="REAC",DataSorted!R260,IF(AND($R248=1,N248="yes"),O248-1.01794,IF(AND($R248=1,N248="No"),O248-1.18497,"")))))</f>
        <v/>
      </c>
      <c r="P247" s="51" t="str">
        <f>IF(DataSorted!$F260="REAC",DataSorted!I260,(IF(DataSorted!$P260="REAC",DataSorted!S260,IF($R248=1,P248,""))))</f>
        <v/>
      </c>
      <c r="Q247" s="47" t="str">
        <f t="shared" si="47"/>
        <v/>
      </c>
      <c r="R247" t="str">
        <f t="shared" si="48"/>
        <v/>
      </c>
      <c r="S247" s="1" t="str">
        <f t="shared" si="42"/>
        <v/>
      </c>
      <c r="T247" s="1" t="str">
        <f t="shared" si="43"/>
        <v/>
      </c>
      <c r="U247" s="1" t="str">
        <f t="shared" si="40"/>
        <v/>
      </c>
      <c r="V247" s="1" t="str">
        <f t="shared" si="44"/>
        <v/>
      </c>
      <c r="W247" s="1" t="str">
        <f t="shared" si="45"/>
        <v/>
      </c>
      <c r="X247" s="1" t="str">
        <f t="shared" si="46"/>
        <v/>
      </c>
      <c r="Y247" s="1"/>
    </row>
    <row r="248" spans="1:25" x14ac:dyDescent="0.35">
      <c r="A248" s="10" t="str">
        <f>IF(DataSorted!A261="","",DataSorted!A261)</f>
        <v/>
      </c>
      <c r="B248" s="10" t="str">
        <f>IF(DataSorted!B261="","",DataSorted!B261)</f>
        <v/>
      </c>
      <c r="C248" s="10" t="str">
        <f>IF(DataSorted!C261="","",DataSorted!C261)</f>
        <v/>
      </c>
      <c r="D248" s="10" t="str">
        <f>IF(DataSorted!D261="","",DataSorted!D261)</f>
        <v/>
      </c>
      <c r="E248" s="10" t="str">
        <f t="shared" si="41"/>
        <v/>
      </c>
      <c r="F248" s="15" t="str">
        <f t="shared" si="37"/>
        <v/>
      </c>
      <c r="G248" s="41" t="str">
        <f t="shared" si="38"/>
        <v/>
      </c>
      <c r="H248" s="10" t="str">
        <f>IF(DataSorted!$Q261="","",DataSorted!Q261)</f>
        <v/>
      </c>
      <c r="I248" s="10" t="str">
        <f>IF(DataSorted!$Q261="","",DataSorted!R261)</f>
        <v/>
      </c>
      <c r="J248" s="10" t="str">
        <f>IF(DataSorted!$Q261="","",DataSorted!S261)</f>
        <v/>
      </c>
      <c r="K248" s="10" t="str">
        <f>IF(DataSorted!$Q261="","",DataSorted!T261)</f>
        <v/>
      </c>
      <c r="L248" s="10" t="str">
        <f t="shared" si="39"/>
        <v/>
      </c>
      <c r="M248" s="52" t="str">
        <f>IF(DataSorted!$F261="REAC",DataSorted!F261,(IF(DataSorted!$P261="REAC",DataSorted!P261,IF($R249=1,"Creact",""))))</f>
        <v/>
      </c>
      <c r="N248" s="52" t="str">
        <f>IF(DataSorted!$F261="REAC",DataSorted!G261,(IF(DataSorted!$P261="REAC",DataSorted!Q261,IF($R249=1,N249,""))))</f>
        <v/>
      </c>
      <c r="O248" s="52" t="str">
        <f>IF(DataSorted!$F261="REAC",DataSorted!H261,(IF(DataSorted!$P261="REAC",DataSorted!R261,IF(AND($R249=1,N249="yes"),O249-1.01794,IF(AND($R249=1,N249="No"),O249-1.18497,"")))))</f>
        <v/>
      </c>
      <c r="P248" s="52" t="str">
        <f>IF(DataSorted!$F261="REAC",DataSorted!I261,(IF(DataSorted!$P261="REAC",DataSorted!S261,IF($R249=1,P249,""))))</f>
        <v/>
      </c>
      <c r="Q248" s="47" t="str">
        <f t="shared" si="47"/>
        <v/>
      </c>
      <c r="R248" t="str">
        <f t="shared" si="48"/>
        <v/>
      </c>
      <c r="S248" s="18" t="str">
        <f t="shared" si="42"/>
        <v/>
      </c>
      <c r="T248" s="18" t="str">
        <f t="shared" si="43"/>
        <v/>
      </c>
      <c r="U248" s="18" t="str">
        <f t="shared" si="40"/>
        <v/>
      </c>
      <c r="V248" s="18" t="str">
        <f t="shared" si="44"/>
        <v/>
      </c>
      <c r="W248" s="18" t="str">
        <f t="shared" si="45"/>
        <v/>
      </c>
      <c r="X248" s="18" t="str">
        <f t="shared" si="46"/>
        <v/>
      </c>
      <c r="Y248" s="18"/>
    </row>
    <row r="249" spans="1:25" x14ac:dyDescent="0.35">
      <c r="A249" t="str">
        <f>IF(DataSorted!A262="","",DataSorted!A262)</f>
        <v/>
      </c>
      <c r="B249" t="str">
        <f>IF(DataSorted!B262="","",DataSorted!B262)</f>
        <v/>
      </c>
      <c r="C249" t="str">
        <f>IF(DataSorted!C262="","",DataSorted!C262)</f>
        <v/>
      </c>
      <c r="D249" t="str">
        <f>IF(DataSorted!D262="","",DataSorted!D262)</f>
        <v/>
      </c>
      <c r="E249" t="str">
        <f t="shared" si="41"/>
        <v/>
      </c>
      <c r="F249" s="16" t="str">
        <f t="shared" si="37"/>
        <v/>
      </c>
      <c r="G249" s="41" t="str">
        <f t="shared" si="38"/>
        <v/>
      </c>
      <c r="H249" t="str">
        <f>IF(DataSorted!$Q262="","",DataSorted!Q262)</f>
        <v/>
      </c>
      <c r="I249" t="str">
        <f>IF(DataSorted!$Q262="","",DataSorted!R262)</f>
        <v/>
      </c>
      <c r="J249" t="str">
        <f>IF(DataSorted!$Q262="","",DataSorted!S262)</f>
        <v/>
      </c>
      <c r="K249" t="str">
        <f>IF(DataSorted!$Q262="","",DataSorted!T262)</f>
        <v/>
      </c>
      <c r="L249" s="2" t="str">
        <f t="shared" si="39"/>
        <v/>
      </c>
      <c r="M249" s="51" t="str">
        <f>IF(DataSorted!$F262="REAC",DataSorted!F262,(IF(DataSorted!$P262="REAC",DataSorted!P262,IF($R250=1,"Creact",""))))</f>
        <v/>
      </c>
      <c r="N249" s="51" t="str">
        <f>IF(DataSorted!$F262="REAC",DataSorted!G262,(IF(DataSorted!$P262="REAC",DataSorted!Q262,IF($R250=1,N250,""))))</f>
        <v/>
      </c>
      <c r="O249" s="51" t="str">
        <f>IF(DataSorted!$F262="REAC",DataSorted!H262,(IF(DataSorted!$P262="REAC",DataSorted!R262,IF(AND($R250=1,N250="yes"),O250-1.01794,IF(AND($R250=1,N250="No"),O250-1.18497,"")))))</f>
        <v/>
      </c>
      <c r="P249" s="51" t="str">
        <f>IF(DataSorted!$F262="REAC",DataSorted!I262,(IF(DataSorted!$P262="REAC",DataSorted!S262,IF($R250=1,P250,""))))</f>
        <v/>
      </c>
      <c r="Q249" s="47" t="str">
        <f t="shared" si="47"/>
        <v/>
      </c>
      <c r="R249" t="str">
        <f t="shared" si="48"/>
        <v/>
      </c>
      <c r="S249" s="1" t="str">
        <f t="shared" si="42"/>
        <v/>
      </c>
      <c r="T249" s="1" t="str">
        <f t="shared" si="43"/>
        <v/>
      </c>
      <c r="U249" s="1" t="str">
        <f t="shared" si="40"/>
        <v/>
      </c>
      <c r="V249" s="1" t="str">
        <f t="shared" si="44"/>
        <v/>
      </c>
      <c r="W249" s="1" t="str">
        <f t="shared" si="45"/>
        <v/>
      </c>
      <c r="X249" s="1" t="str">
        <f t="shared" si="46"/>
        <v/>
      </c>
      <c r="Y249" s="1"/>
    </row>
    <row r="250" spans="1:25" x14ac:dyDescent="0.35">
      <c r="A250" s="10" t="str">
        <f>IF(DataSorted!A263="","",DataSorted!A263)</f>
        <v/>
      </c>
      <c r="B250" s="10" t="str">
        <f>IF(DataSorted!B263="","",DataSorted!B263)</f>
        <v/>
      </c>
      <c r="C250" s="10" t="str">
        <f>IF(DataSorted!C263="","",DataSorted!C263)</f>
        <v/>
      </c>
      <c r="D250" s="10" t="str">
        <f>IF(DataSorted!D263="","",DataSorted!D263)</f>
        <v/>
      </c>
      <c r="E250" s="10" t="str">
        <f t="shared" si="41"/>
        <v/>
      </c>
      <c r="F250" s="15" t="str">
        <f t="shared" si="37"/>
        <v/>
      </c>
      <c r="G250" s="41" t="str">
        <f t="shared" si="38"/>
        <v/>
      </c>
      <c r="H250" s="10" t="str">
        <f>IF(DataSorted!$Q263="","",DataSorted!Q263)</f>
        <v/>
      </c>
      <c r="I250" s="10" t="str">
        <f>IF(DataSorted!$Q263="","",DataSorted!R263)</f>
        <v/>
      </c>
      <c r="J250" s="10" t="str">
        <f>IF(DataSorted!$Q263="","",DataSorted!S263)</f>
        <v/>
      </c>
      <c r="K250" s="10" t="str">
        <f>IF(DataSorted!$Q263="","",DataSorted!T263)</f>
        <v/>
      </c>
      <c r="L250" s="10" t="str">
        <f t="shared" si="39"/>
        <v/>
      </c>
      <c r="M250" s="52" t="str">
        <f>IF(DataSorted!$F263="REAC",DataSorted!F263,(IF(DataSorted!$P263="REAC",DataSorted!P263,IF($R251=1,"Creact",""))))</f>
        <v/>
      </c>
      <c r="N250" s="52" t="str">
        <f>IF(DataSorted!$F263="REAC",DataSorted!G263,(IF(DataSorted!$P263="REAC",DataSorted!Q263,IF($R251=1,N251,""))))</f>
        <v/>
      </c>
      <c r="O250" s="52" t="str">
        <f>IF(DataSorted!$F263="REAC",DataSorted!H263,(IF(DataSorted!$P263="REAC",DataSorted!R263,IF(AND($R251=1,N251="yes"),O251-1.01794,IF(AND($R251=1,N251="No"),O251-1.18497,"")))))</f>
        <v/>
      </c>
      <c r="P250" s="52" t="str">
        <f>IF(DataSorted!$F263="REAC",DataSorted!I263,(IF(DataSorted!$P263="REAC",DataSorted!S263,IF($R251=1,P251,""))))</f>
        <v/>
      </c>
      <c r="Q250" s="47" t="str">
        <f t="shared" si="47"/>
        <v/>
      </c>
      <c r="R250" t="str">
        <f t="shared" si="48"/>
        <v/>
      </c>
      <c r="S250" s="18" t="str">
        <f t="shared" si="42"/>
        <v/>
      </c>
      <c r="T250" s="18" t="str">
        <f t="shared" si="43"/>
        <v/>
      </c>
      <c r="U250" s="18" t="str">
        <f t="shared" si="40"/>
        <v/>
      </c>
      <c r="V250" s="18" t="str">
        <f t="shared" si="44"/>
        <v/>
      </c>
      <c r="W250" s="18" t="str">
        <f t="shared" si="45"/>
        <v/>
      </c>
      <c r="X250" s="18" t="str">
        <f t="shared" si="46"/>
        <v/>
      </c>
      <c r="Y250" s="18"/>
    </row>
    <row r="251" spans="1:25" x14ac:dyDescent="0.35">
      <c r="A251" t="str">
        <f>IF(DataSorted!A264="","",DataSorted!A264)</f>
        <v/>
      </c>
      <c r="B251" t="str">
        <f>IF(DataSorted!B264="","",DataSorted!B264)</f>
        <v/>
      </c>
      <c r="C251" t="str">
        <f>IF(DataSorted!C264="","",DataSorted!C264)</f>
        <v/>
      </c>
      <c r="D251" t="str">
        <f>IF(DataSorted!D264="","",DataSorted!D264)</f>
        <v/>
      </c>
      <c r="E251" t="str">
        <f t="shared" si="41"/>
        <v/>
      </c>
      <c r="F251" s="16" t="str">
        <f t="shared" si="37"/>
        <v/>
      </c>
      <c r="G251" s="41" t="str">
        <f t="shared" si="38"/>
        <v/>
      </c>
      <c r="H251" t="str">
        <f>IF(DataSorted!$Q264="","",DataSorted!Q264)</f>
        <v/>
      </c>
      <c r="I251" t="str">
        <f>IF(DataSorted!$Q264="","",DataSorted!R264)</f>
        <v/>
      </c>
      <c r="J251" t="str">
        <f>IF(DataSorted!$Q264="","",DataSorted!S264)</f>
        <v/>
      </c>
      <c r="K251" t="str">
        <f>IF(DataSorted!$Q264="","",DataSorted!T264)</f>
        <v/>
      </c>
      <c r="L251" s="2" t="str">
        <f t="shared" si="39"/>
        <v/>
      </c>
      <c r="M251" s="51" t="str">
        <f>IF(DataSorted!$F264="REAC",DataSorted!F264,(IF(DataSorted!$P264="REAC",DataSorted!P264,IF($R252=1,"Creact",""))))</f>
        <v/>
      </c>
      <c r="N251" s="51" t="str">
        <f>IF(DataSorted!$F264="REAC",DataSorted!G264,(IF(DataSorted!$P264="REAC",DataSorted!Q264,IF($R252=1,N252,""))))</f>
        <v/>
      </c>
      <c r="O251" s="51" t="str">
        <f>IF(DataSorted!$F264="REAC",DataSorted!H264,(IF(DataSorted!$P264="REAC",DataSorted!R264,IF(AND($R252=1,N252="yes"),O252-1.01794,IF(AND($R252=1,N252="No"),O252-1.18497,"")))))</f>
        <v/>
      </c>
      <c r="P251" s="51" t="str">
        <f>IF(DataSorted!$F264="REAC",DataSorted!I264,(IF(DataSorted!$P264="REAC",DataSorted!S264,IF($R252=1,P252,""))))</f>
        <v/>
      </c>
      <c r="Q251" s="47" t="str">
        <f t="shared" si="47"/>
        <v/>
      </c>
      <c r="R251" t="str">
        <f t="shared" si="48"/>
        <v/>
      </c>
      <c r="S251" s="1" t="str">
        <f t="shared" si="42"/>
        <v/>
      </c>
      <c r="T251" s="1" t="str">
        <f t="shared" si="43"/>
        <v/>
      </c>
      <c r="U251" s="1" t="str">
        <f t="shared" si="40"/>
        <v/>
      </c>
      <c r="V251" s="1" t="str">
        <f t="shared" si="44"/>
        <v/>
      </c>
      <c r="W251" s="1" t="str">
        <f t="shared" si="45"/>
        <v/>
      </c>
      <c r="X251" s="1" t="str">
        <f t="shared" si="46"/>
        <v/>
      </c>
      <c r="Y251" s="1"/>
    </row>
    <row r="252" spans="1:25" x14ac:dyDescent="0.35">
      <c r="A252" s="10" t="str">
        <f>IF(DataSorted!A265="","",DataSorted!A265)</f>
        <v/>
      </c>
      <c r="B252" s="10" t="str">
        <f>IF(DataSorted!B265="","",DataSorted!B265)</f>
        <v/>
      </c>
      <c r="C252" s="10" t="str">
        <f>IF(DataSorted!C265="","",DataSorted!C265)</f>
        <v/>
      </c>
      <c r="D252" s="10" t="str">
        <f>IF(DataSorted!D265="","",DataSorted!D265)</f>
        <v/>
      </c>
      <c r="E252" s="10" t="str">
        <f t="shared" si="41"/>
        <v/>
      </c>
      <c r="F252" s="15" t="str">
        <f t="shared" si="37"/>
        <v/>
      </c>
      <c r="G252" s="41" t="str">
        <f t="shared" si="38"/>
        <v/>
      </c>
      <c r="H252" s="10" t="str">
        <f>IF(DataSorted!$Q265="","",DataSorted!Q265)</f>
        <v/>
      </c>
      <c r="I252" s="10" t="str">
        <f>IF(DataSorted!$Q265="","",DataSorted!R265)</f>
        <v/>
      </c>
      <c r="J252" s="10" t="str">
        <f>IF(DataSorted!$Q265="","",DataSorted!S265)</f>
        <v/>
      </c>
      <c r="K252" s="10" t="str">
        <f>IF(DataSorted!$Q265="","",DataSorted!T265)</f>
        <v/>
      </c>
      <c r="L252" s="10" t="str">
        <f t="shared" si="39"/>
        <v/>
      </c>
      <c r="M252" s="52" t="str">
        <f>IF(DataSorted!$F265="REAC",DataSorted!F265,(IF(DataSorted!$P265="REAC",DataSorted!P265,IF($R253=1,"Creact",""))))</f>
        <v/>
      </c>
      <c r="N252" s="52" t="str">
        <f>IF(DataSorted!$F265="REAC",DataSorted!G265,(IF(DataSorted!$P265="REAC",DataSorted!Q265,IF($R253=1,N253,""))))</f>
        <v/>
      </c>
      <c r="O252" s="52" t="str">
        <f>IF(DataSorted!$F265="REAC",DataSorted!H265,(IF(DataSorted!$P265="REAC",DataSorted!R265,IF(AND($R253=1,N253="yes"),O253-1.01794,IF(AND($R253=1,N253="No"),O253-1.18497,"")))))</f>
        <v/>
      </c>
      <c r="P252" s="52" t="str">
        <f>IF(DataSorted!$F265="REAC",DataSorted!I265,(IF(DataSorted!$P265="REAC",DataSorted!S265,IF($R253=1,P253,""))))</f>
        <v/>
      </c>
      <c r="Q252" s="47" t="str">
        <f t="shared" si="47"/>
        <v/>
      </c>
      <c r="R252" t="str">
        <f t="shared" si="48"/>
        <v/>
      </c>
      <c r="S252" s="18" t="str">
        <f t="shared" si="42"/>
        <v/>
      </c>
      <c r="T252" s="18" t="str">
        <f t="shared" si="43"/>
        <v/>
      </c>
      <c r="U252" s="18" t="str">
        <f t="shared" si="40"/>
        <v/>
      </c>
      <c r="V252" s="18" t="str">
        <f t="shared" si="44"/>
        <v/>
      </c>
      <c r="W252" s="18" t="str">
        <f t="shared" si="45"/>
        <v/>
      </c>
      <c r="X252" s="18" t="str">
        <f t="shared" si="46"/>
        <v/>
      </c>
      <c r="Y252" s="18"/>
    </row>
    <row r="253" spans="1:25" x14ac:dyDescent="0.35">
      <c r="A253" t="str">
        <f>IF(DataSorted!A266="","",DataSorted!A266)</f>
        <v/>
      </c>
      <c r="B253" t="str">
        <f>IF(DataSorted!B266="","",DataSorted!B266)</f>
        <v/>
      </c>
      <c r="C253" t="str">
        <f>IF(DataSorted!C266="","",DataSorted!C266)</f>
        <v/>
      </c>
      <c r="D253" t="str">
        <f>IF(DataSorted!D266="","",DataSorted!D266)</f>
        <v/>
      </c>
      <c r="E253" t="str">
        <f t="shared" si="41"/>
        <v/>
      </c>
      <c r="F253" s="16" t="str">
        <f t="shared" si="37"/>
        <v/>
      </c>
      <c r="G253" s="41" t="str">
        <f t="shared" si="38"/>
        <v/>
      </c>
      <c r="H253" t="str">
        <f>IF(DataSorted!$Q266="","",DataSorted!Q266)</f>
        <v/>
      </c>
      <c r="I253" t="str">
        <f>IF(DataSorted!$Q266="","",DataSorted!R266)</f>
        <v/>
      </c>
      <c r="J253" t="str">
        <f>IF(DataSorted!$Q266="","",DataSorted!S266)</f>
        <v/>
      </c>
      <c r="K253" t="str">
        <f>IF(DataSorted!$Q266="","",DataSorted!T266)</f>
        <v/>
      </c>
      <c r="L253" s="2" t="str">
        <f t="shared" si="39"/>
        <v/>
      </c>
      <c r="M253" s="51" t="str">
        <f>IF(DataSorted!$F266="REAC",DataSorted!F266,(IF(DataSorted!$P266="REAC",DataSorted!P266,IF($R254=1,"Creact",""))))</f>
        <v/>
      </c>
      <c r="N253" s="51" t="str">
        <f>IF(DataSorted!$F266="REAC",DataSorted!G266,(IF(DataSorted!$P266="REAC",DataSorted!Q266,IF($R254=1,N254,""))))</f>
        <v/>
      </c>
      <c r="O253" s="51" t="str">
        <f>IF(DataSorted!$F266="REAC",DataSorted!H266,(IF(DataSorted!$P266="REAC",DataSorted!R266,IF(AND($R254=1,N254="yes"),O254-1.01794,IF(AND($R254=1,N254="No"),O254-1.18497,"")))))</f>
        <v/>
      </c>
      <c r="P253" s="51" t="str">
        <f>IF(DataSorted!$F266="REAC",DataSorted!I266,(IF(DataSorted!$P266="REAC",DataSorted!S266,IF($R254=1,P254,""))))</f>
        <v/>
      </c>
      <c r="Q253" s="47" t="str">
        <f t="shared" si="47"/>
        <v/>
      </c>
      <c r="R253" t="str">
        <f t="shared" si="48"/>
        <v/>
      </c>
      <c r="S253" s="1" t="str">
        <f t="shared" si="42"/>
        <v/>
      </c>
      <c r="T253" s="1" t="str">
        <f t="shared" si="43"/>
        <v/>
      </c>
      <c r="U253" s="1" t="str">
        <f t="shared" si="40"/>
        <v/>
      </c>
      <c r="V253" s="1" t="str">
        <f t="shared" si="44"/>
        <v/>
      </c>
      <c r="W253" s="1" t="str">
        <f t="shared" si="45"/>
        <v/>
      </c>
      <c r="X253" s="1" t="str">
        <f t="shared" si="46"/>
        <v/>
      </c>
      <c r="Y253" s="1"/>
    </row>
    <row r="254" spans="1:25" x14ac:dyDescent="0.35">
      <c r="A254" s="10" t="str">
        <f>IF(DataSorted!A267="","",DataSorted!A267)</f>
        <v/>
      </c>
      <c r="B254" s="10" t="str">
        <f>IF(DataSorted!B267="","",DataSorted!B267)</f>
        <v/>
      </c>
      <c r="C254" s="10" t="str">
        <f>IF(DataSorted!C267="","",DataSorted!C267)</f>
        <v/>
      </c>
      <c r="D254" s="10" t="str">
        <f>IF(DataSorted!D267="","",DataSorted!D267)</f>
        <v/>
      </c>
      <c r="E254" s="10" t="str">
        <f t="shared" si="41"/>
        <v/>
      </c>
      <c r="F254" s="15" t="str">
        <f t="shared" si="37"/>
        <v/>
      </c>
      <c r="G254" s="41" t="str">
        <f t="shared" si="38"/>
        <v/>
      </c>
      <c r="H254" s="10" t="str">
        <f>IF(DataSorted!$Q267="","",DataSorted!Q267)</f>
        <v/>
      </c>
      <c r="I254" s="10" t="str">
        <f>IF(DataSorted!$Q267="","",DataSorted!R267)</f>
        <v/>
      </c>
      <c r="J254" s="10" t="str">
        <f>IF(DataSorted!$Q267="","",DataSorted!S267)</f>
        <v/>
      </c>
      <c r="K254" s="10" t="str">
        <f>IF(DataSorted!$Q267="","",DataSorted!T267)</f>
        <v/>
      </c>
      <c r="L254" s="10" t="str">
        <f t="shared" si="39"/>
        <v/>
      </c>
      <c r="M254" s="52" t="str">
        <f>IF(DataSorted!$F267="REAC",DataSorted!F267,(IF(DataSorted!$P267="REAC",DataSorted!P267,IF($R255=1,"Creact",""))))</f>
        <v/>
      </c>
      <c r="N254" s="52" t="str">
        <f>IF(DataSorted!$F267="REAC",DataSorted!G267,(IF(DataSorted!$P267="REAC",DataSorted!Q267,IF($R255=1,N255,""))))</f>
        <v/>
      </c>
      <c r="O254" s="52" t="str">
        <f>IF(DataSorted!$F267="REAC",DataSorted!H267,(IF(DataSorted!$P267="REAC",DataSorted!R267,IF(AND($R255=1,N255="yes"),O255-1.01794,IF(AND($R255=1,N255="No"),O255-1.18497,"")))))</f>
        <v/>
      </c>
      <c r="P254" s="52" t="str">
        <f>IF(DataSorted!$F267="REAC",DataSorted!I267,(IF(DataSorted!$P267="REAC",DataSorted!S267,IF($R255=1,P255,""))))</f>
        <v/>
      </c>
      <c r="Q254" s="47" t="str">
        <f t="shared" si="47"/>
        <v/>
      </c>
      <c r="R254" t="str">
        <f t="shared" si="48"/>
        <v/>
      </c>
      <c r="S254" s="18" t="str">
        <f t="shared" si="42"/>
        <v/>
      </c>
      <c r="T254" s="18" t="str">
        <f t="shared" si="43"/>
        <v/>
      </c>
      <c r="U254" s="18" t="str">
        <f t="shared" si="40"/>
        <v/>
      </c>
      <c r="V254" s="18" t="str">
        <f t="shared" si="44"/>
        <v/>
      </c>
      <c r="W254" s="18" t="str">
        <f t="shared" si="45"/>
        <v/>
      </c>
      <c r="X254" s="18" t="str">
        <f t="shared" si="46"/>
        <v/>
      </c>
      <c r="Y254" s="18"/>
    </row>
    <row r="255" spans="1:25" x14ac:dyDescent="0.35">
      <c r="A255" t="str">
        <f>IF(DataSorted!A268="","",DataSorted!A268)</f>
        <v/>
      </c>
      <c r="B255" t="str">
        <f>IF(DataSorted!B268="","",DataSorted!B268)</f>
        <v/>
      </c>
      <c r="C255" t="str">
        <f>IF(DataSorted!C268="","",DataSorted!C268)</f>
        <v/>
      </c>
      <c r="D255" t="str">
        <f>IF(DataSorted!D268="","",DataSorted!D268)</f>
        <v/>
      </c>
      <c r="E255" t="str">
        <f t="shared" si="41"/>
        <v/>
      </c>
      <c r="F255" s="16" t="str">
        <f t="shared" ref="F255:F318" si="49">IF(E256="","",E255-E256)</f>
        <v/>
      </c>
      <c r="G255" s="41" t="str">
        <f t="shared" si="38"/>
        <v/>
      </c>
      <c r="H255" t="str">
        <f>IF(DataSorted!$Q268="","",DataSorted!Q268)</f>
        <v/>
      </c>
      <c r="I255" t="str">
        <f>IF(DataSorted!$Q268="","",DataSorted!R268)</f>
        <v/>
      </c>
      <c r="J255" t="str">
        <f>IF(DataSorted!$Q268="","",DataSorted!S268)</f>
        <v/>
      </c>
      <c r="K255" t="str">
        <f>IF(DataSorted!$Q268="","",DataSorted!T268)</f>
        <v/>
      </c>
      <c r="L255" s="2" t="str">
        <f t="shared" si="39"/>
        <v/>
      </c>
      <c r="M255" s="51" t="str">
        <f>IF(DataSorted!$F268="REAC",DataSorted!F268,(IF(DataSorted!$P268="REAC",DataSorted!P268,IF($R256=1,"Creact",""))))</f>
        <v/>
      </c>
      <c r="N255" s="51" t="str">
        <f>IF(DataSorted!$F268="REAC",DataSorted!G268,(IF(DataSorted!$P268="REAC",DataSorted!Q268,IF($R256=1,N256,""))))</f>
        <v/>
      </c>
      <c r="O255" s="51" t="str">
        <f>IF(DataSorted!$F268="REAC",DataSorted!H268,(IF(DataSorted!$P268="REAC",DataSorted!R268,IF(AND($R256=1,N256="yes"),O256-1.01794,IF(AND($R256=1,N256="No"),O256-1.18497,"")))))</f>
        <v/>
      </c>
      <c r="P255" s="51" t="str">
        <f>IF(DataSorted!$F268="REAC",DataSorted!I268,(IF(DataSorted!$P268="REAC",DataSorted!S268,IF($R256=1,P256,""))))</f>
        <v/>
      </c>
      <c r="Q255" s="47" t="str">
        <f t="shared" si="47"/>
        <v/>
      </c>
      <c r="R255" t="str">
        <f t="shared" si="48"/>
        <v/>
      </c>
      <c r="S255" s="1" t="str">
        <f t="shared" si="42"/>
        <v/>
      </c>
      <c r="T255" s="1" t="str">
        <f t="shared" si="43"/>
        <v/>
      </c>
      <c r="U255" s="1" t="str">
        <f t="shared" si="40"/>
        <v/>
      </c>
      <c r="V255" s="1" t="str">
        <f t="shared" si="44"/>
        <v/>
      </c>
      <c r="W255" s="1" t="str">
        <f t="shared" si="45"/>
        <v/>
      </c>
      <c r="X255" s="1" t="str">
        <f t="shared" si="46"/>
        <v/>
      </c>
      <c r="Y255" s="1"/>
    </row>
    <row r="256" spans="1:25" x14ac:dyDescent="0.35">
      <c r="A256" s="10" t="str">
        <f>IF(DataSorted!A269="","",DataSorted!A269)</f>
        <v/>
      </c>
      <c r="B256" s="10" t="str">
        <f>IF(DataSorted!B269="","",DataSorted!B269)</f>
        <v/>
      </c>
      <c r="C256" s="10" t="str">
        <f>IF(DataSorted!C269="","",DataSorted!C269)</f>
        <v/>
      </c>
      <c r="D256" s="10" t="str">
        <f>IF(DataSorted!D269="","",DataSorted!D269)</f>
        <v/>
      </c>
      <c r="E256" s="10" t="str">
        <f t="shared" si="41"/>
        <v/>
      </c>
      <c r="F256" s="15" t="str">
        <f t="shared" si="49"/>
        <v/>
      </c>
      <c r="G256" s="41" t="str">
        <f t="shared" si="38"/>
        <v/>
      </c>
      <c r="H256" s="10" t="str">
        <f>IF(DataSorted!$Q269="","",DataSorted!Q269)</f>
        <v/>
      </c>
      <c r="I256" s="10" t="str">
        <f>IF(DataSorted!$Q269="","",DataSorted!R269)</f>
        <v/>
      </c>
      <c r="J256" s="10" t="str">
        <f>IF(DataSorted!$Q269="","",DataSorted!S269)</f>
        <v/>
      </c>
      <c r="K256" s="10" t="str">
        <f>IF(DataSorted!$Q269="","",DataSorted!T269)</f>
        <v/>
      </c>
      <c r="L256" s="10" t="str">
        <f t="shared" si="39"/>
        <v/>
      </c>
      <c r="M256" s="52" t="str">
        <f>IF(DataSorted!$F269="REAC",DataSorted!F269,(IF(DataSorted!$P269="REAC",DataSorted!P269,IF($R257=1,"Creact",""))))</f>
        <v/>
      </c>
      <c r="N256" s="52" t="str">
        <f>IF(DataSorted!$F269="REAC",DataSorted!G269,(IF(DataSorted!$P269="REAC",DataSorted!Q269,IF($R257=1,N257,""))))</f>
        <v/>
      </c>
      <c r="O256" s="52" t="str">
        <f>IF(DataSorted!$F269="REAC",DataSorted!H269,(IF(DataSorted!$P269="REAC",DataSorted!R269,IF(AND($R257=1,N257="yes"),O257-1.01794,IF(AND($R257=1,N257="No"),O257-1.18497,"")))))</f>
        <v/>
      </c>
      <c r="P256" s="52" t="str">
        <f>IF(DataSorted!$F269="REAC",DataSorted!I269,(IF(DataSorted!$P269="REAC",DataSorted!S269,IF($R257=1,P257,""))))</f>
        <v/>
      </c>
      <c r="Q256" s="47" t="str">
        <f t="shared" si="47"/>
        <v/>
      </c>
      <c r="R256" t="str">
        <f t="shared" si="48"/>
        <v/>
      </c>
      <c r="S256" s="18" t="str">
        <f t="shared" si="42"/>
        <v/>
      </c>
      <c r="T256" s="18" t="str">
        <f t="shared" si="43"/>
        <v/>
      </c>
      <c r="U256" s="18" t="str">
        <f t="shared" si="40"/>
        <v/>
      </c>
      <c r="V256" s="18" t="str">
        <f t="shared" si="44"/>
        <v/>
      </c>
      <c r="W256" s="18" t="str">
        <f t="shared" si="45"/>
        <v/>
      </c>
      <c r="X256" s="18" t="str">
        <f t="shared" si="46"/>
        <v/>
      </c>
      <c r="Y256" s="18"/>
    </row>
    <row r="257" spans="1:25" x14ac:dyDescent="0.35">
      <c r="A257" t="str">
        <f>IF(DataSorted!A270="","",DataSorted!A270)</f>
        <v/>
      </c>
      <c r="B257" t="str">
        <f>IF(DataSorted!B270="","",DataSorted!B270)</f>
        <v/>
      </c>
      <c r="C257" t="str">
        <f>IF(DataSorted!C270="","",DataSorted!C270)</f>
        <v/>
      </c>
      <c r="D257" t="str">
        <f>IF(DataSorted!D270="","",DataSorted!D270)</f>
        <v/>
      </c>
      <c r="E257" t="str">
        <f t="shared" si="41"/>
        <v/>
      </c>
      <c r="F257" s="16" t="str">
        <f t="shared" si="49"/>
        <v/>
      </c>
      <c r="G257" s="41" t="str">
        <f t="shared" si="38"/>
        <v/>
      </c>
      <c r="H257" t="str">
        <f>IF(DataSorted!$Q270="","",DataSorted!Q270)</f>
        <v/>
      </c>
      <c r="I257" t="str">
        <f>IF(DataSorted!$Q270="","",DataSorted!R270)</f>
        <v/>
      </c>
      <c r="J257" t="str">
        <f>IF(DataSorted!$Q270="","",DataSorted!S270)</f>
        <v/>
      </c>
      <c r="K257" t="str">
        <f>IF(DataSorted!$Q270="","",DataSorted!T270)</f>
        <v/>
      </c>
      <c r="L257" s="2" t="str">
        <f t="shared" si="39"/>
        <v/>
      </c>
      <c r="M257" s="51" t="str">
        <f>IF(DataSorted!$F270="REAC",DataSorted!F270,(IF(DataSorted!$P270="REAC",DataSorted!P270,IF($R258=1,"Creact",""))))</f>
        <v/>
      </c>
      <c r="N257" s="51" t="str">
        <f>IF(DataSorted!$F270="REAC",DataSorted!G270,(IF(DataSorted!$P270="REAC",DataSorted!Q270,IF($R258=1,N258,""))))</f>
        <v/>
      </c>
      <c r="O257" s="51" t="str">
        <f>IF(DataSorted!$F270="REAC",DataSorted!H270,(IF(DataSorted!$P270="REAC",DataSorted!R270,IF(AND($R258=1,N258="yes"),O258-1.01794,IF(AND($R258=1,N258="No"),O258-1.18497,"")))))</f>
        <v/>
      </c>
      <c r="P257" s="51" t="str">
        <f>IF(DataSorted!$F270="REAC",DataSorted!I270,(IF(DataSorted!$P270="REAC",DataSorted!S270,IF($R258=1,P258,""))))</f>
        <v/>
      </c>
      <c r="Q257" s="47" t="str">
        <f t="shared" si="47"/>
        <v/>
      </c>
      <c r="R257" t="str">
        <f t="shared" si="48"/>
        <v/>
      </c>
      <c r="S257" s="1" t="str">
        <f t="shared" si="42"/>
        <v/>
      </c>
      <c r="T257" s="1" t="str">
        <f t="shared" si="43"/>
        <v/>
      </c>
      <c r="U257" s="1" t="str">
        <f t="shared" si="40"/>
        <v/>
      </c>
      <c r="V257" s="1" t="str">
        <f t="shared" si="44"/>
        <v/>
      </c>
      <c r="W257" s="1" t="str">
        <f t="shared" si="45"/>
        <v/>
      </c>
      <c r="X257" s="1" t="str">
        <f t="shared" si="46"/>
        <v/>
      </c>
      <c r="Y257" s="1"/>
    </row>
    <row r="258" spans="1:25" x14ac:dyDescent="0.35">
      <c r="A258" s="10" t="str">
        <f>IF(DataSorted!A271="","",DataSorted!A271)</f>
        <v/>
      </c>
      <c r="B258" s="10" t="str">
        <f>IF(DataSorted!B271="","",DataSorted!B271)</f>
        <v/>
      </c>
      <c r="C258" s="10" t="str">
        <f>IF(DataSorted!C271="","",DataSorted!C271)</f>
        <v/>
      </c>
      <c r="D258" s="10" t="str">
        <f>IF(DataSorted!D271="","",DataSorted!D271)</f>
        <v/>
      </c>
      <c r="E258" s="10" t="str">
        <f t="shared" si="41"/>
        <v/>
      </c>
      <c r="F258" s="15" t="str">
        <f t="shared" si="49"/>
        <v/>
      </c>
      <c r="G258" s="41" t="str">
        <f t="shared" si="38"/>
        <v/>
      </c>
      <c r="H258" s="10" t="str">
        <f>IF(DataSorted!$Q271="","",DataSorted!Q271)</f>
        <v/>
      </c>
      <c r="I258" s="10" t="str">
        <f>IF(DataSorted!$Q271="","",DataSorted!R271)</f>
        <v/>
      </c>
      <c r="J258" s="10" t="str">
        <f>IF(DataSorted!$Q271="","",DataSorted!S271)</f>
        <v/>
      </c>
      <c r="K258" s="10" t="str">
        <f>IF(DataSorted!$Q271="","",DataSorted!T271)</f>
        <v/>
      </c>
      <c r="L258" s="10" t="str">
        <f t="shared" si="39"/>
        <v/>
      </c>
      <c r="M258" s="52" t="str">
        <f>IF(DataSorted!$F271="REAC",DataSorted!F271,(IF(DataSorted!$P271="REAC",DataSorted!P271,IF($R259=1,"Creact",""))))</f>
        <v/>
      </c>
      <c r="N258" s="52" t="str">
        <f>IF(DataSorted!$F271="REAC",DataSorted!G271,(IF(DataSorted!$P271="REAC",DataSorted!Q271,IF($R259=1,N259,""))))</f>
        <v/>
      </c>
      <c r="O258" s="52" t="str">
        <f>IF(DataSorted!$F271="REAC",DataSorted!H271,(IF(DataSorted!$P271="REAC",DataSorted!R271,IF(AND($R259=1,N259="yes"),O259-1.01794,IF(AND($R259=1,N259="No"),O259-1.18497,"")))))</f>
        <v/>
      </c>
      <c r="P258" s="52" t="str">
        <f>IF(DataSorted!$F271="REAC",DataSorted!I271,(IF(DataSorted!$P271="REAC",DataSorted!S271,IF($R259=1,P259,""))))</f>
        <v/>
      </c>
      <c r="Q258" s="47" t="str">
        <f t="shared" si="47"/>
        <v/>
      </c>
      <c r="R258" t="str">
        <f t="shared" si="48"/>
        <v/>
      </c>
      <c r="S258" s="18" t="str">
        <f t="shared" si="42"/>
        <v/>
      </c>
      <c r="T258" s="18" t="str">
        <f t="shared" si="43"/>
        <v/>
      </c>
      <c r="U258" s="18" t="str">
        <f t="shared" si="40"/>
        <v/>
      </c>
      <c r="V258" s="18" t="str">
        <f t="shared" si="44"/>
        <v/>
      </c>
      <c r="W258" s="18" t="str">
        <f t="shared" si="45"/>
        <v/>
      </c>
      <c r="X258" s="18" t="str">
        <f t="shared" si="46"/>
        <v/>
      </c>
      <c r="Y258" s="18"/>
    </row>
    <row r="259" spans="1:25" x14ac:dyDescent="0.35">
      <c r="A259" t="str">
        <f>IF(DataSorted!A272="","",DataSorted!A272)</f>
        <v/>
      </c>
      <c r="B259" t="str">
        <f>IF(DataSorted!B272="","",DataSorted!B272)</f>
        <v/>
      </c>
      <c r="C259" t="str">
        <f>IF(DataSorted!C272="","",DataSorted!C272)</f>
        <v/>
      </c>
      <c r="D259" t="str">
        <f>IF(DataSorted!D272="","",DataSorted!D272)</f>
        <v/>
      </c>
      <c r="E259" t="str">
        <f t="shared" si="41"/>
        <v/>
      </c>
      <c r="F259" s="16" t="str">
        <f t="shared" si="49"/>
        <v/>
      </c>
      <c r="G259" s="41" t="str">
        <f t="shared" si="38"/>
        <v/>
      </c>
      <c r="H259" t="str">
        <f>IF(DataSorted!$Q272="","",DataSorted!Q272)</f>
        <v/>
      </c>
      <c r="I259" t="str">
        <f>IF(DataSorted!$Q272="","",DataSorted!R272)</f>
        <v/>
      </c>
      <c r="J259" t="str">
        <f>IF(DataSorted!$Q272="","",DataSorted!S272)</f>
        <v/>
      </c>
      <c r="K259" t="str">
        <f>IF(DataSorted!$Q272="","",DataSorted!T272)</f>
        <v/>
      </c>
      <c r="L259" s="2" t="str">
        <f t="shared" si="39"/>
        <v/>
      </c>
      <c r="M259" s="51" t="str">
        <f>IF(DataSorted!$F272="REAC",DataSorted!F272,(IF(DataSorted!$P272="REAC",DataSorted!P272,IF($R260=1,"Creact",""))))</f>
        <v/>
      </c>
      <c r="N259" s="51" t="str">
        <f>IF(DataSorted!$F272="REAC",DataSorted!G272,(IF(DataSorted!$P272="REAC",DataSorted!Q272,IF($R260=1,N260,""))))</f>
        <v/>
      </c>
      <c r="O259" s="51" t="str">
        <f>IF(DataSorted!$F272="REAC",DataSorted!H272,(IF(DataSorted!$P272="REAC",DataSorted!R272,IF(AND($R260=1,N260="yes"),O260-1.01794,IF(AND($R260=1,N260="No"),O260-1.18497,"")))))</f>
        <v/>
      </c>
      <c r="P259" s="51" t="str">
        <f>IF(DataSorted!$F272="REAC",DataSorted!I272,(IF(DataSorted!$P272="REAC",DataSorted!S272,IF($R260=1,P260,""))))</f>
        <v/>
      </c>
      <c r="Q259" s="47" t="str">
        <f t="shared" si="47"/>
        <v/>
      </c>
      <c r="R259" t="str">
        <f t="shared" si="48"/>
        <v/>
      </c>
      <c r="S259" s="1" t="str">
        <f t="shared" si="42"/>
        <v/>
      </c>
      <c r="T259" s="1" t="str">
        <f t="shared" si="43"/>
        <v/>
      </c>
      <c r="U259" s="1" t="str">
        <f t="shared" si="40"/>
        <v/>
      </c>
      <c r="V259" s="1" t="str">
        <f t="shared" si="44"/>
        <v/>
      </c>
      <c r="W259" s="1" t="str">
        <f t="shared" si="45"/>
        <v/>
      </c>
      <c r="X259" s="1" t="str">
        <f t="shared" si="46"/>
        <v/>
      </c>
      <c r="Y259" s="1"/>
    </row>
    <row r="260" spans="1:25" x14ac:dyDescent="0.35">
      <c r="A260" s="10" t="str">
        <f>IF(DataSorted!A273="","",DataSorted!A273)</f>
        <v/>
      </c>
      <c r="B260" s="10" t="str">
        <f>IF(DataSorted!B273="","",DataSorted!B273)</f>
        <v/>
      </c>
      <c r="C260" s="10" t="str">
        <f>IF(DataSorted!C273="","",DataSorted!C273)</f>
        <v/>
      </c>
      <c r="D260" s="10" t="str">
        <f>IF(DataSorted!D273="","",DataSorted!D273)</f>
        <v/>
      </c>
      <c r="E260" s="10" t="str">
        <f t="shared" si="41"/>
        <v/>
      </c>
      <c r="F260" s="15" t="str">
        <f t="shared" si="49"/>
        <v/>
      </c>
      <c r="G260" s="41" t="str">
        <f t="shared" ref="G260:G323" si="50">IF(A260="","",(ABS(E260-G$3))*1000)</f>
        <v/>
      </c>
      <c r="H260" s="10" t="str">
        <f>IF(DataSorted!$Q273="","",DataSorted!Q273)</f>
        <v/>
      </c>
      <c r="I260" s="10" t="str">
        <f>IF(DataSorted!$Q273="","",DataSorted!R273)</f>
        <v/>
      </c>
      <c r="J260" s="10" t="str">
        <f>IF(DataSorted!$Q273="","",DataSorted!S273)</f>
        <v/>
      </c>
      <c r="K260" s="10" t="str">
        <f>IF(DataSorted!$Q273="","",DataSorted!T273)</f>
        <v/>
      </c>
      <c r="L260" s="10" t="str">
        <f t="shared" ref="L260:L323" si="51">IF(J260="","",C260-J260)</f>
        <v/>
      </c>
      <c r="M260" s="52" t="str">
        <f>IF(DataSorted!$F273="REAC",DataSorted!F273,(IF(DataSorted!$P273="REAC",DataSorted!P273,IF($R261=1,"Creact",""))))</f>
        <v/>
      </c>
      <c r="N260" s="52" t="str">
        <f>IF(DataSorted!$F273="REAC",DataSorted!G273,(IF(DataSorted!$P273="REAC",DataSorted!Q273,IF($R261=1,N261,""))))</f>
        <v/>
      </c>
      <c r="O260" s="52" t="str">
        <f>IF(DataSorted!$F273="REAC",DataSorted!H273,(IF(DataSorted!$P273="REAC",DataSorted!R273,IF(AND($R261=1,N261="yes"),O261-1.01794,IF(AND($R261=1,N261="No"),O261-1.18497,"")))))</f>
        <v/>
      </c>
      <c r="P260" s="52" t="str">
        <f>IF(DataSorted!$F273="REAC",DataSorted!I273,(IF(DataSorted!$P273="REAC",DataSorted!S273,IF($R261=1,P261,""))))</f>
        <v/>
      </c>
      <c r="Q260" s="47" t="str">
        <f t="shared" si="47"/>
        <v/>
      </c>
      <c r="R260" t="str">
        <f t="shared" si="48"/>
        <v/>
      </c>
      <c r="S260" s="18" t="str">
        <f t="shared" si="42"/>
        <v/>
      </c>
      <c r="T260" s="18" t="str">
        <f t="shared" si="43"/>
        <v/>
      </c>
      <c r="U260" s="18" t="str">
        <f t="shared" ref="U260:U323" si="52">IF(S260="","",(IF(AND(N260="No",S260="No"),1,"")))</f>
        <v/>
      </c>
      <c r="V260" s="18" t="str">
        <f t="shared" si="44"/>
        <v/>
      </c>
      <c r="W260" s="18" t="str">
        <f t="shared" si="45"/>
        <v/>
      </c>
      <c r="X260" s="18" t="str">
        <f t="shared" si="46"/>
        <v/>
      </c>
      <c r="Y260" s="18"/>
    </row>
    <row r="261" spans="1:25" x14ac:dyDescent="0.35">
      <c r="A261" t="str">
        <f>IF(DataSorted!A274="","",DataSorted!A274)</f>
        <v/>
      </c>
      <c r="B261" t="str">
        <f>IF(DataSorted!B274="","",DataSorted!B274)</f>
        <v/>
      </c>
      <c r="C261" t="str">
        <f>IF(DataSorted!C274="","",DataSorted!C274)</f>
        <v/>
      </c>
      <c r="D261" t="str">
        <f>IF(DataSorted!D274="","",DataSorted!D274)</f>
        <v/>
      </c>
      <c r="E261" t="str">
        <f t="shared" ref="E261:E324" si="53">IF(C261="","",ABS(C260-C261))</f>
        <v/>
      </c>
      <c r="F261" s="16" t="str">
        <f t="shared" si="49"/>
        <v/>
      </c>
      <c r="G261" s="41" t="str">
        <f t="shared" si="50"/>
        <v/>
      </c>
      <c r="H261" t="str">
        <f>IF(DataSorted!$Q274="","",DataSorted!Q274)</f>
        <v/>
      </c>
      <c r="I261" t="str">
        <f>IF(DataSorted!$Q274="","",DataSorted!R274)</f>
        <v/>
      </c>
      <c r="J261" t="str">
        <f>IF(DataSorted!$Q274="","",DataSorted!S274)</f>
        <v/>
      </c>
      <c r="K261" t="str">
        <f>IF(DataSorted!$Q274="","",DataSorted!T274)</f>
        <v/>
      </c>
      <c r="L261" s="2" t="str">
        <f t="shared" si="51"/>
        <v/>
      </c>
      <c r="M261" s="51" t="str">
        <f>IF(DataSorted!$F274="REAC",DataSorted!F274,(IF(DataSorted!$P274="REAC",DataSorted!P274,IF($R262=1,"Creact",""))))</f>
        <v/>
      </c>
      <c r="N261" s="51" t="str">
        <f>IF(DataSorted!$F274="REAC",DataSorted!G274,(IF(DataSorted!$P274="REAC",DataSorted!Q274,IF($R262=1,N262,""))))</f>
        <v/>
      </c>
      <c r="O261" s="51" t="str">
        <f>IF(DataSorted!$F274="REAC",DataSorted!H274,(IF(DataSorted!$P274="REAC",DataSorted!R274,IF(AND($R262=1,N262="yes"),O262-1.01794,IF(AND($R262=1,N262="No"),O262-1.18497,"")))))</f>
        <v/>
      </c>
      <c r="P261" s="51" t="str">
        <f>IF(DataSorted!$F274="REAC",DataSorted!I274,(IF(DataSorted!$P274="REAC",DataSorted!S274,IF($R262=1,P262,""))))</f>
        <v/>
      </c>
      <c r="Q261" s="47" t="str">
        <f t="shared" si="47"/>
        <v/>
      </c>
      <c r="R261" t="str">
        <f t="shared" si="48"/>
        <v/>
      </c>
      <c r="S261" s="1" t="str">
        <f t="shared" si="42"/>
        <v/>
      </c>
      <c r="T261" s="1" t="str">
        <f t="shared" si="43"/>
        <v/>
      </c>
      <c r="U261" s="1" t="str">
        <f t="shared" si="52"/>
        <v/>
      </c>
      <c r="V261" s="1" t="str">
        <f t="shared" si="44"/>
        <v/>
      </c>
      <c r="W261" s="1" t="str">
        <f t="shared" si="45"/>
        <v/>
      </c>
      <c r="X261" s="1" t="str">
        <f t="shared" si="46"/>
        <v/>
      </c>
      <c r="Y261" s="1"/>
    </row>
    <row r="262" spans="1:25" x14ac:dyDescent="0.35">
      <c r="A262" s="10" t="str">
        <f>IF(DataSorted!A275="","",DataSorted!A275)</f>
        <v/>
      </c>
      <c r="B262" s="10" t="str">
        <f>IF(DataSorted!B275="","",DataSorted!B275)</f>
        <v/>
      </c>
      <c r="C262" s="10" t="str">
        <f>IF(DataSorted!C275="","",DataSorted!C275)</f>
        <v/>
      </c>
      <c r="D262" s="10" t="str">
        <f>IF(DataSorted!D275="","",DataSorted!D275)</f>
        <v/>
      </c>
      <c r="E262" s="10" t="str">
        <f t="shared" si="53"/>
        <v/>
      </c>
      <c r="F262" s="15" t="str">
        <f t="shared" si="49"/>
        <v/>
      </c>
      <c r="G262" s="41" t="str">
        <f t="shared" si="50"/>
        <v/>
      </c>
      <c r="H262" s="10" t="str">
        <f>IF(DataSorted!$Q275="","",DataSorted!Q275)</f>
        <v/>
      </c>
      <c r="I262" s="10" t="str">
        <f>IF(DataSorted!$Q275="","",DataSorted!R275)</f>
        <v/>
      </c>
      <c r="J262" s="10" t="str">
        <f>IF(DataSorted!$Q275="","",DataSorted!S275)</f>
        <v/>
      </c>
      <c r="K262" s="10" t="str">
        <f>IF(DataSorted!$Q275="","",DataSorted!T275)</f>
        <v/>
      </c>
      <c r="L262" s="10" t="str">
        <f t="shared" si="51"/>
        <v/>
      </c>
      <c r="M262" s="52" t="str">
        <f>IF(DataSorted!$F275="REAC",DataSorted!F275,(IF(DataSorted!$P275="REAC",DataSorted!P275,IF($R263=1,"Creact",""))))</f>
        <v/>
      </c>
      <c r="N262" s="52" t="str">
        <f>IF(DataSorted!$F275="REAC",DataSorted!G275,(IF(DataSorted!$P275="REAC",DataSorted!Q275,IF($R263=1,N263,""))))</f>
        <v/>
      </c>
      <c r="O262" s="52" t="str">
        <f>IF(DataSorted!$F275="REAC",DataSorted!H275,(IF(DataSorted!$P275="REAC",DataSorted!R275,IF(AND($R263=1,N263="yes"),O263-1.01794,IF(AND($R263=1,N263="No"),O263-1.18497,"")))))</f>
        <v/>
      </c>
      <c r="P262" s="52" t="str">
        <f>IF(DataSorted!$F275="REAC",DataSorted!I275,(IF(DataSorted!$P275="REAC",DataSorted!S275,IF($R263=1,P263,""))))</f>
        <v/>
      </c>
      <c r="Q262" s="47" t="str">
        <f t="shared" si="47"/>
        <v/>
      </c>
      <c r="R262" t="str">
        <f t="shared" si="48"/>
        <v/>
      </c>
      <c r="S262" s="18" t="str">
        <f t="shared" si="42"/>
        <v/>
      </c>
      <c r="T262" s="18" t="str">
        <f t="shared" si="43"/>
        <v/>
      </c>
      <c r="U262" s="18" t="str">
        <f t="shared" si="52"/>
        <v/>
      </c>
      <c r="V262" s="18" t="str">
        <f t="shared" si="44"/>
        <v/>
      </c>
      <c r="W262" s="18" t="str">
        <f t="shared" si="45"/>
        <v/>
      </c>
      <c r="X262" s="18" t="str">
        <f t="shared" si="46"/>
        <v/>
      </c>
      <c r="Y262" s="18"/>
    </row>
    <row r="263" spans="1:25" x14ac:dyDescent="0.35">
      <c r="A263" t="str">
        <f>IF(DataSorted!A276="","",DataSorted!A276)</f>
        <v/>
      </c>
      <c r="B263" t="str">
        <f>IF(DataSorted!B276="","",DataSorted!B276)</f>
        <v/>
      </c>
      <c r="C263" t="str">
        <f>IF(DataSorted!C276="","",DataSorted!C276)</f>
        <v/>
      </c>
      <c r="D263" t="str">
        <f>IF(DataSorted!D276="","",DataSorted!D276)</f>
        <v/>
      </c>
      <c r="E263" t="str">
        <f t="shared" si="53"/>
        <v/>
      </c>
      <c r="F263" s="16" t="str">
        <f t="shared" si="49"/>
        <v/>
      </c>
      <c r="G263" s="41" t="str">
        <f t="shared" si="50"/>
        <v/>
      </c>
      <c r="H263" t="str">
        <f>IF(DataSorted!$Q276="","",DataSorted!Q276)</f>
        <v/>
      </c>
      <c r="I263" t="str">
        <f>IF(DataSorted!$Q276="","",DataSorted!R276)</f>
        <v/>
      </c>
      <c r="J263" t="str">
        <f>IF(DataSorted!$Q276="","",DataSorted!S276)</f>
        <v/>
      </c>
      <c r="K263" t="str">
        <f>IF(DataSorted!$Q276="","",DataSorted!T276)</f>
        <v/>
      </c>
      <c r="L263" s="2" t="str">
        <f t="shared" si="51"/>
        <v/>
      </c>
      <c r="M263" s="51" t="str">
        <f>IF(DataSorted!$F276="REAC",DataSorted!F276,(IF(DataSorted!$P276="REAC",DataSorted!P276,IF($R264=1,"Creact",""))))</f>
        <v/>
      </c>
      <c r="N263" s="51" t="str">
        <f>IF(DataSorted!$F276="REAC",DataSorted!G276,(IF(DataSorted!$P276="REAC",DataSorted!Q276,IF($R264=1,N264,""))))</f>
        <v/>
      </c>
      <c r="O263" s="51" t="str">
        <f>IF(DataSorted!$F276="REAC",DataSorted!H276,(IF(DataSorted!$P276="REAC",DataSorted!R276,IF(AND($R264=1,N264="yes"),O264-1.01794,IF(AND($R264=1,N264="No"),O264-1.18497,"")))))</f>
        <v/>
      </c>
      <c r="P263" s="51" t="str">
        <f>IF(DataSorted!$F276="REAC",DataSorted!I276,(IF(DataSorted!$P276="REAC",DataSorted!S276,IF($R264=1,P264,""))))</f>
        <v/>
      </c>
      <c r="Q263" s="47" t="str">
        <f t="shared" si="47"/>
        <v/>
      </c>
      <c r="R263" t="str">
        <f t="shared" si="48"/>
        <v/>
      </c>
      <c r="S263" s="1" t="str">
        <f t="shared" ref="S263:S326" si="54">IF(OR(B263="",B263="BlankNeut"),"",(IF(D263=D261,"yes","No")))</f>
        <v/>
      </c>
      <c r="T263" s="1" t="str">
        <f t="shared" ref="T263:T326" si="55">IF(S263="","",(IF(AND(N263="Yes",S263="Yes"),1,"")))</f>
        <v/>
      </c>
      <c r="U263" s="1" t="str">
        <f t="shared" si="52"/>
        <v/>
      </c>
      <c r="V263" s="1" t="str">
        <f t="shared" ref="V263:V326" si="56">IF(S263="","",(IF(AND(N263="No",S263="Yes"),1,"")))</f>
        <v/>
      </c>
      <c r="W263" s="1" t="str">
        <f t="shared" ref="W263:W326" si="57">IF(S263="","",(IF(AND(N263="Yes",S263="No"),1,"")))</f>
        <v/>
      </c>
      <c r="X263" s="1" t="str">
        <f t="shared" ref="X263:X326" si="58">IF(AND(B263="TaskStim",M263=""),1,"")</f>
        <v/>
      </c>
      <c r="Y263" s="1"/>
    </row>
    <row r="264" spans="1:25" x14ac:dyDescent="0.35">
      <c r="A264" s="10" t="str">
        <f>IF(DataSorted!A277="","",DataSorted!A277)</f>
        <v/>
      </c>
      <c r="B264" s="10" t="str">
        <f>IF(DataSorted!B277="","",DataSorted!B277)</f>
        <v/>
      </c>
      <c r="C264" s="10" t="str">
        <f>IF(DataSorted!C277="","",DataSorted!C277)</f>
        <v/>
      </c>
      <c r="D264" s="10" t="str">
        <f>IF(DataSorted!D277="","",DataSorted!D277)</f>
        <v/>
      </c>
      <c r="E264" s="10" t="str">
        <f t="shared" si="53"/>
        <v/>
      </c>
      <c r="F264" s="15" t="str">
        <f t="shared" si="49"/>
        <v/>
      </c>
      <c r="G264" s="41" t="str">
        <f t="shared" si="50"/>
        <v/>
      </c>
      <c r="H264" s="10" t="str">
        <f>IF(DataSorted!$Q277="","",DataSorted!Q277)</f>
        <v/>
      </c>
      <c r="I264" s="10" t="str">
        <f>IF(DataSorted!$Q277="","",DataSorted!R277)</f>
        <v/>
      </c>
      <c r="J264" s="10" t="str">
        <f>IF(DataSorted!$Q277="","",DataSorted!S277)</f>
        <v/>
      </c>
      <c r="K264" s="10" t="str">
        <f>IF(DataSorted!$Q277="","",DataSorted!T277)</f>
        <v/>
      </c>
      <c r="L264" s="10" t="str">
        <f t="shared" si="51"/>
        <v/>
      </c>
      <c r="M264" s="52" t="str">
        <f>IF(DataSorted!$F277="REAC",DataSorted!F277,(IF(DataSorted!$P277="REAC",DataSorted!P277,IF($R265=1,"Creact",""))))</f>
        <v/>
      </c>
      <c r="N264" s="52" t="str">
        <f>IF(DataSorted!$F277="REAC",DataSorted!G277,(IF(DataSorted!$P277="REAC",DataSorted!Q277,IF($R265=1,N265,""))))</f>
        <v/>
      </c>
      <c r="O264" s="52" t="str">
        <f>IF(DataSorted!$F277="REAC",DataSorted!H277,(IF(DataSorted!$P277="REAC",DataSorted!R277,IF(AND($R265=1,N265="yes"),O265-1.01794,IF(AND($R265=1,N265="No"),O265-1.18497,"")))))</f>
        <v/>
      </c>
      <c r="P264" s="52" t="str">
        <f>IF(DataSorted!$F277="REAC",DataSorted!I277,(IF(DataSorted!$P277="REAC",DataSorted!S277,IF($R265=1,P265,""))))</f>
        <v/>
      </c>
      <c r="Q264" s="47" t="str">
        <f t="shared" ref="Q264:Q327" si="59">IF(OR(M264="REAC",M264=""),"",(O264-C264)*1000)</f>
        <v/>
      </c>
      <c r="R264" t="str">
        <f t="shared" si="48"/>
        <v/>
      </c>
      <c r="S264" s="18" t="str">
        <f t="shared" si="54"/>
        <v/>
      </c>
      <c r="T264" s="18" t="str">
        <f t="shared" si="55"/>
        <v/>
      </c>
      <c r="U264" s="18" t="str">
        <f t="shared" si="52"/>
        <v/>
      </c>
      <c r="V264" s="18" t="str">
        <f t="shared" si="56"/>
        <v/>
      </c>
      <c r="W264" s="18" t="str">
        <f t="shared" si="57"/>
        <v/>
      </c>
      <c r="X264" s="18" t="str">
        <f t="shared" si="58"/>
        <v/>
      </c>
      <c r="Y264" s="18"/>
    </row>
    <row r="265" spans="1:25" x14ac:dyDescent="0.35">
      <c r="A265" t="str">
        <f>IF(DataSorted!A278="","",DataSorted!A278)</f>
        <v/>
      </c>
      <c r="B265" t="str">
        <f>IF(DataSorted!B278="","",DataSorted!B278)</f>
        <v/>
      </c>
      <c r="C265" t="str">
        <f>IF(DataSorted!C278="","",DataSorted!C278)</f>
        <v/>
      </c>
      <c r="D265" t="str">
        <f>IF(DataSorted!D278="","",DataSorted!D278)</f>
        <v/>
      </c>
      <c r="E265" t="str">
        <f t="shared" si="53"/>
        <v/>
      </c>
      <c r="F265" s="16" t="str">
        <f t="shared" si="49"/>
        <v/>
      </c>
      <c r="G265" s="41" t="str">
        <f t="shared" si="50"/>
        <v/>
      </c>
      <c r="H265" t="str">
        <f>IF(DataSorted!$Q278="","",DataSorted!Q278)</f>
        <v/>
      </c>
      <c r="I265" t="str">
        <f>IF(DataSorted!$Q278="","",DataSorted!R278)</f>
        <v/>
      </c>
      <c r="J265" t="str">
        <f>IF(DataSorted!$Q278="","",DataSorted!S278)</f>
        <v/>
      </c>
      <c r="K265" t="str">
        <f>IF(DataSorted!$Q278="","",DataSorted!T278)</f>
        <v/>
      </c>
      <c r="L265" s="2" t="str">
        <f t="shared" si="51"/>
        <v/>
      </c>
      <c r="M265" s="51" t="str">
        <f>IF(DataSorted!$F278="REAC",DataSorted!F278,(IF(DataSorted!$P278="REAC",DataSorted!P278,IF($R266=1,"Creact",""))))</f>
        <v/>
      </c>
      <c r="N265" s="51" t="str">
        <f>IF(DataSorted!$F278="REAC",DataSorted!G278,(IF(DataSorted!$P278="REAC",DataSorted!Q278,IF($R266=1,N266,""))))</f>
        <v/>
      </c>
      <c r="O265" s="51" t="str">
        <f>IF(DataSorted!$F278="REAC",DataSorted!H278,(IF(DataSorted!$P278="REAC",DataSorted!R278,IF(AND($R266=1,N266="yes"),O266-1.01794,IF(AND($R266=1,N266="No"),O266-1.18497,"")))))</f>
        <v/>
      </c>
      <c r="P265" s="51" t="str">
        <f>IF(DataSorted!$F278="REAC",DataSorted!I278,(IF(DataSorted!$P278="REAC",DataSorted!S278,IF($R266=1,P266,""))))</f>
        <v/>
      </c>
      <c r="Q265" s="47" t="str">
        <f t="shared" si="59"/>
        <v/>
      </c>
      <c r="R265" t="str">
        <f t="shared" ref="R265:R328" si="60">IF(AND(M265="REAC",B265="BlankNeut"),1,"")</f>
        <v/>
      </c>
      <c r="S265" s="1" t="str">
        <f t="shared" si="54"/>
        <v/>
      </c>
      <c r="T265" s="1" t="str">
        <f t="shared" si="55"/>
        <v/>
      </c>
      <c r="U265" s="1" t="str">
        <f t="shared" si="52"/>
        <v/>
      </c>
      <c r="V265" s="1" t="str">
        <f t="shared" si="56"/>
        <v/>
      </c>
      <c r="W265" s="1" t="str">
        <f t="shared" si="57"/>
        <v/>
      </c>
      <c r="X265" s="1" t="str">
        <f t="shared" si="58"/>
        <v/>
      </c>
      <c r="Y265" s="1"/>
    </row>
    <row r="266" spans="1:25" x14ac:dyDescent="0.35">
      <c r="A266" s="10" t="str">
        <f>IF(DataSorted!A279="","",DataSorted!A279)</f>
        <v/>
      </c>
      <c r="B266" s="10" t="str">
        <f>IF(DataSorted!B279="","",DataSorted!B279)</f>
        <v/>
      </c>
      <c r="C266" s="10" t="str">
        <f>IF(DataSorted!C279="","",DataSorted!C279)</f>
        <v/>
      </c>
      <c r="D266" s="10" t="str">
        <f>IF(DataSorted!D279="","",DataSorted!D279)</f>
        <v/>
      </c>
      <c r="E266" s="10" t="str">
        <f t="shared" si="53"/>
        <v/>
      </c>
      <c r="F266" s="15" t="str">
        <f t="shared" si="49"/>
        <v/>
      </c>
      <c r="G266" s="41" t="str">
        <f t="shared" si="50"/>
        <v/>
      </c>
      <c r="H266" s="10" t="str">
        <f>IF(DataSorted!$Q279="","",DataSorted!Q279)</f>
        <v/>
      </c>
      <c r="I266" s="10" t="str">
        <f>IF(DataSorted!$Q279="","",DataSorted!R279)</f>
        <v/>
      </c>
      <c r="J266" s="10" t="str">
        <f>IF(DataSorted!$Q279="","",DataSorted!S279)</f>
        <v/>
      </c>
      <c r="K266" s="10" t="str">
        <f>IF(DataSorted!$Q279="","",DataSorted!T279)</f>
        <v/>
      </c>
      <c r="L266" s="10" t="str">
        <f t="shared" si="51"/>
        <v/>
      </c>
      <c r="M266" s="52" t="str">
        <f>IF(DataSorted!$F279="REAC",DataSorted!F279,(IF(DataSorted!$P279="REAC",DataSorted!P279,IF($R267=1,"Creact",""))))</f>
        <v/>
      </c>
      <c r="N266" s="52" t="str">
        <f>IF(DataSorted!$F279="REAC",DataSorted!G279,(IF(DataSorted!$P279="REAC",DataSorted!Q279,IF($R267=1,N267,""))))</f>
        <v/>
      </c>
      <c r="O266" s="52" t="str">
        <f>IF(DataSorted!$F279="REAC",DataSorted!H279,(IF(DataSorted!$P279="REAC",DataSorted!R279,IF(AND($R267=1,N267="yes"),O267-1.01794,IF(AND($R267=1,N267="No"),O267-1.18497,"")))))</f>
        <v/>
      </c>
      <c r="P266" s="52" t="str">
        <f>IF(DataSorted!$F279="REAC",DataSorted!I279,(IF(DataSorted!$P279="REAC",DataSorted!S279,IF($R267=1,P267,""))))</f>
        <v/>
      </c>
      <c r="Q266" s="47" t="str">
        <f t="shared" si="59"/>
        <v/>
      </c>
      <c r="R266" t="str">
        <f t="shared" si="60"/>
        <v/>
      </c>
      <c r="S266" s="18" t="str">
        <f t="shared" si="54"/>
        <v/>
      </c>
      <c r="T266" s="18" t="str">
        <f t="shared" si="55"/>
        <v/>
      </c>
      <c r="U266" s="18" t="str">
        <f t="shared" si="52"/>
        <v/>
      </c>
      <c r="V266" s="18" t="str">
        <f t="shared" si="56"/>
        <v/>
      </c>
      <c r="W266" s="18" t="str">
        <f t="shared" si="57"/>
        <v/>
      </c>
      <c r="X266" s="18" t="str">
        <f t="shared" si="58"/>
        <v/>
      </c>
      <c r="Y266" s="18"/>
    </row>
    <row r="267" spans="1:25" x14ac:dyDescent="0.35">
      <c r="A267" t="str">
        <f>IF(DataSorted!A280="","",DataSorted!A280)</f>
        <v/>
      </c>
      <c r="B267" t="str">
        <f>IF(DataSorted!B280="","",DataSorted!B280)</f>
        <v/>
      </c>
      <c r="C267" t="str">
        <f>IF(DataSorted!C280="","",DataSorted!C280)</f>
        <v/>
      </c>
      <c r="D267" t="str">
        <f>IF(DataSorted!D280="","",DataSorted!D280)</f>
        <v/>
      </c>
      <c r="E267" t="str">
        <f t="shared" si="53"/>
        <v/>
      </c>
      <c r="F267" s="16" t="str">
        <f t="shared" si="49"/>
        <v/>
      </c>
      <c r="G267" s="41" t="str">
        <f t="shared" si="50"/>
        <v/>
      </c>
      <c r="H267" t="str">
        <f>IF(DataSorted!$Q280="","",DataSorted!Q280)</f>
        <v/>
      </c>
      <c r="I267" t="str">
        <f>IF(DataSorted!$Q280="","",DataSorted!R280)</f>
        <v/>
      </c>
      <c r="J267" t="str">
        <f>IF(DataSorted!$Q280="","",DataSorted!S280)</f>
        <v/>
      </c>
      <c r="K267" t="str">
        <f>IF(DataSorted!$Q280="","",DataSorted!T280)</f>
        <v/>
      </c>
      <c r="L267" s="2" t="str">
        <f t="shared" si="51"/>
        <v/>
      </c>
      <c r="M267" s="51" t="str">
        <f>IF(DataSorted!$F280="REAC",DataSorted!F280,(IF(DataSorted!$P280="REAC",DataSorted!P280,IF($R268=1,"Creact",""))))</f>
        <v/>
      </c>
      <c r="N267" s="51" t="str">
        <f>IF(DataSorted!$F280="REAC",DataSorted!G280,(IF(DataSorted!$P280="REAC",DataSorted!Q280,IF($R268=1,N268,""))))</f>
        <v/>
      </c>
      <c r="O267" s="51" t="str">
        <f>IF(DataSorted!$F280="REAC",DataSorted!H280,(IF(DataSorted!$P280="REAC",DataSorted!R280,IF(AND($R268=1,N268="yes"),O268-1.01794,IF(AND($R268=1,N268="No"),O268-1.18497,"")))))</f>
        <v/>
      </c>
      <c r="P267" s="51" t="str">
        <f>IF(DataSorted!$F280="REAC",DataSorted!I280,(IF(DataSorted!$P280="REAC",DataSorted!S280,IF($R268=1,P268,""))))</f>
        <v/>
      </c>
      <c r="Q267" s="47" t="str">
        <f t="shared" si="59"/>
        <v/>
      </c>
      <c r="R267" t="str">
        <f t="shared" si="60"/>
        <v/>
      </c>
      <c r="S267" s="1" t="str">
        <f t="shared" si="54"/>
        <v/>
      </c>
      <c r="T267" s="1" t="str">
        <f t="shared" si="55"/>
        <v/>
      </c>
      <c r="U267" s="1" t="str">
        <f t="shared" si="52"/>
        <v/>
      </c>
      <c r="V267" s="1" t="str">
        <f t="shared" si="56"/>
        <v/>
      </c>
      <c r="W267" s="1" t="str">
        <f t="shared" si="57"/>
        <v/>
      </c>
      <c r="X267" s="1" t="str">
        <f t="shared" si="58"/>
        <v/>
      </c>
      <c r="Y267" s="1"/>
    </row>
    <row r="268" spans="1:25" x14ac:dyDescent="0.35">
      <c r="A268" s="10" t="str">
        <f>IF(DataSorted!A281="","",DataSorted!A281)</f>
        <v/>
      </c>
      <c r="B268" s="10" t="str">
        <f>IF(DataSorted!B281="","",DataSorted!B281)</f>
        <v/>
      </c>
      <c r="C268" s="10" t="str">
        <f>IF(DataSorted!C281="","",DataSorted!C281)</f>
        <v/>
      </c>
      <c r="D268" s="10" t="str">
        <f>IF(DataSorted!D281="","",DataSorted!D281)</f>
        <v/>
      </c>
      <c r="E268" s="10" t="str">
        <f t="shared" si="53"/>
        <v/>
      </c>
      <c r="F268" s="15" t="str">
        <f t="shared" si="49"/>
        <v/>
      </c>
      <c r="G268" s="41" t="str">
        <f t="shared" si="50"/>
        <v/>
      </c>
      <c r="H268" s="10" t="str">
        <f>IF(DataSorted!$Q281="","",DataSorted!Q281)</f>
        <v/>
      </c>
      <c r="I268" s="10" t="str">
        <f>IF(DataSorted!$Q281="","",DataSorted!R281)</f>
        <v/>
      </c>
      <c r="J268" s="10" t="str">
        <f>IF(DataSorted!$Q281="","",DataSorted!S281)</f>
        <v/>
      </c>
      <c r="K268" s="10" t="str">
        <f>IF(DataSorted!$Q281="","",DataSorted!T281)</f>
        <v/>
      </c>
      <c r="L268" s="10" t="str">
        <f t="shared" si="51"/>
        <v/>
      </c>
      <c r="M268" s="52" t="str">
        <f>IF(DataSorted!$F281="REAC",DataSorted!F281,(IF(DataSorted!$P281="REAC",DataSorted!P281,IF($R269=1,"Creact",""))))</f>
        <v/>
      </c>
      <c r="N268" s="52" t="str">
        <f>IF(DataSorted!$F281="REAC",DataSorted!G281,(IF(DataSorted!$P281="REAC",DataSorted!Q281,IF($R269=1,N269,""))))</f>
        <v/>
      </c>
      <c r="O268" s="52" t="str">
        <f>IF(DataSorted!$F281="REAC",DataSorted!H281,(IF(DataSorted!$P281="REAC",DataSorted!R281,IF(AND($R269=1,N269="yes"),O269-1.01794,IF(AND($R269=1,N269="No"),O269-1.18497,"")))))</f>
        <v/>
      </c>
      <c r="P268" s="52" t="str">
        <f>IF(DataSorted!$F281="REAC",DataSorted!I281,(IF(DataSorted!$P281="REAC",DataSorted!S281,IF($R269=1,P269,""))))</f>
        <v/>
      </c>
      <c r="Q268" s="47" t="str">
        <f t="shared" si="59"/>
        <v/>
      </c>
      <c r="R268" t="str">
        <f t="shared" si="60"/>
        <v/>
      </c>
      <c r="S268" s="18" t="str">
        <f t="shared" si="54"/>
        <v/>
      </c>
      <c r="T268" s="18" t="str">
        <f t="shared" si="55"/>
        <v/>
      </c>
      <c r="U268" s="18" t="str">
        <f t="shared" si="52"/>
        <v/>
      </c>
      <c r="V268" s="18" t="str">
        <f t="shared" si="56"/>
        <v/>
      </c>
      <c r="W268" s="18" t="str">
        <f t="shared" si="57"/>
        <v/>
      </c>
      <c r="X268" s="18" t="str">
        <f t="shared" si="58"/>
        <v/>
      </c>
      <c r="Y268" s="18"/>
    </row>
    <row r="269" spans="1:25" x14ac:dyDescent="0.35">
      <c r="A269" t="str">
        <f>IF(DataSorted!A282="","",DataSorted!A282)</f>
        <v/>
      </c>
      <c r="B269" t="str">
        <f>IF(DataSorted!B282="","",DataSorted!B282)</f>
        <v/>
      </c>
      <c r="C269" t="str">
        <f>IF(DataSorted!C282="","",DataSorted!C282)</f>
        <v/>
      </c>
      <c r="D269" t="str">
        <f>IF(DataSorted!D282="","",DataSorted!D282)</f>
        <v/>
      </c>
      <c r="E269" t="str">
        <f t="shared" si="53"/>
        <v/>
      </c>
      <c r="F269" s="16" t="str">
        <f t="shared" si="49"/>
        <v/>
      </c>
      <c r="G269" s="41" t="str">
        <f t="shared" si="50"/>
        <v/>
      </c>
      <c r="H269" t="str">
        <f>IF(DataSorted!$Q282="","",DataSorted!Q282)</f>
        <v/>
      </c>
      <c r="I269" t="str">
        <f>IF(DataSorted!$Q282="","",DataSorted!R282)</f>
        <v/>
      </c>
      <c r="J269" t="str">
        <f>IF(DataSorted!$Q282="","",DataSorted!S282)</f>
        <v/>
      </c>
      <c r="K269" t="str">
        <f>IF(DataSorted!$Q282="","",DataSorted!T282)</f>
        <v/>
      </c>
      <c r="L269" s="2" t="str">
        <f t="shared" si="51"/>
        <v/>
      </c>
      <c r="M269" s="51" t="str">
        <f>IF(DataSorted!$F282="REAC",DataSorted!F282,(IF(DataSorted!$P282="REAC",DataSorted!P282,IF($R270=1,"Creact",""))))</f>
        <v/>
      </c>
      <c r="N269" s="51" t="str">
        <f>IF(DataSorted!$F282="REAC",DataSorted!G282,(IF(DataSorted!$P282="REAC",DataSorted!Q282,IF($R270=1,N270,""))))</f>
        <v/>
      </c>
      <c r="O269" s="51" t="str">
        <f>IF(DataSorted!$F282="REAC",DataSorted!H282,(IF(DataSorted!$P282="REAC",DataSorted!R282,IF(AND($R270=1,N270="yes"),O270-1.01794,IF(AND($R270=1,N270="No"),O270-1.18497,"")))))</f>
        <v/>
      </c>
      <c r="P269" s="51" t="str">
        <f>IF(DataSorted!$F282="REAC",DataSorted!I282,(IF(DataSorted!$P282="REAC",DataSorted!S282,IF($R270=1,P270,""))))</f>
        <v/>
      </c>
      <c r="Q269" s="47" t="str">
        <f t="shared" si="59"/>
        <v/>
      </c>
      <c r="R269" t="str">
        <f t="shared" si="60"/>
        <v/>
      </c>
      <c r="S269" s="1" t="str">
        <f t="shared" si="54"/>
        <v/>
      </c>
      <c r="T269" s="1" t="str">
        <f t="shared" si="55"/>
        <v/>
      </c>
      <c r="U269" s="1" t="str">
        <f t="shared" si="52"/>
        <v/>
      </c>
      <c r="V269" s="1" t="str">
        <f t="shared" si="56"/>
        <v/>
      </c>
      <c r="W269" s="1" t="str">
        <f t="shared" si="57"/>
        <v/>
      </c>
      <c r="X269" s="1" t="str">
        <f t="shared" si="58"/>
        <v/>
      </c>
      <c r="Y269" s="1"/>
    </row>
    <row r="270" spans="1:25" x14ac:dyDescent="0.35">
      <c r="A270" s="10" t="str">
        <f>IF(DataSorted!A283="","",DataSorted!A283)</f>
        <v/>
      </c>
      <c r="B270" s="10" t="str">
        <f>IF(DataSorted!B283="","",DataSorted!B283)</f>
        <v/>
      </c>
      <c r="C270" s="10" t="str">
        <f>IF(DataSorted!C283="","",DataSorted!C283)</f>
        <v/>
      </c>
      <c r="D270" s="10" t="str">
        <f>IF(DataSorted!D283="","",DataSorted!D283)</f>
        <v/>
      </c>
      <c r="E270" s="10" t="str">
        <f t="shared" si="53"/>
        <v/>
      </c>
      <c r="F270" s="15" t="str">
        <f t="shared" si="49"/>
        <v/>
      </c>
      <c r="G270" s="41" t="str">
        <f t="shared" si="50"/>
        <v/>
      </c>
      <c r="H270" s="10" t="str">
        <f>IF(DataSorted!$Q283="","",DataSorted!Q283)</f>
        <v/>
      </c>
      <c r="I270" s="10" t="str">
        <f>IF(DataSorted!$Q283="","",DataSorted!R283)</f>
        <v/>
      </c>
      <c r="J270" s="10" t="str">
        <f>IF(DataSorted!$Q283="","",DataSorted!S283)</f>
        <v/>
      </c>
      <c r="K270" s="10" t="str">
        <f>IF(DataSorted!$Q283="","",DataSorted!T283)</f>
        <v/>
      </c>
      <c r="L270" s="10" t="str">
        <f t="shared" si="51"/>
        <v/>
      </c>
      <c r="M270" s="52" t="str">
        <f>IF(DataSorted!$F283="REAC",DataSorted!F283,(IF(DataSorted!$P283="REAC",DataSorted!P283,IF($R271=1,"Creact",""))))</f>
        <v/>
      </c>
      <c r="N270" s="52" t="str">
        <f>IF(DataSorted!$F283="REAC",DataSorted!G283,(IF(DataSorted!$P283="REAC",DataSorted!Q283,IF($R271=1,N271,""))))</f>
        <v/>
      </c>
      <c r="O270" s="52" t="str">
        <f>IF(DataSorted!$F283="REAC",DataSorted!H283,(IF(DataSorted!$P283="REAC",DataSorted!R283,IF(AND($R271=1,N271="yes"),O271-1.01794,IF(AND($R271=1,N271="No"),O271-1.18497,"")))))</f>
        <v/>
      </c>
      <c r="P270" s="52" t="str">
        <f>IF(DataSorted!$F283="REAC",DataSorted!I283,(IF(DataSorted!$P283="REAC",DataSorted!S283,IF($R271=1,P271,""))))</f>
        <v/>
      </c>
      <c r="Q270" s="47" t="str">
        <f t="shared" si="59"/>
        <v/>
      </c>
      <c r="R270" t="str">
        <f t="shared" si="60"/>
        <v/>
      </c>
      <c r="S270" s="18" t="str">
        <f t="shared" si="54"/>
        <v/>
      </c>
      <c r="T270" s="18" t="str">
        <f t="shared" si="55"/>
        <v/>
      </c>
      <c r="U270" s="18" t="str">
        <f t="shared" si="52"/>
        <v/>
      </c>
      <c r="V270" s="18" t="str">
        <f t="shared" si="56"/>
        <v/>
      </c>
      <c r="W270" s="18" t="str">
        <f t="shared" si="57"/>
        <v/>
      </c>
      <c r="X270" s="18" t="str">
        <f t="shared" si="58"/>
        <v/>
      </c>
      <c r="Y270" s="18"/>
    </row>
    <row r="271" spans="1:25" x14ac:dyDescent="0.35">
      <c r="A271" t="str">
        <f>IF(DataSorted!A284="","",DataSorted!A284)</f>
        <v/>
      </c>
      <c r="B271" t="str">
        <f>IF(DataSorted!B284="","",DataSorted!B284)</f>
        <v/>
      </c>
      <c r="C271" t="str">
        <f>IF(DataSorted!C284="","",DataSorted!C284)</f>
        <v/>
      </c>
      <c r="D271" t="str">
        <f>IF(DataSorted!D284="","",DataSorted!D284)</f>
        <v/>
      </c>
      <c r="E271" t="str">
        <f t="shared" si="53"/>
        <v/>
      </c>
      <c r="F271" s="16" t="str">
        <f t="shared" si="49"/>
        <v/>
      </c>
      <c r="G271" s="41" t="str">
        <f t="shared" si="50"/>
        <v/>
      </c>
      <c r="H271" t="str">
        <f>IF(DataSorted!$Q284="","",DataSorted!Q284)</f>
        <v/>
      </c>
      <c r="I271" t="str">
        <f>IF(DataSorted!$Q284="","",DataSorted!R284)</f>
        <v/>
      </c>
      <c r="J271" t="str">
        <f>IF(DataSorted!$Q284="","",DataSorted!S284)</f>
        <v/>
      </c>
      <c r="K271" t="str">
        <f>IF(DataSorted!$Q284="","",DataSorted!T284)</f>
        <v/>
      </c>
      <c r="L271" s="2" t="str">
        <f t="shared" si="51"/>
        <v/>
      </c>
      <c r="M271" s="51" t="str">
        <f>IF(DataSorted!$F284="REAC",DataSorted!F284,(IF(DataSorted!$P284="REAC",DataSorted!P284,IF($R272=1,"Creact",""))))</f>
        <v/>
      </c>
      <c r="N271" s="51" t="str">
        <f>IF(DataSorted!$F284="REAC",DataSorted!G284,(IF(DataSorted!$P284="REAC",DataSorted!Q284,IF($R272=1,N272,""))))</f>
        <v/>
      </c>
      <c r="O271" s="51" t="str">
        <f>IF(DataSorted!$F284="REAC",DataSorted!H284,(IF(DataSorted!$P284="REAC",DataSorted!R284,IF(AND($R272=1,N272="yes"),O272-1.01794,IF(AND($R272=1,N272="No"),O272-1.18497,"")))))</f>
        <v/>
      </c>
      <c r="P271" s="51" t="str">
        <f>IF(DataSorted!$F284="REAC",DataSorted!I284,(IF(DataSorted!$P284="REAC",DataSorted!S284,IF($R272=1,P272,""))))</f>
        <v/>
      </c>
      <c r="Q271" s="47" t="str">
        <f t="shared" si="59"/>
        <v/>
      </c>
      <c r="R271" t="str">
        <f t="shared" si="60"/>
        <v/>
      </c>
      <c r="S271" s="1" t="str">
        <f t="shared" si="54"/>
        <v/>
      </c>
      <c r="T271" s="1" t="str">
        <f t="shared" si="55"/>
        <v/>
      </c>
      <c r="U271" s="1" t="str">
        <f t="shared" si="52"/>
        <v/>
      </c>
      <c r="V271" s="1" t="str">
        <f t="shared" si="56"/>
        <v/>
      </c>
      <c r="W271" s="1" t="str">
        <f t="shared" si="57"/>
        <v/>
      </c>
      <c r="X271" s="1" t="str">
        <f t="shared" si="58"/>
        <v/>
      </c>
      <c r="Y271" s="1"/>
    </row>
    <row r="272" spans="1:25" x14ac:dyDescent="0.35">
      <c r="A272" s="10" t="str">
        <f>IF(DataSorted!A285="","",DataSorted!A285)</f>
        <v/>
      </c>
      <c r="B272" s="10" t="str">
        <f>IF(DataSorted!B285="","",DataSorted!B285)</f>
        <v/>
      </c>
      <c r="C272" s="10" t="str">
        <f>IF(DataSorted!C285="","",DataSorted!C285)</f>
        <v/>
      </c>
      <c r="D272" s="10" t="str">
        <f>IF(DataSorted!D285="","",DataSorted!D285)</f>
        <v/>
      </c>
      <c r="E272" s="10" t="str">
        <f t="shared" si="53"/>
        <v/>
      </c>
      <c r="F272" s="15" t="str">
        <f t="shared" si="49"/>
        <v/>
      </c>
      <c r="G272" s="41" t="str">
        <f t="shared" si="50"/>
        <v/>
      </c>
      <c r="H272" s="10" t="str">
        <f>IF(DataSorted!$Q285="","",DataSorted!Q285)</f>
        <v/>
      </c>
      <c r="I272" s="10" t="str">
        <f>IF(DataSorted!$Q285="","",DataSorted!R285)</f>
        <v/>
      </c>
      <c r="J272" s="10" t="str">
        <f>IF(DataSorted!$Q285="","",DataSorted!S285)</f>
        <v/>
      </c>
      <c r="K272" s="10" t="str">
        <f>IF(DataSorted!$Q285="","",DataSorted!T285)</f>
        <v/>
      </c>
      <c r="L272" s="10" t="str">
        <f t="shared" si="51"/>
        <v/>
      </c>
      <c r="M272" s="52" t="str">
        <f>IF(DataSorted!$F285="REAC",DataSorted!F285,(IF(DataSorted!$P285="REAC",DataSorted!P285,IF($R273=1,"Creact",""))))</f>
        <v/>
      </c>
      <c r="N272" s="52" t="str">
        <f>IF(DataSorted!$F285="REAC",DataSorted!G285,(IF(DataSorted!$P285="REAC",DataSorted!Q285,IF($R273=1,N273,""))))</f>
        <v/>
      </c>
      <c r="O272" s="52" t="str">
        <f>IF(DataSorted!$F285="REAC",DataSorted!H285,(IF(DataSorted!$P285="REAC",DataSorted!R285,IF(AND($R273=1,N273="yes"),O273-1.01794,IF(AND($R273=1,N273="No"),O273-1.18497,"")))))</f>
        <v/>
      </c>
      <c r="P272" s="52" t="str">
        <f>IF(DataSorted!$F285="REAC",DataSorted!I285,(IF(DataSorted!$P285="REAC",DataSorted!S285,IF($R273=1,P273,""))))</f>
        <v/>
      </c>
      <c r="Q272" s="47" t="str">
        <f t="shared" si="59"/>
        <v/>
      </c>
      <c r="R272" t="str">
        <f t="shared" si="60"/>
        <v/>
      </c>
      <c r="S272" s="18" t="str">
        <f t="shared" si="54"/>
        <v/>
      </c>
      <c r="T272" s="18" t="str">
        <f t="shared" si="55"/>
        <v/>
      </c>
      <c r="U272" s="18" t="str">
        <f t="shared" si="52"/>
        <v/>
      </c>
      <c r="V272" s="18" t="str">
        <f t="shared" si="56"/>
        <v/>
      </c>
      <c r="W272" s="18" t="str">
        <f t="shared" si="57"/>
        <v/>
      </c>
      <c r="X272" s="18" t="str">
        <f t="shared" si="58"/>
        <v/>
      </c>
      <c r="Y272" s="18"/>
    </row>
    <row r="273" spans="1:25" x14ac:dyDescent="0.35">
      <c r="A273" t="str">
        <f>IF(DataSorted!A286="","",DataSorted!A286)</f>
        <v/>
      </c>
      <c r="B273" t="str">
        <f>IF(DataSorted!B286="","",DataSorted!B286)</f>
        <v/>
      </c>
      <c r="C273" t="str">
        <f>IF(DataSorted!C286="","",DataSorted!C286)</f>
        <v/>
      </c>
      <c r="D273" t="str">
        <f>IF(DataSorted!D286="","",DataSorted!D286)</f>
        <v/>
      </c>
      <c r="E273" t="str">
        <f t="shared" si="53"/>
        <v/>
      </c>
      <c r="F273" s="16" t="str">
        <f t="shared" si="49"/>
        <v/>
      </c>
      <c r="G273" s="41" t="str">
        <f t="shared" si="50"/>
        <v/>
      </c>
      <c r="H273" t="str">
        <f>IF(DataSorted!$Q286="","",DataSorted!Q286)</f>
        <v/>
      </c>
      <c r="I273" t="str">
        <f>IF(DataSorted!$Q286="","",DataSorted!R286)</f>
        <v/>
      </c>
      <c r="J273" t="str">
        <f>IF(DataSorted!$Q286="","",DataSorted!S286)</f>
        <v/>
      </c>
      <c r="K273" t="str">
        <f>IF(DataSorted!$Q286="","",DataSorted!T286)</f>
        <v/>
      </c>
      <c r="L273" s="2" t="str">
        <f t="shared" si="51"/>
        <v/>
      </c>
      <c r="M273" s="51" t="str">
        <f>IF(DataSorted!$F286="REAC",DataSorted!F286,(IF(DataSorted!$P286="REAC",DataSorted!P286,IF($R274=1,"Creact",""))))</f>
        <v/>
      </c>
      <c r="N273" s="51" t="str">
        <f>IF(DataSorted!$F286="REAC",DataSorted!G286,(IF(DataSorted!$P286="REAC",DataSorted!Q286,IF($R274=1,N274,""))))</f>
        <v/>
      </c>
      <c r="O273" s="51" t="str">
        <f>IF(DataSorted!$F286="REAC",DataSorted!H286,(IF(DataSorted!$P286="REAC",DataSorted!R286,IF(AND($R274=1,N274="yes"),O274-1.01794,IF(AND($R274=1,N274="No"),O274-1.18497,"")))))</f>
        <v/>
      </c>
      <c r="P273" s="51" t="str">
        <f>IF(DataSorted!$F286="REAC",DataSorted!I286,(IF(DataSorted!$P286="REAC",DataSorted!S286,IF($R274=1,P274,""))))</f>
        <v/>
      </c>
      <c r="Q273" s="47" t="str">
        <f t="shared" si="59"/>
        <v/>
      </c>
      <c r="R273" t="str">
        <f t="shared" si="60"/>
        <v/>
      </c>
      <c r="S273" s="1" t="str">
        <f t="shared" si="54"/>
        <v/>
      </c>
      <c r="T273" s="1" t="str">
        <f t="shared" si="55"/>
        <v/>
      </c>
      <c r="U273" s="1" t="str">
        <f t="shared" si="52"/>
        <v/>
      </c>
      <c r="V273" s="1" t="str">
        <f t="shared" si="56"/>
        <v/>
      </c>
      <c r="W273" s="1" t="str">
        <f t="shared" si="57"/>
        <v/>
      </c>
      <c r="X273" s="1" t="str">
        <f t="shared" si="58"/>
        <v/>
      </c>
      <c r="Y273" s="1"/>
    </row>
    <row r="274" spans="1:25" x14ac:dyDescent="0.35">
      <c r="A274" s="10" t="str">
        <f>IF(DataSorted!A287="","",DataSorted!A287)</f>
        <v/>
      </c>
      <c r="B274" s="10" t="str">
        <f>IF(DataSorted!B287="","",DataSorted!B287)</f>
        <v/>
      </c>
      <c r="C274" s="10" t="str">
        <f>IF(DataSorted!C287="","",DataSorted!C287)</f>
        <v/>
      </c>
      <c r="D274" s="10" t="str">
        <f>IF(DataSorted!D287="","",DataSorted!D287)</f>
        <v/>
      </c>
      <c r="E274" s="10" t="str">
        <f t="shared" si="53"/>
        <v/>
      </c>
      <c r="F274" s="15" t="str">
        <f t="shared" si="49"/>
        <v/>
      </c>
      <c r="G274" s="41" t="str">
        <f t="shared" si="50"/>
        <v/>
      </c>
      <c r="H274" s="10" t="str">
        <f>IF(DataSorted!$Q287="","",DataSorted!Q287)</f>
        <v/>
      </c>
      <c r="I274" s="10" t="str">
        <f>IF(DataSorted!$Q287="","",DataSorted!R287)</f>
        <v/>
      </c>
      <c r="J274" s="10" t="str">
        <f>IF(DataSorted!$Q287="","",DataSorted!S287)</f>
        <v/>
      </c>
      <c r="K274" s="10" t="str">
        <f>IF(DataSorted!$Q287="","",DataSorted!T287)</f>
        <v/>
      </c>
      <c r="L274" s="10" t="str">
        <f t="shared" si="51"/>
        <v/>
      </c>
      <c r="M274" s="52" t="str">
        <f>IF(DataSorted!$F287="REAC",DataSorted!F287,(IF(DataSorted!$P287="REAC",DataSorted!P287,IF($R275=1,"Creact",""))))</f>
        <v/>
      </c>
      <c r="N274" s="52" t="str">
        <f>IF(DataSorted!$F287="REAC",DataSorted!G287,(IF(DataSorted!$P287="REAC",DataSorted!Q287,IF($R275=1,N275,""))))</f>
        <v/>
      </c>
      <c r="O274" s="52" t="str">
        <f>IF(DataSorted!$F287="REAC",DataSorted!H287,(IF(DataSorted!$P287="REAC",DataSorted!R287,IF(AND($R275=1,N275="yes"),O275-1.01794,IF(AND($R275=1,N275="No"),O275-1.18497,"")))))</f>
        <v/>
      </c>
      <c r="P274" s="52" t="str">
        <f>IF(DataSorted!$F287="REAC",DataSorted!I287,(IF(DataSorted!$P287="REAC",DataSorted!S287,IF($R275=1,P275,""))))</f>
        <v/>
      </c>
      <c r="Q274" s="47" t="str">
        <f t="shared" si="59"/>
        <v/>
      </c>
      <c r="R274" t="str">
        <f t="shared" si="60"/>
        <v/>
      </c>
      <c r="S274" s="18" t="str">
        <f t="shared" si="54"/>
        <v/>
      </c>
      <c r="T274" s="18" t="str">
        <f t="shared" si="55"/>
        <v/>
      </c>
      <c r="U274" s="18" t="str">
        <f t="shared" si="52"/>
        <v/>
      </c>
      <c r="V274" s="18" t="str">
        <f t="shared" si="56"/>
        <v/>
      </c>
      <c r="W274" s="18" t="str">
        <f t="shared" si="57"/>
        <v/>
      </c>
      <c r="X274" s="18" t="str">
        <f t="shared" si="58"/>
        <v/>
      </c>
      <c r="Y274" s="18"/>
    </row>
    <row r="275" spans="1:25" x14ac:dyDescent="0.35">
      <c r="A275" t="str">
        <f>IF(DataSorted!A288="","",DataSorted!A288)</f>
        <v/>
      </c>
      <c r="B275" t="str">
        <f>IF(DataSorted!B288="","",DataSorted!B288)</f>
        <v/>
      </c>
      <c r="C275" t="str">
        <f>IF(DataSorted!C288="","",DataSorted!C288)</f>
        <v/>
      </c>
      <c r="D275" t="str">
        <f>IF(DataSorted!D288="","",DataSorted!D288)</f>
        <v/>
      </c>
      <c r="E275" t="str">
        <f t="shared" si="53"/>
        <v/>
      </c>
      <c r="F275" s="16" t="str">
        <f t="shared" si="49"/>
        <v/>
      </c>
      <c r="G275" s="41" t="str">
        <f t="shared" si="50"/>
        <v/>
      </c>
      <c r="H275" t="str">
        <f>IF(DataSorted!$Q288="","",DataSorted!Q288)</f>
        <v/>
      </c>
      <c r="I275" t="str">
        <f>IF(DataSorted!$Q288="","",DataSorted!R288)</f>
        <v/>
      </c>
      <c r="J275" t="str">
        <f>IF(DataSorted!$Q288="","",DataSorted!S288)</f>
        <v/>
      </c>
      <c r="K275" t="str">
        <f>IF(DataSorted!$Q288="","",DataSorted!T288)</f>
        <v/>
      </c>
      <c r="L275" s="2" t="str">
        <f t="shared" si="51"/>
        <v/>
      </c>
      <c r="M275" s="51" t="str">
        <f>IF(DataSorted!$F288="REAC",DataSorted!F288,(IF(DataSorted!$P288="REAC",DataSorted!P288,IF($R276=1,"Creact",""))))</f>
        <v/>
      </c>
      <c r="N275" s="51" t="str">
        <f>IF(DataSorted!$F288="REAC",DataSorted!G288,(IF(DataSorted!$P288="REAC",DataSorted!Q288,IF($R276=1,N276,""))))</f>
        <v/>
      </c>
      <c r="O275" s="51" t="str">
        <f>IF(DataSorted!$F288="REAC",DataSorted!H288,(IF(DataSorted!$P288="REAC",DataSorted!R288,IF(AND($R276=1,N276="yes"),O276-1.01794,IF(AND($R276=1,N276="No"),O276-1.18497,"")))))</f>
        <v/>
      </c>
      <c r="P275" s="51" t="str">
        <f>IF(DataSorted!$F288="REAC",DataSorted!I288,(IF(DataSorted!$P288="REAC",DataSorted!S288,IF($R276=1,P276,""))))</f>
        <v/>
      </c>
      <c r="Q275" s="47" t="str">
        <f t="shared" si="59"/>
        <v/>
      </c>
      <c r="R275" t="str">
        <f t="shared" si="60"/>
        <v/>
      </c>
      <c r="S275" s="1" t="str">
        <f t="shared" si="54"/>
        <v/>
      </c>
      <c r="T275" s="1" t="str">
        <f t="shared" si="55"/>
        <v/>
      </c>
      <c r="U275" s="1" t="str">
        <f t="shared" si="52"/>
        <v/>
      </c>
      <c r="V275" s="1" t="str">
        <f t="shared" si="56"/>
        <v/>
      </c>
      <c r="W275" s="1" t="str">
        <f t="shared" si="57"/>
        <v/>
      </c>
      <c r="X275" s="1" t="str">
        <f t="shared" si="58"/>
        <v/>
      </c>
      <c r="Y275" s="1"/>
    </row>
    <row r="276" spans="1:25" x14ac:dyDescent="0.35">
      <c r="A276" s="10" t="str">
        <f>IF(DataSorted!A289="","",DataSorted!A289)</f>
        <v/>
      </c>
      <c r="B276" s="10" t="str">
        <f>IF(DataSorted!B289="","",DataSorted!B289)</f>
        <v/>
      </c>
      <c r="C276" s="10" t="str">
        <f>IF(DataSorted!C289="","",DataSorted!C289)</f>
        <v/>
      </c>
      <c r="D276" s="10" t="str">
        <f>IF(DataSorted!D289="","",DataSorted!D289)</f>
        <v/>
      </c>
      <c r="E276" s="10" t="str">
        <f t="shared" si="53"/>
        <v/>
      </c>
      <c r="F276" s="15" t="str">
        <f t="shared" si="49"/>
        <v/>
      </c>
      <c r="G276" s="41" t="str">
        <f t="shared" si="50"/>
        <v/>
      </c>
      <c r="H276" s="10" t="str">
        <f>IF(DataSorted!$Q289="","",DataSorted!Q289)</f>
        <v/>
      </c>
      <c r="I276" s="10" t="str">
        <f>IF(DataSorted!$Q289="","",DataSorted!R289)</f>
        <v/>
      </c>
      <c r="J276" s="10" t="str">
        <f>IF(DataSorted!$Q289="","",DataSorted!S289)</f>
        <v/>
      </c>
      <c r="K276" s="10" t="str">
        <f>IF(DataSorted!$Q289="","",DataSorted!T289)</f>
        <v/>
      </c>
      <c r="L276" s="10" t="str">
        <f t="shared" si="51"/>
        <v/>
      </c>
      <c r="M276" s="52" t="str">
        <f>IF(DataSorted!$F289="REAC",DataSorted!F289,(IF(DataSorted!$P289="REAC",DataSorted!P289,IF($R277=1,"Creact",""))))</f>
        <v/>
      </c>
      <c r="N276" s="52" t="str">
        <f>IF(DataSorted!$F289="REAC",DataSorted!G289,(IF(DataSorted!$P289="REAC",DataSorted!Q289,IF($R277=1,N277,""))))</f>
        <v/>
      </c>
      <c r="O276" s="52" t="str">
        <f>IF(DataSorted!$F289="REAC",DataSorted!H289,(IF(DataSorted!$P289="REAC",DataSorted!R289,IF(AND($R277=1,N277="yes"),O277-1.01794,IF(AND($R277=1,N277="No"),O277-1.18497,"")))))</f>
        <v/>
      </c>
      <c r="P276" s="52" t="str">
        <f>IF(DataSorted!$F289="REAC",DataSorted!I289,(IF(DataSorted!$P289="REAC",DataSorted!S289,IF($R277=1,P277,""))))</f>
        <v/>
      </c>
      <c r="Q276" s="47" t="str">
        <f t="shared" si="59"/>
        <v/>
      </c>
      <c r="R276" t="str">
        <f t="shared" si="60"/>
        <v/>
      </c>
      <c r="S276" s="18" t="str">
        <f t="shared" si="54"/>
        <v/>
      </c>
      <c r="T276" s="18" t="str">
        <f t="shared" si="55"/>
        <v/>
      </c>
      <c r="U276" s="18" t="str">
        <f t="shared" si="52"/>
        <v/>
      </c>
      <c r="V276" s="18" t="str">
        <f t="shared" si="56"/>
        <v/>
      </c>
      <c r="W276" s="18" t="str">
        <f t="shared" si="57"/>
        <v/>
      </c>
      <c r="X276" s="18" t="str">
        <f t="shared" si="58"/>
        <v/>
      </c>
      <c r="Y276" s="18"/>
    </row>
    <row r="277" spans="1:25" x14ac:dyDescent="0.35">
      <c r="A277" t="str">
        <f>IF(DataSorted!A290="","",DataSorted!A290)</f>
        <v/>
      </c>
      <c r="B277" t="str">
        <f>IF(DataSorted!B290="","",DataSorted!B290)</f>
        <v/>
      </c>
      <c r="C277" t="str">
        <f>IF(DataSorted!C290="","",DataSorted!C290)</f>
        <v/>
      </c>
      <c r="D277" t="str">
        <f>IF(DataSorted!D290="","",DataSorted!D290)</f>
        <v/>
      </c>
      <c r="E277" t="str">
        <f t="shared" si="53"/>
        <v/>
      </c>
      <c r="F277" s="16" t="str">
        <f t="shared" si="49"/>
        <v/>
      </c>
      <c r="G277" s="41" t="str">
        <f t="shared" si="50"/>
        <v/>
      </c>
      <c r="H277" t="str">
        <f>IF(DataSorted!$Q290="","",DataSorted!Q290)</f>
        <v/>
      </c>
      <c r="I277" t="str">
        <f>IF(DataSorted!$Q290="","",DataSorted!R290)</f>
        <v/>
      </c>
      <c r="J277" t="str">
        <f>IF(DataSorted!$Q290="","",DataSorted!S290)</f>
        <v/>
      </c>
      <c r="K277" t="str">
        <f>IF(DataSorted!$Q290="","",DataSorted!T290)</f>
        <v/>
      </c>
      <c r="L277" s="2" t="str">
        <f t="shared" si="51"/>
        <v/>
      </c>
      <c r="M277" s="51" t="str">
        <f>IF(DataSorted!$F290="REAC",DataSorted!F290,(IF(DataSorted!$P290="REAC",DataSorted!P290,IF($R278=1,"Creact",""))))</f>
        <v/>
      </c>
      <c r="N277" s="51" t="str">
        <f>IF(DataSorted!$F290="REAC",DataSorted!G290,(IF(DataSorted!$P290="REAC",DataSorted!Q290,IF($R278=1,N278,""))))</f>
        <v/>
      </c>
      <c r="O277" s="51" t="str">
        <f>IF(DataSorted!$F290="REAC",DataSorted!H290,(IF(DataSorted!$P290="REAC",DataSorted!R290,IF(AND($R278=1,N278="yes"),O278-1.01794,IF(AND($R278=1,N278="No"),O278-1.18497,"")))))</f>
        <v/>
      </c>
      <c r="P277" s="51" t="str">
        <f>IF(DataSorted!$F290="REAC",DataSorted!I290,(IF(DataSorted!$P290="REAC",DataSorted!S290,IF($R278=1,P278,""))))</f>
        <v/>
      </c>
      <c r="Q277" s="47" t="str">
        <f t="shared" si="59"/>
        <v/>
      </c>
      <c r="R277" t="str">
        <f t="shared" si="60"/>
        <v/>
      </c>
      <c r="S277" s="1" t="str">
        <f t="shared" si="54"/>
        <v/>
      </c>
      <c r="T277" s="1" t="str">
        <f t="shared" si="55"/>
        <v/>
      </c>
      <c r="U277" s="1" t="str">
        <f t="shared" si="52"/>
        <v/>
      </c>
      <c r="V277" s="1" t="str">
        <f t="shared" si="56"/>
        <v/>
      </c>
      <c r="W277" s="1" t="str">
        <f t="shared" si="57"/>
        <v/>
      </c>
      <c r="X277" s="1" t="str">
        <f t="shared" si="58"/>
        <v/>
      </c>
      <c r="Y277" s="1"/>
    </row>
    <row r="278" spans="1:25" x14ac:dyDescent="0.35">
      <c r="A278" s="10" t="str">
        <f>IF(DataSorted!A291="","",DataSorted!A291)</f>
        <v/>
      </c>
      <c r="B278" s="10" t="str">
        <f>IF(DataSorted!B291="","",DataSorted!B291)</f>
        <v/>
      </c>
      <c r="C278" s="10" t="str">
        <f>IF(DataSorted!C291="","",DataSorted!C291)</f>
        <v/>
      </c>
      <c r="D278" s="10" t="str">
        <f>IF(DataSorted!D291="","",DataSorted!D291)</f>
        <v/>
      </c>
      <c r="E278" s="10" t="str">
        <f t="shared" si="53"/>
        <v/>
      </c>
      <c r="F278" s="15" t="str">
        <f t="shared" si="49"/>
        <v/>
      </c>
      <c r="G278" s="41" t="str">
        <f t="shared" si="50"/>
        <v/>
      </c>
      <c r="H278" s="10" t="str">
        <f>IF(DataSorted!$Q291="","",DataSorted!Q291)</f>
        <v/>
      </c>
      <c r="I278" s="10" t="str">
        <f>IF(DataSorted!$Q291="","",DataSorted!R291)</f>
        <v/>
      </c>
      <c r="J278" s="10" t="str">
        <f>IF(DataSorted!$Q291="","",DataSorted!S291)</f>
        <v/>
      </c>
      <c r="K278" s="10" t="str">
        <f>IF(DataSorted!$Q291="","",DataSorted!T291)</f>
        <v/>
      </c>
      <c r="L278" s="10" t="str">
        <f t="shared" si="51"/>
        <v/>
      </c>
      <c r="M278" s="52" t="str">
        <f>IF(DataSorted!$F291="REAC",DataSorted!F291,(IF(DataSorted!$P291="REAC",DataSorted!P291,IF($R279=1,"Creact",""))))</f>
        <v/>
      </c>
      <c r="N278" s="52" t="str">
        <f>IF(DataSorted!$F291="REAC",DataSorted!G291,(IF(DataSorted!$P291="REAC",DataSorted!Q291,IF($R279=1,N279,""))))</f>
        <v/>
      </c>
      <c r="O278" s="52" t="str">
        <f>IF(DataSorted!$F291="REAC",DataSorted!H291,(IF(DataSorted!$P291="REAC",DataSorted!R291,IF(AND($R279=1,N279="yes"),O279-1.01794,IF(AND($R279=1,N279="No"),O279-1.18497,"")))))</f>
        <v/>
      </c>
      <c r="P278" s="52" t="str">
        <f>IF(DataSorted!$F291="REAC",DataSorted!I291,(IF(DataSorted!$P291="REAC",DataSorted!S291,IF($R279=1,P279,""))))</f>
        <v/>
      </c>
      <c r="Q278" s="47" t="str">
        <f t="shared" si="59"/>
        <v/>
      </c>
      <c r="R278" t="str">
        <f t="shared" si="60"/>
        <v/>
      </c>
      <c r="S278" s="18" t="str">
        <f t="shared" si="54"/>
        <v/>
      </c>
      <c r="T278" s="18" t="str">
        <f t="shared" si="55"/>
        <v/>
      </c>
      <c r="U278" s="18" t="str">
        <f t="shared" si="52"/>
        <v/>
      </c>
      <c r="V278" s="18" t="str">
        <f t="shared" si="56"/>
        <v/>
      </c>
      <c r="W278" s="18" t="str">
        <f t="shared" si="57"/>
        <v/>
      </c>
      <c r="X278" s="18" t="str">
        <f t="shared" si="58"/>
        <v/>
      </c>
      <c r="Y278" s="18"/>
    </row>
    <row r="279" spans="1:25" x14ac:dyDescent="0.35">
      <c r="A279" t="str">
        <f>IF(DataSorted!A292="","",DataSorted!A292)</f>
        <v/>
      </c>
      <c r="B279" t="str">
        <f>IF(DataSorted!B292="","",DataSorted!B292)</f>
        <v/>
      </c>
      <c r="C279" t="str">
        <f>IF(DataSorted!C292="","",DataSorted!C292)</f>
        <v/>
      </c>
      <c r="D279" t="str">
        <f>IF(DataSorted!D292="","",DataSorted!D292)</f>
        <v/>
      </c>
      <c r="E279" t="str">
        <f t="shared" si="53"/>
        <v/>
      </c>
      <c r="F279" s="16" t="str">
        <f t="shared" si="49"/>
        <v/>
      </c>
      <c r="G279" s="41" t="str">
        <f t="shared" si="50"/>
        <v/>
      </c>
      <c r="H279" t="str">
        <f>IF(DataSorted!$Q292="","",DataSorted!Q292)</f>
        <v/>
      </c>
      <c r="I279" t="str">
        <f>IF(DataSorted!$Q292="","",DataSorted!R292)</f>
        <v/>
      </c>
      <c r="J279" t="str">
        <f>IF(DataSorted!$Q292="","",DataSorted!S292)</f>
        <v/>
      </c>
      <c r="K279" t="str">
        <f>IF(DataSorted!$Q292="","",DataSorted!T292)</f>
        <v/>
      </c>
      <c r="L279" s="2" t="str">
        <f t="shared" si="51"/>
        <v/>
      </c>
      <c r="M279" s="51" t="str">
        <f>IF(DataSorted!$F292="REAC",DataSorted!F292,(IF(DataSorted!$P292="REAC",DataSorted!P292,IF($R280=1,"Creact",""))))</f>
        <v/>
      </c>
      <c r="N279" s="51" t="str">
        <f>IF(DataSorted!$F292="REAC",DataSorted!G292,(IF(DataSorted!$P292="REAC",DataSorted!Q292,IF($R280=1,N280,""))))</f>
        <v/>
      </c>
      <c r="O279" s="51" t="str">
        <f>IF(DataSorted!$F292="REAC",DataSorted!H292,(IF(DataSorted!$P292="REAC",DataSorted!R292,IF(AND($R280=1,N280="yes"),O280-1.01794,IF(AND($R280=1,N280="No"),O280-1.18497,"")))))</f>
        <v/>
      </c>
      <c r="P279" s="51" t="str">
        <f>IF(DataSorted!$F292="REAC",DataSorted!I292,(IF(DataSorted!$P292="REAC",DataSorted!S292,IF($R280=1,P280,""))))</f>
        <v/>
      </c>
      <c r="Q279" s="47" t="str">
        <f t="shared" si="59"/>
        <v/>
      </c>
      <c r="R279" t="str">
        <f t="shared" si="60"/>
        <v/>
      </c>
      <c r="S279" s="1" t="str">
        <f t="shared" si="54"/>
        <v/>
      </c>
      <c r="T279" s="1" t="str">
        <f t="shared" si="55"/>
        <v/>
      </c>
      <c r="U279" s="1" t="str">
        <f t="shared" si="52"/>
        <v/>
      </c>
      <c r="V279" s="1" t="str">
        <f t="shared" si="56"/>
        <v/>
      </c>
      <c r="W279" s="1" t="str">
        <f t="shared" si="57"/>
        <v/>
      </c>
      <c r="X279" s="1" t="str">
        <f t="shared" si="58"/>
        <v/>
      </c>
      <c r="Y279" s="1"/>
    </row>
    <row r="280" spans="1:25" x14ac:dyDescent="0.35">
      <c r="A280" s="10" t="str">
        <f>IF(DataSorted!A293="","",DataSorted!A293)</f>
        <v/>
      </c>
      <c r="B280" s="10" t="str">
        <f>IF(DataSorted!B293="","",DataSorted!B293)</f>
        <v/>
      </c>
      <c r="C280" s="10" t="str">
        <f>IF(DataSorted!C293="","",DataSorted!C293)</f>
        <v/>
      </c>
      <c r="D280" s="10" t="str">
        <f>IF(DataSorted!D293="","",DataSorted!D293)</f>
        <v/>
      </c>
      <c r="E280" s="10" t="str">
        <f t="shared" si="53"/>
        <v/>
      </c>
      <c r="F280" s="15" t="str">
        <f t="shared" si="49"/>
        <v/>
      </c>
      <c r="G280" s="41" t="str">
        <f t="shared" si="50"/>
        <v/>
      </c>
      <c r="H280" s="10" t="str">
        <f>IF(DataSorted!$Q293="","",DataSorted!Q293)</f>
        <v/>
      </c>
      <c r="I280" s="10" t="str">
        <f>IF(DataSorted!$Q293="","",DataSorted!R293)</f>
        <v/>
      </c>
      <c r="J280" s="10" t="str">
        <f>IF(DataSorted!$Q293="","",DataSorted!S293)</f>
        <v/>
      </c>
      <c r="K280" s="10" t="str">
        <f>IF(DataSorted!$Q293="","",DataSorted!T293)</f>
        <v/>
      </c>
      <c r="L280" s="10" t="str">
        <f t="shared" si="51"/>
        <v/>
      </c>
      <c r="M280" s="52" t="str">
        <f>IF(DataSorted!$F293="REAC",DataSorted!F293,(IF(DataSorted!$P293="REAC",DataSorted!P293,IF($R281=1,"Creact",""))))</f>
        <v/>
      </c>
      <c r="N280" s="52" t="str">
        <f>IF(DataSorted!$F293="REAC",DataSorted!G293,(IF(DataSorted!$P293="REAC",DataSorted!Q293,IF($R281=1,N281,""))))</f>
        <v/>
      </c>
      <c r="O280" s="52" t="str">
        <f>IF(DataSorted!$F293="REAC",DataSorted!H293,(IF(DataSorted!$P293="REAC",DataSorted!R293,IF(AND($R281=1,N281="yes"),O281-1.01794,IF(AND($R281=1,N281="No"),O281-1.18497,"")))))</f>
        <v/>
      </c>
      <c r="P280" s="52" t="str">
        <f>IF(DataSorted!$F293="REAC",DataSorted!I293,(IF(DataSorted!$P293="REAC",DataSorted!S293,IF($R281=1,P281,""))))</f>
        <v/>
      </c>
      <c r="Q280" s="47" t="str">
        <f t="shared" si="59"/>
        <v/>
      </c>
      <c r="R280" t="str">
        <f t="shared" si="60"/>
        <v/>
      </c>
      <c r="S280" s="18" t="str">
        <f t="shared" si="54"/>
        <v/>
      </c>
      <c r="T280" s="18" t="str">
        <f t="shared" si="55"/>
        <v/>
      </c>
      <c r="U280" s="18" t="str">
        <f t="shared" si="52"/>
        <v/>
      </c>
      <c r="V280" s="18" t="str">
        <f t="shared" si="56"/>
        <v/>
      </c>
      <c r="W280" s="18" t="str">
        <f t="shared" si="57"/>
        <v/>
      </c>
      <c r="X280" s="18" t="str">
        <f t="shared" si="58"/>
        <v/>
      </c>
      <c r="Y280" s="18"/>
    </row>
    <row r="281" spans="1:25" x14ac:dyDescent="0.35">
      <c r="A281" t="str">
        <f>IF(DataSorted!A294="","",DataSorted!A294)</f>
        <v/>
      </c>
      <c r="B281" t="str">
        <f>IF(DataSorted!B294="","",DataSorted!B294)</f>
        <v/>
      </c>
      <c r="C281" t="str">
        <f>IF(DataSorted!C294="","",DataSorted!C294)</f>
        <v/>
      </c>
      <c r="D281" t="str">
        <f>IF(DataSorted!D294="","",DataSorted!D294)</f>
        <v/>
      </c>
      <c r="E281" t="str">
        <f t="shared" si="53"/>
        <v/>
      </c>
      <c r="F281" s="16" t="str">
        <f t="shared" si="49"/>
        <v/>
      </c>
      <c r="G281" s="41" t="str">
        <f t="shared" si="50"/>
        <v/>
      </c>
      <c r="H281" t="str">
        <f>IF(DataSorted!$Q294="","",DataSorted!Q294)</f>
        <v/>
      </c>
      <c r="I281" t="str">
        <f>IF(DataSorted!$Q294="","",DataSorted!R294)</f>
        <v/>
      </c>
      <c r="J281" t="str">
        <f>IF(DataSorted!$Q294="","",DataSorted!S294)</f>
        <v/>
      </c>
      <c r="K281" t="str">
        <f>IF(DataSorted!$Q294="","",DataSorted!T294)</f>
        <v/>
      </c>
      <c r="L281" s="2" t="str">
        <f t="shared" si="51"/>
        <v/>
      </c>
      <c r="M281" s="51" t="str">
        <f>IF(DataSorted!$F294="REAC",DataSorted!F294,(IF(DataSorted!$P294="REAC",DataSorted!P294,IF($R282=1,"Creact",""))))</f>
        <v/>
      </c>
      <c r="N281" s="51" t="str">
        <f>IF(DataSorted!$F294="REAC",DataSorted!G294,(IF(DataSorted!$P294="REAC",DataSorted!Q294,IF($R282=1,N282,""))))</f>
        <v/>
      </c>
      <c r="O281" s="51" t="str">
        <f>IF(DataSorted!$F294="REAC",DataSorted!H294,(IF(DataSorted!$P294="REAC",DataSorted!R294,IF(AND($R282=1,N282="yes"),O282-1.01794,IF(AND($R282=1,N282="No"),O282-1.18497,"")))))</f>
        <v/>
      </c>
      <c r="P281" s="51" t="str">
        <f>IF(DataSorted!$F294="REAC",DataSorted!I294,(IF(DataSorted!$P294="REAC",DataSorted!S294,IF($R282=1,P282,""))))</f>
        <v/>
      </c>
      <c r="Q281" s="47" t="str">
        <f t="shared" si="59"/>
        <v/>
      </c>
      <c r="R281" t="str">
        <f t="shared" si="60"/>
        <v/>
      </c>
      <c r="S281" s="1" t="str">
        <f t="shared" si="54"/>
        <v/>
      </c>
      <c r="T281" s="1" t="str">
        <f t="shared" si="55"/>
        <v/>
      </c>
      <c r="U281" s="1" t="str">
        <f t="shared" si="52"/>
        <v/>
      </c>
      <c r="V281" s="1" t="str">
        <f t="shared" si="56"/>
        <v/>
      </c>
      <c r="W281" s="1" t="str">
        <f t="shared" si="57"/>
        <v/>
      </c>
      <c r="X281" s="1" t="str">
        <f t="shared" si="58"/>
        <v/>
      </c>
      <c r="Y281" s="1"/>
    </row>
    <row r="282" spans="1:25" x14ac:dyDescent="0.35">
      <c r="A282" s="10" t="str">
        <f>IF(DataSorted!A295="","",DataSorted!A295)</f>
        <v/>
      </c>
      <c r="B282" s="10" t="str">
        <f>IF(DataSorted!B295="","",DataSorted!B295)</f>
        <v/>
      </c>
      <c r="C282" s="10" t="str">
        <f>IF(DataSorted!C295="","",DataSorted!C295)</f>
        <v/>
      </c>
      <c r="D282" s="10" t="str">
        <f>IF(DataSorted!D295="","",DataSorted!D295)</f>
        <v/>
      </c>
      <c r="E282" s="10" t="str">
        <f t="shared" si="53"/>
        <v/>
      </c>
      <c r="F282" s="15" t="str">
        <f t="shared" si="49"/>
        <v/>
      </c>
      <c r="G282" s="41" t="str">
        <f t="shared" si="50"/>
        <v/>
      </c>
      <c r="H282" s="10" t="str">
        <f>IF(DataSorted!$Q295="","",DataSorted!Q295)</f>
        <v/>
      </c>
      <c r="I282" s="10" t="str">
        <f>IF(DataSorted!$Q295="","",DataSorted!R295)</f>
        <v/>
      </c>
      <c r="J282" s="10" t="str">
        <f>IF(DataSorted!$Q295="","",DataSorted!S295)</f>
        <v/>
      </c>
      <c r="K282" s="10" t="str">
        <f>IF(DataSorted!$Q295="","",DataSorted!T295)</f>
        <v/>
      </c>
      <c r="L282" s="10" t="str">
        <f t="shared" si="51"/>
        <v/>
      </c>
      <c r="M282" s="52" t="str">
        <f>IF(DataSorted!$F295="REAC",DataSorted!F295,(IF(DataSorted!$P295="REAC",DataSorted!P295,IF($R283=1,"Creact",""))))</f>
        <v/>
      </c>
      <c r="N282" s="52" t="str">
        <f>IF(DataSorted!$F295="REAC",DataSorted!G295,(IF(DataSorted!$P295="REAC",DataSorted!Q295,IF($R283=1,N283,""))))</f>
        <v/>
      </c>
      <c r="O282" s="52" t="str">
        <f>IF(DataSorted!$F295="REAC",DataSorted!H295,(IF(DataSorted!$P295="REAC",DataSorted!R295,IF(AND($R283=1,N283="yes"),O283-1.01794,IF(AND($R283=1,N283="No"),O283-1.18497,"")))))</f>
        <v/>
      </c>
      <c r="P282" s="52" t="str">
        <f>IF(DataSorted!$F295="REAC",DataSorted!I295,(IF(DataSorted!$P295="REAC",DataSorted!S295,IF($R283=1,P283,""))))</f>
        <v/>
      </c>
      <c r="Q282" s="47" t="str">
        <f t="shared" si="59"/>
        <v/>
      </c>
      <c r="R282" t="str">
        <f t="shared" si="60"/>
        <v/>
      </c>
      <c r="S282" s="18" t="str">
        <f t="shared" si="54"/>
        <v/>
      </c>
      <c r="T282" s="18" t="str">
        <f t="shared" si="55"/>
        <v/>
      </c>
      <c r="U282" s="18" t="str">
        <f t="shared" si="52"/>
        <v/>
      </c>
      <c r="V282" s="18" t="str">
        <f t="shared" si="56"/>
        <v/>
      </c>
      <c r="W282" s="18" t="str">
        <f t="shared" si="57"/>
        <v/>
      </c>
      <c r="X282" s="18" t="str">
        <f t="shared" si="58"/>
        <v/>
      </c>
      <c r="Y282" s="18"/>
    </row>
    <row r="283" spans="1:25" x14ac:dyDescent="0.35">
      <c r="A283" t="str">
        <f>IF(DataSorted!A296="","",DataSorted!A296)</f>
        <v/>
      </c>
      <c r="B283" t="str">
        <f>IF(DataSorted!B296="","",DataSorted!B296)</f>
        <v/>
      </c>
      <c r="C283" t="str">
        <f>IF(DataSorted!C296="","",DataSorted!C296)</f>
        <v/>
      </c>
      <c r="D283" t="str">
        <f>IF(DataSorted!D296="","",DataSorted!D296)</f>
        <v/>
      </c>
      <c r="E283" t="str">
        <f t="shared" si="53"/>
        <v/>
      </c>
      <c r="F283" s="16" t="str">
        <f t="shared" si="49"/>
        <v/>
      </c>
      <c r="G283" s="41" t="str">
        <f t="shared" si="50"/>
        <v/>
      </c>
      <c r="H283" t="str">
        <f>IF(DataSorted!$Q296="","",DataSorted!Q296)</f>
        <v/>
      </c>
      <c r="I283" t="str">
        <f>IF(DataSorted!$Q296="","",DataSorted!R296)</f>
        <v/>
      </c>
      <c r="J283" t="str">
        <f>IF(DataSorted!$Q296="","",DataSorted!S296)</f>
        <v/>
      </c>
      <c r="K283" t="str">
        <f>IF(DataSorted!$Q296="","",DataSorted!T296)</f>
        <v/>
      </c>
      <c r="L283" s="2" t="str">
        <f t="shared" si="51"/>
        <v/>
      </c>
      <c r="M283" s="51" t="str">
        <f>IF(DataSorted!$F296="REAC",DataSorted!F296,(IF(DataSorted!$P296="REAC",DataSorted!P296,IF($R284=1,"Creact",""))))</f>
        <v/>
      </c>
      <c r="N283" s="51" t="str">
        <f>IF(DataSorted!$F296="REAC",DataSorted!G296,(IF(DataSorted!$P296="REAC",DataSorted!Q296,IF($R284=1,N284,""))))</f>
        <v/>
      </c>
      <c r="O283" s="51" t="str">
        <f>IF(DataSorted!$F296="REAC",DataSorted!H296,(IF(DataSorted!$P296="REAC",DataSorted!R296,IF(AND($R284=1,N284="yes"),O284-1.01794,IF(AND($R284=1,N284="No"),O284-1.18497,"")))))</f>
        <v/>
      </c>
      <c r="P283" s="51" t="str">
        <f>IF(DataSorted!$F296="REAC",DataSorted!I296,(IF(DataSorted!$P296="REAC",DataSorted!S296,IF($R284=1,P284,""))))</f>
        <v/>
      </c>
      <c r="Q283" s="47" t="str">
        <f t="shared" si="59"/>
        <v/>
      </c>
      <c r="R283" t="str">
        <f t="shared" si="60"/>
        <v/>
      </c>
      <c r="S283" s="1" t="str">
        <f t="shared" si="54"/>
        <v/>
      </c>
      <c r="T283" s="1" t="str">
        <f t="shared" si="55"/>
        <v/>
      </c>
      <c r="U283" s="1" t="str">
        <f t="shared" si="52"/>
        <v/>
      </c>
      <c r="V283" s="1" t="str">
        <f t="shared" si="56"/>
        <v/>
      </c>
      <c r="W283" s="1" t="str">
        <f t="shared" si="57"/>
        <v/>
      </c>
      <c r="X283" s="1" t="str">
        <f t="shared" si="58"/>
        <v/>
      </c>
      <c r="Y283" s="1"/>
    </row>
    <row r="284" spans="1:25" x14ac:dyDescent="0.35">
      <c r="A284" s="10" t="str">
        <f>IF(DataSorted!A297="","",DataSorted!A297)</f>
        <v/>
      </c>
      <c r="B284" s="10" t="str">
        <f>IF(DataSorted!B297="","",DataSorted!B297)</f>
        <v/>
      </c>
      <c r="C284" s="10" t="str">
        <f>IF(DataSorted!C297="","",DataSorted!C297)</f>
        <v/>
      </c>
      <c r="D284" s="10" t="str">
        <f>IF(DataSorted!D297="","",DataSorted!D297)</f>
        <v/>
      </c>
      <c r="E284" s="10" t="str">
        <f t="shared" si="53"/>
        <v/>
      </c>
      <c r="F284" s="15" t="str">
        <f t="shared" si="49"/>
        <v/>
      </c>
      <c r="G284" s="41" t="str">
        <f t="shared" si="50"/>
        <v/>
      </c>
      <c r="H284" s="10" t="str">
        <f>IF(DataSorted!$Q297="","",DataSorted!Q297)</f>
        <v/>
      </c>
      <c r="I284" s="10" t="str">
        <f>IF(DataSorted!$Q297="","",DataSorted!R297)</f>
        <v/>
      </c>
      <c r="J284" s="10" t="str">
        <f>IF(DataSorted!$Q297="","",DataSorted!S297)</f>
        <v/>
      </c>
      <c r="K284" s="10" t="str">
        <f>IF(DataSorted!$Q297="","",DataSorted!T297)</f>
        <v/>
      </c>
      <c r="L284" s="10" t="str">
        <f t="shared" si="51"/>
        <v/>
      </c>
      <c r="M284" s="52" t="str">
        <f>IF(DataSorted!$F297="REAC",DataSorted!F297,(IF(DataSorted!$P297="REAC",DataSorted!P297,IF($R285=1,"Creact",""))))</f>
        <v/>
      </c>
      <c r="N284" s="52" t="str">
        <f>IF(DataSorted!$F297="REAC",DataSorted!G297,(IF(DataSorted!$P297="REAC",DataSorted!Q297,IF($R285=1,N285,""))))</f>
        <v/>
      </c>
      <c r="O284" s="52" t="str">
        <f>IF(DataSorted!$F297="REAC",DataSorted!H297,(IF(DataSorted!$P297="REAC",DataSorted!R297,IF(AND($R285=1,N285="yes"),O285-1.01794,IF(AND($R285=1,N285="No"),O285-1.18497,"")))))</f>
        <v/>
      </c>
      <c r="P284" s="52" t="str">
        <f>IF(DataSorted!$F297="REAC",DataSorted!I297,(IF(DataSorted!$P297="REAC",DataSorted!S297,IF($R285=1,P285,""))))</f>
        <v/>
      </c>
      <c r="Q284" s="47" t="str">
        <f t="shared" si="59"/>
        <v/>
      </c>
      <c r="R284" t="str">
        <f t="shared" si="60"/>
        <v/>
      </c>
      <c r="S284" s="18" t="str">
        <f t="shared" si="54"/>
        <v/>
      </c>
      <c r="T284" s="18" t="str">
        <f t="shared" si="55"/>
        <v/>
      </c>
      <c r="U284" s="18" t="str">
        <f t="shared" si="52"/>
        <v/>
      </c>
      <c r="V284" s="18" t="str">
        <f t="shared" si="56"/>
        <v/>
      </c>
      <c r="W284" s="18" t="str">
        <f t="shared" si="57"/>
        <v/>
      </c>
      <c r="X284" s="18" t="str">
        <f t="shared" si="58"/>
        <v/>
      </c>
      <c r="Y284" s="18"/>
    </row>
    <row r="285" spans="1:25" x14ac:dyDescent="0.35">
      <c r="A285" t="str">
        <f>IF(DataSorted!A298="","",DataSorted!A298)</f>
        <v/>
      </c>
      <c r="B285" t="str">
        <f>IF(DataSorted!B298="","",DataSorted!B298)</f>
        <v/>
      </c>
      <c r="C285" t="str">
        <f>IF(DataSorted!C298="","",DataSorted!C298)</f>
        <v/>
      </c>
      <c r="D285" t="str">
        <f>IF(DataSorted!D298="","",DataSorted!D298)</f>
        <v/>
      </c>
      <c r="E285" t="str">
        <f t="shared" si="53"/>
        <v/>
      </c>
      <c r="F285" s="16" t="str">
        <f t="shared" si="49"/>
        <v/>
      </c>
      <c r="G285" s="41" t="str">
        <f t="shared" si="50"/>
        <v/>
      </c>
      <c r="H285" t="str">
        <f>IF(DataSorted!$Q298="","",DataSorted!Q298)</f>
        <v/>
      </c>
      <c r="I285" t="str">
        <f>IF(DataSorted!$Q298="","",DataSorted!R298)</f>
        <v/>
      </c>
      <c r="J285" t="str">
        <f>IF(DataSorted!$Q298="","",DataSorted!S298)</f>
        <v/>
      </c>
      <c r="K285" t="str">
        <f>IF(DataSorted!$Q298="","",DataSorted!T298)</f>
        <v/>
      </c>
      <c r="L285" s="2" t="str">
        <f t="shared" si="51"/>
        <v/>
      </c>
      <c r="M285" s="51" t="str">
        <f>IF(DataSorted!$F298="REAC",DataSorted!F298,(IF(DataSorted!$P298="REAC",DataSorted!P298,IF($R286=1,"Creact",""))))</f>
        <v/>
      </c>
      <c r="N285" s="51" t="str">
        <f>IF(DataSorted!$F298="REAC",DataSorted!G298,(IF(DataSorted!$P298="REAC",DataSorted!Q298,IF($R286=1,N286,""))))</f>
        <v/>
      </c>
      <c r="O285" s="51" t="str">
        <f>IF(DataSorted!$F298="REAC",DataSorted!H298,(IF(DataSorted!$P298="REAC",DataSorted!R298,IF(AND($R286=1,N286="yes"),O286-1.01794,IF(AND($R286=1,N286="No"),O286-1.18497,"")))))</f>
        <v/>
      </c>
      <c r="P285" s="51" t="str">
        <f>IF(DataSorted!$F298="REAC",DataSorted!I298,(IF(DataSorted!$P298="REAC",DataSorted!S298,IF($R286=1,P286,""))))</f>
        <v/>
      </c>
      <c r="Q285" s="47" t="str">
        <f t="shared" si="59"/>
        <v/>
      </c>
      <c r="R285" t="str">
        <f t="shared" si="60"/>
        <v/>
      </c>
      <c r="S285" s="1" t="str">
        <f t="shared" si="54"/>
        <v/>
      </c>
      <c r="T285" s="1" t="str">
        <f t="shared" si="55"/>
        <v/>
      </c>
      <c r="U285" s="1" t="str">
        <f t="shared" si="52"/>
        <v/>
      </c>
      <c r="V285" s="1" t="str">
        <f t="shared" si="56"/>
        <v/>
      </c>
      <c r="W285" s="1" t="str">
        <f t="shared" si="57"/>
        <v/>
      </c>
      <c r="X285" s="1" t="str">
        <f t="shared" si="58"/>
        <v/>
      </c>
      <c r="Y285" s="1"/>
    </row>
    <row r="286" spans="1:25" x14ac:dyDescent="0.35">
      <c r="A286" s="10" t="str">
        <f>IF(DataSorted!A299="","",DataSorted!A299)</f>
        <v/>
      </c>
      <c r="B286" s="10" t="str">
        <f>IF(DataSorted!B299="","",DataSorted!B299)</f>
        <v/>
      </c>
      <c r="C286" s="10" t="str">
        <f>IF(DataSorted!C299="","",DataSorted!C299)</f>
        <v/>
      </c>
      <c r="D286" s="10" t="str">
        <f>IF(DataSorted!D299="","",DataSorted!D299)</f>
        <v/>
      </c>
      <c r="E286" s="10" t="str">
        <f t="shared" si="53"/>
        <v/>
      </c>
      <c r="F286" s="15" t="str">
        <f t="shared" si="49"/>
        <v/>
      </c>
      <c r="G286" s="41" t="str">
        <f t="shared" si="50"/>
        <v/>
      </c>
      <c r="H286" s="10" t="str">
        <f>IF(DataSorted!$Q299="","",DataSorted!Q299)</f>
        <v/>
      </c>
      <c r="I286" s="10" t="str">
        <f>IF(DataSorted!$Q299="","",DataSorted!R299)</f>
        <v/>
      </c>
      <c r="J286" s="10" t="str">
        <f>IF(DataSorted!$Q299="","",DataSorted!S299)</f>
        <v/>
      </c>
      <c r="K286" s="10" t="str">
        <f>IF(DataSorted!$Q299="","",DataSorted!T299)</f>
        <v/>
      </c>
      <c r="L286" s="10" t="str">
        <f t="shared" si="51"/>
        <v/>
      </c>
      <c r="M286" s="52" t="str">
        <f>IF(DataSorted!$F299="REAC",DataSorted!F299,(IF(DataSorted!$P299="REAC",DataSorted!P299,IF($R287=1,"Creact",""))))</f>
        <v/>
      </c>
      <c r="N286" s="52" t="str">
        <f>IF(DataSorted!$F299="REAC",DataSorted!G299,(IF(DataSorted!$P299="REAC",DataSorted!Q299,IF($R287=1,N287,""))))</f>
        <v/>
      </c>
      <c r="O286" s="52" t="str">
        <f>IF(DataSorted!$F299="REAC",DataSorted!H299,(IF(DataSorted!$P299="REAC",DataSorted!R299,IF(AND($R287=1,N287="yes"),O287-1.01794,IF(AND($R287=1,N287="No"),O287-1.18497,"")))))</f>
        <v/>
      </c>
      <c r="P286" s="52" t="str">
        <f>IF(DataSorted!$F299="REAC",DataSorted!I299,(IF(DataSorted!$P299="REAC",DataSorted!S299,IF($R287=1,P287,""))))</f>
        <v/>
      </c>
      <c r="Q286" s="47" t="str">
        <f t="shared" si="59"/>
        <v/>
      </c>
      <c r="R286" t="str">
        <f t="shared" si="60"/>
        <v/>
      </c>
      <c r="S286" s="18" t="str">
        <f t="shared" si="54"/>
        <v/>
      </c>
      <c r="T286" s="18" t="str">
        <f t="shared" si="55"/>
        <v/>
      </c>
      <c r="U286" s="18" t="str">
        <f t="shared" si="52"/>
        <v/>
      </c>
      <c r="V286" s="18" t="str">
        <f t="shared" si="56"/>
        <v/>
      </c>
      <c r="W286" s="18" t="str">
        <f t="shared" si="57"/>
        <v/>
      </c>
      <c r="X286" s="18" t="str">
        <f t="shared" si="58"/>
        <v/>
      </c>
      <c r="Y286" s="18"/>
    </row>
    <row r="287" spans="1:25" x14ac:dyDescent="0.35">
      <c r="A287" t="str">
        <f>IF(DataSorted!A300="","",DataSorted!A300)</f>
        <v/>
      </c>
      <c r="B287" t="str">
        <f>IF(DataSorted!B300="","",DataSorted!B300)</f>
        <v/>
      </c>
      <c r="C287" t="str">
        <f>IF(DataSorted!C300="","",DataSorted!C300)</f>
        <v/>
      </c>
      <c r="D287" t="str">
        <f>IF(DataSorted!D300="","",DataSorted!D300)</f>
        <v/>
      </c>
      <c r="E287" t="str">
        <f t="shared" si="53"/>
        <v/>
      </c>
      <c r="F287" s="16" t="str">
        <f t="shared" si="49"/>
        <v/>
      </c>
      <c r="G287" s="41" t="str">
        <f t="shared" si="50"/>
        <v/>
      </c>
      <c r="H287" t="str">
        <f>IF(DataSorted!$Q300="","",DataSorted!Q300)</f>
        <v/>
      </c>
      <c r="I287" t="str">
        <f>IF(DataSorted!$Q300="","",DataSorted!R300)</f>
        <v/>
      </c>
      <c r="J287" t="str">
        <f>IF(DataSorted!$Q300="","",DataSorted!S300)</f>
        <v/>
      </c>
      <c r="K287" t="str">
        <f>IF(DataSorted!$Q300="","",DataSorted!T300)</f>
        <v/>
      </c>
      <c r="L287" s="2" t="str">
        <f t="shared" si="51"/>
        <v/>
      </c>
      <c r="M287" s="51" t="str">
        <f>IF(DataSorted!$F300="REAC",DataSorted!F300,(IF(DataSorted!$P300="REAC",DataSorted!P300,IF($R288=1,"Creact",""))))</f>
        <v/>
      </c>
      <c r="N287" s="51" t="str">
        <f>IF(DataSorted!$F300="REAC",DataSorted!G300,(IF(DataSorted!$P300="REAC",DataSorted!Q300,IF($R288=1,N288,""))))</f>
        <v/>
      </c>
      <c r="O287" s="51" t="str">
        <f>IF(DataSorted!$F300="REAC",DataSorted!H300,(IF(DataSorted!$P300="REAC",DataSorted!R300,IF(AND($R288=1,N288="yes"),O288-1.01794,IF(AND($R288=1,N288="No"),O288-1.18497,"")))))</f>
        <v/>
      </c>
      <c r="P287" s="51" t="str">
        <f>IF(DataSorted!$F300="REAC",DataSorted!I300,(IF(DataSorted!$P300="REAC",DataSorted!S300,IF($R288=1,P288,""))))</f>
        <v/>
      </c>
      <c r="Q287" s="47" t="str">
        <f t="shared" si="59"/>
        <v/>
      </c>
      <c r="R287" t="str">
        <f t="shared" si="60"/>
        <v/>
      </c>
      <c r="S287" s="1" t="str">
        <f t="shared" si="54"/>
        <v/>
      </c>
      <c r="T287" s="1" t="str">
        <f t="shared" si="55"/>
        <v/>
      </c>
      <c r="U287" s="1" t="str">
        <f t="shared" si="52"/>
        <v/>
      </c>
      <c r="V287" s="1" t="str">
        <f t="shared" si="56"/>
        <v/>
      </c>
      <c r="W287" s="1" t="str">
        <f t="shared" si="57"/>
        <v/>
      </c>
      <c r="X287" s="1" t="str">
        <f t="shared" si="58"/>
        <v/>
      </c>
      <c r="Y287" s="1"/>
    </row>
    <row r="288" spans="1:25" x14ac:dyDescent="0.35">
      <c r="A288" s="10" t="str">
        <f>IF(DataSorted!A301="","",DataSorted!A301)</f>
        <v/>
      </c>
      <c r="B288" s="10" t="str">
        <f>IF(DataSorted!B301="","",DataSorted!B301)</f>
        <v/>
      </c>
      <c r="C288" s="10" t="str">
        <f>IF(DataSorted!C301="","",DataSorted!C301)</f>
        <v/>
      </c>
      <c r="D288" s="10" t="str">
        <f>IF(DataSorted!D301="","",DataSorted!D301)</f>
        <v/>
      </c>
      <c r="E288" s="10" t="str">
        <f t="shared" si="53"/>
        <v/>
      </c>
      <c r="F288" s="15" t="str">
        <f t="shared" si="49"/>
        <v/>
      </c>
      <c r="G288" s="41" t="str">
        <f t="shared" si="50"/>
        <v/>
      </c>
      <c r="H288" s="10" t="str">
        <f>IF(DataSorted!$Q301="","",DataSorted!Q301)</f>
        <v/>
      </c>
      <c r="I288" s="10" t="str">
        <f>IF(DataSorted!$Q301="","",DataSorted!R301)</f>
        <v/>
      </c>
      <c r="J288" s="10" t="str">
        <f>IF(DataSorted!$Q301="","",DataSorted!S301)</f>
        <v/>
      </c>
      <c r="K288" s="10" t="str">
        <f>IF(DataSorted!$Q301="","",DataSorted!T301)</f>
        <v/>
      </c>
      <c r="L288" s="10" t="str">
        <f t="shared" si="51"/>
        <v/>
      </c>
      <c r="M288" s="52" t="str">
        <f>IF(DataSorted!$F301="REAC",DataSorted!F301,(IF(DataSorted!$P301="REAC",DataSorted!P301,IF($R289=1,"Creact",""))))</f>
        <v/>
      </c>
      <c r="N288" s="52" t="str">
        <f>IF(DataSorted!$F301="REAC",DataSorted!G301,(IF(DataSorted!$P301="REAC",DataSorted!Q301,IF($R289=1,N289,""))))</f>
        <v/>
      </c>
      <c r="O288" s="52" t="str">
        <f>IF(DataSorted!$F301="REAC",DataSorted!H301,(IF(DataSorted!$P301="REAC",DataSorted!R301,IF(AND($R289=1,N289="yes"),O289-1.01794,IF(AND($R289=1,N289="No"),O289-1.18497,"")))))</f>
        <v/>
      </c>
      <c r="P288" s="52" t="str">
        <f>IF(DataSorted!$F301="REAC",DataSorted!I301,(IF(DataSorted!$P301="REAC",DataSorted!S301,IF($R289=1,P289,""))))</f>
        <v/>
      </c>
      <c r="Q288" s="47" t="str">
        <f t="shared" si="59"/>
        <v/>
      </c>
      <c r="R288" t="str">
        <f t="shared" si="60"/>
        <v/>
      </c>
      <c r="S288" s="18" t="str">
        <f t="shared" si="54"/>
        <v/>
      </c>
      <c r="T288" s="18" t="str">
        <f t="shared" si="55"/>
        <v/>
      </c>
      <c r="U288" s="18" t="str">
        <f t="shared" si="52"/>
        <v/>
      </c>
      <c r="V288" s="18" t="str">
        <f t="shared" si="56"/>
        <v/>
      </c>
      <c r="W288" s="18" t="str">
        <f t="shared" si="57"/>
        <v/>
      </c>
      <c r="X288" s="18" t="str">
        <f t="shared" si="58"/>
        <v/>
      </c>
      <c r="Y288" s="18"/>
    </row>
    <row r="289" spans="1:25" x14ac:dyDescent="0.35">
      <c r="A289" t="str">
        <f>IF(DataSorted!A302="","",DataSorted!A302)</f>
        <v/>
      </c>
      <c r="B289" t="str">
        <f>IF(DataSorted!B302="","",DataSorted!B302)</f>
        <v/>
      </c>
      <c r="C289" t="str">
        <f>IF(DataSorted!C302="","",DataSorted!C302)</f>
        <v/>
      </c>
      <c r="D289" t="str">
        <f>IF(DataSorted!D302="","",DataSorted!D302)</f>
        <v/>
      </c>
      <c r="E289" t="str">
        <f t="shared" si="53"/>
        <v/>
      </c>
      <c r="F289" s="16" t="str">
        <f t="shared" si="49"/>
        <v/>
      </c>
      <c r="G289" s="41" t="str">
        <f t="shared" si="50"/>
        <v/>
      </c>
      <c r="H289" t="str">
        <f>IF(DataSorted!$Q302="","",DataSorted!Q302)</f>
        <v/>
      </c>
      <c r="I289" t="str">
        <f>IF(DataSorted!$Q302="","",DataSorted!R302)</f>
        <v/>
      </c>
      <c r="J289" t="str">
        <f>IF(DataSorted!$Q302="","",DataSorted!S302)</f>
        <v/>
      </c>
      <c r="K289" t="str">
        <f>IF(DataSorted!$Q302="","",DataSorted!T302)</f>
        <v/>
      </c>
      <c r="L289" s="2" t="str">
        <f t="shared" si="51"/>
        <v/>
      </c>
      <c r="M289" s="51" t="str">
        <f>IF(DataSorted!$F302="REAC",DataSorted!F302,(IF(DataSorted!$P302="REAC",DataSorted!P302,IF($R290=1,"Creact",""))))</f>
        <v/>
      </c>
      <c r="N289" s="51" t="str">
        <f>IF(DataSorted!$F302="REAC",DataSorted!G302,(IF(DataSorted!$P302="REAC",DataSorted!Q302,IF($R290=1,N290,""))))</f>
        <v/>
      </c>
      <c r="O289" s="51" t="str">
        <f>IF(DataSorted!$F302="REAC",DataSorted!H302,(IF(DataSorted!$P302="REAC",DataSorted!R302,IF(AND($R290=1,N290="yes"),O290-1.01794,IF(AND($R290=1,N290="No"),O290-1.18497,"")))))</f>
        <v/>
      </c>
      <c r="P289" s="51" t="str">
        <f>IF(DataSorted!$F302="REAC",DataSorted!I302,(IF(DataSorted!$P302="REAC",DataSorted!S302,IF($R290=1,P290,""))))</f>
        <v/>
      </c>
      <c r="Q289" s="47" t="str">
        <f t="shared" si="59"/>
        <v/>
      </c>
      <c r="R289" t="str">
        <f t="shared" si="60"/>
        <v/>
      </c>
      <c r="S289" s="1" t="str">
        <f t="shared" si="54"/>
        <v/>
      </c>
      <c r="T289" s="1" t="str">
        <f t="shared" si="55"/>
        <v/>
      </c>
      <c r="U289" s="1" t="str">
        <f t="shared" si="52"/>
        <v/>
      </c>
      <c r="V289" s="1" t="str">
        <f t="shared" si="56"/>
        <v/>
      </c>
      <c r="W289" s="1" t="str">
        <f t="shared" si="57"/>
        <v/>
      </c>
      <c r="X289" s="1" t="str">
        <f t="shared" si="58"/>
        <v/>
      </c>
      <c r="Y289" s="1"/>
    </row>
    <row r="290" spans="1:25" x14ac:dyDescent="0.35">
      <c r="A290" s="10" t="str">
        <f>IF(DataSorted!A303="","",DataSorted!A303)</f>
        <v/>
      </c>
      <c r="B290" s="10" t="str">
        <f>IF(DataSorted!B303="","",DataSorted!B303)</f>
        <v/>
      </c>
      <c r="C290" s="10" t="str">
        <f>IF(DataSorted!C303="","",DataSorted!C303)</f>
        <v/>
      </c>
      <c r="D290" s="10" t="str">
        <f>IF(DataSorted!D303="","",DataSorted!D303)</f>
        <v/>
      </c>
      <c r="E290" s="10" t="str">
        <f t="shared" si="53"/>
        <v/>
      </c>
      <c r="F290" s="15" t="str">
        <f t="shared" si="49"/>
        <v/>
      </c>
      <c r="G290" s="41" t="str">
        <f t="shared" si="50"/>
        <v/>
      </c>
      <c r="H290" s="10" t="str">
        <f>IF(DataSorted!$Q303="","",DataSorted!Q303)</f>
        <v/>
      </c>
      <c r="I290" s="10" t="str">
        <f>IF(DataSorted!$Q303="","",DataSorted!R303)</f>
        <v/>
      </c>
      <c r="J290" s="10" t="str">
        <f>IF(DataSorted!$Q303="","",DataSorted!S303)</f>
        <v/>
      </c>
      <c r="K290" s="10" t="str">
        <f>IF(DataSorted!$Q303="","",DataSorted!T303)</f>
        <v/>
      </c>
      <c r="L290" s="10" t="str">
        <f t="shared" si="51"/>
        <v/>
      </c>
      <c r="M290" s="52" t="str">
        <f>IF(DataSorted!$F303="REAC",DataSorted!F303,(IF(DataSorted!$P303="REAC",DataSorted!P303,IF($R291=1,"Creact",""))))</f>
        <v/>
      </c>
      <c r="N290" s="52" t="str">
        <f>IF(DataSorted!$F303="REAC",DataSorted!G303,(IF(DataSorted!$P303="REAC",DataSorted!Q303,IF($R291=1,N291,""))))</f>
        <v/>
      </c>
      <c r="O290" s="52" t="str">
        <f>IF(DataSorted!$F303="REAC",DataSorted!H303,(IF(DataSorted!$P303="REAC",DataSorted!R303,IF(AND($R291=1,N291="yes"),O291-1.01794,IF(AND($R291=1,N291="No"),O291-1.18497,"")))))</f>
        <v/>
      </c>
      <c r="P290" s="52" t="str">
        <f>IF(DataSorted!$F303="REAC",DataSorted!I303,(IF(DataSorted!$P303="REAC",DataSorted!S303,IF($R291=1,P291,""))))</f>
        <v/>
      </c>
      <c r="Q290" s="47" t="str">
        <f t="shared" si="59"/>
        <v/>
      </c>
      <c r="R290" t="str">
        <f t="shared" si="60"/>
        <v/>
      </c>
      <c r="S290" s="18" t="str">
        <f t="shared" si="54"/>
        <v/>
      </c>
      <c r="T290" s="18" t="str">
        <f t="shared" si="55"/>
        <v/>
      </c>
      <c r="U290" s="18" t="str">
        <f t="shared" si="52"/>
        <v/>
      </c>
      <c r="V290" s="18" t="str">
        <f t="shared" si="56"/>
        <v/>
      </c>
      <c r="W290" s="18" t="str">
        <f t="shared" si="57"/>
        <v/>
      </c>
      <c r="X290" s="18" t="str">
        <f t="shared" si="58"/>
        <v/>
      </c>
      <c r="Y290" s="18"/>
    </row>
    <row r="291" spans="1:25" x14ac:dyDescent="0.35">
      <c r="A291" t="str">
        <f>IF(DataSorted!A304="","",DataSorted!A304)</f>
        <v/>
      </c>
      <c r="B291" t="str">
        <f>IF(DataSorted!B304="","",DataSorted!B304)</f>
        <v/>
      </c>
      <c r="C291" t="str">
        <f>IF(DataSorted!C304="","",DataSorted!C304)</f>
        <v/>
      </c>
      <c r="D291" t="str">
        <f>IF(DataSorted!D304="","",DataSorted!D304)</f>
        <v/>
      </c>
      <c r="E291" t="str">
        <f t="shared" si="53"/>
        <v/>
      </c>
      <c r="F291" s="16" t="str">
        <f t="shared" si="49"/>
        <v/>
      </c>
      <c r="G291" s="41" t="str">
        <f t="shared" si="50"/>
        <v/>
      </c>
      <c r="H291" t="str">
        <f>IF(DataSorted!$Q304="","",DataSorted!Q304)</f>
        <v/>
      </c>
      <c r="I291" t="str">
        <f>IF(DataSorted!$Q304="","",DataSorted!R304)</f>
        <v/>
      </c>
      <c r="J291" t="str">
        <f>IF(DataSorted!$Q304="","",DataSorted!S304)</f>
        <v/>
      </c>
      <c r="K291" t="str">
        <f>IF(DataSorted!$Q304="","",DataSorted!T304)</f>
        <v/>
      </c>
      <c r="L291" s="2" t="str">
        <f t="shared" si="51"/>
        <v/>
      </c>
      <c r="M291" s="51" t="str">
        <f>IF(DataSorted!$F304="REAC",DataSorted!F304,(IF(DataSorted!$P304="REAC",DataSorted!P304,IF($R292=1,"Creact",""))))</f>
        <v/>
      </c>
      <c r="N291" s="51" t="str">
        <f>IF(DataSorted!$F304="REAC",DataSorted!G304,(IF(DataSorted!$P304="REAC",DataSorted!Q304,IF($R292=1,N292,""))))</f>
        <v/>
      </c>
      <c r="O291" s="51" t="str">
        <f>IF(DataSorted!$F304="REAC",DataSorted!H304,(IF(DataSorted!$P304="REAC",DataSorted!R304,IF(AND($R292=1,N292="yes"),O292-1.01794,IF(AND($R292=1,N292="No"),O292-1.18497,"")))))</f>
        <v/>
      </c>
      <c r="P291" s="51" t="str">
        <f>IF(DataSorted!$F304="REAC",DataSorted!I304,(IF(DataSorted!$P304="REAC",DataSorted!S304,IF($R292=1,P292,""))))</f>
        <v/>
      </c>
      <c r="Q291" s="47" t="str">
        <f t="shared" si="59"/>
        <v/>
      </c>
      <c r="R291" t="str">
        <f t="shared" si="60"/>
        <v/>
      </c>
      <c r="S291" s="1" t="str">
        <f t="shared" si="54"/>
        <v/>
      </c>
      <c r="T291" s="1" t="str">
        <f t="shared" si="55"/>
        <v/>
      </c>
      <c r="U291" s="1" t="str">
        <f t="shared" si="52"/>
        <v/>
      </c>
      <c r="V291" s="1" t="str">
        <f t="shared" si="56"/>
        <v/>
      </c>
      <c r="W291" s="1" t="str">
        <f t="shared" si="57"/>
        <v/>
      </c>
      <c r="X291" s="1" t="str">
        <f t="shared" si="58"/>
        <v/>
      </c>
      <c r="Y291" s="1"/>
    </row>
    <row r="292" spans="1:25" x14ac:dyDescent="0.35">
      <c r="A292" s="10" t="str">
        <f>IF(DataSorted!A305="","",DataSorted!A305)</f>
        <v/>
      </c>
      <c r="B292" s="10" t="str">
        <f>IF(DataSorted!B305="","",DataSorted!B305)</f>
        <v/>
      </c>
      <c r="C292" s="10" t="str">
        <f>IF(DataSorted!C305="","",DataSorted!C305)</f>
        <v/>
      </c>
      <c r="D292" s="10" t="str">
        <f>IF(DataSorted!D305="","",DataSorted!D305)</f>
        <v/>
      </c>
      <c r="E292" s="10" t="str">
        <f t="shared" si="53"/>
        <v/>
      </c>
      <c r="F292" s="15" t="str">
        <f t="shared" si="49"/>
        <v/>
      </c>
      <c r="G292" s="41" t="str">
        <f t="shared" si="50"/>
        <v/>
      </c>
      <c r="H292" s="10" t="str">
        <f>IF(DataSorted!$Q305="","",DataSorted!Q305)</f>
        <v/>
      </c>
      <c r="I292" s="10" t="str">
        <f>IF(DataSorted!$Q305="","",DataSorted!R305)</f>
        <v/>
      </c>
      <c r="J292" s="10" t="str">
        <f>IF(DataSorted!$Q305="","",DataSorted!S305)</f>
        <v/>
      </c>
      <c r="K292" s="10" t="str">
        <f>IF(DataSorted!$Q305="","",DataSorted!T305)</f>
        <v/>
      </c>
      <c r="L292" s="10" t="str">
        <f t="shared" si="51"/>
        <v/>
      </c>
      <c r="M292" s="52" t="str">
        <f>IF(DataSorted!$F305="REAC",DataSorted!F305,(IF(DataSorted!$P305="REAC",DataSorted!P305,IF($R293=1,"Creact",""))))</f>
        <v/>
      </c>
      <c r="N292" s="52" t="str">
        <f>IF(DataSorted!$F305="REAC",DataSorted!G305,(IF(DataSorted!$P305="REAC",DataSorted!Q305,IF($R293=1,N293,""))))</f>
        <v/>
      </c>
      <c r="O292" s="52" t="str">
        <f>IF(DataSorted!$F305="REAC",DataSorted!H305,(IF(DataSorted!$P305="REAC",DataSorted!R305,IF(AND($R293=1,N293="yes"),O293-1.01794,IF(AND($R293=1,N293="No"),O293-1.18497,"")))))</f>
        <v/>
      </c>
      <c r="P292" s="52" t="str">
        <f>IF(DataSorted!$F305="REAC",DataSorted!I305,(IF(DataSorted!$P305="REAC",DataSorted!S305,IF($R293=1,P293,""))))</f>
        <v/>
      </c>
      <c r="Q292" s="47" t="str">
        <f t="shared" si="59"/>
        <v/>
      </c>
      <c r="R292" t="str">
        <f t="shared" si="60"/>
        <v/>
      </c>
      <c r="S292" s="18" t="str">
        <f t="shared" si="54"/>
        <v/>
      </c>
      <c r="T292" s="18" t="str">
        <f t="shared" si="55"/>
        <v/>
      </c>
      <c r="U292" s="18" t="str">
        <f t="shared" si="52"/>
        <v/>
      </c>
      <c r="V292" s="18" t="str">
        <f t="shared" si="56"/>
        <v/>
      </c>
      <c r="W292" s="18" t="str">
        <f t="shared" si="57"/>
        <v/>
      </c>
      <c r="X292" s="18" t="str">
        <f t="shared" si="58"/>
        <v/>
      </c>
      <c r="Y292" s="18"/>
    </row>
    <row r="293" spans="1:25" x14ac:dyDescent="0.35">
      <c r="A293" t="str">
        <f>IF(DataSorted!A306="","",DataSorted!A306)</f>
        <v/>
      </c>
      <c r="B293" t="str">
        <f>IF(DataSorted!B306="","",DataSorted!B306)</f>
        <v/>
      </c>
      <c r="C293" t="str">
        <f>IF(DataSorted!C306="","",DataSorted!C306)</f>
        <v/>
      </c>
      <c r="D293" t="str">
        <f>IF(DataSorted!D306="","",DataSorted!D306)</f>
        <v/>
      </c>
      <c r="E293" t="str">
        <f t="shared" si="53"/>
        <v/>
      </c>
      <c r="F293" s="16" t="str">
        <f t="shared" si="49"/>
        <v/>
      </c>
      <c r="G293" s="41" t="str">
        <f t="shared" si="50"/>
        <v/>
      </c>
      <c r="H293" t="str">
        <f>IF(DataSorted!$Q306="","",DataSorted!Q306)</f>
        <v/>
      </c>
      <c r="I293" t="str">
        <f>IF(DataSorted!$Q306="","",DataSorted!R306)</f>
        <v/>
      </c>
      <c r="J293" t="str">
        <f>IF(DataSorted!$Q306="","",DataSorted!S306)</f>
        <v/>
      </c>
      <c r="K293" t="str">
        <f>IF(DataSorted!$Q306="","",DataSorted!T306)</f>
        <v/>
      </c>
      <c r="L293" s="2" t="str">
        <f t="shared" si="51"/>
        <v/>
      </c>
      <c r="M293" s="51" t="str">
        <f>IF(DataSorted!$F306="REAC",DataSorted!F306,(IF(DataSorted!$P306="REAC",DataSorted!P306,IF($R294=1,"Creact",""))))</f>
        <v/>
      </c>
      <c r="N293" s="51" t="str">
        <f>IF(DataSorted!$F306="REAC",DataSorted!G306,(IF(DataSorted!$P306="REAC",DataSorted!Q306,IF($R294=1,N294,""))))</f>
        <v/>
      </c>
      <c r="O293" s="51" t="str">
        <f>IF(DataSorted!$F306="REAC",DataSorted!H306,(IF(DataSorted!$P306="REAC",DataSorted!R306,IF(AND($R294=1,N294="yes"),O294-1.01794,IF(AND($R294=1,N294="No"),O294-1.18497,"")))))</f>
        <v/>
      </c>
      <c r="P293" s="51" t="str">
        <f>IF(DataSorted!$F306="REAC",DataSorted!I306,(IF(DataSorted!$P306="REAC",DataSorted!S306,IF($R294=1,P294,""))))</f>
        <v/>
      </c>
      <c r="Q293" s="47" t="str">
        <f t="shared" si="59"/>
        <v/>
      </c>
      <c r="R293" t="str">
        <f t="shared" si="60"/>
        <v/>
      </c>
      <c r="S293" s="1" t="str">
        <f t="shared" si="54"/>
        <v/>
      </c>
      <c r="T293" s="1" t="str">
        <f t="shared" si="55"/>
        <v/>
      </c>
      <c r="U293" s="1" t="str">
        <f t="shared" si="52"/>
        <v/>
      </c>
      <c r="V293" s="1" t="str">
        <f t="shared" si="56"/>
        <v/>
      </c>
      <c r="W293" s="1" t="str">
        <f t="shared" si="57"/>
        <v/>
      </c>
      <c r="X293" s="1" t="str">
        <f t="shared" si="58"/>
        <v/>
      </c>
      <c r="Y293" s="1"/>
    </row>
    <row r="294" spans="1:25" x14ac:dyDescent="0.35">
      <c r="A294" s="10" t="str">
        <f>IF(DataSorted!A307="","",DataSorted!A307)</f>
        <v/>
      </c>
      <c r="B294" s="10" t="str">
        <f>IF(DataSorted!B307="","",DataSorted!B307)</f>
        <v/>
      </c>
      <c r="C294" s="10" t="str">
        <f>IF(DataSorted!C307="","",DataSorted!C307)</f>
        <v/>
      </c>
      <c r="D294" s="10" t="str">
        <f>IF(DataSorted!D307="","",DataSorted!D307)</f>
        <v/>
      </c>
      <c r="E294" s="10" t="str">
        <f t="shared" si="53"/>
        <v/>
      </c>
      <c r="F294" s="15" t="str">
        <f t="shared" si="49"/>
        <v/>
      </c>
      <c r="G294" s="41" t="str">
        <f t="shared" si="50"/>
        <v/>
      </c>
      <c r="H294" s="10" t="str">
        <f>IF(DataSorted!$Q307="","",DataSorted!Q307)</f>
        <v/>
      </c>
      <c r="I294" s="10" t="str">
        <f>IF(DataSorted!$Q307="","",DataSorted!R307)</f>
        <v/>
      </c>
      <c r="J294" s="10" t="str">
        <f>IF(DataSorted!$Q307="","",DataSorted!S307)</f>
        <v/>
      </c>
      <c r="K294" s="10" t="str">
        <f>IF(DataSorted!$Q307="","",DataSorted!T307)</f>
        <v/>
      </c>
      <c r="L294" s="10" t="str">
        <f t="shared" si="51"/>
        <v/>
      </c>
      <c r="M294" s="52" t="str">
        <f>IF(DataSorted!$F307="REAC",DataSorted!F307,(IF(DataSorted!$P307="REAC",DataSorted!P307,IF($R295=1,"Creact",""))))</f>
        <v/>
      </c>
      <c r="N294" s="52" t="str">
        <f>IF(DataSorted!$F307="REAC",DataSorted!G307,(IF(DataSorted!$P307="REAC",DataSorted!Q307,IF($R295=1,N295,""))))</f>
        <v/>
      </c>
      <c r="O294" s="52" t="str">
        <f>IF(DataSorted!$F307="REAC",DataSorted!H307,(IF(DataSorted!$P307="REAC",DataSorted!R307,IF(AND($R295=1,N295="yes"),O295-1.01794,IF(AND($R295=1,N295="No"),O295-1.18497,"")))))</f>
        <v/>
      </c>
      <c r="P294" s="52" t="str">
        <f>IF(DataSorted!$F307="REAC",DataSorted!I307,(IF(DataSorted!$P307="REAC",DataSorted!S307,IF($R295=1,P295,""))))</f>
        <v/>
      </c>
      <c r="Q294" s="47" t="str">
        <f t="shared" si="59"/>
        <v/>
      </c>
      <c r="R294" t="str">
        <f t="shared" si="60"/>
        <v/>
      </c>
      <c r="S294" s="18" t="str">
        <f t="shared" si="54"/>
        <v/>
      </c>
      <c r="T294" s="18" t="str">
        <f t="shared" si="55"/>
        <v/>
      </c>
      <c r="U294" s="18" t="str">
        <f t="shared" si="52"/>
        <v/>
      </c>
      <c r="V294" s="18" t="str">
        <f t="shared" si="56"/>
        <v/>
      </c>
      <c r="W294" s="18" t="str">
        <f t="shared" si="57"/>
        <v/>
      </c>
      <c r="X294" s="18" t="str">
        <f t="shared" si="58"/>
        <v/>
      </c>
      <c r="Y294" s="18"/>
    </row>
    <row r="295" spans="1:25" x14ac:dyDescent="0.35">
      <c r="A295" t="str">
        <f>IF(DataSorted!A308="","",DataSorted!A308)</f>
        <v/>
      </c>
      <c r="B295" t="str">
        <f>IF(DataSorted!B308="","",DataSorted!B308)</f>
        <v/>
      </c>
      <c r="C295" t="str">
        <f>IF(DataSorted!C308="","",DataSorted!C308)</f>
        <v/>
      </c>
      <c r="D295" t="str">
        <f>IF(DataSorted!D308="","",DataSorted!D308)</f>
        <v/>
      </c>
      <c r="E295" t="str">
        <f t="shared" si="53"/>
        <v/>
      </c>
      <c r="F295" s="16" t="str">
        <f t="shared" si="49"/>
        <v/>
      </c>
      <c r="G295" s="41" t="str">
        <f t="shared" si="50"/>
        <v/>
      </c>
      <c r="H295" t="str">
        <f>IF(DataSorted!$Q308="","",DataSorted!Q308)</f>
        <v/>
      </c>
      <c r="I295" t="str">
        <f>IF(DataSorted!$Q308="","",DataSorted!R308)</f>
        <v/>
      </c>
      <c r="J295" t="str">
        <f>IF(DataSorted!$Q308="","",DataSorted!S308)</f>
        <v/>
      </c>
      <c r="K295" t="str">
        <f>IF(DataSorted!$Q308="","",DataSorted!T308)</f>
        <v/>
      </c>
      <c r="L295" s="2" t="str">
        <f t="shared" si="51"/>
        <v/>
      </c>
      <c r="M295" s="51" t="str">
        <f>IF(DataSorted!$F308="REAC",DataSorted!F308,(IF(DataSorted!$P308="REAC",DataSorted!P308,IF($R296=1,"Creact",""))))</f>
        <v/>
      </c>
      <c r="N295" s="51" t="str">
        <f>IF(DataSorted!$F308="REAC",DataSorted!G308,(IF(DataSorted!$P308="REAC",DataSorted!Q308,IF($R296=1,N296,""))))</f>
        <v/>
      </c>
      <c r="O295" s="51" t="str">
        <f>IF(DataSorted!$F308="REAC",DataSorted!H308,(IF(DataSorted!$P308="REAC",DataSorted!R308,IF(AND($R296=1,N296="yes"),O296-1.01794,IF(AND($R296=1,N296="No"),O296-1.18497,"")))))</f>
        <v/>
      </c>
      <c r="P295" s="51" t="str">
        <f>IF(DataSorted!$F308="REAC",DataSorted!I308,(IF(DataSorted!$P308="REAC",DataSorted!S308,IF($R296=1,P296,""))))</f>
        <v/>
      </c>
      <c r="Q295" s="47" t="str">
        <f t="shared" si="59"/>
        <v/>
      </c>
      <c r="R295" t="str">
        <f t="shared" si="60"/>
        <v/>
      </c>
      <c r="S295" s="1" t="str">
        <f t="shared" si="54"/>
        <v/>
      </c>
      <c r="T295" s="1" t="str">
        <f t="shared" si="55"/>
        <v/>
      </c>
      <c r="U295" s="1" t="str">
        <f t="shared" si="52"/>
        <v/>
      </c>
      <c r="V295" s="1" t="str">
        <f t="shared" si="56"/>
        <v/>
      </c>
      <c r="W295" s="1" t="str">
        <f t="shared" si="57"/>
        <v/>
      </c>
      <c r="X295" s="1" t="str">
        <f t="shared" si="58"/>
        <v/>
      </c>
      <c r="Y295" s="1"/>
    </row>
    <row r="296" spans="1:25" x14ac:dyDescent="0.35">
      <c r="A296" s="10" t="str">
        <f>IF(DataSorted!A309="","",DataSorted!A309)</f>
        <v/>
      </c>
      <c r="B296" s="10" t="str">
        <f>IF(DataSorted!B309="","",DataSorted!B309)</f>
        <v/>
      </c>
      <c r="C296" s="10" t="str">
        <f>IF(DataSorted!C309="","",DataSorted!C309)</f>
        <v/>
      </c>
      <c r="D296" s="10" t="str">
        <f>IF(DataSorted!D309="","",DataSorted!D309)</f>
        <v/>
      </c>
      <c r="E296" s="10" t="str">
        <f t="shared" si="53"/>
        <v/>
      </c>
      <c r="F296" s="15" t="str">
        <f t="shared" si="49"/>
        <v/>
      </c>
      <c r="G296" s="41" t="str">
        <f t="shared" si="50"/>
        <v/>
      </c>
      <c r="H296" s="10" t="str">
        <f>IF(DataSorted!$Q309="","",DataSorted!Q309)</f>
        <v/>
      </c>
      <c r="I296" s="10" t="str">
        <f>IF(DataSorted!$Q309="","",DataSorted!R309)</f>
        <v/>
      </c>
      <c r="J296" s="10" t="str">
        <f>IF(DataSorted!$Q309="","",DataSorted!S309)</f>
        <v/>
      </c>
      <c r="K296" s="10" t="str">
        <f>IF(DataSorted!$Q309="","",DataSorted!T309)</f>
        <v/>
      </c>
      <c r="L296" s="10" t="str">
        <f t="shared" si="51"/>
        <v/>
      </c>
      <c r="M296" s="52" t="str">
        <f>IF(DataSorted!$F309="REAC",DataSorted!F309,(IF(DataSorted!$P309="REAC",DataSorted!P309,IF($R297=1,"Creact",""))))</f>
        <v/>
      </c>
      <c r="N296" s="52" t="str">
        <f>IF(DataSorted!$F309="REAC",DataSorted!G309,(IF(DataSorted!$P309="REAC",DataSorted!Q309,IF($R297=1,N297,""))))</f>
        <v/>
      </c>
      <c r="O296" s="52" t="str">
        <f>IF(DataSorted!$F309="REAC",DataSorted!H309,(IF(DataSorted!$P309="REAC",DataSorted!R309,IF(AND($R297=1,N297="yes"),O297-1.01794,IF(AND($R297=1,N297="No"),O297-1.18497,"")))))</f>
        <v/>
      </c>
      <c r="P296" s="52" t="str">
        <f>IF(DataSorted!$F309="REAC",DataSorted!I309,(IF(DataSorted!$P309="REAC",DataSorted!S309,IF($R297=1,P297,""))))</f>
        <v/>
      </c>
      <c r="Q296" s="47" t="str">
        <f t="shared" si="59"/>
        <v/>
      </c>
      <c r="R296" t="str">
        <f t="shared" si="60"/>
        <v/>
      </c>
      <c r="S296" s="18" t="str">
        <f t="shared" si="54"/>
        <v/>
      </c>
      <c r="T296" s="18" t="str">
        <f t="shared" si="55"/>
        <v/>
      </c>
      <c r="U296" s="18" t="str">
        <f t="shared" si="52"/>
        <v/>
      </c>
      <c r="V296" s="18" t="str">
        <f t="shared" si="56"/>
        <v/>
      </c>
      <c r="W296" s="18" t="str">
        <f t="shared" si="57"/>
        <v/>
      </c>
      <c r="X296" s="18" t="str">
        <f t="shared" si="58"/>
        <v/>
      </c>
      <c r="Y296" s="18"/>
    </row>
    <row r="297" spans="1:25" x14ac:dyDescent="0.35">
      <c r="A297" t="str">
        <f>IF(DataSorted!A310="","",DataSorted!A310)</f>
        <v/>
      </c>
      <c r="B297" t="str">
        <f>IF(DataSorted!B310="","",DataSorted!B310)</f>
        <v/>
      </c>
      <c r="C297" t="str">
        <f>IF(DataSorted!C310="","",DataSorted!C310)</f>
        <v/>
      </c>
      <c r="D297" t="str">
        <f>IF(DataSorted!D310="","",DataSorted!D310)</f>
        <v/>
      </c>
      <c r="E297" t="str">
        <f t="shared" si="53"/>
        <v/>
      </c>
      <c r="F297" s="16" t="str">
        <f t="shared" si="49"/>
        <v/>
      </c>
      <c r="G297" s="41" t="str">
        <f t="shared" si="50"/>
        <v/>
      </c>
      <c r="H297" t="str">
        <f>IF(DataSorted!$Q310="","",DataSorted!Q310)</f>
        <v/>
      </c>
      <c r="I297" t="str">
        <f>IF(DataSorted!$Q310="","",DataSorted!R310)</f>
        <v/>
      </c>
      <c r="J297" t="str">
        <f>IF(DataSorted!$Q310="","",DataSorted!S310)</f>
        <v/>
      </c>
      <c r="K297" t="str">
        <f>IF(DataSorted!$Q310="","",DataSorted!T310)</f>
        <v/>
      </c>
      <c r="L297" s="2" t="str">
        <f t="shared" si="51"/>
        <v/>
      </c>
      <c r="M297" s="51" t="str">
        <f>IF(DataSorted!$F310="REAC",DataSorted!F310,(IF(DataSorted!$P310="REAC",DataSorted!P310,IF($R298=1,"Creact",""))))</f>
        <v/>
      </c>
      <c r="N297" s="51" t="str">
        <f>IF(DataSorted!$F310="REAC",DataSorted!G310,(IF(DataSorted!$P310="REAC",DataSorted!Q310,IF($R298=1,N298,""))))</f>
        <v/>
      </c>
      <c r="O297" s="51" t="str">
        <f>IF(DataSorted!$F310="REAC",DataSorted!H310,(IF(DataSorted!$P310="REAC",DataSorted!R310,IF(AND($R298=1,N298="yes"),O298-1.01794,IF(AND($R298=1,N298="No"),O298-1.18497,"")))))</f>
        <v/>
      </c>
      <c r="P297" s="51" t="str">
        <f>IF(DataSorted!$F310="REAC",DataSorted!I310,(IF(DataSorted!$P310="REAC",DataSorted!S310,IF($R298=1,P298,""))))</f>
        <v/>
      </c>
      <c r="Q297" s="47" t="str">
        <f t="shared" si="59"/>
        <v/>
      </c>
      <c r="R297" t="str">
        <f t="shared" si="60"/>
        <v/>
      </c>
      <c r="S297" s="1" t="str">
        <f t="shared" si="54"/>
        <v/>
      </c>
      <c r="T297" s="1" t="str">
        <f t="shared" si="55"/>
        <v/>
      </c>
      <c r="U297" s="1" t="str">
        <f t="shared" si="52"/>
        <v/>
      </c>
      <c r="V297" s="1" t="str">
        <f t="shared" si="56"/>
        <v/>
      </c>
      <c r="W297" s="1" t="str">
        <f t="shared" si="57"/>
        <v/>
      </c>
      <c r="X297" s="1" t="str">
        <f t="shared" si="58"/>
        <v/>
      </c>
      <c r="Y297" s="1"/>
    </row>
    <row r="298" spans="1:25" x14ac:dyDescent="0.35">
      <c r="A298" s="10" t="str">
        <f>IF(DataSorted!A311="","",DataSorted!A311)</f>
        <v/>
      </c>
      <c r="B298" s="10" t="str">
        <f>IF(DataSorted!B311="","",DataSorted!B311)</f>
        <v/>
      </c>
      <c r="C298" s="10" t="str">
        <f>IF(DataSorted!C311="","",DataSorted!C311)</f>
        <v/>
      </c>
      <c r="D298" s="10" t="str">
        <f>IF(DataSorted!D311="","",DataSorted!D311)</f>
        <v/>
      </c>
      <c r="E298" s="10" t="str">
        <f t="shared" si="53"/>
        <v/>
      </c>
      <c r="F298" s="15" t="str">
        <f t="shared" si="49"/>
        <v/>
      </c>
      <c r="G298" s="41" t="str">
        <f t="shared" si="50"/>
        <v/>
      </c>
      <c r="H298" s="10" t="str">
        <f>IF(DataSorted!$Q311="","",DataSorted!Q311)</f>
        <v/>
      </c>
      <c r="I298" s="10" t="str">
        <f>IF(DataSorted!$Q311="","",DataSorted!R311)</f>
        <v/>
      </c>
      <c r="J298" s="10" t="str">
        <f>IF(DataSorted!$Q311="","",DataSorted!S311)</f>
        <v/>
      </c>
      <c r="K298" s="10" t="str">
        <f>IF(DataSorted!$Q311="","",DataSorted!T311)</f>
        <v/>
      </c>
      <c r="L298" s="10" t="str">
        <f t="shared" si="51"/>
        <v/>
      </c>
      <c r="M298" s="52" t="str">
        <f>IF(DataSorted!$F311="REAC",DataSorted!F311,(IF(DataSorted!$P311="REAC",DataSorted!P311,IF($R299=1,"Creact",""))))</f>
        <v/>
      </c>
      <c r="N298" s="52" t="str">
        <f>IF(DataSorted!$F311="REAC",DataSorted!G311,(IF(DataSorted!$P311="REAC",DataSorted!Q311,IF($R299=1,N299,""))))</f>
        <v/>
      </c>
      <c r="O298" s="52" t="str">
        <f>IF(DataSorted!$F311="REAC",DataSorted!H311,(IF(DataSorted!$P311="REAC",DataSorted!R311,IF(AND($R299=1,N299="yes"),O299-1.01794,IF(AND($R299=1,N299="No"),O299-1.18497,"")))))</f>
        <v/>
      </c>
      <c r="P298" s="52" t="str">
        <f>IF(DataSorted!$F311="REAC",DataSorted!I311,(IF(DataSorted!$P311="REAC",DataSorted!S311,IF($R299=1,P299,""))))</f>
        <v/>
      </c>
      <c r="Q298" s="47" t="str">
        <f t="shared" si="59"/>
        <v/>
      </c>
      <c r="R298" t="str">
        <f t="shared" si="60"/>
        <v/>
      </c>
      <c r="S298" s="18" t="str">
        <f t="shared" si="54"/>
        <v/>
      </c>
      <c r="T298" s="18" t="str">
        <f t="shared" si="55"/>
        <v/>
      </c>
      <c r="U298" s="18" t="str">
        <f t="shared" si="52"/>
        <v/>
      </c>
      <c r="V298" s="18" t="str">
        <f t="shared" si="56"/>
        <v/>
      </c>
      <c r="W298" s="18" t="str">
        <f t="shared" si="57"/>
        <v/>
      </c>
      <c r="X298" s="18" t="str">
        <f t="shared" si="58"/>
        <v/>
      </c>
      <c r="Y298" s="18"/>
    </row>
    <row r="299" spans="1:25" x14ac:dyDescent="0.35">
      <c r="A299" t="str">
        <f>IF(DataSorted!A312="","",DataSorted!A312)</f>
        <v/>
      </c>
      <c r="B299" t="str">
        <f>IF(DataSorted!B312="","",DataSorted!B312)</f>
        <v/>
      </c>
      <c r="C299" t="str">
        <f>IF(DataSorted!C312="","",DataSorted!C312)</f>
        <v/>
      </c>
      <c r="D299" t="str">
        <f>IF(DataSorted!D312="","",DataSorted!D312)</f>
        <v/>
      </c>
      <c r="E299" t="str">
        <f t="shared" si="53"/>
        <v/>
      </c>
      <c r="F299" s="16" t="str">
        <f t="shared" si="49"/>
        <v/>
      </c>
      <c r="G299" s="41" t="str">
        <f t="shared" si="50"/>
        <v/>
      </c>
      <c r="H299" t="str">
        <f>IF(DataSorted!$Q312="","",DataSorted!Q312)</f>
        <v/>
      </c>
      <c r="I299" t="str">
        <f>IF(DataSorted!$Q312="","",DataSorted!R312)</f>
        <v/>
      </c>
      <c r="J299" t="str">
        <f>IF(DataSorted!$Q312="","",DataSorted!S312)</f>
        <v/>
      </c>
      <c r="K299" t="str">
        <f>IF(DataSorted!$Q312="","",DataSorted!T312)</f>
        <v/>
      </c>
      <c r="L299" s="2" t="str">
        <f t="shared" si="51"/>
        <v/>
      </c>
      <c r="M299" s="51" t="str">
        <f>IF(DataSorted!$F312="REAC",DataSorted!F312,(IF(DataSorted!$P312="REAC",DataSorted!P312,IF($R300=1,"Creact",""))))</f>
        <v/>
      </c>
      <c r="N299" s="51" t="str">
        <f>IF(DataSorted!$F312="REAC",DataSorted!G312,(IF(DataSorted!$P312="REAC",DataSorted!Q312,IF($R300=1,N300,""))))</f>
        <v/>
      </c>
      <c r="O299" s="51" t="str">
        <f>IF(DataSorted!$F312="REAC",DataSorted!H312,(IF(DataSorted!$P312="REAC",DataSorted!R312,IF(AND($R300=1,N300="yes"),O300-1.01794,IF(AND($R300=1,N300="No"),O300-1.18497,"")))))</f>
        <v/>
      </c>
      <c r="P299" s="51" t="str">
        <f>IF(DataSorted!$F312="REAC",DataSorted!I312,(IF(DataSorted!$P312="REAC",DataSorted!S312,IF($R300=1,P300,""))))</f>
        <v/>
      </c>
      <c r="Q299" s="47" t="str">
        <f t="shared" si="59"/>
        <v/>
      </c>
      <c r="R299" t="str">
        <f t="shared" si="60"/>
        <v/>
      </c>
      <c r="S299" s="1" t="str">
        <f t="shared" si="54"/>
        <v/>
      </c>
      <c r="T299" s="1" t="str">
        <f t="shared" si="55"/>
        <v/>
      </c>
      <c r="U299" s="1" t="str">
        <f t="shared" si="52"/>
        <v/>
      </c>
      <c r="V299" s="1" t="str">
        <f t="shared" si="56"/>
        <v/>
      </c>
      <c r="W299" s="1" t="str">
        <f t="shared" si="57"/>
        <v/>
      </c>
      <c r="X299" s="1" t="str">
        <f t="shared" si="58"/>
        <v/>
      </c>
      <c r="Y299" s="1"/>
    </row>
    <row r="300" spans="1:25" x14ac:dyDescent="0.35">
      <c r="A300" s="10" t="str">
        <f>IF(DataSorted!A313="","",DataSorted!A313)</f>
        <v/>
      </c>
      <c r="B300" s="10" t="str">
        <f>IF(DataSorted!B313="","",DataSorted!B313)</f>
        <v/>
      </c>
      <c r="C300" s="10" t="str">
        <f>IF(DataSorted!C313="","",DataSorted!C313)</f>
        <v/>
      </c>
      <c r="D300" s="10" t="str">
        <f>IF(DataSorted!D313="","",DataSorted!D313)</f>
        <v/>
      </c>
      <c r="E300" s="10" t="str">
        <f t="shared" si="53"/>
        <v/>
      </c>
      <c r="F300" s="15" t="str">
        <f t="shared" si="49"/>
        <v/>
      </c>
      <c r="G300" s="41" t="str">
        <f t="shared" si="50"/>
        <v/>
      </c>
      <c r="H300" s="10" t="str">
        <f>IF(DataSorted!$Q313="","",DataSorted!Q313)</f>
        <v/>
      </c>
      <c r="I300" s="10" t="str">
        <f>IF(DataSorted!$Q313="","",DataSorted!R313)</f>
        <v/>
      </c>
      <c r="J300" s="10" t="str">
        <f>IF(DataSorted!$Q313="","",DataSorted!S313)</f>
        <v/>
      </c>
      <c r="K300" s="10" t="str">
        <f>IF(DataSorted!$Q313="","",DataSorted!T313)</f>
        <v/>
      </c>
      <c r="L300" s="10" t="str">
        <f t="shared" si="51"/>
        <v/>
      </c>
      <c r="M300" s="52" t="str">
        <f>IF(DataSorted!$F313="REAC",DataSorted!F313,(IF(DataSorted!$P313="REAC",DataSorted!P313,IF($R301=1,"Creact",""))))</f>
        <v/>
      </c>
      <c r="N300" s="52" t="str">
        <f>IF(DataSorted!$F313="REAC",DataSorted!G313,(IF(DataSorted!$P313="REAC",DataSorted!Q313,IF($R301=1,N301,""))))</f>
        <v/>
      </c>
      <c r="O300" s="52" t="str">
        <f>IF(DataSorted!$F313="REAC",DataSorted!H313,(IF(DataSorted!$P313="REAC",DataSorted!R313,IF(AND($R301=1,N301="yes"),O301-1.01794,IF(AND($R301=1,N301="No"),O301-1.18497,"")))))</f>
        <v/>
      </c>
      <c r="P300" s="52" t="str">
        <f>IF(DataSorted!$F313="REAC",DataSorted!I313,(IF(DataSorted!$P313="REAC",DataSorted!S313,IF($R301=1,P301,""))))</f>
        <v/>
      </c>
      <c r="Q300" s="47" t="str">
        <f t="shared" si="59"/>
        <v/>
      </c>
      <c r="R300" t="str">
        <f t="shared" si="60"/>
        <v/>
      </c>
      <c r="S300" s="18" t="str">
        <f t="shared" si="54"/>
        <v/>
      </c>
      <c r="T300" s="18" t="str">
        <f t="shared" si="55"/>
        <v/>
      </c>
      <c r="U300" s="18" t="str">
        <f t="shared" si="52"/>
        <v/>
      </c>
      <c r="V300" s="18" t="str">
        <f t="shared" si="56"/>
        <v/>
      </c>
      <c r="W300" s="18" t="str">
        <f t="shared" si="57"/>
        <v/>
      </c>
      <c r="X300" s="18" t="str">
        <f t="shared" si="58"/>
        <v/>
      </c>
      <c r="Y300" s="18"/>
    </row>
    <row r="301" spans="1:25" x14ac:dyDescent="0.35">
      <c r="A301" t="str">
        <f>IF(DataSorted!A314="","",DataSorted!A314)</f>
        <v/>
      </c>
      <c r="B301" t="str">
        <f>IF(DataSorted!B314="","",DataSorted!B314)</f>
        <v/>
      </c>
      <c r="C301" t="str">
        <f>IF(DataSorted!C314="","",DataSorted!C314)</f>
        <v/>
      </c>
      <c r="D301" t="str">
        <f>IF(DataSorted!D314="","",DataSorted!D314)</f>
        <v/>
      </c>
      <c r="E301" t="str">
        <f t="shared" si="53"/>
        <v/>
      </c>
      <c r="F301" s="16" t="str">
        <f t="shared" si="49"/>
        <v/>
      </c>
      <c r="G301" s="41" t="str">
        <f t="shared" si="50"/>
        <v/>
      </c>
      <c r="H301" t="str">
        <f>IF(DataSorted!$Q314="","",DataSorted!Q314)</f>
        <v/>
      </c>
      <c r="I301" t="str">
        <f>IF(DataSorted!$Q314="","",DataSorted!R314)</f>
        <v/>
      </c>
      <c r="J301" t="str">
        <f>IF(DataSorted!$Q314="","",DataSorted!S314)</f>
        <v/>
      </c>
      <c r="K301" t="str">
        <f>IF(DataSorted!$Q314="","",DataSorted!T314)</f>
        <v/>
      </c>
      <c r="L301" s="2" t="str">
        <f t="shared" si="51"/>
        <v/>
      </c>
      <c r="M301" s="51" t="str">
        <f>IF(DataSorted!$F314="REAC",DataSorted!F314,(IF(DataSorted!$P314="REAC",DataSorted!P314,IF($R302=1,"Creact",""))))</f>
        <v/>
      </c>
      <c r="N301" s="51" t="str">
        <f>IF(DataSorted!$F314="REAC",DataSorted!G314,(IF(DataSorted!$P314="REAC",DataSorted!Q314,IF($R302=1,N302,""))))</f>
        <v/>
      </c>
      <c r="O301" s="51" t="str">
        <f>IF(DataSorted!$F314="REAC",DataSorted!H314,(IF(DataSorted!$P314="REAC",DataSorted!R314,IF(AND($R302=1,N302="yes"),O302-1.01794,IF(AND($R302=1,N302="No"),O302-1.18497,"")))))</f>
        <v/>
      </c>
      <c r="P301" s="51" t="str">
        <f>IF(DataSorted!$F314="REAC",DataSorted!I314,(IF(DataSorted!$P314="REAC",DataSorted!S314,IF($R302=1,P302,""))))</f>
        <v/>
      </c>
      <c r="Q301" s="47" t="str">
        <f t="shared" si="59"/>
        <v/>
      </c>
      <c r="R301" t="str">
        <f t="shared" si="60"/>
        <v/>
      </c>
      <c r="S301" s="1" t="str">
        <f t="shared" si="54"/>
        <v/>
      </c>
      <c r="T301" s="1" t="str">
        <f t="shared" si="55"/>
        <v/>
      </c>
      <c r="U301" s="1" t="str">
        <f t="shared" si="52"/>
        <v/>
      </c>
      <c r="V301" s="1" t="str">
        <f t="shared" si="56"/>
        <v/>
      </c>
      <c r="W301" s="1" t="str">
        <f t="shared" si="57"/>
        <v/>
      </c>
      <c r="X301" s="1" t="str">
        <f t="shared" si="58"/>
        <v/>
      </c>
      <c r="Y301" s="1"/>
    </row>
    <row r="302" spans="1:25" x14ac:dyDescent="0.35">
      <c r="A302" s="10" t="str">
        <f>IF(DataSorted!A315="","",DataSorted!A315)</f>
        <v/>
      </c>
      <c r="B302" s="10" t="str">
        <f>IF(DataSorted!B315="","",DataSorted!B315)</f>
        <v/>
      </c>
      <c r="C302" s="10" t="str">
        <f>IF(DataSorted!C315="","",DataSorted!C315)</f>
        <v/>
      </c>
      <c r="D302" s="10" t="str">
        <f>IF(DataSorted!D315="","",DataSorted!D315)</f>
        <v/>
      </c>
      <c r="E302" s="10" t="str">
        <f t="shared" si="53"/>
        <v/>
      </c>
      <c r="F302" s="15" t="str">
        <f t="shared" si="49"/>
        <v/>
      </c>
      <c r="G302" s="41" t="str">
        <f t="shared" si="50"/>
        <v/>
      </c>
      <c r="H302" s="10" t="str">
        <f>IF(DataSorted!$Q315="","",DataSorted!Q315)</f>
        <v/>
      </c>
      <c r="I302" s="10" t="str">
        <f>IF(DataSorted!$Q315="","",DataSorted!R315)</f>
        <v/>
      </c>
      <c r="J302" s="10" t="str">
        <f>IF(DataSorted!$Q315="","",DataSorted!S315)</f>
        <v/>
      </c>
      <c r="K302" s="10" t="str">
        <f>IF(DataSorted!$Q315="","",DataSorted!T315)</f>
        <v/>
      </c>
      <c r="L302" s="10" t="str">
        <f t="shared" si="51"/>
        <v/>
      </c>
      <c r="M302" s="52" t="str">
        <f>IF(DataSorted!$F315="REAC",DataSorted!F315,(IF(DataSorted!$P315="REAC",DataSorted!P315,IF($R303=1,"Creact",""))))</f>
        <v/>
      </c>
      <c r="N302" s="52" t="str">
        <f>IF(DataSorted!$F315="REAC",DataSorted!G315,(IF(DataSorted!$P315="REAC",DataSorted!Q315,IF($R303=1,N303,""))))</f>
        <v/>
      </c>
      <c r="O302" s="52" t="str">
        <f>IF(DataSorted!$F315="REAC",DataSorted!H315,(IF(DataSorted!$P315="REAC",DataSorted!R315,IF(AND($R303=1,N303="yes"),O303-1.01794,IF(AND($R303=1,N303="No"),O303-1.18497,"")))))</f>
        <v/>
      </c>
      <c r="P302" s="52" t="str">
        <f>IF(DataSorted!$F315="REAC",DataSorted!I315,(IF(DataSorted!$P315="REAC",DataSorted!S315,IF($R303=1,P303,""))))</f>
        <v/>
      </c>
      <c r="Q302" s="47" t="str">
        <f t="shared" si="59"/>
        <v/>
      </c>
      <c r="R302" t="str">
        <f t="shared" si="60"/>
        <v/>
      </c>
      <c r="S302" s="18" t="str">
        <f t="shared" si="54"/>
        <v/>
      </c>
      <c r="T302" s="18" t="str">
        <f t="shared" si="55"/>
        <v/>
      </c>
      <c r="U302" s="18" t="str">
        <f t="shared" si="52"/>
        <v/>
      </c>
      <c r="V302" s="18" t="str">
        <f t="shared" si="56"/>
        <v/>
      </c>
      <c r="W302" s="18" t="str">
        <f t="shared" si="57"/>
        <v/>
      </c>
      <c r="X302" s="18" t="str">
        <f t="shared" si="58"/>
        <v/>
      </c>
      <c r="Y302" s="18"/>
    </row>
    <row r="303" spans="1:25" x14ac:dyDescent="0.35">
      <c r="A303" t="str">
        <f>IF(DataSorted!A316="","",DataSorted!A316)</f>
        <v/>
      </c>
      <c r="B303" t="str">
        <f>IF(DataSorted!B316="","",DataSorted!B316)</f>
        <v/>
      </c>
      <c r="C303" t="str">
        <f>IF(DataSorted!C316="","",DataSorted!C316)</f>
        <v/>
      </c>
      <c r="D303" t="str">
        <f>IF(DataSorted!D316="","",DataSorted!D316)</f>
        <v/>
      </c>
      <c r="E303" t="str">
        <f t="shared" si="53"/>
        <v/>
      </c>
      <c r="F303" s="16" t="str">
        <f t="shared" si="49"/>
        <v/>
      </c>
      <c r="G303" s="41" t="str">
        <f t="shared" si="50"/>
        <v/>
      </c>
      <c r="H303" t="str">
        <f>IF(DataSorted!$Q316="","",DataSorted!Q316)</f>
        <v/>
      </c>
      <c r="I303" t="str">
        <f>IF(DataSorted!$Q316="","",DataSorted!R316)</f>
        <v/>
      </c>
      <c r="J303" t="str">
        <f>IF(DataSorted!$Q316="","",DataSorted!S316)</f>
        <v/>
      </c>
      <c r="K303" t="str">
        <f>IF(DataSorted!$Q316="","",DataSorted!T316)</f>
        <v/>
      </c>
      <c r="L303" s="2" t="str">
        <f t="shared" si="51"/>
        <v/>
      </c>
      <c r="M303" s="51" t="str">
        <f>IF(DataSorted!$F316="REAC",DataSorted!F316,(IF(DataSorted!$P316="REAC",DataSorted!P316,IF($R304=1,"Creact",""))))</f>
        <v/>
      </c>
      <c r="N303" s="51" t="str">
        <f>IF(DataSorted!$F316="REAC",DataSorted!G316,(IF(DataSorted!$P316="REAC",DataSorted!Q316,IF($R304=1,N304,""))))</f>
        <v/>
      </c>
      <c r="O303" s="51" t="str">
        <f>IF(DataSorted!$F316="REAC",DataSorted!H316,(IF(DataSorted!$P316="REAC",DataSorted!R316,IF(AND($R304=1,N304="yes"),O304-1.01794,IF(AND($R304=1,N304="No"),O304-1.18497,"")))))</f>
        <v/>
      </c>
      <c r="P303" s="51" t="str">
        <f>IF(DataSorted!$F316="REAC",DataSorted!I316,(IF(DataSorted!$P316="REAC",DataSorted!S316,IF($R304=1,P304,""))))</f>
        <v/>
      </c>
      <c r="Q303" s="47" t="str">
        <f t="shared" si="59"/>
        <v/>
      </c>
      <c r="R303" t="str">
        <f t="shared" si="60"/>
        <v/>
      </c>
      <c r="S303" s="1" t="str">
        <f t="shared" si="54"/>
        <v/>
      </c>
      <c r="T303" s="1" t="str">
        <f t="shared" si="55"/>
        <v/>
      </c>
      <c r="U303" s="1" t="str">
        <f t="shared" si="52"/>
        <v/>
      </c>
      <c r="V303" s="1" t="str">
        <f t="shared" si="56"/>
        <v/>
      </c>
      <c r="W303" s="1" t="str">
        <f t="shared" si="57"/>
        <v/>
      </c>
      <c r="X303" s="1" t="str">
        <f t="shared" si="58"/>
        <v/>
      </c>
      <c r="Y303" s="1"/>
    </row>
    <row r="304" spans="1:25" x14ac:dyDescent="0.35">
      <c r="A304" s="10" t="str">
        <f>IF(DataSorted!A317="","",DataSorted!A317)</f>
        <v/>
      </c>
      <c r="B304" s="10" t="str">
        <f>IF(DataSorted!B317="","",DataSorted!B317)</f>
        <v/>
      </c>
      <c r="C304" s="10" t="str">
        <f>IF(DataSorted!C317="","",DataSorted!C317)</f>
        <v/>
      </c>
      <c r="D304" s="10" t="str">
        <f>IF(DataSorted!D317="","",DataSorted!D317)</f>
        <v/>
      </c>
      <c r="E304" s="10" t="str">
        <f t="shared" si="53"/>
        <v/>
      </c>
      <c r="F304" s="15" t="str">
        <f t="shared" si="49"/>
        <v/>
      </c>
      <c r="G304" s="41" t="str">
        <f t="shared" si="50"/>
        <v/>
      </c>
      <c r="H304" s="10" t="str">
        <f>IF(DataSorted!$Q317="","",DataSorted!Q317)</f>
        <v/>
      </c>
      <c r="I304" s="10" t="str">
        <f>IF(DataSorted!$Q317="","",DataSorted!R317)</f>
        <v/>
      </c>
      <c r="J304" s="10" t="str">
        <f>IF(DataSorted!$Q317="","",DataSorted!S317)</f>
        <v/>
      </c>
      <c r="K304" s="10" t="str">
        <f>IF(DataSorted!$Q317="","",DataSorted!T317)</f>
        <v/>
      </c>
      <c r="L304" s="10" t="str">
        <f t="shared" si="51"/>
        <v/>
      </c>
      <c r="M304" s="52" t="str">
        <f>IF(DataSorted!$F317="REAC",DataSorted!F317,(IF(DataSorted!$P317="REAC",DataSorted!P317,IF($R305=1,"Creact",""))))</f>
        <v/>
      </c>
      <c r="N304" s="52" t="str">
        <f>IF(DataSorted!$F317="REAC",DataSorted!G317,(IF(DataSorted!$P317="REAC",DataSorted!Q317,IF($R305=1,N305,""))))</f>
        <v/>
      </c>
      <c r="O304" s="52" t="str">
        <f>IF(DataSorted!$F317="REAC",DataSorted!H317,(IF(DataSorted!$P317="REAC",DataSorted!R317,IF(AND($R305=1,N305="yes"),O305-1.01794,IF(AND($R305=1,N305="No"),O305-1.18497,"")))))</f>
        <v/>
      </c>
      <c r="P304" s="52" t="str">
        <f>IF(DataSorted!$F317="REAC",DataSorted!I317,(IF(DataSorted!$P317="REAC",DataSorted!S317,IF($R305=1,P305,""))))</f>
        <v/>
      </c>
      <c r="Q304" s="47" t="str">
        <f t="shared" si="59"/>
        <v/>
      </c>
      <c r="R304" t="str">
        <f t="shared" si="60"/>
        <v/>
      </c>
      <c r="S304" s="18" t="str">
        <f t="shared" si="54"/>
        <v/>
      </c>
      <c r="T304" s="18" t="str">
        <f t="shared" si="55"/>
        <v/>
      </c>
      <c r="U304" s="18" t="str">
        <f t="shared" si="52"/>
        <v/>
      </c>
      <c r="V304" s="18" t="str">
        <f t="shared" si="56"/>
        <v/>
      </c>
      <c r="W304" s="18" t="str">
        <f t="shared" si="57"/>
        <v/>
      </c>
      <c r="X304" s="18" t="str">
        <f t="shared" si="58"/>
        <v/>
      </c>
      <c r="Y304" s="18"/>
    </row>
    <row r="305" spans="1:25" x14ac:dyDescent="0.35">
      <c r="A305" t="str">
        <f>IF(DataSorted!A318="","",DataSorted!A318)</f>
        <v/>
      </c>
      <c r="B305" t="str">
        <f>IF(DataSorted!B318="","",DataSorted!B318)</f>
        <v/>
      </c>
      <c r="C305" t="str">
        <f>IF(DataSorted!C318="","",DataSorted!C318)</f>
        <v/>
      </c>
      <c r="D305" t="str">
        <f>IF(DataSorted!D318="","",DataSorted!D318)</f>
        <v/>
      </c>
      <c r="E305" t="str">
        <f t="shared" si="53"/>
        <v/>
      </c>
      <c r="F305" s="16" t="str">
        <f t="shared" si="49"/>
        <v/>
      </c>
      <c r="G305" s="41" t="str">
        <f t="shared" si="50"/>
        <v/>
      </c>
      <c r="H305" t="str">
        <f>IF(DataSorted!$Q318="","",DataSorted!Q318)</f>
        <v/>
      </c>
      <c r="I305" t="str">
        <f>IF(DataSorted!$Q318="","",DataSorted!R318)</f>
        <v/>
      </c>
      <c r="J305" t="str">
        <f>IF(DataSorted!$Q318="","",DataSorted!S318)</f>
        <v/>
      </c>
      <c r="K305" t="str">
        <f>IF(DataSorted!$Q318="","",DataSorted!T318)</f>
        <v/>
      </c>
      <c r="L305" s="2" t="str">
        <f t="shared" si="51"/>
        <v/>
      </c>
      <c r="M305" s="51" t="str">
        <f>IF(DataSorted!$F318="REAC",DataSorted!F318,(IF(DataSorted!$P318="REAC",DataSorted!P318,IF($R306=1,"Creact",""))))</f>
        <v/>
      </c>
      <c r="N305" s="51" t="str">
        <f>IF(DataSorted!$F318="REAC",DataSorted!G318,(IF(DataSorted!$P318="REAC",DataSorted!Q318,IF($R306=1,N306,""))))</f>
        <v/>
      </c>
      <c r="O305" s="51" t="str">
        <f>IF(DataSorted!$F318="REAC",DataSorted!H318,(IF(DataSorted!$P318="REAC",DataSorted!R318,IF(AND($R306=1,N306="yes"),O306-1.01794,IF(AND($R306=1,N306="No"),O306-1.18497,"")))))</f>
        <v/>
      </c>
      <c r="P305" s="51" t="str">
        <f>IF(DataSorted!$F318="REAC",DataSorted!I318,(IF(DataSorted!$P318="REAC",DataSorted!S318,IF($R306=1,P306,""))))</f>
        <v/>
      </c>
      <c r="Q305" s="47" t="str">
        <f t="shared" si="59"/>
        <v/>
      </c>
      <c r="R305" t="str">
        <f t="shared" si="60"/>
        <v/>
      </c>
      <c r="S305" s="1" t="str">
        <f t="shared" si="54"/>
        <v/>
      </c>
      <c r="T305" s="1" t="str">
        <f t="shared" si="55"/>
        <v/>
      </c>
      <c r="U305" s="1" t="str">
        <f t="shared" si="52"/>
        <v/>
      </c>
      <c r="V305" s="1" t="str">
        <f t="shared" si="56"/>
        <v/>
      </c>
      <c r="W305" s="1" t="str">
        <f t="shared" si="57"/>
        <v/>
      </c>
      <c r="X305" s="1" t="str">
        <f t="shared" si="58"/>
        <v/>
      </c>
      <c r="Y305" s="1"/>
    </row>
    <row r="306" spans="1:25" x14ac:dyDescent="0.35">
      <c r="A306" s="10" t="str">
        <f>IF(DataSorted!A319="","",DataSorted!A319)</f>
        <v/>
      </c>
      <c r="B306" s="10" t="str">
        <f>IF(DataSorted!B319="","",DataSorted!B319)</f>
        <v/>
      </c>
      <c r="C306" s="10" t="str">
        <f>IF(DataSorted!C319="","",DataSorted!C319)</f>
        <v/>
      </c>
      <c r="D306" s="10" t="str">
        <f>IF(DataSorted!D319="","",DataSorted!D319)</f>
        <v/>
      </c>
      <c r="E306" s="10" t="str">
        <f t="shared" si="53"/>
        <v/>
      </c>
      <c r="F306" s="15" t="str">
        <f t="shared" si="49"/>
        <v/>
      </c>
      <c r="G306" s="41" t="str">
        <f t="shared" si="50"/>
        <v/>
      </c>
      <c r="H306" s="10" t="str">
        <f>IF(DataSorted!$Q319="","",DataSorted!Q319)</f>
        <v/>
      </c>
      <c r="I306" s="10" t="str">
        <f>IF(DataSorted!$Q319="","",DataSorted!R319)</f>
        <v/>
      </c>
      <c r="J306" s="10" t="str">
        <f>IF(DataSorted!$Q319="","",DataSorted!S319)</f>
        <v/>
      </c>
      <c r="K306" s="10" t="str">
        <f>IF(DataSorted!$Q319="","",DataSorted!T319)</f>
        <v/>
      </c>
      <c r="L306" s="10" t="str">
        <f t="shared" si="51"/>
        <v/>
      </c>
      <c r="M306" s="52" t="str">
        <f>IF(DataSorted!$F319="REAC",DataSorted!F319,(IF(DataSorted!$P319="REAC",DataSorted!P319,IF($R307=1,"Creact",""))))</f>
        <v/>
      </c>
      <c r="N306" s="52" t="str">
        <f>IF(DataSorted!$F319="REAC",DataSorted!G319,(IF(DataSorted!$P319="REAC",DataSorted!Q319,IF($R307=1,N307,""))))</f>
        <v/>
      </c>
      <c r="O306" s="52" t="str">
        <f>IF(DataSorted!$F319="REAC",DataSorted!H319,(IF(DataSorted!$P319="REAC",DataSorted!R319,IF(AND($R307=1,N307="yes"),O307-1.01794,IF(AND($R307=1,N307="No"),O307-1.18497,"")))))</f>
        <v/>
      </c>
      <c r="P306" s="52" t="str">
        <f>IF(DataSorted!$F319="REAC",DataSorted!I319,(IF(DataSorted!$P319="REAC",DataSorted!S319,IF($R307=1,P307,""))))</f>
        <v/>
      </c>
      <c r="Q306" s="47" t="str">
        <f t="shared" si="59"/>
        <v/>
      </c>
      <c r="R306" t="str">
        <f t="shared" si="60"/>
        <v/>
      </c>
      <c r="S306" s="18" t="str">
        <f t="shared" si="54"/>
        <v/>
      </c>
      <c r="T306" s="18" t="str">
        <f t="shared" si="55"/>
        <v/>
      </c>
      <c r="U306" s="18" t="str">
        <f t="shared" si="52"/>
        <v/>
      </c>
      <c r="V306" s="18" t="str">
        <f t="shared" si="56"/>
        <v/>
      </c>
      <c r="W306" s="18" t="str">
        <f t="shared" si="57"/>
        <v/>
      </c>
      <c r="X306" s="18" t="str">
        <f t="shared" si="58"/>
        <v/>
      </c>
      <c r="Y306" s="18"/>
    </row>
    <row r="307" spans="1:25" x14ac:dyDescent="0.35">
      <c r="A307" t="str">
        <f>IF(DataSorted!A320="","",DataSorted!A320)</f>
        <v/>
      </c>
      <c r="B307" t="str">
        <f>IF(DataSorted!B320="","",DataSorted!B320)</f>
        <v/>
      </c>
      <c r="C307" t="str">
        <f>IF(DataSorted!C320="","",DataSorted!C320)</f>
        <v/>
      </c>
      <c r="D307" t="str">
        <f>IF(DataSorted!D320="","",DataSorted!D320)</f>
        <v/>
      </c>
      <c r="E307" t="str">
        <f t="shared" si="53"/>
        <v/>
      </c>
      <c r="F307" s="16" t="str">
        <f t="shared" si="49"/>
        <v/>
      </c>
      <c r="G307" s="41" t="str">
        <f t="shared" si="50"/>
        <v/>
      </c>
      <c r="H307" t="str">
        <f>IF(DataSorted!$Q320="","",DataSorted!Q320)</f>
        <v/>
      </c>
      <c r="I307" t="str">
        <f>IF(DataSorted!$Q320="","",DataSorted!R320)</f>
        <v/>
      </c>
      <c r="J307" t="str">
        <f>IF(DataSorted!$Q320="","",DataSorted!S320)</f>
        <v/>
      </c>
      <c r="K307" t="str">
        <f>IF(DataSorted!$Q320="","",DataSorted!T320)</f>
        <v/>
      </c>
      <c r="L307" s="2" t="str">
        <f t="shared" si="51"/>
        <v/>
      </c>
      <c r="M307" s="51" t="str">
        <f>IF(DataSorted!$F320="REAC",DataSorted!F320,(IF(DataSorted!$P320="REAC",DataSorted!P320,IF($R308=1,"Creact",""))))</f>
        <v/>
      </c>
      <c r="N307" s="51" t="str">
        <f>IF(DataSorted!$F320="REAC",DataSorted!G320,(IF(DataSorted!$P320="REAC",DataSorted!Q320,IF($R308=1,N308,""))))</f>
        <v/>
      </c>
      <c r="O307" s="51" t="str">
        <f>IF(DataSorted!$F320="REAC",DataSorted!H320,(IF(DataSorted!$P320="REAC",DataSorted!R320,IF(AND($R308=1,N308="yes"),O308-1.01794,IF(AND($R308=1,N308="No"),O308-1.18497,"")))))</f>
        <v/>
      </c>
      <c r="P307" s="51" t="str">
        <f>IF(DataSorted!$F320="REAC",DataSorted!I320,(IF(DataSorted!$P320="REAC",DataSorted!S320,IF($R308=1,P308,""))))</f>
        <v/>
      </c>
      <c r="Q307" s="47" t="str">
        <f t="shared" si="59"/>
        <v/>
      </c>
      <c r="R307" t="str">
        <f t="shared" si="60"/>
        <v/>
      </c>
      <c r="S307" s="1" t="str">
        <f t="shared" si="54"/>
        <v/>
      </c>
      <c r="T307" s="1" t="str">
        <f t="shared" si="55"/>
        <v/>
      </c>
      <c r="U307" s="1" t="str">
        <f t="shared" si="52"/>
        <v/>
      </c>
      <c r="V307" s="1" t="str">
        <f t="shared" si="56"/>
        <v/>
      </c>
      <c r="W307" s="1" t="str">
        <f t="shared" si="57"/>
        <v/>
      </c>
      <c r="X307" s="1" t="str">
        <f t="shared" si="58"/>
        <v/>
      </c>
      <c r="Y307" s="1"/>
    </row>
    <row r="308" spans="1:25" x14ac:dyDescent="0.35">
      <c r="A308" s="10" t="str">
        <f>IF(DataSorted!A321="","",DataSorted!A321)</f>
        <v/>
      </c>
      <c r="B308" s="10" t="str">
        <f>IF(DataSorted!B321="","",DataSorted!B321)</f>
        <v/>
      </c>
      <c r="C308" s="10" t="str">
        <f>IF(DataSorted!C321="","",DataSorted!C321)</f>
        <v/>
      </c>
      <c r="D308" s="10" t="str">
        <f>IF(DataSorted!D321="","",DataSorted!D321)</f>
        <v/>
      </c>
      <c r="E308" s="10" t="str">
        <f t="shared" si="53"/>
        <v/>
      </c>
      <c r="F308" s="15" t="str">
        <f t="shared" si="49"/>
        <v/>
      </c>
      <c r="G308" s="41" t="str">
        <f t="shared" si="50"/>
        <v/>
      </c>
      <c r="H308" s="10" t="str">
        <f>IF(DataSorted!$Q321="","",DataSorted!Q321)</f>
        <v/>
      </c>
      <c r="I308" s="10" t="str">
        <f>IF(DataSorted!$Q321="","",DataSorted!R321)</f>
        <v/>
      </c>
      <c r="J308" s="10" t="str">
        <f>IF(DataSorted!$Q321="","",DataSorted!S321)</f>
        <v/>
      </c>
      <c r="K308" s="10" t="str">
        <f>IF(DataSorted!$Q321="","",DataSorted!T321)</f>
        <v/>
      </c>
      <c r="L308" s="10" t="str">
        <f t="shared" si="51"/>
        <v/>
      </c>
      <c r="M308" s="52" t="str">
        <f>IF(DataSorted!$F321="REAC",DataSorted!F321,(IF(DataSorted!$P321="REAC",DataSorted!P321,IF($R309=1,"Creact",""))))</f>
        <v/>
      </c>
      <c r="N308" s="52" t="str">
        <f>IF(DataSorted!$F321="REAC",DataSorted!G321,(IF(DataSorted!$P321="REAC",DataSorted!Q321,IF($R309=1,N309,""))))</f>
        <v/>
      </c>
      <c r="O308" s="52" t="str">
        <f>IF(DataSorted!$F321="REAC",DataSorted!H321,(IF(DataSorted!$P321="REAC",DataSorted!R321,IF(AND($R309=1,N309="yes"),O309-1.01794,IF(AND($R309=1,N309="No"),O309-1.18497,"")))))</f>
        <v/>
      </c>
      <c r="P308" s="52" t="str">
        <f>IF(DataSorted!$F321="REAC",DataSorted!I321,(IF(DataSorted!$P321="REAC",DataSorted!S321,IF($R309=1,P309,""))))</f>
        <v/>
      </c>
      <c r="Q308" s="47" t="str">
        <f t="shared" si="59"/>
        <v/>
      </c>
      <c r="R308" t="str">
        <f t="shared" si="60"/>
        <v/>
      </c>
      <c r="S308" s="18" t="str">
        <f t="shared" si="54"/>
        <v/>
      </c>
      <c r="T308" s="18" t="str">
        <f t="shared" si="55"/>
        <v/>
      </c>
      <c r="U308" s="18" t="str">
        <f t="shared" si="52"/>
        <v/>
      </c>
      <c r="V308" s="18" t="str">
        <f t="shared" si="56"/>
        <v/>
      </c>
      <c r="W308" s="18" t="str">
        <f t="shared" si="57"/>
        <v/>
      </c>
      <c r="X308" s="18" t="str">
        <f t="shared" si="58"/>
        <v/>
      </c>
      <c r="Y308" s="18"/>
    </row>
    <row r="309" spans="1:25" x14ac:dyDescent="0.35">
      <c r="A309" t="str">
        <f>IF(DataSorted!A322="","",DataSorted!A322)</f>
        <v/>
      </c>
      <c r="B309" t="str">
        <f>IF(DataSorted!B322="","",DataSorted!B322)</f>
        <v/>
      </c>
      <c r="C309" t="str">
        <f>IF(DataSorted!C322="","",DataSorted!C322)</f>
        <v/>
      </c>
      <c r="D309" t="str">
        <f>IF(DataSorted!D322="","",DataSorted!D322)</f>
        <v/>
      </c>
      <c r="E309" t="str">
        <f t="shared" si="53"/>
        <v/>
      </c>
      <c r="F309" s="16" t="str">
        <f t="shared" si="49"/>
        <v/>
      </c>
      <c r="G309" s="41" t="str">
        <f t="shared" si="50"/>
        <v/>
      </c>
      <c r="H309" t="str">
        <f>IF(DataSorted!$Q322="","",DataSorted!Q322)</f>
        <v/>
      </c>
      <c r="I309" t="str">
        <f>IF(DataSorted!$Q322="","",DataSorted!R322)</f>
        <v/>
      </c>
      <c r="J309" t="str">
        <f>IF(DataSorted!$Q322="","",DataSorted!S322)</f>
        <v/>
      </c>
      <c r="K309" t="str">
        <f>IF(DataSorted!$Q322="","",DataSorted!T322)</f>
        <v/>
      </c>
      <c r="L309" s="2" t="str">
        <f t="shared" si="51"/>
        <v/>
      </c>
      <c r="M309" s="51" t="str">
        <f>IF(DataSorted!$F322="REAC",DataSorted!F322,(IF(DataSorted!$P322="REAC",DataSorted!P322,IF($R310=1,"Creact",""))))</f>
        <v/>
      </c>
      <c r="N309" s="51" t="str">
        <f>IF(DataSorted!$F322="REAC",DataSorted!G322,(IF(DataSorted!$P322="REAC",DataSorted!Q322,IF($R310=1,N310,""))))</f>
        <v/>
      </c>
      <c r="O309" s="51" t="str">
        <f>IF(DataSorted!$F322="REAC",DataSorted!H322,(IF(DataSorted!$P322="REAC",DataSorted!R322,IF(AND($R310=1,N310="yes"),O310-1.01794,IF(AND($R310=1,N310="No"),O310-1.18497,"")))))</f>
        <v/>
      </c>
      <c r="P309" s="51" t="str">
        <f>IF(DataSorted!$F322="REAC",DataSorted!I322,(IF(DataSorted!$P322="REAC",DataSorted!S322,IF($R310=1,P310,""))))</f>
        <v/>
      </c>
      <c r="Q309" s="47" t="str">
        <f t="shared" si="59"/>
        <v/>
      </c>
      <c r="R309" t="str">
        <f t="shared" si="60"/>
        <v/>
      </c>
      <c r="S309" s="1" t="str">
        <f t="shared" si="54"/>
        <v/>
      </c>
      <c r="T309" s="1" t="str">
        <f t="shared" si="55"/>
        <v/>
      </c>
      <c r="U309" s="1" t="str">
        <f t="shared" si="52"/>
        <v/>
      </c>
      <c r="V309" s="1" t="str">
        <f t="shared" si="56"/>
        <v/>
      </c>
      <c r="W309" s="1" t="str">
        <f t="shared" si="57"/>
        <v/>
      </c>
      <c r="X309" s="1" t="str">
        <f t="shared" si="58"/>
        <v/>
      </c>
      <c r="Y309" s="1"/>
    </row>
    <row r="310" spans="1:25" x14ac:dyDescent="0.35">
      <c r="A310" s="10" t="str">
        <f>IF(DataSorted!A323="","",DataSorted!A323)</f>
        <v/>
      </c>
      <c r="B310" s="10" t="str">
        <f>IF(DataSorted!B323="","",DataSorted!B323)</f>
        <v/>
      </c>
      <c r="C310" s="10" t="str">
        <f>IF(DataSorted!C323="","",DataSorted!C323)</f>
        <v/>
      </c>
      <c r="D310" s="10" t="str">
        <f>IF(DataSorted!D323="","",DataSorted!D323)</f>
        <v/>
      </c>
      <c r="E310" s="10" t="str">
        <f t="shared" si="53"/>
        <v/>
      </c>
      <c r="F310" s="15" t="str">
        <f t="shared" si="49"/>
        <v/>
      </c>
      <c r="G310" s="41" t="str">
        <f t="shared" si="50"/>
        <v/>
      </c>
      <c r="H310" s="10" t="str">
        <f>IF(DataSorted!$Q323="","",DataSorted!Q323)</f>
        <v/>
      </c>
      <c r="I310" s="10" t="str">
        <f>IF(DataSorted!$Q323="","",DataSorted!R323)</f>
        <v/>
      </c>
      <c r="J310" s="10" t="str">
        <f>IF(DataSorted!$Q323="","",DataSorted!S323)</f>
        <v/>
      </c>
      <c r="K310" s="10" t="str">
        <f>IF(DataSorted!$Q323="","",DataSorted!T323)</f>
        <v/>
      </c>
      <c r="L310" s="10" t="str">
        <f t="shared" si="51"/>
        <v/>
      </c>
      <c r="M310" s="52" t="str">
        <f>IF(DataSorted!$F323="REAC",DataSorted!F323,(IF(DataSorted!$P323="REAC",DataSorted!P323,IF($R311=1,"Creact",""))))</f>
        <v/>
      </c>
      <c r="N310" s="52" t="str">
        <f>IF(DataSorted!$F323="REAC",DataSorted!G323,(IF(DataSorted!$P323="REAC",DataSorted!Q323,IF($R311=1,N311,""))))</f>
        <v/>
      </c>
      <c r="O310" s="52" t="str">
        <f>IF(DataSorted!$F323="REAC",DataSorted!H323,(IF(DataSorted!$P323="REAC",DataSorted!R323,IF(AND($R311=1,N311="yes"),O311-1.01794,IF(AND($R311=1,N311="No"),O311-1.18497,"")))))</f>
        <v/>
      </c>
      <c r="P310" s="52" t="str">
        <f>IF(DataSorted!$F323="REAC",DataSorted!I323,(IF(DataSorted!$P323="REAC",DataSorted!S323,IF($R311=1,P311,""))))</f>
        <v/>
      </c>
      <c r="Q310" s="47" t="str">
        <f t="shared" si="59"/>
        <v/>
      </c>
      <c r="R310" t="str">
        <f t="shared" si="60"/>
        <v/>
      </c>
      <c r="S310" s="18" t="str">
        <f t="shared" si="54"/>
        <v/>
      </c>
      <c r="T310" s="18" t="str">
        <f t="shared" si="55"/>
        <v/>
      </c>
      <c r="U310" s="18" t="str">
        <f t="shared" si="52"/>
        <v/>
      </c>
      <c r="V310" s="18" t="str">
        <f t="shared" si="56"/>
        <v/>
      </c>
      <c r="W310" s="18" t="str">
        <f t="shared" si="57"/>
        <v/>
      </c>
      <c r="X310" s="18" t="str">
        <f t="shared" si="58"/>
        <v/>
      </c>
      <c r="Y310" s="18"/>
    </row>
    <row r="311" spans="1:25" x14ac:dyDescent="0.35">
      <c r="A311" t="str">
        <f>IF(DataSorted!A324="","",DataSorted!A324)</f>
        <v/>
      </c>
      <c r="B311" t="str">
        <f>IF(DataSorted!B324="","",DataSorted!B324)</f>
        <v/>
      </c>
      <c r="C311" t="str">
        <f>IF(DataSorted!C324="","",DataSorted!C324)</f>
        <v/>
      </c>
      <c r="D311" t="str">
        <f>IF(DataSorted!D324="","",DataSorted!D324)</f>
        <v/>
      </c>
      <c r="E311" t="str">
        <f t="shared" si="53"/>
        <v/>
      </c>
      <c r="F311" s="16" t="str">
        <f t="shared" si="49"/>
        <v/>
      </c>
      <c r="G311" s="41" t="str">
        <f t="shared" si="50"/>
        <v/>
      </c>
      <c r="H311" t="str">
        <f>IF(DataSorted!$Q324="","",DataSorted!Q324)</f>
        <v/>
      </c>
      <c r="I311" t="str">
        <f>IF(DataSorted!$Q324="","",DataSorted!R324)</f>
        <v/>
      </c>
      <c r="J311" t="str">
        <f>IF(DataSorted!$Q324="","",DataSorted!S324)</f>
        <v/>
      </c>
      <c r="K311" t="str">
        <f>IF(DataSorted!$Q324="","",DataSorted!T324)</f>
        <v/>
      </c>
      <c r="L311" s="2" t="str">
        <f t="shared" si="51"/>
        <v/>
      </c>
      <c r="M311" s="51" t="str">
        <f>IF(DataSorted!$F324="REAC",DataSorted!F324,(IF(DataSorted!$P324="REAC",DataSorted!P324,IF($R312=1,"Creact",""))))</f>
        <v/>
      </c>
      <c r="N311" s="51" t="str">
        <f>IF(DataSorted!$F324="REAC",DataSorted!G324,(IF(DataSorted!$P324="REAC",DataSorted!Q324,IF($R312=1,N312,""))))</f>
        <v/>
      </c>
      <c r="O311" s="51" t="str">
        <f>IF(DataSorted!$F324="REAC",DataSorted!H324,(IF(DataSorted!$P324="REAC",DataSorted!R324,IF(AND($R312=1,N312="yes"),O312-1.01794,IF(AND($R312=1,N312="No"),O312-1.18497,"")))))</f>
        <v/>
      </c>
      <c r="P311" s="51" t="str">
        <f>IF(DataSorted!$F324="REAC",DataSorted!I324,(IF(DataSorted!$P324="REAC",DataSorted!S324,IF($R312=1,P312,""))))</f>
        <v/>
      </c>
      <c r="Q311" s="47" t="str">
        <f t="shared" si="59"/>
        <v/>
      </c>
      <c r="R311" t="str">
        <f t="shared" si="60"/>
        <v/>
      </c>
      <c r="S311" s="1" t="str">
        <f t="shared" si="54"/>
        <v/>
      </c>
      <c r="T311" s="1" t="str">
        <f t="shared" si="55"/>
        <v/>
      </c>
      <c r="U311" s="1" t="str">
        <f t="shared" si="52"/>
        <v/>
      </c>
      <c r="V311" s="1" t="str">
        <f t="shared" si="56"/>
        <v/>
      </c>
      <c r="W311" s="1" t="str">
        <f t="shared" si="57"/>
        <v/>
      </c>
      <c r="X311" s="1" t="str">
        <f t="shared" si="58"/>
        <v/>
      </c>
      <c r="Y311" s="1"/>
    </row>
    <row r="312" spans="1:25" x14ac:dyDescent="0.35">
      <c r="A312" s="10" t="str">
        <f>IF(DataSorted!A325="","",DataSorted!A325)</f>
        <v/>
      </c>
      <c r="B312" s="10" t="str">
        <f>IF(DataSorted!B325="","",DataSorted!B325)</f>
        <v/>
      </c>
      <c r="C312" s="10" t="str">
        <f>IF(DataSorted!C325="","",DataSorted!C325)</f>
        <v/>
      </c>
      <c r="D312" s="10" t="str">
        <f>IF(DataSorted!D325="","",DataSorted!D325)</f>
        <v/>
      </c>
      <c r="E312" s="10" t="str">
        <f t="shared" si="53"/>
        <v/>
      </c>
      <c r="F312" s="15" t="str">
        <f t="shared" si="49"/>
        <v/>
      </c>
      <c r="G312" s="41" t="str">
        <f t="shared" si="50"/>
        <v/>
      </c>
      <c r="H312" s="10" t="str">
        <f>IF(DataSorted!$Q325="","",DataSorted!Q325)</f>
        <v/>
      </c>
      <c r="I312" s="10" t="str">
        <f>IF(DataSorted!$Q325="","",DataSorted!R325)</f>
        <v/>
      </c>
      <c r="J312" s="10" t="str">
        <f>IF(DataSorted!$Q325="","",DataSorted!S325)</f>
        <v/>
      </c>
      <c r="K312" s="10" t="str">
        <f>IF(DataSorted!$Q325="","",DataSorted!T325)</f>
        <v/>
      </c>
      <c r="L312" s="10" t="str">
        <f t="shared" si="51"/>
        <v/>
      </c>
      <c r="M312" s="52" t="str">
        <f>IF(DataSorted!$F325="REAC",DataSorted!F325,(IF(DataSorted!$P325="REAC",DataSorted!P325,IF($R313=1,"Creact",""))))</f>
        <v/>
      </c>
      <c r="N312" s="52" t="str">
        <f>IF(DataSorted!$F325="REAC",DataSorted!G325,(IF(DataSorted!$P325="REAC",DataSorted!Q325,IF($R313=1,N313,""))))</f>
        <v/>
      </c>
      <c r="O312" s="52" t="str">
        <f>IF(DataSorted!$F325="REAC",DataSorted!H325,(IF(DataSorted!$P325="REAC",DataSorted!R325,IF(AND($R313=1,N313="yes"),O313-1.01794,IF(AND($R313=1,N313="No"),O313-1.18497,"")))))</f>
        <v/>
      </c>
      <c r="P312" s="52" t="str">
        <f>IF(DataSorted!$F325="REAC",DataSorted!I325,(IF(DataSorted!$P325="REAC",DataSorted!S325,IF($R313=1,P313,""))))</f>
        <v/>
      </c>
      <c r="Q312" s="47" t="str">
        <f t="shared" si="59"/>
        <v/>
      </c>
      <c r="R312" t="str">
        <f t="shared" si="60"/>
        <v/>
      </c>
      <c r="S312" s="18" t="str">
        <f t="shared" si="54"/>
        <v/>
      </c>
      <c r="T312" s="18" t="str">
        <f t="shared" si="55"/>
        <v/>
      </c>
      <c r="U312" s="18" t="str">
        <f t="shared" si="52"/>
        <v/>
      </c>
      <c r="V312" s="18" t="str">
        <f t="shared" si="56"/>
        <v/>
      </c>
      <c r="W312" s="18" t="str">
        <f t="shared" si="57"/>
        <v/>
      </c>
      <c r="X312" s="18" t="str">
        <f t="shared" si="58"/>
        <v/>
      </c>
      <c r="Y312" s="18"/>
    </row>
    <row r="313" spans="1:25" x14ac:dyDescent="0.35">
      <c r="A313" t="str">
        <f>IF(DataSorted!A326="","",DataSorted!A326)</f>
        <v/>
      </c>
      <c r="B313" t="str">
        <f>IF(DataSorted!B326="","",DataSorted!B326)</f>
        <v/>
      </c>
      <c r="C313" t="str">
        <f>IF(DataSorted!C326="","",DataSorted!C326)</f>
        <v/>
      </c>
      <c r="D313" t="str">
        <f>IF(DataSorted!D326="","",DataSorted!D326)</f>
        <v/>
      </c>
      <c r="E313" t="str">
        <f t="shared" si="53"/>
        <v/>
      </c>
      <c r="F313" s="16" t="str">
        <f t="shared" si="49"/>
        <v/>
      </c>
      <c r="G313" s="41" t="str">
        <f t="shared" si="50"/>
        <v/>
      </c>
      <c r="H313" t="str">
        <f>IF(DataSorted!$Q326="","",DataSorted!Q326)</f>
        <v/>
      </c>
      <c r="I313" t="str">
        <f>IF(DataSorted!$Q326="","",DataSorted!R326)</f>
        <v/>
      </c>
      <c r="J313" t="str">
        <f>IF(DataSorted!$Q326="","",DataSorted!S326)</f>
        <v/>
      </c>
      <c r="K313" t="str">
        <f>IF(DataSorted!$Q326="","",DataSorted!T326)</f>
        <v/>
      </c>
      <c r="L313" s="2" t="str">
        <f t="shared" si="51"/>
        <v/>
      </c>
      <c r="M313" s="51" t="str">
        <f>IF(DataSorted!$F326="REAC",DataSorted!F326,(IF(DataSorted!$P326="REAC",DataSorted!P326,IF($R314=1,"Creact",""))))</f>
        <v/>
      </c>
      <c r="N313" s="51" t="str">
        <f>IF(DataSorted!$F326="REAC",DataSorted!G326,(IF(DataSorted!$P326="REAC",DataSorted!Q326,IF($R314=1,N314,""))))</f>
        <v/>
      </c>
      <c r="O313" s="51" t="str">
        <f>IF(DataSorted!$F326="REAC",DataSorted!H326,(IF(DataSorted!$P326="REAC",DataSorted!R326,IF(AND($R314=1,N314="yes"),O314-1.01794,IF(AND($R314=1,N314="No"),O314-1.18497,"")))))</f>
        <v/>
      </c>
      <c r="P313" s="51" t="str">
        <f>IF(DataSorted!$F326="REAC",DataSorted!I326,(IF(DataSorted!$P326="REAC",DataSorted!S326,IF($R314=1,P314,""))))</f>
        <v/>
      </c>
      <c r="Q313" s="47" t="str">
        <f t="shared" si="59"/>
        <v/>
      </c>
      <c r="R313" t="str">
        <f t="shared" si="60"/>
        <v/>
      </c>
      <c r="S313" s="1" t="str">
        <f t="shared" si="54"/>
        <v/>
      </c>
      <c r="T313" s="1" t="str">
        <f t="shared" si="55"/>
        <v/>
      </c>
      <c r="U313" s="1" t="str">
        <f t="shared" si="52"/>
        <v/>
      </c>
      <c r="V313" s="1" t="str">
        <f t="shared" si="56"/>
        <v/>
      </c>
      <c r="W313" s="1" t="str">
        <f t="shared" si="57"/>
        <v/>
      </c>
      <c r="X313" s="1" t="str">
        <f t="shared" si="58"/>
        <v/>
      </c>
      <c r="Y313" s="1"/>
    </row>
    <row r="314" spans="1:25" x14ac:dyDescent="0.35">
      <c r="A314" s="10" t="str">
        <f>IF(DataSorted!A327="","",DataSorted!A327)</f>
        <v/>
      </c>
      <c r="B314" s="10" t="str">
        <f>IF(DataSorted!B327="","",DataSorted!B327)</f>
        <v/>
      </c>
      <c r="C314" s="10" t="str">
        <f>IF(DataSorted!C327="","",DataSorted!C327)</f>
        <v/>
      </c>
      <c r="D314" s="10" t="str">
        <f>IF(DataSorted!D327="","",DataSorted!D327)</f>
        <v/>
      </c>
      <c r="E314" s="10" t="str">
        <f t="shared" si="53"/>
        <v/>
      </c>
      <c r="F314" s="15" t="str">
        <f t="shared" si="49"/>
        <v/>
      </c>
      <c r="G314" s="41" t="str">
        <f t="shared" si="50"/>
        <v/>
      </c>
      <c r="H314" s="10" t="str">
        <f>IF(DataSorted!$Q327="","",DataSorted!Q327)</f>
        <v/>
      </c>
      <c r="I314" s="10" t="str">
        <f>IF(DataSorted!$Q327="","",DataSorted!R327)</f>
        <v/>
      </c>
      <c r="J314" s="10" t="str">
        <f>IF(DataSorted!$Q327="","",DataSorted!S327)</f>
        <v/>
      </c>
      <c r="K314" s="10" t="str">
        <f>IF(DataSorted!$Q327="","",DataSorted!T327)</f>
        <v/>
      </c>
      <c r="L314" s="10" t="str">
        <f t="shared" si="51"/>
        <v/>
      </c>
      <c r="M314" s="52" t="str">
        <f>IF(DataSorted!$F327="REAC",DataSorted!F327,(IF(DataSorted!$P327="REAC",DataSorted!P327,IF($R315=1,"Creact",""))))</f>
        <v/>
      </c>
      <c r="N314" s="52" t="str">
        <f>IF(DataSorted!$F327="REAC",DataSorted!G327,(IF(DataSorted!$P327="REAC",DataSorted!Q327,IF($R315=1,N315,""))))</f>
        <v/>
      </c>
      <c r="O314" s="52" t="str">
        <f>IF(DataSorted!$F327="REAC",DataSorted!H327,(IF(DataSorted!$P327="REAC",DataSorted!R327,IF(AND($R315=1,N315="yes"),O315-1.01794,IF(AND($R315=1,N315="No"),O315-1.18497,"")))))</f>
        <v/>
      </c>
      <c r="P314" s="52" t="str">
        <f>IF(DataSorted!$F327="REAC",DataSorted!I327,(IF(DataSorted!$P327="REAC",DataSorted!S327,IF($R315=1,P315,""))))</f>
        <v/>
      </c>
      <c r="Q314" s="47" t="str">
        <f t="shared" si="59"/>
        <v/>
      </c>
      <c r="R314" t="str">
        <f t="shared" si="60"/>
        <v/>
      </c>
      <c r="S314" s="18" t="str">
        <f t="shared" si="54"/>
        <v/>
      </c>
      <c r="T314" s="18" t="str">
        <f t="shared" si="55"/>
        <v/>
      </c>
      <c r="U314" s="18" t="str">
        <f t="shared" si="52"/>
        <v/>
      </c>
      <c r="V314" s="18" t="str">
        <f t="shared" si="56"/>
        <v/>
      </c>
      <c r="W314" s="18" t="str">
        <f t="shared" si="57"/>
        <v/>
      </c>
      <c r="X314" s="18" t="str">
        <f t="shared" si="58"/>
        <v/>
      </c>
      <c r="Y314" s="18"/>
    </row>
    <row r="315" spans="1:25" x14ac:dyDescent="0.35">
      <c r="A315" t="str">
        <f>IF(DataSorted!A328="","",DataSorted!A328)</f>
        <v/>
      </c>
      <c r="B315" t="str">
        <f>IF(DataSorted!B328="","",DataSorted!B328)</f>
        <v/>
      </c>
      <c r="C315" t="str">
        <f>IF(DataSorted!C328="","",DataSorted!C328)</f>
        <v/>
      </c>
      <c r="D315" t="str">
        <f>IF(DataSorted!D328="","",DataSorted!D328)</f>
        <v/>
      </c>
      <c r="E315" t="str">
        <f t="shared" si="53"/>
        <v/>
      </c>
      <c r="F315" s="16" t="str">
        <f t="shared" si="49"/>
        <v/>
      </c>
      <c r="G315" s="41" t="str">
        <f t="shared" si="50"/>
        <v/>
      </c>
      <c r="H315" t="str">
        <f>IF(DataSorted!$Q328="","",DataSorted!Q328)</f>
        <v/>
      </c>
      <c r="I315" t="str">
        <f>IF(DataSorted!$Q328="","",DataSorted!R328)</f>
        <v/>
      </c>
      <c r="J315" t="str">
        <f>IF(DataSorted!$Q328="","",DataSorted!S328)</f>
        <v/>
      </c>
      <c r="K315" t="str">
        <f>IF(DataSorted!$Q328="","",DataSorted!T328)</f>
        <v/>
      </c>
      <c r="L315" s="2" t="str">
        <f t="shared" si="51"/>
        <v/>
      </c>
      <c r="M315" s="51" t="str">
        <f>IF(DataSorted!$F328="REAC",DataSorted!F328,(IF(DataSorted!$P328="REAC",DataSorted!P328,IF($R316=1,"Creact",""))))</f>
        <v/>
      </c>
      <c r="N315" s="51" t="str">
        <f>IF(DataSorted!$F328="REAC",DataSorted!G328,(IF(DataSorted!$P328="REAC",DataSorted!Q328,IF($R316=1,N316,""))))</f>
        <v/>
      </c>
      <c r="O315" s="51" t="str">
        <f>IF(DataSorted!$F328="REAC",DataSorted!H328,(IF(DataSorted!$P328="REAC",DataSorted!R328,IF(AND($R316=1,N316="yes"),O316-1.01794,IF(AND($R316=1,N316="No"),O316-1.18497,"")))))</f>
        <v/>
      </c>
      <c r="P315" s="51" t="str">
        <f>IF(DataSorted!$F328="REAC",DataSorted!I328,(IF(DataSorted!$P328="REAC",DataSorted!S328,IF($R316=1,P316,""))))</f>
        <v/>
      </c>
      <c r="Q315" s="47" t="str">
        <f t="shared" si="59"/>
        <v/>
      </c>
      <c r="R315" t="str">
        <f t="shared" si="60"/>
        <v/>
      </c>
      <c r="S315" s="1" t="str">
        <f t="shared" si="54"/>
        <v/>
      </c>
      <c r="T315" s="1" t="str">
        <f t="shared" si="55"/>
        <v/>
      </c>
      <c r="U315" s="1" t="str">
        <f t="shared" si="52"/>
        <v/>
      </c>
      <c r="V315" s="1" t="str">
        <f t="shared" si="56"/>
        <v/>
      </c>
      <c r="W315" s="1" t="str">
        <f t="shared" si="57"/>
        <v/>
      </c>
      <c r="X315" s="1" t="str">
        <f t="shared" si="58"/>
        <v/>
      </c>
      <c r="Y315" s="1"/>
    </row>
    <row r="316" spans="1:25" x14ac:dyDescent="0.35">
      <c r="A316" s="10" t="str">
        <f>IF(DataSorted!A329="","",DataSorted!A329)</f>
        <v/>
      </c>
      <c r="B316" s="10" t="str">
        <f>IF(DataSorted!B329="","",DataSorted!B329)</f>
        <v/>
      </c>
      <c r="C316" s="10" t="str">
        <f>IF(DataSorted!C329="","",DataSorted!C329)</f>
        <v/>
      </c>
      <c r="D316" s="10" t="str">
        <f>IF(DataSorted!D329="","",DataSorted!D329)</f>
        <v/>
      </c>
      <c r="E316" s="10" t="str">
        <f t="shared" si="53"/>
        <v/>
      </c>
      <c r="F316" s="15" t="str">
        <f t="shared" si="49"/>
        <v/>
      </c>
      <c r="G316" s="41" t="str">
        <f t="shared" si="50"/>
        <v/>
      </c>
      <c r="H316" s="10" t="str">
        <f>IF(DataSorted!$Q329="","",DataSorted!Q329)</f>
        <v/>
      </c>
      <c r="I316" s="10" t="str">
        <f>IF(DataSorted!$Q329="","",DataSorted!R329)</f>
        <v/>
      </c>
      <c r="J316" s="10" t="str">
        <f>IF(DataSorted!$Q329="","",DataSorted!S329)</f>
        <v/>
      </c>
      <c r="K316" s="10" t="str">
        <f>IF(DataSorted!$Q329="","",DataSorted!T329)</f>
        <v/>
      </c>
      <c r="L316" s="10" t="str">
        <f t="shared" si="51"/>
        <v/>
      </c>
      <c r="M316" s="52" t="str">
        <f>IF(DataSorted!$F329="REAC",DataSorted!F329,(IF(DataSorted!$P329="REAC",DataSorted!P329,IF($R317=1,"Creact",""))))</f>
        <v/>
      </c>
      <c r="N316" s="52" t="str">
        <f>IF(DataSorted!$F329="REAC",DataSorted!G329,(IF(DataSorted!$P329="REAC",DataSorted!Q329,IF($R317=1,N317,""))))</f>
        <v/>
      </c>
      <c r="O316" s="52" t="str">
        <f>IF(DataSorted!$F329="REAC",DataSorted!H329,(IF(DataSorted!$P329="REAC",DataSorted!R329,IF(AND($R317=1,N317="yes"),O317-1.01794,IF(AND($R317=1,N317="No"),O317-1.18497,"")))))</f>
        <v/>
      </c>
      <c r="P316" s="52" t="str">
        <f>IF(DataSorted!$F329="REAC",DataSorted!I329,(IF(DataSorted!$P329="REAC",DataSorted!S329,IF($R317=1,P317,""))))</f>
        <v/>
      </c>
      <c r="Q316" s="47" t="str">
        <f t="shared" si="59"/>
        <v/>
      </c>
      <c r="R316" t="str">
        <f t="shared" si="60"/>
        <v/>
      </c>
      <c r="S316" s="18" t="str">
        <f t="shared" si="54"/>
        <v/>
      </c>
      <c r="T316" s="18" t="str">
        <f t="shared" si="55"/>
        <v/>
      </c>
      <c r="U316" s="18" t="str">
        <f t="shared" si="52"/>
        <v/>
      </c>
      <c r="V316" s="18" t="str">
        <f t="shared" si="56"/>
        <v/>
      </c>
      <c r="W316" s="18" t="str">
        <f t="shared" si="57"/>
        <v/>
      </c>
      <c r="X316" s="18" t="str">
        <f t="shared" si="58"/>
        <v/>
      </c>
      <c r="Y316" s="18"/>
    </row>
    <row r="317" spans="1:25" x14ac:dyDescent="0.35">
      <c r="A317" t="str">
        <f>IF(DataSorted!A330="","",DataSorted!A330)</f>
        <v/>
      </c>
      <c r="B317" t="str">
        <f>IF(DataSorted!B330="","",DataSorted!B330)</f>
        <v/>
      </c>
      <c r="C317" t="str">
        <f>IF(DataSorted!C330="","",DataSorted!C330)</f>
        <v/>
      </c>
      <c r="D317" t="str">
        <f>IF(DataSorted!D330="","",DataSorted!D330)</f>
        <v/>
      </c>
      <c r="E317" t="str">
        <f t="shared" si="53"/>
        <v/>
      </c>
      <c r="F317" s="16" t="str">
        <f t="shared" si="49"/>
        <v/>
      </c>
      <c r="G317" s="41" t="str">
        <f t="shared" si="50"/>
        <v/>
      </c>
      <c r="H317" t="str">
        <f>IF(DataSorted!$Q330="","",DataSorted!Q330)</f>
        <v/>
      </c>
      <c r="I317" t="str">
        <f>IF(DataSorted!$Q330="","",DataSorted!R330)</f>
        <v/>
      </c>
      <c r="J317" t="str">
        <f>IF(DataSorted!$Q330="","",DataSorted!S330)</f>
        <v/>
      </c>
      <c r="K317" t="str">
        <f>IF(DataSorted!$Q330="","",DataSorted!T330)</f>
        <v/>
      </c>
      <c r="L317" s="2" t="str">
        <f t="shared" si="51"/>
        <v/>
      </c>
      <c r="M317" s="51" t="str">
        <f>IF(DataSorted!$F330="REAC",DataSorted!F330,(IF(DataSorted!$P330="REAC",DataSorted!P330,IF($R318=1,"Creact",""))))</f>
        <v/>
      </c>
      <c r="N317" s="51" t="str">
        <f>IF(DataSorted!$F330="REAC",DataSorted!G330,(IF(DataSorted!$P330="REAC",DataSorted!Q330,IF($R318=1,N318,""))))</f>
        <v/>
      </c>
      <c r="O317" s="51" t="str">
        <f>IF(DataSorted!$F330="REAC",DataSorted!H330,(IF(DataSorted!$P330="REAC",DataSorted!R330,IF(AND($R318=1,N318="yes"),O318-1.01794,IF(AND($R318=1,N318="No"),O318-1.18497,"")))))</f>
        <v/>
      </c>
      <c r="P317" s="51" t="str">
        <f>IF(DataSorted!$F330="REAC",DataSorted!I330,(IF(DataSorted!$P330="REAC",DataSorted!S330,IF($R318=1,P318,""))))</f>
        <v/>
      </c>
      <c r="Q317" s="47" t="str">
        <f t="shared" si="59"/>
        <v/>
      </c>
      <c r="R317" t="str">
        <f t="shared" si="60"/>
        <v/>
      </c>
      <c r="S317" s="1" t="str">
        <f t="shared" si="54"/>
        <v/>
      </c>
      <c r="T317" s="1" t="str">
        <f t="shared" si="55"/>
        <v/>
      </c>
      <c r="U317" s="1" t="str">
        <f t="shared" si="52"/>
        <v/>
      </c>
      <c r="V317" s="1" t="str">
        <f t="shared" si="56"/>
        <v/>
      </c>
      <c r="W317" s="1" t="str">
        <f t="shared" si="57"/>
        <v/>
      </c>
      <c r="X317" s="1" t="str">
        <f t="shared" si="58"/>
        <v/>
      </c>
      <c r="Y317" s="1"/>
    </row>
    <row r="318" spans="1:25" x14ac:dyDescent="0.35">
      <c r="A318" s="10" t="str">
        <f>IF(DataSorted!A331="","",DataSorted!A331)</f>
        <v/>
      </c>
      <c r="B318" s="10" t="str">
        <f>IF(DataSorted!B331="","",DataSorted!B331)</f>
        <v/>
      </c>
      <c r="C318" s="10" t="str">
        <f>IF(DataSorted!C331="","",DataSorted!C331)</f>
        <v/>
      </c>
      <c r="D318" s="10" t="str">
        <f>IF(DataSorted!D331="","",DataSorted!D331)</f>
        <v/>
      </c>
      <c r="E318" s="10" t="str">
        <f t="shared" si="53"/>
        <v/>
      </c>
      <c r="F318" s="15" t="str">
        <f t="shared" si="49"/>
        <v/>
      </c>
      <c r="G318" s="41" t="str">
        <f t="shared" si="50"/>
        <v/>
      </c>
      <c r="H318" s="10" t="str">
        <f>IF(DataSorted!$Q331="","",DataSorted!Q331)</f>
        <v/>
      </c>
      <c r="I318" s="10" t="str">
        <f>IF(DataSorted!$Q331="","",DataSorted!R331)</f>
        <v/>
      </c>
      <c r="J318" s="10" t="str">
        <f>IF(DataSorted!$Q331="","",DataSorted!S331)</f>
        <v/>
      </c>
      <c r="K318" s="10" t="str">
        <f>IF(DataSorted!$Q331="","",DataSorted!T331)</f>
        <v/>
      </c>
      <c r="L318" s="10" t="str">
        <f t="shared" si="51"/>
        <v/>
      </c>
      <c r="M318" s="52" t="str">
        <f>IF(DataSorted!$F331="REAC",DataSorted!F331,(IF(DataSorted!$P331="REAC",DataSorted!P331,IF($R319=1,"Creact",""))))</f>
        <v/>
      </c>
      <c r="N318" s="52" t="str">
        <f>IF(DataSorted!$F331="REAC",DataSorted!G331,(IF(DataSorted!$P331="REAC",DataSorted!Q331,IF($R319=1,N319,""))))</f>
        <v/>
      </c>
      <c r="O318" s="52" t="str">
        <f>IF(DataSorted!$F331="REAC",DataSorted!H331,(IF(DataSorted!$P331="REAC",DataSorted!R331,IF(AND($R319=1,N319="yes"),O319-1.01794,IF(AND($R319=1,N319="No"),O319-1.18497,"")))))</f>
        <v/>
      </c>
      <c r="P318" s="52" t="str">
        <f>IF(DataSorted!$F331="REAC",DataSorted!I331,(IF(DataSorted!$P331="REAC",DataSorted!S331,IF($R319=1,P319,""))))</f>
        <v/>
      </c>
      <c r="Q318" s="47" t="str">
        <f t="shared" si="59"/>
        <v/>
      </c>
      <c r="R318" t="str">
        <f t="shared" si="60"/>
        <v/>
      </c>
      <c r="S318" s="18" t="str">
        <f t="shared" si="54"/>
        <v/>
      </c>
      <c r="T318" s="18" t="str">
        <f t="shared" si="55"/>
        <v/>
      </c>
      <c r="U318" s="18" t="str">
        <f t="shared" si="52"/>
        <v/>
      </c>
      <c r="V318" s="18" t="str">
        <f t="shared" si="56"/>
        <v/>
      </c>
      <c r="W318" s="18" t="str">
        <f t="shared" si="57"/>
        <v/>
      </c>
      <c r="X318" s="18" t="str">
        <f t="shared" si="58"/>
        <v/>
      </c>
      <c r="Y318" s="18"/>
    </row>
    <row r="319" spans="1:25" x14ac:dyDescent="0.35">
      <c r="A319" t="str">
        <f>IF(DataSorted!A332="","",DataSorted!A332)</f>
        <v/>
      </c>
      <c r="B319" t="str">
        <f>IF(DataSorted!B332="","",DataSorted!B332)</f>
        <v/>
      </c>
      <c r="C319" t="str">
        <f>IF(DataSorted!C332="","",DataSorted!C332)</f>
        <v/>
      </c>
      <c r="D319" t="str">
        <f>IF(DataSorted!D332="","",DataSorted!D332)</f>
        <v/>
      </c>
      <c r="E319" t="str">
        <f t="shared" si="53"/>
        <v/>
      </c>
      <c r="F319" s="16" t="str">
        <f t="shared" ref="F319:F382" si="61">IF(E320="","",E319-E320)</f>
        <v/>
      </c>
      <c r="G319" s="41" t="str">
        <f t="shared" si="50"/>
        <v/>
      </c>
      <c r="H319" t="str">
        <f>IF(DataSorted!$Q332="","",DataSorted!Q332)</f>
        <v/>
      </c>
      <c r="I319" t="str">
        <f>IF(DataSorted!$Q332="","",DataSorted!R332)</f>
        <v/>
      </c>
      <c r="J319" t="str">
        <f>IF(DataSorted!$Q332="","",DataSorted!S332)</f>
        <v/>
      </c>
      <c r="K319" t="str">
        <f>IF(DataSorted!$Q332="","",DataSorted!T332)</f>
        <v/>
      </c>
      <c r="L319" s="2" t="str">
        <f t="shared" si="51"/>
        <v/>
      </c>
      <c r="M319" s="51" t="str">
        <f>IF(DataSorted!$F332="REAC",DataSorted!F332,(IF(DataSorted!$P332="REAC",DataSorted!P332,IF($R320=1,"Creact",""))))</f>
        <v/>
      </c>
      <c r="N319" s="51" t="str">
        <f>IF(DataSorted!$F332="REAC",DataSorted!G332,(IF(DataSorted!$P332="REAC",DataSorted!Q332,IF($R320=1,N320,""))))</f>
        <v/>
      </c>
      <c r="O319" s="51" t="str">
        <f>IF(DataSorted!$F332="REAC",DataSorted!H332,(IF(DataSorted!$P332="REAC",DataSorted!R332,IF(AND($R320=1,N320="yes"),O320-1.01794,IF(AND($R320=1,N320="No"),O320-1.18497,"")))))</f>
        <v/>
      </c>
      <c r="P319" s="51" t="str">
        <f>IF(DataSorted!$F332="REAC",DataSorted!I332,(IF(DataSorted!$P332="REAC",DataSorted!S332,IF($R320=1,P320,""))))</f>
        <v/>
      </c>
      <c r="Q319" s="47" t="str">
        <f t="shared" si="59"/>
        <v/>
      </c>
      <c r="R319" t="str">
        <f t="shared" si="60"/>
        <v/>
      </c>
      <c r="S319" s="1" t="str">
        <f t="shared" si="54"/>
        <v/>
      </c>
      <c r="T319" s="1" t="str">
        <f t="shared" si="55"/>
        <v/>
      </c>
      <c r="U319" s="1" t="str">
        <f t="shared" si="52"/>
        <v/>
      </c>
      <c r="V319" s="1" t="str">
        <f t="shared" si="56"/>
        <v/>
      </c>
      <c r="W319" s="1" t="str">
        <f t="shared" si="57"/>
        <v/>
      </c>
      <c r="X319" s="1" t="str">
        <f t="shared" si="58"/>
        <v/>
      </c>
      <c r="Y319" s="1"/>
    </row>
    <row r="320" spans="1:25" x14ac:dyDescent="0.35">
      <c r="A320" s="10" t="str">
        <f>IF(DataSorted!A333="","",DataSorted!A333)</f>
        <v/>
      </c>
      <c r="B320" s="10" t="str">
        <f>IF(DataSorted!B333="","",DataSorted!B333)</f>
        <v/>
      </c>
      <c r="C320" s="10" t="str">
        <f>IF(DataSorted!C333="","",DataSorted!C333)</f>
        <v/>
      </c>
      <c r="D320" s="10" t="str">
        <f>IF(DataSorted!D333="","",DataSorted!D333)</f>
        <v/>
      </c>
      <c r="E320" s="10" t="str">
        <f t="shared" si="53"/>
        <v/>
      </c>
      <c r="F320" s="15" t="str">
        <f t="shared" si="61"/>
        <v/>
      </c>
      <c r="G320" s="41" t="str">
        <f t="shared" si="50"/>
        <v/>
      </c>
      <c r="H320" s="10" t="str">
        <f>IF(DataSorted!$Q333="","",DataSorted!Q333)</f>
        <v/>
      </c>
      <c r="I320" s="10" t="str">
        <f>IF(DataSorted!$Q333="","",DataSorted!R333)</f>
        <v/>
      </c>
      <c r="J320" s="10" t="str">
        <f>IF(DataSorted!$Q333="","",DataSorted!S333)</f>
        <v/>
      </c>
      <c r="K320" s="10" t="str">
        <f>IF(DataSorted!$Q333="","",DataSorted!T333)</f>
        <v/>
      </c>
      <c r="L320" s="10" t="str">
        <f t="shared" si="51"/>
        <v/>
      </c>
      <c r="M320" s="52" t="str">
        <f>IF(DataSorted!$F333="REAC",DataSorted!F333,(IF(DataSorted!$P333="REAC",DataSorted!P333,IF($R321=1,"Creact",""))))</f>
        <v/>
      </c>
      <c r="N320" s="52" t="str">
        <f>IF(DataSorted!$F333="REAC",DataSorted!G333,(IF(DataSorted!$P333="REAC",DataSorted!Q333,IF($R321=1,N321,""))))</f>
        <v/>
      </c>
      <c r="O320" s="52" t="str">
        <f>IF(DataSorted!$F333="REAC",DataSorted!H333,(IF(DataSorted!$P333="REAC",DataSorted!R333,IF(AND($R321=1,N321="yes"),O321-1.01794,IF(AND($R321=1,N321="No"),O321-1.18497,"")))))</f>
        <v/>
      </c>
      <c r="P320" s="52" t="str">
        <f>IF(DataSorted!$F333="REAC",DataSorted!I333,(IF(DataSorted!$P333="REAC",DataSorted!S333,IF($R321=1,P321,""))))</f>
        <v/>
      </c>
      <c r="Q320" s="47" t="str">
        <f t="shared" si="59"/>
        <v/>
      </c>
      <c r="R320" t="str">
        <f t="shared" si="60"/>
        <v/>
      </c>
      <c r="S320" s="18" t="str">
        <f t="shared" si="54"/>
        <v/>
      </c>
      <c r="T320" s="18" t="str">
        <f t="shared" si="55"/>
        <v/>
      </c>
      <c r="U320" s="18" t="str">
        <f t="shared" si="52"/>
        <v/>
      </c>
      <c r="V320" s="18" t="str">
        <f t="shared" si="56"/>
        <v/>
      </c>
      <c r="W320" s="18" t="str">
        <f t="shared" si="57"/>
        <v/>
      </c>
      <c r="X320" s="18" t="str">
        <f t="shared" si="58"/>
        <v/>
      </c>
      <c r="Y320" s="18"/>
    </row>
    <row r="321" spans="1:25" x14ac:dyDescent="0.35">
      <c r="A321" t="str">
        <f>IF(DataSorted!A334="","",DataSorted!A334)</f>
        <v/>
      </c>
      <c r="B321" t="str">
        <f>IF(DataSorted!B334="","",DataSorted!B334)</f>
        <v/>
      </c>
      <c r="C321" t="str">
        <f>IF(DataSorted!C334="","",DataSorted!C334)</f>
        <v/>
      </c>
      <c r="D321" t="str">
        <f>IF(DataSorted!D334="","",DataSorted!D334)</f>
        <v/>
      </c>
      <c r="E321" t="str">
        <f t="shared" si="53"/>
        <v/>
      </c>
      <c r="F321" s="16" t="str">
        <f t="shared" si="61"/>
        <v/>
      </c>
      <c r="G321" s="41" t="str">
        <f t="shared" si="50"/>
        <v/>
      </c>
      <c r="H321" t="str">
        <f>IF(DataSorted!$Q334="","",DataSorted!Q334)</f>
        <v/>
      </c>
      <c r="I321" t="str">
        <f>IF(DataSorted!$Q334="","",DataSorted!R334)</f>
        <v/>
      </c>
      <c r="J321" t="str">
        <f>IF(DataSorted!$Q334="","",DataSorted!S334)</f>
        <v/>
      </c>
      <c r="K321" t="str">
        <f>IF(DataSorted!$Q334="","",DataSorted!T334)</f>
        <v/>
      </c>
      <c r="L321" s="2" t="str">
        <f t="shared" si="51"/>
        <v/>
      </c>
      <c r="M321" s="51" t="str">
        <f>IF(DataSorted!$F334="REAC",DataSorted!F334,(IF(DataSorted!$P334="REAC",DataSorted!P334,IF($R322=1,"Creact",""))))</f>
        <v/>
      </c>
      <c r="N321" s="51" t="str">
        <f>IF(DataSorted!$F334="REAC",DataSorted!G334,(IF(DataSorted!$P334="REAC",DataSorted!Q334,IF($R322=1,N322,""))))</f>
        <v/>
      </c>
      <c r="O321" s="51" t="str">
        <f>IF(DataSorted!$F334="REAC",DataSorted!H334,(IF(DataSorted!$P334="REAC",DataSorted!R334,IF(AND($R322=1,N322="yes"),O322-1.01794,IF(AND($R322=1,N322="No"),O322-1.18497,"")))))</f>
        <v/>
      </c>
      <c r="P321" s="51" t="str">
        <f>IF(DataSorted!$F334="REAC",DataSorted!I334,(IF(DataSorted!$P334="REAC",DataSorted!S334,IF($R322=1,P322,""))))</f>
        <v/>
      </c>
      <c r="Q321" s="47" t="str">
        <f t="shared" si="59"/>
        <v/>
      </c>
      <c r="R321" t="str">
        <f t="shared" si="60"/>
        <v/>
      </c>
      <c r="S321" s="1" t="str">
        <f t="shared" si="54"/>
        <v/>
      </c>
      <c r="T321" s="1" t="str">
        <f t="shared" si="55"/>
        <v/>
      </c>
      <c r="U321" s="1" t="str">
        <f t="shared" si="52"/>
        <v/>
      </c>
      <c r="V321" s="1" t="str">
        <f t="shared" si="56"/>
        <v/>
      </c>
      <c r="W321" s="1" t="str">
        <f t="shared" si="57"/>
        <v/>
      </c>
      <c r="X321" s="1" t="str">
        <f t="shared" si="58"/>
        <v/>
      </c>
      <c r="Y321" s="1"/>
    </row>
    <row r="322" spans="1:25" x14ac:dyDescent="0.35">
      <c r="A322" s="10" t="str">
        <f>IF(DataSorted!A335="","",DataSorted!A335)</f>
        <v/>
      </c>
      <c r="B322" s="10" t="str">
        <f>IF(DataSorted!B335="","",DataSorted!B335)</f>
        <v/>
      </c>
      <c r="C322" s="10" t="str">
        <f>IF(DataSorted!C335="","",DataSorted!C335)</f>
        <v/>
      </c>
      <c r="D322" s="10" t="str">
        <f>IF(DataSorted!D335="","",DataSorted!D335)</f>
        <v/>
      </c>
      <c r="E322" s="10" t="str">
        <f t="shared" si="53"/>
        <v/>
      </c>
      <c r="F322" s="15" t="str">
        <f t="shared" si="61"/>
        <v/>
      </c>
      <c r="G322" s="41" t="str">
        <f t="shared" si="50"/>
        <v/>
      </c>
      <c r="H322" s="10" t="str">
        <f>IF(DataSorted!$Q335="","",DataSorted!Q335)</f>
        <v/>
      </c>
      <c r="I322" s="10" t="str">
        <f>IF(DataSorted!$Q335="","",DataSorted!R335)</f>
        <v/>
      </c>
      <c r="J322" s="10" t="str">
        <f>IF(DataSorted!$Q335="","",DataSorted!S335)</f>
        <v/>
      </c>
      <c r="K322" s="10" t="str">
        <f>IF(DataSorted!$Q335="","",DataSorted!T335)</f>
        <v/>
      </c>
      <c r="L322" s="10" t="str">
        <f t="shared" si="51"/>
        <v/>
      </c>
      <c r="M322" s="52" t="str">
        <f>IF(DataSorted!$F335="REAC",DataSorted!F335,(IF(DataSorted!$P335="REAC",DataSorted!P335,IF($R323=1,"Creact",""))))</f>
        <v/>
      </c>
      <c r="N322" s="52" t="str">
        <f>IF(DataSorted!$F335="REAC",DataSorted!G335,(IF(DataSorted!$P335="REAC",DataSorted!Q335,IF($R323=1,N323,""))))</f>
        <v/>
      </c>
      <c r="O322" s="52" t="str">
        <f>IF(DataSorted!$F335="REAC",DataSorted!H335,(IF(DataSorted!$P335="REAC",DataSorted!R335,IF(AND($R323=1,N323="yes"),O323-1.01794,IF(AND($R323=1,N323="No"),O323-1.18497,"")))))</f>
        <v/>
      </c>
      <c r="P322" s="52" t="str">
        <f>IF(DataSorted!$F335="REAC",DataSorted!I335,(IF(DataSorted!$P335="REAC",DataSorted!S335,IF($R323=1,P323,""))))</f>
        <v/>
      </c>
      <c r="Q322" s="47" t="str">
        <f t="shared" si="59"/>
        <v/>
      </c>
      <c r="R322" t="str">
        <f t="shared" si="60"/>
        <v/>
      </c>
      <c r="S322" s="18" t="str">
        <f t="shared" si="54"/>
        <v/>
      </c>
      <c r="T322" s="18" t="str">
        <f t="shared" si="55"/>
        <v/>
      </c>
      <c r="U322" s="18" t="str">
        <f t="shared" si="52"/>
        <v/>
      </c>
      <c r="V322" s="18" t="str">
        <f t="shared" si="56"/>
        <v/>
      </c>
      <c r="W322" s="18" t="str">
        <f t="shared" si="57"/>
        <v/>
      </c>
      <c r="X322" s="18" t="str">
        <f t="shared" si="58"/>
        <v/>
      </c>
      <c r="Y322" s="18"/>
    </row>
    <row r="323" spans="1:25" x14ac:dyDescent="0.35">
      <c r="A323" t="str">
        <f>IF(DataSorted!A336="","",DataSorted!A336)</f>
        <v/>
      </c>
      <c r="B323" t="str">
        <f>IF(DataSorted!B336="","",DataSorted!B336)</f>
        <v/>
      </c>
      <c r="C323" t="str">
        <f>IF(DataSorted!C336="","",DataSorted!C336)</f>
        <v/>
      </c>
      <c r="D323" t="str">
        <f>IF(DataSorted!D336="","",DataSorted!D336)</f>
        <v/>
      </c>
      <c r="E323" t="str">
        <f t="shared" si="53"/>
        <v/>
      </c>
      <c r="F323" s="16" t="str">
        <f t="shared" si="61"/>
        <v/>
      </c>
      <c r="G323" s="41" t="str">
        <f t="shared" si="50"/>
        <v/>
      </c>
      <c r="H323" t="str">
        <f>IF(DataSorted!$Q336="","",DataSorted!Q336)</f>
        <v/>
      </c>
      <c r="I323" t="str">
        <f>IF(DataSorted!$Q336="","",DataSorted!R336)</f>
        <v/>
      </c>
      <c r="J323" t="str">
        <f>IF(DataSorted!$Q336="","",DataSorted!S336)</f>
        <v/>
      </c>
      <c r="K323" t="str">
        <f>IF(DataSorted!$Q336="","",DataSorted!T336)</f>
        <v/>
      </c>
      <c r="L323" s="2" t="str">
        <f t="shared" si="51"/>
        <v/>
      </c>
      <c r="M323" s="51" t="str">
        <f>IF(DataSorted!$F336="REAC",DataSorted!F336,(IF(DataSorted!$P336="REAC",DataSorted!P336,IF($R324=1,"Creact",""))))</f>
        <v/>
      </c>
      <c r="N323" s="51" t="str">
        <f>IF(DataSorted!$F336="REAC",DataSorted!G336,(IF(DataSorted!$P336="REAC",DataSorted!Q336,IF($R324=1,N324,""))))</f>
        <v/>
      </c>
      <c r="O323" s="51" t="str">
        <f>IF(DataSorted!$F336="REAC",DataSorted!H336,(IF(DataSorted!$P336="REAC",DataSorted!R336,IF(AND($R324=1,N324="yes"),O324-1.01794,IF(AND($R324=1,N324="No"),O324-1.18497,"")))))</f>
        <v/>
      </c>
      <c r="P323" s="51" t="str">
        <f>IF(DataSorted!$F336="REAC",DataSorted!I336,(IF(DataSorted!$P336="REAC",DataSorted!S336,IF($R324=1,P324,""))))</f>
        <v/>
      </c>
      <c r="Q323" s="47" t="str">
        <f t="shared" si="59"/>
        <v/>
      </c>
      <c r="R323" t="str">
        <f t="shared" si="60"/>
        <v/>
      </c>
      <c r="S323" s="1" t="str">
        <f t="shared" si="54"/>
        <v/>
      </c>
      <c r="T323" s="1" t="str">
        <f t="shared" si="55"/>
        <v/>
      </c>
      <c r="U323" s="1" t="str">
        <f t="shared" si="52"/>
        <v/>
      </c>
      <c r="V323" s="1" t="str">
        <f t="shared" si="56"/>
        <v/>
      </c>
      <c r="W323" s="1" t="str">
        <f t="shared" si="57"/>
        <v/>
      </c>
      <c r="X323" s="1" t="str">
        <f t="shared" si="58"/>
        <v/>
      </c>
      <c r="Y323" s="1"/>
    </row>
    <row r="324" spans="1:25" x14ac:dyDescent="0.35">
      <c r="A324" s="10" t="str">
        <f>IF(DataSorted!A337="","",DataSorted!A337)</f>
        <v/>
      </c>
      <c r="B324" s="10" t="str">
        <f>IF(DataSorted!B337="","",DataSorted!B337)</f>
        <v/>
      </c>
      <c r="C324" s="10" t="str">
        <f>IF(DataSorted!C337="","",DataSorted!C337)</f>
        <v/>
      </c>
      <c r="D324" s="10" t="str">
        <f>IF(DataSorted!D337="","",DataSorted!D337)</f>
        <v/>
      </c>
      <c r="E324" s="10" t="str">
        <f t="shared" si="53"/>
        <v/>
      </c>
      <c r="F324" s="15" t="str">
        <f t="shared" si="61"/>
        <v/>
      </c>
      <c r="G324" s="41" t="str">
        <f t="shared" ref="G324:G387" si="62">IF(A324="","",(ABS(E324-G$3))*1000)</f>
        <v/>
      </c>
      <c r="H324" s="10" t="str">
        <f>IF(DataSorted!$Q337="","",DataSorted!Q337)</f>
        <v/>
      </c>
      <c r="I324" s="10" t="str">
        <f>IF(DataSorted!$Q337="","",DataSorted!R337)</f>
        <v/>
      </c>
      <c r="J324" s="10" t="str">
        <f>IF(DataSorted!$Q337="","",DataSorted!S337)</f>
        <v/>
      </c>
      <c r="K324" s="10" t="str">
        <f>IF(DataSorted!$Q337="","",DataSorted!T337)</f>
        <v/>
      </c>
      <c r="L324" s="10" t="str">
        <f t="shared" ref="L324:L387" si="63">IF(J324="","",C324-J324)</f>
        <v/>
      </c>
      <c r="M324" s="52" t="str">
        <f>IF(DataSorted!$F337="REAC",DataSorted!F337,(IF(DataSorted!$P337="REAC",DataSorted!P337,IF($R325=1,"Creact",""))))</f>
        <v/>
      </c>
      <c r="N324" s="52" t="str">
        <f>IF(DataSorted!$F337="REAC",DataSorted!G337,(IF(DataSorted!$P337="REAC",DataSorted!Q337,IF($R325=1,N325,""))))</f>
        <v/>
      </c>
      <c r="O324" s="52" t="str">
        <f>IF(DataSorted!$F337="REAC",DataSorted!H337,(IF(DataSorted!$P337="REAC",DataSorted!R337,IF(AND($R325=1,N325="yes"),O325-1.01794,IF(AND($R325=1,N325="No"),O325-1.18497,"")))))</f>
        <v/>
      </c>
      <c r="P324" s="52" t="str">
        <f>IF(DataSorted!$F337="REAC",DataSorted!I337,(IF(DataSorted!$P337="REAC",DataSorted!S337,IF($R325=1,P325,""))))</f>
        <v/>
      </c>
      <c r="Q324" s="47" t="str">
        <f t="shared" si="59"/>
        <v/>
      </c>
      <c r="R324" t="str">
        <f t="shared" si="60"/>
        <v/>
      </c>
      <c r="S324" s="18" t="str">
        <f t="shared" si="54"/>
        <v/>
      </c>
      <c r="T324" s="18" t="str">
        <f t="shared" si="55"/>
        <v/>
      </c>
      <c r="U324" s="18" t="str">
        <f t="shared" ref="U324:U387" si="64">IF(S324="","",(IF(AND(N324="No",S324="No"),1,"")))</f>
        <v/>
      </c>
      <c r="V324" s="18" t="str">
        <f t="shared" si="56"/>
        <v/>
      </c>
      <c r="W324" s="18" t="str">
        <f t="shared" si="57"/>
        <v/>
      </c>
      <c r="X324" s="18" t="str">
        <f t="shared" si="58"/>
        <v/>
      </c>
      <c r="Y324" s="18"/>
    </row>
    <row r="325" spans="1:25" x14ac:dyDescent="0.35">
      <c r="A325" t="str">
        <f>IF(DataSorted!A338="","",DataSorted!A338)</f>
        <v/>
      </c>
      <c r="B325" t="str">
        <f>IF(DataSorted!B338="","",DataSorted!B338)</f>
        <v/>
      </c>
      <c r="C325" t="str">
        <f>IF(DataSorted!C338="","",DataSorted!C338)</f>
        <v/>
      </c>
      <c r="D325" t="str">
        <f>IF(DataSorted!D338="","",DataSorted!D338)</f>
        <v/>
      </c>
      <c r="E325" t="str">
        <f t="shared" ref="E325:E388" si="65">IF(C325="","",ABS(C324-C325))</f>
        <v/>
      </c>
      <c r="F325" s="16" t="str">
        <f t="shared" si="61"/>
        <v/>
      </c>
      <c r="G325" s="41" t="str">
        <f t="shared" si="62"/>
        <v/>
      </c>
      <c r="H325" t="str">
        <f>IF(DataSorted!$Q338="","",DataSorted!Q338)</f>
        <v/>
      </c>
      <c r="I325" t="str">
        <f>IF(DataSorted!$Q338="","",DataSorted!R338)</f>
        <v/>
      </c>
      <c r="J325" t="str">
        <f>IF(DataSorted!$Q338="","",DataSorted!S338)</f>
        <v/>
      </c>
      <c r="K325" t="str">
        <f>IF(DataSorted!$Q338="","",DataSorted!T338)</f>
        <v/>
      </c>
      <c r="L325" s="2" t="str">
        <f t="shared" si="63"/>
        <v/>
      </c>
      <c r="M325" s="51" t="str">
        <f>IF(DataSorted!$F338="REAC",DataSorted!F338,(IF(DataSorted!$P338="REAC",DataSorted!P338,IF($R326=1,"Creact",""))))</f>
        <v/>
      </c>
      <c r="N325" s="51" t="str">
        <f>IF(DataSorted!$F338="REAC",DataSorted!G338,(IF(DataSorted!$P338="REAC",DataSorted!Q338,IF($R326=1,N326,""))))</f>
        <v/>
      </c>
      <c r="O325" s="51" t="str">
        <f>IF(DataSorted!$F338="REAC",DataSorted!H338,(IF(DataSorted!$P338="REAC",DataSorted!R338,IF(AND($R326=1,N326="yes"),O326-1.01794,IF(AND($R326=1,N326="No"),O326-1.18497,"")))))</f>
        <v/>
      </c>
      <c r="P325" s="51" t="str">
        <f>IF(DataSorted!$F338="REAC",DataSorted!I338,(IF(DataSorted!$P338="REAC",DataSorted!S338,IF($R326=1,P326,""))))</f>
        <v/>
      </c>
      <c r="Q325" s="47" t="str">
        <f t="shared" si="59"/>
        <v/>
      </c>
      <c r="R325" t="str">
        <f t="shared" si="60"/>
        <v/>
      </c>
      <c r="S325" s="1" t="str">
        <f t="shared" si="54"/>
        <v/>
      </c>
      <c r="T325" s="1" t="str">
        <f t="shared" si="55"/>
        <v/>
      </c>
      <c r="U325" s="1" t="str">
        <f t="shared" si="64"/>
        <v/>
      </c>
      <c r="V325" s="1" t="str">
        <f t="shared" si="56"/>
        <v/>
      </c>
      <c r="W325" s="1" t="str">
        <f t="shared" si="57"/>
        <v/>
      </c>
      <c r="X325" s="1" t="str">
        <f t="shared" si="58"/>
        <v/>
      </c>
      <c r="Y325" s="1"/>
    </row>
    <row r="326" spans="1:25" x14ac:dyDescent="0.35">
      <c r="A326" s="10" t="str">
        <f>IF(DataSorted!A339="","",DataSorted!A339)</f>
        <v/>
      </c>
      <c r="B326" s="10" t="str">
        <f>IF(DataSorted!B339="","",DataSorted!B339)</f>
        <v/>
      </c>
      <c r="C326" s="10" t="str">
        <f>IF(DataSorted!C339="","",DataSorted!C339)</f>
        <v/>
      </c>
      <c r="D326" s="10" t="str">
        <f>IF(DataSorted!D339="","",DataSorted!D339)</f>
        <v/>
      </c>
      <c r="E326" s="10" t="str">
        <f t="shared" si="65"/>
        <v/>
      </c>
      <c r="F326" s="15" t="str">
        <f t="shared" si="61"/>
        <v/>
      </c>
      <c r="G326" s="41" t="str">
        <f t="shared" si="62"/>
        <v/>
      </c>
      <c r="H326" s="10" t="str">
        <f>IF(DataSorted!$Q339="","",DataSorted!Q339)</f>
        <v/>
      </c>
      <c r="I326" s="10" t="str">
        <f>IF(DataSorted!$Q339="","",DataSorted!R339)</f>
        <v/>
      </c>
      <c r="J326" s="10" t="str">
        <f>IF(DataSorted!$Q339="","",DataSorted!S339)</f>
        <v/>
      </c>
      <c r="K326" s="10" t="str">
        <f>IF(DataSorted!$Q339="","",DataSorted!T339)</f>
        <v/>
      </c>
      <c r="L326" s="10" t="str">
        <f t="shared" si="63"/>
        <v/>
      </c>
      <c r="M326" s="52" t="str">
        <f>IF(DataSorted!$F339="REAC",DataSorted!F339,(IF(DataSorted!$P339="REAC",DataSorted!P339,IF($R327=1,"Creact",""))))</f>
        <v/>
      </c>
      <c r="N326" s="52" t="str">
        <f>IF(DataSorted!$F339="REAC",DataSorted!G339,(IF(DataSorted!$P339="REAC",DataSorted!Q339,IF($R327=1,N327,""))))</f>
        <v/>
      </c>
      <c r="O326" s="52" t="str">
        <f>IF(DataSorted!$F339="REAC",DataSorted!H339,(IF(DataSorted!$P339="REAC",DataSorted!R339,IF(AND($R327=1,N327="yes"),O327-1.01794,IF(AND($R327=1,N327="No"),O327-1.18497,"")))))</f>
        <v/>
      </c>
      <c r="P326" s="52" t="str">
        <f>IF(DataSorted!$F339="REAC",DataSorted!I339,(IF(DataSorted!$P339="REAC",DataSorted!S339,IF($R327=1,P327,""))))</f>
        <v/>
      </c>
      <c r="Q326" s="47" t="str">
        <f t="shared" si="59"/>
        <v/>
      </c>
      <c r="R326" t="str">
        <f t="shared" si="60"/>
        <v/>
      </c>
      <c r="S326" s="18" t="str">
        <f t="shared" si="54"/>
        <v/>
      </c>
      <c r="T326" s="18" t="str">
        <f t="shared" si="55"/>
        <v/>
      </c>
      <c r="U326" s="18" t="str">
        <f t="shared" si="64"/>
        <v/>
      </c>
      <c r="V326" s="18" t="str">
        <f t="shared" si="56"/>
        <v/>
      </c>
      <c r="W326" s="18" t="str">
        <f t="shared" si="57"/>
        <v/>
      </c>
      <c r="X326" s="18" t="str">
        <f t="shared" si="58"/>
        <v/>
      </c>
      <c r="Y326" s="18"/>
    </row>
    <row r="327" spans="1:25" x14ac:dyDescent="0.35">
      <c r="A327" t="str">
        <f>IF(DataSorted!A340="","",DataSorted!A340)</f>
        <v/>
      </c>
      <c r="B327" t="str">
        <f>IF(DataSorted!B340="","",DataSorted!B340)</f>
        <v/>
      </c>
      <c r="C327" t="str">
        <f>IF(DataSorted!C340="","",DataSorted!C340)</f>
        <v/>
      </c>
      <c r="D327" t="str">
        <f>IF(DataSorted!D340="","",DataSorted!D340)</f>
        <v/>
      </c>
      <c r="E327" t="str">
        <f t="shared" si="65"/>
        <v/>
      </c>
      <c r="F327" s="16" t="str">
        <f t="shared" si="61"/>
        <v/>
      </c>
      <c r="G327" s="41" t="str">
        <f t="shared" si="62"/>
        <v/>
      </c>
      <c r="H327" t="str">
        <f>IF(DataSorted!$Q340="","",DataSorted!Q340)</f>
        <v/>
      </c>
      <c r="I327" t="str">
        <f>IF(DataSorted!$Q340="","",DataSorted!R340)</f>
        <v/>
      </c>
      <c r="J327" t="str">
        <f>IF(DataSorted!$Q340="","",DataSorted!S340)</f>
        <v/>
      </c>
      <c r="K327" t="str">
        <f>IF(DataSorted!$Q340="","",DataSorted!T340)</f>
        <v/>
      </c>
      <c r="L327" s="2" t="str">
        <f t="shared" si="63"/>
        <v/>
      </c>
      <c r="M327" s="51" t="str">
        <f>IF(DataSorted!$F340="REAC",DataSorted!F340,(IF(DataSorted!$P340="REAC",DataSorted!P340,IF($R328=1,"Creact",""))))</f>
        <v/>
      </c>
      <c r="N327" s="51" t="str">
        <f>IF(DataSorted!$F340="REAC",DataSorted!G340,(IF(DataSorted!$P340="REAC",DataSorted!Q340,IF($R328=1,N328,""))))</f>
        <v/>
      </c>
      <c r="O327" s="51" t="str">
        <f>IF(DataSorted!$F340="REAC",DataSorted!H340,(IF(DataSorted!$P340="REAC",DataSorted!R340,IF(AND($R328=1,N328="yes"),O328-1.01794,IF(AND($R328=1,N328="No"),O328-1.18497,"")))))</f>
        <v/>
      </c>
      <c r="P327" s="51" t="str">
        <f>IF(DataSorted!$F340="REAC",DataSorted!I340,(IF(DataSorted!$P340="REAC",DataSorted!S340,IF($R328=1,P328,""))))</f>
        <v/>
      </c>
      <c r="Q327" s="47" t="str">
        <f t="shared" si="59"/>
        <v/>
      </c>
      <c r="R327" t="str">
        <f t="shared" si="60"/>
        <v/>
      </c>
      <c r="S327" s="1" t="str">
        <f t="shared" ref="S327:S390" si="66">IF(OR(B327="",B327="BlankNeut"),"",(IF(D327=D325,"yes","No")))</f>
        <v/>
      </c>
      <c r="T327" s="1" t="str">
        <f t="shared" ref="T327:T390" si="67">IF(S327="","",(IF(AND(N327="Yes",S327="Yes"),1,"")))</f>
        <v/>
      </c>
      <c r="U327" s="1" t="str">
        <f t="shared" si="64"/>
        <v/>
      </c>
      <c r="V327" s="1" t="str">
        <f t="shared" ref="V327:V390" si="68">IF(S327="","",(IF(AND(N327="No",S327="Yes"),1,"")))</f>
        <v/>
      </c>
      <c r="W327" s="1" t="str">
        <f t="shared" ref="W327:W390" si="69">IF(S327="","",(IF(AND(N327="Yes",S327="No"),1,"")))</f>
        <v/>
      </c>
      <c r="X327" s="1" t="str">
        <f t="shared" ref="X327:X390" si="70">IF(AND(B327="TaskStim",M327=""),1,"")</f>
        <v/>
      </c>
      <c r="Y327" s="1"/>
    </row>
    <row r="328" spans="1:25" x14ac:dyDescent="0.35">
      <c r="A328" s="10" t="str">
        <f>IF(DataSorted!A341="","",DataSorted!A341)</f>
        <v/>
      </c>
      <c r="B328" s="10" t="str">
        <f>IF(DataSorted!B341="","",DataSorted!B341)</f>
        <v/>
      </c>
      <c r="C328" s="10" t="str">
        <f>IF(DataSorted!C341="","",DataSorted!C341)</f>
        <v/>
      </c>
      <c r="D328" s="10" t="str">
        <f>IF(DataSorted!D341="","",DataSorted!D341)</f>
        <v/>
      </c>
      <c r="E328" s="10" t="str">
        <f t="shared" si="65"/>
        <v/>
      </c>
      <c r="F328" s="15" t="str">
        <f t="shared" si="61"/>
        <v/>
      </c>
      <c r="G328" s="41" t="str">
        <f t="shared" si="62"/>
        <v/>
      </c>
      <c r="H328" s="10" t="str">
        <f>IF(DataSorted!$Q341="","",DataSorted!Q341)</f>
        <v/>
      </c>
      <c r="I328" s="10" t="str">
        <f>IF(DataSorted!$Q341="","",DataSorted!R341)</f>
        <v/>
      </c>
      <c r="J328" s="10" t="str">
        <f>IF(DataSorted!$Q341="","",DataSorted!S341)</f>
        <v/>
      </c>
      <c r="K328" s="10" t="str">
        <f>IF(DataSorted!$Q341="","",DataSorted!T341)</f>
        <v/>
      </c>
      <c r="L328" s="10" t="str">
        <f t="shared" si="63"/>
        <v/>
      </c>
      <c r="M328" s="52" t="str">
        <f>IF(DataSorted!$F341="REAC",DataSorted!F341,(IF(DataSorted!$P341="REAC",DataSorted!P341,IF($R329=1,"Creact",""))))</f>
        <v/>
      </c>
      <c r="N328" s="52" t="str">
        <f>IF(DataSorted!$F341="REAC",DataSorted!G341,(IF(DataSorted!$P341="REAC",DataSorted!Q341,IF($R329=1,N329,""))))</f>
        <v/>
      </c>
      <c r="O328" s="52" t="str">
        <f>IF(DataSorted!$F341="REAC",DataSorted!H341,(IF(DataSorted!$P341="REAC",DataSorted!R341,IF(AND($R329=1,N329="yes"),O329-1.01794,IF(AND($R329=1,N329="No"),O329-1.18497,"")))))</f>
        <v/>
      </c>
      <c r="P328" s="52" t="str">
        <f>IF(DataSorted!$F341="REAC",DataSorted!I341,(IF(DataSorted!$P341="REAC",DataSorted!S341,IF($R329=1,P329,""))))</f>
        <v/>
      </c>
      <c r="Q328" s="47" t="str">
        <f t="shared" ref="Q328:Q391" si="71">IF(OR(M328="REAC",M328=""),"",(O328-C328)*1000)</f>
        <v/>
      </c>
      <c r="R328" t="str">
        <f t="shared" si="60"/>
        <v/>
      </c>
      <c r="S328" s="18" t="str">
        <f t="shared" si="66"/>
        <v/>
      </c>
      <c r="T328" s="18" t="str">
        <f t="shared" si="67"/>
        <v/>
      </c>
      <c r="U328" s="18" t="str">
        <f t="shared" si="64"/>
        <v/>
      </c>
      <c r="V328" s="18" t="str">
        <f t="shared" si="68"/>
        <v/>
      </c>
      <c r="W328" s="18" t="str">
        <f t="shared" si="69"/>
        <v/>
      </c>
      <c r="X328" s="18" t="str">
        <f t="shared" si="70"/>
        <v/>
      </c>
      <c r="Y328" s="18"/>
    </row>
    <row r="329" spans="1:25" x14ac:dyDescent="0.35">
      <c r="A329" t="str">
        <f>IF(DataSorted!A342="","",DataSorted!A342)</f>
        <v/>
      </c>
      <c r="B329" t="str">
        <f>IF(DataSorted!B342="","",DataSorted!B342)</f>
        <v/>
      </c>
      <c r="C329" t="str">
        <f>IF(DataSorted!C342="","",DataSorted!C342)</f>
        <v/>
      </c>
      <c r="D329" t="str">
        <f>IF(DataSorted!D342="","",DataSorted!D342)</f>
        <v/>
      </c>
      <c r="E329" t="str">
        <f t="shared" si="65"/>
        <v/>
      </c>
      <c r="F329" s="16" t="str">
        <f t="shared" si="61"/>
        <v/>
      </c>
      <c r="G329" s="41" t="str">
        <f t="shared" si="62"/>
        <v/>
      </c>
      <c r="H329" t="str">
        <f>IF(DataSorted!$Q342="","",DataSorted!Q342)</f>
        <v/>
      </c>
      <c r="I329" t="str">
        <f>IF(DataSorted!$Q342="","",DataSorted!R342)</f>
        <v/>
      </c>
      <c r="J329" t="str">
        <f>IF(DataSorted!$Q342="","",DataSorted!S342)</f>
        <v/>
      </c>
      <c r="K329" t="str">
        <f>IF(DataSorted!$Q342="","",DataSorted!T342)</f>
        <v/>
      </c>
      <c r="L329" s="2" t="str">
        <f t="shared" si="63"/>
        <v/>
      </c>
      <c r="M329" s="51" t="str">
        <f>IF(DataSorted!$F342="REAC",DataSorted!F342,(IF(DataSorted!$P342="REAC",DataSorted!P342,IF($R330=1,"Creact",""))))</f>
        <v/>
      </c>
      <c r="N329" s="51" t="str">
        <f>IF(DataSorted!$F342="REAC",DataSorted!G342,(IF(DataSorted!$P342="REAC",DataSorted!Q342,IF($R330=1,N330,""))))</f>
        <v/>
      </c>
      <c r="O329" s="51" t="str">
        <f>IF(DataSorted!$F342="REAC",DataSorted!H342,(IF(DataSorted!$P342="REAC",DataSorted!R342,IF(AND($R330=1,N330="yes"),O330-1.01794,IF(AND($R330=1,N330="No"),O330-1.18497,"")))))</f>
        <v/>
      </c>
      <c r="P329" s="51" t="str">
        <f>IF(DataSorted!$F342="REAC",DataSorted!I342,(IF(DataSorted!$P342="REAC",DataSorted!S342,IF($R330=1,P330,""))))</f>
        <v/>
      </c>
      <c r="Q329" s="47" t="str">
        <f t="shared" si="71"/>
        <v/>
      </c>
      <c r="R329" t="str">
        <f t="shared" ref="R329:R392" si="72">IF(AND(M329="REAC",B329="BlankNeut"),1,"")</f>
        <v/>
      </c>
      <c r="S329" s="1" t="str">
        <f t="shared" si="66"/>
        <v/>
      </c>
      <c r="T329" s="1" t="str">
        <f t="shared" si="67"/>
        <v/>
      </c>
      <c r="U329" s="1" t="str">
        <f t="shared" si="64"/>
        <v/>
      </c>
      <c r="V329" s="1" t="str">
        <f t="shared" si="68"/>
        <v/>
      </c>
      <c r="W329" s="1" t="str">
        <f t="shared" si="69"/>
        <v/>
      </c>
      <c r="X329" s="1" t="str">
        <f t="shared" si="70"/>
        <v/>
      </c>
      <c r="Y329" s="1"/>
    </row>
    <row r="330" spans="1:25" x14ac:dyDescent="0.35">
      <c r="A330" s="10" t="str">
        <f>IF(DataSorted!A343="","",DataSorted!A343)</f>
        <v/>
      </c>
      <c r="B330" s="10" t="str">
        <f>IF(DataSorted!B343="","",DataSorted!B343)</f>
        <v/>
      </c>
      <c r="C330" s="10" t="str">
        <f>IF(DataSorted!C343="","",DataSorted!C343)</f>
        <v/>
      </c>
      <c r="D330" s="10" t="str">
        <f>IF(DataSorted!D343="","",DataSorted!D343)</f>
        <v/>
      </c>
      <c r="E330" s="10" t="str">
        <f t="shared" si="65"/>
        <v/>
      </c>
      <c r="F330" s="15" t="str">
        <f t="shared" si="61"/>
        <v/>
      </c>
      <c r="G330" s="41" t="str">
        <f t="shared" si="62"/>
        <v/>
      </c>
      <c r="H330" s="10" t="str">
        <f>IF(DataSorted!$Q343="","",DataSorted!Q343)</f>
        <v/>
      </c>
      <c r="I330" s="10" t="str">
        <f>IF(DataSorted!$Q343="","",DataSorted!R343)</f>
        <v/>
      </c>
      <c r="J330" s="10" t="str">
        <f>IF(DataSorted!$Q343="","",DataSorted!S343)</f>
        <v/>
      </c>
      <c r="K330" s="10" t="str">
        <f>IF(DataSorted!$Q343="","",DataSorted!T343)</f>
        <v/>
      </c>
      <c r="L330" s="10" t="str">
        <f t="shared" si="63"/>
        <v/>
      </c>
      <c r="M330" s="52" t="str">
        <f>IF(DataSorted!$F343="REAC",DataSorted!F343,(IF(DataSorted!$P343="REAC",DataSorted!P343,IF($R331=1,"Creact",""))))</f>
        <v/>
      </c>
      <c r="N330" s="52" t="str">
        <f>IF(DataSorted!$F343="REAC",DataSorted!G343,(IF(DataSorted!$P343="REAC",DataSorted!Q343,IF($R331=1,N331,""))))</f>
        <v/>
      </c>
      <c r="O330" s="52" t="str">
        <f>IF(DataSorted!$F343="REAC",DataSorted!H343,(IF(DataSorted!$P343="REAC",DataSorted!R343,IF(AND($R331=1,N331="yes"),O331-1.01794,IF(AND($R331=1,N331="No"),O331-1.18497,"")))))</f>
        <v/>
      </c>
      <c r="P330" s="52" t="str">
        <f>IF(DataSorted!$F343="REAC",DataSorted!I343,(IF(DataSorted!$P343="REAC",DataSorted!S343,IF($R331=1,P331,""))))</f>
        <v/>
      </c>
      <c r="Q330" s="47" t="str">
        <f t="shared" si="71"/>
        <v/>
      </c>
      <c r="R330" t="str">
        <f t="shared" si="72"/>
        <v/>
      </c>
      <c r="S330" s="18" t="str">
        <f t="shared" si="66"/>
        <v/>
      </c>
      <c r="T330" s="18" t="str">
        <f t="shared" si="67"/>
        <v/>
      </c>
      <c r="U330" s="18" t="str">
        <f t="shared" si="64"/>
        <v/>
      </c>
      <c r="V330" s="18" t="str">
        <f t="shared" si="68"/>
        <v/>
      </c>
      <c r="W330" s="18" t="str">
        <f t="shared" si="69"/>
        <v/>
      </c>
      <c r="X330" s="18" t="str">
        <f t="shared" si="70"/>
        <v/>
      </c>
      <c r="Y330" s="18"/>
    </row>
    <row r="331" spans="1:25" x14ac:dyDescent="0.35">
      <c r="A331" t="str">
        <f>IF(DataSorted!A344="","",DataSorted!A344)</f>
        <v/>
      </c>
      <c r="B331" t="str">
        <f>IF(DataSorted!B344="","",DataSorted!B344)</f>
        <v/>
      </c>
      <c r="C331" t="str">
        <f>IF(DataSorted!C344="","",DataSorted!C344)</f>
        <v/>
      </c>
      <c r="D331" t="str">
        <f>IF(DataSorted!D344="","",DataSorted!D344)</f>
        <v/>
      </c>
      <c r="E331" t="str">
        <f t="shared" si="65"/>
        <v/>
      </c>
      <c r="F331" s="16" t="str">
        <f t="shared" si="61"/>
        <v/>
      </c>
      <c r="G331" s="41" t="str">
        <f t="shared" si="62"/>
        <v/>
      </c>
      <c r="H331" t="str">
        <f>IF(DataSorted!$Q344="","",DataSorted!Q344)</f>
        <v/>
      </c>
      <c r="I331" t="str">
        <f>IF(DataSorted!$Q344="","",DataSorted!R344)</f>
        <v/>
      </c>
      <c r="J331" t="str">
        <f>IF(DataSorted!$Q344="","",DataSorted!S344)</f>
        <v/>
      </c>
      <c r="K331" t="str">
        <f>IF(DataSorted!$Q344="","",DataSorted!T344)</f>
        <v/>
      </c>
      <c r="L331" s="2" t="str">
        <f t="shared" si="63"/>
        <v/>
      </c>
      <c r="M331" s="51" t="str">
        <f>IF(DataSorted!$F344="REAC",DataSorted!F344,(IF(DataSorted!$P344="REAC",DataSorted!P344,IF($R332=1,"Creact",""))))</f>
        <v/>
      </c>
      <c r="N331" s="51" t="str">
        <f>IF(DataSorted!$F344="REAC",DataSorted!G344,(IF(DataSorted!$P344="REAC",DataSorted!Q344,IF($R332=1,N332,""))))</f>
        <v/>
      </c>
      <c r="O331" s="51" t="str">
        <f>IF(DataSorted!$F344="REAC",DataSorted!H344,(IF(DataSorted!$P344="REAC",DataSorted!R344,IF(AND($R332=1,N332="yes"),O332-1.01794,IF(AND($R332=1,N332="No"),O332-1.18497,"")))))</f>
        <v/>
      </c>
      <c r="P331" s="51" t="str">
        <f>IF(DataSorted!$F344="REAC",DataSorted!I344,(IF(DataSorted!$P344="REAC",DataSorted!S344,IF($R332=1,P332,""))))</f>
        <v/>
      </c>
      <c r="Q331" s="47" t="str">
        <f t="shared" si="71"/>
        <v/>
      </c>
      <c r="R331" t="str">
        <f t="shared" si="72"/>
        <v/>
      </c>
      <c r="S331" s="1" t="str">
        <f t="shared" si="66"/>
        <v/>
      </c>
      <c r="T331" s="1" t="str">
        <f t="shared" si="67"/>
        <v/>
      </c>
      <c r="U331" s="1" t="str">
        <f t="shared" si="64"/>
        <v/>
      </c>
      <c r="V331" s="1" t="str">
        <f t="shared" si="68"/>
        <v/>
      </c>
      <c r="W331" s="1" t="str">
        <f t="shared" si="69"/>
        <v/>
      </c>
      <c r="X331" s="1" t="str">
        <f t="shared" si="70"/>
        <v/>
      </c>
      <c r="Y331" s="1"/>
    </row>
    <row r="332" spans="1:25" x14ac:dyDescent="0.35">
      <c r="A332" s="10" t="str">
        <f>IF(DataSorted!A345="","",DataSorted!A345)</f>
        <v/>
      </c>
      <c r="B332" s="10" t="str">
        <f>IF(DataSorted!B345="","",DataSorted!B345)</f>
        <v/>
      </c>
      <c r="C332" s="10" t="str">
        <f>IF(DataSorted!C345="","",DataSorted!C345)</f>
        <v/>
      </c>
      <c r="D332" s="10" t="str">
        <f>IF(DataSorted!D345="","",DataSorted!D345)</f>
        <v/>
      </c>
      <c r="E332" s="10" t="str">
        <f t="shared" si="65"/>
        <v/>
      </c>
      <c r="F332" s="15" t="str">
        <f t="shared" si="61"/>
        <v/>
      </c>
      <c r="G332" s="41" t="str">
        <f t="shared" si="62"/>
        <v/>
      </c>
      <c r="H332" s="10" t="str">
        <f>IF(DataSorted!$Q345="","",DataSorted!Q345)</f>
        <v/>
      </c>
      <c r="I332" s="10" t="str">
        <f>IF(DataSorted!$Q345="","",DataSorted!R345)</f>
        <v/>
      </c>
      <c r="J332" s="10" t="str">
        <f>IF(DataSorted!$Q345="","",DataSorted!S345)</f>
        <v/>
      </c>
      <c r="K332" s="10" t="str">
        <f>IF(DataSorted!$Q345="","",DataSorted!T345)</f>
        <v/>
      </c>
      <c r="L332" s="10" t="str">
        <f t="shared" si="63"/>
        <v/>
      </c>
      <c r="M332" s="52" t="str">
        <f>IF(DataSorted!$F345="REAC",DataSorted!F345,(IF(DataSorted!$P345="REAC",DataSorted!P345,IF($R333=1,"Creact",""))))</f>
        <v/>
      </c>
      <c r="N332" s="52" t="str">
        <f>IF(DataSorted!$F345="REAC",DataSorted!G345,(IF(DataSorted!$P345="REAC",DataSorted!Q345,IF($R333=1,N333,""))))</f>
        <v/>
      </c>
      <c r="O332" s="52" t="str">
        <f>IF(DataSorted!$F345="REAC",DataSorted!H345,(IF(DataSorted!$P345="REAC",DataSorted!R345,IF(AND($R333=1,N333="yes"),O333-1.01794,IF(AND($R333=1,N333="No"),O333-1.18497,"")))))</f>
        <v/>
      </c>
      <c r="P332" s="52" t="str">
        <f>IF(DataSorted!$F345="REAC",DataSorted!I345,(IF(DataSorted!$P345="REAC",DataSorted!S345,IF($R333=1,P333,""))))</f>
        <v/>
      </c>
      <c r="Q332" s="47" t="str">
        <f t="shared" si="71"/>
        <v/>
      </c>
      <c r="R332" t="str">
        <f t="shared" si="72"/>
        <v/>
      </c>
      <c r="S332" s="18" t="str">
        <f t="shared" si="66"/>
        <v/>
      </c>
      <c r="T332" s="18" t="str">
        <f t="shared" si="67"/>
        <v/>
      </c>
      <c r="U332" s="18" t="str">
        <f t="shared" si="64"/>
        <v/>
      </c>
      <c r="V332" s="18" t="str">
        <f t="shared" si="68"/>
        <v/>
      </c>
      <c r="W332" s="18" t="str">
        <f t="shared" si="69"/>
        <v/>
      </c>
      <c r="X332" s="18" t="str">
        <f t="shared" si="70"/>
        <v/>
      </c>
      <c r="Y332" s="18"/>
    </row>
    <row r="333" spans="1:25" x14ac:dyDescent="0.35">
      <c r="A333" t="str">
        <f>IF(DataSorted!A346="","",DataSorted!A346)</f>
        <v/>
      </c>
      <c r="B333" t="str">
        <f>IF(DataSorted!B346="","",DataSorted!B346)</f>
        <v/>
      </c>
      <c r="C333" t="str">
        <f>IF(DataSorted!C346="","",DataSorted!C346)</f>
        <v/>
      </c>
      <c r="D333" t="str">
        <f>IF(DataSorted!D346="","",DataSorted!D346)</f>
        <v/>
      </c>
      <c r="E333" t="str">
        <f t="shared" si="65"/>
        <v/>
      </c>
      <c r="F333" s="16" t="str">
        <f t="shared" si="61"/>
        <v/>
      </c>
      <c r="G333" s="41" t="str">
        <f t="shared" si="62"/>
        <v/>
      </c>
      <c r="H333" t="str">
        <f>IF(DataSorted!$Q346="","",DataSorted!Q346)</f>
        <v/>
      </c>
      <c r="I333" t="str">
        <f>IF(DataSorted!$Q346="","",DataSorted!R346)</f>
        <v/>
      </c>
      <c r="J333" t="str">
        <f>IF(DataSorted!$Q346="","",DataSorted!S346)</f>
        <v/>
      </c>
      <c r="K333" t="str">
        <f>IF(DataSorted!$Q346="","",DataSorted!T346)</f>
        <v/>
      </c>
      <c r="L333" s="2" t="str">
        <f t="shared" si="63"/>
        <v/>
      </c>
      <c r="M333" s="51" t="str">
        <f>IF(DataSorted!$F346="REAC",DataSorted!F346,(IF(DataSorted!$P346="REAC",DataSorted!P346,IF($R334=1,"Creact",""))))</f>
        <v/>
      </c>
      <c r="N333" s="51" t="str">
        <f>IF(DataSorted!$F346="REAC",DataSorted!G346,(IF(DataSorted!$P346="REAC",DataSorted!Q346,IF($R334=1,N334,""))))</f>
        <v/>
      </c>
      <c r="O333" s="51" t="str">
        <f>IF(DataSorted!$F346="REAC",DataSorted!H346,(IF(DataSorted!$P346="REAC",DataSorted!R346,IF(AND($R334=1,N334="yes"),O334-1.01794,IF(AND($R334=1,N334="No"),O334-1.18497,"")))))</f>
        <v/>
      </c>
      <c r="P333" s="51" t="str">
        <f>IF(DataSorted!$F346="REAC",DataSorted!I346,(IF(DataSorted!$P346="REAC",DataSorted!S346,IF($R334=1,P334,""))))</f>
        <v/>
      </c>
      <c r="Q333" s="47" t="str">
        <f t="shared" si="71"/>
        <v/>
      </c>
      <c r="R333" t="str">
        <f t="shared" si="72"/>
        <v/>
      </c>
      <c r="S333" s="1" t="str">
        <f t="shared" si="66"/>
        <v/>
      </c>
      <c r="T333" s="1" t="str">
        <f t="shared" si="67"/>
        <v/>
      </c>
      <c r="U333" s="1" t="str">
        <f t="shared" si="64"/>
        <v/>
      </c>
      <c r="V333" s="1" t="str">
        <f t="shared" si="68"/>
        <v/>
      </c>
      <c r="W333" s="1" t="str">
        <f t="shared" si="69"/>
        <v/>
      </c>
      <c r="X333" s="1" t="str">
        <f t="shared" si="70"/>
        <v/>
      </c>
      <c r="Y333" s="1"/>
    </row>
    <row r="334" spans="1:25" x14ac:dyDescent="0.35">
      <c r="A334" s="10" t="str">
        <f>IF(DataSorted!A347="","",DataSorted!A347)</f>
        <v/>
      </c>
      <c r="B334" s="10" t="str">
        <f>IF(DataSorted!B347="","",DataSorted!B347)</f>
        <v/>
      </c>
      <c r="C334" s="10" t="str">
        <f>IF(DataSorted!C347="","",DataSorted!C347)</f>
        <v/>
      </c>
      <c r="D334" s="10" t="str">
        <f>IF(DataSorted!D347="","",DataSorted!D347)</f>
        <v/>
      </c>
      <c r="E334" s="10" t="str">
        <f t="shared" si="65"/>
        <v/>
      </c>
      <c r="F334" s="15" t="str">
        <f t="shared" si="61"/>
        <v/>
      </c>
      <c r="G334" s="41" t="str">
        <f t="shared" si="62"/>
        <v/>
      </c>
      <c r="H334" s="10" t="str">
        <f>IF(DataSorted!$Q347="","",DataSorted!Q347)</f>
        <v/>
      </c>
      <c r="I334" s="10" t="str">
        <f>IF(DataSorted!$Q347="","",DataSorted!R347)</f>
        <v/>
      </c>
      <c r="J334" s="10" t="str">
        <f>IF(DataSorted!$Q347="","",DataSorted!S347)</f>
        <v/>
      </c>
      <c r="K334" s="10" t="str">
        <f>IF(DataSorted!$Q347="","",DataSorted!T347)</f>
        <v/>
      </c>
      <c r="L334" s="10" t="str">
        <f t="shared" si="63"/>
        <v/>
      </c>
      <c r="M334" s="52" t="str">
        <f>IF(DataSorted!$F347="REAC",DataSorted!F347,(IF(DataSorted!$P347="REAC",DataSorted!P347,IF($R335=1,"Creact",""))))</f>
        <v/>
      </c>
      <c r="N334" s="52" t="str">
        <f>IF(DataSorted!$F347="REAC",DataSorted!G347,(IF(DataSorted!$P347="REAC",DataSorted!Q347,IF($R335=1,N335,""))))</f>
        <v/>
      </c>
      <c r="O334" s="52" t="str">
        <f>IF(DataSorted!$F347="REAC",DataSorted!H347,(IF(DataSorted!$P347="REAC",DataSorted!R347,IF(AND($R335=1,N335="yes"),O335-1.01794,IF(AND($R335=1,N335="No"),O335-1.18497,"")))))</f>
        <v/>
      </c>
      <c r="P334" s="52" t="str">
        <f>IF(DataSorted!$F347="REAC",DataSorted!I347,(IF(DataSorted!$P347="REAC",DataSorted!S347,IF($R335=1,P335,""))))</f>
        <v/>
      </c>
      <c r="Q334" s="47" t="str">
        <f t="shared" si="71"/>
        <v/>
      </c>
      <c r="R334" t="str">
        <f t="shared" si="72"/>
        <v/>
      </c>
      <c r="S334" s="18" t="str">
        <f t="shared" si="66"/>
        <v/>
      </c>
      <c r="T334" s="18" t="str">
        <f t="shared" si="67"/>
        <v/>
      </c>
      <c r="U334" s="18" t="str">
        <f t="shared" si="64"/>
        <v/>
      </c>
      <c r="V334" s="18" t="str">
        <f t="shared" si="68"/>
        <v/>
      </c>
      <c r="W334" s="18" t="str">
        <f t="shared" si="69"/>
        <v/>
      </c>
      <c r="X334" s="18" t="str">
        <f t="shared" si="70"/>
        <v/>
      </c>
      <c r="Y334" s="18"/>
    </row>
    <row r="335" spans="1:25" x14ac:dyDescent="0.35">
      <c r="A335" t="str">
        <f>IF(DataSorted!A348="","",DataSorted!A348)</f>
        <v/>
      </c>
      <c r="B335" t="str">
        <f>IF(DataSorted!B348="","",DataSorted!B348)</f>
        <v/>
      </c>
      <c r="C335" t="str">
        <f>IF(DataSorted!C348="","",DataSorted!C348)</f>
        <v/>
      </c>
      <c r="D335" t="str">
        <f>IF(DataSorted!D348="","",DataSorted!D348)</f>
        <v/>
      </c>
      <c r="E335" t="str">
        <f t="shared" si="65"/>
        <v/>
      </c>
      <c r="F335" s="16" t="str">
        <f t="shared" si="61"/>
        <v/>
      </c>
      <c r="G335" s="41" t="str">
        <f t="shared" si="62"/>
        <v/>
      </c>
      <c r="H335" t="str">
        <f>IF(DataSorted!$Q348="","",DataSorted!Q348)</f>
        <v/>
      </c>
      <c r="I335" t="str">
        <f>IF(DataSorted!$Q348="","",DataSorted!R348)</f>
        <v/>
      </c>
      <c r="J335" t="str">
        <f>IF(DataSorted!$Q348="","",DataSorted!S348)</f>
        <v/>
      </c>
      <c r="K335" t="str">
        <f>IF(DataSorted!$Q348="","",DataSorted!T348)</f>
        <v/>
      </c>
      <c r="L335" s="2" t="str">
        <f t="shared" si="63"/>
        <v/>
      </c>
      <c r="M335" s="51" t="str">
        <f>IF(DataSorted!$F348="REAC",DataSorted!F348,(IF(DataSorted!$P348="REAC",DataSorted!P348,IF($R336=1,"Creact",""))))</f>
        <v/>
      </c>
      <c r="N335" s="51" t="str">
        <f>IF(DataSorted!$F348="REAC",DataSorted!G348,(IF(DataSorted!$P348="REAC",DataSorted!Q348,IF($R336=1,N336,""))))</f>
        <v/>
      </c>
      <c r="O335" s="51" t="str">
        <f>IF(DataSorted!$F348="REAC",DataSorted!H348,(IF(DataSorted!$P348="REAC",DataSorted!R348,IF(AND($R336=1,N336="yes"),O336-1.01794,IF(AND($R336=1,N336="No"),O336-1.18497,"")))))</f>
        <v/>
      </c>
      <c r="P335" s="51" t="str">
        <f>IF(DataSorted!$F348="REAC",DataSorted!I348,(IF(DataSorted!$P348="REAC",DataSorted!S348,IF($R336=1,P336,""))))</f>
        <v/>
      </c>
      <c r="Q335" s="47" t="str">
        <f t="shared" si="71"/>
        <v/>
      </c>
      <c r="R335" t="str">
        <f t="shared" si="72"/>
        <v/>
      </c>
      <c r="S335" s="1" t="str">
        <f t="shared" si="66"/>
        <v/>
      </c>
      <c r="T335" s="1" t="str">
        <f t="shared" si="67"/>
        <v/>
      </c>
      <c r="U335" s="1" t="str">
        <f t="shared" si="64"/>
        <v/>
      </c>
      <c r="V335" s="1" t="str">
        <f t="shared" si="68"/>
        <v/>
      </c>
      <c r="W335" s="1" t="str">
        <f t="shared" si="69"/>
        <v/>
      </c>
      <c r="X335" s="1" t="str">
        <f t="shared" si="70"/>
        <v/>
      </c>
      <c r="Y335" s="1"/>
    </row>
    <row r="336" spans="1:25" x14ac:dyDescent="0.35">
      <c r="A336" s="10" t="str">
        <f>IF(DataSorted!A349="","",DataSorted!A349)</f>
        <v/>
      </c>
      <c r="B336" s="10" t="str">
        <f>IF(DataSorted!B349="","",DataSorted!B349)</f>
        <v/>
      </c>
      <c r="C336" s="10" t="str">
        <f>IF(DataSorted!C349="","",DataSorted!C349)</f>
        <v/>
      </c>
      <c r="D336" s="10" t="str">
        <f>IF(DataSorted!D349="","",DataSorted!D349)</f>
        <v/>
      </c>
      <c r="E336" s="10" t="str">
        <f t="shared" si="65"/>
        <v/>
      </c>
      <c r="F336" s="15" t="str">
        <f t="shared" si="61"/>
        <v/>
      </c>
      <c r="G336" s="41" t="str">
        <f t="shared" si="62"/>
        <v/>
      </c>
      <c r="H336" s="10" t="str">
        <f>IF(DataSorted!$Q349="","",DataSorted!Q349)</f>
        <v/>
      </c>
      <c r="I336" s="10" t="str">
        <f>IF(DataSorted!$Q349="","",DataSorted!R349)</f>
        <v/>
      </c>
      <c r="J336" s="10" t="str">
        <f>IF(DataSorted!$Q349="","",DataSorted!S349)</f>
        <v/>
      </c>
      <c r="K336" s="10" t="str">
        <f>IF(DataSorted!$Q349="","",DataSorted!T349)</f>
        <v/>
      </c>
      <c r="L336" s="10" t="str">
        <f t="shared" si="63"/>
        <v/>
      </c>
      <c r="M336" s="52" t="str">
        <f>IF(DataSorted!$F349="REAC",DataSorted!F349,(IF(DataSorted!$P349="REAC",DataSorted!P349,IF($R337=1,"Creact",""))))</f>
        <v/>
      </c>
      <c r="N336" s="52" t="str">
        <f>IF(DataSorted!$F349="REAC",DataSorted!G349,(IF(DataSorted!$P349="REAC",DataSorted!Q349,IF($R337=1,N337,""))))</f>
        <v/>
      </c>
      <c r="O336" s="52" t="str">
        <f>IF(DataSorted!$F349="REAC",DataSorted!H349,(IF(DataSorted!$P349="REAC",DataSorted!R349,IF(AND($R337=1,N337="yes"),O337-1.01794,IF(AND($R337=1,N337="No"),O337-1.18497,"")))))</f>
        <v/>
      </c>
      <c r="P336" s="52" t="str">
        <f>IF(DataSorted!$F349="REAC",DataSorted!I349,(IF(DataSorted!$P349="REAC",DataSorted!S349,IF($R337=1,P337,""))))</f>
        <v/>
      </c>
      <c r="Q336" s="47" t="str">
        <f t="shared" si="71"/>
        <v/>
      </c>
      <c r="R336" t="str">
        <f t="shared" si="72"/>
        <v/>
      </c>
      <c r="S336" s="18" t="str">
        <f t="shared" si="66"/>
        <v/>
      </c>
      <c r="T336" s="18" t="str">
        <f t="shared" si="67"/>
        <v/>
      </c>
      <c r="U336" s="18" t="str">
        <f t="shared" si="64"/>
        <v/>
      </c>
      <c r="V336" s="18" t="str">
        <f t="shared" si="68"/>
        <v/>
      </c>
      <c r="W336" s="18" t="str">
        <f t="shared" si="69"/>
        <v/>
      </c>
      <c r="X336" s="18" t="str">
        <f t="shared" si="70"/>
        <v/>
      </c>
      <c r="Y336" s="18"/>
    </row>
    <row r="337" spans="1:25" x14ac:dyDescent="0.35">
      <c r="A337" t="str">
        <f>IF(DataSorted!A350="","",DataSorted!A350)</f>
        <v/>
      </c>
      <c r="B337" t="str">
        <f>IF(DataSorted!B350="","",DataSorted!B350)</f>
        <v/>
      </c>
      <c r="C337" t="str">
        <f>IF(DataSorted!C350="","",DataSorted!C350)</f>
        <v/>
      </c>
      <c r="D337" t="str">
        <f>IF(DataSorted!D350="","",DataSorted!D350)</f>
        <v/>
      </c>
      <c r="E337" t="str">
        <f t="shared" si="65"/>
        <v/>
      </c>
      <c r="F337" s="16" t="str">
        <f t="shared" si="61"/>
        <v/>
      </c>
      <c r="G337" s="41" t="str">
        <f t="shared" si="62"/>
        <v/>
      </c>
      <c r="H337" t="str">
        <f>IF(DataSorted!$Q350="","",DataSorted!Q350)</f>
        <v/>
      </c>
      <c r="I337" t="str">
        <f>IF(DataSorted!$Q350="","",DataSorted!R350)</f>
        <v/>
      </c>
      <c r="J337" t="str">
        <f>IF(DataSorted!$Q350="","",DataSorted!S350)</f>
        <v/>
      </c>
      <c r="K337" t="str">
        <f>IF(DataSorted!$Q350="","",DataSorted!T350)</f>
        <v/>
      </c>
      <c r="L337" s="2" t="str">
        <f t="shared" si="63"/>
        <v/>
      </c>
      <c r="M337" s="51" t="str">
        <f>IF(DataSorted!$F350="REAC",DataSorted!F350,(IF(DataSorted!$P350="REAC",DataSorted!P350,IF($R338=1,"Creact",""))))</f>
        <v/>
      </c>
      <c r="N337" s="51" t="str">
        <f>IF(DataSorted!$F350="REAC",DataSorted!G350,(IF(DataSorted!$P350="REAC",DataSorted!Q350,IF($R338=1,N338,""))))</f>
        <v/>
      </c>
      <c r="O337" s="51" t="str">
        <f>IF(DataSorted!$F350="REAC",DataSorted!H350,(IF(DataSorted!$P350="REAC",DataSorted!R350,IF(AND($R338=1,N338="yes"),O338-1.01794,IF(AND($R338=1,N338="No"),O338-1.18497,"")))))</f>
        <v/>
      </c>
      <c r="P337" s="51" t="str">
        <f>IF(DataSorted!$F350="REAC",DataSorted!I350,(IF(DataSorted!$P350="REAC",DataSorted!S350,IF($R338=1,P338,""))))</f>
        <v/>
      </c>
      <c r="Q337" s="47" t="str">
        <f t="shared" si="71"/>
        <v/>
      </c>
      <c r="R337" t="str">
        <f t="shared" si="72"/>
        <v/>
      </c>
      <c r="S337" s="1" t="str">
        <f t="shared" si="66"/>
        <v/>
      </c>
      <c r="T337" s="1" t="str">
        <f t="shared" si="67"/>
        <v/>
      </c>
      <c r="U337" s="1" t="str">
        <f t="shared" si="64"/>
        <v/>
      </c>
      <c r="V337" s="1" t="str">
        <f t="shared" si="68"/>
        <v/>
      </c>
      <c r="W337" s="1" t="str">
        <f t="shared" si="69"/>
        <v/>
      </c>
      <c r="X337" s="1" t="str">
        <f t="shared" si="70"/>
        <v/>
      </c>
      <c r="Y337" s="1"/>
    </row>
    <row r="338" spans="1:25" x14ac:dyDescent="0.35">
      <c r="A338" s="10" t="str">
        <f>IF(DataSorted!A351="","",DataSorted!A351)</f>
        <v/>
      </c>
      <c r="B338" s="10" t="str">
        <f>IF(DataSorted!B351="","",DataSorted!B351)</f>
        <v/>
      </c>
      <c r="C338" s="10" t="str">
        <f>IF(DataSorted!C351="","",DataSorted!C351)</f>
        <v/>
      </c>
      <c r="D338" s="10" t="str">
        <f>IF(DataSorted!D351="","",DataSorted!D351)</f>
        <v/>
      </c>
      <c r="E338" s="10" t="str">
        <f t="shared" si="65"/>
        <v/>
      </c>
      <c r="F338" s="15" t="str">
        <f t="shared" si="61"/>
        <v/>
      </c>
      <c r="G338" s="41" t="str">
        <f t="shared" si="62"/>
        <v/>
      </c>
      <c r="H338" s="10" t="str">
        <f>IF(DataSorted!$Q351="","",DataSorted!Q351)</f>
        <v/>
      </c>
      <c r="I338" s="10" t="str">
        <f>IF(DataSorted!$Q351="","",DataSorted!R351)</f>
        <v/>
      </c>
      <c r="J338" s="10" t="str">
        <f>IF(DataSorted!$Q351="","",DataSorted!S351)</f>
        <v/>
      </c>
      <c r="K338" s="10" t="str">
        <f>IF(DataSorted!$Q351="","",DataSorted!T351)</f>
        <v/>
      </c>
      <c r="L338" s="10" t="str">
        <f t="shared" si="63"/>
        <v/>
      </c>
      <c r="M338" s="52" t="str">
        <f>IF(DataSorted!$F351="REAC",DataSorted!F351,(IF(DataSorted!$P351="REAC",DataSorted!P351,IF($R339=1,"Creact",""))))</f>
        <v/>
      </c>
      <c r="N338" s="52" t="str">
        <f>IF(DataSorted!$F351="REAC",DataSorted!G351,(IF(DataSorted!$P351="REAC",DataSorted!Q351,IF($R339=1,N339,""))))</f>
        <v/>
      </c>
      <c r="O338" s="52" t="str">
        <f>IF(DataSorted!$F351="REAC",DataSorted!H351,(IF(DataSorted!$P351="REAC",DataSorted!R351,IF(AND($R339=1,N339="yes"),O339-1.01794,IF(AND($R339=1,N339="No"),O339-1.18497,"")))))</f>
        <v/>
      </c>
      <c r="P338" s="52" t="str">
        <f>IF(DataSorted!$F351="REAC",DataSorted!I351,(IF(DataSorted!$P351="REAC",DataSorted!S351,IF($R339=1,P339,""))))</f>
        <v/>
      </c>
      <c r="Q338" s="47" t="str">
        <f t="shared" si="71"/>
        <v/>
      </c>
      <c r="R338" t="str">
        <f t="shared" si="72"/>
        <v/>
      </c>
      <c r="S338" s="18" t="str">
        <f t="shared" si="66"/>
        <v/>
      </c>
      <c r="T338" s="18" t="str">
        <f t="shared" si="67"/>
        <v/>
      </c>
      <c r="U338" s="18" t="str">
        <f t="shared" si="64"/>
        <v/>
      </c>
      <c r="V338" s="18" t="str">
        <f t="shared" si="68"/>
        <v/>
      </c>
      <c r="W338" s="18" t="str">
        <f t="shared" si="69"/>
        <v/>
      </c>
      <c r="X338" s="18" t="str">
        <f t="shared" si="70"/>
        <v/>
      </c>
      <c r="Y338" s="18"/>
    </row>
    <row r="339" spans="1:25" x14ac:dyDescent="0.35">
      <c r="A339" t="str">
        <f>IF(DataSorted!A352="","",DataSorted!A352)</f>
        <v/>
      </c>
      <c r="B339" t="str">
        <f>IF(DataSorted!B352="","",DataSorted!B352)</f>
        <v/>
      </c>
      <c r="C339" t="str">
        <f>IF(DataSorted!C352="","",DataSorted!C352)</f>
        <v/>
      </c>
      <c r="D339" t="str">
        <f>IF(DataSorted!D352="","",DataSorted!D352)</f>
        <v/>
      </c>
      <c r="E339" t="str">
        <f t="shared" si="65"/>
        <v/>
      </c>
      <c r="F339" s="16" t="str">
        <f t="shared" si="61"/>
        <v/>
      </c>
      <c r="G339" s="41" t="str">
        <f t="shared" si="62"/>
        <v/>
      </c>
      <c r="H339" t="str">
        <f>IF(DataSorted!$Q352="","",DataSorted!Q352)</f>
        <v/>
      </c>
      <c r="I339" t="str">
        <f>IF(DataSorted!$Q352="","",DataSorted!R352)</f>
        <v/>
      </c>
      <c r="J339" t="str">
        <f>IF(DataSorted!$Q352="","",DataSorted!S352)</f>
        <v/>
      </c>
      <c r="K339" t="str">
        <f>IF(DataSorted!$Q352="","",DataSorted!T352)</f>
        <v/>
      </c>
      <c r="L339" s="2" t="str">
        <f t="shared" si="63"/>
        <v/>
      </c>
      <c r="M339" s="51" t="str">
        <f>IF(DataSorted!$F352="REAC",DataSorted!F352,(IF(DataSorted!$P352="REAC",DataSorted!P352,IF($R340=1,"Creact",""))))</f>
        <v/>
      </c>
      <c r="N339" s="51" t="str">
        <f>IF(DataSorted!$F352="REAC",DataSorted!G352,(IF(DataSorted!$P352="REAC",DataSorted!Q352,IF($R340=1,N340,""))))</f>
        <v/>
      </c>
      <c r="O339" s="51" t="str">
        <f>IF(DataSorted!$F352="REAC",DataSorted!H352,(IF(DataSorted!$P352="REAC",DataSorted!R352,IF(AND($R340=1,N340="yes"),O340-1.01794,IF(AND($R340=1,N340="No"),O340-1.18497,"")))))</f>
        <v/>
      </c>
      <c r="P339" s="51" t="str">
        <f>IF(DataSorted!$F352="REAC",DataSorted!I352,(IF(DataSorted!$P352="REAC",DataSorted!S352,IF($R340=1,P340,""))))</f>
        <v/>
      </c>
      <c r="Q339" s="47" t="str">
        <f t="shared" si="71"/>
        <v/>
      </c>
      <c r="R339" t="str">
        <f t="shared" si="72"/>
        <v/>
      </c>
      <c r="S339" s="1" t="str">
        <f t="shared" si="66"/>
        <v/>
      </c>
      <c r="T339" s="1" t="str">
        <f t="shared" si="67"/>
        <v/>
      </c>
      <c r="U339" s="1" t="str">
        <f t="shared" si="64"/>
        <v/>
      </c>
      <c r="V339" s="1" t="str">
        <f t="shared" si="68"/>
        <v/>
      </c>
      <c r="W339" s="1" t="str">
        <f t="shared" si="69"/>
        <v/>
      </c>
      <c r="X339" s="1" t="str">
        <f t="shared" si="70"/>
        <v/>
      </c>
      <c r="Y339" s="1"/>
    </row>
    <row r="340" spans="1:25" x14ac:dyDescent="0.35">
      <c r="A340" s="10" t="str">
        <f>IF(DataSorted!A353="","",DataSorted!A353)</f>
        <v/>
      </c>
      <c r="B340" s="10" t="str">
        <f>IF(DataSorted!B353="","",DataSorted!B353)</f>
        <v/>
      </c>
      <c r="C340" s="10" t="str">
        <f>IF(DataSorted!C353="","",DataSorted!C353)</f>
        <v/>
      </c>
      <c r="D340" s="10" t="str">
        <f>IF(DataSorted!D353="","",DataSorted!D353)</f>
        <v/>
      </c>
      <c r="E340" s="10" t="str">
        <f t="shared" si="65"/>
        <v/>
      </c>
      <c r="F340" s="15" t="str">
        <f t="shared" si="61"/>
        <v/>
      </c>
      <c r="G340" s="41" t="str">
        <f t="shared" si="62"/>
        <v/>
      </c>
      <c r="H340" s="10" t="str">
        <f>IF(DataSorted!$Q353="","",DataSorted!Q353)</f>
        <v/>
      </c>
      <c r="I340" s="10" t="str">
        <f>IF(DataSorted!$Q353="","",DataSorted!R353)</f>
        <v/>
      </c>
      <c r="J340" s="10" t="str">
        <f>IF(DataSorted!$Q353="","",DataSorted!S353)</f>
        <v/>
      </c>
      <c r="K340" s="10" t="str">
        <f>IF(DataSorted!$Q353="","",DataSorted!T353)</f>
        <v/>
      </c>
      <c r="L340" s="10" t="str">
        <f t="shared" si="63"/>
        <v/>
      </c>
      <c r="M340" s="52" t="str">
        <f>IF(DataSorted!$F353="REAC",DataSorted!F353,(IF(DataSorted!$P353="REAC",DataSorted!P353,IF($R341=1,"Creact",""))))</f>
        <v/>
      </c>
      <c r="N340" s="52" t="str">
        <f>IF(DataSorted!$F353="REAC",DataSorted!G353,(IF(DataSorted!$P353="REAC",DataSorted!Q353,IF($R341=1,N341,""))))</f>
        <v/>
      </c>
      <c r="O340" s="52" t="str">
        <f>IF(DataSorted!$F353="REAC",DataSorted!H353,(IF(DataSorted!$P353="REAC",DataSorted!R353,IF(AND($R341=1,N341="yes"),O341-1.01794,IF(AND($R341=1,N341="No"),O341-1.18497,"")))))</f>
        <v/>
      </c>
      <c r="P340" s="52" t="str">
        <f>IF(DataSorted!$F353="REAC",DataSorted!I353,(IF(DataSorted!$P353="REAC",DataSorted!S353,IF($R341=1,P341,""))))</f>
        <v/>
      </c>
      <c r="Q340" s="47" t="str">
        <f t="shared" si="71"/>
        <v/>
      </c>
      <c r="R340" t="str">
        <f t="shared" si="72"/>
        <v/>
      </c>
      <c r="S340" s="18" t="str">
        <f t="shared" si="66"/>
        <v/>
      </c>
      <c r="T340" s="18" t="str">
        <f t="shared" si="67"/>
        <v/>
      </c>
      <c r="U340" s="18" t="str">
        <f t="shared" si="64"/>
        <v/>
      </c>
      <c r="V340" s="18" t="str">
        <f t="shared" si="68"/>
        <v/>
      </c>
      <c r="W340" s="18" t="str">
        <f t="shared" si="69"/>
        <v/>
      </c>
      <c r="X340" s="18" t="str">
        <f t="shared" si="70"/>
        <v/>
      </c>
      <c r="Y340" s="18"/>
    </row>
    <row r="341" spans="1:25" x14ac:dyDescent="0.35">
      <c r="A341" t="str">
        <f>IF(DataSorted!A354="","",DataSorted!A354)</f>
        <v/>
      </c>
      <c r="B341" t="str">
        <f>IF(DataSorted!B354="","",DataSorted!B354)</f>
        <v/>
      </c>
      <c r="C341" t="str">
        <f>IF(DataSorted!C354="","",DataSorted!C354)</f>
        <v/>
      </c>
      <c r="D341" t="str">
        <f>IF(DataSorted!D354="","",DataSorted!D354)</f>
        <v/>
      </c>
      <c r="E341" t="str">
        <f t="shared" si="65"/>
        <v/>
      </c>
      <c r="F341" s="16" t="str">
        <f t="shared" si="61"/>
        <v/>
      </c>
      <c r="G341" s="41" t="str">
        <f t="shared" si="62"/>
        <v/>
      </c>
      <c r="H341" t="str">
        <f>IF(DataSorted!$Q354="","",DataSorted!Q354)</f>
        <v/>
      </c>
      <c r="I341" t="str">
        <f>IF(DataSorted!$Q354="","",DataSorted!R354)</f>
        <v/>
      </c>
      <c r="J341" t="str">
        <f>IF(DataSorted!$Q354="","",DataSorted!S354)</f>
        <v/>
      </c>
      <c r="K341" t="str">
        <f>IF(DataSorted!$Q354="","",DataSorted!T354)</f>
        <v/>
      </c>
      <c r="L341" s="2" t="str">
        <f t="shared" si="63"/>
        <v/>
      </c>
      <c r="M341" s="51" t="str">
        <f>IF(DataSorted!$F354="REAC",DataSorted!F354,(IF(DataSorted!$P354="REAC",DataSorted!P354,IF($R342=1,"Creact",""))))</f>
        <v/>
      </c>
      <c r="N341" s="51" t="str">
        <f>IF(DataSorted!$F354="REAC",DataSorted!G354,(IF(DataSorted!$P354="REAC",DataSorted!Q354,IF($R342=1,N342,""))))</f>
        <v/>
      </c>
      <c r="O341" s="51" t="str">
        <f>IF(DataSorted!$F354="REAC",DataSorted!H354,(IF(DataSorted!$P354="REAC",DataSorted!R354,IF(AND($R342=1,N342="yes"),O342-1.01794,IF(AND($R342=1,N342="No"),O342-1.18497,"")))))</f>
        <v/>
      </c>
      <c r="P341" s="51" t="str">
        <f>IF(DataSorted!$F354="REAC",DataSorted!I354,(IF(DataSorted!$P354="REAC",DataSorted!S354,IF($R342=1,P342,""))))</f>
        <v/>
      </c>
      <c r="Q341" s="47" t="str">
        <f t="shared" si="71"/>
        <v/>
      </c>
      <c r="R341" t="str">
        <f t="shared" si="72"/>
        <v/>
      </c>
      <c r="S341" s="1" t="str">
        <f t="shared" si="66"/>
        <v/>
      </c>
      <c r="T341" s="1" t="str">
        <f t="shared" si="67"/>
        <v/>
      </c>
      <c r="U341" s="1" t="str">
        <f t="shared" si="64"/>
        <v/>
      </c>
      <c r="V341" s="1" t="str">
        <f t="shared" si="68"/>
        <v/>
      </c>
      <c r="W341" s="1" t="str">
        <f t="shared" si="69"/>
        <v/>
      </c>
      <c r="X341" s="1" t="str">
        <f t="shared" si="70"/>
        <v/>
      </c>
      <c r="Y341" s="1"/>
    </row>
    <row r="342" spans="1:25" x14ac:dyDescent="0.35">
      <c r="A342" s="10" t="str">
        <f>IF(DataSorted!A355="","",DataSorted!A355)</f>
        <v/>
      </c>
      <c r="B342" s="10" t="str">
        <f>IF(DataSorted!B355="","",DataSorted!B355)</f>
        <v/>
      </c>
      <c r="C342" s="10" t="str">
        <f>IF(DataSorted!C355="","",DataSorted!C355)</f>
        <v/>
      </c>
      <c r="D342" s="10" t="str">
        <f>IF(DataSorted!D355="","",DataSorted!D355)</f>
        <v/>
      </c>
      <c r="E342" s="10" t="str">
        <f t="shared" si="65"/>
        <v/>
      </c>
      <c r="F342" s="15" t="str">
        <f t="shared" si="61"/>
        <v/>
      </c>
      <c r="G342" s="41" t="str">
        <f t="shared" si="62"/>
        <v/>
      </c>
      <c r="H342" s="10" t="str">
        <f>IF(DataSorted!$Q355="","",DataSorted!Q355)</f>
        <v/>
      </c>
      <c r="I342" s="10" t="str">
        <f>IF(DataSorted!$Q355="","",DataSorted!R355)</f>
        <v/>
      </c>
      <c r="J342" s="10" t="str">
        <f>IF(DataSorted!$Q355="","",DataSorted!S355)</f>
        <v/>
      </c>
      <c r="K342" s="10" t="str">
        <f>IF(DataSorted!$Q355="","",DataSorted!T355)</f>
        <v/>
      </c>
      <c r="L342" s="10" t="str">
        <f t="shared" si="63"/>
        <v/>
      </c>
      <c r="M342" s="52" t="str">
        <f>IF(DataSorted!$F355="REAC",DataSorted!F355,(IF(DataSorted!$P355="REAC",DataSorted!P355,IF($R343=1,"Creact",""))))</f>
        <v/>
      </c>
      <c r="N342" s="52" t="str">
        <f>IF(DataSorted!$F355="REAC",DataSorted!G355,(IF(DataSorted!$P355="REAC",DataSorted!Q355,IF($R343=1,N343,""))))</f>
        <v/>
      </c>
      <c r="O342" s="52" t="str">
        <f>IF(DataSorted!$F355="REAC",DataSorted!H355,(IF(DataSorted!$P355="REAC",DataSorted!R355,IF(AND($R343=1,N343="yes"),O343-1.01794,IF(AND($R343=1,N343="No"),O343-1.18497,"")))))</f>
        <v/>
      </c>
      <c r="P342" s="52" t="str">
        <f>IF(DataSorted!$F355="REAC",DataSorted!I355,(IF(DataSorted!$P355="REAC",DataSorted!S355,IF($R343=1,P343,""))))</f>
        <v/>
      </c>
      <c r="Q342" s="47" t="str">
        <f t="shared" si="71"/>
        <v/>
      </c>
      <c r="R342" t="str">
        <f t="shared" si="72"/>
        <v/>
      </c>
      <c r="S342" s="18" t="str">
        <f t="shared" si="66"/>
        <v/>
      </c>
      <c r="T342" s="18" t="str">
        <f t="shared" si="67"/>
        <v/>
      </c>
      <c r="U342" s="18" t="str">
        <f t="shared" si="64"/>
        <v/>
      </c>
      <c r="V342" s="18" t="str">
        <f t="shared" si="68"/>
        <v/>
      </c>
      <c r="W342" s="18" t="str">
        <f t="shared" si="69"/>
        <v/>
      </c>
      <c r="X342" s="18" t="str">
        <f t="shared" si="70"/>
        <v/>
      </c>
      <c r="Y342" s="18"/>
    </row>
    <row r="343" spans="1:25" x14ac:dyDescent="0.35">
      <c r="A343" t="str">
        <f>IF(DataSorted!A356="","",DataSorted!A356)</f>
        <v/>
      </c>
      <c r="B343" t="str">
        <f>IF(DataSorted!B356="","",DataSorted!B356)</f>
        <v/>
      </c>
      <c r="C343" t="str">
        <f>IF(DataSorted!C356="","",DataSorted!C356)</f>
        <v/>
      </c>
      <c r="D343" t="str">
        <f>IF(DataSorted!D356="","",DataSorted!D356)</f>
        <v/>
      </c>
      <c r="E343" t="str">
        <f t="shared" si="65"/>
        <v/>
      </c>
      <c r="F343" s="16" t="str">
        <f t="shared" si="61"/>
        <v/>
      </c>
      <c r="G343" s="41" t="str">
        <f t="shared" si="62"/>
        <v/>
      </c>
      <c r="H343" t="str">
        <f>IF(DataSorted!$Q356="","",DataSorted!Q356)</f>
        <v/>
      </c>
      <c r="I343" t="str">
        <f>IF(DataSorted!$Q356="","",DataSorted!R356)</f>
        <v/>
      </c>
      <c r="J343" t="str">
        <f>IF(DataSorted!$Q356="","",DataSorted!S356)</f>
        <v/>
      </c>
      <c r="K343" t="str">
        <f>IF(DataSorted!$Q356="","",DataSorted!T356)</f>
        <v/>
      </c>
      <c r="L343" s="2" t="str">
        <f t="shared" si="63"/>
        <v/>
      </c>
      <c r="M343" s="51" t="str">
        <f>IF(DataSorted!$F356="REAC",DataSorted!F356,(IF(DataSorted!$P356="REAC",DataSorted!P356,IF($R344=1,"Creact",""))))</f>
        <v/>
      </c>
      <c r="N343" s="51" t="str">
        <f>IF(DataSorted!$F356="REAC",DataSorted!G356,(IF(DataSorted!$P356="REAC",DataSorted!Q356,IF($R344=1,N344,""))))</f>
        <v/>
      </c>
      <c r="O343" s="51" t="str">
        <f>IF(DataSorted!$F356="REAC",DataSorted!H356,(IF(DataSorted!$P356="REAC",DataSorted!R356,IF(AND($R344=1,N344="yes"),O344-1.01794,IF(AND($R344=1,N344="No"),O344-1.18497,"")))))</f>
        <v/>
      </c>
      <c r="P343" s="51" t="str">
        <f>IF(DataSorted!$F356="REAC",DataSorted!I356,(IF(DataSorted!$P356="REAC",DataSorted!S356,IF($R344=1,P344,""))))</f>
        <v/>
      </c>
      <c r="Q343" s="47" t="str">
        <f t="shared" si="71"/>
        <v/>
      </c>
      <c r="R343" t="str">
        <f t="shared" si="72"/>
        <v/>
      </c>
      <c r="S343" s="1" t="str">
        <f t="shared" si="66"/>
        <v/>
      </c>
      <c r="T343" s="1" t="str">
        <f t="shared" si="67"/>
        <v/>
      </c>
      <c r="U343" s="1" t="str">
        <f t="shared" si="64"/>
        <v/>
      </c>
      <c r="V343" s="1" t="str">
        <f t="shared" si="68"/>
        <v/>
      </c>
      <c r="W343" s="1" t="str">
        <f t="shared" si="69"/>
        <v/>
      </c>
      <c r="X343" s="1" t="str">
        <f t="shared" si="70"/>
        <v/>
      </c>
      <c r="Y343" s="1"/>
    </row>
    <row r="344" spans="1:25" x14ac:dyDescent="0.35">
      <c r="A344" s="10" t="str">
        <f>IF(DataSorted!A357="","",DataSorted!A357)</f>
        <v/>
      </c>
      <c r="B344" s="10" t="str">
        <f>IF(DataSorted!B357="","",DataSorted!B357)</f>
        <v/>
      </c>
      <c r="C344" s="10" t="str">
        <f>IF(DataSorted!C357="","",DataSorted!C357)</f>
        <v/>
      </c>
      <c r="D344" s="10" t="str">
        <f>IF(DataSorted!D357="","",DataSorted!D357)</f>
        <v/>
      </c>
      <c r="E344" s="10" t="str">
        <f t="shared" si="65"/>
        <v/>
      </c>
      <c r="F344" s="15" t="str">
        <f t="shared" si="61"/>
        <v/>
      </c>
      <c r="G344" s="41" t="str">
        <f t="shared" si="62"/>
        <v/>
      </c>
      <c r="H344" s="10" t="str">
        <f>IF(DataSorted!$Q357="","",DataSorted!Q357)</f>
        <v/>
      </c>
      <c r="I344" s="10" t="str">
        <f>IF(DataSorted!$Q357="","",DataSorted!R357)</f>
        <v/>
      </c>
      <c r="J344" s="10" t="str">
        <f>IF(DataSorted!$Q357="","",DataSorted!S357)</f>
        <v/>
      </c>
      <c r="K344" s="10" t="str">
        <f>IF(DataSorted!$Q357="","",DataSorted!T357)</f>
        <v/>
      </c>
      <c r="L344" s="10" t="str">
        <f t="shared" si="63"/>
        <v/>
      </c>
      <c r="M344" s="52" t="str">
        <f>IF(DataSorted!$F357="REAC",DataSorted!F357,(IF(DataSorted!$P357="REAC",DataSorted!P357,IF($R345=1,"Creact",""))))</f>
        <v/>
      </c>
      <c r="N344" s="52" t="str">
        <f>IF(DataSorted!$F357="REAC",DataSorted!G357,(IF(DataSorted!$P357="REAC",DataSorted!Q357,IF($R345=1,N345,""))))</f>
        <v/>
      </c>
      <c r="O344" s="52" t="str">
        <f>IF(DataSorted!$F357="REAC",DataSorted!H357,(IF(DataSorted!$P357="REAC",DataSorted!R357,IF(AND($R345=1,N345="yes"),O345-1.01794,IF(AND($R345=1,N345="No"),O345-1.18497,"")))))</f>
        <v/>
      </c>
      <c r="P344" s="52" t="str">
        <f>IF(DataSorted!$F357="REAC",DataSorted!I357,(IF(DataSorted!$P357="REAC",DataSorted!S357,IF($R345=1,P345,""))))</f>
        <v/>
      </c>
      <c r="Q344" s="47" t="str">
        <f t="shared" si="71"/>
        <v/>
      </c>
      <c r="R344" t="str">
        <f t="shared" si="72"/>
        <v/>
      </c>
      <c r="S344" s="18" t="str">
        <f t="shared" si="66"/>
        <v/>
      </c>
      <c r="T344" s="18" t="str">
        <f t="shared" si="67"/>
        <v/>
      </c>
      <c r="U344" s="18" t="str">
        <f t="shared" si="64"/>
        <v/>
      </c>
      <c r="V344" s="18" t="str">
        <f t="shared" si="68"/>
        <v/>
      </c>
      <c r="W344" s="18" t="str">
        <f t="shared" si="69"/>
        <v/>
      </c>
      <c r="X344" s="18" t="str">
        <f t="shared" si="70"/>
        <v/>
      </c>
      <c r="Y344" s="18"/>
    </row>
    <row r="345" spans="1:25" x14ac:dyDescent="0.35">
      <c r="A345" t="str">
        <f>IF(DataSorted!A358="","",DataSorted!A358)</f>
        <v/>
      </c>
      <c r="B345" t="str">
        <f>IF(DataSorted!B358="","",DataSorted!B358)</f>
        <v/>
      </c>
      <c r="C345" t="str">
        <f>IF(DataSorted!C358="","",DataSorted!C358)</f>
        <v/>
      </c>
      <c r="D345" t="str">
        <f>IF(DataSorted!D358="","",DataSorted!D358)</f>
        <v/>
      </c>
      <c r="E345" t="str">
        <f t="shared" si="65"/>
        <v/>
      </c>
      <c r="F345" s="16" t="str">
        <f t="shared" si="61"/>
        <v/>
      </c>
      <c r="G345" s="41" t="str">
        <f t="shared" si="62"/>
        <v/>
      </c>
      <c r="H345" t="str">
        <f>IF(DataSorted!$Q358="","",DataSorted!Q358)</f>
        <v/>
      </c>
      <c r="I345" t="str">
        <f>IF(DataSorted!$Q358="","",DataSorted!R358)</f>
        <v/>
      </c>
      <c r="J345" t="str">
        <f>IF(DataSorted!$Q358="","",DataSorted!S358)</f>
        <v/>
      </c>
      <c r="K345" t="str">
        <f>IF(DataSorted!$Q358="","",DataSorted!T358)</f>
        <v/>
      </c>
      <c r="L345" s="2" t="str">
        <f t="shared" si="63"/>
        <v/>
      </c>
      <c r="M345" s="51" t="str">
        <f>IF(DataSorted!$F358="REAC",DataSorted!F358,(IF(DataSorted!$P358="REAC",DataSorted!P358,IF($R346=1,"Creact",""))))</f>
        <v/>
      </c>
      <c r="N345" s="51" t="str">
        <f>IF(DataSorted!$F358="REAC",DataSorted!G358,(IF(DataSorted!$P358="REAC",DataSorted!Q358,IF($R346=1,N346,""))))</f>
        <v/>
      </c>
      <c r="O345" s="51" t="str">
        <f>IF(DataSorted!$F358="REAC",DataSorted!H358,(IF(DataSorted!$P358="REAC",DataSorted!R358,IF(AND($R346=1,N346="yes"),O346-1.01794,IF(AND($R346=1,N346="No"),O346-1.18497,"")))))</f>
        <v/>
      </c>
      <c r="P345" s="51" t="str">
        <f>IF(DataSorted!$F358="REAC",DataSorted!I358,(IF(DataSorted!$P358="REAC",DataSorted!S358,IF($R346=1,P346,""))))</f>
        <v/>
      </c>
      <c r="Q345" s="47" t="str">
        <f t="shared" si="71"/>
        <v/>
      </c>
      <c r="R345" t="str">
        <f t="shared" si="72"/>
        <v/>
      </c>
      <c r="S345" s="1" t="str">
        <f t="shared" si="66"/>
        <v/>
      </c>
      <c r="T345" s="1" t="str">
        <f t="shared" si="67"/>
        <v/>
      </c>
      <c r="U345" s="1" t="str">
        <f t="shared" si="64"/>
        <v/>
      </c>
      <c r="V345" s="1" t="str">
        <f t="shared" si="68"/>
        <v/>
      </c>
      <c r="W345" s="1" t="str">
        <f t="shared" si="69"/>
        <v/>
      </c>
      <c r="X345" s="1" t="str">
        <f t="shared" si="70"/>
        <v/>
      </c>
      <c r="Y345" s="1"/>
    </row>
    <row r="346" spans="1:25" x14ac:dyDescent="0.35">
      <c r="A346" s="10" t="str">
        <f>IF(DataSorted!A359="","",DataSorted!A359)</f>
        <v/>
      </c>
      <c r="B346" s="10" t="str">
        <f>IF(DataSorted!B359="","",DataSorted!B359)</f>
        <v/>
      </c>
      <c r="C346" s="10" t="str">
        <f>IF(DataSorted!C359="","",DataSorted!C359)</f>
        <v/>
      </c>
      <c r="D346" s="10" t="str">
        <f>IF(DataSorted!D359="","",DataSorted!D359)</f>
        <v/>
      </c>
      <c r="E346" s="10" t="str">
        <f t="shared" si="65"/>
        <v/>
      </c>
      <c r="F346" s="15" t="str">
        <f t="shared" si="61"/>
        <v/>
      </c>
      <c r="G346" s="41" t="str">
        <f t="shared" si="62"/>
        <v/>
      </c>
      <c r="H346" s="10" t="str">
        <f>IF(DataSorted!$Q359="","",DataSorted!Q359)</f>
        <v/>
      </c>
      <c r="I346" s="10" t="str">
        <f>IF(DataSorted!$Q359="","",DataSorted!R359)</f>
        <v/>
      </c>
      <c r="J346" s="10" t="str">
        <f>IF(DataSorted!$Q359="","",DataSorted!S359)</f>
        <v/>
      </c>
      <c r="K346" s="10" t="str">
        <f>IF(DataSorted!$Q359="","",DataSorted!T359)</f>
        <v/>
      </c>
      <c r="L346" s="10" t="str">
        <f t="shared" si="63"/>
        <v/>
      </c>
      <c r="M346" s="52" t="str">
        <f>IF(DataSorted!$F359="REAC",DataSorted!F359,(IF(DataSorted!$P359="REAC",DataSorted!P359,IF($R347=1,"Creact",""))))</f>
        <v/>
      </c>
      <c r="N346" s="52" t="str">
        <f>IF(DataSorted!$F359="REAC",DataSorted!G359,(IF(DataSorted!$P359="REAC",DataSorted!Q359,IF($R347=1,N347,""))))</f>
        <v/>
      </c>
      <c r="O346" s="52" t="str">
        <f>IF(DataSorted!$F359="REAC",DataSorted!H359,(IF(DataSorted!$P359="REAC",DataSorted!R359,IF(AND($R347=1,N347="yes"),O347-1.01794,IF(AND($R347=1,N347="No"),O347-1.18497,"")))))</f>
        <v/>
      </c>
      <c r="P346" s="52" t="str">
        <f>IF(DataSorted!$F359="REAC",DataSorted!I359,(IF(DataSorted!$P359="REAC",DataSorted!S359,IF($R347=1,P347,""))))</f>
        <v/>
      </c>
      <c r="Q346" s="47" t="str">
        <f t="shared" si="71"/>
        <v/>
      </c>
      <c r="R346" t="str">
        <f t="shared" si="72"/>
        <v/>
      </c>
      <c r="S346" s="18" t="str">
        <f t="shared" si="66"/>
        <v/>
      </c>
      <c r="T346" s="18" t="str">
        <f t="shared" si="67"/>
        <v/>
      </c>
      <c r="U346" s="18" t="str">
        <f t="shared" si="64"/>
        <v/>
      </c>
      <c r="V346" s="18" t="str">
        <f t="shared" si="68"/>
        <v/>
      </c>
      <c r="W346" s="18" t="str">
        <f t="shared" si="69"/>
        <v/>
      </c>
      <c r="X346" s="18" t="str">
        <f t="shared" si="70"/>
        <v/>
      </c>
      <c r="Y346" s="18"/>
    </row>
    <row r="347" spans="1:25" x14ac:dyDescent="0.35">
      <c r="A347" t="str">
        <f>IF(DataSorted!A360="","",DataSorted!A360)</f>
        <v/>
      </c>
      <c r="B347" t="str">
        <f>IF(DataSorted!B360="","",DataSorted!B360)</f>
        <v/>
      </c>
      <c r="C347" t="str">
        <f>IF(DataSorted!C360="","",DataSorted!C360)</f>
        <v/>
      </c>
      <c r="D347" t="str">
        <f>IF(DataSorted!D360="","",DataSorted!D360)</f>
        <v/>
      </c>
      <c r="E347" t="str">
        <f t="shared" si="65"/>
        <v/>
      </c>
      <c r="F347" s="16" t="str">
        <f t="shared" si="61"/>
        <v/>
      </c>
      <c r="G347" s="41" t="str">
        <f t="shared" si="62"/>
        <v/>
      </c>
      <c r="H347" t="str">
        <f>IF(DataSorted!$Q360="","",DataSorted!Q360)</f>
        <v/>
      </c>
      <c r="I347" t="str">
        <f>IF(DataSorted!$Q360="","",DataSorted!R360)</f>
        <v/>
      </c>
      <c r="J347" t="str">
        <f>IF(DataSorted!$Q360="","",DataSorted!S360)</f>
        <v/>
      </c>
      <c r="K347" t="str">
        <f>IF(DataSorted!$Q360="","",DataSorted!T360)</f>
        <v/>
      </c>
      <c r="L347" s="2" t="str">
        <f t="shared" si="63"/>
        <v/>
      </c>
      <c r="M347" s="51" t="str">
        <f>IF(DataSorted!$F360="REAC",DataSorted!F360,(IF(DataSorted!$P360="REAC",DataSorted!P360,IF($R348=1,"Creact",""))))</f>
        <v/>
      </c>
      <c r="N347" s="51" t="str">
        <f>IF(DataSorted!$F360="REAC",DataSorted!G360,(IF(DataSorted!$P360="REAC",DataSorted!Q360,IF($R348=1,N348,""))))</f>
        <v/>
      </c>
      <c r="O347" s="51" t="str">
        <f>IF(DataSorted!$F360="REAC",DataSorted!H360,(IF(DataSorted!$P360="REAC",DataSorted!R360,IF(AND($R348=1,N348="yes"),O348-1.01794,IF(AND($R348=1,N348="No"),O348-1.18497,"")))))</f>
        <v/>
      </c>
      <c r="P347" s="51" t="str">
        <f>IF(DataSorted!$F360="REAC",DataSorted!I360,(IF(DataSorted!$P360="REAC",DataSorted!S360,IF($R348=1,P348,""))))</f>
        <v/>
      </c>
      <c r="Q347" s="47" t="str">
        <f t="shared" si="71"/>
        <v/>
      </c>
      <c r="R347" t="str">
        <f t="shared" si="72"/>
        <v/>
      </c>
      <c r="S347" s="1" t="str">
        <f t="shared" si="66"/>
        <v/>
      </c>
      <c r="T347" s="1" t="str">
        <f t="shared" si="67"/>
        <v/>
      </c>
      <c r="U347" s="1" t="str">
        <f t="shared" si="64"/>
        <v/>
      </c>
      <c r="V347" s="1" t="str">
        <f t="shared" si="68"/>
        <v/>
      </c>
      <c r="W347" s="1" t="str">
        <f t="shared" si="69"/>
        <v/>
      </c>
      <c r="X347" s="1" t="str">
        <f t="shared" si="70"/>
        <v/>
      </c>
      <c r="Y347" s="1"/>
    </row>
    <row r="348" spans="1:25" x14ac:dyDescent="0.35">
      <c r="A348" s="10" t="str">
        <f>IF(DataSorted!A361="","",DataSorted!A361)</f>
        <v/>
      </c>
      <c r="B348" s="10" t="str">
        <f>IF(DataSorted!B361="","",DataSorted!B361)</f>
        <v/>
      </c>
      <c r="C348" s="10" t="str">
        <f>IF(DataSorted!C361="","",DataSorted!C361)</f>
        <v/>
      </c>
      <c r="D348" s="10" t="str">
        <f>IF(DataSorted!D361="","",DataSorted!D361)</f>
        <v/>
      </c>
      <c r="E348" s="10" t="str">
        <f t="shared" si="65"/>
        <v/>
      </c>
      <c r="F348" s="15" t="str">
        <f t="shared" si="61"/>
        <v/>
      </c>
      <c r="G348" s="41" t="str">
        <f t="shared" si="62"/>
        <v/>
      </c>
      <c r="H348" s="10" t="str">
        <f>IF(DataSorted!$Q361="","",DataSorted!Q361)</f>
        <v/>
      </c>
      <c r="I348" s="10" t="str">
        <f>IF(DataSorted!$Q361="","",DataSorted!R361)</f>
        <v/>
      </c>
      <c r="J348" s="10" t="str">
        <f>IF(DataSorted!$Q361="","",DataSorted!S361)</f>
        <v/>
      </c>
      <c r="K348" s="10" t="str">
        <f>IF(DataSorted!$Q361="","",DataSorted!T361)</f>
        <v/>
      </c>
      <c r="L348" s="10" t="str">
        <f t="shared" si="63"/>
        <v/>
      </c>
      <c r="M348" s="52" t="str">
        <f>IF(DataSorted!$F361="REAC",DataSorted!F361,(IF(DataSorted!$P361="REAC",DataSorted!P361,IF($R349=1,"Creact",""))))</f>
        <v/>
      </c>
      <c r="N348" s="52" t="str">
        <f>IF(DataSorted!$F361="REAC",DataSorted!G361,(IF(DataSorted!$P361="REAC",DataSorted!Q361,IF($R349=1,N349,""))))</f>
        <v/>
      </c>
      <c r="O348" s="52" t="str">
        <f>IF(DataSorted!$F361="REAC",DataSorted!H361,(IF(DataSorted!$P361="REAC",DataSorted!R361,IF(AND($R349=1,N349="yes"),O349-1.01794,IF(AND($R349=1,N349="No"),O349-1.18497,"")))))</f>
        <v/>
      </c>
      <c r="P348" s="52" t="str">
        <f>IF(DataSorted!$F361="REAC",DataSorted!I361,(IF(DataSorted!$P361="REAC",DataSorted!S361,IF($R349=1,P349,""))))</f>
        <v/>
      </c>
      <c r="Q348" s="47" t="str">
        <f t="shared" si="71"/>
        <v/>
      </c>
      <c r="R348" t="str">
        <f t="shared" si="72"/>
        <v/>
      </c>
      <c r="S348" s="18" t="str">
        <f t="shared" si="66"/>
        <v/>
      </c>
      <c r="T348" s="18" t="str">
        <f t="shared" si="67"/>
        <v/>
      </c>
      <c r="U348" s="18" t="str">
        <f t="shared" si="64"/>
        <v/>
      </c>
      <c r="V348" s="18" t="str">
        <f t="shared" si="68"/>
        <v/>
      </c>
      <c r="W348" s="18" t="str">
        <f t="shared" si="69"/>
        <v/>
      </c>
      <c r="X348" s="18" t="str">
        <f t="shared" si="70"/>
        <v/>
      </c>
      <c r="Y348" s="18"/>
    </row>
    <row r="349" spans="1:25" x14ac:dyDescent="0.35">
      <c r="A349" t="str">
        <f>IF(DataSorted!A362="","",DataSorted!A362)</f>
        <v/>
      </c>
      <c r="B349" t="str">
        <f>IF(DataSorted!B362="","",DataSorted!B362)</f>
        <v/>
      </c>
      <c r="C349" t="str">
        <f>IF(DataSorted!C362="","",DataSorted!C362)</f>
        <v/>
      </c>
      <c r="D349" t="str">
        <f>IF(DataSorted!D362="","",DataSorted!D362)</f>
        <v/>
      </c>
      <c r="E349" t="str">
        <f t="shared" si="65"/>
        <v/>
      </c>
      <c r="F349" s="16" t="str">
        <f t="shared" si="61"/>
        <v/>
      </c>
      <c r="G349" s="41" t="str">
        <f t="shared" si="62"/>
        <v/>
      </c>
      <c r="H349" t="str">
        <f>IF(DataSorted!$Q362="","",DataSorted!Q362)</f>
        <v/>
      </c>
      <c r="I349" t="str">
        <f>IF(DataSorted!$Q362="","",DataSorted!R362)</f>
        <v/>
      </c>
      <c r="J349" t="str">
        <f>IF(DataSorted!$Q362="","",DataSorted!S362)</f>
        <v/>
      </c>
      <c r="K349" t="str">
        <f>IF(DataSorted!$Q362="","",DataSorted!T362)</f>
        <v/>
      </c>
      <c r="L349" s="2" t="str">
        <f t="shared" si="63"/>
        <v/>
      </c>
      <c r="M349" s="51" t="str">
        <f>IF(DataSorted!$F362="REAC",DataSorted!F362,(IF(DataSorted!$P362="REAC",DataSorted!P362,IF($R350=1,"Creact",""))))</f>
        <v/>
      </c>
      <c r="N349" s="51" t="str">
        <f>IF(DataSorted!$F362="REAC",DataSorted!G362,(IF(DataSorted!$P362="REAC",DataSorted!Q362,IF($R350=1,N350,""))))</f>
        <v/>
      </c>
      <c r="O349" s="51" t="str">
        <f>IF(DataSorted!$F362="REAC",DataSorted!H362,(IF(DataSorted!$P362="REAC",DataSorted!R362,IF(AND($R350=1,N350="yes"),O350-1.01794,IF(AND($R350=1,N350="No"),O350-1.18497,"")))))</f>
        <v/>
      </c>
      <c r="P349" s="51" t="str">
        <f>IF(DataSorted!$F362="REAC",DataSorted!I362,(IF(DataSorted!$P362="REAC",DataSorted!S362,IF($R350=1,P350,""))))</f>
        <v/>
      </c>
      <c r="Q349" s="47" t="str">
        <f t="shared" si="71"/>
        <v/>
      </c>
      <c r="R349" t="str">
        <f t="shared" si="72"/>
        <v/>
      </c>
      <c r="S349" s="1" t="str">
        <f t="shared" si="66"/>
        <v/>
      </c>
      <c r="T349" s="1" t="str">
        <f t="shared" si="67"/>
        <v/>
      </c>
      <c r="U349" s="1" t="str">
        <f t="shared" si="64"/>
        <v/>
      </c>
      <c r="V349" s="1" t="str">
        <f t="shared" si="68"/>
        <v/>
      </c>
      <c r="W349" s="1" t="str">
        <f t="shared" si="69"/>
        <v/>
      </c>
      <c r="X349" s="1" t="str">
        <f t="shared" si="70"/>
        <v/>
      </c>
      <c r="Y349" s="1"/>
    </row>
    <row r="350" spans="1:25" x14ac:dyDescent="0.35">
      <c r="A350" s="10" t="str">
        <f>IF(DataSorted!A363="","",DataSorted!A363)</f>
        <v/>
      </c>
      <c r="B350" s="10" t="str">
        <f>IF(DataSorted!B363="","",DataSorted!B363)</f>
        <v/>
      </c>
      <c r="C350" s="10" t="str">
        <f>IF(DataSorted!C363="","",DataSorted!C363)</f>
        <v/>
      </c>
      <c r="D350" s="10" t="str">
        <f>IF(DataSorted!D363="","",DataSorted!D363)</f>
        <v/>
      </c>
      <c r="E350" s="10" t="str">
        <f t="shared" si="65"/>
        <v/>
      </c>
      <c r="F350" s="15" t="str">
        <f t="shared" si="61"/>
        <v/>
      </c>
      <c r="G350" s="41" t="str">
        <f t="shared" si="62"/>
        <v/>
      </c>
      <c r="H350" s="10" t="str">
        <f>IF(DataSorted!$Q363="","",DataSorted!Q363)</f>
        <v/>
      </c>
      <c r="I350" s="10" t="str">
        <f>IF(DataSorted!$Q363="","",DataSorted!R363)</f>
        <v/>
      </c>
      <c r="J350" s="10" t="str">
        <f>IF(DataSorted!$Q363="","",DataSorted!S363)</f>
        <v/>
      </c>
      <c r="K350" s="10" t="str">
        <f>IF(DataSorted!$Q363="","",DataSorted!T363)</f>
        <v/>
      </c>
      <c r="L350" s="10" t="str">
        <f t="shared" si="63"/>
        <v/>
      </c>
      <c r="M350" s="52" t="str">
        <f>IF(DataSorted!$F363="REAC",DataSorted!F363,(IF(DataSorted!$P363="REAC",DataSorted!P363,IF($R351=1,"Creact",""))))</f>
        <v/>
      </c>
      <c r="N350" s="52" t="str">
        <f>IF(DataSorted!$F363="REAC",DataSorted!G363,(IF(DataSorted!$P363="REAC",DataSorted!Q363,IF($R351=1,N351,""))))</f>
        <v/>
      </c>
      <c r="O350" s="52" t="str">
        <f>IF(DataSorted!$F363="REAC",DataSorted!H363,(IF(DataSorted!$P363="REAC",DataSorted!R363,IF(AND($R351=1,N351="yes"),O351-1.01794,IF(AND($R351=1,N351="No"),O351-1.18497,"")))))</f>
        <v/>
      </c>
      <c r="P350" s="52" t="str">
        <f>IF(DataSorted!$F363="REAC",DataSorted!I363,(IF(DataSorted!$P363="REAC",DataSorted!S363,IF($R351=1,P351,""))))</f>
        <v/>
      </c>
      <c r="Q350" s="47" t="str">
        <f t="shared" si="71"/>
        <v/>
      </c>
      <c r="R350" t="str">
        <f t="shared" si="72"/>
        <v/>
      </c>
      <c r="S350" s="18" t="str">
        <f t="shared" si="66"/>
        <v/>
      </c>
      <c r="T350" s="18" t="str">
        <f t="shared" si="67"/>
        <v/>
      </c>
      <c r="U350" s="18" t="str">
        <f t="shared" si="64"/>
        <v/>
      </c>
      <c r="V350" s="18" t="str">
        <f t="shared" si="68"/>
        <v/>
      </c>
      <c r="W350" s="18" t="str">
        <f t="shared" si="69"/>
        <v/>
      </c>
      <c r="X350" s="18" t="str">
        <f t="shared" si="70"/>
        <v/>
      </c>
      <c r="Y350" s="18"/>
    </row>
    <row r="351" spans="1:25" x14ac:dyDescent="0.35">
      <c r="A351" t="str">
        <f>IF(DataSorted!A364="","",DataSorted!A364)</f>
        <v/>
      </c>
      <c r="B351" t="str">
        <f>IF(DataSorted!B364="","",DataSorted!B364)</f>
        <v/>
      </c>
      <c r="C351" t="str">
        <f>IF(DataSorted!C364="","",DataSorted!C364)</f>
        <v/>
      </c>
      <c r="D351" t="str">
        <f>IF(DataSorted!D364="","",DataSorted!D364)</f>
        <v/>
      </c>
      <c r="E351" t="str">
        <f t="shared" si="65"/>
        <v/>
      </c>
      <c r="F351" s="16" t="str">
        <f t="shared" si="61"/>
        <v/>
      </c>
      <c r="G351" s="41" t="str">
        <f t="shared" si="62"/>
        <v/>
      </c>
      <c r="H351" t="str">
        <f>IF(DataSorted!$Q364="","",DataSorted!Q364)</f>
        <v/>
      </c>
      <c r="I351" t="str">
        <f>IF(DataSorted!$Q364="","",DataSorted!R364)</f>
        <v/>
      </c>
      <c r="J351" t="str">
        <f>IF(DataSorted!$Q364="","",DataSorted!S364)</f>
        <v/>
      </c>
      <c r="K351" t="str">
        <f>IF(DataSorted!$Q364="","",DataSorted!T364)</f>
        <v/>
      </c>
      <c r="L351" s="2" t="str">
        <f t="shared" si="63"/>
        <v/>
      </c>
      <c r="M351" s="51" t="str">
        <f>IF(DataSorted!$F364="REAC",DataSorted!F364,(IF(DataSorted!$P364="REAC",DataSorted!P364,IF($R352=1,"Creact",""))))</f>
        <v/>
      </c>
      <c r="N351" s="51" t="str">
        <f>IF(DataSorted!$F364="REAC",DataSorted!G364,(IF(DataSorted!$P364="REAC",DataSorted!Q364,IF($R352=1,N352,""))))</f>
        <v/>
      </c>
      <c r="O351" s="51" t="str">
        <f>IF(DataSorted!$F364="REAC",DataSorted!H364,(IF(DataSorted!$P364="REAC",DataSorted!R364,IF(AND($R352=1,N352="yes"),O352-1.01794,IF(AND($R352=1,N352="No"),O352-1.18497,"")))))</f>
        <v/>
      </c>
      <c r="P351" s="51" t="str">
        <f>IF(DataSorted!$F364="REAC",DataSorted!I364,(IF(DataSorted!$P364="REAC",DataSorted!S364,IF($R352=1,P352,""))))</f>
        <v/>
      </c>
      <c r="Q351" s="47" t="str">
        <f t="shared" si="71"/>
        <v/>
      </c>
      <c r="R351" t="str">
        <f t="shared" si="72"/>
        <v/>
      </c>
      <c r="S351" s="1" t="str">
        <f t="shared" si="66"/>
        <v/>
      </c>
      <c r="T351" s="1" t="str">
        <f t="shared" si="67"/>
        <v/>
      </c>
      <c r="U351" s="1" t="str">
        <f t="shared" si="64"/>
        <v/>
      </c>
      <c r="V351" s="1" t="str">
        <f t="shared" si="68"/>
        <v/>
      </c>
      <c r="W351" s="1" t="str">
        <f t="shared" si="69"/>
        <v/>
      </c>
      <c r="X351" s="1" t="str">
        <f t="shared" si="70"/>
        <v/>
      </c>
      <c r="Y351" s="1"/>
    </row>
    <row r="352" spans="1:25" x14ac:dyDescent="0.35">
      <c r="A352" s="10" t="str">
        <f>IF(DataSorted!A365="","",DataSorted!A365)</f>
        <v/>
      </c>
      <c r="B352" s="10" t="str">
        <f>IF(DataSorted!B365="","",DataSorted!B365)</f>
        <v/>
      </c>
      <c r="C352" s="10" t="str">
        <f>IF(DataSorted!C365="","",DataSorted!C365)</f>
        <v/>
      </c>
      <c r="D352" s="10" t="str">
        <f>IF(DataSorted!D365="","",DataSorted!D365)</f>
        <v/>
      </c>
      <c r="E352" s="10" t="str">
        <f t="shared" si="65"/>
        <v/>
      </c>
      <c r="F352" s="15" t="str">
        <f t="shared" si="61"/>
        <v/>
      </c>
      <c r="G352" s="41" t="str">
        <f t="shared" si="62"/>
        <v/>
      </c>
      <c r="H352" s="10" t="str">
        <f>IF(DataSorted!$Q365="","",DataSorted!Q365)</f>
        <v/>
      </c>
      <c r="I352" s="10" t="str">
        <f>IF(DataSorted!$Q365="","",DataSorted!R365)</f>
        <v/>
      </c>
      <c r="J352" s="10" t="str">
        <f>IF(DataSorted!$Q365="","",DataSorted!S365)</f>
        <v/>
      </c>
      <c r="K352" s="10" t="str">
        <f>IF(DataSorted!$Q365="","",DataSorted!T365)</f>
        <v/>
      </c>
      <c r="L352" s="10" t="str">
        <f t="shared" si="63"/>
        <v/>
      </c>
      <c r="M352" s="52" t="str">
        <f>IF(DataSorted!$F365="REAC",DataSorted!F365,(IF(DataSorted!$P365="REAC",DataSorted!P365,IF($R353=1,"Creact",""))))</f>
        <v/>
      </c>
      <c r="N352" s="52" t="str">
        <f>IF(DataSorted!$F365="REAC",DataSorted!G365,(IF(DataSorted!$P365="REAC",DataSorted!Q365,IF($R353=1,N353,""))))</f>
        <v/>
      </c>
      <c r="O352" s="52" t="str">
        <f>IF(DataSorted!$F365="REAC",DataSorted!H365,(IF(DataSorted!$P365="REAC",DataSorted!R365,IF(AND($R353=1,N353="yes"),O353-1.01794,IF(AND($R353=1,N353="No"),O353-1.18497,"")))))</f>
        <v/>
      </c>
      <c r="P352" s="52" t="str">
        <f>IF(DataSorted!$F365="REAC",DataSorted!I365,(IF(DataSorted!$P365="REAC",DataSorted!S365,IF($R353=1,P353,""))))</f>
        <v/>
      </c>
      <c r="Q352" s="47" t="str">
        <f t="shared" si="71"/>
        <v/>
      </c>
      <c r="R352" t="str">
        <f t="shared" si="72"/>
        <v/>
      </c>
      <c r="S352" s="18" t="str">
        <f t="shared" si="66"/>
        <v/>
      </c>
      <c r="T352" s="18" t="str">
        <f t="shared" si="67"/>
        <v/>
      </c>
      <c r="U352" s="18" t="str">
        <f t="shared" si="64"/>
        <v/>
      </c>
      <c r="V352" s="18" t="str">
        <f t="shared" si="68"/>
        <v/>
      </c>
      <c r="W352" s="18" t="str">
        <f t="shared" si="69"/>
        <v/>
      </c>
      <c r="X352" s="18" t="str">
        <f t="shared" si="70"/>
        <v/>
      </c>
      <c r="Y352" s="18"/>
    </row>
    <row r="353" spans="1:25" x14ac:dyDescent="0.35">
      <c r="A353" t="str">
        <f>IF(DataSorted!A366="","",DataSorted!A366)</f>
        <v/>
      </c>
      <c r="B353" t="str">
        <f>IF(DataSorted!B366="","",DataSorted!B366)</f>
        <v/>
      </c>
      <c r="C353" t="str">
        <f>IF(DataSorted!C366="","",DataSorted!C366)</f>
        <v/>
      </c>
      <c r="D353" t="str">
        <f>IF(DataSorted!D366="","",DataSorted!D366)</f>
        <v/>
      </c>
      <c r="E353" t="str">
        <f t="shared" si="65"/>
        <v/>
      </c>
      <c r="F353" s="16" t="str">
        <f t="shared" si="61"/>
        <v/>
      </c>
      <c r="G353" s="41" t="str">
        <f t="shared" si="62"/>
        <v/>
      </c>
      <c r="H353" t="str">
        <f>IF(DataSorted!$Q366="","",DataSorted!Q366)</f>
        <v/>
      </c>
      <c r="I353" t="str">
        <f>IF(DataSorted!$Q366="","",DataSorted!R366)</f>
        <v/>
      </c>
      <c r="J353" t="str">
        <f>IF(DataSorted!$Q366="","",DataSorted!S366)</f>
        <v/>
      </c>
      <c r="K353" t="str">
        <f>IF(DataSorted!$Q366="","",DataSorted!T366)</f>
        <v/>
      </c>
      <c r="L353" s="2" t="str">
        <f t="shared" si="63"/>
        <v/>
      </c>
      <c r="M353" s="51" t="str">
        <f>IF(DataSorted!$F366="REAC",DataSorted!F366,(IF(DataSorted!$P366="REAC",DataSorted!P366,IF($R354=1,"Creact",""))))</f>
        <v/>
      </c>
      <c r="N353" s="51" t="str">
        <f>IF(DataSorted!$F366="REAC",DataSorted!G366,(IF(DataSorted!$P366="REAC",DataSorted!Q366,IF($R354=1,N354,""))))</f>
        <v/>
      </c>
      <c r="O353" s="51" t="str">
        <f>IF(DataSorted!$F366="REAC",DataSorted!H366,(IF(DataSorted!$P366="REAC",DataSorted!R366,IF(AND($R354=1,N354="yes"),O354-1.01794,IF(AND($R354=1,N354="No"),O354-1.18497,"")))))</f>
        <v/>
      </c>
      <c r="P353" s="51" t="str">
        <f>IF(DataSorted!$F366="REAC",DataSorted!I366,(IF(DataSorted!$P366="REAC",DataSorted!S366,IF($R354=1,P354,""))))</f>
        <v/>
      </c>
      <c r="Q353" s="47" t="str">
        <f t="shared" si="71"/>
        <v/>
      </c>
      <c r="R353" t="str">
        <f t="shared" si="72"/>
        <v/>
      </c>
      <c r="S353" s="1" t="str">
        <f t="shared" si="66"/>
        <v/>
      </c>
      <c r="T353" s="1" t="str">
        <f t="shared" si="67"/>
        <v/>
      </c>
      <c r="U353" s="1" t="str">
        <f t="shared" si="64"/>
        <v/>
      </c>
      <c r="V353" s="1" t="str">
        <f t="shared" si="68"/>
        <v/>
      </c>
      <c r="W353" s="1" t="str">
        <f t="shared" si="69"/>
        <v/>
      </c>
      <c r="X353" s="1" t="str">
        <f t="shared" si="70"/>
        <v/>
      </c>
      <c r="Y353" s="1"/>
    </row>
    <row r="354" spans="1:25" x14ac:dyDescent="0.35">
      <c r="A354" s="10" t="str">
        <f>IF(DataSorted!A367="","",DataSorted!A367)</f>
        <v/>
      </c>
      <c r="B354" s="10" t="str">
        <f>IF(DataSorted!B367="","",DataSorted!B367)</f>
        <v/>
      </c>
      <c r="C354" s="10" t="str">
        <f>IF(DataSorted!C367="","",DataSorted!C367)</f>
        <v/>
      </c>
      <c r="D354" s="10" t="str">
        <f>IF(DataSorted!D367="","",DataSorted!D367)</f>
        <v/>
      </c>
      <c r="E354" s="10" t="str">
        <f t="shared" si="65"/>
        <v/>
      </c>
      <c r="F354" s="15" t="str">
        <f t="shared" si="61"/>
        <v/>
      </c>
      <c r="G354" s="41" t="str">
        <f t="shared" si="62"/>
        <v/>
      </c>
      <c r="H354" s="10" t="str">
        <f>IF(DataSorted!$Q367="","",DataSorted!Q367)</f>
        <v/>
      </c>
      <c r="I354" s="10" t="str">
        <f>IF(DataSorted!$Q367="","",DataSorted!R367)</f>
        <v/>
      </c>
      <c r="J354" s="10" t="str">
        <f>IF(DataSorted!$Q367="","",DataSorted!S367)</f>
        <v/>
      </c>
      <c r="K354" s="10" t="str">
        <f>IF(DataSorted!$Q367="","",DataSorted!T367)</f>
        <v/>
      </c>
      <c r="L354" s="10" t="str">
        <f t="shared" si="63"/>
        <v/>
      </c>
      <c r="M354" s="52" t="str">
        <f>IF(DataSorted!$F367="REAC",DataSorted!F367,(IF(DataSorted!$P367="REAC",DataSorted!P367,IF($R355=1,"Creact",""))))</f>
        <v/>
      </c>
      <c r="N354" s="52" t="str">
        <f>IF(DataSorted!$F367="REAC",DataSorted!G367,(IF(DataSorted!$P367="REAC",DataSorted!Q367,IF($R355=1,N355,""))))</f>
        <v/>
      </c>
      <c r="O354" s="52" t="str">
        <f>IF(DataSorted!$F367="REAC",DataSorted!H367,(IF(DataSorted!$P367="REAC",DataSorted!R367,IF(AND($R355=1,N355="yes"),O355-1.01794,IF(AND($R355=1,N355="No"),O355-1.18497,"")))))</f>
        <v/>
      </c>
      <c r="P354" s="52" t="str">
        <f>IF(DataSorted!$F367="REAC",DataSorted!I367,(IF(DataSorted!$P367="REAC",DataSorted!S367,IF($R355=1,P355,""))))</f>
        <v/>
      </c>
      <c r="Q354" s="47" t="str">
        <f t="shared" si="71"/>
        <v/>
      </c>
      <c r="R354" t="str">
        <f t="shared" si="72"/>
        <v/>
      </c>
      <c r="S354" s="18" t="str">
        <f t="shared" si="66"/>
        <v/>
      </c>
      <c r="T354" s="18" t="str">
        <f t="shared" si="67"/>
        <v/>
      </c>
      <c r="U354" s="18" t="str">
        <f t="shared" si="64"/>
        <v/>
      </c>
      <c r="V354" s="18" t="str">
        <f t="shared" si="68"/>
        <v/>
      </c>
      <c r="W354" s="18" t="str">
        <f t="shared" si="69"/>
        <v/>
      </c>
      <c r="X354" s="18" t="str">
        <f t="shared" si="70"/>
        <v/>
      </c>
      <c r="Y354" s="18"/>
    </row>
    <row r="355" spans="1:25" x14ac:dyDescent="0.35">
      <c r="A355" t="str">
        <f>IF(DataSorted!A368="","",DataSorted!A368)</f>
        <v/>
      </c>
      <c r="B355" t="str">
        <f>IF(DataSorted!B368="","",DataSorted!B368)</f>
        <v/>
      </c>
      <c r="C355" t="str">
        <f>IF(DataSorted!C368="","",DataSorted!C368)</f>
        <v/>
      </c>
      <c r="D355" t="str">
        <f>IF(DataSorted!D368="","",DataSorted!D368)</f>
        <v/>
      </c>
      <c r="E355" t="str">
        <f t="shared" si="65"/>
        <v/>
      </c>
      <c r="F355" s="16" t="str">
        <f t="shared" si="61"/>
        <v/>
      </c>
      <c r="G355" s="41" t="str">
        <f t="shared" si="62"/>
        <v/>
      </c>
      <c r="H355" t="str">
        <f>IF(DataSorted!$Q368="","",DataSorted!Q368)</f>
        <v/>
      </c>
      <c r="I355" t="str">
        <f>IF(DataSorted!$Q368="","",DataSorted!R368)</f>
        <v/>
      </c>
      <c r="J355" t="str">
        <f>IF(DataSorted!$Q368="","",DataSorted!S368)</f>
        <v/>
      </c>
      <c r="K355" t="str">
        <f>IF(DataSorted!$Q368="","",DataSorted!T368)</f>
        <v/>
      </c>
      <c r="L355" s="2" t="str">
        <f t="shared" si="63"/>
        <v/>
      </c>
      <c r="M355" s="51" t="str">
        <f>IF(DataSorted!$F368="REAC",DataSorted!F368,(IF(DataSorted!$P368="REAC",DataSorted!P368,IF($R356=1,"Creact",""))))</f>
        <v/>
      </c>
      <c r="N355" s="51" t="str">
        <f>IF(DataSorted!$F368="REAC",DataSorted!G368,(IF(DataSorted!$P368="REAC",DataSorted!Q368,IF($R356=1,N356,""))))</f>
        <v/>
      </c>
      <c r="O355" s="51" t="str">
        <f>IF(DataSorted!$F368="REAC",DataSorted!H368,(IF(DataSorted!$P368="REAC",DataSorted!R368,IF(AND($R356=1,N356="yes"),O356-1.01794,IF(AND($R356=1,N356="No"),O356-1.18497,"")))))</f>
        <v/>
      </c>
      <c r="P355" s="51" t="str">
        <f>IF(DataSorted!$F368="REAC",DataSorted!I368,(IF(DataSorted!$P368="REAC",DataSorted!S368,IF($R356=1,P356,""))))</f>
        <v/>
      </c>
      <c r="Q355" s="47" t="str">
        <f t="shared" si="71"/>
        <v/>
      </c>
      <c r="R355" t="str">
        <f t="shared" si="72"/>
        <v/>
      </c>
      <c r="S355" s="1" t="str">
        <f t="shared" si="66"/>
        <v/>
      </c>
      <c r="T355" s="1" t="str">
        <f t="shared" si="67"/>
        <v/>
      </c>
      <c r="U355" s="1" t="str">
        <f t="shared" si="64"/>
        <v/>
      </c>
      <c r="V355" s="1" t="str">
        <f t="shared" si="68"/>
        <v/>
      </c>
      <c r="W355" s="1" t="str">
        <f t="shared" si="69"/>
        <v/>
      </c>
      <c r="X355" s="1" t="str">
        <f t="shared" si="70"/>
        <v/>
      </c>
      <c r="Y355" s="1"/>
    </row>
    <row r="356" spans="1:25" x14ac:dyDescent="0.35">
      <c r="A356" s="10" t="str">
        <f>IF(DataSorted!A369="","",DataSorted!A369)</f>
        <v/>
      </c>
      <c r="B356" s="10" t="str">
        <f>IF(DataSorted!B369="","",DataSorted!B369)</f>
        <v/>
      </c>
      <c r="C356" s="10" t="str">
        <f>IF(DataSorted!C369="","",DataSorted!C369)</f>
        <v/>
      </c>
      <c r="D356" s="10" t="str">
        <f>IF(DataSorted!D369="","",DataSorted!D369)</f>
        <v/>
      </c>
      <c r="E356" s="10" t="str">
        <f t="shared" si="65"/>
        <v/>
      </c>
      <c r="F356" s="15" t="str">
        <f t="shared" si="61"/>
        <v/>
      </c>
      <c r="G356" s="41" t="str">
        <f t="shared" si="62"/>
        <v/>
      </c>
      <c r="H356" s="10" t="str">
        <f>IF(DataSorted!$Q369="","",DataSorted!Q369)</f>
        <v/>
      </c>
      <c r="I356" s="10" t="str">
        <f>IF(DataSorted!$Q369="","",DataSorted!R369)</f>
        <v/>
      </c>
      <c r="J356" s="10" t="str">
        <f>IF(DataSorted!$Q369="","",DataSorted!S369)</f>
        <v/>
      </c>
      <c r="K356" s="10" t="str">
        <f>IF(DataSorted!$Q369="","",DataSorted!T369)</f>
        <v/>
      </c>
      <c r="L356" s="10" t="str">
        <f t="shared" si="63"/>
        <v/>
      </c>
      <c r="M356" s="52" t="str">
        <f>IF(DataSorted!$F369="REAC",DataSorted!F369,(IF(DataSorted!$P369="REAC",DataSorted!P369,IF($R357=1,"Creact",""))))</f>
        <v/>
      </c>
      <c r="N356" s="52" t="str">
        <f>IF(DataSorted!$F369="REAC",DataSorted!G369,(IF(DataSorted!$P369="REAC",DataSorted!Q369,IF($R357=1,N357,""))))</f>
        <v/>
      </c>
      <c r="O356" s="52" t="str">
        <f>IF(DataSorted!$F369="REAC",DataSorted!H369,(IF(DataSorted!$P369="REAC",DataSorted!R369,IF(AND($R357=1,N357="yes"),O357-1.01794,IF(AND($R357=1,N357="No"),O357-1.18497,"")))))</f>
        <v/>
      </c>
      <c r="P356" s="52" t="str">
        <f>IF(DataSorted!$F369="REAC",DataSorted!I369,(IF(DataSorted!$P369="REAC",DataSorted!S369,IF($R357=1,P357,""))))</f>
        <v/>
      </c>
      <c r="Q356" s="47" t="str">
        <f t="shared" si="71"/>
        <v/>
      </c>
      <c r="R356" t="str">
        <f t="shared" si="72"/>
        <v/>
      </c>
      <c r="S356" s="18" t="str">
        <f t="shared" si="66"/>
        <v/>
      </c>
      <c r="T356" s="18" t="str">
        <f t="shared" si="67"/>
        <v/>
      </c>
      <c r="U356" s="18" t="str">
        <f t="shared" si="64"/>
        <v/>
      </c>
      <c r="V356" s="18" t="str">
        <f t="shared" si="68"/>
        <v/>
      </c>
      <c r="W356" s="18" t="str">
        <f t="shared" si="69"/>
        <v/>
      </c>
      <c r="X356" s="18" t="str">
        <f t="shared" si="70"/>
        <v/>
      </c>
      <c r="Y356" s="18"/>
    </row>
    <row r="357" spans="1:25" x14ac:dyDescent="0.35">
      <c r="A357" t="str">
        <f>IF(DataSorted!A370="","",DataSorted!A370)</f>
        <v/>
      </c>
      <c r="B357" t="str">
        <f>IF(DataSorted!B370="","",DataSorted!B370)</f>
        <v/>
      </c>
      <c r="C357" t="str">
        <f>IF(DataSorted!C370="","",DataSorted!C370)</f>
        <v/>
      </c>
      <c r="D357" t="str">
        <f>IF(DataSorted!D370="","",DataSorted!D370)</f>
        <v/>
      </c>
      <c r="E357" t="str">
        <f t="shared" si="65"/>
        <v/>
      </c>
      <c r="F357" s="16" t="str">
        <f t="shared" si="61"/>
        <v/>
      </c>
      <c r="G357" s="41" t="str">
        <f t="shared" si="62"/>
        <v/>
      </c>
      <c r="H357" t="str">
        <f>IF(DataSorted!$Q370="","",DataSorted!Q370)</f>
        <v/>
      </c>
      <c r="I357" t="str">
        <f>IF(DataSorted!$Q370="","",DataSorted!R370)</f>
        <v/>
      </c>
      <c r="J357" t="str">
        <f>IF(DataSorted!$Q370="","",DataSorted!S370)</f>
        <v/>
      </c>
      <c r="K357" t="str">
        <f>IF(DataSorted!$Q370="","",DataSorted!T370)</f>
        <v/>
      </c>
      <c r="L357" s="2" t="str">
        <f t="shared" si="63"/>
        <v/>
      </c>
      <c r="M357" s="51" t="str">
        <f>IF(DataSorted!$F370="REAC",DataSorted!F370,(IF(DataSorted!$P370="REAC",DataSorted!P370,IF($R358=1,"Creact",""))))</f>
        <v/>
      </c>
      <c r="N357" s="51" t="str">
        <f>IF(DataSorted!$F370="REAC",DataSorted!G370,(IF(DataSorted!$P370="REAC",DataSorted!Q370,IF($R358=1,N358,""))))</f>
        <v/>
      </c>
      <c r="O357" s="51" t="str">
        <f>IF(DataSorted!$F370="REAC",DataSorted!H370,(IF(DataSorted!$P370="REAC",DataSorted!R370,IF(AND($R358=1,N358="yes"),O358-1.01794,IF(AND($R358=1,N358="No"),O358-1.18497,"")))))</f>
        <v/>
      </c>
      <c r="P357" s="51" t="str">
        <f>IF(DataSorted!$F370="REAC",DataSorted!I370,(IF(DataSorted!$P370="REAC",DataSorted!S370,IF($R358=1,P358,""))))</f>
        <v/>
      </c>
      <c r="Q357" s="47" t="str">
        <f t="shared" si="71"/>
        <v/>
      </c>
      <c r="R357" t="str">
        <f t="shared" si="72"/>
        <v/>
      </c>
      <c r="S357" s="1" t="str">
        <f t="shared" si="66"/>
        <v/>
      </c>
      <c r="T357" s="1" t="str">
        <f t="shared" si="67"/>
        <v/>
      </c>
      <c r="U357" s="1" t="str">
        <f t="shared" si="64"/>
        <v/>
      </c>
      <c r="V357" s="1" t="str">
        <f t="shared" si="68"/>
        <v/>
      </c>
      <c r="W357" s="1" t="str">
        <f t="shared" si="69"/>
        <v/>
      </c>
      <c r="X357" s="1" t="str">
        <f t="shared" si="70"/>
        <v/>
      </c>
      <c r="Y357" s="1"/>
    </row>
    <row r="358" spans="1:25" x14ac:dyDescent="0.35">
      <c r="A358" s="10" t="str">
        <f>IF(DataSorted!A371="","",DataSorted!A371)</f>
        <v/>
      </c>
      <c r="B358" s="10" t="str">
        <f>IF(DataSorted!B371="","",DataSorted!B371)</f>
        <v/>
      </c>
      <c r="C358" s="10" t="str">
        <f>IF(DataSorted!C371="","",DataSorted!C371)</f>
        <v/>
      </c>
      <c r="D358" s="10" t="str">
        <f>IF(DataSorted!D371="","",DataSorted!D371)</f>
        <v/>
      </c>
      <c r="E358" s="10" t="str">
        <f t="shared" si="65"/>
        <v/>
      </c>
      <c r="F358" s="15" t="str">
        <f t="shared" si="61"/>
        <v/>
      </c>
      <c r="G358" s="41" t="str">
        <f t="shared" si="62"/>
        <v/>
      </c>
      <c r="H358" s="10" t="str">
        <f>IF(DataSorted!$Q371="","",DataSorted!Q371)</f>
        <v/>
      </c>
      <c r="I358" s="10" t="str">
        <f>IF(DataSorted!$Q371="","",DataSorted!R371)</f>
        <v/>
      </c>
      <c r="J358" s="10" t="str">
        <f>IF(DataSorted!$Q371="","",DataSorted!S371)</f>
        <v/>
      </c>
      <c r="K358" s="10" t="str">
        <f>IF(DataSorted!$Q371="","",DataSorted!T371)</f>
        <v/>
      </c>
      <c r="L358" s="10" t="str">
        <f t="shared" si="63"/>
        <v/>
      </c>
      <c r="M358" s="52" t="str">
        <f>IF(DataSorted!$F371="REAC",DataSorted!F371,(IF(DataSorted!$P371="REAC",DataSorted!P371,IF($R359=1,"Creact",""))))</f>
        <v/>
      </c>
      <c r="N358" s="52" t="str">
        <f>IF(DataSorted!$F371="REAC",DataSorted!G371,(IF(DataSorted!$P371="REAC",DataSorted!Q371,IF($R359=1,N359,""))))</f>
        <v/>
      </c>
      <c r="O358" s="52" t="str">
        <f>IF(DataSorted!$F371="REAC",DataSorted!H371,(IF(DataSorted!$P371="REAC",DataSorted!R371,IF(AND($R359=1,N359="yes"),O359-1.01794,IF(AND($R359=1,N359="No"),O359-1.18497,"")))))</f>
        <v/>
      </c>
      <c r="P358" s="52" t="str">
        <f>IF(DataSorted!$F371="REAC",DataSorted!I371,(IF(DataSorted!$P371="REAC",DataSorted!S371,IF($R359=1,P359,""))))</f>
        <v/>
      </c>
      <c r="Q358" s="47" t="str">
        <f t="shared" si="71"/>
        <v/>
      </c>
      <c r="R358" t="str">
        <f t="shared" si="72"/>
        <v/>
      </c>
      <c r="S358" s="18" t="str">
        <f t="shared" si="66"/>
        <v/>
      </c>
      <c r="T358" s="18" t="str">
        <f t="shared" si="67"/>
        <v/>
      </c>
      <c r="U358" s="18" t="str">
        <f t="shared" si="64"/>
        <v/>
      </c>
      <c r="V358" s="18" t="str">
        <f t="shared" si="68"/>
        <v/>
      </c>
      <c r="W358" s="18" t="str">
        <f t="shared" si="69"/>
        <v/>
      </c>
      <c r="X358" s="18" t="str">
        <f t="shared" si="70"/>
        <v/>
      </c>
      <c r="Y358" s="18"/>
    </row>
    <row r="359" spans="1:25" x14ac:dyDescent="0.35">
      <c r="A359" t="str">
        <f>IF(DataSorted!A372="","",DataSorted!A372)</f>
        <v/>
      </c>
      <c r="B359" t="str">
        <f>IF(DataSorted!B372="","",DataSorted!B372)</f>
        <v/>
      </c>
      <c r="C359" t="str">
        <f>IF(DataSorted!C372="","",DataSorted!C372)</f>
        <v/>
      </c>
      <c r="D359" t="str">
        <f>IF(DataSorted!D372="","",DataSorted!D372)</f>
        <v/>
      </c>
      <c r="E359" t="str">
        <f t="shared" si="65"/>
        <v/>
      </c>
      <c r="F359" s="16" t="str">
        <f t="shared" si="61"/>
        <v/>
      </c>
      <c r="G359" s="41" t="str">
        <f t="shared" si="62"/>
        <v/>
      </c>
      <c r="H359" t="str">
        <f>IF(DataSorted!$Q372="","",DataSorted!Q372)</f>
        <v/>
      </c>
      <c r="I359" t="str">
        <f>IF(DataSorted!$Q372="","",DataSorted!R372)</f>
        <v/>
      </c>
      <c r="J359" t="str">
        <f>IF(DataSorted!$Q372="","",DataSorted!S372)</f>
        <v/>
      </c>
      <c r="K359" t="str">
        <f>IF(DataSorted!$Q372="","",DataSorted!T372)</f>
        <v/>
      </c>
      <c r="L359" s="2" t="str">
        <f t="shared" si="63"/>
        <v/>
      </c>
      <c r="M359" s="51" t="str">
        <f>IF(DataSorted!$F372="REAC",DataSorted!F372,(IF(DataSorted!$P372="REAC",DataSorted!P372,IF($R360=1,"Creact",""))))</f>
        <v/>
      </c>
      <c r="N359" s="51" t="str">
        <f>IF(DataSorted!$F372="REAC",DataSorted!G372,(IF(DataSorted!$P372="REAC",DataSorted!Q372,IF($R360=1,N360,""))))</f>
        <v/>
      </c>
      <c r="O359" s="51" t="str">
        <f>IF(DataSorted!$F372="REAC",DataSorted!H372,(IF(DataSorted!$P372="REAC",DataSorted!R372,IF(AND($R360=1,N360="yes"),O360-1.01794,IF(AND($R360=1,N360="No"),O360-1.18497,"")))))</f>
        <v/>
      </c>
      <c r="P359" s="51" t="str">
        <f>IF(DataSorted!$F372="REAC",DataSorted!I372,(IF(DataSorted!$P372="REAC",DataSorted!S372,IF($R360=1,P360,""))))</f>
        <v/>
      </c>
      <c r="Q359" s="47" t="str">
        <f t="shared" si="71"/>
        <v/>
      </c>
      <c r="R359" t="str">
        <f t="shared" si="72"/>
        <v/>
      </c>
      <c r="S359" s="1" t="str">
        <f t="shared" si="66"/>
        <v/>
      </c>
      <c r="T359" s="1" t="str">
        <f t="shared" si="67"/>
        <v/>
      </c>
      <c r="U359" s="1" t="str">
        <f t="shared" si="64"/>
        <v/>
      </c>
      <c r="V359" s="1" t="str">
        <f t="shared" si="68"/>
        <v/>
      </c>
      <c r="W359" s="1" t="str">
        <f t="shared" si="69"/>
        <v/>
      </c>
      <c r="X359" s="1" t="str">
        <f t="shared" si="70"/>
        <v/>
      </c>
      <c r="Y359" s="1"/>
    </row>
    <row r="360" spans="1:25" x14ac:dyDescent="0.35">
      <c r="A360" s="10" t="str">
        <f>IF(DataSorted!A373="","",DataSorted!A373)</f>
        <v/>
      </c>
      <c r="B360" s="10" t="str">
        <f>IF(DataSorted!B373="","",DataSorted!B373)</f>
        <v/>
      </c>
      <c r="C360" s="10" t="str">
        <f>IF(DataSorted!C373="","",DataSorted!C373)</f>
        <v/>
      </c>
      <c r="D360" s="10" t="str">
        <f>IF(DataSorted!D373="","",DataSorted!D373)</f>
        <v/>
      </c>
      <c r="E360" s="10" t="str">
        <f t="shared" si="65"/>
        <v/>
      </c>
      <c r="F360" s="15" t="str">
        <f t="shared" si="61"/>
        <v/>
      </c>
      <c r="G360" s="41" t="str">
        <f t="shared" si="62"/>
        <v/>
      </c>
      <c r="H360" s="10" t="str">
        <f>IF(DataSorted!$Q373="","",DataSorted!Q373)</f>
        <v/>
      </c>
      <c r="I360" s="10" t="str">
        <f>IF(DataSorted!$Q373="","",DataSorted!R373)</f>
        <v/>
      </c>
      <c r="J360" s="10" t="str">
        <f>IF(DataSorted!$Q373="","",DataSorted!S373)</f>
        <v/>
      </c>
      <c r="K360" s="10" t="str">
        <f>IF(DataSorted!$Q373="","",DataSorted!T373)</f>
        <v/>
      </c>
      <c r="L360" s="10" t="str">
        <f t="shared" si="63"/>
        <v/>
      </c>
      <c r="M360" s="52" t="str">
        <f>IF(DataSorted!$F373="REAC",DataSorted!F373,(IF(DataSorted!$P373="REAC",DataSorted!P373,IF($R361=1,"Creact",""))))</f>
        <v/>
      </c>
      <c r="N360" s="52" t="str">
        <f>IF(DataSorted!$F373="REAC",DataSorted!G373,(IF(DataSorted!$P373="REAC",DataSorted!Q373,IF($R361=1,N361,""))))</f>
        <v/>
      </c>
      <c r="O360" s="52" t="str">
        <f>IF(DataSorted!$F373="REAC",DataSorted!H373,(IF(DataSorted!$P373="REAC",DataSorted!R373,IF(AND($R361=1,N361="yes"),O361-1.01794,IF(AND($R361=1,N361="No"),O361-1.18497,"")))))</f>
        <v/>
      </c>
      <c r="P360" s="52" t="str">
        <f>IF(DataSorted!$F373="REAC",DataSorted!I373,(IF(DataSorted!$P373="REAC",DataSorted!S373,IF($R361=1,P361,""))))</f>
        <v/>
      </c>
      <c r="Q360" s="47" t="str">
        <f t="shared" si="71"/>
        <v/>
      </c>
      <c r="R360" t="str">
        <f t="shared" si="72"/>
        <v/>
      </c>
      <c r="S360" s="18" t="str">
        <f t="shared" si="66"/>
        <v/>
      </c>
      <c r="T360" s="18" t="str">
        <f t="shared" si="67"/>
        <v/>
      </c>
      <c r="U360" s="18" t="str">
        <f t="shared" si="64"/>
        <v/>
      </c>
      <c r="V360" s="18" t="str">
        <f t="shared" si="68"/>
        <v/>
      </c>
      <c r="W360" s="18" t="str">
        <f t="shared" si="69"/>
        <v/>
      </c>
      <c r="X360" s="18" t="str">
        <f t="shared" si="70"/>
        <v/>
      </c>
      <c r="Y360" s="18"/>
    </row>
    <row r="361" spans="1:25" x14ac:dyDescent="0.35">
      <c r="A361" t="str">
        <f>IF(DataSorted!A374="","",DataSorted!A374)</f>
        <v/>
      </c>
      <c r="B361" t="str">
        <f>IF(DataSorted!B374="","",DataSorted!B374)</f>
        <v/>
      </c>
      <c r="C361" t="str">
        <f>IF(DataSorted!C374="","",DataSorted!C374)</f>
        <v/>
      </c>
      <c r="D361" t="str">
        <f>IF(DataSorted!D374="","",DataSorted!D374)</f>
        <v/>
      </c>
      <c r="E361" t="str">
        <f t="shared" si="65"/>
        <v/>
      </c>
      <c r="F361" s="16" t="str">
        <f t="shared" si="61"/>
        <v/>
      </c>
      <c r="G361" s="41" t="str">
        <f t="shared" si="62"/>
        <v/>
      </c>
      <c r="H361" t="str">
        <f>IF(DataSorted!$Q374="","",DataSorted!Q374)</f>
        <v/>
      </c>
      <c r="I361" t="str">
        <f>IF(DataSorted!$Q374="","",DataSorted!R374)</f>
        <v/>
      </c>
      <c r="J361" t="str">
        <f>IF(DataSorted!$Q374="","",DataSorted!S374)</f>
        <v/>
      </c>
      <c r="K361" t="str">
        <f>IF(DataSorted!$Q374="","",DataSorted!T374)</f>
        <v/>
      </c>
      <c r="L361" s="2" t="str">
        <f t="shared" si="63"/>
        <v/>
      </c>
      <c r="M361" s="51" t="str">
        <f>IF(DataSorted!$F374="REAC",DataSorted!F374,(IF(DataSorted!$P374="REAC",DataSorted!P374,IF($R362=1,"Creact",""))))</f>
        <v/>
      </c>
      <c r="N361" s="51" t="str">
        <f>IF(DataSorted!$F374="REAC",DataSorted!G374,(IF(DataSorted!$P374="REAC",DataSorted!Q374,IF($R362=1,N362,""))))</f>
        <v/>
      </c>
      <c r="O361" s="51" t="str">
        <f>IF(DataSorted!$F374="REAC",DataSorted!H374,(IF(DataSorted!$P374="REAC",DataSorted!R374,IF(AND($R362=1,N362="yes"),O362-1.01794,IF(AND($R362=1,N362="No"),O362-1.18497,"")))))</f>
        <v/>
      </c>
      <c r="P361" s="51" t="str">
        <f>IF(DataSorted!$F374="REAC",DataSorted!I374,(IF(DataSorted!$P374="REAC",DataSorted!S374,IF($R362=1,P362,""))))</f>
        <v/>
      </c>
      <c r="Q361" s="47" t="str">
        <f t="shared" si="71"/>
        <v/>
      </c>
      <c r="R361" t="str">
        <f t="shared" si="72"/>
        <v/>
      </c>
      <c r="S361" s="1" t="str">
        <f t="shared" si="66"/>
        <v/>
      </c>
      <c r="T361" s="1" t="str">
        <f t="shared" si="67"/>
        <v/>
      </c>
      <c r="U361" s="1" t="str">
        <f t="shared" si="64"/>
        <v/>
      </c>
      <c r="V361" s="1" t="str">
        <f t="shared" si="68"/>
        <v/>
      </c>
      <c r="W361" s="1" t="str">
        <f t="shared" si="69"/>
        <v/>
      </c>
      <c r="X361" s="1" t="str">
        <f t="shared" si="70"/>
        <v/>
      </c>
      <c r="Y361" s="1"/>
    </row>
    <row r="362" spans="1:25" x14ac:dyDescent="0.35">
      <c r="A362" s="10" t="str">
        <f>IF(DataSorted!A375="","",DataSorted!A375)</f>
        <v/>
      </c>
      <c r="B362" s="10" t="str">
        <f>IF(DataSorted!B375="","",DataSorted!B375)</f>
        <v/>
      </c>
      <c r="C362" s="10" t="str">
        <f>IF(DataSorted!C375="","",DataSorted!C375)</f>
        <v/>
      </c>
      <c r="D362" s="10" t="str">
        <f>IF(DataSorted!D375="","",DataSorted!D375)</f>
        <v/>
      </c>
      <c r="E362" s="10" t="str">
        <f t="shared" si="65"/>
        <v/>
      </c>
      <c r="F362" s="15" t="str">
        <f t="shared" si="61"/>
        <v/>
      </c>
      <c r="G362" s="41" t="str">
        <f t="shared" si="62"/>
        <v/>
      </c>
      <c r="H362" s="10" t="str">
        <f>IF(DataSorted!$Q375="","",DataSorted!Q375)</f>
        <v/>
      </c>
      <c r="I362" s="10" t="str">
        <f>IF(DataSorted!$Q375="","",DataSorted!R375)</f>
        <v/>
      </c>
      <c r="J362" s="10" t="str">
        <f>IF(DataSorted!$Q375="","",DataSorted!S375)</f>
        <v/>
      </c>
      <c r="K362" s="10" t="str">
        <f>IF(DataSorted!$Q375="","",DataSorted!T375)</f>
        <v/>
      </c>
      <c r="L362" s="10" t="str">
        <f t="shared" si="63"/>
        <v/>
      </c>
      <c r="M362" s="52" t="str">
        <f>IF(DataSorted!$F375="REAC",DataSorted!F375,(IF(DataSorted!$P375="REAC",DataSorted!P375,IF($R363=1,"Creact",""))))</f>
        <v/>
      </c>
      <c r="N362" s="52" t="str">
        <f>IF(DataSorted!$F375="REAC",DataSorted!G375,(IF(DataSorted!$P375="REAC",DataSorted!Q375,IF($R363=1,N363,""))))</f>
        <v/>
      </c>
      <c r="O362" s="52" t="str">
        <f>IF(DataSorted!$F375="REAC",DataSorted!H375,(IF(DataSorted!$P375="REAC",DataSorted!R375,IF(AND($R363=1,N363="yes"),O363-1.01794,IF(AND($R363=1,N363="No"),O363-1.18497,"")))))</f>
        <v/>
      </c>
      <c r="P362" s="52" t="str">
        <f>IF(DataSorted!$F375="REAC",DataSorted!I375,(IF(DataSorted!$P375="REAC",DataSorted!S375,IF($R363=1,P363,""))))</f>
        <v/>
      </c>
      <c r="Q362" s="47" t="str">
        <f t="shared" si="71"/>
        <v/>
      </c>
      <c r="R362" t="str">
        <f t="shared" si="72"/>
        <v/>
      </c>
      <c r="S362" s="18" t="str">
        <f t="shared" si="66"/>
        <v/>
      </c>
      <c r="T362" s="18" t="str">
        <f t="shared" si="67"/>
        <v/>
      </c>
      <c r="U362" s="18" t="str">
        <f t="shared" si="64"/>
        <v/>
      </c>
      <c r="V362" s="18" t="str">
        <f t="shared" si="68"/>
        <v/>
      </c>
      <c r="W362" s="18" t="str">
        <f t="shared" si="69"/>
        <v/>
      </c>
      <c r="X362" s="18" t="str">
        <f t="shared" si="70"/>
        <v/>
      </c>
      <c r="Y362" s="18"/>
    </row>
    <row r="363" spans="1:25" x14ac:dyDescent="0.35">
      <c r="A363" t="str">
        <f>IF(DataSorted!A376="","",DataSorted!A376)</f>
        <v/>
      </c>
      <c r="B363" t="str">
        <f>IF(DataSorted!B376="","",DataSorted!B376)</f>
        <v/>
      </c>
      <c r="C363" t="str">
        <f>IF(DataSorted!C376="","",DataSorted!C376)</f>
        <v/>
      </c>
      <c r="D363" t="str">
        <f>IF(DataSorted!D376="","",DataSorted!D376)</f>
        <v/>
      </c>
      <c r="E363" t="str">
        <f t="shared" si="65"/>
        <v/>
      </c>
      <c r="F363" s="16" t="str">
        <f t="shared" si="61"/>
        <v/>
      </c>
      <c r="G363" s="41" t="str">
        <f t="shared" si="62"/>
        <v/>
      </c>
      <c r="H363" t="str">
        <f>IF(DataSorted!$Q376="","",DataSorted!Q376)</f>
        <v/>
      </c>
      <c r="I363" t="str">
        <f>IF(DataSorted!$Q376="","",DataSorted!R376)</f>
        <v/>
      </c>
      <c r="J363" t="str">
        <f>IF(DataSorted!$Q376="","",DataSorted!S376)</f>
        <v/>
      </c>
      <c r="K363" t="str">
        <f>IF(DataSorted!$Q376="","",DataSorted!T376)</f>
        <v/>
      </c>
      <c r="L363" s="2" t="str">
        <f t="shared" si="63"/>
        <v/>
      </c>
      <c r="M363" s="51" t="str">
        <f>IF(DataSorted!$F376="REAC",DataSorted!F376,(IF(DataSorted!$P376="REAC",DataSorted!P376,IF($R364=1,"Creact",""))))</f>
        <v/>
      </c>
      <c r="N363" s="51" t="str">
        <f>IF(DataSorted!$F376="REAC",DataSorted!G376,(IF(DataSorted!$P376="REAC",DataSorted!Q376,IF($R364=1,N364,""))))</f>
        <v/>
      </c>
      <c r="O363" s="51" t="str">
        <f>IF(DataSorted!$F376="REAC",DataSorted!H376,(IF(DataSorted!$P376="REAC",DataSorted!R376,IF(AND($R364=1,N364="yes"),O364-1.01794,IF(AND($R364=1,N364="No"),O364-1.18497,"")))))</f>
        <v/>
      </c>
      <c r="P363" s="51" t="str">
        <f>IF(DataSorted!$F376="REAC",DataSorted!I376,(IF(DataSorted!$P376="REAC",DataSorted!S376,IF($R364=1,P364,""))))</f>
        <v/>
      </c>
      <c r="Q363" s="47" t="str">
        <f t="shared" si="71"/>
        <v/>
      </c>
      <c r="R363" t="str">
        <f t="shared" si="72"/>
        <v/>
      </c>
      <c r="S363" s="1" t="str">
        <f t="shared" si="66"/>
        <v/>
      </c>
      <c r="T363" s="1" t="str">
        <f t="shared" si="67"/>
        <v/>
      </c>
      <c r="U363" s="1" t="str">
        <f t="shared" si="64"/>
        <v/>
      </c>
      <c r="V363" s="1" t="str">
        <f t="shared" si="68"/>
        <v/>
      </c>
      <c r="W363" s="1" t="str">
        <f t="shared" si="69"/>
        <v/>
      </c>
      <c r="X363" s="1" t="str">
        <f t="shared" si="70"/>
        <v/>
      </c>
      <c r="Y363" s="1"/>
    </row>
    <row r="364" spans="1:25" x14ac:dyDescent="0.35">
      <c r="A364" s="10" t="str">
        <f>IF(DataSorted!A377="","",DataSorted!A377)</f>
        <v/>
      </c>
      <c r="B364" s="10" t="str">
        <f>IF(DataSorted!B377="","",DataSorted!B377)</f>
        <v/>
      </c>
      <c r="C364" s="10" t="str">
        <f>IF(DataSorted!C377="","",DataSorted!C377)</f>
        <v/>
      </c>
      <c r="D364" s="10" t="str">
        <f>IF(DataSorted!D377="","",DataSorted!D377)</f>
        <v/>
      </c>
      <c r="E364" s="10" t="str">
        <f t="shared" si="65"/>
        <v/>
      </c>
      <c r="F364" s="15" t="str">
        <f t="shared" si="61"/>
        <v/>
      </c>
      <c r="G364" s="41" t="str">
        <f t="shared" si="62"/>
        <v/>
      </c>
      <c r="H364" s="10" t="str">
        <f>IF(DataSorted!$Q377="","",DataSorted!Q377)</f>
        <v/>
      </c>
      <c r="I364" s="10" t="str">
        <f>IF(DataSorted!$Q377="","",DataSorted!R377)</f>
        <v/>
      </c>
      <c r="J364" s="10" t="str">
        <f>IF(DataSorted!$Q377="","",DataSorted!S377)</f>
        <v/>
      </c>
      <c r="K364" s="10" t="str">
        <f>IF(DataSorted!$Q377="","",DataSorted!T377)</f>
        <v/>
      </c>
      <c r="L364" s="10" t="str">
        <f t="shared" si="63"/>
        <v/>
      </c>
      <c r="M364" s="52" t="str">
        <f>IF(DataSorted!$F377="REAC",DataSorted!F377,(IF(DataSorted!$P377="REAC",DataSorted!P377,IF($R365=1,"Creact",""))))</f>
        <v/>
      </c>
      <c r="N364" s="52" t="str">
        <f>IF(DataSorted!$F377="REAC",DataSorted!G377,(IF(DataSorted!$P377="REAC",DataSorted!Q377,IF($R365=1,N365,""))))</f>
        <v/>
      </c>
      <c r="O364" s="52" t="str">
        <f>IF(DataSorted!$F377="REAC",DataSorted!H377,(IF(DataSorted!$P377="REAC",DataSorted!R377,IF(AND($R365=1,N365="yes"),O365-1.01794,IF(AND($R365=1,N365="No"),O365-1.18497,"")))))</f>
        <v/>
      </c>
      <c r="P364" s="52" t="str">
        <f>IF(DataSorted!$F377="REAC",DataSorted!I377,(IF(DataSorted!$P377="REAC",DataSorted!S377,IF($R365=1,P365,""))))</f>
        <v/>
      </c>
      <c r="Q364" s="47" t="str">
        <f t="shared" si="71"/>
        <v/>
      </c>
      <c r="R364" t="str">
        <f t="shared" si="72"/>
        <v/>
      </c>
      <c r="S364" s="18" t="str">
        <f t="shared" si="66"/>
        <v/>
      </c>
      <c r="T364" s="18" t="str">
        <f t="shared" si="67"/>
        <v/>
      </c>
      <c r="U364" s="18" t="str">
        <f t="shared" si="64"/>
        <v/>
      </c>
      <c r="V364" s="18" t="str">
        <f t="shared" si="68"/>
        <v/>
      </c>
      <c r="W364" s="18" t="str">
        <f t="shared" si="69"/>
        <v/>
      </c>
      <c r="X364" s="18" t="str">
        <f t="shared" si="70"/>
        <v/>
      </c>
      <c r="Y364" s="18"/>
    </row>
    <row r="365" spans="1:25" x14ac:dyDescent="0.35">
      <c r="A365" t="str">
        <f>IF(DataSorted!A378="","",DataSorted!A378)</f>
        <v/>
      </c>
      <c r="B365" t="str">
        <f>IF(DataSorted!B378="","",DataSorted!B378)</f>
        <v/>
      </c>
      <c r="C365" t="str">
        <f>IF(DataSorted!C378="","",DataSorted!C378)</f>
        <v/>
      </c>
      <c r="D365" t="str">
        <f>IF(DataSorted!D378="","",DataSorted!D378)</f>
        <v/>
      </c>
      <c r="E365" t="str">
        <f t="shared" si="65"/>
        <v/>
      </c>
      <c r="F365" s="16" t="str">
        <f t="shared" si="61"/>
        <v/>
      </c>
      <c r="G365" s="41" t="str">
        <f t="shared" si="62"/>
        <v/>
      </c>
      <c r="H365" t="str">
        <f>IF(DataSorted!$Q378="","",DataSorted!Q378)</f>
        <v/>
      </c>
      <c r="I365" t="str">
        <f>IF(DataSorted!$Q378="","",DataSorted!R378)</f>
        <v/>
      </c>
      <c r="J365" t="str">
        <f>IF(DataSorted!$Q378="","",DataSorted!S378)</f>
        <v/>
      </c>
      <c r="K365" t="str">
        <f>IF(DataSorted!$Q378="","",DataSorted!T378)</f>
        <v/>
      </c>
      <c r="L365" s="2" t="str">
        <f t="shared" si="63"/>
        <v/>
      </c>
      <c r="M365" s="51" t="str">
        <f>IF(DataSorted!$F378="REAC",DataSorted!F378,(IF(DataSorted!$P378="REAC",DataSorted!P378,IF($R366=1,"Creact",""))))</f>
        <v/>
      </c>
      <c r="N365" s="51" t="str">
        <f>IF(DataSorted!$F378="REAC",DataSorted!G378,(IF(DataSorted!$P378="REAC",DataSorted!Q378,IF($R366=1,N366,""))))</f>
        <v/>
      </c>
      <c r="O365" s="51" t="str">
        <f>IF(DataSorted!$F378="REAC",DataSorted!H378,(IF(DataSorted!$P378="REAC",DataSorted!R378,IF(AND($R366=1,N366="yes"),O366-1.01794,IF(AND($R366=1,N366="No"),O366-1.18497,"")))))</f>
        <v/>
      </c>
      <c r="P365" s="51" t="str">
        <f>IF(DataSorted!$F378="REAC",DataSorted!I378,(IF(DataSorted!$P378="REAC",DataSorted!S378,IF($R366=1,P366,""))))</f>
        <v/>
      </c>
      <c r="Q365" s="47" t="str">
        <f t="shared" si="71"/>
        <v/>
      </c>
      <c r="R365" t="str">
        <f t="shared" si="72"/>
        <v/>
      </c>
      <c r="S365" s="1" t="str">
        <f t="shared" si="66"/>
        <v/>
      </c>
      <c r="T365" s="1" t="str">
        <f t="shared" si="67"/>
        <v/>
      </c>
      <c r="U365" s="1" t="str">
        <f t="shared" si="64"/>
        <v/>
      </c>
      <c r="V365" s="1" t="str">
        <f t="shared" si="68"/>
        <v/>
      </c>
      <c r="W365" s="1" t="str">
        <f t="shared" si="69"/>
        <v/>
      </c>
      <c r="X365" s="1" t="str">
        <f t="shared" si="70"/>
        <v/>
      </c>
      <c r="Y365" s="1"/>
    </row>
    <row r="366" spans="1:25" x14ac:dyDescent="0.35">
      <c r="A366" s="10" t="str">
        <f>IF(DataSorted!A379="","",DataSorted!A379)</f>
        <v/>
      </c>
      <c r="B366" s="10" t="str">
        <f>IF(DataSorted!B379="","",DataSorted!B379)</f>
        <v/>
      </c>
      <c r="C366" s="10" t="str">
        <f>IF(DataSorted!C379="","",DataSorted!C379)</f>
        <v/>
      </c>
      <c r="D366" s="10" t="str">
        <f>IF(DataSorted!D379="","",DataSorted!D379)</f>
        <v/>
      </c>
      <c r="E366" s="10" t="str">
        <f t="shared" si="65"/>
        <v/>
      </c>
      <c r="F366" s="15" t="str">
        <f t="shared" si="61"/>
        <v/>
      </c>
      <c r="G366" s="41" t="str">
        <f t="shared" si="62"/>
        <v/>
      </c>
      <c r="H366" s="10" t="str">
        <f>IF(DataSorted!$Q379="","",DataSorted!Q379)</f>
        <v/>
      </c>
      <c r="I366" s="10" t="str">
        <f>IF(DataSorted!$Q379="","",DataSorted!R379)</f>
        <v/>
      </c>
      <c r="J366" s="10" t="str">
        <f>IF(DataSorted!$Q379="","",DataSorted!S379)</f>
        <v/>
      </c>
      <c r="K366" s="10" t="str">
        <f>IF(DataSorted!$Q379="","",DataSorted!T379)</f>
        <v/>
      </c>
      <c r="L366" s="10" t="str">
        <f t="shared" si="63"/>
        <v/>
      </c>
      <c r="M366" s="52" t="str">
        <f>IF(DataSorted!$F379="REAC",DataSorted!F379,(IF(DataSorted!$P379="REAC",DataSorted!P379,IF($R367=1,"Creact",""))))</f>
        <v/>
      </c>
      <c r="N366" s="52" t="str">
        <f>IF(DataSorted!$F379="REAC",DataSorted!G379,(IF(DataSorted!$P379="REAC",DataSorted!Q379,IF($R367=1,N367,""))))</f>
        <v/>
      </c>
      <c r="O366" s="52" t="str">
        <f>IF(DataSorted!$F379="REAC",DataSorted!H379,(IF(DataSorted!$P379="REAC",DataSorted!R379,IF(AND($R367=1,N367="yes"),O367-1.01794,IF(AND($R367=1,N367="No"),O367-1.18497,"")))))</f>
        <v/>
      </c>
      <c r="P366" s="52" t="str">
        <f>IF(DataSorted!$F379="REAC",DataSorted!I379,(IF(DataSorted!$P379="REAC",DataSorted!S379,IF($R367=1,P367,""))))</f>
        <v/>
      </c>
      <c r="Q366" s="47" t="str">
        <f t="shared" si="71"/>
        <v/>
      </c>
      <c r="R366" t="str">
        <f t="shared" si="72"/>
        <v/>
      </c>
      <c r="S366" s="18" t="str">
        <f t="shared" si="66"/>
        <v/>
      </c>
      <c r="T366" s="18" t="str">
        <f t="shared" si="67"/>
        <v/>
      </c>
      <c r="U366" s="18" t="str">
        <f t="shared" si="64"/>
        <v/>
      </c>
      <c r="V366" s="18" t="str">
        <f t="shared" si="68"/>
        <v/>
      </c>
      <c r="W366" s="18" t="str">
        <f t="shared" si="69"/>
        <v/>
      </c>
      <c r="X366" s="18" t="str">
        <f t="shared" si="70"/>
        <v/>
      </c>
      <c r="Y366" s="18"/>
    </row>
    <row r="367" spans="1:25" x14ac:dyDescent="0.35">
      <c r="A367" t="str">
        <f>IF(DataSorted!A380="","",DataSorted!A380)</f>
        <v/>
      </c>
      <c r="B367" t="str">
        <f>IF(DataSorted!B380="","",DataSorted!B380)</f>
        <v/>
      </c>
      <c r="C367" t="str">
        <f>IF(DataSorted!C380="","",DataSorted!C380)</f>
        <v/>
      </c>
      <c r="D367" t="str">
        <f>IF(DataSorted!D380="","",DataSorted!D380)</f>
        <v/>
      </c>
      <c r="E367" t="str">
        <f t="shared" si="65"/>
        <v/>
      </c>
      <c r="F367" s="16" t="str">
        <f t="shared" si="61"/>
        <v/>
      </c>
      <c r="G367" s="41" t="str">
        <f t="shared" si="62"/>
        <v/>
      </c>
      <c r="H367" t="str">
        <f>IF(DataSorted!$Q380="","",DataSorted!Q380)</f>
        <v/>
      </c>
      <c r="I367" t="str">
        <f>IF(DataSorted!$Q380="","",DataSorted!R380)</f>
        <v/>
      </c>
      <c r="J367" t="str">
        <f>IF(DataSorted!$Q380="","",DataSorted!S380)</f>
        <v/>
      </c>
      <c r="K367" t="str">
        <f>IF(DataSorted!$Q380="","",DataSorted!T380)</f>
        <v/>
      </c>
      <c r="L367" s="2" t="str">
        <f t="shared" si="63"/>
        <v/>
      </c>
      <c r="M367" s="51" t="str">
        <f>IF(DataSorted!$F380="REAC",DataSorted!F380,(IF(DataSorted!$P380="REAC",DataSorted!P380,IF($R368=1,"Creact",""))))</f>
        <v/>
      </c>
      <c r="N367" s="51" t="str">
        <f>IF(DataSorted!$F380="REAC",DataSorted!G380,(IF(DataSorted!$P380="REAC",DataSorted!Q380,IF($R368=1,N368,""))))</f>
        <v/>
      </c>
      <c r="O367" s="51" t="str">
        <f>IF(DataSorted!$F380="REAC",DataSorted!H380,(IF(DataSorted!$P380="REAC",DataSorted!R380,IF(AND($R368=1,N368="yes"),O368-1.01794,IF(AND($R368=1,N368="No"),O368-1.18497,"")))))</f>
        <v/>
      </c>
      <c r="P367" s="51" t="str">
        <f>IF(DataSorted!$F380="REAC",DataSorted!I380,(IF(DataSorted!$P380="REAC",DataSorted!S380,IF($R368=1,P368,""))))</f>
        <v/>
      </c>
      <c r="Q367" s="47" t="str">
        <f t="shared" si="71"/>
        <v/>
      </c>
      <c r="R367" t="str">
        <f t="shared" si="72"/>
        <v/>
      </c>
      <c r="S367" s="1" t="str">
        <f t="shared" si="66"/>
        <v/>
      </c>
      <c r="T367" s="1" t="str">
        <f t="shared" si="67"/>
        <v/>
      </c>
      <c r="U367" s="1" t="str">
        <f t="shared" si="64"/>
        <v/>
      </c>
      <c r="V367" s="1" t="str">
        <f t="shared" si="68"/>
        <v/>
      </c>
      <c r="W367" s="1" t="str">
        <f t="shared" si="69"/>
        <v/>
      </c>
      <c r="X367" s="1" t="str">
        <f t="shared" si="70"/>
        <v/>
      </c>
      <c r="Y367" s="1"/>
    </row>
    <row r="368" spans="1:25" x14ac:dyDescent="0.35">
      <c r="A368" s="10" t="str">
        <f>IF(DataSorted!A381="","",DataSorted!A381)</f>
        <v/>
      </c>
      <c r="B368" s="10" t="str">
        <f>IF(DataSorted!B381="","",DataSorted!B381)</f>
        <v/>
      </c>
      <c r="C368" s="10" t="str">
        <f>IF(DataSorted!C381="","",DataSorted!C381)</f>
        <v/>
      </c>
      <c r="D368" s="10" t="str">
        <f>IF(DataSorted!D381="","",DataSorted!D381)</f>
        <v/>
      </c>
      <c r="E368" s="10" t="str">
        <f t="shared" si="65"/>
        <v/>
      </c>
      <c r="F368" s="15" t="str">
        <f t="shared" si="61"/>
        <v/>
      </c>
      <c r="G368" s="41" t="str">
        <f t="shared" si="62"/>
        <v/>
      </c>
      <c r="H368" s="10" t="str">
        <f>IF(DataSorted!$Q381="","",DataSorted!Q381)</f>
        <v/>
      </c>
      <c r="I368" s="10" t="str">
        <f>IF(DataSorted!$Q381="","",DataSorted!R381)</f>
        <v/>
      </c>
      <c r="J368" s="10" t="str">
        <f>IF(DataSorted!$Q381="","",DataSorted!S381)</f>
        <v/>
      </c>
      <c r="K368" s="10" t="str">
        <f>IF(DataSorted!$Q381="","",DataSorted!T381)</f>
        <v/>
      </c>
      <c r="L368" s="10" t="str">
        <f t="shared" si="63"/>
        <v/>
      </c>
      <c r="M368" s="52" t="str">
        <f>IF(DataSorted!$F381="REAC",DataSorted!F381,(IF(DataSorted!$P381="REAC",DataSorted!P381,IF($R369=1,"Creact",""))))</f>
        <v/>
      </c>
      <c r="N368" s="52" t="str">
        <f>IF(DataSorted!$F381="REAC",DataSorted!G381,(IF(DataSorted!$P381="REAC",DataSorted!Q381,IF($R369=1,N369,""))))</f>
        <v/>
      </c>
      <c r="O368" s="52" t="str">
        <f>IF(DataSorted!$F381="REAC",DataSorted!H381,(IF(DataSorted!$P381="REAC",DataSorted!R381,IF(AND($R369=1,N369="yes"),O369-1.01794,IF(AND($R369=1,N369="No"),O369-1.18497,"")))))</f>
        <v/>
      </c>
      <c r="P368" s="52" t="str">
        <f>IF(DataSorted!$F381="REAC",DataSorted!I381,(IF(DataSorted!$P381="REAC",DataSorted!S381,IF($R369=1,P369,""))))</f>
        <v/>
      </c>
      <c r="Q368" s="47" t="str">
        <f t="shared" si="71"/>
        <v/>
      </c>
      <c r="R368" t="str">
        <f t="shared" si="72"/>
        <v/>
      </c>
      <c r="S368" s="18" t="str">
        <f t="shared" si="66"/>
        <v/>
      </c>
      <c r="T368" s="18" t="str">
        <f t="shared" si="67"/>
        <v/>
      </c>
      <c r="U368" s="18" t="str">
        <f t="shared" si="64"/>
        <v/>
      </c>
      <c r="V368" s="18" t="str">
        <f t="shared" si="68"/>
        <v/>
      </c>
      <c r="W368" s="18" t="str">
        <f t="shared" si="69"/>
        <v/>
      </c>
      <c r="X368" s="18" t="str">
        <f t="shared" si="70"/>
        <v/>
      </c>
      <c r="Y368" s="18"/>
    </row>
    <row r="369" spans="1:25" x14ac:dyDescent="0.35">
      <c r="A369" t="str">
        <f>IF(DataSorted!A382="","",DataSorted!A382)</f>
        <v/>
      </c>
      <c r="B369" t="str">
        <f>IF(DataSorted!B382="","",DataSorted!B382)</f>
        <v/>
      </c>
      <c r="C369" t="str">
        <f>IF(DataSorted!C382="","",DataSorted!C382)</f>
        <v/>
      </c>
      <c r="D369" t="str">
        <f>IF(DataSorted!D382="","",DataSorted!D382)</f>
        <v/>
      </c>
      <c r="E369" t="str">
        <f t="shared" si="65"/>
        <v/>
      </c>
      <c r="F369" s="16" t="str">
        <f t="shared" si="61"/>
        <v/>
      </c>
      <c r="G369" s="41" t="str">
        <f t="shared" si="62"/>
        <v/>
      </c>
      <c r="H369" t="str">
        <f>IF(DataSorted!$Q382="","",DataSorted!Q382)</f>
        <v/>
      </c>
      <c r="I369" t="str">
        <f>IF(DataSorted!$Q382="","",DataSorted!R382)</f>
        <v/>
      </c>
      <c r="J369" t="str">
        <f>IF(DataSorted!$Q382="","",DataSorted!S382)</f>
        <v/>
      </c>
      <c r="K369" t="str">
        <f>IF(DataSorted!$Q382="","",DataSorted!T382)</f>
        <v/>
      </c>
      <c r="L369" s="2" t="str">
        <f t="shared" si="63"/>
        <v/>
      </c>
      <c r="M369" s="51" t="str">
        <f>IF(DataSorted!$F382="REAC",DataSorted!F382,(IF(DataSorted!$P382="REAC",DataSorted!P382,IF($R370=1,"Creact",""))))</f>
        <v/>
      </c>
      <c r="N369" s="51" t="str">
        <f>IF(DataSorted!$F382="REAC",DataSorted!G382,(IF(DataSorted!$P382="REAC",DataSorted!Q382,IF($R370=1,N370,""))))</f>
        <v/>
      </c>
      <c r="O369" s="51" t="str">
        <f>IF(DataSorted!$F382="REAC",DataSorted!H382,(IF(DataSorted!$P382="REAC",DataSorted!R382,IF(AND($R370=1,N370="yes"),O370-1.01794,IF(AND($R370=1,N370="No"),O370-1.18497,"")))))</f>
        <v/>
      </c>
      <c r="P369" s="51" t="str">
        <f>IF(DataSorted!$F382="REAC",DataSorted!I382,(IF(DataSorted!$P382="REAC",DataSorted!S382,IF($R370=1,P370,""))))</f>
        <v/>
      </c>
      <c r="Q369" s="47" t="str">
        <f t="shared" si="71"/>
        <v/>
      </c>
      <c r="R369" t="str">
        <f t="shared" si="72"/>
        <v/>
      </c>
      <c r="S369" s="1" t="str">
        <f t="shared" si="66"/>
        <v/>
      </c>
      <c r="T369" s="1" t="str">
        <f t="shared" si="67"/>
        <v/>
      </c>
      <c r="U369" s="1" t="str">
        <f t="shared" si="64"/>
        <v/>
      </c>
      <c r="V369" s="1" t="str">
        <f t="shared" si="68"/>
        <v/>
      </c>
      <c r="W369" s="1" t="str">
        <f t="shared" si="69"/>
        <v/>
      </c>
      <c r="X369" s="1" t="str">
        <f t="shared" si="70"/>
        <v/>
      </c>
      <c r="Y369" s="1"/>
    </row>
    <row r="370" spans="1:25" x14ac:dyDescent="0.35">
      <c r="A370" s="10" t="str">
        <f>IF(DataSorted!A383="","",DataSorted!A383)</f>
        <v/>
      </c>
      <c r="B370" s="10" t="str">
        <f>IF(DataSorted!B383="","",DataSorted!B383)</f>
        <v/>
      </c>
      <c r="C370" s="10" t="str">
        <f>IF(DataSorted!C383="","",DataSorted!C383)</f>
        <v/>
      </c>
      <c r="D370" s="10" t="str">
        <f>IF(DataSorted!D383="","",DataSorted!D383)</f>
        <v/>
      </c>
      <c r="E370" s="10" t="str">
        <f t="shared" si="65"/>
        <v/>
      </c>
      <c r="F370" s="15" t="str">
        <f t="shared" si="61"/>
        <v/>
      </c>
      <c r="G370" s="41" t="str">
        <f t="shared" si="62"/>
        <v/>
      </c>
      <c r="H370" s="10" t="str">
        <f>IF(DataSorted!$Q383="","",DataSorted!Q383)</f>
        <v/>
      </c>
      <c r="I370" s="10" t="str">
        <f>IF(DataSorted!$Q383="","",DataSorted!R383)</f>
        <v/>
      </c>
      <c r="J370" s="10" t="str">
        <f>IF(DataSorted!$Q383="","",DataSorted!S383)</f>
        <v/>
      </c>
      <c r="K370" s="10" t="str">
        <f>IF(DataSorted!$Q383="","",DataSorted!T383)</f>
        <v/>
      </c>
      <c r="L370" s="10" t="str">
        <f t="shared" si="63"/>
        <v/>
      </c>
      <c r="M370" s="52" t="str">
        <f>IF(DataSorted!$F383="REAC",DataSorted!F383,(IF(DataSorted!$P383="REAC",DataSorted!P383,IF($R371=1,"Creact",""))))</f>
        <v/>
      </c>
      <c r="N370" s="52" t="str">
        <f>IF(DataSorted!$F383="REAC",DataSorted!G383,(IF(DataSorted!$P383="REAC",DataSorted!Q383,IF($R371=1,N371,""))))</f>
        <v/>
      </c>
      <c r="O370" s="52" t="str">
        <f>IF(DataSorted!$F383="REAC",DataSorted!H383,(IF(DataSorted!$P383="REAC",DataSorted!R383,IF(AND($R371=1,N371="yes"),O371-1.01794,IF(AND($R371=1,N371="No"),O371-1.18497,"")))))</f>
        <v/>
      </c>
      <c r="P370" s="52" t="str">
        <f>IF(DataSorted!$F383="REAC",DataSorted!I383,(IF(DataSorted!$P383="REAC",DataSorted!S383,IF($R371=1,P371,""))))</f>
        <v/>
      </c>
      <c r="Q370" s="47" t="str">
        <f t="shared" si="71"/>
        <v/>
      </c>
      <c r="R370" t="str">
        <f t="shared" si="72"/>
        <v/>
      </c>
      <c r="S370" s="18" t="str">
        <f t="shared" si="66"/>
        <v/>
      </c>
      <c r="T370" s="18" t="str">
        <f t="shared" si="67"/>
        <v/>
      </c>
      <c r="U370" s="18" t="str">
        <f t="shared" si="64"/>
        <v/>
      </c>
      <c r="V370" s="18" t="str">
        <f t="shared" si="68"/>
        <v/>
      </c>
      <c r="W370" s="18" t="str">
        <f t="shared" si="69"/>
        <v/>
      </c>
      <c r="X370" s="18" t="str">
        <f t="shared" si="70"/>
        <v/>
      </c>
      <c r="Y370" s="18"/>
    </row>
    <row r="371" spans="1:25" x14ac:dyDescent="0.35">
      <c r="A371" t="str">
        <f>IF(DataSorted!A384="","",DataSorted!A384)</f>
        <v/>
      </c>
      <c r="B371" t="str">
        <f>IF(DataSorted!B384="","",DataSorted!B384)</f>
        <v/>
      </c>
      <c r="C371" t="str">
        <f>IF(DataSorted!C384="","",DataSorted!C384)</f>
        <v/>
      </c>
      <c r="D371" t="str">
        <f>IF(DataSorted!D384="","",DataSorted!D384)</f>
        <v/>
      </c>
      <c r="E371" t="str">
        <f t="shared" si="65"/>
        <v/>
      </c>
      <c r="F371" s="16" t="str">
        <f t="shared" si="61"/>
        <v/>
      </c>
      <c r="G371" s="41" t="str">
        <f t="shared" si="62"/>
        <v/>
      </c>
      <c r="H371" t="str">
        <f>IF(DataSorted!$Q384="","",DataSorted!Q384)</f>
        <v/>
      </c>
      <c r="I371" t="str">
        <f>IF(DataSorted!$Q384="","",DataSorted!R384)</f>
        <v/>
      </c>
      <c r="J371" t="str">
        <f>IF(DataSorted!$Q384="","",DataSorted!S384)</f>
        <v/>
      </c>
      <c r="K371" t="str">
        <f>IF(DataSorted!$Q384="","",DataSorted!T384)</f>
        <v/>
      </c>
      <c r="L371" s="2" t="str">
        <f t="shared" si="63"/>
        <v/>
      </c>
      <c r="M371" s="51" t="str">
        <f>IF(DataSorted!$F384="REAC",DataSorted!F384,(IF(DataSorted!$P384="REAC",DataSorted!P384,IF($R372=1,"Creact",""))))</f>
        <v/>
      </c>
      <c r="N371" s="51" t="str">
        <f>IF(DataSorted!$F384="REAC",DataSorted!G384,(IF(DataSorted!$P384="REAC",DataSorted!Q384,IF($R372=1,N372,""))))</f>
        <v/>
      </c>
      <c r="O371" s="51" t="str">
        <f>IF(DataSorted!$F384="REAC",DataSorted!H384,(IF(DataSorted!$P384="REAC",DataSorted!R384,IF(AND($R372=1,N372="yes"),O372-1.01794,IF(AND($R372=1,N372="No"),O372-1.18497,"")))))</f>
        <v/>
      </c>
      <c r="P371" s="51" t="str">
        <f>IF(DataSorted!$F384="REAC",DataSorted!I384,(IF(DataSorted!$P384="REAC",DataSorted!S384,IF($R372=1,P372,""))))</f>
        <v/>
      </c>
      <c r="Q371" s="47" t="str">
        <f t="shared" si="71"/>
        <v/>
      </c>
      <c r="R371" t="str">
        <f t="shared" si="72"/>
        <v/>
      </c>
      <c r="S371" s="1" t="str">
        <f t="shared" si="66"/>
        <v/>
      </c>
      <c r="T371" s="1" t="str">
        <f t="shared" si="67"/>
        <v/>
      </c>
      <c r="U371" s="1" t="str">
        <f t="shared" si="64"/>
        <v/>
      </c>
      <c r="V371" s="1" t="str">
        <f t="shared" si="68"/>
        <v/>
      </c>
      <c r="W371" s="1" t="str">
        <f t="shared" si="69"/>
        <v/>
      </c>
      <c r="X371" s="1" t="str">
        <f t="shared" si="70"/>
        <v/>
      </c>
      <c r="Y371" s="1"/>
    </row>
    <row r="372" spans="1:25" x14ac:dyDescent="0.35">
      <c r="A372" s="10" t="str">
        <f>IF(DataSorted!A385="","",DataSorted!A385)</f>
        <v/>
      </c>
      <c r="B372" s="10" t="str">
        <f>IF(DataSorted!B385="","",DataSorted!B385)</f>
        <v/>
      </c>
      <c r="C372" s="10" t="str">
        <f>IF(DataSorted!C385="","",DataSorted!C385)</f>
        <v/>
      </c>
      <c r="D372" s="10" t="str">
        <f>IF(DataSorted!D385="","",DataSorted!D385)</f>
        <v/>
      </c>
      <c r="E372" s="10" t="str">
        <f t="shared" si="65"/>
        <v/>
      </c>
      <c r="F372" s="15" t="str">
        <f t="shared" si="61"/>
        <v/>
      </c>
      <c r="G372" s="41" t="str">
        <f t="shared" si="62"/>
        <v/>
      </c>
      <c r="H372" s="10" t="str">
        <f>IF(DataSorted!$Q385="","",DataSorted!Q385)</f>
        <v/>
      </c>
      <c r="I372" s="10" t="str">
        <f>IF(DataSorted!$Q385="","",DataSorted!R385)</f>
        <v/>
      </c>
      <c r="J372" s="10" t="str">
        <f>IF(DataSorted!$Q385="","",DataSorted!S385)</f>
        <v/>
      </c>
      <c r="K372" s="10" t="str">
        <f>IF(DataSorted!$Q385="","",DataSorted!T385)</f>
        <v/>
      </c>
      <c r="L372" s="10" t="str">
        <f t="shared" si="63"/>
        <v/>
      </c>
      <c r="M372" s="52" t="str">
        <f>IF(DataSorted!$F385="REAC",DataSorted!F385,(IF(DataSorted!$P385="REAC",DataSorted!P385,IF($R373=1,"Creact",""))))</f>
        <v/>
      </c>
      <c r="N372" s="52" t="str">
        <f>IF(DataSorted!$F385="REAC",DataSorted!G385,(IF(DataSorted!$P385="REAC",DataSorted!Q385,IF($R373=1,N373,""))))</f>
        <v/>
      </c>
      <c r="O372" s="52" t="str">
        <f>IF(DataSorted!$F385="REAC",DataSorted!H385,(IF(DataSorted!$P385="REAC",DataSorted!R385,IF(AND($R373=1,N373="yes"),O373-1.01794,IF(AND($R373=1,N373="No"),O373-1.18497,"")))))</f>
        <v/>
      </c>
      <c r="P372" s="52" t="str">
        <f>IF(DataSorted!$F385="REAC",DataSorted!I385,(IF(DataSorted!$P385="REAC",DataSorted!S385,IF($R373=1,P373,""))))</f>
        <v/>
      </c>
      <c r="Q372" s="47" t="str">
        <f t="shared" si="71"/>
        <v/>
      </c>
      <c r="R372" t="str">
        <f t="shared" si="72"/>
        <v/>
      </c>
      <c r="S372" s="18" t="str">
        <f t="shared" si="66"/>
        <v/>
      </c>
      <c r="T372" s="18" t="str">
        <f t="shared" si="67"/>
        <v/>
      </c>
      <c r="U372" s="18" t="str">
        <f t="shared" si="64"/>
        <v/>
      </c>
      <c r="V372" s="18" t="str">
        <f t="shared" si="68"/>
        <v/>
      </c>
      <c r="W372" s="18" t="str">
        <f t="shared" si="69"/>
        <v/>
      </c>
      <c r="X372" s="18" t="str">
        <f t="shared" si="70"/>
        <v/>
      </c>
      <c r="Y372" s="18"/>
    </row>
    <row r="373" spans="1:25" x14ac:dyDescent="0.35">
      <c r="A373" t="str">
        <f>IF(DataSorted!A386="","",DataSorted!A386)</f>
        <v/>
      </c>
      <c r="B373" t="str">
        <f>IF(DataSorted!B386="","",DataSorted!B386)</f>
        <v/>
      </c>
      <c r="C373" t="str">
        <f>IF(DataSorted!C386="","",DataSorted!C386)</f>
        <v/>
      </c>
      <c r="D373" t="str">
        <f>IF(DataSorted!D386="","",DataSorted!D386)</f>
        <v/>
      </c>
      <c r="E373" t="str">
        <f t="shared" si="65"/>
        <v/>
      </c>
      <c r="F373" s="16" t="str">
        <f t="shared" si="61"/>
        <v/>
      </c>
      <c r="G373" s="41" t="str">
        <f t="shared" si="62"/>
        <v/>
      </c>
      <c r="H373" t="str">
        <f>IF(DataSorted!$Q386="","",DataSorted!Q386)</f>
        <v/>
      </c>
      <c r="I373" t="str">
        <f>IF(DataSorted!$Q386="","",DataSorted!R386)</f>
        <v/>
      </c>
      <c r="J373" t="str">
        <f>IF(DataSorted!$Q386="","",DataSorted!S386)</f>
        <v/>
      </c>
      <c r="K373" t="str">
        <f>IF(DataSorted!$Q386="","",DataSorted!T386)</f>
        <v/>
      </c>
      <c r="L373" s="2" t="str">
        <f t="shared" si="63"/>
        <v/>
      </c>
      <c r="M373" s="51" t="str">
        <f>IF(DataSorted!$F386="REAC",DataSorted!F386,(IF(DataSorted!$P386="REAC",DataSorted!P386,IF($R374=1,"Creact",""))))</f>
        <v/>
      </c>
      <c r="N373" s="51" t="str">
        <f>IF(DataSorted!$F386="REAC",DataSorted!G386,(IF(DataSorted!$P386="REAC",DataSorted!Q386,IF($R374=1,N374,""))))</f>
        <v/>
      </c>
      <c r="O373" s="51" t="str">
        <f>IF(DataSorted!$F386="REAC",DataSorted!H386,(IF(DataSorted!$P386="REAC",DataSorted!R386,IF(AND($R374=1,N374="yes"),O374-1.01794,IF(AND($R374=1,N374="No"),O374-1.18497,"")))))</f>
        <v/>
      </c>
      <c r="P373" s="51" t="str">
        <f>IF(DataSorted!$F386="REAC",DataSorted!I386,(IF(DataSorted!$P386="REAC",DataSorted!S386,IF($R374=1,P374,""))))</f>
        <v/>
      </c>
      <c r="Q373" s="47" t="str">
        <f t="shared" si="71"/>
        <v/>
      </c>
      <c r="R373" t="str">
        <f t="shared" si="72"/>
        <v/>
      </c>
      <c r="S373" s="1" t="str">
        <f t="shared" si="66"/>
        <v/>
      </c>
      <c r="T373" s="1" t="str">
        <f t="shared" si="67"/>
        <v/>
      </c>
      <c r="U373" s="1" t="str">
        <f t="shared" si="64"/>
        <v/>
      </c>
      <c r="V373" s="1" t="str">
        <f t="shared" si="68"/>
        <v/>
      </c>
      <c r="W373" s="1" t="str">
        <f t="shared" si="69"/>
        <v/>
      </c>
      <c r="X373" s="1" t="str">
        <f t="shared" si="70"/>
        <v/>
      </c>
      <c r="Y373" s="1"/>
    </row>
    <row r="374" spans="1:25" x14ac:dyDescent="0.35">
      <c r="A374" s="10" t="str">
        <f>IF(DataSorted!A387="","",DataSorted!A387)</f>
        <v/>
      </c>
      <c r="B374" s="10" t="str">
        <f>IF(DataSorted!B387="","",DataSorted!B387)</f>
        <v/>
      </c>
      <c r="C374" s="10" t="str">
        <f>IF(DataSorted!C387="","",DataSorted!C387)</f>
        <v/>
      </c>
      <c r="D374" s="10" t="str">
        <f>IF(DataSorted!D387="","",DataSorted!D387)</f>
        <v/>
      </c>
      <c r="E374" s="10" t="str">
        <f t="shared" si="65"/>
        <v/>
      </c>
      <c r="F374" s="15" t="str">
        <f t="shared" si="61"/>
        <v/>
      </c>
      <c r="G374" s="41" t="str">
        <f t="shared" si="62"/>
        <v/>
      </c>
      <c r="H374" s="10" t="str">
        <f>IF(DataSorted!$Q387="","",DataSorted!Q387)</f>
        <v/>
      </c>
      <c r="I374" s="10" t="str">
        <f>IF(DataSorted!$Q387="","",DataSorted!R387)</f>
        <v/>
      </c>
      <c r="J374" s="10" t="str">
        <f>IF(DataSorted!$Q387="","",DataSorted!S387)</f>
        <v/>
      </c>
      <c r="K374" s="10" t="str">
        <f>IF(DataSorted!$Q387="","",DataSorted!T387)</f>
        <v/>
      </c>
      <c r="L374" s="10" t="str">
        <f t="shared" si="63"/>
        <v/>
      </c>
      <c r="M374" s="52" t="str">
        <f>IF(DataSorted!$F387="REAC",DataSorted!F387,(IF(DataSorted!$P387="REAC",DataSorted!P387,IF($R375=1,"Creact",""))))</f>
        <v/>
      </c>
      <c r="N374" s="52" t="str">
        <f>IF(DataSorted!$F387="REAC",DataSorted!G387,(IF(DataSorted!$P387="REAC",DataSorted!Q387,IF($R375=1,N375,""))))</f>
        <v/>
      </c>
      <c r="O374" s="52" t="str">
        <f>IF(DataSorted!$F387="REAC",DataSorted!H387,(IF(DataSorted!$P387="REAC",DataSorted!R387,IF(AND($R375=1,N375="yes"),O375-1.01794,IF(AND($R375=1,N375="No"),O375-1.18497,"")))))</f>
        <v/>
      </c>
      <c r="P374" s="52" t="str">
        <f>IF(DataSorted!$F387="REAC",DataSorted!I387,(IF(DataSorted!$P387="REAC",DataSorted!S387,IF($R375=1,P375,""))))</f>
        <v/>
      </c>
      <c r="Q374" s="47" t="str">
        <f t="shared" si="71"/>
        <v/>
      </c>
      <c r="R374" t="str">
        <f t="shared" si="72"/>
        <v/>
      </c>
      <c r="S374" s="18" t="str">
        <f t="shared" si="66"/>
        <v/>
      </c>
      <c r="T374" s="18" t="str">
        <f t="shared" si="67"/>
        <v/>
      </c>
      <c r="U374" s="18" t="str">
        <f t="shared" si="64"/>
        <v/>
      </c>
      <c r="V374" s="18" t="str">
        <f t="shared" si="68"/>
        <v/>
      </c>
      <c r="W374" s="18" t="str">
        <f t="shared" si="69"/>
        <v/>
      </c>
      <c r="X374" s="18" t="str">
        <f t="shared" si="70"/>
        <v/>
      </c>
      <c r="Y374" s="18"/>
    </row>
    <row r="375" spans="1:25" x14ac:dyDescent="0.35">
      <c r="A375" t="str">
        <f>IF(DataSorted!A388="","",DataSorted!A388)</f>
        <v/>
      </c>
      <c r="B375" t="str">
        <f>IF(DataSorted!B388="","",DataSorted!B388)</f>
        <v/>
      </c>
      <c r="C375" t="str">
        <f>IF(DataSorted!C388="","",DataSorted!C388)</f>
        <v/>
      </c>
      <c r="D375" t="str">
        <f>IF(DataSorted!D388="","",DataSorted!D388)</f>
        <v/>
      </c>
      <c r="E375" t="str">
        <f t="shared" si="65"/>
        <v/>
      </c>
      <c r="F375" s="16" t="str">
        <f t="shared" si="61"/>
        <v/>
      </c>
      <c r="G375" s="41" t="str">
        <f t="shared" si="62"/>
        <v/>
      </c>
      <c r="H375" t="str">
        <f>IF(DataSorted!$Q388="","",DataSorted!Q388)</f>
        <v/>
      </c>
      <c r="I375" t="str">
        <f>IF(DataSorted!$Q388="","",DataSorted!R388)</f>
        <v/>
      </c>
      <c r="J375" t="str">
        <f>IF(DataSorted!$Q388="","",DataSorted!S388)</f>
        <v/>
      </c>
      <c r="K375" t="str">
        <f>IF(DataSorted!$Q388="","",DataSorted!T388)</f>
        <v/>
      </c>
      <c r="L375" s="2" t="str">
        <f t="shared" si="63"/>
        <v/>
      </c>
      <c r="M375" s="51" t="str">
        <f>IF(DataSorted!$F388="REAC",DataSorted!F388,(IF(DataSorted!$P388="REAC",DataSorted!P388,IF($R376=1,"Creact",""))))</f>
        <v/>
      </c>
      <c r="N375" s="51" t="str">
        <f>IF(DataSorted!$F388="REAC",DataSorted!G388,(IF(DataSorted!$P388="REAC",DataSorted!Q388,IF($R376=1,N376,""))))</f>
        <v/>
      </c>
      <c r="O375" s="51" t="str">
        <f>IF(DataSorted!$F388="REAC",DataSorted!H388,(IF(DataSorted!$P388="REAC",DataSorted!R388,IF(AND($R376=1,N376="yes"),O376-1.01794,IF(AND($R376=1,N376="No"),O376-1.18497,"")))))</f>
        <v/>
      </c>
      <c r="P375" s="51" t="str">
        <f>IF(DataSorted!$F388="REAC",DataSorted!I388,(IF(DataSorted!$P388="REAC",DataSorted!S388,IF($R376=1,P376,""))))</f>
        <v/>
      </c>
      <c r="Q375" s="47" t="str">
        <f t="shared" si="71"/>
        <v/>
      </c>
      <c r="R375" t="str">
        <f t="shared" si="72"/>
        <v/>
      </c>
      <c r="S375" s="1" t="str">
        <f t="shared" si="66"/>
        <v/>
      </c>
      <c r="T375" s="1" t="str">
        <f t="shared" si="67"/>
        <v/>
      </c>
      <c r="U375" s="1" t="str">
        <f t="shared" si="64"/>
        <v/>
      </c>
      <c r="V375" s="1" t="str">
        <f t="shared" si="68"/>
        <v/>
      </c>
      <c r="W375" s="1" t="str">
        <f t="shared" si="69"/>
        <v/>
      </c>
      <c r="X375" s="1" t="str">
        <f t="shared" si="70"/>
        <v/>
      </c>
      <c r="Y375" s="1"/>
    </row>
    <row r="376" spans="1:25" x14ac:dyDescent="0.35">
      <c r="A376" s="10" t="str">
        <f>IF(DataSorted!A389="","",DataSorted!A389)</f>
        <v/>
      </c>
      <c r="B376" s="10" t="str">
        <f>IF(DataSorted!B389="","",DataSorted!B389)</f>
        <v/>
      </c>
      <c r="C376" s="10" t="str">
        <f>IF(DataSorted!C389="","",DataSorted!C389)</f>
        <v/>
      </c>
      <c r="D376" s="10" t="str">
        <f>IF(DataSorted!D389="","",DataSorted!D389)</f>
        <v/>
      </c>
      <c r="E376" s="10" t="str">
        <f t="shared" si="65"/>
        <v/>
      </c>
      <c r="F376" s="15" t="str">
        <f t="shared" si="61"/>
        <v/>
      </c>
      <c r="G376" s="41" t="str">
        <f t="shared" si="62"/>
        <v/>
      </c>
      <c r="H376" s="10" t="str">
        <f>IF(DataSorted!$Q389="","",DataSorted!Q389)</f>
        <v/>
      </c>
      <c r="I376" s="10" t="str">
        <f>IF(DataSorted!$Q389="","",DataSorted!R389)</f>
        <v/>
      </c>
      <c r="J376" s="10" t="str">
        <f>IF(DataSorted!$Q389="","",DataSorted!S389)</f>
        <v/>
      </c>
      <c r="K376" s="10" t="str">
        <f>IF(DataSorted!$Q389="","",DataSorted!T389)</f>
        <v/>
      </c>
      <c r="L376" s="10" t="str">
        <f t="shared" si="63"/>
        <v/>
      </c>
      <c r="M376" s="52" t="str">
        <f>IF(DataSorted!$F389="REAC",DataSorted!F389,(IF(DataSorted!$P389="REAC",DataSorted!P389,IF($R377=1,"Creact",""))))</f>
        <v/>
      </c>
      <c r="N376" s="52" t="str">
        <f>IF(DataSorted!$F389="REAC",DataSorted!G389,(IF(DataSorted!$P389="REAC",DataSorted!Q389,IF($R377=1,N377,""))))</f>
        <v/>
      </c>
      <c r="O376" s="52" t="str">
        <f>IF(DataSorted!$F389="REAC",DataSorted!H389,(IF(DataSorted!$P389="REAC",DataSorted!R389,IF(AND($R377=1,N377="yes"),O377-1.01794,IF(AND($R377=1,N377="No"),O377-1.18497,"")))))</f>
        <v/>
      </c>
      <c r="P376" s="52" t="str">
        <f>IF(DataSorted!$F389="REAC",DataSorted!I389,(IF(DataSorted!$P389="REAC",DataSorted!S389,IF($R377=1,P377,""))))</f>
        <v/>
      </c>
      <c r="Q376" s="47" t="str">
        <f t="shared" si="71"/>
        <v/>
      </c>
      <c r="R376" t="str">
        <f t="shared" si="72"/>
        <v/>
      </c>
      <c r="S376" s="18" t="str">
        <f t="shared" si="66"/>
        <v/>
      </c>
      <c r="T376" s="18" t="str">
        <f t="shared" si="67"/>
        <v/>
      </c>
      <c r="U376" s="18" t="str">
        <f t="shared" si="64"/>
        <v/>
      </c>
      <c r="V376" s="18" t="str">
        <f t="shared" si="68"/>
        <v/>
      </c>
      <c r="W376" s="18" t="str">
        <f t="shared" si="69"/>
        <v/>
      </c>
      <c r="X376" s="18" t="str">
        <f t="shared" si="70"/>
        <v/>
      </c>
      <c r="Y376" s="18"/>
    </row>
    <row r="377" spans="1:25" x14ac:dyDescent="0.35">
      <c r="A377" t="str">
        <f>IF(DataSorted!A390="","",DataSorted!A390)</f>
        <v/>
      </c>
      <c r="B377" t="str">
        <f>IF(DataSorted!B390="","",DataSorted!B390)</f>
        <v/>
      </c>
      <c r="C377" t="str">
        <f>IF(DataSorted!C390="","",DataSorted!C390)</f>
        <v/>
      </c>
      <c r="D377" t="str">
        <f>IF(DataSorted!D390="","",DataSorted!D390)</f>
        <v/>
      </c>
      <c r="E377" t="str">
        <f t="shared" si="65"/>
        <v/>
      </c>
      <c r="F377" s="16" t="str">
        <f t="shared" si="61"/>
        <v/>
      </c>
      <c r="G377" s="41" t="str">
        <f t="shared" si="62"/>
        <v/>
      </c>
      <c r="H377" t="str">
        <f>IF(DataSorted!$Q390="","",DataSorted!Q390)</f>
        <v/>
      </c>
      <c r="I377" t="str">
        <f>IF(DataSorted!$Q390="","",DataSorted!R390)</f>
        <v/>
      </c>
      <c r="J377" t="str">
        <f>IF(DataSorted!$Q390="","",DataSorted!S390)</f>
        <v/>
      </c>
      <c r="K377" t="str">
        <f>IF(DataSorted!$Q390="","",DataSorted!T390)</f>
        <v/>
      </c>
      <c r="L377" s="2" t="str">
        <f t="shared" si="63"/>
        <v/>
      </c>
      <c r="M377" s="51" t="str">
        <f>IF(DataSorted!$F390="REAC",DataSorted!F390,(IF(DataSorted!$P390="REAC",DataSorted!P390,IF($R378=1,"Creact",""))))</f>
        <v/>
      </c>
      <c r="N377" s="51" t="str">
        <f>IF(DataSorted!$F390="REAC",DataSorted!G390,(IF(DataSorted!$P390="REAC",DataSorted!Q390,IF($R378=1,N378,""))))</f>
        <v/>
      </c>
      <c r="O377" s="51" t="str">
        <f>IF(DataSorted!$F390="REAC",DataSorted!H390,(IF(DataSorted!$P390="REAC",DataSorted!R390,IF(AND($R378=1,N378="yes"),O378-1.01794,IF(AND($R378=1,N378="No"),O378-1.18497,"")))))</f>
        <v/>
      </c>
      <c r="P377" s="51" t="str">
        <f>IF(DataSorted!$F390="REAC",DataSorted!I390,(IF(DataSorted!$P390="REAC",DataSorted!S390,IF($R378=1,P378,""))))</f>
        <v/>
      </c>
      <c r="Q377" s="47" t="str">
        <f t="shared" si="71"/>
        <v/>
      </c>
      <c r="R377" t="str">
        <f t="shared" si="72"/>
        <v/>
      </c>
      <c r="S377" s="1" t="str">
        <f t="shared" si="66"/>
        <v/>
      </c>
      <c r="T377" s="1" t="str">
        <f t="shared" si="67"/>
        <v/>
      </c>
      <c r="U377" s="1" t="str">
        <f t="shared" si="64"/>
        <v/>
      </c>
      <c r="V377" s="1" t="str">
        <f t="shared" si="68"/>
        <v/>
      </c>
      <c r="W377" s="1" t="str">
        <f t="shared" si="69"/>
        <v/>
      </c>
      <c r="X377" s="1" t="str">
        <f t="shared" si="70"/>
        <v/>
      </c>
      <c r="Y377" s="1"/>
    </row>
    <row r="378" spans="1:25" x14ac:dyDescent="0.35">
      <c r="A378" s="10" t="str">
        <f>IF(DataSorted!A391="","",DataSorted!A391)</f>
        <v/>
      </c>
      <c r="B378" s="10" t="str">
        <f>IF(DataSorted!B391="","",DataSorted!B391)</f>
        <v/>
      </c>
      <c r="C378" s="10" t="str">
        <f>IF(DataSorted!C391="","",DataSorted!C391)</f>
        <v/>
      </c>
      <c r="D378" s="10" t="str">
        <f>IF(DataSorted!D391="","",DataSorted!D391)</f>
        <v/>
      </c>
      <c r="E378" s="10" t="str">
        <f t="shared" si="65"/>
        <v/>
      </c>
      <c r="F378" s="15" t="str">
        <f t="shared" si="61"/>
        <v/>
      </c>
      <c r="G378" s="41" t="str">
        <f t="shared" si="62"/>
        <v/>
      </c>
      <c r="H378" s="10" t="str">
        <f>IF(DataSorted!$Q391="","",DataSorted!Q391)</f>
        <v/>
      </c>
      <c r="I378" s="10" t="str">
        <f>IF(DataSorted!$Q391="","",DataSorted!R391)</f>
        <v/>
      </c>
      <c r="J378" s="10" t="str">
        <f>IF(DataSorted!$Q391="","",DataSorted!S391)</f>
        <v/>
      </c>
      <c r="K378" s="10" t="str">
        <f>IF(DataSorted!$Q391="","",DataSorted!T391)</f>
        <v/>
      </c>
      <c r="L378" s="10" t="str">
        <f t="shared" si="63"/>
        <v/>
      </c>
      <c r="M378" s="52" t="str">
        <f>IF(DataSorted!$F391="REAC",DataSorted!F391,(IF(DataSorted!$P391="REAC",DataSorted!P391,IF($R379=1,"Creact",""))))</f>
        <v/>
      </c>
      <c r="N378" s="52" t="str">
        <f>IF(DataSorted!$F391="REAC",DataSorted!G391,(IF(DataSorted!$P391="REAC",DataSorted!Q391,IF($R379=1,N379,""))))</f>
        <v/>
      </c>
      <c r="O378" s="52" t="str">
        <f>IF(DataSorted!$F391="REAC",DataSorted!H391,(IF(DataSorted!$P391="REAC",DataSorted!R391,IF(AND($R379=1,N379="yes"),O379-1.01794,IF(AND($R379=1,N379="No"),O379-1.18497,"")))))</f>
        <v/>
      </c>
      <c r="P378" s="52" t="str">
        <f>IF(DataSorted!$F391="REAC",DataSorted!I391,(IF(DataSorted!$P391="REAC",DataSorted!S391,IF($R379=1,P379,""))))</f>
        <v/>
      </c>
      <c r="Q378" s="47" t="str">
        <f t="shared" si="71"/>
        <v/>
      </c>
      <c r="R378" t="str">
        <f t="shared" si="72"/>
        <v/>
      </c>
      <c r="S378" s="18" t="str">
        <f t="shared" si="66"/>
        <v/>
      </c>
      <c r="T378" s="18" t="str">
        <f t="shared" si="67"/>
        <v/>
      </c>
      <c r="U378" s="18" t="str">
        <f t="shared" si="64"/>
        <v/>
      </c>
      <c r="V378" s="18" t="str">
        <f t="shared" si="68"/>
        <v/>
      </c>
      <c r="W378" s="18" t="str">
        <f t="shared" si="69"/>
        <v/>
      </c>
      <c r="X378" s="18" t="str">
        <f t="shared" si="70"/>
        <v/>
      </c>
      <c r="Y378" s="18"/>
    </row>
    <row r="379" spans="1:25" x14ac:dyDescent="0.35">
      <c r="A379" t="str">
        <f>IF(DataSorted!A392="","",DataSorted!A392)</f>
        <v/>
      </c>
      <c r="B379" t="str">
        <f>IF(DataSorted!B392="","",DataSorted!B392)</f>
        <v/>
      </c>
      <c r="C379" t="str">
        <f>IF(DataSorted!C392="","",DataSorted!C392)</f>
        <v/>
      </c>
      <c r="D379" t="str">
        <f>IF(DataSorted!D392="","",DataSorted!D392)</f>
        <v/>
      </c>
      <c r="E379" t="str">
        <f t="shared" si="65"/>
        <v/>
      </c>
      <c r="F379" s="16" t="str">
        <f t="shared" si="61"/>
        <v/>
      </c>
      <c r="G379" s="41" t="str">
        <f t="shared" si="62"/>
        <v/>
      </c>
      <c r="H379" t="str">
        <f>IF(DataSorted!$Q392="","",DataSorted!Q392)</f>
        <v/>
      </c>
      <c r="I379" t="str">
        <f>IF(DataSorted!$Q392="","",DataSorted!R392)</f>
        <v/>
      </c>
      <c r="J379" t="str">
        <f>IF(DataSorted!$Q392="","",DataSorted!S392)</f>
        <v/>
      </c>
      <c r="K379" t="str">
        <f>IF(DataSorted!$Q392="","",DataSorted!T392)</f>
        <v/>
      </c>
      <c r="L379" s="2" t="str">
        <f t="shared" si="63"/>
        <v/>
      </c>
      <c r="M379" s="51" t="str">
        <f>IF(DataSorted!$F392="REAC",DataSorted!F392,(IF(DataSorted!$P392="REAC",DataSorted!P392,IF($R380=1,"Creact",""))))</f>
        <v/>
      </c>
      <c r="N379" s="51" t="str">
        <f>IF(DataSorted!$F392="REAC",DataSorted!G392,(IF(DataSorted!$P392="REAC",DataSorted!Q392,IF($R380=1,N380,""))))</f>
        <v/>
      </c>
      <c r="O379" s="51" t="str">
        <f>IF(DataSorted!$F392="REAC",DataSorted!H392,(IF(DataSorted!$P392="REAC",DataSorted!R392,IF(AND($R380=1,N380="yes"),O380-1.01794,IF(AND($R380=1,N380="No"),O380-1.18497,"")))))</f>
        <v/>
      </c>
      <c r="P379" s="51" t="str">
        <f>IF(DataSorted!$F392="REAC",DataSorted!I392,(IF(DataSorted!$P392="REAC",DataSorted!S392,IF($R380=1,P380,""))))</f>
        <v/>
      </c>
      <c r="Q379" s="47" t="str">
        <f t="shared" si="71"/>
        <v/>
      </c>
      <c r="R379" t="str">
        <f t="shared" si="72"/>
        <v/>
      </c>
      <c r="S379" s="1" t="str">
        <f t="shared" si="66"/>
        <v/>
      </c>
      <c r="T379" s="1" t="str">
        <f t="shared" si="67"/>
        <v/>
      </c>
      <c r="U379" s="1" t="str">
        <f t="shared" si="64"/>
        <v/>
      </c>
      <c r="V379" s="1" t="str">
        <f t="shared" si="68"/>
        <v/>
      </c>
      <c r="W379" s="1" t="str">
        <f t="shared" si="69"/>
        <v/>
      </c>
      <c r="X379" s="1" t="str">
        <f t="shared" si="70"/>
        <v/>
      </c>
      <c r="Y379" s="1"/>
    </row>
    <row r="380" spans="1:25" x14ac:dyDescent="0.35">
      <c r="A380" s="10" t="str">
        <f>IF(DataSorted!A393="","",DataSorted!A393)</f>
        <v/>
      </c>
      <c r="B380" s="10" t="str">
        <f>IF(DataSorted!B393="","",DataSorted!B393)</f>
        <v/>
      </c>
      <c r="C380" s="10" t="str">
        <f>IF(DataSorted!C393="","",DataSorted!C393)</f>
        <v/>
      </c>
      <c r="D380" s="10" t="str">
        <f>IF(DataSorted!D393="","",DataSorted!D393)</f>
        <v/>
      </c>
      <c r="E380" s="10" t="str">
        <f t="shared" si="65"/>
        <v/>
      </c>
      <c r="F380" s="15" t="str">
        <f t="shared" si="61"/>
        <v/>
      </c>
      <c r="G380" s="41" t="str">
        <f t="shared" si="62"/>
        <v/>
      </c>
      <c r="H380" s="10" t="str">
        <f>IF(DataSorted!$Q393="","",DataSorted!Q393)</f>
        <v/>
      </c>
      <c r="I380" s="10" t="str">
        <f>IF(DataSorted!$Q393="","",DataSorted!R393)</f>
        <v/>
      </c>
      <c r="J380" s="10" t="str">
        <f>IF(DataSorted!$Q393="","",DataSorted!S393)</f>
        <v/>
      </c>
      <c r="K380" s="10" t="str">
        <f>IF(DataSorted!$Q393="","",DataSorted!T393)</f>
        <v/>
      </c>
      <c r="L380" s="10" t="str">
        <f t="shared" si="63"/>
        <v/>
      </c>
      <c r="M380" s="52" t="str">
        <f>IF(DataSorted!$F393="REAC",DataSorted!F393,(IF(DataSorted!$P393="REAC",DataSorted!P393,IF($R381=1,"Creact",""))))</f>
        <v/>
      </c>
      <c r="N380" s="52" t="str">
        <f>IF(DataSorted!$F393="REAC",DataSorted!G393,(IF(DataSorted!$P393="REAC",DataSorted!Q393,IF($R381=1,N381,""))))</f>
        <v/>
      </c>
      <c r="O380" s="52" t="str">
        <f>IF(DataSorted!$F393="REAC",DataSorted!H393,(IF(DataSorted!$P393="REAC",DataSorted!R393,IF(AND($R381=1,N381="yes"),O381-1.01794,IF(AND($R381=1,N381="No"),O381-1.18497,"")))))</f>
        <v/>
      </c>
      <c r="P380" s="52" t="str">
        <f>IF(DataSorted!$F393="REAC",DataSorted!I393,(IF(DataSorted!$P393="REAC",DataSorted!S393,IF($R381=1,P381,""))))</f>
        <v/>
      </c>
      <c r="Q380" s="47" t="str">
        <f t="shared" si="71"/>
        <v/>
      </c>
      <c r="R380" t="str">
        <f t="shared" si="72"/>
        <v/>
      </c>
      <c r="S380" s="18" t="str">
        <f t="shared" si="66"/>
        <v/>
      </c>
      <c r="T380" s="18" t="str">
        <f t="shared" si="67"/>
        <v/>
      </c>
      <c r="U380" s="18" t="str">
        <f t="shared" si="64"/>
        <v/>
      </c>
      <c r="V380" s="18" t="str">
        <f t="shared" si="68"/>
        <v/>
      </c>
      <c r="W380" s="18" t="str">
        <f t="shared" si="69"/>
        <v/>
      </c>
      <c r="X380" s="18" t="str">
        <f t="shared" si="70"/>
        <v/>
      </c>
      <c r="Y380" s="18"/>
    </row>
    <row r="381" spans="1:25" x14ac:dyDescent="0.35">
      <c r="A381" t="str">
        <f>IF(DataSorted!A394="","",DataSorted!A394)</f>
        <v/>
      </c>
      <c r="B381" t="str">
        <f>IF(DataSorted!B394="","",DataSorted!B394)</f>
        <v/>
      </c>
      <c r="C381" t="str">
        <f>IF(DataSorted!C394="","",DataSorted!C394)</f>
        <v/>
      </c>
      <c r="D381" t="str">
        <f>IF(DataSorted!D394="","",DataSorted!D394)</f>
        <v/>
      </c>
      <c r="E381" t="str">
        <f t="shared" si="65"/>
        <v/>
      </c>
      <c r="F381" s="16" t="str">
        <f t="shared" si="61"/>
        <v/>
      </c>
      <c r="G381" s="41" t="str">
        <f t="shared" si="62"/>
        <v/>
      </c>
      <c r="H381" t="str">
        <f>IF(DataSorted!$Q394="","",DataSorted!Q394)</f>
        <v/>
      </c>
      <c r="I381" t="str">
        <f>IF(DataSorted!$Q394="","",DataSorted!R394)</f>
        <v/>
      </c>
      <c r="J381" t="str">
        <f>IF(DataSorted!$Q394="","",DataSorted!S394)</f>
        <v/>
      </c>
      <c r="K381" t="str">
        <f>IF(DataSorted!$Q394="","",DataSorted!T394)</f>
        <v/>
      </c>
      <c r="L381" s="2" t="str">
        <f t="shared" si="63"/>
        <v/>
      </c>
      <c r="M381" s="51" t="str">
        <f>IF(DataSorted!$F394="REAC",DataSorted!F394,(IF(DataSorted!$P394="REAC",DataSorted!P394,IF($R382=1,"Creact",""))))</f>
        <v/>
      </c>
      <c r="N381" s="51" t="str">
        <f>IF(DataSorted!$F394="REAC",DataSorted!G394,(IF(DataSorted!$P394="REAC",DataSorted!Q394,IF($R382=1,N382,""))))</f>
        <v/>
      </c>
      <c r="O381" s="51" t="str">
        <f>IF(DataSorted!$F394="REAC",DataSorted!H394,(IF(DataSorted!$P394="REAC",DataSorted!R394,IF(AND($R382=1,N382="yes"),O382-1.01794,IF(AND($R382=1,N382="No"),O382-1.18497,"")))))</f>
        <v/>
      </c>
      <c r="P381" s="51" t="str">
        <f>IF(DataSorted!$F394="REAC",DataSorted!I394,(IF(DataSorted!$P394="REAC",DataSorted!S394,IF($R382=1,P382,""))))</f>
        <v/>
      </c>
      <c r="Q381" s="47" t="str">
        <f t="shared" si="71"/>
        <v/>
      </c>
      <c r="R381" t="str">
        <f t="shared" si="72"/>
        <v/>
      </c>
      <c r="S381" s="1" t="str">
        <f t="shared" si="66"/>
        <v/>
      </c>
      <c r="T381" s="1" t="str">
        <f t="shared" si="67"/>
        <v/>
      </c>
      <c r="U381" s="1" t="str">
        <f t="shared" si="64"/>
        <v/>
      </c>
      <c r="V381" s="1" t="str">
        <f t="shared" si="68"/>
        <v/>
      </c>
      <c r="W381" s="1" t="str">
        <f t="shared" si="69"/>
        <v/>
      </c>
      <c r="X381" s="1" t="str">
        <f t="shared" si="70"/>
        <v/>
      </c>
      <c r="Y381" s="1"/>
    </row>
    <row r="382" spans="1:25" x14ac:dyDescent="0.35">
      <c r="A382" s="10" t="str">
        <f>IF(DataSorted!A395="","",DataSorted!A395)</f>
        <v/>
      </c>
      <c r="B382" s="10" t="str">
        <f>IF(DataSorted!B395="","",DataSorted!B395)</f>
        <v/>
      </c>
      <c r="C382" s="10" t="str">
        <f>IF(DataSorted!C395="","",DataSorted!C395)</f>
        <v/>
      </c>
      <c r="D382" s="10" t="str">
        <f>IF(DataSorted!D395="","",DataSorted!D395)</f>
        <v/>
      </c>
      <c r="E382" s="10" t="str">
        <f t="shared" si="65"/>
        <v/>
      </c>
      <c r="F382" s="15" t="str">
        <f t="shared" si="61"/>
        <v/>
      </c>
      <c r="G382" s="41" t="str">
        <f t="shared" si="62"/>
        <v/>
      </c>
      <c r="H382" s="10" t="str">
        <f>IF(DataSorted!$Q395="","",DataSorted!Q395)</f>
        <v/>
      </c>
      <c r="I382" s="10" t="str">
        <f>IF(DataSorted!$Q395="","",DataSorted!R395)</f>
        <v/>
      </c>
      <c r="J382" s="10" t="str">
        <f>IF(DataSorted!$Q395="","",DataSorted!S395)</f>
        <v/>
      </c>
      <c r="K382" s="10" t="str">
        <f>IF(DataSorted!$Q395="","",DataSorted!T395)</f>
        <v/>
      </c>
      <c r="L382" s="10" t="str">
        <f t="shared" si="63"/>
        <v/>
      </c>
      <c r="M382" s="52" t="str">
        <f>IF(DataSorted!$F395="REAC",DataSorted!F395,(IF(DataSorted!$P395="REAC",DataSorted!P395,IF($R383=1,"Creact",""))))</f>
        <v/>
      </c>
      <c r="N382" s="52" t="str">
        <f>IF(DataSorted!$F395="REAC",DataSorted!G395,(IF(DataSorted!$P395="REAC",DataSorted!Q395,IF($R383=1,N383,""))))</f>
        <v/>
      </c>
      <c r="O382" s="52" t="str">
        <f>IF(DataSorted!$F395="REAC",DataSorted!H395,(IF(DataSorted!$P395="REAC",DataSorted!R395,IF(AND($R383=1,N383="yes"),O383-1.01794,IF(AND($R383=1,N383="No"),O383-1.18497,"")))))</f>
        <v/>
      </c>
      <c r="P382" s="52" t="str">
        <f>IF(DataSorted!$F395="REAC",DataSorted!I395,(IF(DataSorted!$P395="REAC",DataSorted!S395,IF($R383=1,P383,""))))</f>
        <v/>
      </c>
      <c r="Q382" s="47" t="str">
        <f t="shared" si="71"/>
        <v/>
      </c>
      <c r="R382" t="str">
        <f t="shared" si="72"/>
        <v/>
      </c>
      <c r="S382" s="18" t="str">
        <f t="shared" si="66"/>
        <v/>
      </c>
      <c r="T382" s="18" t="str">
        <f t="shared" si="67"/>
        <v/>
      </c>
      <c r="U382" s="18" t="str">
        <f t="shared" si="64"/>
        <v/>
      </c>
      <c r="V382" s="18" t="str">
        <f t="shared" si="68"/>
        <v/>
      </c>
      <c r="W382" s="18" t="str">
        <f t="shared" si="69"/>
        <v/>
      </c>
      <c r="X382" s="18" t="str">
        <f t="shared" si="70"/>
        <v/>
      </c>
      <c r="Y382" s="18"/>
    </row>
    <row r="383" spans="1:25" x14ac:dyDescent="0.35">
      <c r="A383" t="str">
        <f>IF(DataSorted!A396="","",DataSorted!A396)</f>
        <v/>
      </c>
      <c r="B383" t="str">
        <f>IF(DataSorted!B396="","",DataSorted!B396)</f>
        <v/>
      </c>
      <c r="C383" t="str">
        <f>IF(DataSorted!C396="","",DataSorted!C396)</f>
        <v/>
      </c>
      <c r="D383" t="str">
        <f>IF(DataSorted!D396="","",DataSorted!D396)</f>
        <v/>
      </c>
      <c r="E383" t="str">
        <f t="shared" si="65"/>
        <v/>
      </c>
      <c r="F383" s="16" t="str">
        <f t="shared" ref="F383:F446" si="73">IF(E384="","",E383-E384)</f>
        <v/>
      </c>
      <c r="G383" s="41" t="str">
        <f t="shared" si="62"/>
        <v/>
      </c>
      <c r="H383" t="str">
        <f>IF(DataSorted!$Q396="","",DataSorted!Q396)</f>
        <v/>
      </c>
      <c r="I383" t="str">
        <f>IF(DataSorted!$Q396="","",DataSorted!R396)</f>
        <v/>
      </c>
      <c r="J383" t="str">
        <f>IF(DataSorted!$Q396="","",DataSorted!S396)</f>
        <v/>
      </c>
      <c r="K383" t="str">
        <f>IF(DataSorted!$Q396="","",DataSorted!T396)</f>
        <v/>
      </c>
      <c r="L383" s="2" t="str">
        <f t="shared" si="63"/>
        <v/>
      </c>
      <c r="M383" s="51" t="str">
        <f>IF(DataSorted!$F396="REAC",DataSorted!F396,(IF(DataSorted!$P396="REAC",DataSorted!P396,IF($R384=1,"Creact",""))))</f>
        <v/>
      </c>
      <c r="N383" s="51" t="str">
        <f>IF(DataSorted!$F396="REAC",DataSorted!G396,(IF(DataSorted!$P396="REAC",DataSorted!Q396,IF($R384=1,N384,""))))</f>
        <v/>
      </c>
      <c r="O383" s="51" t="str">
        <f>IF(DataSorted!$F396="REAC",DataSorted!H396,(IF(DataSorted!$P396="REAC",DataSorted!R396,IF(AND($R384=1,N384="yes"),O384-1.01794,IF(AND($R384=1,N384="No"),O384-1.18497,"")))))</f>
        <v/>
      </c>
      <c r="P383" s="51" t="str">
        <f>IF(DataSorted!$F396="REAC",DataSorted!I396,(IF(DataSorted!$P396="REAC",DataSorted!S396,IF($R384=1,P384,""))))</f>
        <v/>
      </c>
      <c r="Q383" s="47" t="str">
        <f t="shared" si="71"/>
        <v/>
      </c>
      <c r="R383" t="str">
        <f t="shared" si="72"/>
        <v/>
      </c>
      <c r="S383" s="1" t="str">
        <f t="shared" si="66"/>
        <v/>
      </c>
      <c r="T383" s="1" t="str">
        <f t="shared" si="67"/>
        <v/>
      </c>
      <c r="U383" s="1" t="str">
        <f t="shared" si="64"/>
        <v/>
      </c>
      <c r="V383" s="1" t="str">
        <f t="shared" si="68"/>
        <v/>
      </c>
      <c r="W383" s="1" t="str">
        <f t="shared" si="69"/>
        <v/>
      </c>
      <c r="X383" s="1" t="str">
        <f t="shared" si="70"/>
        <v/>
      </c>
      <c r="Y383" s="1"/>
    </row>
    <row r="384" spans="1:25" x14ac:dyDescent="0.35">
      <c r="A384" s="10" t="str">
        <f>IF(DataSorted!A397="","",DataSorted!A397)</f>
        <v/>
      </c>
      <c r="B384" s="10" t="str">
        <f>IF(DataSorted!B397="","",DataSorted!B397)</f>
        <v/>
      </c>
      <c r="C384" s="10" t="str">
        <f>IF(DataSorted!C397="","",DataSorted!C397)</f>
        <v/>
      </c>
      <c r="D384" s="10" t="str">
        <f>IF(DataSorted!D397="","",DataSorted!D397)</f>
        <v/>
      </c>
      <c r="E384" s="10" t="str">
        <f t="shared" si="65"/>
        <v/>
      </c>
      <c r="F384" s="15" t="str">
        <f t="shared" si="73"/>
        <v/>
      </c>
      <c r="G384" s="41" t="str">
        <f t="shared" si="62"/>
        <v/>
      </c>
      <c r="H384" s="10" t="str">
        <f>IF(DataSorted!$Q397="","",DataSorted!Q397)</f>
        <v/>
      </c>
      <c r="I384" s="10" t="str">
        <f>IF(DataSorted!$Q397="","",DataSorted!R397)</f>
        <v/>
      </c>
      <c r="J384" s="10" t="str">
        <f>IF(DataSorted!$Q397="","",DataSorted!S397)</f>
        <v/>
      </c>
      <c r="K384" s="10" t="str">
        <f>IF(DataSorted!$Q397="","",DataSorted!T397)</f>
        <v/>
      </c>
      <c r="L384" s="10" t="str">
        <f t="shared" si="63"/>
        <v/>
      </c>
      <c r="M384" s="52" t="str">
        <f>IF(DataSorted!$F397="REAC",DataSorted!F397,(IF(DataSorted!$P397="REAC",DataSorted!P397,IF($R385=1,"Creact",""))))</f>
        <v/>
      </c>
      <c r="N384" s="52" t="str">
        <f>IF(DataSorted!$F397="REAC",DataSorted!G397,(IF(DataSorted!$P397="REAC",DataSorted!Q397,IF($R385=1,N385,""))))</f>
        <v/>
      </c>
      <c r="O384" s="52" t="str">
        <f>IF(DataSorted!$F397="REAC",DataSorted!H397,(IF(DataSorted!$P397="REAC",DataSorted!R397,IF(AND($R385=1,N385="yes"),O385-1.01794,IF(AND($R385=1,N385="No"),O385-1.18497,"")))))</f>
        <v/>
      </c>
      <c r="P384" s="52" t="str">
        <f>IF(DataSorted!$F397="REAC",DataSorted!I397,(IF(DataSorted!$P397="REAC",DataSorted!S397,IF($R385=1,P385,""))))</f>
        <v/>
      </c>
      <c r="Q384" s="47" t="str">
        <f t="shared" si="71"/>
        <v/>
      </c>
      <c r="R384" t="str">
        <f t="shared" si="72"/>
        <v/>
      </c>
      <c r="S384" s="18" t="str">
        <f t="shared" si="66"/>
        <v/>
      </c>
      <c r="T384" s="18" t="str">
        <f t="shared" si="67"/>
        <v/>
      </c>
      <c r="U384" s="18" t="str">
        <f t="shared" si="64"/>
        <v/>
      </c>
      <c r="V384" s="18" t="str">
        <f t="shared" si="68"/>
        <v/>
      </c>
      <c r="W384" s="18" t="str">
        <f t="shared" si="69"/>
        <v/>
      </c>
      <c r="X384" s="18" t="str">
        <f t="shared" si="70"/>
        <v/>
      </c>
      <c r="Y384" s="18"/>
    </row>
    <row r="385" spans="1:25" x14ac:dyDescent="0.35">
      <c r="A385" t="str">
        <f>IF(DataSorted!A398="","",DataSorted!A398)</f>
        <v/>
      </c>
      <c r="B385" t="str">
        <f>IF(DataSorted!B398="","",DataSorted!B398)</f>
        <v/>
      </c>
      <c r="C385" t="str">
        <f>IF(DataSorted!C398="","",DataSorted!C398)</f>
        <v/>
      </c>
      <c r="D385" t="str">
        <f>IF(DataSorted!D398="","",DataSorted!D398)</f>
        <v/>
      </c>
      <c r="E385" t="str">
        <f t="shared" si="65"/>
        <v/>
      </c>
      <c r="F385" s="16" t="str">
        <f t="shared" si="73"/>
        <v/>
      </c>
      <c r="G385" s="41" t="str">
        <f t="shared" si="62"/>
        <v/>
      </c>
      <c r="H385" t="str">
        <f>IF(DataSorted!$Q398="","",DataSorted!Q398)</f>
        <v/>
      </c>
      <c r="I385" t="str">
        <f>IF(DataSorted!$Q398="","",DataSorted!R398)</f>
        <v/>
      </c>
      <c r="J385" t="str">
        <f>IF(DataSorted!$Q398="","",DataSorted!S398)</f>
        <v/>
      </c>
      <c r="K385" t="str">
        <f>IF(DataSorted!$Q398="","",DataSorted!T398)</f>
        <v/>
      </c>
      <c r="L385" s="2" t="str">
        <f t="shared" si="63"/>
        <v/>
      </c>
      <c r="M385" s="51" t="str">
        <f>IF(DataSorted!$F398="REAC",DataSorted!F398,(IF(DataSorted!$P398="REAC",DataSorted!P398,IF($R386=1,"Creact",""))))</f>
        <v/>
      </c>
      <c r="N385" s="51" t="str">
        <f>IF(DataSorted!$F398="REAC",DataSorted!G398,(IF(DataSorted!$P398="REAC",DataSorted!Q398,IF($R386=1,N386,""))))</f>
        <v/>
      </c>
      <c r="O385" s="51" t="str">
        <f>IF(DataSorted!$F398="REAC",DataSorted!H398,(IF(DataSorted!$P398="REAC",DataSorted!R398,IF(AND($R386=1,N386="yes"),O386-1.01794,IF(AND($R386=1,N386="No"),O386-1.18497,"")))))</f>
        <v/>
      </c>
      <c r="P385" s="51" t="str">
        <f>IF(DataSorted!$F398="REAC",DataSorted!I398,(IF(DataSorted!$P398="REAC",DataSorted!S398,IF($R386=1,P386,""))))</f>
        <v/>
      </c>
      <c r="Q385" s="47" t="str">
        <f t="shared" si="71"/>
        <v/>
      </c>
      <c r="R385" t="str">
        <f t="shared" si="72"/>
        <v/>
      </c>
      <c r="S385" s="1" t="str">
        <f t="shared" si="66"/>
        <v/>
      </c>
      <c r="T385" s="1" t="str">
        <f t="shared" si="67"/>
        <v/>
      </c>
      <c r="U385" s="1" t="str">
        <f t="shared" si="64"/>
        <v/>
      </c>
      <c r="V385" s="1" t="str">
        <f t="shared" si="68"/>
        <v/>
      </c>
      <c r="W385" s="1" t="str">
        <f t="shared" si="69"/>
        <v/>
      </c>
      <c r="X385" s="1" t="str">
        <f t="shared" si="70"/>
        <v/>
      </c>
      <c r="Y385" s="1"/>
    </row>
    <row r="386" spans="1:25" x14ac:dyDescent="0.35">
      <c r="A386" s="10" t="str">
        <f>IF(DataSorted!A399="","",DataSorted!A399)</f>
        <v/>
      </c>
      <c r="B386" s="10" t="str">
        <f>IF(DataSorted!B399="","",DataSorted!B399)</f>
        <v/>
      </c>
      <c r="C386" s="10" t="str">
        <f>IF(DataSorted!C399="","",DataSorted!C399)</f>
        <v/>
      </c>
      <c r="D386" s="10" t="str">
        <f>IF(DataSorted!D399="","",DataSorted!D399)</f>
        <v/>
      </c>
      <c r="E386" s="10" t="str">
        <f t="shared" si="65"/>
        <v/>
      </c>
      <c r="F386" s="15" t="str">
        <f t="shared" si="73"/>
        <v/>
      </c>
      <c r="G386" s="41" t="str">
        <f t="shared" si="62"/>
        <v/>
      </c>
      <c r="H386" s="10" t="str">
        <f>IF(DataSorted!$Q399="","",DataSorted!Q399)</f>
        <v/>
      </c>
      <c r="I386" s="10" t="str">
        <f>IF(DataSorted!$Q399="","",DataSorted!R399)</f>
        <v/>
      </c>
      <c r="J386" s="10" t="str">
        <f>IF(DataSorted!$Q399="","",DataSorted!S399)</f>
        <v/>
      </c>
      <c r="K386" s="10" t="str">
        <f>IF(DataSorted!$Q399="","",DataSorted!T399)</f>
        <v/>
      </c>
      <c r="L386" s="10" t="str">
        <f t="shared" si="63"/>
        <v/>
      </c>
      <c r="M386" s="52" t="str">
        <f>IF(DataSorted!$F399="REAC",DataSorted!F399,(IF(DataSorted!$P399="REAC",DataSorted!P399,IF($R387=1,"Creact",""))))</f>
        <v/>
      </c>
      <c r="N386" s="52" t="str">
        <f>IF(DataSorted!$F399="REAC",DataSorted!G399,(IF(DataSorted!$P399="REAC",DataSorted!Q399,IF($R387=1,N387,""))))</f>
        <v/>
      </c>
      <c r="O386" s="52" t="str">
        <f>IF(DataSorted!$F399="REAC",DataSorted!H399,(IF(DataSorted!$P399="REAC",DataSorted!R399,IF(AND($R387=1,N387="yes"),O387-1.01794,IF(AND($R387=1,N387="No"),O387-1.18497,"")))))</f>
        <v/>
      </c>
      <c r="P386" s="52" t="str">
        <f>IF(DataSorted!$F399="REAC",DataSorted!I399,(IF(DataSorted!$P399="REAC",DataSorted!S399,IF($R387=1,P387,""))))</f>
        <v/>
      </c>
      <c r="Q386" s="47" t="str">
        <f t="shared" si="71"/>
        <v/>
      </c>
      <c r="R386" t="str">
        <f t="shared" si="72"/>
        <v/>
      </c>
      <c r="S386" s="18" t="str">
        <f t="shared" si="66"/>
        <v/>
      </c>
      <c r="T386" s="18" t="str">
        <f t="shared" si="67"/>
        <v/>
      </c>
      <c r="U386" s="18" t="str">
        <f t="shared" si="64"/>
        <v/>
      </c>
      <c r="V386" s="18" t="str">
        <f t="shared" si="68"/>
        <v/>
      </c>
      <c r="W386" s="18" t="str">
        <f t="shared" si="69"/>
        <v/>
      </c>
      <c r="X386" s="18" t="str">
        <f t="shared" si="70"/>
        <v/>
      </c>
      <c r="Y386" s="18"/>
    </row>
    <row r="387" spans="1:25" x14ac:dyDescent="0.35">
      <c r="A387" t="str">
        <f>IF(DataSorted!A400="","",DataSorted!A400)</f>
        <v/>
      </c>
      <c r="B387" t="str">
        <f>IF(DataSorted!B400="","",DataSorted!B400)</f>
        <v/>
      </c>
      <c r="C387" t="str">
        <f>IF(DataSorted!C400="","",DataSorted!C400)</f>
        <v/>
      </c>
      <c r="D387" t="str">
        <f>IF(DataSorted!D400="","",DataSorted!D400)</f>
        <v/>
      </c>
      <c r="E387" t="str">
        <f t="shared" si="65"/>
        <v/>
      </c>
      <c r="F387" s="16" t="str">
        <f t="shared" si="73"/>
        <v/>
      </c>
      <c r="G387" s="41" t="str">
        <f t="shared" si="62"/>
        <v/>
      </c>
      <c r="H387" t="str">
        <f>IF(DataSorted!$Q400="","",DataSorted!Q400)</f>
        <v/>
      </c>
      <c r="I387" t="str">
        <f>IF(DataSorted!$Q400="","",DataSorted!R400)</f>
        <v/>
      </c>
      <c r="J387" t="str">
        <f>IF(DataSorted!$Q400="","",DataSorted!S400)</f>
        <v/>
      </c>
      <c r="K387" t="str">
        <f>IF(DataSorted!$Q400="","",DataSorted!T400)</f>
        <v/>
      </c>
      <c r="L387" s="2" t="str">
        <f t="shared" si="63"/>
        <v/>
      </c>
      <c r="M387" s="51" t="str">
        <f>IF(DataSorted!$F400="REAC",DataSorted!F400,(IF(DataSorted!$P400="REAC",DataSorted!P400,IF($R388=1,"Creact",""))))</f>
        <v/>
      </c>
      <c r="N387" s="51" t="str">
        <f>IF(DataSorted!$F400="REAC",DataSorted!G400,(IF(DataSorted!$P400="REAC",DataSorted!Q400,IF($R388=1,N388,""))))</f>
        <v/>
      </c>
      <c r="O387" s="51" t="str">
        <f>IF(DataSorted!$F400="REAC",DataSorted!H400,(IF(DataSorted!$P400="REAC",DataSorted!R400,IF(AND($R388=1,N388="yes"),O388-1.01794,IF(AND($R388=1,N388="No"),O388-1.18497,"")))))</f>
        <v/>
      </c>
      <c r="P387" s="51" t="str">
        <f>IF(DataSorted!$F400="REAC",DataSorted!I400,(IF(DataSorted!$P400="REAC",DataSorted!S400,IF($R388=1,P388,""))))</f>
        <v/>
      </c>
      <c r="Q387" s="47" t="str">
        <f t="shared" si="71"/>
        <v/>
      </c>
      <c r="R387" t="str">
        <f t="shared" si="72"/>
        <v/>
      </c>
      <c r="S387" s="1" t="str">
        <f t="shared" si="66"/>
        <v/>
      </c>
      <c r="T387" s="1" t="str">
        <f t="shared" si="67"/>
        <v/>
      </c>
      <c r="U387" s="1" t="str">
        <f t="shared" si="64"/>
        <v/>
      </c>
      <c r="V387" s="1" t="str">
        <f t="shared" si="68"/>
        <v/>
      </c>
      <c r="W387" s="1" t="str">
        <f t="shared" si="69"/>
        <v/>
      </c>
      <c r="X387" s="1" t="str">
        <f t="shared" si="70"/>
        <v/>
      </c>
      <c r="Y387" s="1"/>
    </row>
    <row r="388" spans="1:25" x14ac:dyDescent="0.35">
      <c r="A388" s="10" t="str">
        <f>IF(DataSorted!A401="","",DataSorted!A401)</f>
        <v/>
      </c>
      <c r="B388" s="10" t="str">
        <f>IF(DataSorted!B401="","",DataSorted!B401)</f>
        <v/>
      </c>
      <c r="C388" s="10" t="str">
        <f>IF(DataSorted!C401="","",DataSorted!C401)</f>
        <v/>
      </c>
      <c r="D388" s="10" t="str">
        <f>IF(DataSorted!D401="","",DataSorted!D401)</f>
        <v/>
      </c>
      <c r="E388" s="10" t="str">
        <f t="shared" si="65"/>
        <v/>
      </c>
      <c r="F388" s="15" t="str">
        <f t="shared" si="73"/>
        <v/>
      </c>
      <c r="G388" s="41" t="str">
        <f t="shared" ref="G388:G454" si="74">IF(A388="","",(ABS(E388-G$3))*1000)</f>
        <v/>
      </c>
      <c r="H388" s="10" t="str">
        <f>IF(DataSorted!$Q401="","",DataSorted!Q401)</f>
        <v/>
      </c>
      <c r="I388" s="10" t="str">
        <f>IF(DataSorted!$Q401="","",DataSorted!R401)</f>
        <v/>
      </c>
      <c r="J388" s="10" t="str">
        <f>IF(DataSorted!$Q401="","",DataSorted!S401)</f>
        <v/>
      </c>
      <c r="K388" s="10" t="str">
        <f>IF(DataSorted!$Q401="","",DataSorted!T401)</f>
        <v/>
      </c>
      <c r="L388" s="10" t="str">
        <f t="shared" ref="L388:L454" si="75">IF(J388="","",C388-J388)</f>
        <v/>
      </c>
      <c r="M388" s="52" t="str">
        <f>IF(DataSorted!$F401="REAC",DataSorted!F401,(IF(DataSorted!$P401="REAC",DataSorted!P401,IF($R389=1,"Creact",""))))</f>
        <v/>
      </c>
      <c r="N388" s="52" t="str">
        <f>IF(DataSorted!$F401="REAC",DataSorted!G401,(IF(DataSorted!$P401="REAC",DataSorted!Q401,IF($R389=1,N389,""))))</f>
        <v/>
      </c>
      <c r="O388" s="52" t="str">
        <f>IF(DataSorted!$F401="REAC",DataSorted!H401,(IF(DataSorted!$P401="REAC",DataSorted!R401,IF(AND($R389=1,N389="yes"),O389-1.01794,IF(AND($R389=1,N389="No"),O389-1.18497,"")))))</f>
        <v/>
      </c>
      <c r="P388" s="52" t="str">
        <f>IF(DataSorted!$F401="REAC",DataSorted!I401,(IF(DataSorted!$P401="REAC",DataSorted!S401,IF($R389=1,P389,""))))</f>
        <v/>
      </c>
      <c r="Q388" s="47" t="str">
        <f t="shared" si="71"/>
        <v/>
      </c>
      <c r="R388" t="str">
        <f t="shared" si="72"/>
        <v/>
      </c>
      <c r="S388" s="18" t="str">
        <f t="shared" si="66"/>
        <v/>
      </c>
      <c r="T388" s="18" t="str">
        <f t="shared" si="67"/>
        <v/>
      </c>
      <c r="U388" s="18" t="str">
        <f t="shared" ref="U388:U451" si="76">IF(S388="","",(IF(AND(N388="No",S388="No"),1,"")))</f>
        <v/>
      </c>
      <c r="V388" s="18" t="str">
        <f t="shared" si="68"/>
        <v/>
      </c>
      <c r="W388" s="18" t="str">
        <f t="shared" si="69"/>
        <v/>
      </c>
      <c r="X388" s="18" t="str">
        <f t="shared" si="70"/>
        <v/>
      </c>
      <c r="Y388" s="18"/>
    </row>
    <row r="389" spans="1:25" x14ac:dyDescent="0.35">
      <c r="A389" t="str">
        <f>IF(DataSorted!A402="","",DataSorted!A402)</f>
        <v/>
      </c>
      <c r="B389" t="str">
        <f>IF(DataSorted!B402="","",DataSorted!B402)</f>
        <v/>
      </c>
      <c r="C389" t="str">
        <f>IF(DataSorted!C402="","",DataSorted!C402)</f>
        <v/>
      </c>
      <c r="D389" t="str">
        <f>IF(DataSorted!D402="","",DataSorted!D402)</f>
        <v/>
      </c>
      <c r="E389" t="str">
        <f t="shared" ref="E389:E452" si="77">IF(C389="","",ABS(C388-C389))</f>
        <v/>
      </c>
      <c r="F389" s="16" t="str">
        <f t="shared" si="73"/>
        <v/>
      </c>
      <c r="G389" s="41" t="str">
        <f t="shared" si="74"/>
        <v/>
      </c>
      <c r="H389" t="str">
        <f>IF(DataSorted!$Q402="","",DataSorted!Q402)</f>
        <v/>
      </c>
      <c r="I389" t="str">
        <f>IF(DataSorted!$Q402="","",DataSorted!R402)</f>
        <v/>
      </c>
      <c r="J389" t="str">
        <f>IF(DataSorted!$Q402="","",DataSorted!S402)</f>
        <v/>
      </c>
      <c r="K389" t="str">
        <f>IF(DataSorted!$Q402="","",DataSorted!T402)</f>
        <v/>
      </c>
      <c r="L389" s="2" t="str">
        <f t="shared" si="75"/>
        <v/>
      </c>
      <c r="M389" s="51" t="str">
        <f>IF(DataSorted!$F402="REAC",DataSorted!F402,(IF(DataSorted!$P402="REAC",DataSorted!P402,IF($R390=1,"Creact",""))))</f>
        <v/>
      </c>
      <c r="N389" s="51" t="str">
        <f>IF(DataSorted!$F402="REAC",DataSorted!G402,(IF(DataSorted!$P402="REAC",DataSorted!Q402,IF($R390=1,N390,""))))</f>
        <v/>
      </c>
      <c r="O389" s="51" t="str">
        <f>IF(DataSorted!$F402="REAC",DataSorted!H402,(IF(DataSorted!$P402="REAC",DataSorted!R402,IF(AND($R390=1,N390="yes"),O390-1.01794,IF(AND($R390=1,N390="No"),O390-1.18497,"")))))</f>
        <v/>
      </c>
      <c r="P389" s="51" t="str">
        <f>IF(DataSorted!$F402="REAC",DataSorted!I402,(IF(DataSorted!$P402="REAC",DataSorted!S402,IF($R390=1,P390,""))))</f>
        <v/>
      </c>
      <c r="Q389" s="47" t="str">
        <f t="shared" si="71"/>
        <v/>
      </c>
      <c r="R389" t="str">
        <f t="shared" si="72"/>
        <v/>
      </c>
      <c r="S389" s="1" t="str">
        <f t="shared" si="66"/>
        <v/>
      </c>
      <c r="T389" s="1" t="str">
        <f t="shared" si="67"/>
        <v/>
      </c>
      <c r="U389" s="1" t="str">
        <f t="shared" si="76"/>
        <v/>
      </c>
      <c r="V389" s="1" t="str">
        <f t="shared" si="68"/>
        <v/>
      </c>
      <c r="W389" s="1" t="str">
        <f t="shared" si="69"/>
        <v/>
      </c>
      <c r="X389" s="1" t="str">
        <f t="shared" si="70"/>
        <v/>
      </c>
      <c r="Y389" s="1"/>
    </row>
    <row r="390" spans="1:25" x14ac:dyDescent="0.35">
      <c r="A390" s="10" t="str">
        <f>IF(DataSorted!A403="","",DataSorted!A403)</f>
        <v/>
      </c>
      <c r="B390" s="10" t="str">
        <f>IF(DataSorted!B403="","",DataSorted!B403)</f>
        <v/>
      </c>
      <c r="C390" s="10" t="str">
        <f>IF(DataSorted!C403="","",DataSorted!C403)</f>
        <v/>
      </c>
      <c r="D390" s="10" t="str">
        <f>IF(DataSorted!D403="","",DataSorted!D403)</f>
        <v/>
      </c>
      <c r="E390" s="10" t="str">
        <f t="shared" si="77"/>
        <v/>
      </c>
      <c r="F390" s="15" t="str">
        <f t="shared" si="73"/>
        <v/>
      </c>
      <c r="G390" s="41" t="str">
        <f t="shared" si="74"/>
        <v/>
      </c>
      <c r="H390" s="10" t="str">
        <f>IF(DataSorted!$Q403="","",DataSorted!Q403)</f>
        <v/>
      </c>
      <c r="I390" s="10" t="str">
        <f>IF(DataSorted!$Q403="","",DataSorted!R403)</f>
        <v/>
      </c>
      <c r="J390" s="10" t="str">
        <f>IF(DataSorted!$Q403="","",DataSorted!S403)</f>
        <v/>
      </c>
      <c r="K390" s="10" t="str">
        <f>IF(DataSorted!$Q403="","",DataSorted!T403)</f>
        <v/>
      </c>
      <c r="L390" s="10" t="str">
        <f t="shared" si="75"/>
        <v/>
      </c>
      <c r="M390" s="52" t="str">
        <f>IF(DataSorted!$F403="REAC",DataSorted!F403,(IF(DataSorted!$P403="REAC",DataSorted!P403,IF($R391=1,"Creact",""))))</f>
        <v/>
      </c>
      <c r="N390" s="52" t="str">
        <f>IF(DataSorted!$F403="REAC",DataSorted!G403,(IF(DataSorted!$P403="REAC",DataSorted!Q403,IF($R391=1,N391,""))))</f>
        <v/>
      </c>
      <c r="O390" s="52" t="str">
        <f>IF(DataSorted!$F403="REAC",DataSorted!H403,(IF(DataSorted!$P403="REAC",DataSorted!R403,IF(AND($R391=1,N391="yes"),O391-1.01794,IF(AND($R391=1,N391="No"),O391-1.18497,"")))))</f>
        <v/>
      </c>
      <c r="P390" s="52" t="str">
        <f>IF(DataSorted!$F403="REAC",DataSorted!I403,(IF(DataSorted!$P403="REAC",DataSorted!S403,IF($R391=1,P391,""))))</f>
        <v/>
      </c>
      <c r="Q390" s="47" t="str">
        <f t="shared" si="71"/>
        <v/>
      </c>
      <c r="R390" t="str">
        <f t="shared" si="72"/>
        <v/>
      </c>
      <c r="S390" s="18" t="str">
        <f t="shared" si="66"/>
        <v/>
      </c>
      <c r="T390" s="18" t="str">
        <f t="shared" si="67"/>
        <v/>
      </c>
      <c r="U390" s="18" t="str">
        <f t="shared" si="76"/>
        <v/>
      </c>
      <c r="V390" s="18" t="str">
        <f t="shared" si="68"/>
        <v/>
      </c>
      <c r="W390" s="18" t="str">
        <f t="shared" si="69"/>
        <v/>
      </c>
      <c r="X390" s="18" t="str">
        <f t="shared" si="70"/>
        <v/>
      </c>
      <c r="Y390" s="18"/>
    </row>
    <row r="391" spans="1:25" x14ac:dyDescent="0.35">
      <c r="A391" t="str">
        <f>IF(DataSorted!A404="","",DataSorted!A404)</f>
        <v/>
      </c>
      <c r="B391" t="str">
        <f>IF(DataSorted!B404="","",DataSorted!B404)</f>
        <v/>
      </c>
      <c r="C391" t="str">
        <f>IF(DataSorted!C404="","",DataSorted!C404)</f>
        <v/>
      </c>
      <c r="D391" t="str">
        <f>IF(DataSorted!D404="","",DataSorted!D404)</f>
        <v/>
      </c>
      <c r="E391" t="str">
        <f t="shared" si="77"/>
        <v/>
      </c>
      <c r="F391" s="16" t="str">
        <f t="shared" si="73"/>
        <v/>
      </c>
      <c r="G391" s="41" t="str">
        <f t="shared" si="74"/>
        <v/>
      </c>
      <c r="H391" t="str">
        <f>IF(DataSorted!$Q404="","",DataSorted!Q404)</f>
        <v/>
      </c>
      <c r="I391" t="str">
        <f>IF(DataSorted!$Q404="","",DataSorted!R404)</f>
        <v/>
      </c>
      <c r="J391" t="str">
        <f>IF(DataSorted!$Q404="","",DataSorted!S404)</f>
        <v/>
      </c>
      <c r="K391" t="str">
        <f>IF(DataSorted!$Q404="","",DataSorted!T404)</f>
        <v/>
      </c>
      <c r="L391" s="2" t="str">
        <f t="shared" si="75"/>
        <v/>
      </c>
      <c r="M391" s="51" t="str">
        <f>IF(DataSorted!$F404="REAC",DataSorted!F404,(IF(DataSorted!$P404="REAC",DataSorted!P404,IF($R392=1,"Creact",""))))</f>
        <v/>
      </c>
      <c r="N391" s="51" t="str">
        <f>IF(DataSorted!$F404="REAC",DataSorted!G404,(IF(DataSorted!$P404="REAC",DataSorted!Q404,IF($R392=1,N392,""))))</f>
        <v/>
      </c>
      <c r="O391" s="51" t="str">
        <f>IF(DataSorted!$F404="REAC",DataSorted!H404,(IF(DataSorted!$P404="REAC",DataSorted!R404,IF(AND($R392=1,N392="yes"),O392-1.01794,IF(AND($R392=1,N392="No"),O392-1.18497,"")))))</f>
        <v/>
      </c>
      <c r="P391" s="51" t="str">
        <f>IF(DataSorted!$F404="REAC",DataSorted!I404,(IF(DataSorted!$P404="REAC",DataSorted!S404,IF($R392=1,P392,""))))</f>
        <v/>
      </c>
      <c r="Q391" s="47" t="str">
        <f t="shared" si="71"/>
        <v/>
      </c>
      <c r="R391" t="str">
        <f t="shared" si="72"/>
        <v/>
      </c>
      <c r="S391" s="1" t="str">
        <f t="shared" ref="S391:S454" si="78">IF(OR(B391="",B391="BlankNeut"),"",(IF(D391=D389,"yes","No")))</f>
        <v/>
      </c>
      <c r="T391" s="1" t="str">
        <f t="shared" ref="T391:T454" si="79">IF(S391="","",(IF(AND(N391="Yes",S391="Yes"),1,"")))</f>
        <v/>
      </c>
      <c r="U391" s="1" t="str">
        <f t="shared" si="76"/>
        <v/>
      </c>
      <c r="V391" s="1" t="str">
        <f t="shared" ref="V391:V454" si="80">IF(S391="","",(IF(AND(N391="No",S391="Yes"),1,"")))</f>
        <v/>
      </c>
      <c r="W391" s="1" t="str">
        <f t="shared" ref="W391:W454" si="81">IF(S391="","",(IF(AND(N391="Yes",S391="No"),1,"")))</f>
        <v/>
      </c>
      <c r="X391" s="1" t="str">
        <f t="shared" ref="X391:X454" si="82">IF(AND(B391="TaskStim",M391=""),1,"")</f>
        <v/>
      </c>
      <c r="Y391" s="1"/>
    </row>
    <row r="392" spans="1:25" x14ac:dyDescent="0.35">
      <c r="A392" s="10" t="str">
        <f>IF(DataSorted!A405="","",DataSorted!A405)</f>
        <v/>
      </c>
      <c r="B392" s="10" t="str">
        <f>IF(DataSorted!B405="","",DataSorted!B405)</f>
        <v/>
      </c>
      <c r="C392" s="10" t="str">
        <f>IF(DataSorted!C405="","",DataSorted!C405)</f>
        <v/>
      </c>
      <c r="D392" s="10" t="str">
        <f>IF(DataSorted!D405="","",DataSorted!D405)</f>
        <v/>
      </c>
      <c r="E392" s="10" t="str">
        <f t="shared" si="77"/>
        <v/>
      </c>
      <c r="F392" s="15" t="str">
        <f t="shared" si="73"/>
        <v/>
      </c>
      <c r="G392" s="41" t="str">
        <f t="shared" si="74"/>
        <v/>
      </c>
      <c r="H392" s="10" t="str">
        <f>IF(DataSorted!$Q405="","",DataSorted!Q405)</f>
        <v/>
      </c>
      <c r="I392" s="10" t="str">
        <f>IF(DataSorted!$Q405="","",DataSorted!R405)</f>
        <v/>
      </c>
      <c r="J392" s="10" t="str">
        <f>IF(DataSorted!$Q405="","",DataSorted!S405)</f>
        <v/>
      </c>
      <c r="K392" s="10" t="str">
        <f>IF(DataSorted!$Q405="","",DataSorted!T405)</f>
        <v/>
      </c>
      <c r="L392" s="10" t="str">
        <f t="shared" si="75"/>
        <v/>
      </c>
      <c r="M392" s="52" t="str">
        <f>IF(DataSorted!$F405="REAC",DataSorted!F405,(IF(DataSorted!$P405="REAC",DataSorted!P405,IF($R393=1,"Creact",""))))</f>
        <v/>
      </c>
      <c r="N392" s="52" t="str">
        <f>IF(DataSorted!$F405="REAC",DataSorted!G405,(IF(DataSorted!$P405="REAC",DataSorted!Q405,IF($R393=1,N393,""))))</f>
        <v/>
      </c>
      <c r="O392" s="52" t="str">
        <f>IF(DataSorted!$F405="REAC",DataSorted!H405,(IF(DataSorted!$P405="REAC",DataSorted!R405,IF(AND($R393=1,N393="yes"),O393-1.01794,IF(AND($R393=1,N393="No"),O393-1.18497,"")))))</f>
        <v/>
      </c>
      <c r="P392" s="52" t="str">
        <f>IF(DataSorted!$F405="REAC",DataSorted!I405,(IF(DataSorted!$P405="REAC",DataSorted!S405,IF($R393=1,P393,""))))</f>
        <v/>
      </c>
      <c r="Q392" s="47" t="str">
        <f t="shared" ref="Q392:Q454" si="83">IF(OR(M392="REAC",M392=""),"",(O392-C392)*1000)</f>
        <v/>
      </c>
      <c r="R392" t="str">
        <f t="shared" si="72"/>
        <v/>
      </c>
      <c r="S392" s="18" t="str">
        <f t="shared" si="78"/>
        <v/>
      </c>
      <c r="T392" s="18" t="str">
        <f t="shared" si="79"/>
        <v/>
      </c>
      <c r="U392" s="18" t="str">
        <f t="shared" si="76"/>
        <v/>
      </c>
      <c r="V392" s="18" t="str">
        <f t="shared" si="80"/>
        <v/>
      </c>
      <c r="W392" s="18" t="str">
        <f t="shared" si="81"/>
        <v/>
      </c>
      <c r="X392" s="18" t="str">
        <f t="shared" si="82"/>
        <v/>
      </c>
      <c r="Y392" s="18"/>
    </row>
    <row r="393" spans="1:25" x14ac:dyDescent="0.35">
      <c r="A393" t="str">
        <f>IF(DataSorted!A406="","",DataSorted!A406)</f>
        <v/>
      </c>
      <c r="B393" t="str">
        <f>IF(DataSorted!B406="","",DataSorted!B406)</f>
        <v/>
      </c>
      <c r="C393" t="str">
        <f>IF(DataSorted!C406="","",DataSorted!C406)</f>
        <v/>
      </c>
      <c r="D393" t="str">
        <f>IF(DataSorted!D406="","",DataSorted!D406)</f>
        <v/>
      </c>
      <c r="E393" t="str">
        <f t="shared" si="77"/>
        <v/>
      </c>
      <c r="F393" s="16" t="str">
        <f t="shared" si="73"/>
        <v/>
      </c>
      <c r="G393" s="41" t="str">
        <f t="shared" si="74"/>
        <v/>
      </c>
      <c r="H393" t="str">
        <f>IF(DataSorted!$Q406="","",DataSorted!Q406)</f>
        <v/>
      </c>
      <c r="I393" t="str">
        <f>IF(DataSorted!$Q406="","",DataSorted!R406)</f>
        <v/>
      </c>
      <c r="J393" t="str">
        <f>IF(DataSorted!$Q406="","",DataSorted!S406)</f>
        <v/>
      </c>
      <c r="K393" t="str">
        <f>IF(DataSorted!$Q406="","",DataSorted!T406)</f>
        <v/>
      </c>
      <c r="L393" s="2" t="str">
        <f t="shared" si="75"/>
        <v/>
      </c>
      <c r="M393" s="51" t="str">
        <f>IF(DataSorted!$F406="REAC",DataSorted!F406,(IF(DataSorted!$P406="REAC",DataSorted!P406,IF($R394=1,"Creact",""))))</f>
        <v/>
      </c>
      <c r="N393" s="51" t="str">
        <f>IF(DataSorted!$F406="REAC",DataSorted!G406,(IF(DataSorted!$P406="REAC",DataSorted!Q406,IF($R394=1,N394,""))))</f>
        <v/>
      </c>
      <c r="O393" s="51" t="str">
        <f>IF(DataSorted!$F406="REAC",DataSorted!H406,(IF(DataSorted!$P406="REAC",DataSorted!R406,IF(AND($R394=1,N394="yes"),O394-1.01794,IF(AND($R394=1,N394="No"),O394-1.18497,"")))))</f>
        <v/>
      </c>
      <c r="P393" s="51" t="str">
        <f>IF(DataSorted!$F406="REAC",DataSorted!I406,(IF(DataSorted!$P406="REAC",DataSorted!S406,IF($R394=1,P394,""))))</f>
        <v/>
      </c>
      <c r="Q393" s="47" t="str">
        <f t="shared" si="83"/>
        <v/>
      </c>
      <c r="R393" t="str">
        <f t="shared" ref="R393:R454" si="84">IF(AND(M393="REAC",B393="BlankNeut"),1,"")</f>
        <v/>
      </c>
      <c r="S393" s="1" t="str">
        <f t="shared" si="78"/>
        <v/>
      </c>
      <c r="T393" s="1" t="str">
        <f t="shared" si="79"/>
        <v/>
      </c>
      <c r="U393" s="1" t="str">
        <f t="shared" si="76"/>
        <v/>
      </c>
      <c r="V393" s="1" t="str">
        <f t="shared" si="80"/>
        <v/>
      </c>
      <c r="W393" s="1" t="str">
        <f t="shared" si="81"/>
        <v/>
      </c>
      <c r="X393" s="1" t="str">
        <f t="shared" si="82"/>
        <v/>
      </c>
      <c r="Y393" s="1"/>
    </row>
    <row r="394" spans="1:25" x14ac:dyDescent="0.35">
      <c r="A394" s="10" t="str">
        <f>IF(DataSorted!A407="","",DataSorted!A407)</f>
        <v/>
      </c>
      <c r="B394" s="10" t="str">
        <f>IF(DataSorted!B407="","",DataSorted!B407)</f>
        <v/>
      </c>
      <c r="C394" s="10" t="str">
        <f>IF(DataSorted!C407="","",DataSorted!C407)</f>
        <v/>
      </c>
      <c r="D394" s="10" t="str">
        <f>IF(DataSorted!D407="","",DataSorted!D407)</f>
        <v/>
      </c>
      <c r="E394" s="10" t="str">
        <f t="shared" si="77"/>
        <v/>
      </c>
      <c r="F394" s="15" t="str">
        <f t="shared" si="73"/>
        <v/>
      </c>
      <c r="G394" s="41" t="str">
        <f t="shared" si="74"/>
        <v/>
      </c>
      <c r="H394" s="10" t="str">
        <f>IF(DataSorted!$Q407="","",DataSorted!Q407)</f>
        <v/>
      </c>
      <c r="I394" s="10" t="str">
        <f>IF(DataSorted!$Q407="","",DataSorted!R407)</f>
        <v/>
      </c>
      <c r="J394" s="10" t="str">
        <f>IF(DataSorted!$Q407="","",DataSorted!S407)</f>
        <v/>
      </c>
      <c r="K394" s="10" t="str">
        <f>IF(DataSorted!$Q407="","",DataSorted!T407)</f>
        <v/>
      </c>
      <c r="L394" s="10" t="str">
        <f t="shared" si="75"/>
        <v/>
      </c>
      <c r="M394" s="52" t="str">
        <f>IF(DataSorted!$F407="REAC",DataSorted!F407,(IF(DataSorted!$P407="REAC",DataSorted!P407,IF($R395=1,"Creact",""))))</f>
        <v/>
      </c>
      <c r="N394" s="52" t="str">
        <f>IF(DataSorted!$F407="REAC",DataSorted!G407,(IF(DataSorted!$P407="REAC",DataSorted!Q407,IF($R395=1,N395,""))))</f>
        <v/>
      </c>
      <c r="O394" s="52" t="str">
        <f>IF(DataSorted!$F407="REAC",DataSorted!H407,(IF(DataSorted!$P407="REAC",DataSorted!R407,IF(AND($R395=1,N395="yes"),O395-1.01794,IF(AND($R395=1,N395="No"),O395-1.18497,"")))))</f>
        <v/>
      </c>
      <c r="P394" s="52" t="str">
        <f>IF(DataSorted!$F407="REAC",DataSorted!I407,(IF(DataSorted!$P407="REAC",DataSorted!S407,IF($R395=1,P395,""))))</f>
        <v/>
      </c>
      <c r="Q394" s="47" t="str">
        <f t="shared" si="83"/>
        <v/>
      </c>
      <c r="R394" t="str">
        <f t="shared" si="84"/>
        <v/>
      </c>
      <c r="S394" s="18" t="str">
        <f t="shared" si="78"/>
        <v/>
      </c>
      <c r="T394" s="18" t="str">
        <f t="shared" si="79"/>
        <v/>
      </c>
      <c r="U394" s="18" t="str">
        <f t="shared" si="76"/>
        <v/>
      </c>
      <c r="V394" s="18" t="str">
        <f t="shared" si="80"/>
        <v/>
      </c>
      <c r="W394" s="18" t="str">
        <f t="shared" si="81"/>
        <v/>
      </c>
      <c r="X394" s="18" t="str">
        <f t="shared" si="82"/>
        <v/>
      </c>
      <c r="Y394" s="18"/>
    </row>
    <row r="395" spans="1:25" x14ac:dyDescent="0.35">
      <c r="A395" t="str">
        <f>IF(DataSorted!A408="","",DataSorted!A408)</f>
        <v/>
      </c>
      <c r="B395" t="str">
        <f>IF(DataSorted!B408="","",DataSorted!B408)</f>
        <v/>
      </c>
      <c r="C395" t="str">
        <f>IF(DataSorted!C408="","",DataSorted!C408)</f>
        <v/>
      </c>
      <c r="D395" t="str">
        <f>IF(DataSorted!D408="","",DataSorted!D408)</f>
        <v/>
      </c>
      <c r="E395" t="str">
        <f t="shared" si="77"/>
        <v/>
      </c>
      <c r="F395" s="16" t="str">
        <f t="shared" si="73"/>
        <v/>
      </c>
      <c r="G395" s="41" t="str">
        <f t="shared" si="74"/>
        <v/>
      </c>
      <c r="H395" t="str">
        <f>IF(DataSorted!$Q408="","",DataSorted!Q408)</f>
        <v/>
      </c>
      <c r="I395" t="str">
        <f>IF(DataSorted!$Q408="","",DataSorted!R408)</f>
        <v/>
      </c>
      <c r="J395" t="str">
        <f>IF(DataSorted!$Q408="","",DataSorted!S408)</f>
        <v/>
      </c>
      <c r="K395" t="str">
        <f>IF(DataSorted!$Q408="","",DataSorted!T408)</f>
        <v/>
      </c>
      <c r="L395" s="2" t="str">
        <f t="shared" si="75"/>
        <v/>
      </c>
      <c r="M395" s="51" t="str">
        <f>IF(DataSorted!$F408="REAC",DataSorted!F408,(IF(DataSorted!$P408="REAC",DataSorted!P408,IF($R396=1,"Creact",""))))</f>
        <v/>
      </c>
      <c r="N395" s="51" t="str">
        <f>IF(DataSorted!$F408="REAC",DataSorted!G408,(IF(DataSorted!$P408="REAC",DataSorted!Q408,IF($R396=1,N396,""))))</f>
        <v/>
      </c>
      <c r="O395" s="51" t="str">
        <f>IF(DataSorted!$F408="REAC",DataSorted!H408,(IF(DataSorted!$P408="REAC",DataSorted!R408,IF(AND($R396=1,N396="yes"),O396-1.01794,IF(AND($R396=1,N396="No"),O396-1.18497,"")))))</f>
        <v/>
      </c>
      <c r="P395" s="51" t="str">
        <f>IF(DataSorted!$F408="REAC",DataSorted!I408,(IF(DataSorted!$P408="REAC",DataSorted!S408,IF($R396=1,P396,""))))</f>
        <v/>
      </c>
      <c r="Q395" s="47" t="str">
        <f t="shared" si="83"/>
        <v/>
      </c>
      <c r="R395" t="str">
        <f t="shared" si="84"/>
        <v/>
      </c>
      <c r="S395" s="1" t="str">
        <f t="shared" si="78"/>
        <v/>
      </c>
      <c r="T395" s="1" t="str">
        <f t="shared" si="79"/>
        <v/>
      </c>
      <c r="U395" s="1" t="str">
        <f t="shared" si="76"/>
        <v/>
      </c>
      <c r="V395" s="1" t="str">
        <f t="shared" si="80"/>
        <v/>
      </c>
      <c r="W395" s="1" t="str">
        <f t="shared" si="81"/>
        <v/>
      </c>
      <c r="X395" s="1" t="str">
        <f t="shared" si="82"/>
        <v/>
      </c>
      <c r="Y395" s="1"/>
    </row>
    <row r="396" spans="1:25" x14ac:dyDescent="0.35">
      <c r="A396" s="10" t="str">
        <f>IF(DataSorted!A409="","",DataSorted!A409)</f>
        <v/>
      </c>
      <c r="B396" s="10" t="str">
        <f>IF(DataSorted!B409="","",DataSorted!B409)</f>
        <v/>
      </c>
      <c r="C396" s="10" t="str">
        <f>IF(DataSorted!C409="","",DataSorted!C409)</f>
        <v/>
      </c>
      <c r="D396" s="10" t="str">
        <f>IF(DataSorted!D409="","",DataSorted!D409)</f>
        <v/>
      </c>
      <c r="E396" s="10" t="str">
        <f t="shared" si="77"/>
        <v/>
      </c>
      <c r="F396" s="15" t="str">
        <f t="shared" si="73"/>
        <v/>
      </c>
      <c r="G396" s="41" t="str">
        <f t="shared" si="74"/>
        <v/>
      </c>
      <c r="H396" s="10" t="str">
        <f>IF(DataSorted!$Q409="","",DataSorted!Q409)</f>
        <v/>
      </c>
      <c r="I396" s="10" t="str">
        <f>IF(DataSorted!$Q409="","",DataSorted!R409)</f>
        <v/>
      </c>
      <c r="J396" s="10" t="str">
        <f>IF(DataSorted!$Q409="","",DataSorted!S409)</f>
        <v/>
      </c>
      <c r="K396" s="10" t="str">
        <f>IF(DataSorted!$Q409="","",DataSorted!T409)</f>
        <v/>
      </c>
      <c r="L396" s="10" t="str">
        <f t="shared" si="75"/>
        <v/>
      </c>
      <c r="M396" s="52" t="str">
        <f>IF(DataSorted!$F409="REAC",DataSorted!F409,(IF(DataSorted!$P409="REAC",DataSorted!P409,IF($R397=1,"Creact",""))))</f>
        <v/>
      </c>
      <c r="N396" s="52" t="str">
        <f>IF(DataSorted!$F409="REAC",DataSorted!G409,(IF(DataSorted!$P409="REAC",DataSorted!Q409,IF($R397=1,N397,""))))</f>
        <v/>
      </c>
      <c r="O396" s="52" t="str">
        <f>IF(DataSorted!$F409="REAC",DataSorted!H409,(IF(DataSorted!$P409="REAC",DataSorted!R409,IF(AND($R397=1,N397="yes"),O397-1.01794,IF(AND($R397=1,N397="No"),O397-1.18497,"")))))</f>
        <v/>
      </c>
      <c r="P396" s="52" t="str">
        <f>IF(DataSorted!$F409="REAC",DataSorted!I409,(IF(DataSorted!$P409="REAC",DataSorted!S409,IF($R397=1,P397,""))))</f>
        <v/>
      </c>
      <c r="Q396" s="47" t="str">
        <f t="shared" si="83"/>
        <v/>
      </c>
      <c r="R396" t="str">
        <f t="shared" si="84"/>
        <v/>
      </c>
      <c r="S396" s="18" t="str">
        <f t="shared" si="78"/>
        <v/>
      </c>
      <c r="T396" s="18" t="str">
        <f t="shared" si="79"/>
        <v/>
      </c>
      <c r="U396" s="18" t="str">
        <f t="shared" si="76"/>
        <v/>
      </c>
      <c r="V396" s="18" t="str">
        <f t="shared" si="80"/>
        <v/>
      </c>
      <c r="W396" s="18" t="str">
        <f t="shared" si="81"/>
        <v/>
      </c>
      <c r="X396" s="18" t="str">
        <f t="shared" si="82"/>
        <v/>
      </c>
      <c r="Y396" s="18"/>
    </row>
    <row r="397" spans="1:25" x14ac:dyDescent="0.35">
      <c r="A397" t="str">
        <f>IF(DataSorted!A410="","",DataSorted!A410)</f>
        <v/>
      </c>
      <c r="B397" t="str">
        <f>IF(DataSorted!B410="","",DataSorted!B410)</f>
        <v/>
      </c>
      <c r="C397" t="str">
        <f>IF(DataSorted!C410="","",DataSorted!C410)</f>
        <v/>
      </c>
      <c r="D397" t="str">
        <f>IF(DataSorted!D410="","",DataSorted!D410)</f>
        <v/>
      </c>
      <c r="E397" t="str">
        <f t="shared" si="77"/>
        <v/>
      </c>
      <c r="F397" s="16" t="str">
        <f t="shared" si="73"/>
        <v/>
      </c>
      <c r="G397" s="41" t="str">
        <f t="shared" si="74"/>
        <v/>
      </c>
      <c r="H397" t="str">
        <f>IF(DataSorted!$Q410="","",DataSorted!Q410)</f>
        <v/>
      </c>
      <c r="I397" t="str">
        <f>IF(DataSorted!$Q410="","",DataSorted!R410)</f>
        <v/>
      </c>
      <c r="J397" t="str">
        <f>IF(DataSorted!$Q410="","",DataSorted!S410)</f>
        <v/>
      </c>
      <c r="K397" t="str">
        <f>IF(DataSorted!$Q410="","",DataSorted!T410)</f>
        <v/>
      </c>
      <c r="L397" s="2" t="str">
        <f t="shared" si="75"/>
        <v/>
      </c>
      <c r="M397" s="51" t="str">
        <f>IF(DataSorted!$F410="REAC",DataSorted!F410,(IF(DataSorted!$P410="REAC",DataSorted!P410,IF($R398=1,"Creact",""))))</f>
        <v/>
      </c>
      <c r="N397" s="51" t="str">
        <f>IF(DataSorted!$F410="REAC",DataSorted!G410,(IF(DataSorted!$P410="REAC",DataSorted!Q410,IF($R398=1,N398,""))))</f>
        <v/>
      </c>
      <c r="O397" s="51" t="str">
        <f>IF(DataSorted!$F410="REAC",DataSorted!H410,(IF(DataSorted!$P410="REAC",DataSorted!R410,IF(AND($R398=1,N398="yes"),O398-1.01794,IF(AND($R398=1,N398="No"),O398-1.18497,"")))))</f>
        <v/>
      </c>
      <c r="P397" s="51" t="str">
        <f>IF(DataSorted!$F410="REAC",DataSorted!I410,(IF(DataSorted!$P410="REAC",DataSorted!S410,IF($R398=1,P398,""))))</f>
        <v/>
      </c>
      <c r="Q397" s="47" t="str">
        <f t="shared" si="83"/>
        <v/>
      </c>
      <c r="R397" t="str">
        <f t="shared" si="84"/>
        <v/>
      </c>
      <c r="S397" s="1" t="str">
        <f t="shared" si="78"/>
        <v/>
      </c>
      <c r="T397" s="1" t="str">
        <f t="shared" si="79"/>
        <v/>
      </c>
      <c r="U397" s="1" t="str">
        <f t="shared" si="76"/>
        <v/>
      </c>
      <c r="V397" s="1" t="str">
        <f t="shared" si="80"/>
        <v/>
      </c>
      <c r="W397" s="1" t="str">
        <f t="shared" si="81"/>
        <v/>
      </c>
      <c r="X397" s="1" t="str">
        <f t="shared" si="82"/>
        <v/>
      </c>
      <c r="Y397" s="1"/>
    </row>
    <row r="398" spans="1:25" x14ac:dyDescent="0.35">
      <c r="A398" s="10" t="str">
        <f>IF(DataSorted!A411="","",DataSorted!A411)</f>
        <v/>
      </c>
      <c r="B398" s="10" t="str">
        <f>IF(DataSorted!B411="","",DataSorted!B411)</f>
        <v/>
      </c>
      <c r="C398" s="10" t="str">
        <f>IF(DataSorted!C411="","",DataSorted!C411)</f>
        <v/>
      </c>
      <c r="D398" s="10" t="str">
        <f>IF(DataSorted!D411="","",DataSorted!D411)</f>
        <v/>
      </c>
      <c r="E398" s="10" t="str">
        <f t="shared" si="77"/>
        <v/>
      </c>
      <c r="F398" s="15" t="str">
        <f t="shared" si="73"/>
        <v/>
      </c>
      <c r="G398" s="41" t="str">
        <f t="shared" si="74"/>
        <v/>
      </c>
      <c r="H398" s="10" t="str">
        <f>IF(DataSorted!$Q411="","",DataSorted!Q411)</f>
        <v/>
      </c>
      <c r="I398" s="10" t="str">
        <f>IF(DataSorted!$Q411="","",DataSorted!R411)</f>
        <v/>
      </c>
      <c r="J398" s="10" t="str">
        <f>IF(DataSorted!$Q411="","",DataSorted!S411)</f>
        <v/>
      </c>
      <c r="K398" s="10" t="str">
        <f>IF(DataSorted!$Q411="","",DataSorted!T411)</f>
        <v/>
      </c>
      <c r="L398" s="10" t="str">
        <f t="shared" si="75"/>
        <v/>
      </c>
      <c r="M398" s="52" t="str">
        <f>IF(DataSorted!$F411="REAC",DataSorted!F411,(IF(DataSorted!$P411="REAC",DataSorted!P411,IF($R399=1,"Creact",""))))</f>
        <v/>
      </c>
      <c r="N398" s="52" t="str">
        <f>IF(DataSorted!$F411="REAC",DataSorted!G411,(IF(DataSorted!$P411="REAC",DataSorted!Q411,IF($R399=1,N399,""))))</f>
        <v/>
      </c>
      <c r="O398" s="52" t="str">
        <f>IF(DataSorted!$F411="REAC",DataSorted!H411,(IF(DataSorted!$P411="REAC",DataSorted!R411,IF(AND($R399=1,N399="yes"),O399-1.01794,IF(AND($R399=1,N399="No"),O399-1.18497,"")))))</f>
        <v/>
      </c>
      <c r="P398" s="52" t="str">
        <f>IF(DataSorted!$F411="REAC",DataSorted!I411,(IF(DataSorted!$P411="REAC",DataSorted!S411,IF($R399=1,P399,""))))</f>
        <v/>
      </c>
      <c r="Q398" s="47" t="str">
        <f t="shared" si="83"/>
        <v/>
      </c>
      <c r="R398" t="str">
        <f t="shared" si="84"/>
        <v/>
      </c>
      <c r="S398" s="18" t="str">
        <f t="shared" si="78"/>
        <v/>
      </c>
      <c r="T398" s="18" t="str">
        <f t="shared" si="79"/>
        <v/>
      </c>
      <c r="U398" s="18" t="str">
        <f t="shared" si="76"/>
        <v/>
      </c>
      <c r="V398" s="18" t="str">
        <f t="shared" si="80"/>
        <v/>
      </c>
      <c r="W398" s="18" t="str">
        <f t="shared" si="81"/>
        <v/>
      </c>
      <c r="X398" s="18" t="str">
        <f t="shared" si="82"/>
        <v/>
      </c>
      <c r="Y398" s="18"/>
    </row>
    <row r="399" spans="1:25" x14ac:dyDescent="0.35">
      <c r="A399" t="str">
        <f>IF(DataSorted!A412="","",DataSorted!A412)</f>
        <v/>
      </c>
      <c r="B399" t="str">
        <f>IF(DataSorted!B412="","",DataSorted!B412)</f>
        <v/>
      </c>
      <c r="C399" t="str">
        <f>IF(DataSorted!C412="","",DataSorted!C412)</f>
        <v/>
      </c>
      <c r="D399" t="str">
        <f>IF(DataSorted!D412="","",DataSorted!D412)</f>
        <v/>
      </c>
      <c r="E399" t="str">
        <f t="shared" si="77"/>
        <v/>
      </c>
      <c r="F399" s="16" t="str">
        <f t="shared" si="73"/>
        <v/>
      </c>
      <c r="G399" s="41" t="str">
        <f t="shared" si="74"/>
        <v/>
      </c>
      <c r="H399" t="str">
        <f>IF(DataSorted!$Q412="","",DataSorted!Q412)</f>
        <v/>
      </c>
      <c r="I399" t="str">
        <f>IF(DataSorted!$Q412="","",DataSorted!R412)</f>
        <v/>
      </c>
      <c r="J399" t="str">
        <f>IF(DataSorted!$Q412="","",DataSorted!S412)</f>
        <v/>
      </c>
      <c r="K399" t="str">
        <f>IF(DataSorted!$Q412="","",DataSorted!T412)</f>
        <v/>
      </c>
      <c r="L399" s="2" t="str">
        <f t="shared" si="75"/>
        <v/>
      </c>
      <c r="M399" s="51" t="str">
        <f>IF(DataSorted!$F412="REAC",DataSorted!F412,(IF(DataSorted!$P412="REAC",DataSorted!P412,IF($R400=1,"Creact",""))))</f>
        <v/>
      </c>
      <c r="N399" s="51" t="str">
        <f>IF(DataSorted!$F412="REAC",DataSorted!G412,(IF(DataSorted!$P412="REAC",DataSorted!Q412,IF($R400=1,N400,""))))</f>
        <v/>
      </c>
      <c r="O399" s="51" t="str">
        <f>IF(DataSorted!$F412="REAC",DataSorted!H412,(IF(DataSorted!$P412="REAC",DataSorted!R412,IF(AND($R400=1,N400="yes"),O400-1.01794,IF(AND($R400=1,N400="No"),O400-1.18497,"")))))</f>
        <v/>
      </c>
      <c r="P399" s="51" t="str">
        <f>IF(DataSorted!$F412="REAC",DataSorted!I412,(IF(DataSorted!$P412="REAC",DataSorted!S412,IF($R400=1,P400,""))))</f>
        <v/>
      </c>
      <c r="Q399" s="47" t="str">
        <f t="shared" si="83"/>
        <v/>
      </c>
      <c r="R399" t="str">
        <f t="shared" si="84"/>
        <v/>
      </c>
      <c r="S399" s="1" t="str">
        <f t="shared" si="78"/>
        <v/>
      </c>
      <c r="T399" s="1" t="str">
        <f t="shared" si="79"/>
        <v/>
      </c>
      <c r="U399" s="1" t="str">
        <f t="shared" si="76"/>
        <v/>
      </c>
      <c r="V399" s="1" t="str">
        <f t="shared" si="80"/>
        <v/>
      </c>
      <c r="W399" s="1" t="str">
        <f t="shared" si="81"/>
        <v/>
      </c>
      <c r="X399" s="1" t="str">
        <f t="shared" si="82"/>
        <v/>
      </c>
      <c r="Y399" s="1"/>
    </row>
    <row r="400" spans="1:25" x14ac:dyDescent="0.35">
      <c r="A400" s="10" t="str">
        <f>IF(DataSorted!A413="","",DataSorted!A413)</f>
        <v/>
      </c>
      <c r="B400" s="10" t="str">
        <f>IF(DataSorted!B413="","",DataSorted!B413)</f>
        <v/>
      </c>
      <c r="C400" s="10" t="str">
        <f>IF(DataSorted!C413="","",DataSorted!C413)</f>
        <v/>
      </c>
      <c r="D400" s="10" t="str">
        <f>IF(DataSorted!D413="","",DataSorted!D413)</f>
        <v/>
      </c>
      <c r="E400" s="10" t="str">
        <f t="shared" si="77"/>
        <v/>
      </c>
      <c r="F400" s="15" t="str">
        <f t="shared" si="73"/>
        <v/>
      </c>
      <c r="G400" s="41" t="str">
        <f t="shared" si="74"/>
        <v/>
      </c>
      <c r="H400" s="10" t="str">
        <f>IF(DataSorted!$Q413="","",DataSorted!Q413)</f>
        <v/>
      </c>
      <c r="I400" s="10" t="str">
        <f>IF(DataSorted!$Q413="","",DataSorted!R413)</f>
        <v/>
      </c>
      <c r="J400" s="10" t="str">
        <f>IF(DataSorted!$Q413="","",DataSorted!S413)</f>
        <v/>
      </c>
      <c r="K400" s="10" t="str">
        <f>IF(DataSorted!$Q413="","",DataSorted!T413)</f>
        <v/>
      </c>
      <c r="L400" s="10" t="str">
        <f t="shared" si="75"/>
        <v/>
      </c>
      <c r="M400" s="52" t="str">
        <f>IF(DataSorted!$F413="REAC",DataSorted!F413,(IF(DataSorted!$P413="REAC",DataSorted!P413,IF($R401=1,"Creact",""))))</f>
        <v/>
      </c>
      <c r="N400" s="52" t="str">
        <f>IF(DataSorted!$F413="REAC",DataSorted!G413,(IF(DataSorted!$P413="REAC",DataSorted!Q413,IF($R401=1,N401,""))))</f>
        <v/>
      </c>
      <c r="O400" s="52" t="str">
        <f>IF(DataSorted!$F413="REAC",DataSorted!H413,(IF(DataSorted!$P413="REAC",DataSorted!R413,IF(AND($R401=1,N401="yes"),O401-1.01794,IF(AND($R401=1,N401="No"),O401-1.18497,"")))))</f>
        <v/>
      </c>
      <c r="P400" s="52" t="str">
        <f>IF(DataSorted!$F413="REAC",DataSorted!I413,(IF(DataSorted!$P413="REAC",DataSorted!S413,IF($R401=1,P401,""))))</f>
        <v/>
      </c>
      <c r="Q400" s="47" t="str">
        <f t="shared" si="83"/>
        <v/>
      </c>
      <c r="R400" t="str">
        <f t="shared" si="84"/>
        <v/>
      </c>
      <c r="S400" s="18" t="str">
        <f t="shared" si="78"/>
        <v/>
      </c>
      <c r="T400" s="18" t="str">
        <f t="shared" si="79"/>
        <v/>
      </c>
      <c r="U400" s="18" t="str">
        <f t="shared" si="76"/>
        <v/>
      </c>
      <c r="V400" s="18" t="str">
        <f t="shared" si="80"/>
        <v/>
      </c>
      <c r="W400" s="18" t="str">
        <f t="shared" si="81"/>
        <v/>
      </c>
      <c r="X400" s="18" t="str">
        <f t="shared" si="82"/>
        <v/>
      </c>
      <c r="Y400" s="18"/>
    </row>
    <row r="401" spans="1:25" x14ac:dyDescent="0.35">
      <c r="A401" t="str">
        <f>IF(DataSorted!A414="","",DataSorted!A414)</f>
        <v/>
      </c>
      <c r="B401" t="str">
        <f>IF(DataSorted!B414="","",DataSorted!B414)</f>
        <v/>
      </c>
      <c r="C401" t="str">
        <f>IF(DataSorted!C414="","",DataSorted!C414)</f>
        <v/>
      </c>
      <c r="D401" t="str">
        <f>IF(DataSorted!D414="","",DataSorted!D414)</f>
        <v/>
      </c>
      <c r="E401" t="str">
        <f t="shared" si="77"/>
        <v/>
      </c>
      <c r="F401" s="16" t="str">
        <f t="shared" si="73"/>
        <v/>
      </c>
      <c r="G401" s="41" t="str">
        <f t="shared" si="74"/>
        <v/>
      </c>
      <c r="H401" t="str">
        <f>IF(DataSorted!$Q414="","",DataSorted!Q414)</f>
        <v/>
      </c>
      <c r="I401" t="str">
        <f>IF(DataSorted!$Q414="","",DataSorted!R414)</f>
        <v/>
      </c>
      <c r="J401" t="str">
        <f>IF(DataSorted!$Q414="","",DataSorted!S414)</f>
        <v/>
      </c>
      <c r="K401" t="str">
        <f>IF(DataSorted!$Q414="","",DataSorted!T414)</f>
        <v/>
      </c>
      <c r="L401" s="2" t="str">
        <f t="shared" si="75"/>
        <v/>
      </c>
      <c r="M401" s="51" t="str">
        <f>IF(DataSorted!$F414="REAC",DataSorted!F414,(IF(DataSorted!$P414="REAC",DataSorted!P414,IF($R402=1,"Creact",""))))</f>
        <v/>
      </c>
      <c r="N401" s="51" t="str">
        <f>IF(DataSorted!$F414="REAC",DataSorted!G414,(IF(DataSorted!$P414="REAC",DataSorted!Q414,IF($R402=1,N402,""))))</f>
        <v/>
      </c>
      <c r="O401" s="51" t="str">
        <f>IF(DataSorted!$F414="REAC",DataSorted!H414,(IF(DataSorted!$P414="REAC",DataSorted!R414,IF(AND($R402=1,N402="yes"),O402-1.01794,IF(AND($R402=1,N402="No"),O402-1.18497,"")))))</f>
        <v/>
      </c>
      <c r="P401" s="51" t="str">
        <f>IF(DataSorted!$F414="REAC",DataSorted!I414,(IF(DataSorted!$P414="REAC",DataSorted!S414,IF($R402=1,P402,""))))</f>
        <v/>
      </c>
      <c r="Q401" s="47" t="str">
        <f t="shared" si="83"/>
        <v/>
      </c>
      <c r="R401" t="str">
        <f t="shared" si="84"/>
        <v/>
      </c>
      <c r="S401" s="1" t="str">
        <f t="shared" si="78"/>
        <v/>
      </c>
      <c r="T401" s="1" t="str">
        <f t="shared" si="79"/>
        <v/>
      </c>
      <c r="U401" s="1" t="str">
        <f t="shared" si="76"/>
        <v/>
      </c>
      <c r="V401" s="1" t="str">
        <f t="shared" si="80"/>
        <v/>
      </c>
      <c r="W401" s="1" t="str">
        <f t="shared" si="81"/>
        <v/>
      </c>
      <c r="X401" s="1" t="str">
        <f t="shared" si="82"/>
        <v/>
      </c>
      <c r="Y401" s="1"/>
    </row>
    <row r="402" spans="1:25" x14ac:dyDescent="0.35">
      <c r="A402" s="10" t="str">
        <f>IF(DataSorted!A415="","",DataSorted!A415)</f>
        <v/>
      </c>
      <c r="B402" s="10" t="str">
        <f>IF(DataSorted!B415="","",DataSorted!B415)</f>
        <v/>
      </c>
      <c r="C402" s="10" t="str">
        <f>IF(DataSorted!C415="","",DataSorted!C415)</f>
        <v/>
      </c>
      <c r="D402" s="10" t="str">
        <f>IF(DataSorted!D415="","",DataSorted!D415)</f>
        <v/>
      </c>
      <c r="E402" s="10" t="str">
        <f t="shared" si="77"/>
        <v/>
      </c>
      <c r="F402" s="15" t="str">
        <f t="shared" si="73"/>
        <v/>
      </c>
      <c r="G402" s="41" t="str">
        <f t="shared" si="74"/>
        <v/>
      </c>
      <c r="H402" s="10" t="str">
        <f>IF(DataSorted!$Q415="","",DataSorted!Q415)</f>
        <v/>
      </c>
      <c r="I402" s="10" t="str">
        <f>IF(DataSorted!$Q415="","",DataSorted!R415)</f>
        <v/>
      </c>
      <c r="J402" s="10" t="str">
        <f>IF(DataSorted!$Q415="","",DataSorted!S415)</f>
        <v/>
      </c>
      <c r="K402" s="10" t="str">
        <f>IF(DataSorted!$Q415="","",DataSorted!T415)</f>
        <v/>
      </c>
      <c r="L402" s="10" t="str">
        <f t="shared" si="75"/>
        <v/>
      </c>
      <c r="M402" s="52" t="str">
        <f>IF(DataSorted!$F415="REAC",DataSorted!F415,(IF(DataSorted!$P415="REAC",DataSorted!P415,IF($R403=1,"Creact",""))))</f>
        <v/>
      </c>
      <c r="N402" s="52" t="str">
        <f>IF(DataSorted!$F415="REAC",DataSorted!G415,(IF(DataSorted!$P415="REAC",DataSorted!Q415,IF($R403=1,N403,""))))</f>
        <v/>
      </c>
      <c r="O402" s="52" t="str">
        <f>IF(DataSorted!$F415="REAC",DataSorted!H415,(IF(DataSorted!$P415="REAC",DataSorted!R415,IF(AND($R403=1,N403="yes"),O403-1.01794,IF(AND($R403=1,N403="No"),O403-1.18497,"")))))</f>
        <v/>
      </c>
      <c r="P402" s="52" t="str">
        <f>IF(DataSorted!$F415="REAC",DataSorted!I415,(IF(DataSorted!$P415="REAC",DataSorted!S415,IF($R403=1,P403,""))))</f>
        <v/>
      </c>
      <c r="Q402" s="47" t="str">
        <f t="shared" si="83"/>
        <v/>
      </c>
      <c r="R402" t="str">
        <f t="shared" si="84"/>
        <v/>
      </c>
      <c r="S402" s="18" t="str">
        <f t="shared" si="78"/>
        <v/>
      </c>
      <c r="T402" s="18" t="str">
        <f t="shared" si="79"/>
        <v/>
      </c>
      <c r="U402" s="18" t="str">
        <f t="shared" si="76"/>
        <v/>
      </c>
      <c r="V402" s="18" t="str">
        <f t="shared" si="80"/>
        <v/>
      </c>
      <c r="W402" s="18" t="str">
        <f t="shared" si="81"/>
        <v/>
      </c>
      <c r="X402" s="18" t="str">
        <f t="shared" si="82"/>
        <v/>
      </c>
      <c r="Y402" s="18"/>
    </row>
    <row r="403" spans="1:25" x14ac:dyDescent="0.35">
      <c r="A403" t="str">
        <f>IF(DataSorted!A416="","",DataSorted!A416)</f>
        <v/>
      </c>
      <c r="B403" t="str">
        <f>IF(DataSorted!B416="","",DataSorted!B416)</f>
        <v/>
      </c>
      <c r="C403" t="str">
        <f>IF(DataSorted!C416="","",DataSorted!C416)</f>
        <v/>
      </c>
      <c r="D403" t="str">
        <f>IF(DataSorted!D416="","",DataSorted!D416)</f>
        <v/>
      </c>
      <c r="E403" t="str">
        <f t="shared" si="77"/>
        <v/>
      </c>
      <c r="F403" s="16" t="str">
        <f t="shared" si="73"/>
        <v/>
      </c>
      <c r="G403" s="41" t="str">
        <f t="shared" si="74"/>
        <v/>
      </c>
      <c r="H403" t="str">
        <f>IF(DataSorted!$Q416="","",DataSorted!Q416)</f>
        <v/>
      </c>
      <c r="I403" t="str">
        <f>IF(DataSorted!$Q416="","",DataSorted!R416)</f>
        <v/>
      </c>
      <c r="J403" t="str">
        <f>IF(DataSorted!$Q416="","",DataSorted!S416)</f>
        <v/>
      </c>
      <c r="K403" t="str">
        <f>IF(DataSorted!$Q416="","",DataSorted!T416)</f>
        <v/>
      </c>
      <c r="L403" s="2" t="str">
        <f t="shared" si="75"/>
        <v/>
      </c>
      <c r="M403" s="51" t="str">
        <f>IF(DataSorted!$F416="REAC",DataSorted!F416,(IF(DataSorted!$P416="REAC",DataSorted!P416,IF($R404=1,"Creact",""))))</f>
        <v/>
      </c>
      <c r="N403" s="51" t="str">
        <f>IF(DataSorted!$F416="REAC",DataSorted!G416,(IF(DataSorted!$P416="REAC",DataSorted!Q416,IF($R404=1,N404,""))))</f>
        <v/>
      </c>
      <c r="O403" s="51" t="str">
        <f>IF(DataSorted!$F416="REAC",DataSorted!H416,(IF(DataSorted!$P416="REAC",DataSorted!R416,IF(AND($R404=1,N404="yes"),O404-1.01794,IF(AND($R404=1,N404="No"),O404-1.18497,"")))))</f>
        <v/>
      </c>
      <c r="P403" s="51" t="str">
        <f>IF(DataSorted!$F416="REAC",DataSorted!I416,(IF(DataSorted!$P416="REAC",DataSorted!S416,IF($R404=1,P404,""))))</f>
        <v/>
      </c>
      <c r="Q403" s="47" t="str">
        <f t="shared" si="83"/>
        <v/>
      </c>
      <c r="R403" t="str">
        <f t="shared" si="84"/>
        <v/>
      </c>
      <c r="S403" s="1" t="str">
        <f t="shared" si="78"/>
        <v/>
      </c>
      <c r="T403" s="1" t="str">
        <f t="shared" si="79"/>
        <v/>
      </c>
      <c r="U403" s="1" t="str">
        <f t="shared" si="76"/>
        <v/>
      </c>
      <c r="V403" s="1" t="str">
        <f t="shared" si="80"/>
        <v/>
      </c>
      <c r="W403" s="1" t="str">
        <f t="shared" si="81"/>
        <v/>
      </c>
      <c r="X403" s="1" t="str">
        <f t="shared" si="82"/>
        <v/>
      </c>
      <c r="Y403" s="1"/>
    </row>
    <row r="404" spans="1:25" x14ac:dyDescent="0.35">
      <c r="A404" s="10" t="str">
        <f>IF(DataSorted!A417="","",DataSorted!A417)</f>
        <v/>
      </c>
      <c r="B404" s="10" t="str">
        <f>IF(DataSorted!B417="","",DataSorted!B417)</f>
        <v/>
      </c>
      <c r="C404" s="10" t="str">
        <f>IF(DataSorted!C417="","",DataSorted!C417)</f>
        <v/>
      </c>
      <c r="D404" s="10" t="str">
        <f>IF(DataSorted!D417="","",DataSorted!D417)</f>
        <v/>
      </c>
      <c r="E404" s="10" t="str">
        <f t="shared" si="77"/>
        <v/>
      </c>
      <c r="F404" s="15" t="str">
        <f t="shared" si="73"/>
        <v/>
      </c>
      <c r="G404" s="41" t="str">
        <f t="shared" si="74"/>
        <v/>
      </c>
      <c r="H404" s="10" t="str">
        <f>IF(DataSorted!$Q417="","",DataSorted!Q417)</f>
        <v/>
      </c>
      <c r="I404" s="10" t="str">
        <f>IF(DataSorted!$Q417="","",DataSorted!R417)</f>
        <v/>
      </c>
      <c r="J404" s="10" t="str">
        <f>IF(DataSorted!$Q417="","",DataSorted!S417)</f>
        <v/>
      </c>
      <c r="K404" s="10" t="str">
        <f>IF(DataSorted!$Q417="","",DataSorted!T417)</f>
        <v/>
      </c>
      <c r="L404" s="10" t="str">
        <f t="shared" si="75"/>
        <v/>
      </c>
      <c r="M404" s="52" t="str">
        <f>IF(DataSorted!$F417="REAC",DataSorted!F417,(IF(DataSorted!$P417="REAC",DataSorted!P417,IF($R405=1,"Creact",""))))</f>
        <v/>
      </c>
      <c r="N404" s="52" t="str">
        <f>IF(DataSorted!$F417="REAC",DataSorted!G417,(IF(DataSorted!$P417="REAC",DataSorted!Q417,IF($R405=1,N405,""))))</f>
        <v/>
      </c>
      <c r="O404" s="52" t="str">
        <f>IF(DataSorted!$F417="REAC",DataSorted!H417,(IF(DataSorted!$P417="REAC",DataSorted!R417,IF(AND($R405=1,N405="yes"),O405-1.01794,IF(AND($R405=1,N405="No"),O405-1.18497,"")))))</f>
        <v/>
      </c>
      <c r="P404" s="52" t="str">
        <f>IF(DataSorted!$F417="REAC",DataSorted!I417,(IF(DataSorted!$P417="REAC",DataSorted!S417,IF($R405=1,P405,""))))</f>
        <v/>
      </c>
      <c r="Q404" s="47" t="str">
        <f t="shared" si="83"/>
        <v/>
      </c>
      <c r="R404" t="str">
        <f t="shared" si="84"/>
        <v/>
      </c>
      <c r="S404" s="18" t="str">
        <f t="shared" si="78"/>
        <v/>
      </c>
      <c r="T404" s="18" t="str">
        <f t="shared" si="79"/>
        <v/>
      </c>
      <c r="U404" s="18" t="str">
        <f t="shared" si="76"/>
        <v/>
      </c>
      <c r="V404" s="18" t="str">
        <f t="shared" si="80"/>
        <v/>
      </c>
      <c r="W404" s="18" t="str">
        <f t="shared" si="81"/>
        <v/>
      </c>
      <c r="X404" s="18" t="str">
        <f t="shared" si="82"/>
        <v/>
      </c>
      <c r="Y404" s="18"/>
    </row>
    <row r="405" spans="1:25" x14ac:dyDescent="0.35">
      <c r="A405" t="str">
        <f>IF(DataSorted!A418="","",DataSorted!A418)</f>
        <v/>
      </c>
      <c r="B405" t="str">
        <f>IF(DataSorted!B418="","",DataSorted!B418)</f>
        <v/>
      </c>
      <c r="C405" t="str">
        <f>IF(DataSorted!C418="","",DataSorted!C418)</f>
        <v/>
      </c>
      <c r="D405" t="str">
        <f>IF(DataSorted!D418="","",DataSorted!D418)</f>
        <v/>
      </c>
      <c r="E405" t="str">
        <f t="shared" si="77"/>
        <v/>
      </c>
      <c r="F405" s="16" t="str">
        <f t="shared" si="73"/>
        <v/>
      </c>
      <c r="G405" s="41" t="str">
        <f t="shared" si="74"/>
        <v/>
      </c>
      <c r="H405" t="str">
        <f>IF(DataSorted!$Q418="","",DataSorted!Q418)</f>
        <v/>
      </c>
      <c r="I405" t="str">
        <f>IF(DataSorted!$Q418="","",DataSorted!R418)</f>
        <v/>
      </c>
      <c r="J405" t="str">
        <f>IF(DataSorted!$Q418="","",DataSorted!S418)</f>
        <v/>
      </c>
      <c r="K405" t="str">
        <f>IF(DataSorted!$Q418="","",DataSorted!T418)</f>
        <v/>
      </c>
      <c r="L405" s="2" t="str">
        <f t="shared" si="75"/>
        <v/>
      </c>
      <c r="M405" s="51" t="str">
        <f>IF(DataSorted!$F418="REAC",DataSorted!F418,(IF(DataSorted!$P418="REAC",DataSorted!P418,IF($R406=1,"Creact",""))))</f>
        <v/>
      </c>
      <c r="N405" s="51" t="str">
        <f>IF(DataSorted!$F418="REAC",DataSorted!G418,(IF(DataSorted!$P418="REAC",DataSorted!Q418,IF($R406=1,N406,""))))</f>
        <v/>
      </c>
      <c r="O405" s="51" t="str">
        <f>IF(DataSorted!$F418="REAC",DataSorted!H418,(IF(DataSorted!$P418="REAC",DataSorted!R418,IF(AND($R406=1,N406="yes"),O406-1.01794,IF(AND($R406=1,N406="No"),O406-1.18497,"")))))</f>
        <v/>
      </c>
      <c r="P405" s="51" t="str">
        <f>IF(DataSorted!$F418="REAC",DataSorted!I418,(IF(DataSorted!$P418="REAC",DataSorted!S418,IF($R406=1,P406,""))))</f>
        <v/>
      </c>
      <c r="Q405" s="47" t="str">
        <f t="shared" si="83"/>
        <v/>
      </c>
      <c r="R405" t="str">
        <f t="shared" si="84"/>
        <v/>
      </c>
      <c r="S405" s="1" t="str">
        <f t="shared" si="78"/>
        <v/>
      </c>
      <c r="T405" s="1" t="str">
        <f t="shared" si="79"/>
        <v/>
      </c>
      <c r="U405" s="1" t="str">
        <f t="shared" si="76"/>
        <v/>
      </c>
      <c r="V405" s="1" t="str">
        <f t="shared" si="80"/>
        <v/>
      </c>
      <c r="W405" s="1" t="str">
        <f t="shared" si="81"/>
        <v/>
      </c>
      <c r="X405" s="1" t="str">
        <f t="shared" si="82"/>
        <v/>
      </c>
      <c r="Y405" s="1"/>
    </row>
    <row r="406" spans="1:25" x14ac:dyDescent="0.35">
      <c r="A406" s="10" t="str">
        <f>IF(DataSorted!A419="","",DataSorted!A419)</f>
        <v/>
      </c>
      <c r="B406" s="10" t="str">
        <f>IF(DataSorted!B419="","",DataSorted!B419)</f>
        <v/>
      </c>
      <c r="C406" s="10" t="str">
        <f>IF(DataSorted!C419="","",DataSorted!C419)</f>
        <v/>
      </c>
      <c r="D406" s="10" t="str">
        <f>IF(DataSorted!D419="","",DataSorted!D419)</f>
        <v/>
      </c>
      <c r="E406" s="10" t="str">
        <f t="shared" si="77"/>
        <v/>
      </c>
      <c r="F406" s="15" t="str">
        <f t="shared" si="73"/>
        <v/>
      </c>
      <c r="G406" s="41" t="str">
        <f t="shared" si="74"/>
        <v/>
      </c>
      <c r="H406" s="10" t="str">
        <f>IF(DataSorted!$Q419="","",DataSorted!Q419)</f>
        <v/>
      </c>
      <c r="I406" s="10" t="str">
        <f>IF(DataSorted!$Q419="","",DataSorted!R419)</f>
        <v/>
      </c>
      <c r="J406" s="10" t="str">
        <f>IF(DataSorted!$Q419="","",DataSorted!S419)</f>
        <v/>
      </c>
      <c r="K406" s="10" t="str">
        <f>IF(DataSorted!$Q419="","",DataSorted!T419)</f>
        <v/>
      </c>
      <c r="L406" s="10" t="str">
        <f t="shared" si="75"/>
        <v/>
      </c>
      <c r="M406" s="52" t="str">
        <f>IF(DataSorted!$F419="REAC",DataSorted!F419,(IF(DataSorted!$P419="REAC",DataSorted!P419,IF($R407=1,"Creact",""))))</f>
        <v/>
      </c>
      <c r="N406" s="52" t="str">
        <f>IF(DataSorted!$F419="REAC",DataSorted!G419,(IF(DataSorted!$P419="REAC",DataSorted!Q419,IF($R407=1,N407,""))))</f>
        <v/>
      </c>
      <c r="O406" s="52" t="str">
        <f>IF(DataSorted!$F419="REAC",DataSorted!H419,(IF(DataSorted!$P419="REAC",DataSorted!R419,IF(AND($R407=1,N407="yes"),O407-1.01794,IF(AND($R407=1,N407="No"),O407-1.18497,"")))))</f>
        <v/>
      </c>
      <c r="P406" s="52" t="str">
        <f>IF(DataSorted!$F419="REAC",DataSorted!I419,(IF(DataSorted!$P419="REAC",DataSorted!S419,IF($R407=1,P407,""))))</f>
        <v/>
      </c>
      <c r="Q406" s="47" t="str">
        <f t="shared" si="83"/>
        <v/>
      </c>
      <c r="R406" t="str">
        <f t="shared" si="84"/>
        <v/>
      </c>
      <c r="S406" s="18" t="str">
        <f t="shared" si="78"/>
        <v/>
      </c>
      <c r="T406" s="18" t="str">
        <f t="shared" si="79"/>
        <v/>
      </c>
      <c r="U406" s="18" t="str">
        <f t="shared" si="76"/>
        <v/>
      </c>
      <c r="V406" s="18" t="str">
        <f t="shared" si="80"/>
        <v/>
      </c>
      <c r="W406" s="18" t="str">
        <f t="shared" si="81"/>
        <v/>
      </c>
      <c r="X406" s="18" t="str">
        <f t="shared" si="82"/>
        <v/>
      </c>
      <c r="Y406" s="18"/>
    </row>
    <row r="407" spans="1:25" x14ac:dyDescent="0.35">
      <c r="A407" t="str">
        <f>IF(DataSorted!A420="","",DataSorted!A420)</f>
        <v/>
      </c>
      <c r="B407" t="str">
        <f>IF(DataSorted!B420="","",DataSorted!B420)</f>
        <v/>
      </c>
      <c r="C407" t="str">
        <f>IF(DataSorted!C420="","",DataSorted!C420)</f>
        <v/>
      </c>
      <c r="D407" t="str">
        <f>IF(DataSorted!D420="","",DataSorted!D420)</f>
        <v/>
      </c>
      <c r="E407" t="str">
        <f t="shared" si="77"/>
        <v/>
      </c>
      <c r="F407" s="16" t="str">
        <f t="shared" si="73"/>
        <v/>
      </c>
      <c r="G407" s="41" t="str">
        <f t="shared" si="74"/>
        <v/>
      </c>
      <c r="H407" t="str">
        <f>IF(DataSorted!$Q420="","",DataSorted!Q420)</f>
        <v/>
      </c>
      <c r="I407" t="str">
        <f>IF(DataSorted!$Q420="","",DataSorted!R420)</f>
        <v/>
      </c>
      <c r="J407" t="str">
        <f>IF(DataSorted!$Q420="","",DataSorted!S420)</f>
        <v/>
      </c>
      <c r="K407" t="str">
        <f>IF(DataSorted!$Q420="","",DataSorted!T420)</f>
        <v/>
      </c>
      <c r="L407" s="2" t="str">
        <f t="shared" si="75"/>
        <v/>
      </c>
      <c r="M407" s="51" t="str">
        <f>IF(DataSorted!$F420="REAC",DataSorted!F420,(IF(DataSorted!$P420="REAC",DataSorted!P420,IF($R408=1,"Creact",""))))</f>
        <v/>
      </c>
      <c r="N407" s="51" t="str">
        <f>IF(DataSorted!$F420="REAC",DataSorted!G420,(IF(DataSorted!$P420="REAC",DataSorted!Q420,IF($R408=1,N408,""))))</f>
        <v/>
      </c>
      <c r="O407" s="51" t="str">
        <f>IF(DataSorted!$F420="REAC",DataSorted!H420,(IF(DataSorted!$P420="REAC",DataSorted!R420,IF(AND($R408=1,N408="yes"),O408-1.01794,IF(AND($R408=1,N408="No"),O408-1.18497,"")))))</f>
        <v/>
      </c>
      <c r="P407" s="51" t="str">
        <f>IF(DataSorted!$F420="REAC",DataSorted!I420,(IF(DataSorted!$P420="REAC",DataSorted!S420,IF($R408=1,P408,""))))</f>
        <v/>
      </c>
      <c r="Q407" s="47" t="str">
        <f t="shared" si="83"/>
        <v/>
      </c>
      <c r="R407" t="str">
        <f t="shared" si="84"/>
        <v/>
      </c>
      <c r="S407" s="1" t="str">
        <f t="shared" si="78"/>
        <v/>
      </c>
      <c r="T407" s="1" t="str">
        <f t="shared" si="79"/>
        <v/>
      </c>
      <c r="U407" s="1" t="str">
        <f t="shared" si="76"/>
        <v/>
      </c>
      <c r="V407" s="1" t="str">
        <f t="shared" si="80"/>
        <v/>
      </c>
      <c r="W407" s="1" t="str">
        <f t="shared" si="81"/>
        <v/>
      </c>
      <c r="X407" s="1" t="str">
        <f t="shared" si="82"/>
        <v/>
      </c>
      <c r="Y407" s="1"/>
    </row>
    <row r="408" spans="1:25" x14ac:dyDescent="0.35">
      <c r="A408" s="10" t="str">
        <f>IF(DataSorted!A421="","",DataSorted!A421)</f>
        <v/>
      </c>
      <c r="B408" s="10" t="str">
        <f>IF(DataSorted!B421="","",DataSorted!B421)</f>
        <v/>
      </c>
      <c r="C408" s="10" t="str">
        <f>IF(DataSorted!C421="","",DataSorted!C421)</f>
        <v/>
      </c>
      <c r="D408" s="10" t="str">
        <f>IF(DataSorted!D421="","",DataSorted!D421)</f>
        <v/>
      </c>
      <c r="E408" s="10" t="str">
        <f t="shared" si="77"/>
        <v/>
      </c>
      <c r="F408" s="15" t="str">
        <f t="shared" si="73"/>
        <v/>
      </c>
      <c r="G408" s="41" t="str">
        <f t="shared" si="74"/>
        <v/>
      </c>
      <c r="H408" s="10" t="str">
        <f>IF(DataSorted!$Q421="","",DataSorted!Q421)</f>
        <v/>
      </c>
      <c r="I408" s="10" t="str">
        <f>IF(DataSorted!$Q421="","",DataSorted!R421)</f>
        <v/>
      </c>
      <c r="J408" s="10" t="str">
        <f>IF(DataSorted!$Q421="","",DataSorted!S421)</f>
        <v/>
      </c>
      <c r="K408" s="10" t="str">
        <f>IF(DataSorted!$Q421="","",DataSorted!T421)</f>
        <v/>
      </c>
      <c r="L408" s="10" t="str">
        <f t="shared" si="75"/>
        <v/>
      </c>
      <c r="M408" s="52" t="str">
        <f>IF(DataSorted!$F421="REAC",DataSorted!F421,(IF(DataSorted!$P421="REAC",DataSorted!P421,IF($R409=1,"Creact",""))))</f>
        <v/>
      </c>
      <c r="N408" s="52" t="str">
        <f>IF(DataSorted!$F421="REAC",DataSorted!G421,(IF(DataSorted!$P421="REAC",DataSorted!Q421,IF($R409=1,N409,""))))</f>
        <v/>
      </c>
      <c r="O408" s="52" t="str">
        <f>IF(DataSorted!$F421="REAC",DataSorted!H421,(IF(DataSorted!$P421="REAC",DataSorted!R421,IF(AND($R409=1,N409="yes"),O409-1.01794,IF(AND($R409=1,N409="No"),O409-1.18497,"")))))</f>
        <v/>
      </c>
      <c r="P408" s="52" t="str">
        <f>IF(DataSorted!$F421="REAC",DataSorted!I421,(IF(DataSorted!$P421="REAC",DataSorted!S421,IF($R409=1,P409,""))))</f>
        <v/>
      </c>
      <c r="Q408" s="47" t="str">
        <f t="shared" si="83"/>
        <v/>
      </c>
      <c r="R408" t="str">
        <f t="shared" si="84"/>
        <v/>
      </c>
      <c r="S408" s="18" t="str">
        <f t="shared" si="78"/>
        <v/>
      </c>
      <c r="T408" s="18" t="str">
        <f t="shared" si="79"/>
        <v/>
      </c>
      <c r="U408" s="18" t="str">
        <f t="shared" si="76"/>
        <v/>
      </c>
      <c r="V408" s="18" t="str">
        <f t="shared" si="80"/>
        <v/>
      </c>
      <c r="W408" s="18" t="str">
        <f t="shared" si="81"/>
        <v/>
      </c>
      <c r="X408" s="18" t="str">
        <f t="shared" si="82"/>
        <v/>
      </c>
      <c r="Y408" s="18"/>
    </row>
    <row r="409" spans="1:25" x14ac:dyDescent="0.35">
      <c r="A409" t="str">
        <f>IF(DataSorted!A422="","",DataSorted!A422)</f>
        <v/>
      </c>
      <c r="B409" t="str">
        <f>IF(DataSorted!B422="","",DataSorted!B422)</f>
        <v/>
      </c>
      <c r="C409" t="str">
        <f>IF(DataSorted!C422="","",DataSorted!C422)</f>
        <v/>
      </c>
      <c r="D409" t="str">
        <f>IF(DataSorted!D422="","",DataSorted!D422)</f>
        <v/>
      </c>
      <c r="E409" t="str">
        <f t="shared" si="77"/>
        <v/>
      </c>
      <c r="F409" s="16" t="str">
        <f t="shared" si="73"/>
        <v/>
      </c>
      <c r="G409" s="41" t="str">
        <f t="shared" si="74"/>
        <v/>
      </c>
      <c r="H409" t="str">
        <f>IF(DataSorted!$Q422="","",DataSorted!Q422)</f>
        <v/>
      </c>
      <c r="I409" t="str">
        <f>IF(DataSorted!$Q422="","",DataSorted!R422)</f>
        <v/>
      </c>
      <c r="J409" t="str">
        <f>IF(DataSorted!$Q422="","",DataSorted!S422)</f>
        <v/>
      </c>
      <c r="K409" t="str">
        <f>IF(DataSorted!$Q422="","",DataSorted!T422)</f>
        <v/>
      </c>
      <c r="L409" s="2" t="str">
        <f t="shared" si="75"/>
        <v/>
      </c>
      <c r="M409" s="51" t="str">
        <f>IF(DataSorted!$F422="REAC",DataSorted!F422,(IF(DataSorted!$P422="REAC",DataSorted!P422,IF($R410=1,"Creact",""))))</f>
        <v/>
      </c>
      <c r="N409" s="51" t="str">
        <f>IF(DataSorted!$F422="REAC",DataSorted!G422,(IF(DataSorted!$P422="REAC",DataSorted!Q422,IF($R410=1,N410,""))))</f>
        <v/>
      </c>
      <c r="O409" s="51" t="str">
        <f>IF(DataSorted!$F422="REAC",DataSorted!H422,(IF(DataSorted!$P422="REAC",DataSorted!R422,IF(AND($R410=1,N410="yes"),O410-1.01794,IF(AND($R410=1,N410="No"),O410-1.18497,"")))))</f>
        <v/>
      </c>
      <c r="P409" s="51" t="str">
        <f>IF(DataSorted!$F422="REAC",DataSorted!I422,(IF(DataSorted!$P422="REAC",DataSorted!S422,IF($R410=1,P410,""))))</f>
        <v/>
      </c>
      <c r="Q409" s="47" t="str">
        <f t="shared" si="83"/>
        <v/>
      </c>
      <c r="R409" t="str">
        <f t="shared" si="84"/>
        <v/>
      </c>
      <c r="S409" s="1" t="str">
        <f t="shared" si="78"/>
        <v/>
      </c>
      <c r="T409" s="1" t="str">
        <f t="shared" si="79"/>
        <v/>
      </c>
      <c r="U409" s="1" t="str">
        <f t="shared" si="76"/>
        <v/>
      </c>
      <c r="V409" s="1" t="str">
        <f t="shared" si="80"/>
        <v/>
      </c>
      <c r="W409" s="1" t="str">
        <f t="shared" si="81"/>
        <v/>
      </c>
      <c r="X409" s="1" t="str">
        <f t="shared" si="82"/>
        <v/>
      </c>
      <c r="Y409" s="1"/>
    </row>
    <row r="410" spans="1:25" x14ac:dyDescent="0.35">
      <c r="A410" s="10" t="str">
        <f>IF(DataSorted!A423="","",DataSorted!A423)</f>
        <v/>
      </c>
      <c r="B410" s="10" t="str">
        <f>IF(DataSorted!B423="","",DataSorted!B423)</f>
        <v/>
      </c>
      <c r="C410" s="10" t="str">
        <f>IF(DataSorted!C423="","",DataSorted!C423)</f>
        <v/>
      </c>
      <c r="D410" s="10" t="str">
        <f>IF(DataSorted!D423="","",DataSorted!D423)</f>
        <v/>
      </c>
      <c r="E410" s="10" t="str">
        <f t="shared" si="77"/>
        <v/>
      </c>
      <c r="F410" s="15" t="str">
        <f t="shared" si="73"/>
        <v/>
      </c>
      <c r="G410" s="41" t="str">
        <f t="shared" si="74"/>
        <v/>
      </c>
      <c r="H410" s="10" t="str">
        <f>IF(DataSorted!$Q423="","",DataSorted!Q423)</f>
        <v/>
      </c>
      <c r="I410" s="10" t="str">
        <f>IF(DataSorted!$Q423="","",DataSorted!R423)</f>
        <v/>
      </c>
      <c r="J410" s="10" t="str">
        <f>IF(DataSorted!$Q423="","",DataSorted!S423)</f>
        <v/>
      </c>
      <c r="K410" s="10" t="str">
        <f>IF(DataSorted!$Q423="","",DataSorted!T423)</f>
        <v/>
      </c>
      <c r="L410" s="10" t="str">
        <f t="shared" si="75"/>
        <v/>
      </c>
      <c r="M410" s="52" t="str">
        <f>IF(DataSorted!$F423="REAC",DataSorted!F423,(IF(DataSorted!$P423="REAC",DataSorted!P423,IF($R411=1,"Creact",""))))</f>
        <v/>
      </c>
      <c r="N410" s="52" t="str">
        <f>IF(DataSorted!$F423="REAC",DataSorted!G423,(IF(DataSorted!$P423="REAC",DataSorted!Q423,IF($R411=1,N411,""))))</f>
        <v/>
      </c>
      <c r="O410" s="52" t="str">
        <f>IF(DataSorted!$F423="REAC",DataSorted!H423,(IF(DataSorted!$P423="REAC",DataSorted!R423,IF(AND($R411=1,N411="yes"),O411-1.01794,IF(AND($R411=1,N411="No"),O411-1.18497,"")))))</f>
        <v/>
      </c>
      <c r="P410" s="52" t="str">
        <f>IF(DataSorted!$F423="REAC",DataSorted!I423,(IF(DataSorted!$P423="REAC",DataSorted!S423,IF($R411=1,P411,""))))</f>
        <v/>
      </c>
      <c r="Q410" s="47" t="str">
        <f t="shared" si="83"/>
        <v/>
      </c>
      <c r="R410" t="str">
        <f t="shared" si="84"/>
        <v/>
      </c>
      <c r="S410" s="18" t="str">
        <f t="shared" si="78"/>
        <v/>
      </c>
      <c r="T410" s="18" t="str">
        <f t="shared" si="79"/>
        <v/>
      </c>
      <c r="U410" s="18" t="str">
        <f t="shared" si="76"/>
        <v/>
      </c>
      <c r="V410" s="18" t="str">
        <f t="shared" si="80"/>
        <v/>
      </c>
      <c r="W410" s="18" t="str">
        <f t="shared" si="81"/>
        <v/>
      </c>
      <c r="X410" s="18" t="str">
        <f t="shared" si="82"/>
        <v/>
      </c>
      <c r="Y410" s="18"/>
    </row>
    <row r="411" spans="1:25" x14ac:dyDescent="0.35">
      <c r="A411" t="str">
        <f>IF(DataSorted!A424="","",DataSorted!A424)</f>
        <v/>
      </c>
      <c r="B411" t="str">
        <f>IF(DataSorted!B424="","",DataSorted!B424)</f>
        <v/>
      </c>
      <c r="C411" t="str">
        <f>IF(DataSorted!C424="","",DataSorted!C424)</f>
        <v/>
      </c>
      <c r="D411" t="str">
        <f>IF(DataSorted!D424="","",DataSorted!D424)</f>
        <v/>
      </c>
      <c r="E411" t="str">
        <f t="shared" si="77"/>
        <v/>
      </c>
      <c r="F411" s="16" t="str">
        <f t="shared" si="73"/>
        <v/>
      </c>
      <c r="G411" s="41" t="str">
        <f t="shared" si="74"/>
        <v/>
      </c>
      <c r="H411" t="str">
        <f>IF(DataSorted!$Q424="","",DataSorted!Q424)</f>
        <v/>
      </c>
      <c r="I411" t="str">
        <f>IF(DataSorted!$Q424="","",DataSorted!R424)</f>
        <v/>
      </c>
      <c r="J411" t="str">
        <f>IF(DataSorted!$Q424="","",DataSorted!S424)</f>
        <v/>
      </c>
      <c r="K411" t="str">
        <f>IF(DataSorted!$Q424="","",DataSorted!T424)</f>
        <v/>
      </c>
      <c r="L411" s="2" t="str">
        <f t="shared" si="75"/>
        <v/>
      </c>
      <c r="M411" s="51" t="str">
        <f>IF(DataSorted!$F424="REAC",DataSorted!F424,(IF(DataSorted!$P424="REAC",DataSorted!P424,IF($R412=1,"Creact",""))))</f>
        <v/>
      </c>
      <c r="N411" s="51" t="str">
        <f>IF(DataSorted!$F424="REAC",DataSorted!G424,(IF(DataSorted!$P424="REAC",DataSorted!Q424,IF($R412=1,N412,""))))</f>
        <v/>
      </c>
      <c r="O411" s="51" t="str">
        <f>IF(DataSorted!$F424="REAC",DataSorted!H424,(IF(DataSorted!$P424="REAC",DataSorted!R424,IF(AND($R412=1,N412="yes"),O412-1.01794,IF(AND($R412=1,N412="No"),O412-1.18497,"")))))</f>
        <v/>
      </c>
      <c r="P411" s="51" t="str">
        <f>IF(DataSorted!$F424="REAC",DataSorted!I424,(IF(DataSorted!$P424="REAC",DataSorted!S424,IF($R412=1,P412,""))))</f>
        <v/>
      </c>
      <c r="Q411" s="47" t="str">
        <f t="shared" si="83"/>
        <v/>
      </c>
      <c r="R411" t="str">
        <f t="shared" si="84"/>
        <v/>
      </c>
      <c r="S411" s="1" t="str">
        <f t="shared" si="78"/>
        <v/>
      </c>
      <c r="T411" s="1" t="str">
        <f t="shared" si="79"/>
        <v/>
      </c>
      <c r="U411" s="1" t="str">
        <f t="shared" si="76"/>
        <v/>
      </c>
      <c r="V411" s="1" t="str">
        <f t="shared" si="80"/>
        <v/>
      </c>
      <c r="W411" s="1" t="str">
        <f t="shared" si="81"/>
        <v/>
      </c>
      <c r="X411" s="1" t="str">
        <f t="shared" si="82"/>
        <v/>
      </c>
      <c r="Y411" s="1"/>
    </row>
    <row r="412" spans="1:25" x14ac:dyDescent="0.35">
      <c r="A412" s="10" t="str">
        <f>IF(DataSorted!A425="","",DataSorted!A425)</f>
        <v/>
      </c>
      <c r="B412" s="10" t="str">
        <f>IF(DataSorted!B425="","",DataSorted!B425)</f>
        <v/>
      </c>
      <c r="C412" s="10" t="str">
        <f>IF(DataSorted!C425="","",DataSorted!C425)</f>
        <v/>
      </c>
      <c r="D412" s="10" t="str">
        <f>IF(DataSorted!D425="","",DataSorted!D425)</f>
        <v/>
      </c>
      <c r="E412" s="10" t="str">
        <f t="shared" si="77"/>
        <v/>
      </c>
      <c r="F412" s="15" t="str">
        <f t="shared" si="73"/>
        <v/>
      </c>
      <c r="G412" s="41" t="str">
        <f t="shared" si="74"/>
        <v/>
      </c>
      <c r="H412" s="10" t="str">
        <f>IF(DataSorted!$Q425="","",DataSorted!Q425)</f>
        <v/>
      </c>
      <c r="I412" s="10" t="str">
        <f>IF(DataSorted!$Q425="","",DataSorted!R425)</f>
        <v/>
      </c>
      <c r="J412" s="10" t="str">
        <f>IF(DataSorted!$Q425="","",DataSorted!S425)</f>
        <v/>
      </c>
      <c r="K412" s="10" t="str">
        <f>IF(DataSorted!$Q425="","",DataSorted!T425)</f>
        <v/>
      </c>
      <c r="L412" s="10" t="str">
        <f t="shared" si="75"/>
        <v/>
      </c>
      <c r="M412" s="52" t="str">
        <f>IF(DataSorted!$F425="REAC",DataSorted!F425,(IF(DataSorted!$P425="REAC",DataSorted!P425,IF($R413=1,"Creact",""))))</f>
        <v/>
      </c>
      <c r="N412" s="52" t="str">
        <f>IF(DataSorted!$F425="REAC",DataSorted!G425,(IF(DataSorted!$P425="REAC",DataSorted!Q425,IF($R413=1,N413,""))))</f>
        <v/>
      </c>
      <c r="O412" s="52" t="str">
        <f>IF(DataSorted!$F425="REAC",DataSorted!H425,(IF(DataSorted!$P425="REAC",DataSorted!R425,IF(AND($R413=1,N413="yes"),O413-1.01794,IF(AND($R413=1,N413="No"),O413-1.18497,"")))))</f>
        <v/>
      </c>
      <c r="P412" s="52" t="str">
        <f>IF(DataSorted!$F425="REAC",DataSorted!I425,(IF(DataSorted!$P425="REAC",DataSorted!S425,IF($R413=1,P413,""))))</f>
        <v/>
      </c>
      <c r="Q412" s="47" t="str">
        <f t="shared" si="83"/>
        <v/>
      </c>
      <c r="R412" t="str">
        <f t="shared" si="84"/>
        <v/>
      </c>
      <c r="S412" s="18" t="str">
        <f t="shared" si="78"/>
        <v/>
      </c>
      <c r="T412" s="18" t="str">
        <f t="shared" si="79"/>
        <v/>
      </c>
      <c r="U412" s="18" t="str">
        <f t="shared" si="76"/>
        <v/>
      </c>
      <c r="V412" s="18" t="str">
        <f t="shared" si="80"/>
        <v/>
      </c>
      <c r="W412" s="18" t="str">
        <f t="shared" si="81"/>
        <v/>
      </c>
      <c r="X412" s="18" t="str">
        <f t="shared" si="82"/>
        <v/>
      </c>
      <c r="Y412" s="18"/>
    </row>
    <row r="413" spans="1:25" x14ac:dyDescent="0.35">
      <c r="A413" t="str">
        <f>IF(DataSorted!A426="","",DataSorted!A426)</f>
        <v/>
      </c>
      <c r="B413" t="str">
        <f>IF(DataSorted!B426="","",DataSorted!B426)</f>
        <v/>
      </c>
      <c r="C413" t="str">
        <f>IF(DataSorted!C426="","",DataSorted!C426)</f>
        <v/>
      </c>
      <c r="D413" t="str">
        <f>IF(DataSorted!D426="","",DataSorted!D426)</f>
        <v/>
      </c>
      <c r="E413" t="str">
        <f t="shared" si="77"/>
        <v/>
      </c>
      <c r="F413" s="16" t="str">
        <f t="shared" si="73"/>
        <v/>
      </c>
      <c r="G413" s="41" t="str">
        <f t="shared" si="74"/>
        <v/>
      </c>
      <c r="H413" t="str">
        <f>IF(DataSorted!$Q426="","",DataSorted!Q426)</f>
        <v/>
      </c>
      <c r="I413" t="str">
        <f>IF(DataSorted!$Q426="","",DataSorted!R426)</f>
        <v/>
      </c>
      <c r="J413" t="str">
        <f>IF(DataSorted!$Q426="","",DataSorted!S426)</f>
        <v/>
      </c>
      <c r="K413" t="str">
        <f>IF(DataSorted!$Q426="","",DataSorted!T426)</f>
        <v/>
      </c>
      <c r="L413" s="2" t="str">
        <f t="shared" si="75"/>
        <v/>
      </c>
      <c r="M413" s="51" t="str">
        <f>IF(DataSorted!$F426="REAC",DataSorted!F426,(IF(DataSorted!$P426="REAC",DataSorted!P426,IF($R414=1,"Creact",""))))</f>
        <v/>
      </c>
      <c r="N413" s="51" t="str">
        <f>IF(DataSorted!$F426="REAC",DataSorted!G426,(IF(DataSorted!$P426="REAC",DataSorted!Q426,IF($R414=1,N414,""))))</f>
        <v/>
      </c>
      <c r="O413" s="51" t="str">
        <f>IF(DataSorted!$F426="REAC",DataSorted!H426,(IF(DataSorted!$P426="REAC",DataSorted!R426,IF(AND($R414=1,N414="yes"),O414-1.01794,IF(AND($R414=1,N414="No"),O414-1.18497,"")))))</f>
        <v/>
      </c>
      <c r="P413" s="51" t="str">
        <f>IF(DataSorted!$F426="REAC",DataSorted!I426,(IF(DataSorted!$P426="REAC",DataSorted!S426,IF($R414=1,P414,""))))</f>
        <v/>
      </c>
      <c r="Q413" s="47" t="str">
        <f t="shared" si="83"/>
        <v/>
      </c>
      <c r="R413" t="str">
        <f t="shared" si="84"/>
        <v/>
      </c>
      <c r="S413" s="1" t="str">
        <f t="shared" si="78"/>
        <v/>
      </c>
      <c r="T413" s="1" t="str">
        <f t="shared" si="79"/>
        <v/>
      </c>
      <c r="U413" s="1" t="str">
        <f t="shared" si="76"/>
        <v/>
      </c>
      <c r="V413" s="1" t="str">
        <f t="shared" si="80"/>
        <v/>
      </c>
      <c r="W413" s="1" t="str">
        <f t="shared" si="81"/>
        <v/>
      </c>
      <c r="X413" s="1" t="str">
        <f t="shared" si="82"/>
        <v/>
      </c>
      <c r="Y413" s="1"/>
    </row>
    <row r="414" spans="1:25" x14ac:dyDescent="0.35">
      <c r="A414" s="10" t="str">
        <f>IF(DataSorted!A427="","",DataSorted!A427)</f>
        <v/>
      </c>
      <c r="B414" s="10" t="str">
        <f>IF(DataSorted!B427="","",DataSorted!B427)</f>
        <v/>
      </c>
      <c r="C414" s="10" t="str">
        <f>IF(DataSorted!C427="","",DataSorted!C427)</f>
        <v/>
      </c>
      <c r="D414" s="10" t="str">
        <f>IF(DataSorted!D427="","",DataSorted!D427)</f>
        <v/>
      </c>
      <c r="E414" s="10" t="str">
        <f t="shared" si="77"/>
        <v/>
      </c>
      <c r="F414" s="15" t="str">
        <f t="shared" si="73"/>
        <v/>
      </c>
      <c r="G414" s="41" t="str">
        <f t="shared" si="74"/>
        <v/>
      </c>
      <c r="H414" s="10" t="str">
        <f>IF(DataSorted!$Q427="","",DataSorted!Q427)</f>
        <v/>
      </c>
      <c r="I414" s="10" t="str">
        <f>IF(DataSorted!$Q427="","",DataSorted!R427)</f>
        <v/>
      </c>
      <c r="J414" s="10" t="str">
        <f>IF(DataSorted!$Q427="","",DataSorted!S427)</f>
        <v/>
      </c>
      <c r="K414" s="10" t="str">
        <f>IF(DataSorted!$Q427="","",DataSorted!T427)</f>
        <v/>
      </c>
      <c r="L414" s="10" t="str">
        <f t="shared" si="75"/>
        <v/>
      </c>
      <c r="M414" s="52" t="str">
        <f>IF(DataSorted!$F427="REAC",DataSorted!F427,(IF(DataSorted!$P427="REAC",DataSorted!P427,IF($R415=1,"Creact",""))))</f>
        <v/>
      </c>
      <c r="N414" s="52" t="str">
        <f>IF(DataSorted!$F427="REAC",DataSorted!G427,(IF(DataSorted!$P427="REAC",DataSorted!Q427,IF($R415=1,N415,""))))</f>
        <v/>
      </c>
      <c r="O414" s="52" t="str">
        <f>IF(DataSorted!$F427="REAC",DataSorted!H427,(IF(DataSorted!$P427="REAC",DataSorted!R427,IF(AND($R415=1,N415="yes"),O415-1.01794,IF(AND($R415=1,N415="No"),O415-1.18497,"")))))</f>
        <v/>
      </c>
      <c r="P414" s="52" t="str">
        <f>IF(DataSorted!$F427="REAC",DataSorted!I427,(IF(DataSorted!$P427="REAC",DataSorted!S427,IF($R415=1,P415,""))))</f>
        <v/>
      </c>
      <c r="Q414" s="47" t="str">
        <f t="shared" si="83"/>
        <v/>
      </c>
      <c r="R414" t="str">
        <f t="shared" si="84"/>
        <v/>
      </c>
      <c r="S414" s="18" t="str">
        <f t="shared" si="78"/>
        <v/>
      </c>
      <c r="T414" s="18" t="str">
        <f t="shared" si="79"/>
        <v/>
      </c>
      <c r="U414" s="18" t="str">
        <f t="shared" si="76"/>
        <v/>
      </c>
      <c r="V414" s="18" t="str">
        <f t="shared" si="80"/>
        <v/>
      </c>
      <c r="W414" s="18" t="str">
        <f t="shared" si="81"/>
        <v/>
      </c>
      <c r="X414" s="18" t="str">
        <f t="shared" si="82"/>
        <v/>
      </c>
      <c r="Y414" s="18"/>
    </row>
    <row r="415" spans="1:25" x14ac:dyDescent="0.35">
      <c r="A415" t="str">
        <f>IF(DataSorted!A428="","",DataSorted!A428)</f>
        <v/>
      </c>
      <c r="B415" t="str">
        <f>IF(DataSorted!B428="","",DataSorted!B428)</f>
        <v/>
      </c>
      <c r="C415" t="str">
        <f>IF(DataSorted!C428="","",DataSorted!C428)</f>
        <v/>
      </c>
      <c r="D415" t="str">
        <f>IF(DataSorted!D428="","",DataSorted!D428)</f>
        <v/>
      </c>
      <c r="E415" t="str">
        <f t="shared" si="77"/>
        <v/>
      </c>
      <c r="F415" s="16" t="str">
        <f t="shared" si="73"/>
        <v/>
      </c>
      <c r="G415" s="41" t="str">
        <f t="shared" si="74"/>
        <v/>
      </c>
      <c r="H415" t="str">
        <f>IF(DataSorted!$Q428="","",DataSorted!Q428)</f>
        <v/>
      </c>
      <c r="I415" t="str">
        <f>IF(DataSorted!$Q428="","",DataSorted!R428)</f>
        <v/>
      </c>
      <c r="J415" t="str">
        <f>IF(DataSorted!$Q428="","",DataSorted!S428)</f>
        <v/>
      </c>
      <c r="K415" t="str">
        <f>IF(DataSorted!$Q428="","",DataSorted!T428)</f>
        <v/>
      </c>
      <c r="L415" s="2" t="str">
        <f t="shared" si="75"/>
        <v/>
      </c>
      <c r="M415" s="51" t="str">
        <f>IF(DataSorted!$F428="REAC",DataSorted!F428,(IF(DataSorted!$P428="REAC",DataSorted!P428,IF($R416=1,"Creact",""))))</f>
        <v/>
      </c>
      <c r="N415" s="51" t="str">
        <f>IF(DataSorted!$F428="REAC",DataSorted!G428,(IF(DataSorted!$P428="REAC",DataSorted!Q428,IF($R416=1,N416,""))))</f>
        <v/>
      </c>
      <c r="O415" s="51" t="str">
        <f>IF(DataSorted!$F428="REAC",DataSorted!H428,(IF(DataSorted!$P428="REAC",DataSorted!R428,IF(AND($R416=1,N416="yes"),O416-1.01794,IF(AND($R416=1,N416="No"),O416-1.18497,"")))))</f>
        <v/>
      </c>
      <c r="P415" s="51" t="str">
        <f>IF(DataSorted!$F428="REAC",DataSorted!I428,(IF(DataSorted!$P428="REAC",DataSorted!S428,IF($R416=1,P416,""))))</f>
        <v/>
      </c>
      <c r="Q415" s="47" t="str">
        <f t="shared" si="83"/>
        <v/>
      </c>
      <c r="R415" t="str">
        <f t="shared" si="84"/>
        <v/>
      </c>
      <c r="S415" s="1" t="str">
        <f t="shared" si="78"/>
        <v/>
      </c>
      <c r="T415" s="1" t="str">
        <f t="shared" si="79"/>
        <v/>
      </c>
      <c r="U415" s="1" t="str">
        <f t="shared" si="76"/>
        <v/>
      </c>
      <c r="V415" s="1" t="str">
        <f t="shared" si="80"/>
        <v/>
      </c>
      <c r="W415" s="1" t="str">
        <f t="shared" si="81"/>
        <v/>
      </c>
      <c r="X415" s="1" t="str">
        <f t="shared" si="82"/>
        <v/>
      </c>
      <c r="Y415" s="1"/>
    </row>
    <row r="416" spans="1:25" x14ac:dyDescent="0.35">
      <c r="A416" s="10" t="str">
        <f>IF(DataSorted!A429="","",DataSorted!A429)</f>
        <v/>
      </c>
      <c r="B416" s="10" t="str">
        <f>IF(DataSorted!B429="","",DataSorted!B429)</f>
        <v/>
      </c>
      <c r="C416" s="10" t="str">
        <f>IF(DataSorted!C429="","",DataSorted!C429)</f>
        <v/>
      </c>
      <c r="D416" s="10" t="str">
        <f>IF(DataSorted!D429="","",DataSorted!D429)</f>
        <v/>
      </c>
      <c r="E416" s="10" t="str">
        <f t="shared" si="77"/>
        <v/>
      </c>
      <c r="F416" s="15" t="str">
        <f t="shared" si="73"/>
        <v/>
      </c>
      <c r="G416" s="41" t="str">
        <f t="shared" si="74"/>
        <v/>
      </c>
      <c r="H416" s="10" t="str">
        <f>IF(DataSorted!$Q429="","",DataSorted!Q429)</f>
        <v/>
      </c>
      <c r="I416" s="10" t="str">
        <f>IF(DataSorted!$Q429="","",DataSorted!R429)</f>
        <v/>
      </c>
      <c r="J416" s="10" t="str">
        <f>IF(DataSorted!$Q429="","",DataSorted!S429)</f>
        <v/>
      </c>
      <c r="K416" s="10" t="str">
        <f>IF(DataSorted!$Q429="","",DataSorted!T429)</f>
        <v/>
      </c>
      <c r="L416" s="10" t="str">
        <f t="shared" si="75"/>
        <v/>
      </c>
      <c r="M416" s="52" t="str">
        <f>IF(DataSorted!$F429="REAC",DataSorted!F429,(IF(DataSorted!$P429="REAC",DataSorted!P429,IF($R417=1,"Creact",""))))</f>
        <v/>
      </c>
      <c r="N416" s="52" t="str">
        <f>IF(DataSorted!$F429="REAC",DataSorted!G429,(IF(DataSorted!$P429="REAC",DataSorted!Q429,IF($R417=1,N417,""))))</f>
        <v/>
      </c>
      <c r="O416" s="52" t="str">
        <f>IF(DataSorted!$F429="REAC",DataSorted!H429,(IF(DataSorted!$P429="REAC",DataSorted!R429,IF(AND($R417=1,N417="yes"),O417-1.01794,IF(AND($R417=1,N417="No"),O417-1.18497,"")))))</f>
        <v/>
      </c>
      <c r="P416" s="52" t="str">
        <f>IF(DataSorted!$F429="REAC",DataSorted!I429,(IF(DataSorted!$P429="REAC",DataSorted!S429,IF($R417=1,P417,""))))</f>
        <v/>
      </c>
      <c r="Q416" s="47" t="str">
        <f t="shared" si="83"/>
        <v/>
      </c>
      <c r="R416" t="str">
        <f t="shared" si="84"/>
        <v/>
      </c>
      <c r="S416" s="18" t="str">
        <f t="shared" si="78"/>
        <v/>
      </c>
      <c r="T416" s="18" t="str">
        <f t="shared" si="79"/>
        <v/>
      </c>
      <c r="U416" s="18" t="str">
        <f t="shared" si="76"/>
        <v/>
      </c>
      <c r="V416" s="18" t="str">
        <f t="shared" si="80"/>
        <v/>
      </c>
      <c r="W416" s="18" t="str">
        <f t="shared" si="81"/>
        <v/>
      </c>
      <c r="X416" s="18" t="str">
        <f t="shared" si="82"/>
        <v/>
      </c>
      <c r="Y416" s="18"/>
    </row>
    <row r="417" spans="1:25" x14ac:dyDescent="0.35">
      <c r="A417" t="str">
        <f>IF(DataSorted!A430="","",DataSorted!A430)</f>
        <v/>
      </c>
      <c r="B417" t="str">
        <f>IF(DataSorted!B430="","",DataSorted!B430)</f>
        <v/>
      </c>
      <c r="C417" t="str">
        <f>IF(DataSorted!C430="","",DataSorted!C430)</f>
        <v/>
      </c>
      <c r="D417" t="str">
        <f>IF(DataSorted!D430="","",DataSorted!D430)</f>
        <v/>
      </c>
      <c r="E417" t="str">
        <f t="shared" si="77"/>
        <v/>
      </c>
      <c r="F417" s="16" t="str">
        <f t="shared" si="73"/>
        <v/>
      </c>
      <c r="G417" s="41" t="str">
        <f t="shared" si="74"/>
        <v/>
      </c>
      <c r="H417" t="str">
        <f>IF(DataSorted!$Q430="","",DataSorted!Q430)</f>
        <v/>
      </c>
      <c r="I417" t="str">
        <f>IF(DataSorted!$Q430="","",DataSorted!R430)</f>
        <v/>
      </c>
      <c r="J417" t="str">
        <f>IF(DataSorted!$Q430="","",DataSorted!S430)</f>
        <v/>
      </c>
      <c r="K417" t="str">
        <f>IF(DataSorted!$Q430="","",DataSorted!T430)</f>
        <v/>
      </c>
      <c r="L417" s="2" t="str">
        <f t="shared" si="75"/>
        <v/>
      </c>
      <c r="M417" s="51" t="str">
        <f>IF(DataSorted!$F430="REAC",DataSorted!F430,(IF(DataSorted!$P430="REAC",DataSorted!P430,IF($R418=1,"Creact",""))))</f>
        <v/>
      </c>
      <c r="N417" s="51" t="str">
        <f>IF(DataSorted!$F430="REAC",DataSorted!G430,(IF(DataSorted!$P430="REAC",DataSorted!Q430,IF($R418=1,N418,""))))</f>
        <v/>
      </c>
      <c r="O417" s="51" t="str">
        <f>IF(DataSorted!$F430="REAC",DataSorted!H430,(IF(DataSorted!$P430="REAC",DataSorted!R430,IF(AND($R418=1,N418="yes"),O418-1.01794,IF(AND($R418=1,N418="No"),O418-1.18497,"")))))</f>
        <v/>
      </c>
      <c r="P417" s="51" t="str">
        <f>IF(DataSorted!$F430="REAC",DataSorted!I430,(IF(DataSorted!$P430="REAC",DataSorted!S430,IF($R418=1,P418,""))))</f>
        <v/>
      </c>
      <c r="Q417" s="47" t="str">
        <f t="shared" si="83"/>
        <v/>
      </c>
      <c r="R417" t="str">
        <f t="shared" si="84"/>
        <v/>
      </c>
      <c r="S417" s="1" t="str">
        <f t="shared" si="78"/>
        <v/>
      </c>
      <c r="T417" s="1" t="str">
        <f t="shared" si="79"/>
        <v/>
      </c>
      <c r="U417" s="1" t="str">
        <f t="shared" si="76"/>
        <v/>
      </c>
      <c r="V417" s="1" t="str">
        <f t="shared" si="80"/>
        <v/>
      </c>
      <c r="W417" s="1" t="str">
        <f t="shared" si="81"/>
        <v/>
      </c>
      <c r="X417" s="1" t="str">
        <f t="shared" si="82"/>
        <v/>
      </c>
      <c r="Y417" s="1"/>
    </row>
    <row r="418" spans="1:25" x14ac:dyDescent="0.35">
      <c r="A418" s="10" t="str">
        <f>IF(DataSorted!A431="","",DataSorted!A431)</f>
        <v/>
      </c>
      <c r="B418" s="10" t="str">
        <f>IF(DataSorted!B431="","",DataSorted!B431)</f>
        <v/>
      </c>
      <c r="C418" s="10" t="str">
        <f>IF(DataSorted!C431="","",DataSorted!C431)</f>
        <v/>
      </c>
      <c r="D418" s="10" t="str">
        <f>IF(DataSorted!D431="","",DataSorted!D431)</f>
        <v/>
      </c>
      <c r="E418" s="10" t="str">
        <f t="shared" si="77"/>
        <v/>
      </c>
      <c r="F418" s="15" t="str">
        <f t="shared" si="73"/>
        <v/>
      </c>
      <c r="G418" s="41" t="str">
        <f t="shared" si="74"/>
        <v/>
      </c>
      <c r="H418" s="10" t="str">
        <f>IF(DataSorted!$Q431="","",DataSorted!Q431)</f>
        <v/>
      </c>
      <c r="I418" s="10" t="str">
        <f>IF(DataSorted!$Q431="","",DataSorted!R431)</f>
        <v/>
      </c>
      <c r="J418" s="10" t="str">
        <f>IF(DataSorted!$Q431="","",DataSorted!S431)</f>
        <v/>
      </c>
      <c r="K418" s="10" t="str">
        <f>IF(DataSorted!$Q431="","",DataSorted!T431)</f>
        <v/>
      </c>
      <c r="L418" s="10" t="str">
        <f t="shared" si="75"/>
        <v/>
      </c>
      <c r="M418" s="52" t="str">
        <f>IF(DataSorted!$F431="REAC",DataSorted!F431,(IF(DataSorted!$P431="REAC",DataSorted!P431,IF($R419=1,"Creact",""))))</f>
        <v/>
      </c>
      <c r="N418" s="52" t="str">
        <f>IF(DataSorted!$F431="REAC",DataSorted!G431,(IF(DataSorted!$P431="REAC",DataSorted!Q431,IF($R419=1,N419,""))))</f>
        <v/>
      </c>
      <c r="O418" s="52" t="str">
        <f>IF(DataSorted!$F431="REAC",DataSorted!H431,(IF(DataSorted!$P431="REAC",DataSorted!R431,IF(AND($R419=1,N419="yes"),O419-1.01794,IF(AND($R419=1,N419="No"),O419-1.18497,"")))))</f>
        <v/>
      </c>
      <c r="P418" s="52" t="str">
        <f>IF(DataSorted!$F431="REAC",DataSorted!I431,(IF(DataSorted!$P431="REAC",DataSorted!S431,IF($R419=1,P419,""))))</f>
        <v/>
      </c>
      <c r="Q418" s="47" t="str">
        <f t="shared" si="83"/>
        <v/>
      </c>
      <c r="R418" t="str">
        <f t="shared" si="84"/>
        <v/>
      </c>
      <c r="S418" s="18" t="str">
        <f t="shared" si="78"/>
        <v/>
      </c>
      <c r="T418" s="18" t="str">
        <f t="shared" si="79"/>
        <v/>
      </c>
      <c r="U418" s="18" t="str">
        <f t="shared" si="76"/>
        <v/>
      </c>
      <c r="V418" s="18" t="str">
        <f t="shared" si="80"/>
        <v/>
      </c>
      <c r="W418" s="18" t="str">
        <f t="shared" si="81"/>
        <v/>
      </c>
      <c r="X418" s="18" t="str">
        <f t="shared" si="82"/>
        <v/>
      </c>
      <c r="Y418" s="18"/>
    </row>
    <row r="419" spans="1:25" x14ac:dyDescent="0.35">
      <c r="A419" t="str">
        <f>IF(DataSorted!A432="","",DataSorted!A432)</f>
        <v/>
      </c>
      <c r="B419" t="str">
        <f>IF(DataSorted!B432="","",DataSorted!B432)</f>
        <v/>
      </c>
      <c r="C419" t="str">
        <f>IF(DataSorted!C432="","",DataSorted!C432)</f>
        <v/>
      </c>
      <c r="D419" t="str">
        <f>IF(DataSorted!D432="","",DataSorted!D432)</f>
        <v/>
      </c>
      <c r="E419" t="str">
        <f t="shared" si="77"/>
        <v/>
      </c>
      <c r="F419" s="16" t="str">
        <f t="shared" si="73"/>
        <v/>
      </c>
      <c r="G419" s="41" t="str">
        <f t="shared" si="74"/>
        <v/>
      </c>
      <c r="H419" t="str">
        <f>IF(DataSorted!$Q432="","",DataSorted!Q432)</f>
        <v/>
      </c>
      <c r="I419" t="str">
        <f>IF(DataSorted!$Q432="","",DataSorted!R432)</f>
        <v/>
      </c>
      <c r="J419" t="str">
        <f>IF(DataSorted!$Q432="","",DataSorted!S432)</f>
        <v/>
      </c>
      <c r="K419" t="str">
        <f>IF(DataSorted!$Q432="","",DataSorted!T432)</f>
        <v/>
      </c>
      <c r="L419" s="2" t="str">
        <f t="shared" si="75"/>
        <v/>
      </c>
      <c r="M419" s="51" t="str">
        <f>IF(DataSorted!$F432="REAC",DataSorted!F432,(IF(DataSorted!$P432="REAC",DataSorted!P432,IF($R420=1,"Creact",""))))</f>
        <v/>
      </c>
      <c r="N419" s="51" t="str">
        <f>IF(DataSorted!$F432="REAC",DataSorted!G432,(IF(DataSorted!$P432="REAC",DataSorted!Q432,IF($R420=1,N420,""))))</f>
        <v/>
      </c>
      <c r="O419" s="51" t="str">
        <f>IF(DataSorted!$F432="REAC",DataSorted!H432,(IF(DataSorted!$P432="REAC",DataSorted!R432,IF(AND($R420=1,N420="yes"),O420-1.01794,IF(AND($R420=1,N420="No"),O420-1.18497,"")))))</f>
        <v/>
      </c>
      <c r="P419" s="51" t="str">
        <f>IF(DataSorted!$F432="REAC",DataSorted!I432,(IF(DataSorted!$P432="REAC",DataSorted!S432,IF($R420=1,P420,""))))</f>
        <v/>
      </c>
      <c r="Q419" s="47" t="str">
        <f t="shared" si="83"/>
        <v/>
      </c>
      <c r="R419" t="str">
        <f t="shared" si="84"/>
        <v/>
      </c>
      <c r="S419" s="1" t="str">
        <f t="shared" si="78"/>
        <v/>
      </c>
      <c r="T419" s="1" t="str">
        <f t="shared" si="79"/>
        <v/>
      </c>
      <c r="U419" s="1" t="str">
        <f t="shared" si="76"/>
        <v/>
      </c>
      <c r="V419" s="1" t="str">
        <f t="shared" si="80"/>
        <v/>
      </c>
      <c r="W419" s="1" t="str">
        <f t="shared" si="81"/>
        <v/>
      </c>
      <c r="X419" s="1" t="str">
        <f t="shared" si="82"/>
        <v/>
      </c>
      <c r="Y419" s="1"/>
    </row>
    <row r="420" spans="1:25" x14ac:dyDescent="0.35">
      <c r="A420" s="10" t="str">
        <f>IF(DataSorted!A433="","",DataSorted!A433)</f>
        <v/>
      </c>
      <c r="B420" s="10" t="str">
        <f>IF(DataSorted!B433="","",DataSorted!B433)</f>
        <v/>
      </c>
      <c r="C420" s="10" t="str">
        <f>IF(DataSorted!C433="","",DataSorted!C433)</f>
        <v/>
      </c>
      <c r="D420" s="10" t="str">
        <f>IF(DataSorted!D433="","",DataSorted!D433)</f>
        <v/>
      </c>
      <c r="E420" s="10" t="str">
        <f t="shared" si="77"/>
        <v/>
      </c>
      <c r="F420" s="15" t="str">
        <f t="shared" si="73"/>
        <v/>
      </c>
      <c r="G420" s="41" t="str">
        <f t="shared" si="74"/>
        <v/>
      </c>
      <c r="H420" s="10" t="str">
        <f>IF(DataSorted!$Q433="","",DataSorted!Q433)</f>
        <v/>
      </c>
      <c r="I420" s="10" t="str">
        <f>IF(DataSorted!$Q433="","",DataSorted!R433)</f>
        <v/>
      </c>
      <c r="J420" s="10" t="str">
        <f>IF(DataSorted!$Q433="","",DataSorted!S433)</f>
        <v/>
      </c>
      <c r="K420" s="10" t="str">
        <f>IF(DataSorted!$Q433="","",DataSorted!T433)</f>
        <v/>
      </c>
      <c r="L420" s="10" t="str">
        <f t="shared" si="75"/>
        <v/>
      </c>
      <c r="M420" s="52" t="str">
        <f>IF(DataSorted!$F433="REAC",DataSorted!F433,(IF(DataSorted!$P433="REAC",DataSorted!P433,IF($R421=1,"Creact",""))))</f>
        <v/>
      </c>
      <c r="N420" s="52" t="str">
        <f>IF(DataSorted!$F433="REAC",DataSorted!G433,(IF(DataSorted!$P433="REAC",DataSorted!Q433,IF($R421=1,N421,""))))</f>
        <v/>
      </c>
      <c r="O420" s="52" t="str">
        <f>IF(DataSorted!$F433="REAC",DataSorted!H433,(IF(DataSorted!$P433="REAC",DataSorted!R433,IF(AND($R421=1,N421="yes"),O421-1.01794,IF(AND($R421=1,N421="No"),O421-1.18497,"")))))</f>
        <v/>
      </c>
      <c r="P420" s="52" t="str">
        <f>IF(DataSorted!$F433="REAC",DataSorted!I433,(IF(DataSorted!$P433="REAC",DataSorted!S433,IF($R421=1,P421,""))))</f>
        <v/>
      </c>
      <c r="Q420" s="47" t="str">
        <f t="shared" si="83"/>
        <v/>
      </c>
      <c r="R420" t="str">
        <f t="shared" si="84"/>
        <v/>
      </c>
      <c r="S420" s="18" t="str">
        <f t="shared" si="78"/>
        <v/>
      </c>
      <c r="T420" s="18" t="str">
        <f t="shared" si="79"/>
        <v/>
      </c>
      <c r="U420" s="18" t="str">
        <f t="shared" si="76"/>
        <v/>
      </c>
      <c r="V420" s="18" t="str">
        <f t="shared" si="80"/>
        <v/>
      </c>
      <c r="W420" s="18" t="str">
        <f t="shared" si="81"/>
        <v/>
      </c>
      <c r="X420" s="18" t="str">
        <f t="shared" si="82"/>
        <v/>
      </c>
      <c r="Y420" s="18"/>
    </row>
    <row r="421" spans="1:25" x14ac:dyDescent="0.35">
      <c r="A421" t="str">
        <f>IF(DataSorted!A434="","",DataSorted!A434)</f>
        <v/>
      </c>
      <c r="B421" t="str">
        <f>IF(DataSorted!B434="","",DataSorted!B434)</f>
        <v/>
      </c>
      <c r="C421" t="str">
        <f>IF(DataSorted!C434="","",DataSorted!C434)</f>
        <v/>
      </c>
      <c r="D421" t="str">
        <f>IF(DataSorted!D434="","",DataSorted!D434)</f>
        <v/>
      </c>
      <c r="E421" t="str">
        <f t="shared" si="77"/>
        <v/>
      </c>
      <c r="F421" s="16" t="str">
        <f t="shared" si="73"/>
        <v/>
      </c>
      <c r="G421" s="41" t="str">
        <f t="shared" si="74"/>
        <v/>
      </c>
      <c r="H421" t="str">
        <f>IF(DataSorted!$Q434="","",DataSorted!Q434)</f>
        <v/>
      </c>
      <c r="I421" t="str">
        <f>IF(DataSorted!$Q434="","",DataSorted!R434)</f>
        <v/>
      </c>
      <c r="J421" t="str">
        <f>IF(DataSorted!$Q434="","",DataSorted!S434)</f>
        <v/>
      </c>
      <c r="K421" t="str">
        <f>IF(DataSorted!$Q434="","",DataSorted!T434)</f>
        <v/>
      </c>
      <c r="L421" s="2" t="str">
        <f t="shared" si="75"/>
        <v/>
      </c>
      <c r="M421" s="51" t="str">
        <f>IF(DataSorted!$F434="REAC",DataSorted!F434,(IF(DataSorted!$P434="REAC",DataSorted!P434,IF($R422=1,"Creact",""))))</f>
        <v/>
      </c>
      <c r="N421" s="51" t="str">
        <f>IF(DataSorted!$F434="REAC",DataSorted!G434,(IF(DataSorted!$P434="REAC",DataSorted!Q434,IF($R422=1,N422,""))))</f>
        <v/>
      </c>
      <c r="O421" s="51" t="str">
        <f>IF(DataSorted!$F434="REAC",DataSorted!H434,(IF(DataSorted!$P434="REAC",DataSorted!R434,IF(AND($R422=1,N422="yes"),O422-1.01794,IF(AND($R422=1,N422="No"),O422-1.18497,"")))))</f>
        <v/>
      </c>
      <c r="P421" s="51" t="str">
        <f>IF(DataSorted!$F434="REAC",DataSorted!I434,(IF(DataSorted!$P434="REAC",DataSorted!S434,IF($R422=1,P422,""))))</f>
        <v/>
      </c>
      <c r="Q421" s="47" t="str">
        <f t="shared" si="83"/>
        <v/>
      </c>
      <c r="R421" t="str">
        <f t="shared" si="84"/>
        <v/>
      </c>
      <c r="S421" s="1" t="str">
        <f t="shared" si="78"/>
        <v/>
      </c>
      <c r="T421" s="1" t="str">
        <f t="shared" si="79"/>
        <v/>
      </c>
      <c r="U421" s="1" t="str">
        <f t="shared" si="76"/>
        <v/>
      </c>
      <c r="V421" s="1" t="str">
        <f t="shared" si="80"/>
        <v/>
      </c>
      <c r="W421" s="1" t="str">
        <f t="shared" si="81"/>
        <v/>
      </c>
      <c r="X421" s="1" t="str">
        <f t="shared" si="82"/>
        <v/>
      </c>
      <c r="Y421" s="1"/>
    </row>
    <row r="422" spans="1:25" x14ac:dyDescent="0.35">
      <c r="A422" s="10" t="str">
        <f>IF(DataSorted!A435="","",DataSorted!A435)</f>
        <v/>
      </c>
      <c r="B422" s="10" t="str">
        <f>IF(DataSorted!B435="","",DataSorted!B435)</f>
        <v/>
      </c>
      <c r="C422" s="10" t="str">
        <f>IF(DataSorted!C435="","",DataSorted!C435)</f>
        <v/>
      </c>
      <c r="D422" s="10" t="str">
        <f>IF(DataSorted!D435="","",DataSorted!D435)</f>
        <v/>
      </c>
      <c r="E422" s="10" t="str">
        <f t="shared" si="77"/>
        <v/>
      </c>
      <c r="F422" s="15" t="str">
        <f t="shared" si="73"/>
        <v/>
      </c>
      <c r="G422" s="41" t="str">
        <f t="shared" si="74"/>
        <v/>
      </c>
      <c r="H422" s="10" t="str">
        <f>IF(DataSorted!$Q435="","",DataSorted!Q435)</f>
        <v/>
      </c>
      <c r="I422" s="10" t="str">
        <f>IF(DataSorted!$Q435="","",DataSorted!R435)</f>
        <v/>
      </c>
      <c r="J422" s="10" t="str">
        <f>IF(DataSorted!$Q435="","",DataSorted!S435)</f>
        <v/>
      </c>
      <c r="K422" s="10" t="str">
        <f>IF(DataSorted!$Q435="","",DataSorted!T435)</f>
        <v/>
      </c>
      <c r="L422" s="10" t="str">
        <f t="shared" si="75"/>
        <v/>
      </c>
      <c r="M422" s="52" t="str">
        <f>IF(DataSorted!$F435="REAC",DataSorted!F435,(IF(DataSorted!$P435="REAC",DataSorted!P435,IF($R423=1,"Creact",""))))</f>
        <v/>
      </c>
      <c r="N422" s="52" t="str">
        <f>IF(DataSorted!$F435="REAC",DataSorted!G435,(IF(DataSorted!$P435="REAC",DataSorted!Q435,IF($R423=1,N423,""))))</f>
        <v/>
      </c>
      <c r="O422" s="52" t="str">
        <f>IF(DataSorted!$F435="REAC",DataSorted!H435,(IF(DataSorted!$P435="REAC",DataSorted!R435,IF(AND($R423=1,N423="yes"),O423-1.01794,IF(AND($R423=1,N423="No"),O423-1.18497,"")))))</f>
        <v/>
      </c>
      <c r="P422" s="52" t="str">
        <f>IF(DataSorted!$F435="REAC",DataSorted!I435,(IF(DataSorted!$P435="REAC",DataSorted!S435,IF($R423=1,P423,""))))</f>
        <v/>
      </c>
      <c r="Q422" s="47" t="str">
        <f t="shared" si="83"/>
        <v/>
      </c>
      <c r="R422" t="str">
        <f t="shared" si="84"/>
        <v/>
      </c>
      <c r="S422" s="18" t="str">
        <f t="shared" si="78"/>
        <v/>
      </c>
      <c r="T422" s="18" t="str">
        <f t="shared" si="79"/>
        <v/>
      </c>
      <c r="U422" s="18" t="str">
        <f t="shared" si="76"/>
        <v/>
      </c>
      <c r="V422" s="18" t="str">
        <f t="shared" si="80"/>
        <v/>
      </c>
      <c r="W422" s="18" t="str">
        <f t="shared" si="81"/>
        <v/>
      </c>
      <c r="X422" s="18" t="str">
        <f t="shared" si="82"/>
        <v/>
      </c>
      <c r="Y422" s="18"/>
    </row>
    <row r="423" spans="1:25" x14ac:dyDescent="0.35">
      <c r="A423" t="str">
        <f>IF(DataSorted!A436="","",DataSorted!A436)</f>
        <v/>
      </c>
      <c r="B423" t="str">
        <f>IF(DataSorted!B436="","",DataSorted!B436)</f>
        <v/>
      </c>
      <c r="C423" t="str">
        <f>IF(DataSorted!C436="","",DataSorted!C436)</f>
        <v/>
      </c>
      <c r="D423" t="str">
        <f>IF(DataSorted!D436="","",DataSorted!D436)</f>
        <v/>
      </c>
      <c r="E423" t="str">
        <f t="shared" si="77"/>
        <v/>
      </c>
      <c r="F423" s="16" t="str">
        <f t="shared" si="73"/>
        <v/>
      </c>
      <c r="G423" s="41" t="str">
        <f t="shared" si="74"/>
        <v/>
      </c>
      <c r="H423" t="str">
        <f>IF(DataSorted!$Q436="","",DataSorted!Q436)</f>
        <v/>
      </c>
      <c r="I423" t="str">
        <f>IF(DataSorted!$Q436="","",DataSorted!R436)</f>
        <v/>
      </c>
      <c r="J423" t="str">
        <f>IF(DataSorted!$Q436="","",DataSorted!S436)</f>
        <v/>
      </c>
      <c r="K423" t="str">
        <f>IF(DataSorted!$Q436="","",DataSorted!T436)</f>
        <v/>
      </c>
      <c r="L423" s="2" t="str">
        <f t="shared" si="75"/>
        <v/>
      </c>
      <c r="M423" s="51" t="str">
        <f>IF(DataSorted!$F436="REAC",DataSorted!F436,(IF(DataSorted!$P436="REAC",DataSorted!P436,IF($R424=1,"Creact",""))))</f>
        <v/>
      </c>
      <c r="N423" s="51" t="str">
        <f>IF(DataSorted!$F436="REAC",DataSorted!G436,(IF(DataSorted!$P436="REAC",DataSorted!Q436,IF($R424=1,N424,""))))</f>
        <v/>
      </c>
      <c r="O423" s="51" t="str">
        <f>IF(DataSorted!$F436="REAC",DataSorted!H436,(IF(DataSorted!$P436="REAC",DataSorted!R436,IF(AND($R424=1,N424="yes"),O424-1.01794,IF(AND($R424=1,N424="No"),O424-1.18497,"")))))</f>
        <v/>
      </c>
      <c r="P423" s="51" t="str">
        <f>IF(DataSorted!$F436="REAC",DataSorted!I436,(IF(DataSorted!$P436="REAC",DataSorted!S436,IF($R424=1,P424,""))))</f>
        <v/>
      </c>
      <c r="Q423" s="47" t="str">
        <f t="shared" si="83"/>
        <v/>
      </c>
      <c r="R423" t="str">
        <f t="shared" si="84"/>
        <v/>
      </c>
      <c r="S423" s="1" t="str">
        <f t="shared" si="78"/>
        <v/>
      </c>
      <c r="T423" s="1" t="str">
        <f t="shared" si="79"/>
        <v/>
      </c>
      <c r="U423" s="1" t="str">
        <f t="shared" si="76"/>
        <v/>
      </c>
      <c r="V423" s="1" t="str">
        <f t="shared" si="80"/>
        <v/>
      </c>
      <c r="W423" s="1" t="str">
        <f t="shared" si="81"/>
        <v/>
      </c>
      <c r="X423" s="1" t="str">
        <f t="shared" si="82"/>
        <v/>
      </c>
      <c r="Y423" s="1"/>
    </row>
    <row r="424" spans="1:25" x14ac:dyDescent="0.35">
      <c r="A424" s="10" t="str">
        <f>IF(DataSorted!A437="","",DataSorted!A437)</f>
        <v/>
      </c>
      <c r="B424" s="10" t="str">
        <f>IF(DataSorted!B437="","",DataSorted!B437)</f>
        <v/>
      </c>
      <c r="C424" s="10" t="str">
        <f>IF(DataSorted!C437="","",DataSorted!C437)</f>
        <v/>
      </c>
      <c r="D424" s="10" t="str">
        <f>IF(DataSorted!D437="","",DataSorted!D437)</f>
        <v/>
      </c>
      <c r="E424" s="10" t="str">
        <f t="shared" si="77"/>
        <v/>
      </c>
      <c r="F424" s="15" t="str">
        <f t="shared" si="73"/>
        <v/>
      </c>
      <c r="G424" s="41" t="str">
        <f t="shared" si="74"/>
        <v/>
      </c>
      <c r="H424" s="10" t="str">
        <f>IF(DataSorted!$Q437="","",DataSorted!Q437)</f>
        <v/>
      </c>
      <c r="I424" s="10" t="str">
        <f>IF(DataSorted!$Q437="","",DataSorted!R437)</f>
        <v/>
      </c>
      <c r="J424" s="10" t="str">
        <f>IF(DataSorted!$Q437="","",DataSorted!S437)</f>
        <v/>
      </c>
      <c r="K424" s="10" t="str">
        <f>IF(DataSorted!$Q437="","",DataSorted!T437)</f>
        <v/>
      </c>
      <c r="L424" s="10" t="str">
        <f t="shared" si="75"/>
        <v/>
      </c>
      <c r="M424" s="52" t="str">
        <f>IF(DataSorted!$F437="REAC",DataSorted!F437,(IF(DataSorted!$P437="REAC",DataSorted!P437,IF($R425=1,"Creact",""))))</f>
        <v/>
      </c>
      <c r="N424" s="52" t="str">
        <f>IF(DataSorted!$F437="REAC",DataSorted!G437,(IF(DataSorted!$P437="REAC",DataSorted!Q437,IF($R425=1,N425,""))))</f>
        <v/>
      </c>
      <c r="O424" s="52" t="str">
        <f>IF(DataSorted!$F437="REAC",DataSorted!H437,(IF(DataSorted!$P437="REAC",DataSorted!R437,IF(AND($R425=1,N425="yes"),O425-1.01794,IF(AND($R425=1,N425="No"),O425-1.18497,"")))))</f>
        <v/>
      </c>
      <c r="P424" s="52" t="str">
        <f>IF(DataSorted!$F437="REAC",DataSorted!I437,(IF(DataSorted!$P437="REAC",DataSorted!S437,IF($R425=1,P425,""))))</f>
        <v/>
      </c>
      <c r="Q424" s="47" t="str">
        <f t="shared" si="83"/>
        <v/>
      </c>
      <c r="R424" t="str">
        <f t="shared" si="84"/>
        <v/>
      </c>
      <c r="S424" s="18" t="str">
        <f t="shared" si="78"/>
        <v/>
      </c>
      <c r="T424" s="18" t="str">
        <f t="shared" si="79"/>
        <v/>
      </c>
      <c r="U424" s="18" t="str">
        <f t="shared" si="76"/>
        <v/>
      </c>
      <c r="V424" s="18" t="str">
        <f t="shared" si="80"/>
        <v/>
      </c>
      <c r="W424" s="18" t="str">
        <f t="shared" si="81"/>
        <v/>
      </c>
      <c r="X424" s="18" t="str">
        <f t="shared" si="82"/>
        <v/>
      </c>
      <c r="Y424" s="18"/>
    </row>
    <row r="425" spans="1:25" x14ac:dyDescent="0.35">
      <c r="A425" t="str">
        <f>IF(DataSorted!A438="","",DataSorted!A438)</f>
        <v/>
      </c>
      <c r="B425" t="str">
        <f>IF(DataSorted!B438="","",DataSorted!B438)</f>
        <v/>
      </c>
      <c r="C425" t="str">
        <f>IF(DataSorted!C438="","",DataSorted!C438)</f>
        <v/>
      </c>
      <c r="D425" t="str">
        <f>IF(DataSorted!D438="","",DataSorted!D438)</f>
        <v/>
      </c>
      <c r="E425" t="str">
        <f t="shared" si="77"/>
        <v/>
      </c>
      <c r="F425" s="16" t="str">
        <f t="shared" si="73"/>
        <v/>
      </c>
      <c r="G425" s="41" t="str">
        <f t="shared" si="74"/>
        <v/>
      </c>
      <c r="H425" t="str">
        <f>IF(DataSorted!$Q438="","",DataSorted!Q438)</f>
        <v/>
      </c>
      <c r="I425" t="str">
        <f>IF(DataSorted!$Q438="","",DataSorted!R438)</f>
        <v/>
      </c>
      <c r="J425" t="str">
        <f>IF(DataSorted!$Q438="","",DataSorted!S438)</f>
        <v/>
      </c>
      <c r="K425" t="str">
        <f>IF(DataSorted!$Q438="","",DataSorted!T438)</f>
        <v/>
      </c>
      <c r="L425" s="2" t="str">
        <f t="shared" si="75"/>
        <v/>
      </c>
      <c r="M425" s="51" t="str">
        <f>IF(DataSorted!$F438="REAC",DataSorted!F438,(IF(DataSorted!$P438="REAC",DataSorted!P438,IF($R426=1,"Creact",""))))</f>
        <v/>
      </c>
      <c r="N425" s="51" t="str">
        <f>IF(DataSorted!$F438="REAC",DataSorted!G438,(IF(DataSorted!$P438="REAC",DataSorted!Q438,IF($R426=1,N426,""))))</f>
        <v/>
      </c>
      <c r="O425" s="51" t="str">
        <f>IF(DataSorted!$F438="REAC",DataSorted!H438,(IF(DataSorted!$P438="REAC",DataSorted!R438,IF(AND($R426=1,N426="yes"),O426-1.01794,IF(AND($R426=1,N426="No"),O426-1.18497,"")))))</f>
        <v/>
      </c>
      <c r="P425" s="51" t="str">
        <f>IF(DataSorted!$F438="REAC",DataSorted!I438,(IF(DataSorted!$P438="REAC",DataSorted!S438,IF($R426=1,P426,""))))</f>
        <v/>
      </c>
      <c r="Q425" s="47" t="str">
        <f t="shared" si="83"/>
        <v/>
      </c>
      <c r="R425" t="str">
        <f t="shared" si="84"/>
        <v/>
      </c>
      <c r="S425" s="1" t="str">
        <f t="shared" si="78"/>
        <v/>
      </c>
      <c r="T425" s="1" t="str">
        <f t="shared" si="79"/>
        <v/>
      </c>
      <c r="U425" s="1" t="str">
        <f t="shared" si="76"/>
        <v/>
      </c>
      <c r="V425" s="1" t="str">
        <f t="shared" si="80"/>
        <v/>
      </c>
      <c r="W425" s="1" t="str">
        <f t="shared" si="81"/>
        <v/>
      </c>
      <c r="X425" s="1" t="str">
        <f t="shared" si="82"/>
        <v/>
      </c>
      <c r="Y425" s="1"/>
    </row>
    <row r="426" spans="1:25" x14ac:dyDescent="0.35">
      <c r="A426" s="10" t="str">
        <f>IF(DataSorted!A439="","",DataSorted!A439)</f>
        <v/>
      </c>
      <c r="B426" s="10" t="str">
        <f>IF(DataSorted!B439="","",DataSorted!B439)</f>
        <v/>
      </c>
      <c r="C426" s="10" t="str">
        <f>IF(DataSorted!C439="","",DataSorted!C439)</f>
        <v/>
      </c>
      <c r="D426" s="10" t="str">
        <f>IF(DataSorted!D439="","",DataSorted!D439)</f>
        <v/>
      </c>
      <c r="E426" s="10" t="str">
        <f t="shared" si="77"/>
        <v/>
      </c>
      <c r="F426" s="15" t="str">
        <f t="shared" si="73"/>
        <v/>
      </c>
      <c r="G426" s="41" t="str">
        <f t="shared" si="74"/>
        <v/>
      </c>
      <c r="H426" s="10" t="str">
        <f>IF(DataSorted!$Q439="","",DataSorted!Q439)</f>
        <v/>
      </c>
      <c r="I426" s="10" t="str">
        <f>IF(DataSorted!$Q439="","",DataSorted!R439)</f>
        <v/>
      </c>
      <c r="J426" s="10" t="str">
        <f>IF(DataSorted!$Q439="","",DataSorted!S439)</f>
        <v/>
      </c>
      <c r="K426" s="10" t="str">
        <f>IF(DataSorted!$Q439="","",DataSorted!T439)</f>
        <v/>
      </c>
      <c r="L426" s="10" t="str">
        <f t="shared" si="75"/>
        <v/>
      </c>
      <c r="M426" s="52" t="str">
        <f>IF(DataSorted!$F439="REAC",DataSorted!F439,(IF(DataSorted!$P439="REAC",DataSorted!P439,IF($R427=1,"Creact",""))))</f>
        <v/>
      </c>
      <c r="N426" s="52" t="str">
        <f>IF(DataSorted!$F439="REAC",DataSorted!G439,(IF(DataSorted!$P439="REAC",DataSorted!Q439,IF($R427=1,N427,""))))</f>
        <v/>
      </c>
      <c r="O426" s="52" t="str">
        <f>IF(DataSorted!$F439="REAC",DataSorted!H439,(IF(DataSorted!$P439="REAC",DataSorted!R439,IF(AND($R427=1,N427="yes"),O427-1.01794,IF(AND($R427=1,N427="No"),O427-1.18497,"")))))</f>
        <v/>
      </c>
      <c r="P426" s="52" t="str">
        <f>IF(DataSorted!$F439="REAC",DataSorted!I439,(IF(DataSorted!$P439="REAC",DataSorted!S439,IF($R427=1,P427,""))))</f>
        <v/>
      </c>
      <c r="Q426" s="47" t="str">
        <f t="shared" si="83"/>
        <v/>
      </c>
      <c r="R426" t="str">
        <f t="shared" si="84"/>
        <v/>
      </c>
      <c r="S426" s="18" t="str">
        <f t="shared" si="78"/>
        <v/>
      </c>
      <c r="T426" s="18" t="str">
        <f t="shared" si="79"/>
        <v/>
      </c>
      <c r="U426" s="18" t="str">
        <f t="shared" si="76"/>
        <v/>
      </c>
      <c r="V426" s="18" t="str">
        <f t="shared" si="80"/>
        <v/>
      </c>
      <c r="W426" s="18" t="str">
        <f t="shared" si="81"/>
        <v/>
      </c>
      <c r="X426" s="18" t="str">
        <f t="shared" si="82"/>
        <v/>
      </c>
      <c r="Y426" s="18"/>
    </row>
    <row r="427" spans="1:25" x14ac:dyDescent="0.35">
      <c r="A427" t="str">
        <f>IF(DataSorted!A440="","",DataSorted!A440)</f>
        <v/>
      </c>
      <c r="B427" t="str">
        <f>IF(DataSorted!B440="","",DataSorted!B440)</f>
        <v/>
      </c>
      <c r="C427" t="str">
        <f>IF(DataSorted!C440="","",DataSorted!C440)</f>
        <v/>
      </c>
      <c r="D427" t="str">
        <f>IF(DataSorted!D440="","",DataSorted!D440)</f>
        <v/>
      </c>
      <c r="E427" t="str">
        <f t="shared" si="77"/>
        <v/>
      </c>
      <c r="F427" s="16" t="str">
        <f t="shared" si="73"/>
        <v/>
      </c>
      <c r="G427" s="41" t="str">
        <f t="shared" si="74"/>
        <v/>
      </c>
      <c r="H427" t="str">
        <f>IF(DataSorted!$Q440="","",DataSorted!Q440)</f>
        <v/>
      </c>
      <c r="I427" t="str">
        <f>IF(DataSorted!$Q440="","",DataSorted!R440)</f>
        <v/>
      </c>
      <c r="J427" t="str">
        <f>IF(DataSorted!$Q440="","",DataSorted!S440)</f>
        <v/>
      </c>
      <c r="K427" t="str">
        <f>IF(DataSorted!$Q440="","",DataSorted!T440)</f>
        <v/>
      </c>
      <c r="L427" s="2" t="str">
        <f t="shared" si="75"/>
        <v/>
      </c>
      <c r="M427" s="51" t="str">
        <f>IF(DataSorted!$F440="REAC",DataSorted!F440,(IF(DataSorted!$P440="REAC",DataSorted!P440,IF($R428=1,"Creact",""))))</f>
        <v/>
      </c>
      <c r="N427" s="51" t="str">
        <f>IF(DataSorted!$F440="REAC",DataSorted!G440,(IF(DataSorted!$P440="REAC",DataSorted!Q440,IF($R428=1,N428,""))))</f>
        <v/>
      </c>
      <c r="O427" s="51" t="str">
        <f>IF(DataSorted!$F440="REAC",DataSorted!H440,(IF(DataSorted!$P440="REAC",DataSorted!R440,IF(AND($R428=1,N428="yes"),O428-1.01794,IF(AND($R428=1,N428="No"),O428-1.18497,"")))))</f>
        <v/>
      </c>
      <c r="P427" s="51" t="str">
        <f>IF(DataSorted!$F440="REAC",DataSorted!I440,(IF(DataSorted!$P440="REAC",DataSorted!S440,IF($R428=1,P428,""))))</f>
        <v/>
      </c>
      <c r="Q427" s="47" t="str">
        <f t="shared" si="83"/>
        <v/>
      </c>
      <c r="R427" t="str">
        <f t="shared" si="84"/>
        <v/>
      </c>
      <c r="S427" s="1" t="str">
        <f t="shared" si="78"/>
        <v/>
      </c>
      <c r="T427" s="1" t="str">
        <f t="shared" si="79"/>
        <v/>
      </c>
      <c r="U427" s="1" t="str">
        <f t="shared" si="76"/>
        <v/>
      </c>
      <c r="V427" s="1" t="str">
        <f t="shared" si="80"/>
        <v/>
      </c>
      <c r="W427" s="1" t="str">
        <f t="shared" si="81"/>
        <v/>
      </c>
      <c r="X427" s="1" t="str">
        <f t="shared" si="82"/>
        <v/>
      </c>
      <c r="Y427" s="1"/>
    </row>
    <row r="428" spans="1:25" x14ac:dyDescent="0.35">
      <c r="A428" s="10" t="str">
        <f>IF(DataSorted!A441="","",DataSorted!A441)</f>
        <v/>
      </c>
      <c r="B428" s="10" t="str">
        <f>IF(DataSorted!B441="","",DataSorted!B441)</f>
        <v/>
      </c>
      <c r="C428" s="10" t="str">
        <f>IF(DataSorted!C441="","",DataSorted!C441)</f>
        <v/>
      </c>
      <c r="D428" s="10" t="str">
        <f>IF(DataSorted!D441="","",DataSorted!D441)</f>
        <v/>
      </c>
      <c r="E428" s="10" t="str">
        <f t="shared" si="77"/>
        <v/>
      </c>
      <c r="F428" s="15" t="str">
        <f t="shared" si="73"/>
        <v/>
      </c>
      <c r="G428" s="41" t="str">
        <f t="shared" si="74"/>
        <v/>
      </c>
      <c r="H428" s="10" t="str">
        <f>IF(DataSorted!$Q441="","",DataSorted!Q441)</f>
        <v/>
      </c>
      <c r="I428" s="10" t="str">
        <f>IF(DataSorted!$Q441="","",DataSorted!R441)</f>
        <v/>
      </c>
      <c r="J428" s="10" t="str">
        <f>IF(DataSorted!$Q441="","",DataSorted!S441)</f>
        <v/>
      </c>
      <c r="K428" s="10" t="str">
        <f>IF(DataSorted!$Q441="","",DataSorted!T441)</f>
        <v/>
      </c>
      <c r="L428" s="10" t="str">
        <f t="shared" si="75"/>
        <v/>
      </c>
      <c r="M428" s="52" t="str">
        <f>IF(DataSorted!$F441="REAC",DataSorted!F441,(IF(DataSorted!$P441="REAC",DataSorted!P441,IF($R429=1,"Creact",""))))</f>
        <v/>
      </c>
      <c r="N428" s="52" t="str">
        <f>IF(DataSorted!$F441="REAC",DataSorted!G441,(IF(DataSorted!$P441="REAC",DataSorted!Q441,IF($R429=1,N429,""))))</f>
        <v/>
      </c>
      <c r="O428" s="52" t="str">
        <f>IF(DataSorted!$F441="REAC",DataSorted!H441,(IF(DataSorted!$P441="REAC",DataSorted!R441,IF(AND($R429=1,N429="yes"),O429-1.01794,IF(AND($R429=1,N429="No"),O429-1.18497,"")))))</f>
        <v/>
      </c>
      <c r="P428" s="52" t="str">
        <f>IF(DataSorted!$F441="REAC",DataSorted!I441,(IF(DataSorted!$P441="REAC",DataSorted!S441,IF($R429=1,P429,""))))</f>
        <v/>
      </c>
      <c r="Q428" s="47" t="str">
        <f t="shared" si="83"/>
        <v/>
      </c>
      <c r="R428" t="str">
        <f t="shared" si="84"/>
        <v/>
      </c>
      <c r="S428" s="18" t="str">
        <f t="shared" si="78"/>
        <v/>
      </c>
      <c r="T428" s="18" t="str">
        <f t="shared" si="79"/>
        <v/>
      </c>
      <c r="U428" s="18" t="str">
        <f t="shared" si="76"/>
        <v/>
      </c>
      <c r="V428" s="18" t="str">
        <f t="shared" si="80"/>
        <v/>
      </c>
      <c r="W428" s="18" t="str">
        <f t="shared" si="81"/>
        <v/>
      </c>
      <c r="X428" s="18" t="str">
        <f t="shared" si="82"/>
        <v/>
      </c>
      <c r="Y428" s="18"/>
    </row>
    <row r="429" spans="1:25" x14ac:dyDescent="0.35">
      <c r="A429" t="str">
        <f>IF(DataSorted!A442="","",DataSorted!A442)</f>
        <v/>
      </c>
      <c r="B429" t="str">
        <f>IF(DataSorted!B442="","",DataSorted!B442)</f>
        <v/>
      </c>
      <c r="C429" t="str">
        <f>IF(DataSorted!C442="","",DataSorted!C442)</f>
        <v/>
      </c>
      <c r="D429" t="str">
        <f>IF(DataSorted!D442="","",DataSorted!D442)</f>
        <v/>
      </c>
      <c r="E429" t="str">
        <f t="shared" si="77"/>
        <v/>
      </c>
      <c r="F429" s="16" t="str">
        <f t="shared" si="73"/>
        <v/>
      </c>
      <c r="G429" s="41" t="str">
        <f t="shared" si="74"/>
        <v/>
      </c>
      <c r="H429" t="str">
        <f>IF(DataSorted!$Q442="","",DataSorted!Q442)</f>
        <v/>
      </c>
      <c r="I429" t="str">
        <f>IF(DataSorted!$Q442="","",DataSorted!R442)</f>
        <v/>
      </c>
      <c r="J429" t="str">
        <f>IF(DataSorted!$Q442="","",DataSorted!S442)</f>
        <v/>
      </c>
      <c r="K429" t="str">
        <f>IF(DataSorted!$Q442="","",DataSorted!T442)</f>
        <v/>
      </c>
      <c r="L429" s="2" t="str">
        <f t="shared" si="75"/>
        <v/>
      </c>
      <c r="M429" s="51" t="str">
        <f>IF(DataSorted!$F442="REAC",DataSorted!F442,(IF(DataSorted!$P442="REAC",DataSorted!P442,IF($R430=1,"Creact",""))))</f>
        <v/>
      </c>
      <c r="N429" s="51" t="str">
        <f>IF(DataSorted!$F442="REAC",DataSorted!G442,(IF(DataSorted!$P442="REAC",DataSorted!Q442,IF($R430=1,N430,""))))</f>
        <v/>
      </c>
      <c r="O429" s="51" t="str">
        <f>IF(DataSorted!$F442="REAC",DataSorted!H442,(IF(DataSorted!$P442="REAC",DataSorted!R442,IF(AND($R430=1,N430="yes"),O430-1.01794,IF(AND($R430=1,N430="No"),O430-1.18497,"")))))</f>
        <v/>
      </c>
      <c r="P429" s="51" t="str">
        <f>IF(DataSorted!$F442="REAC",DataSorted!I442,(IF(DataSorted!$P442="REAC",DataSorted!S442,IF($R430=1,P430,""))))</f>
        <v/>
      </c>
      <c r="Q429" s="47" t="str">
        <f t="shared" si="83"/>
        <v/>
      </c>
      <c r="R429" t="str">
        <f t="shared" si="84"/>
        <v/>
      </c>
      <c r="S429" s="1" t="str">
        <f t="shared" si="78"/>
        <v/>
      </c>
      <c r="T429" s="1" t="str">
        <f t="shared" si="79"/>
        <v/>
      </c>
      <c r="U429" s="1" t="str">
        <f t="shared" si="76"/>
        <v/>
      </c>
      <c r="V429" s="1" t="str">
        <f t="shared" si="80"/>
        <v/>
      </c>
      <c r="W429" s="1" t="str">
        <f t="shared" si="81"/>
        <v/>
      </c>
      <c r="X429" s="1" t="str">
        <f t="shared" si="82"/>
        <v/>
      </c>
      <c r="Y429" s="1"/>
    </row>
    <row r="430" spans="1:25" x14ac:dyDescent="0.35">
      <c r="A430" s="10" t="str">
        <f>IF(DataSorted!A443="","",DataSorted!A443)</f>
        <v/>
      </c>
      <c r="B430" s="10" t="str">
        <f>IF(DataSorted!B443="","",DataSorted!B443)</f>
        <v/>
      </c>
      <c r="C430" s="10" t="str">
        <f>IF(DataSorted!C443="","",DataSorted!C443)</f>
        <v/>
      </c>
      <c r="D430" s="10" t="str">
        <f>IF(DataSorted!D443="","",DataSorted!D443)</f>
        <v/>
      </c>
      <c r="E430" s="10" t="str">
        <f t="shared" si="77"/>
        <v/>
      </c>
      <c r="F430" s="15" t="str">
        <f t="shared" si="73"/>
        <v/>
      </c>
      <c r="G430" s="41" t="str">
        <f t="shared" si="74"/>
        <v/>
      </c>
      <c r="H430" s="10" t="str">
        <f>IF(DataSorted!$Q443="","",DataSorted!Q443)</f>
        <v/>
      </c>
      <c r="I430" s="10" t="str">
        <f>IF(DataSorted!$Q443="","",DataSorted!R443)</f>
        <v/>
      </c>
      <c r="J430" s="10" t="str">
        <f>IF(DataSorted!$Q443="","",DataSorted!S443)</f>
        <v/>
      </c>
      <c r="K430" s="10" t="str">
        <f>IF(DataSorted!$Q443="","",DataSorted!T443)</f>
        <v/>
      </c>
      <c r="L430" s="10" t="str">
        <f t="shared" si="75"/>
        <v/>
      </c>
      <c r="M430" s="52" t="str">
        <f>IF(DataSorted!$F443="REAC",DataSorted!F443,(IF(DataSorted!$P443="REAC",DataSorted!P443,IF($R431=1,"Creact",""))))</f>
        <v/>
      </c>
      <c r="N430" s="52" t="str">
        <f>IF(DataSorted!$F443="REAC",DataSorted!G443,(IF(DataSorted!$P443="REAC",DataSorted!Q443,IF($R431=1,N431,""))))</f>
        <v/>
      </c>
      <c r="O430" s="52" t="str">
        <f>IF(DataSorted!$F443="REAC",DataSorted!H443,(IF(DataSorted!$P443="REAC",DataSorted!R443,IF(AND($R431=1,N431="yes"),O431-1.01794,IF(AND($R431=1,N431="No"),O431-1.18497,"")))))</f>
        <v/>
      </c>
      <c r="P430" s="52" t="str">
        <f>IF(DataSorted!$F443="REAC",DataSorted!I443,(IF(DataSorted!$P443="REAC",DataSorted!S443,IF($R431=1,P431,""))))</f>
        <v/>
      </c>
      <c r="Q430" s="47" t="str">
        <f t="shared" si="83"/>
        <v/>
      </c>
      <c r="R430" t="str">
        <f t="shared" si="84"/>
        <v/>
      </c>
      <c r="S430" s="18" t="str">
        <f t="shared" si="78"/>
        <v/>
      </c>
      <c r="T430" s="18" t="str">
        <f t="shared" si="79"/>
        <v/>
      </c>
      <c r="U430" s="18" t="str">
        <f t="shared" si="76"/>
        <v/>
      </c>
      <c r="V430" s="18" t="str">
        <f t="shared" si="80"/>
        <v/>
      </c>
      <c r="W430" s="18" t="str">
        <f t="shared" si="81"/>
        <v/>
      </c>
      <c r="X430" s="18" t="str">
        <f t="shared" si="82"/>
        <v/>
      </c>
      <c r="Y430" s="18"/>
    </row>
    <row r="431" spans="1:25" x14ac:dyDescent="0.35">
      <c r="A431" t="str">
        <f>IF(DataSorted!A444="","",DataSorted!A444)</f>
        <v/>
      </c>
      <c r="B431" t="str">
        <f>IF(DataSorted!B444="","",DataSorted!B444)</f>
        <v/>
      </c>
      <c r="C431" t="str">
        <f>IF(DataSorted!C444="","",DataSorted!C444)</f>
        <v/>
      </c>
      <c r="D431" t="str">
        <f>IF(DataSorted!D444="","",DataSorted!D444)</f>
        <v/>
      </c>
      <c r="E431" t="str">
        <f t="shared" si="77"/>
        <v/>
      </c>
      <c r="F431" s="16" t="str">
        <f t="shared" si="73"/>
        <v/>
      </c>
      <c r="G431" s="41" t="str">
        <f t="shared" si="74"/>
        <v/>
      </c>
      <c r="H431" t="str">
        <f>IF(DataSorted!$Q444="","",DataSorted!Q444)</f>
        <v/>
      </c>
      <c r="I431" t="str">
        <f>IF(DataSorted!$Q444="","",DataSorted!R444)</f>
        <v/>
      </c>
      <c r="J431" t="str">
        <f>IF(DataSorted!$Q444="","",DataSorted!S444)</f>
        <v/>
      </c>
      <c r="K431" t="str">
        <f>IF(DataSorted!$Q444="","",DataSorted!T444)</f>
        <v/>
      </c>
      <c r="L431" s="2" t="str">
        <f t="shared" si="75"/>
        <v/>
      </c>
      <c r="M431" s="51" t="str">
        <f>IF(DataSorted!$F444="REAC",DataSorted!F444,(IF(DataSorted!$P444="REAC",DataSorted!P444,IF($R432=1,"Creact",""))))</f>
        <v/>
      </c>
      <c r="N431" s="51" t="str">
        <f>IF(DataSorted!$F444="REAC",DataSorted!G444,(IF(DataSorted!$P444="REAC",DataSorted!Q444,IF($R432=1,N432,""))))</f>
        <v/>
      </c>
      <c r="O431" s="51" t="str">
        <f>IF(DataSorted!$F444="REAC",DataSorted!H444,(IF(DataSorted!$P444="REAC",DataSorted!R444,IF(AND($R432=1,N432="yes"),O432-1.01794,IF(AND($R432=1,N432="No"),O432-1.18497,"")))))</f>
        <v/>
      </c>
      <c r="P431" s="51" t="str">
        <f>IF(DataSorted!$F444="REAC",DataSorted!I444,(IF(DataSorted!$P444="REAC",DataSorted!S444,IF($R432=1,P432,""))))</f>
        <v/>
      </c>
      <c r="Q431" s="47" t="str">
        <f t="shared" si="83"/>
        <v/>
      </c>
      <c r="R431" t="str">
        <f t="shared" si="84"/>
        <v/>
      </c>
      <c r="S431" s="1" t="str">
        <f t="shared" si="78"/>
        <v/>
      </c>
      <c r="T431" s="1" t="str">
        <f t="shared" si="79"/>
        <v/>
      </c>
      <c r="U431" s="1" t="str">
        <f t="shared" si="76"/>
        <v/>
      </c>
      <c r="V431" s="1" t="str">
        <f t="shared" si="80"/>
        <v/>
      </c>
      <c r="W431" s="1" t="str">
        <f t="shared" si="81"/>
        <v/>
      </c>
      <c r="X431" s="1" t="str">
        <f t="shared" si="82"/>
        <v/>
      </c>
      <c r="Y431" s="1"/>
    </row>
    <row r="432" spans="1:25" x14ac:dyDescent="0.35">
      <c r="A432" s="10" t="str">
        <f>IF(DataSorted!A445="","",DataSorted!A445)</f>
        <v/>
      </c>
      <c r="B432" s="10" t="str">
        <f>IF(DataSorted!B445="","",DataSorted!B445)</f>
        <v/>
      </c>
      <c r="C432" s="10" t="str">
        <f>IF(DataSorted!C445="","",DataSorted!C445)</f>
        <v/>
      </c>
      <c r="D432" s="10" t="str">
        <f>IF(DataSorted!D445="","",DataSorted!D445)</f>
        <v/>
      </c>
      <c r="E432" s="10" t="str">
        <f t="shared" si="77"/>
        <v/>
      </c>
      <c r="F432" s="15" t="str">
        <f t="shared" si="73"/>
        <v/>
      </c>
      <c r="G432" s="41" t="str">
        <f t="shared" si="74"/>
        <v/>
      </c>
      <c r="H432" s="10" t="str">
        <f>IF(DataSorted!$Q445="","",DataSorted!Q445)</f>
        <v/>
      </c>
      <c r="I432" s="10" t="str">
        <f>IF(DataSorted!$Q445="","",DataSorted!R445)</f>
        <v/>
      </c>
      <c r="J432" s="10" t="str">
        <f>IF(DataSorted!$Q445="","",DataSorted!S445)</f>
        <v/>
      </c>
      <c r="K432" s="10" t="str">
        <f>IF(DataSorted!$Q445="","",DataSorted!T445)</f>
        <v/>
      </c>
      <c r="L432" s="10" t="str">
        <f t="shared" si="75"/>
        <v/>
      </c>
      <c r="M432" s="52" t="str">
        <f>IF(DataSorted!$F445="REAC",DataSorted!F445,(IF(DataSorted!$P445="REAC",DataSorted!P445,IF($R433=1,"Creact",""))))</f>
        <v/>
      </c>
      <c r="N432" s="52" t="str">
        <f>IF(DataSorted!$F445="REAC",DataSorted!G445,(IF(DataSorted!$P445="REAC",DataSorted!Q445,IF($R433=1,N433,""))))</f>
        <v/>
      </c>
      <c r="O432" s="52" t="str">
        <f>IF(DataSorted!$F445="REAC",DataSorted!H445,(IF(DataSorted!$P445="REAC",DataSorted!R445,IF(AND($R433=1,N433="yes"),O433-1.01794,IF(AND($R433=1,N433="No"),O433-1.18497,"")))))</f>
        <v/>
      </c>
      <c r="P432" s="52" t="str">
        <f>IF(DataSorted!$F445="REAC",DataSorted!I445,(IF(DataSorted!$P445="REAC",DataSorted!S445,IF($R433=1,P433,""))))</f>
        <v/>
      </c>
      <c r="Q432" s="47" t="str">
        <f t="shared" si="83"/>
        <v/>
      </c>
      <c r="R432" t="str">
        <f t="shared" si="84"/>
        <v/>
      </c>
      <c r="S432" s="18" t="str">
        <f t="shared" si="78"/>
        <v/>
      </c>
      <c r="T432" s="18" t="str">
        <f t="shared" si="79"/>
        <v/>
      </c>
      <c r="U432" s="18" t="str">
        <f t="shared" si="76"/>
        <v/>
      </c>
      <c r="V432" s="18" t="str">
        <f t="shared" si="80"/>
        <v/>
      </c>
      <c r="W432" s="18" t="str">
        <f t="shared" si="81"/>
        <v/>
      </c>
      <c r="X432" s="18" t="str">
        <f t="shared" si="82"/>
        <v/>
      </c>
      <c r="Y432" s="18"/>
    </row>
    <row r="433" spans="1:25" x14ac:dyDescent="0.35">
      <c r="A433" t="str">
        <f>IF(DataSorted!A446="","",DataSorted!A446)</f>
        <v/>
      </c>
      <c r="B433" t="str">
        <f>IF(DataSorted!B446="","",DataSorted!B446)</f>
        <v/>
      </c>
      <c r="C433" t="str">
        <f>IF(DataSorted!C446="","",DataSorted!C446)</f>
        <v/>
      </c>
      <c r="D433" t="str">
        <f>IF(DataSorted!D446="","",DataSorted!D446)</f>
        <v/>
      </c>
      <c r="E433" t="str">
        <f t="shared" si="77"/>
        <v/>
      </c>
      <c r="F433" s="16" t="str">
        <f t="shared" si="73"/>
        <v/>
      </c>
      <c r="G433" s="41" t="str">
        <f t="shared" si="74"/>
        <v/>
      </c>
      <c r="H433" t="str">
        <f>IF(DataSorted!$Q446="","",DataSorted!Q446)</f>
        <v/>
      </c>
      <c r="I433" t="str">
        <f>IF(DataSorted!$Q446="","",DataSorted!R446)</f>
        <v/>
      </c>
      <c r="J433" t="str">
        <f>IF(DataSorted!$Q446="","",DataSorted!S446)</f>
        <v/>
      </c>
      <c r="K433" t="str">
        <f>IF(DataSorted!$Q446="","",DataSorted!T446)</f>
        <v/>
      </c>
      <c r="L433" s="2" t="str">
        <f t="shared" si="75"/>
        <v/>
      </c>
      <c r="M433" s="51" t="str">
        <f>IF(DataSorted!$F446="REAC",DataSorted!F446,(IF(DataSorted!$P446="REAC",DataSorted!P446,IF($R434=1,"Creact",""))))</f>
        <v/>
      </c>
      <c r="N433" s="51" t="str">
        <f>IF(DataSorted!$F446="REAC",DataSorted!G446,(IF(DataSorted!$P446="REAC",DataSorted!Q446,IF($R434=1,N434,""))))</f>
        <v/>
      </c>
      <c r="O433" s="51" t="str">
        <f>IF(DataSorted!$F446="REAC",DataSorted!H446,(IF(DataSorted!$P446="REAC",DataSorted!R446,IF(AND($R434=1,N434="yes"),O434-1.01794,IF(AND($R434=1,N434="No"),O434-1.18497,"")))))</f>
        <v/>
      </c>
      <c r="P433" s="51" t="str">
        <f>IF(DataSorted!$F446="REAC",DataSorted!I446,(IF(DataSorted!$P446="REAC",DataSorted!S446,IF($R434=1,P434,""))))</f>
        <v/>
      </c>
      <c r="Q433" s="47" t="str">
        <f t="shared" si="83"/>
        <v/>
      </c>
      <c r="R433" t="str">
        <f t="shared" si="84"/>
        <v/>
      </c>
      <c r="S433" s="1" t="str">
        <f t="shared" si="78"/>
        <v/>
      </c>
      <c r="T433" s="1" t="str">
        <f t="shared" si="79"/>
        <v/>
      </c>
      <c r="U433" s="1" t="str">
        <f t="shared" si="76"/>
        <v/>
      </c>
      <c r="V433" s="1" t="str">
        <f t="shared" si="80"/>
        <v/>
      </c>
      <c r="W433" s="1" t="str">
        <f t="shared" si="81"/>
        <v/>
      </c>
      <c r="X433" s="1" t="str">
        <f t="shared" si="82"/>
        <v/>
      </c>
      <c r="Y433" s="1"/>
    </row>
    <row r="434" spans="1:25" x14ac:dyDescent="0.35">
      <c r="A434" s="10" t="str">
        <f>IF(DataSorted!A447="","",DataSorted!A447)</f>
        <v/>
      </c>
      <c r="B434" s="10" t="str">
        <f>IF(DataSorted!B447="","",DataSorted!B447)</f>
        <v/>
      </c>
      <c r="C434" s="10" t="str">
        <f>IF(DataSorted!C447="","",DataSorted!C447)</f>
        <v/>
      </c>
      <c r="D434" s="10" t="str">
        <f>IF(DataSorted!D447="","",DataSorted!D447)</f>
        <v/>
      </c>
      <c r="E434" s="10" t="str">
        <f t="shared" si="77"/>
        <v/>
      </c>
      <c r="F434" s="15" t="str">
        <f t="shared" si="73"/>
        <v/>
      </c>
      <c r="G434" s="41" t="str">
        <f t="shared" si="74"/>
        <v/>
      </c>
      <c r="H434" s="10" t="str">
        <f>IF(DataSorted!$Q447="","",DataSorted!Q447)</f>
        <v/>
      </c>
      <c r="I434" s="10" t="str">
        <f>IF(DataSorted!$Q447="","",DataSorted!R447)</f>
        <v/>
      </c>
      <c r="J434" s="10" t="str">
        <f>IF(DataSorted!$Q447="","",DataSorted!S447)</f>
        <v/>
      </c>
      <c r="K434" s="10" t="str">
        <f>IF(DataSorted!$Q447="","",DataSorted!T447)</f>
        <v/>
      </c>
      <c r="L434" s="10" t="str">
        <f t="shared" si="75"/>
        <v/>
      </c>
      <c r="M434" s="52" t="str">
        <f>IF(DataSorted!$F447="REAC",DataSorted!F447,(IF(DataSorted!$P447="REAC",DataSorted!P447,IF($R435=1,"Creact",""))))</f>
        <v/>
      </c>
      <c r="N434" s="52" t="str">
        <f>IF(DataSorted!$F447="REAC",DataSorted!G447,(IF(DataSorted!$P447="REAC",DataSorted!Q447,IF($R435=1,N435,""))))</f>
        <v/>
      </c>
      <c r="O434" s="52" t="str">
        <f>IF(DataSorted!$F447="REAC",DataSorted!H447,(IF(DataSorted!$P447="REAC",DataSorted!R447,IF(AND($R435=1,N435="yes"),O435-1.01794,IF(AND($R435=1,N435="No"),O435-1.18497,"")))))</f>
        <v/>
      </c>
      <c r="P434" s="52" t="str">
        <f>IF(DataSorted!$F447="REAC",DataSorted!I447,(IF(DataSorted!$P447="REAC",DataSorted!S447,IF($R435=1,P435,""))))</f>
        <v/>
      </c>
      <c r="Q434" s="47" t="str">
        <f t="shared" si="83"/>
        <v/>
      </c>
      <c r="R434" t="str">
        <f t="shared" si="84"/>
        <v/>
      </c>
      <c r="S434" s="18" t="str">
        <f t="shared" si="78"/>
        <v/>
      </c>
      <c r="T434" s="18" t="str">
        <f t="shared" si="79"/>
        <v/>
      </c>
      <c r="U434" s="18" t="str">
        <f t="shared" si="76"/>
        <v/>
      </c>
      <c r="V434" s="18" t="str">
        <f t="shared" si="80"/>
        <v/>
      </c>
      <c r="W434" s="18" t="str">
        <f t="shared" si="81"/>
        <v/>
      </c>
      <c r="X434" s="18" t="str">
        <f t="shared" si="82"/>
        <v/>
      </c>
      <c r="Y434" s="18"/>
    </row>
    <row r="435" spans="1:25" x14ac:dyDescent="0.35">
      <c r="A435" t="str">
        <f>IF(DataSorted!A448="","",DataSorted!A448)</f>
        <v/>
      </c>
      <c r="B435" t="str">
        <f>IF(DataSorted!B448="","",DataSorted!B448)</f>
        <v/>
      </c>
      <c r="C435" t="str">
        <f>IF(DataSorted!C448="","",DataSorted!C448)</f>
        <v/>
      </c>
      <c r="D435" t="str">
        <f>IF(DataSorted!D448="","",DataSorted!D448)</f>
        <v/>
      </c>
      <c r="E435" t="str">
        <f t="shared" si="77"/>
        <v/>
      </c>
      <c r="F435" s="16" t="str">
        <f t="shared" si="73"/>
        <v/>
      </c>
      <c r="G435" s="41" t="str">
        <f t="shared" si="74"/>
        <v/>
      </c>
      <c r="H435" t="str">
        <f>IF(DataSorted!$Q448="","",DataSorted!Q448)</f>
        <v/>
      </c>
      <c r="I435" t="str">
        <f>IF(DataSorted!$Q448="","",DataSorted!R448)</f>
        <v/>
      </c>
      <c r="J435" t="str">
        <f>IF(DataSorted!$Q448="","",DataSorted!S448)</f>
        <v/>
      </c>
      <c r="K435" t="str">
        <f>IF(DataSorted!$Q448="","",DataSorted!T448)</f>
        <v/>
      </c>
      <c r="L435" s="2" t="str">
        <f t="shared" si="75"/>
        <v/>
      </c>
      <c r="M435" s="51" t="str">
        <f>IF(DataSorted!$F448="REAC",DataSorted!F448,(IF(DataSorted!$P448="REAC",DataSorted!P448,IF($R436=1,"Creact",""))))</f>
        <v/>
      </c>
      <c r="N435" s="51" t="str">
        <f>IF(DataSorted!$F448="REAC",DataSorted!G448,(IF(DataSorted!$P448="REAC",DataSorted!Q448,IF($R436=1,N436,""))))</f>
        <v/>
      </c>
      <c r="O435" s="51" t="str">
        <f>IF(DataSorted!$F448="REAC",DataSorted!H448,(IF(DataSorted!$P448="REAC",DataSorted!R448,IF(AND($R436=1,N436="yes"),O436-1.01794,IF(AND($R436=1,N436="No"),O436-1.18497,"")))))</f>
        <v/>
      </c>
      <c r="P435" s="51" t="str">
        <f>IF(DataSorted!$F448="REAC",DataSorted!I448,(IF(DataSorted!$P448="REAC",DataSorted!S448,IF($R436=1,P436,""))))</f>
        <v/>
      </c>
      <c r="Q435" s="47" t="str">
        <f t="shared" si="83"/>
        <v/>
      </c>
      <c r="R435" t="str">
        <f t="shared" si="84"/>
        <v/>
      </c>
      <c r="S435" s="1" t="str">
        <f t="shared" si="78"/>
        <v/>
      </c>
      <c r="T435" s="1" t="str">
        <f t="shared" si="79"/>
        <v/>
      </c>
      <c r="U435" s="1" t="str">
        <f t="shared" si="76"/>
        <v/>
      </c>
      <c r="V435" s="1" t="str">
        <f t="shared" si="80"/>
        <v/>
      </c>
      <c r="W435" s="1" t="str">
        <f t="shared" si="81"/>
        <v/>
      </c>
      <c r="X435" s="1" t="str">
        <f t="shared" si="82"/>
        <v/>
      </c>
      <c r="Y435" s="1"/>
    </row>
    <row r="436" spans="1:25" x14ac:dyDescent="0.35">
      <c r="A436" s="10" t="str">
        <f>IF(DataSorted!A449="","",DataSorted!A449)</f>
        <v/>
      </c>
      <c r="B436" s="10" t="str">
        <f>IF(DataSorted!B449="","",DataSorted!B449)</f>
        <v/>
      </c>
      <c r="C436" s="10" t="str">
        <f>IF(DataSorted!C449="","",DataSorted!C449)</f>
        <v/>
      </c>
      <c r="D436" s="10" t="str">
        <f>IF(DataSorted!D449="","",DataSorted!D449)</f>
        <v/>
      </c>
      <c r="E436" s="10" t="str">
        <f t="shared" si="77"/>
        <v/>
      </c>
      <c r="F436" s="15" t="str">
        <f t="shared" si="73"/>
        <v/>
      </c>
      <c r="G436" s="41" t="str">
        <f t="shared" si="74"/>
        <v/>
      </c>
      <c r="H436" s="10" t="str">
        <f>IF(DataSorted!$Q449="","",DataSorted!Q449)</f>
        <v/>
      </c>
      <c r="I436" s="10" t="str">
        <f>IF(DataSorted!$Q449="","",DataSorted!R449)</f>
        <v/>
      </c>
      <c r="J436" s="10" t="str">
        <f>IF(DataSorted!$Q449="","",DataSorted!S449)</f>
        <v/>
      </c>
      <c r="K436" s="10" t="str">
        <f>IF(DataSorted!$Q449="","",DataSorted!T449)</f>
        <v/>
      </c>
      <c r="L436" s="10" t="str">
        <f t="shared" si="75"/>
        <v/>
      </c>
      <c r="M436" s="52" t="str">
        <f>IF(DataSorted!$F449="REAC",DataSorted!F449,(IF(DataSorted!$P449="REAC",DataSorted!P449,IF($R437=1,"Creact",""))))</f>
        <v/>
      </c>
      <c r="N436" s="52" t="str">
        <f>IF(DataSorted!$F449="REAC",DataSorted!G449,(IF(DataSorted!$P449="REAC",DataSorted!Q449,IF($R437=1,N437,""))))</f>
        <v/>
      </c>
      <c r="O436" s="52" t="str">
        <f>IF(DataSorted!$F449="REAC",DataSorted!H449,(IF(DataSorted!$P449="REAC",DataSorted!R449,IF(AND($R437=1,N437="yes"),O437-1.01794,IF(AND($R437=1,N437="No"),O437-1.18497,"")))))</f>
        <v/>
      </c>
      <c r="P436" s="52" t="str">
        <f>IF(DataSorted!$F449="REAC",DataSorted!I449,(IF(DataSorted!$P449="REAC",DataSorted!S449,IF($R437=1,P437,""))))</f>
        <v/>
      </c>
      <c r="Q436" s="47" t="str">
        <f t="shared" si="83"/>
        <v/>
      </c>
      <c r="R436" t="str">
        <f t="shared" si="84"/>
        <v/>
      </c>
      <c r="S436" s="18" t="str">
        <f t="shared" si="78"/>
        <v/>
      </c>
      <c r="T436" s="18" t="str">
        <f t="shared" si="79"/>
        <v/>
      </c>
      <c r="U436" s="18" t="str">
        <f t="shared" si="76"/>
        <v/>
      </c>
      <c r="V436" s="18" t="str">
        <f t="shared" si="80"/>
        <v/>
      </c>
      <c r="W436" s="18" t="str">
        <f t="shared" si="81"/>
        <v/>
      </c>
      <c r="X436" s="18" t="str">
        <f t="shared" si="82"/>
        <v/>
      </c>
      <c r="Y436" s="18"/>
    </row>
    <row r="437" spans="1:25" x14ac:dyDescent="0.35">
      <c r="A437" t="str">
        <f>IF(DataSorted!A450="","",DataSorted!A450)</f>
        <v/>
      </c>
      <c r="B437" t="str">
        <f>IF(DataSorted!B450="","",DataSorted!B450)</f>
        <v/>
      </c>
      <c r="C437" t="str">
        <f>IF(DataSorted!C450="","",DataSorted!C450)</f>
        <v/>
      </c>
      <c r="D437" t="str">
        <f>IF(DataSorted!D450="","",DataSorted!D450)</f>
        <v/>
      </c>
      <c r="E437" t="str">
        <f t="shared" si="77"/>
        <v/>
      </c>
      <c r="F437" s="16" t="str">
        <f t="shared" si="73"/>
        <v/>
      </c>
      <c r="G437" s="41" t="str">
        <f t="shared" si="74"/>
        <v/>
      </c>
      <c r="H437" t="str">
        <f>IF(DataSorted!$Q450="","",DataSorted!Q450)</f>
        <v/>
      </c>
      <c r="I437" t="str">
        <f>IF(DataSorted!$Q450="","",DataSorted!R450)</f>
        <v/>
      </c>
      <c r="J437" t="str">
        <f>IF(DataSorted!$Q450="","",DataSorted!S450)</f>
        <v/>
      </c>
      <c r="K437" t="str">
        <f>IF(DataSorted!$Q450="","",DataSorted!T450)</f>
        <v/>
      </c>
      <c r="L437" s="2" t="str">
        <f t="shared" si="75"/>
        <v/>
      </c>
      <c r="M437" s="51" t="str">
        <f>IF(DataSorted!$F450="REAC",DataSorted!F450,(IF(DataSorted!$P450="REAC",DataSorted!P450,IF($R438=1,"Creact",""))))</f>
        <v/>
      </c>
      <c r="N437" s="51" t="str">
        <f>IF(DataSorted!$F450="REAC",DataSorted!G450,(IF(DataSorted!$P450="REAC",DataSorted!Q450,IF($R438=1,N438,""))))</f>
        <v/>
      </c>
      <c r="O437" s="51" t="str">
        <f>IF(DataSorted!$F450="REAC",DataSorted!H450,(IF(DataSorted!$P450="REAC",DataSorted!R450,IF(AND($R438=1,N438="yes"),O438-1.01794,IF(AND($R438=1,N438="No"),O438-1.18497,"")))))</f>
        <v/>
      </c>
      <c r="P437" s="51" t="str">
        <f>IF(DataSorted!$F450="REAC",DataSorted!I450,(IF(DataSorted!$P450="REAC",DataSorted!S450,IF($R438=1,P438,""))))</f>
        <v/>
      </c>
      <c r="Q437" s="47" t="str">
        <f t="shared" si="83"/>
        <v/>
      </c>
      <c r="R437" t="str">
        <f t="shared" si="84"/>
        <v/>
      </c>
      <c r="S437" s="1" t="str">
        <f t="shared" si="78"/>
        <v/>
      </c>
      <c r="T437" s="1" t="str">
        <f t="shared" si="79"/>
        <v/>
      </c>
      <c r="U437" s="1" t="str">
        <f t="shared" si="76"/>
        <v/>
      </c>
      <c r="V437" s="1" t="str">
        <f t="shared" si="80"/>
        <v/>
      </c>
      <c r="W437" s="1" t="str">
        <f t="shared" si="81"/>
        <v/>
      </c>
      <c r="X437" s="1" t="str">
        <f t="shared" si="82"/>
        <v/>
      </c>
      <c r="Y437" s="1"/>
    </row>
    <row r="438" spans="1:25" x14ac:dyDescent="0.35">
      <c r="A438" s="10" t="str">
        <f>IF(DataSorted!A451="","",DataSorted!A451)</f>
        <v/>
      </c>
      <c r="B438" s="10" t="str">
        <f>IF(DataSorted!B451="","",DataSorted!B451)</f>
        <v/>
      </c>
      <c r="C438" s="10" t="str">
        <f>IF(DataSorted!C451="","",DataSorted!C451)</f>
        <v/>
      </c>
      <c r="D438" s="10" t="str">
        <f>IF(DataSorted!D451="","",DataSorted!D451)</f>
        <v/>
      </c>
      <c r="E438" s="10" t="str">
        <f t="shared" si="77"/>
        <v/>
      </c>
      <c r="F438" s="15" t="str">
        <f t="shared" si="73"/>
        <v/>
      </c>
      <c r="G438" s="41" t="str">
        <f t="shared" si="74"/>
        <v/>
      </c>
      <c r="H438" s="10" t="str">
        <f>IF(DataSorted!$Q451="","",DataSorted!Q451)</f>
        <v/>
      </c>
      <c r="I438" s="10" t="str">
        <f>IF(DataSorted!$Q451="","",DataSorted!R451)</f>
        <v/>
      </c>
      <c r="J438" s="10" t="str">
        <f>IF(DataSorted!$Q451="","",DataSorted!S451)</f>
        <v/>
      </c>
      <c r="K438" s="10" t="str">
        <f>IF(DataSorted!$Q451="","",DataSorted!T451)</f>
        <v/>
      </c>
      <c r="L438" s="10" t="str">
        <f t="shared" si="75"/>
        <v/>
      </c>
      <c r="M438" s="52" t="str">
        <f>IF(DataSorted!$F451="REAC",DataSorted!F451,(IF(DataSorted!$P451="REAC",DataSorted!P451,IF($R439=1,"Creact",""))))</f>
        <v/>
      </c>
      <c r="N438" s="52" t="str">
        <f>IF(DataSorted!$F451="REAC",DataSorted!G451,(IF(DataSorted!$P451="REAC",DataSorted!Q451,IF($R439=1,N439,""))))</f>
        <v/>
      </c>
      <c r="O438" s="52" t="str">
        <f>IF(DataSorted!$F451="REAC",DataSorted!H451,(IF(DataSorted!$P451="REAC",DataSorted!R451,IF(AND($R439=1,N439="yes"),O439-1.01794,IF(AND($R439=1,N439="No"),O439-1.18497,"")))))</f>
        <v/>
      </c>
      <c r="P438" s="52" t="str">
        <f>IF(DataSorted!$F451="REAC",DataSorted!I451,(IF(DataSorted!$P451="REAC",DataSorted!S451,IF($R439=1,P439,""))))</f>
        <v/>
      </c>
      <c r="Q438" s="47" t="str">
        <f t="shared" si="83"/>
        <v/>
      </c>
      <c r="R438" t="str">
        <f t="shared" si="84"/>
        <v/>
      </c>
      <c r="S438" s="18" t="str">
        <f t="shared" si="78"/>
        <v/>
      </c>
      <c r="T438" s="18" t="str">
        <f t="shared" si="79"/>
        <v/>
      </c>
      <c r="U438" s="18" t="str">
        <f t="shared" si="76"/>
        <v/>
      </c>
      <c r="V438" s="18" t="str">
        <f t="shared" si="80"/>
        <v/>
      </c>
      <c r="W438" s="18" t="str">
        <f t="shared" si="81"/>
        <v/>
      </c>
      <c r="X438" s="18" t="str">
        <f t="shared" si="82"/>
        <v/>
      </c>
      <c r="Y438" s="18"/>
    </row>
    <row r="439" spans="1:25" x14ac:dyDescent="0.35">
      <c r="A439" t="str">
        <f>IF(DataSorted!A452="","",DataSorted!A452)</f>
        <v/>
      </c>
      <c r="B439" t="str">
        <f>IF(DataSorted!B452="","",DataSorted!B452)</f>
        <v/>
      </c>
      <c r="C439" t="str">
        <f>IF(DataSorted!C452="","",DataSorted!C452)</f>
        <v/>
      </c>
      <c r="D439" t="str">
        <f>IF(DataSorted!D452="","",DataSorted!D452)</f>
        <v/>
      </c>
      <c r="E439" t="str">
        <f t="shared" si="77"/>
        <v/>
      </c>
      <c r="F439" s="16" t="str">
        <f t="shared" si="73"/>
        <v/>
      </c>
      <c r="G439" s="41" t="str">
        <f t="shared" si="74"/>
        <v/>
      </c>
      <c r="H439" t="str">
        <f>IF(DataSorted!$Q452="","",DataSorted!Q452)</f>
        <v/>
      </c>
      <c r="I439" t="str">
        <f>IF(DataSorted!$Q452="","",DataSorted!R452)</f>
        <v/>
      </c>
      <c r="J439" t="str">
        <f>IF(DataSorted!$Q452="","",DataSorted!S452)</f>
        <v/>
      </c>
      <c r="K439" t="str">
        <f>IF(DataSorted!$Q452="","",DataSorted!T452)</f>
        <v/>
      </c>
      <c r="L439" s="2" t="str">
        <f t="shared" si="75"/>
        <v/>
      </c>
      <c r="M439" s="51" t="str">
        <f>IF(DataSorted!$F452="REAC",DataSorted!F452,(IF(DataSorted!$P452="REAC",DataSorted!P452,IF($R440=1,"Creact",""))))</f>
        <v/>
      </c>
      <c r="N439" s="51" t="str">
        <f>IF(DataSorted!$F452="REAC",DataSorted!G452,(IF(DataSorted!$P452="REAC",DataSorted!Q452,IF($R440=1,N440,""))))</f>
        <v/>
      </c>
      <c r="O439" s="51" t="str">
        <f>IF(DataSorted!$F452="REAC",DataSorted!H452,(IF(DataSorted!$P452="REAC",DataSorted!R452,IF(AND($R440=1,N440="yes"),O440-1.01794,IF(AND($R440=1,N440="No"),O440-1.18497,"")))))</f>
        <v/>
      </c>
      <c r="P439" s="51" t="str">
        <f>IF(DataSorted!$F452="REAC",DataSorted!I452,(IF(DataSorted!$P452="REAC",DataSorted!S452,IF($R440=1,P440,""))))</f>
        <v/>
      </c>
      <c r="Q439" s="47" t="str">
        <f t="shared" si="83"/>
        <v/>
      </c>
      <c r="R439" t="str">
        <f t="shared" si="84"/>
        <v/>
      </c>
      <c r="S439" s="1" t="str">
        <f t="shared" si="78"/>
        <v/>
      </c>
      <c r="T439" s="1" t="str">
        <f t="shared" si="79"/>
        <v/>
      </c>
      <c r="U439" s="1" t="str">
        <f t="shared" si="76"/>
        <v/>
      </c>
      <c r="V439" s="1" t="str">
        <f t="shared" si="80"/>
        <v/>
      </c>
      <c r="W439" s="1" t="str">
        <f t="shared" si="81"/>
        <v/>
      </c>
      <c r="X439" s="1" t="str">
        <f t="shared" si="82"/>
        <v/>
      </c>
      <c r="Y439" s="1"/>
    </row>
    <row r="440" spans="1:25" x14ac:dyDescent="0.35">
      <c r="A440" s="10" t="str">
        <f>IF(DataSorted!A453="","",DataSorted!A453)</f>
        <v/>
      </c>
      <c r="B440" s="10" t="str">
        <f>IF(DataSorted!B453="","",DataSorted!B453)</f>
        <v/>
      </c>
      <c r="C440" s="10" t="str">
        <f>IF(DataSorted!C453="","",DataSorted!C453)</f>
        <v/>
      </c>
      <c r="D440" s="10" t="str">
        <f>IF(DataSorted!D453="","",DataSorted!D453)</f>
        <v/>
      </c>
      <c r="E440" s="10" t="str">
        <f t="shared" si="77"/>
        <v/>
      </c>
      <c r="F440" s="15" t="str">
        <f t="shared" si="73"/>
        <v/>
      </c>
      <c r="G440" s="41" t="str">
        <f t="shared" si="74"/>
        <v/>
      </c>
      <c r="H440" s="10" t="str">
        <f>IF(DataSorted!$Q453="","",DataSorted!Q453)</f>
        <v/>
      </c>
      <c r="I440" s="10" t="str">
        <f>IF(DataSorted!$Q453="","",DataSorted!R453)</f>
        <v/>
      </c>
      <c r="J440" s="10" t="str">
        <f>IF(DataSorted!$Q453="","",DataSorted!S453)</f>
        <v/>
      </c>
      <c r="K440" s="10" t="str">
        <f>IF(DataSorted!$Q453="","",DataSorted!T453)</f>
        <v/>
      </c>
      <c r="L440" s="10" t="str">
        <f t="shared" si="75"/>
        <v/>
      </c>
      <c r="M440" s="52" t="str">
        <f>IF(DataSorted!$F453="REAC",DataSorted!F453,(IF(DataSorted!$P453="REAC",DataSorted!P453,IF($R441=1,"Creact",""))))</f>
        <v/>
      </c>
      <c r="N440" s="52" t="str">
        <f>IF(DataSorted!$F453="REAC",DataSorted!G453,(IF(DataSorted!$P453="REAC",DataSorted!Q453,IF($R441=1,N441,""))))</f>
        <v/>
      </c>
      <c r="O440" s="52" t="str">
        <f>IF(DataSorted!$F453="REAC",DataSorted!H453,(IF(DataSorted!$P453="REAC",DataSorted!R453,IF(AND($R441=1,N441="yes"),O441-1.01794,IF(AND($R441=1,N441="No"),O441-1.18497,"")))))</f>
        <v/>
      </c>
      <c r="P440" s="52" t="str">
        <f>IF(DataSorted!$F453="REAC",DataSorted!I453,(IF(DataSorted!$P453="REAC",DataSorted!S453,IF($R441=1,P441,""))))</f>
        <v/>
      </c>
      <c r="Q440" s="47" t="str">
        <f t="shared" si="83"/>
        <v/>
      </c>
      <c r="R440" t="str">
        <f t="shared" si="84"/>
        <v/>
      </c>
      <c r="S440" s="18" t="str">
        <f t="shared" si="78"/>
        <v/>
      </c>
      <c r="T440" s="18" t="str">
        <f t="shared" si="79"/>
        <v/>
      </c>
      <c r="U440" s="18" t="str">
        <f t="shared" si="76"/>
        <v/>
      </c>
      <c r="V440" s="18" t="str">
        <f t="shared" si="80"/>
        <v/>
      </c>
      <c r="W440" s="18" t="str">
        <f t="shared" si="81"/>
        <v/>
      </c>
      <c r="X440" s="18" t="str">
        <f t="shared" si="82"/>
        <v/>
      </c>
      <c r="Y440" s="18"/>
    </row>
    <row r="441" spans="1:25" x14ac:dyDescent="0.35">
      <c r="A441" t="str">
        <f>IF(DataSorted!A454="","",DataSorted!A454)</f>
        <v/>
      </c>
      <c r="B441" t="str">
        <f>IF(DataSorted!B454="","",DataSorted!B454)</f>
        <v/>
      </c>
      <c r="C441" t="str">
        <f>IF(DataSorted!C454="","",DataSorted!C454)</f>
        <v/>
      </c>
      <c r="D441" t="str">
        <f>IF(DataSorted!D454="","",DataSorted!D454)</f>
        <v/>
      </c>
      <c r="E441" t="str">
        <f t="shared" si="77"/>
        <v/>
      </c>
      <c r="F441" s="16" t="str">
        <f t="shared" si="73"/>
        <v/>
      </c>
      <c r="G441" s="41" t="str">
        <f t="shared" si="74"/>
        <v/>
      </c>
      <c r="H441" t="str">
        <f>IF(DataSorted!$Q454="","",DataSorted!Q454)</f>
        <v/>
      </c>
      <c r="I441" t="str">
        <f>IF(DataSorted!$Q454="","",DataSorted!R454)</f>
        <v/>
      </c>
      <c r="J441" t="str">
        <f>IF(DataSorted!$Q454="","",DataSorted!S454)</f>
        <v/>
      </c>
      <c r="K441" t="str">
        <f>IF(DataSorted!$Q454="","",DataSorted!T454)</f>
        <v/>
      </c>
      <c r="L441" s="2" t="str">
        <f t="shared" si="75"/>
        <v/>
      </c>
      <c r="M441" s="51" t="str">
        <f>IF(DataSorted!$F454="REAC",DataSorted!F454,(IF(DataSorted!$P454="REAC",DataSorted!P454,IF($R442=1,"Creact",""))))</f>
        <v/>
      </c>
      <c r="N441" s="51" t="str">
        <f>IF(DataSorted!$F454="REAC",DataSorted!G454,(IF(DataSorted!$P454="REAC",DataSorted!Q454,IF($R442=1,N442,""))))</f>
        <v/>
      </c>
      <c r="O441" s="51" t="str">
        <f>IF(DataSorted!$F454="REAC",DataSorted!H454,(IF(DataSorted!$P454="REAC",DataSorted!R454,IF(AND($R442=1,N442="yes"),O442-1.01794,IF(AND($R442=1,N442="No"),O442-1.18497,"")))))</f>
        <v/>
      </c>
      <c r="P441" s="51" t="str">
        <f>IF(DataSorted!$F454="REAC",DataSorted!I454,(IF(DataSorted!$P454="REAC",DataSorted!S454,IF($R442=1,P442,""))))</f>
        <v/>
      </c>
      <c r="Q441" s="47" t="str">
        <f t="shared" si="83"/>
        <v/>
      </c>
      <c r="R441" t="str">
        <f t="shared" si="84"/>
        <v/>
      </c>
      <c r="S441" s="1" t="str">
        <f t="shared" si="78"/>
        <v/>
      </c>
      <c r="T441" s="1" t="str">
        <f t="shared" si="79"/>
        <v/>
      </c>
      <c r="U441" s="1" t="str">
        <f t="shared" si="76"/>
        <v/>
      </c>
      <c r="V441" s="1" t="str">
        <f t="shared" si="80"/>
        <v/>
      </c>
      <c r="W441" s="1" t="str">
        <f t="shared" si="81"/>
        <v/>
      </c>
      <c r="X441" s="1" t="str">
        <f t="shared" si="82"/>
        <v/>
      </c>
      <c r="Y441" s="1"/>
    </row>
    <row r="442" spans="1:25" x14ac:dyDescent="0.35">
      <c r="A442" s="10" t="str">
        <f>IF(DataSorted!A455="","",DataSorted!A455)</f>
        <v/>
      </c>
      <c r="B442" s="10" t="str">
        <f>IF(DataSorted!B455="","",DataSorted!B455)</f>
        <v/>
      </c>
      <c r="C442" s="10" t="str">
        <f>IF(DataSorted!C455="","",DataSorted!C455)</f>
        <v/>
      </c>
      <c r="D442" s="10" t="str">
        <f>IF(DataSorted!D455="","",DataSorted!D455)</f>
        <v/>
      </c>
      <c r="E442" s="10" t="str">
        <f t="shared" si="77"/>
        <v/>
      </c>
      <c r="F442" s="15" t="str">
        <f t="shared" si="73"/>
        <v/>
      </c>
      <c r="G442" s="41" t="str">
        <f t="shared" si="74"/>
        <v/>
      </c>
      <c r="H442" s="10" t="str">
        <f>IF(DataSorted!$Q455="","",DataSorted!Q455)</f>
        <v/>
      </c>
      <c r="I442" s="10" t="str">
        <f>IF(DataSorted!$Q455="","",DataSorted!R455)</f>
        <v/>
      </c>
      <c r="J442" s="10" t="str">
        <f>IF(DataSorted!$Q455="","",DataSorted!S455)</f>
        <v/>
      </c>
      <c r="K442" s="10" t="str">
        <f>IF(DataSorted!$Q455="","",DataSorted!T455)</f>
        <v/>
      </c>
      <c r="L442" s="10" t="str">
        <f t="shared" si="75"/>
        <v/>
      </c>
      <c r="M442" s="52" t="str">
        <f>IF(DataSorted!$F455="REAC",DataSorted!F455,(IF(DataSorted!$P455="REAC",DataSorted!P455,IF($R443=1,"Creact",""))))</f>
        <v/>
      </c>
      <c r="N442" s="52" t="str">
        <f>IF(DataSorted!$F455="REAC",DataSorted!G455,(IF(DataSorted!$P455="REAC",DataSorted!Q455,IF($R443=1,N443,""))))</f>
        <v/>
      </c>
      <c r="O442" s="52" t="str">
        <f>IF(DataSorted!$F455="REAC",DataSorted!H455,(IF(DataSorted!$P455="REAC",DataSorted!R455,IF(AND($R443=1,N443="yes"),O443-1.01794,IF(AND($R443=1,N443="No"),O443-1.18497,"")))))</f>
        <v/>
      </c>
      <c r="P442" s="52" t="str">
        <f>IF(DataSorted!$F455="REAC",DataSorted!I455,(IF(DataSorted!$P455="REAC",DataSorted!S455,IF($R443=1,P443,""))))</f>
        <v/>
      </c>
      <c r="Q442" s="47" t="str">
        <f t="shared" si="83"/>
        <v/>
      </c>
      <c r="R442" t="str">
        <f t="shared" si="84"/>
        <v/>
      </c>
      <c r="S442" s="18" t="str">
        <f t="shared" si="78"/>
        <v/>
      </c>
      <c r="T442" s="18" t="str">
        <f t="shared" si="79"/>
        <v/>
      </c>
      <c r="U442" s="18" t="str">
        <f t="shared" si="76"/>
        <v/>
      </c>
      <c r="V442" s="18" t="str">
        <f t="shared" si="80"/>
        <v/>
      </c>
      <c r="W442" s="18" t="str">
        <f t="shared" si="81"/>
        <v/>
      </c>
      <c r="X442" s="18" t="str">
        <f t="shared" si="82"/>
        <v/>
      </c>
      <c r="Y442" s="18"/>
    </row>
    <row r="443" spans="1:25" x14ac:dyDescent="0.35">
      <c r="A443" t="str">
        <f>IF(DataSorted!A456="","",DataSorted!A456)</f>
        <v/>
      </c>
      <c r="B443" t="str">
        <f>IF(DataSorted!B456="","",DataSorted!B456)</f>
        <v/>
      </c>
      <c r="C443" t="str">
        <f>IF(DataSorted!C456="","",DataSorted!C456)</f>
        <v/>
      </c>
      <c r="D443" t="str">
        <f>IF(DataSorted!D456="","",DataSorted!D456)</f>
        <v/>
      </c>
      <c r="E443" t="str">
        <f t="shared" si="77"/>
        <v/>
      </c>
      <c r="F443" s="16" t="str">
        <f t="shared" si="73"/>
        <v/>
      </c>
      <c r="G443" s="41" t="str">
        <f t="shared" si="74"/>
        <v/>
      </c>
      <c r="H443" t="str">
        <f>IF(DataSorted!$Q456="","",DataSorted!Q456)</f>
        <v/>
      </c>
      <c r="I443" t="str">
        <f>IF(DataSorted!$Q456="","",DataSorted!R456)</f>
        <v/>
      </c>
      <c r="J443" t="str">
        <f>IF(DataSorted!$Q456="","",DataSorted!S456)</f>
        <v/>
      </c>
      <c r="K443" t="str">
        <f>IF(DataSorted!$Q456="","",DataSorted!T456)</f>
        <v/>
      </c>
      <c r="L443" s="2" t="str">
        <f t="shared" si="75"/>
        <v/>
      </c>
      <c r="M443" s="51" t="str">
        <f>IF(DataSorted!$F456="REAC",DataSorted!F456,(IF(DataSorted!$P456="REAC",DataSorted!P456,IF($R444=1,"Creact",""))))</f>
        <v/>
      </c>
      <c r="N443" s="51" t="str">
        <f>IF(DataSorted!$F456="REAC",DataSorted!G456,(IF(DataSorted!$P456="REAC",DataSorted!Q456,IF($R444=1,N444,""))))</f>
        <v/>
      </c>
      <c r="O443" s="51" t="str">
        <f>IF(DataSorted!$F456="REAC",DataSorted!H456,(IF(DataSorted!$P456="REAC",DataSorted!R456,IF(AND($R444=1,N444="yes"),O444-1.01794,IF(AND($R444=1,N444="No"),O444-1.18497,"")))))</f>
        <v/>
      </c>
      <c r="P443" s="51" t="str">
        <f>IF(DataSorted!$F456="REAC",DataSorted!I456,(IF(DataSorted!$P456="REAC",DataSorted!S456,IF($R444=1,P444,""))))</f>
        <v/>
      </c>
      <c r="Q443" s="47" t="str">
        <f t="shared" si="83"/>
        <v/>
      </c>
      <c r="R443" t="str">
        <f t="shared" si="84"/>
        <v/>
      </c>
      <c r="S443" s="1" t="str">
        <f t="shared" si="78"/>
        <v/>
      </c>
      <c r="T443" s="1" t="str">
        <f t="shared" si="79"/>
        <v/>
      </c>
      <c r="U443" s="1" t="str">
        <f t="shared" si="76"/>
        <v/>
      </c>
      <c r="V443" s="1" t="str">
        <f t="shared" si="80"/>
        <v/>
      </c>
      <c r="W443" s="1" t="str">
        <f t="shared" si="81"/>
        <v/>
      </c>
      <c r="X443" s="1" t="str">
        <f t="shared" si="82"/>
        <v/>
      </c>
      <c r="Y443" s="1"/>
    </row>
    <row r="444" spans="1:25" x14ac:dyDescent="0.35">
      <c r="A444" s="10" t="str">
        <f>IF(DataSorted!A457="","",DataSorted!A457)</f>
        <v/>
      </c>
      <c r="B444" s="10" t="str">
        <f>IF(DataSorted!B457="","",DataSorted!B457)</f>
        <v/>
      </c>
      <c r="C444" s="10" t="str">
        <f>IF(DataSorted!C457="","",DataSorted!C457)</f>
        <v/>
      </c>
      <c r="D444" s="10" t="str">
        <f>IF(DataSorted!D457="","",DataSorted!D457)</f>
        <v/>
      </c>
      <c r="E444" s="10" t="str">
        <f t="shared" si="77"/>
        <v/>
      </c>
      <c r="F444" s="15" t="str">
        <f t="shared" si="73"/>
        <v/>
      </c>
      <c r="G444" s="41" t="str">
        <f t="shared" si="74"/>
        <v/>
      </c>
      <c r="H444" s="10" t="str">
        <f>IF(DataSorted!$Q457="","",DataSorted!Q457)</f>
        <v/>
      </c>
      <c r="I444" s="10" t="str">
        <f>IF(DataSorted!$Q457="","",DataSorted!R457)</f>
        <v/>
      </c>
      <c r="J444" s="10" t="str">
        <f>IF(DataSorted!$Q457="","",DataSorted!S457)</f>
        <v/>
      </c>
      <c r="K444" s="10" t="str">
        <f>IF(DataSorted!$Q457="","",DataSorted!T457)</f>
        <v/>
      </c>
      <c r="L444" s="10" t="str">
        <f t="shared" si="75"/>
        <v/>
      </c>
      <c r="M444" s="52" t="str">
        <f>IF(DataSorted!$F457="REAC",DataSorted!F457,(IF(DataSorted!$P457="REAC",DataSorted!P457,IF($R445=1,"Creact",""))))</f>
        <v/>
      </c>
      <c r="N444" s="52" t="str">
        <f>IF(DataSorted!$F457="REAC",DataSorted!G457,(IF(DataSorted!$P457="REAC",DataSorted!Q457,IF($R445=1,N445,""))))</f>
        <v/>
      </c>
      <c r="O444" s="52" t="str">
        <f>IF(DataSorted!$F457="REAC",DataSorted!H457,(IF(DataSorted!$P457="REAC",DataSorted!R457,IF(AND($R445=1,N445="yes"),O445-1.01794,IF(AND($R445=1,N445="No"),O445-1.18497,"")))))</f>
        <v/>
      </c>
      <c r="P444" s="52" t="str">
        <f>IF(DataSorted!$F457="REAC",DataSorted!I457,(IF(DataSorted!$P457="REAC",DataSorted!S457,IF($R445=1,P445,""))))</f>
        <v/>
      </c>
      <c r="Q444" s="47" t="str">
        <f t="shared" si="83"/>
        <v/>
      </c>
      <c r="R444" t="str">
        <f t="shared" si="84"/>
        <v/>
      </c>
      <c r="S444" s="18" t="str">
        <f t="shared" si="78"/>
        <v/>
      </c>
      <c r="T444" s="18" t="str">
        <f t="shared" si="79"/>
        <v/>
      </c>
      <c r="U444" s="18" t="str">
        <f t="shared" si="76"/>
        <v/>
      </c>
      <c r="V444" s="18" t="str">
        <f t="shared" si="80"/>
        <v/>
      </c>
      <c r="W444" s="18" t="str">
        <f t="shared" si="81"/>
        <v/>
      </c>
      <c r="X444" s="18" t="str">
        <f t="shared" si="82"/>
        <v/>
      </c>
      <c r="Y444" s="18"/>
    </row>
    <row r="445" spans="1:25" x14ac:dyDescent="0.35">
      <c r="A445" t="str">
        <f>IF(DataSorted!A458="","",DataSorted!A458)</f>
        <v/>
      </c>
      <c r="B445" t="str">
        <f>IF(DataSorted!B458="","",DataSorted!B458)</f>
        <v/>
      </c>
      <c r="C445" t="str">
        <f>IF(DataSorted!C458="","",DataSorted!C458)</f>
        <v/>
      </c>
      <c r="D445" t="str">
        <f>IF(DataSorted!D458="","",DataSorted!D458)</f>
        <v/>
      </c>
      <c r="E445" t="str">
        <f t="shared" si="77"/>
        <v/>
      </c>
      <c r="F445" s="16" t="str">
        <f t="shared" si="73"/>
        <v/>
      </c>
      <c r="G445" s="41" t="str">
        <f t="shared" si="74"/>
        <v/>
      </c>
      <c r="H445" t="str">
        <f>IF(DataSorted!$Q458="","",DataSorted!Q458)</f>
        <v/>
      </c>
      <c r="I445" t="str">
        <f>IF(DataSorted!$Q458="","",DataSorted!R458)</f>
        <v/>
      </c>
      <c r="J445" t="str">
        <f>IF(DataSorted!$Q458="","",DataSorted!S458)</f>
        <v/>
      </c>
      <c r="K445" t="str">
        <f>IF(DataSorted!$Q458="","",DataSorted!T458)</f>
        <v/>
      </c>
      <c r="L445" s="2" t="str">
        <f t="shared" si="75"/>
        <v/>
      </c>
      <c r="M445" s="51" t="str">
        <f>IF(DataSorted!$F458="REAC",DataSorted!F458,(IF(DataSorted!$P458="REAC",DataSorted!P458,IF($R446=1,"Creact",""))))</f>
        <v/>
      </c>
      <c r="N445" s="51" t="str">
        <f>IF(DataSorted!$F458="REAC",DataSorted!G458,(IF(DataSorted!$P458="REAC",DataSorted!Q458,IF($R446=1,N446,""))))</f>
        <v/>
      </c>
      <c r="O445" s="51" t="str">
        <f>IF(DataSorted!$F458="REAC",DataSorted!H458,(IF(DataSorted!$P458="REAC",DataSorted!R458,IF(AND($R446=1,N446="yes"),O446-1.01794,IF(AND($R446=1,N446="No"),O446-1.18497,"")))))</f>
        <v/>
      </c>
      <c r="P445" s="51" t="str">
        <f>IF(DataSorted!$F458="REAC",DataSorted!I458,(IF(DataSorted!$P458="REAC",DataSorted!S458,IF($R446=1,P446,""))))</f>
        <v/>
      </c>
      <c r="Q445" s="47" t="str">
        <f t="shared" si="83"/>
        <v/>
      </c>
      <c r="R445" t="str">
        <f t="shared" si="84"/>
        <v/>
      </c>
      <c r="S445" s="1" t="str">
        <f t="shared" si="78"/>
        <v/>
      </c>
      <c r="T445" s="1" t="str">
        <f t="shared" si="79"/>
        <v/>
      </c>
      <c r="U445" s="1" t="str">
        <f t="shared" si="76"/>
        <v/>
      </c>
      <c r="V445" s="1" t="str">
        <f t="shared" si="80"/>
        <v/>
      </c>
      <c r="W445" s="1" t="str">
        <f t="shared" si="81"/>
        <v/>
      </c>
      <c r="X445" s="1" t="str">
        <f t="shared" si="82"/>
        <v/>
      </c>
      <c r="Y445" s="1"/>
    </row>
    <row r="446" spans="1:25" x14ac:dyDescent="0.35">
      <c r="A446" s="10" t="str">
        <f>IF(DataSorted!A459="","",DataSorted!A459)</f>
        <v/>
      </c>
      <c r="B446" s="10" t="str">
        <f>IF(DataSorted!B459="","",DataSorted!B459)</f>
        <v/>
      </c>
      <c r="C446" s="10" t="str">
        <f>IF(DataSorted!C459="","",DataSorted!C459)</f>
        <v/>
      </c>
      <c r="D446" s="10" t="str">
        <f>IF(DataSorted!D459="","",DataSorted!D459)</f>
        <v/>
      </c>
      <c r="E446" s="10" t="str">
        <f t="shared" si="77"/>
        <v/>
      </c>
      <c r="F446" s="15" t="str">
        <f t="shared" si="73"/>
        <v/>
      </c>
      <c r="G446" s="41" t="str">
        <f t="shared" si="74"/>
        <v/>
      </c>
      <c r="H446" s="10" t="str">
        <f>IF(DataSorted!$Q459="","",DataSorted!Q459)</f>
        <v/>
      </c>
      <c r="I446" s="10" t="str">
        <f>IF(DataSorted!$Q459="","",DataSorted!R459)</f>
        <v/>
      </c>
      <c r="J446" s="10" t="str">
        <f>IF(DataSorted!$Q459="","",DataSorted!S459)</f>
        <v/>
      </c>
      <c r="K446" s="10" t="str">
        <f>IF(DataSorted!$Q459="","",DataSorted!T459)</f>
        <v/>
      </c>
      <c r="L446" s="10" t="str">
        <f t="shared" si="75"/>
        <v/>
      </c>
      <c r="M446" s="52" t="str">
        <f>IF(DataSorted!$F459="REAC",DataSorted!F459,(IF(DataSorted!$P459="REAC",DataSorted!P459,IF($R447=1,"Creact",""))))</f>
        <v/>
      </c>
      <c r="N446" s="52" t="str">
        <f>IF(DataSorted!$F459="REAC",DataSorted!G459,(IF(DataSorted!$P459="REAC",DataSorted!Q459,IF($R447=1,N447,""))))</f>
        <v/>
      </c>
      <c r="O446" s="52" t="str">
        <f>IF(DataSorted!$F459="REAC",DataSorted!H459,(IF(DataSorted!$P459="REAC",DataSorted!R459,IF(AND($R447=1,N447="yes"),O447-1.01794,IF(AND($R447=1,N447="No"),O447-1.18497,"")))))</f>
        <v/>
      </c>
      <c r="P446" s="52" t="str">
        <f>IF(DataSorted!$F459="REAC",DataSorted!I459,(IF(DataSorted!$P459="REAC",DataSorted!S459,IF($R447=1,P447,""))))</f>
        <v/>
      </c>
      <c r="Q446" s="47" t="str">
        <f t="shared" si="83"/>
        <v/>
      </c>
      <c r="R446" t="str">
        <f t="shared" si="84"/>
        <v/>
      </c>
      <c r="S446" s="18" t="str">
        <f t="shared" si="78"/>
        <v/>
      </c>
      <c r="T446" s="18" t="str">
        <f t="shared" si="79"/>
        <v/>
      </c>
      <c r="U446" s="18" t="str">
        <f t="shared" si="76"/>
        <v/>
      </c>
      <c r="V446" s="18" t="str">
        <f t="shared" si="80"/>
        <v/>
      </c>
      <c r="W446" s="18" t="str">
        <f t="shared" si="81"/>
        <v/>
      </c>
      <c r="X446" s="18" t="str">
        <f t="shared" si="82"/>
        <v/>
      </c>
      <c r="Y446" s="18"/>
    </row>
    <row r="447" spans="1:25" x14ac:dyDescent="0.35">
      <c r="A447" t="str">
        <f>IF(DataSorted!A460="","",DataSorted!A460)</f>
        <v/>
      </c>
      <c r="B447" t="str">
        <f>IF(DataSorted!B460="","",DataSorted!B460)</f>
        <v/>
      </c>
      <c r="C447" t="str">
        <f>IF(DataSorted!C460="","",DataSorted!C460)</f>
        <v/>
      </c>
      <c r="D447" t="str">
        <f>IF(DataSorted!D460="","",DataSorted!D460)</f>
        <v/>
      </c>
      <c r="E447" t="str">
        <f t="shared" si="77"/>
        <v/>
      </c>
      <c r="F447" s="16" t="str">
        <f t="shared" ref="F447:F454" si="85">IF(E448="","",E447-E448)</f>
        <v/>
      </c>
      <c r="G447" s="41" t="str">
        <f t="shared" si="74"/>
        <v/>
      </c>
      <c r="H447" t="str">
        <f>IF(DataSorted!$Q460="","",DataSorted!Q460)</f>
        <v/>
      </c>
      <c r="I447" t="str">
        <f>IF(DataSorted!$Q460="","",DataSorted!R460)</f>
        <v/>
      </c>
      <c r="J447" t="str">
        <f>IF(DataSorted!$Q460="","",DataSorted!S460)</f>
        <v/>
      </c>
      <c r="K447" t="str">
        <f>IF(DataSorted!$Q460="","",DataSorted!T460)</f>
        <v/>
      </c>
      <c r="L447" s="2" t="str">
        <f t="shared" si="75"/>
        <v/>
      </c>
      <c r="M447" s="51" t="str">
        <f>IF(DataSorted!$F460="REAC",DataSorted!F460,(IF(DataSorted!$P460="REAC",DataSorted!P460,IF($R448=1,"Creact",""))))</f>
        <v/>
      </c>
      <c r="N447" s="51" t="str">
        <f>IF(DataSorted!$F460="REAC",DataSorted!G460,(IF(DataSorted!$P460="REAC",DataSorted!Q460,IF($R448=1,N448,""))))</f>
        <v/>
      </c>
      <c r="O447" s="51" t="str">
        <f>IF(DataSorted!$F460="REAC",DataSorted!H460,(IF(DataSorted!$P460="REAC",DataSorted!R460,IF(AND($R448=1,N448="yes"),O448-1.01794,IF(AND($R448=1,N448="No"),O448-1.18497,"")))))</f>
        <v/>
      </c>
      <c r="P447" s="51" t="str">
        <f>IF(DataSorted!$F460="REAC",DataSorted!I460,(IF(DataSorted!$P460="REAC",DataSorted!S460,IF($R448=1,P448,""))))</f>
        <v/>
      </c>
      <c r="Q447" s="47" t="str">
        <f t="shared" si="83"/>
        <v/>
      </c>
      <c r="R447" t="str">
        <f t="shared" si="84"/>
        <v/>
      </c>
      <c r="S447" s="1" t="str">
        <f t="shared" si="78"/>
        <v/>
      </c>
      <c r="T447" s="1" t="str">
        <f t="shared" si="79"/>
        <v/>
      </c>
      <c r="U447" s="1" t="str">
        <f t="shared" si="76"/>
        <v/>
      </c>
      <c r="V447" s="1" t="str">
        <f t="shared" si="80"/>
        <v/>
      </c>
      <c r="W447" s="1" t="str">
        <f t="shared" si="81"/>
        <v/>
      </c>
      <c r="X447" s="1" t="str">
        <f t="shared" si="82"/>
        <v/>
      </c>
      <c r="Y447" s="1"/>
    </row>
    <row r="448" spans="1:25" x14ac:dyDescent="0.35">
      <c r="A448" s="10" t="str">
        <f>IF(DataSorted!A461="","",DataSorted!A461)</f>
        <v/>
      </c>
      <c r="B448" s="10" t="str">
        <f>IF(DataSorted!B461="","",DataSorted!B461)</f>
        <v/>
      </c>
      <c r="C448" s="10" t="str">
        <f>IF(DataSorted!C461="","",DataSorted!C461)</f>
        <v/>
      </c>
      <c r="D448" s="10" t="str">
        <f>IF(DataSorted!D461="","",DataSorted!D461)</f>
        <v/>
      </c>
      <c r="E448" s="10" t="str">
        <f t="shared" si="77"/>
        <v/>
      </c>
      <c r="F448" s="15" t="str">
        <f t="shared" si="85"/>
        <v/>
      </c>
      <c r="G448" s="41" t="str">
        <f t="shared" si="74"/>
        <v/>
      </c>
      <c r="H448" s="10" t="str">
        <f>IF(DataSorted!$Q461="","",DataSorted!Q461)</f>
        <v/>
      </c>
      <c r="I448" s="10" t="str">
        <f>IF(DataSorted!$Q461="","",DataSorted!R461)</f>
        <v/>
      </c>
      <c r="J448" s="10" t="str">
        <f>IF(DataSorted!$Q461="","",DataSorted!S461)</f>
        <v/>
      </c>
      <c r="K448" s="10" t="str">
        <f>IF(DataSorted!$Q461="","",DataSorted!T461)</f>
        <v/>
      </c>
      <c r="L448" s="10" t="str">
        <f t="shared" si="75"/>
        <v/>
      </c>
      <c r="M448" s="52" t="str">
        <f>IF(DataSorted!$F461="REAC",DataSorted!F461,(IF(DataSorted!$P461="REAC",DataSorted!P461,IF($R449=1,"Creact",""))))</f>
        <v/>
      </c>
      <c r="N448" s="52" t="str">
        <f>IF(DataSorted!$F461="REAC",DataSorted!G461,(IF(DataSorted!$P461="REAC",DataSorted!Q461,IF($R449=1,N449,""))))</f>
        <v/>
      </c>
      <c r="O448" s="52" t="str">
        <f>IF(DataSorted!$F461="REAC",DataSorted!H461,(IF(DataSorted!$P461="REAC",DataSorted!R461,IF(AND($R449=1,N449="yes"),O449-1.01794,IF(AND($R449=1,N449="No"),O449-1.18497,"")))))</f>
        <v/>
      </c>
      <c r="P448" s="52" t="str">
        <f>IF(DataSorted!$F461="REAC",DataSorted!I461,(IF(DataSorted!$P461="REAC",DataSorted!S461,IF($R449=1,P449,""))))</f>
        <v/>
      </c>
      <c r="Q448" s="47" t="str">
        <f t="shared" si="83"/>
        <v/>
      </c>
      <c r="R448" t="str">
        <f t="shared" si="84"/>
        <v/>
      </c>
      <c r="S448" s="18" t="str">
        <f t="shared" si="78"/>
        <v/>
      </c>
      <c r="T448" s="18" t="str">
        <f t="shared" si="79"/>
        <v/>
      </c>
      <c r="U448" s="18" t="str">
        <f t="shared" si="76"/>
        <v/>
      </c>
      <c r="V448" s="18" t="str">
        <f t="shared" si="80"/>
        <v/>
      </c>
      <c r="W448" s="18" t="str">
        <f t="shared" si="81"/>
        <v/>
      </c>
      <c r="X448" s="18" t="str">
        <f t="shared" si="82"/>
        <v/>
      </c>
      <c r="Y448" s="18"/>
    </row>
    <row r="449" spans="1:25" x14ac:dyDescent="0.35">
      <c r="A449" t="str">
        <f>IF(DataSorted!A462="","",DataSorted!A462)</f>
        <v/>
      </c>
      <c r="B449" t="str">
        <f>IF(DataSorted!B462="","",DataSorted!B462)</f>
        <v/>
      </c>
      <c r="C449" t="str">
        <f>IF(DataSorted!C462="","",DataSorted!C462)</f>
        <v/>
      </c>
      <c r="D449" t="str">
        <f>IF(DataSorted!D462="","",DataSorted!D462)</f>
        <v/>
      </c>
      <c r="E449" t="str">
        <f t="shared" si="77"/>
        <v/>
      </c>
      <c r="F449" s="16" t="str">
        <f t="shared" si="85"/>
        <v/>
      </c>
      <c r="G449" s="41" t="str">
        <f t="shared" si="74"/>
        <v/>
      </c>
      <c r="H449" t="str">
        <f>IF(DataSorted!$Q462="","",DataSorted!Q462)</f>
        <v/>
      </c>
      <c r="I449" t="str">
        <f>IF(DataSorted!$Q462="","",DataSorted!R462)</f>
        <v/>
      </c>
      <c r="J449" t="str">
        <f>IF(DataSorted!$Q462="","",DataSorted!S462)</f>
        <v/>
      </c>
      <c r="K449" t="str">
        <f>IF(DataSorted!$Q462="","",DataSorted!T462)</f>
        <v/>
      </c>
      <c r="L449" s="2" t="str">
        <f t="shared" si="75"/>
        <v/>
      </c>
      <c r="M449" s="51" t="str">
        <f>IF(DataSorted!$F462="REAC",DataSorted!F462,(IF(DataSorted!$P462="REAC",DataSorted!P462,IF($R450=1,"Creact",""))))</f>
        <v/>
      </c>
      <c r="N449" s="51" t="str">
        <f>IF(DataSorted!$F462="REAC",DataSorted!G462,(IF(DataSorted!$P462="REAC",DataSorted!Q462,IF($R450=1,N450,""))))</f>
        <v/>
      </c>
      <c r="O449" s="51" t="str">
        <f>IF(DataSorted!$F462="REAC",DataSorted!H462,(IF(DataSorted!$P462="REAC",DataSorted!R462,IF(AND($R450=1,N450="yes"),O450-1.01794,IF(AND($R450=1,N450="No"),O450-1.18497,"")))))</f>
        <v/>
      </c>
      <c r="P449" s="51" t="str">
        <f>IF(DataSorted!$F462="REAC",DataSorted!I462,(IF(DataSorted!$P462="REAC",DataSorted!S462,IF($R450=1,P450,""))))</f>
        <v/>
      </c>
      <c r="Q449" s="47" t="str">
        <f t="shared" si="83"/>
        <v/>
      </c>
      <c r="R449" t="str">
        <f t="shared" si="84"/>
        <v/>
      </c>
      <c r="S449" s="1" t="str">
        <f t="shared" si="78"/>
        <v/>
      </c>
      <c r="T449" s="1" t="str">
        <f t="shared" si="79"/>
        <v/>
      </c>
      <c r="U449" s="1" t="str">
        <f t="shared" si="76"/>
        <v/>
      </c>
      <c r="V449" s="1" t="str">
        <f t="shared" si="80"/>
        <v/>
      </c>
      <c r="W449" s="1" t="str">
        <f t="shared" si="81"/>
        <v/>
      </c>
      <c r="X449" s="1" t="str">
        <f t="shared" si="82"/>
        <v/>
      </c>
      <c r="Y449" s="1"/>
    </row>
    <row r="450" spans="1:25" x14ac:dyDescent="0.35">
      <c r="A450" s="10" t="str">
        <f>IF(DataSorted!A463="","",DataSorted!A463)</f>
        <v/>
      </c>
      <c r="B450" s="10" t="str">
        <f>IF(DataSorted!B463="","",DataSorted!B463)</f>
        <v/>
      </c>
      <c r="C450" s="10" t="str">
        <f>IF(DataSorted!C463="","",DataSorted!C463)</f>
        <v/>
      </c>
      <c r="D450" s="10" t="str">
        <f>IF(DataSorted!D463="","",DataSorted!D463)</f>
        <v/>
      </c>
      <c r="E450" s="10" t="str">
        <f t="shared" si="77"/>
        <v/>
      </c>
      <c r="F450" s="15" t="str">
        <f t="shared" si="85"/>
        <v/>
      </c>
      <c r="G450" s="41" t="str">
        <f t="shared" si="74"/>
        <v/>
      </c>
      <c r="H450" s="10" t="str">
        <f>IF(DataSorted!$Q463="","",DataSorted!Q463)</f>
        <v/>
      </c>
      <c r="I450" s="10" t="str">
        <f>IF(DataSorted!$Q463="","",DataSorted!R463)</f>
        <v/>
      </c>
      <c r="J450" s="10" t="str">
        <f>IF(DataSorted!$Q463="","",DataSorted!S463)</f>
        <v/>
      </c>
      <c r="K450" s="10" t="str">
        <f>IF(DataSorted!$Q463="","",DataSorted!T463)</f>
        <v/>
      </c>
      <c r="L450" s="10" t="str">
        <f t="shared" si="75"/>
        <v/>
      </c>
      <c r="M450" s="52" t="str">
        <f>IF(DataSorted!$F463="REAC",DataSorted!F463,(IF(DataSorted!$P463="REAC",DataSorted!P463,IF($R451=1,"Creact",""))))</f>
        <v/>
      </c>
      <c r="N450" s="52" t="str">
        <f>IF(DataSorted!$F463="REAC",DataSorted!G463,(IF(DataSorted!$P463="REAC",DataSorted!Q463,IF($R451=1,N451,""))))</f>
        <v/>
      </c>
      <c r="O450" s="52" t="str">
        <f>IF(DataSorted!$F463="REAC",DataSorted!H463,(IF(DataSorted!$P463="REAC",DataSorted!R463,IF(AND($R451=1,N451="yes"),O451-1.01794,IF(AND($R451=1,N451="No"),O451-1.18497,"")))))</f>
        <v/>
      </c>
      <c r="P450" s="52" t="str">
        <f>IF(DataSorted!$F463="REAC",DataSorted!I463,(IF(DataSorted!$P463="REAC",DataSorted!S463,IF($R451=1,P451,""))))</f>
        <v/>
      </c>
      <c r="Q450" s="47" t="str">
        <f t="shared" si="83"/>
        <v/>
      </c>
      <c r="R450" t="str">
        <f t="shared" si="84"/>
        <v/>
      </c>
      <c r="S450" s="18" t="str">
        <f t="shared" si="78"/>
        <v/>
      </c>
      <c r="T450" s="18" t="str">
        <f t="shared" si="79"/>
        <v/>
      </c>
      <c r="U450" s="18" t="str">
        <f t="shared" si="76"/>
        <v/>
      </c>
      <c r="V450" s="18" t="str">
        <f t="shared" si="80"/>
        <v/>
      </c>
      <c r="W450" s="18" t="str">
        <f t="shared" si="81"/>
        <v/>
      </c>
      <c r="X450" s="18" t="str">
        <f t="shared" si="82"/>
        <v/>
      </c>
      <c r="Y450" s="18"/>
    </row>
    <row r="451" spans="1:25" x14ac:dyDescent="0.35">
      <c r="A451" t="str">
        <f>IF(DataSorted!A464="","",DataSorted!A464)</f>
        <v/>
      </c>
      <c r="B451" t="str">
        <f>IF(DataSorted!B464="","",DataSorted!B464)</f>
        <v/>
      </c>
      <c r="C451" t="str">
        <f>IF(DataSorted!C464="","",DataSorted!C464)</f>
        <v/>
      </c>
      <c r="D451" t="str">
        <f>IF(DataSorted!D464="","",DataSorted!D464)</f>
        <v/>
      </c>
      <c r="E451" t="str">
        <f t="shared" si="77"/>
        <v/>
      </c>
      <c r="F451" s="16" t="str">
        <f t="shared" si="85"/>
        <v/>
      </c>
      <c r="G451" s="41" t="str">
        <f t="shared" si="74"/>
        <v/>
      </c>
      <c r="H451" t="str">
        <f>IF(DataSorted!$Q464="","",DataSorted!Q464)</f>
        <v/>
      </c>
      <c r="I451" t="str">
        <f>IF(DataSorted!$Q464="","",DataSorted!R464)</f>
        <v/>
      </c>
      <c r="J451" t="str">
        <f>IF(DataSorted!$Q464="","",DataSorted!S464)</f>
        <v/>
      </c>
      <c r="K451" t="str">
        <f>IF(DataSorted!$Q464="","",DataSorted!T464)</f>
        <v/>
      </c>
      <c r="L451" s="2" t="str">
        <f t="shared" si="75"/>
        <v/>
      </c>
      <c r="M451" s="51" t="str">
        <f>IF(DataSorted!$F464="REAC",DataSorted!F464,(IF(DataSorted!$P464="REAC",DataSorted!P464,IF($R452=1,"Creact",""))))</f>
        <v/>
      </c>
      <c r="N451" s="51" t="str">
        <f>IF(DataSorted!$F464="REAC",DataSorted!G464,(IF(DataSorted!$P464="REAC",DataSorted!Q464,IF($R452=1,N452,""))))</f>
        <v/>
      </c>
      <c r="O451" s="51" t="str">
        <f>IF(DataSorted!$F464="REAC",DataSorted!H464,(IF(DataSorted!$P464="REAC",DataSorted!R464,IF(AND($R452=1,N452="yes"),O452-1.01794,IF(AND($R452=1,N452="No"),O452-1.18497,"")))))</f>
        <v/>
      </c>
      <c r="P451" s="51" t="str">
        <f>IF(DataSorted!$F464="REAC",DataSorted!I464,(IF(DataSorted!$P464="REAC",DataSorted!S464,IF($R452=1,P452,""))))</f>
        <v/>
      </c>
      <c r="Q451" s="47" t="str">
        <f t="shared" si="83"/>
        <v/>
      </c>
      <c r="R451" t="str">
        <f t="shared" si="84"/>
        <v/>
      </c>
      <c r="S451" s="1" t="str">
        <f t="shared" si="78"/>
        <v/>
      </c>
      <c r="T451" s="1" t="str">
        <f t="shared" si="79"/>
        <v/>
      </c>
      <c r="U451" s="1" t="str">
        <f t="shared" si="76"/>
        <v/>
      </c>
      <c r="V451" s="1" t="str">
        <f t="shared" si="80"/>
        <v/>
      </c>
      <c r="W451" s="1" t="str">
        <f t="shared" si="81"/>
        <v/>
      </c>
      <c r="X451" s="1" t="str">
        <f t="shared" si="82"/>
        <v/>
      </c>
      <c r="Y451" s="1"/>
    </row>
    <row r="452" spans="1:25" x14ac:dyDescent="0.35">
      <c r="A452" s="10" t="str">
        <f>IF(DataSorted!A465="","",DataSorted!A465)</f>
        <v/>
      </c>
      <c r="B452" s="10" t="str">
        <f>IF(DataSorted!B465="","",DataSorted!B465)</f>
        <v/>
      </c>
      <c r="C452" s="10" t="str">
        <f>IF(DataSorted!C465="","",DataSorted!C465)</f>
        <v/>
      </c>
      <c r="D452" s="10" t="str">
        <f>IF(DataSorted!D465="","",DataSorted!D465)</f>
        <v/>
      </c>
      <c r="E452" s="10" t="str">
        <f t="shared" si="77"/>
        <v/>
      </c>
      <c r="F452" s="15" t="str">
        <f t="shared" si="85"/>
        <v/>
      </c>
      <c r="G452" s="41" t="str">
        <f t="shared" si="74"/>
        <v/>
      </c>
      <c r="H452" s="10" t="str">
        <f>IF(DataSorted!$Q465="","",DataSorted!Q465)</f>
        <v/>
      </c>
      <c r="I452" s="10" t="str">
        <f>IF(DataSorted!$Q465="","",DataSorted!R465)</f>
        <v/>
      </c>
      <c r="J452" s="10" t="str">
        <f>IF(DataSorted!$Q465="","",DataSorted!S465)</f>
        <v/>
      </c>
      <c r="K452" s="10" t="str">
        <f>IF(DataSorted!$Q465="","",DataSorted!T465)</f>
        <v/>
      </c>
      <c r="L452" s="10" t="str">
        <f t="shared" si="75"/>
        <v/>
      </c>
      <c r="M452" s="52" t="str">
        <f>IF(DataSorted!$F465="REAC",DataSorted!F465,(IF(DataSorted!$P465="REAC",DataSorted!P465,IF($R453=1,"Creact",""))))</f>
        <v/>
      </c>
      <c r="N452" s="52" t="str">
        <f>IF(DataSorted!$F465="REAC",DataSorted!G465,(IF(DataSorted!$P465="REAC",DataSorted!Q465,IF($R453=1,N453,""))))</f>
        <v/>
      </c>
      <c r="O452" s="52" t="str">
        <f>IF(DataSorted!$F465="REAC",DataSorted!H465,(IF(DataSorted!$P465="REAC",DataSorted!R465,IF(AND($R453=1,N453="yes"),O453-1.01794,IF(AND($R453=1,N453="No"),O453-1.18497,"")))))</f>
        <v/>
      </c>
      <c r="P452" s="52" t="str">
        <f>IF(DataSorted!$F465="REAC",DataSorted!I465,(IF(DataSorted!$P465="REAC",DataSorted!S465,IF($R453=1,P453,""))))</f>
        <v/>
      </c>
      <c r="Q452" s="47" t="str">
        <f t="shared" si="83"/>
        <v/>
      </c>
      <c r="R452" t="str">
        <f t="shared" si="84"/>
        <v/>
      </c>
      <c r="S452" s="18" t="str">
        <f t="shared" si="78"/>
        <v/>
      </c>
      <c r="T452" s="18" t="str">
        <f t="shared" si="79"/>
        <v/>
      </c>
      <c r="U452" s="18" t="str">
        <f>IF(S452="","",(IF(AND(N452="No",S452="No"),1,"")))</f>
        <v/>
      </c>
      <c r="V452" s="18" t="str">
        <f t="shared" si="80"/>
        <v/>
      </c>
      <c r="W452" s="18" t="str">
        <f t="shared" si="81"/>
        <v/>
      </c>
      <c r="X452" s="18" t="str">
        <f t="shared" si="82"/>
        <v/>
      </c>
      <c r="Y452" s="18"/>
    </row>
    <row r="453" spans="1:25" x14ac:dyDescent="0.35">
      <c r="A453" t="str">
        <f>IF(DataSorted!A466="","",DataSorted!A466)</f>
        <v/>
      </c>
      <c r="B453" t="str">
        <f>IF(DataSorted!B466="","",DataSorted!B466)</f>
        <v/>
      </c>
      <c r="C453" t="str">
        <f>IF(DataSorted!C466="","",DataSorted!C466)</f>
        <v/>
      </c>
      <c r="D453" t="str">
        <f>IF(DataSorted!D466="","",DataSorted!D466)</f>
        <v/>
      </c>
      <c r="E453" t="str">
        <f>IF(C453="","",ABS(C452-C453))</f>
        <v/>
      </c>
      <c r="F453" s="16" t="str">
        <f t="shared" si="85"/>
        <v/>
      </c>
      <c r="G453" s="41" t="str">
        <f t="shared" si="74"/>
        <v/>
      </c>
      <c r="H453" t="str">
        <f>IF(DataSorted!$Q466="","",DataSorted!Q466)</f>
        <v/>
      </c>
      <c r="I453" t="str">
        <f>IF(DataSorted!$Q466="","",DataSorted!R466)</f>
        <v/>
      </c>
      <c r="J453" t="str">
        <f>IF(DataSorted!$Q466="","",DataSorted!S466)</f>
        <v/>
      </c>
      <c r="K453" t="str">
        <f>IF(DataSorted!$Q466="","",DataSorted!T466)</f>
        <v/>
      </c>
      <c r="L453" s="2" t="str">
        <f t="shared" si="75"/>
        <v/>
      </c>
      <c r="M453" s="51" t="str">
        <f>IF(DataSorted!$F466="REAC",DataSorted!F466,(IF(DataSorted!$P466="REAC",DataSorted!P466,IF($R454=1,"Creact",""))))</f>
        <v/>
      </c>
      <c r="N453" s="51" t="str">
        <f>IF(DataSorted!$F466="REAC",DataSorted!G466,(IF(DataSorted!$P466="REAC",DataSorted!Q466,IF($R454=1,N454,""))))</f>
        <v/>
      </c>
      <c r="O453" s="51" t="str">
        <f>IF(DataSorted!$F466="REAC",DataSorted!H466,(IF(DataSorted!$P466="REAC",DataSorted!R466,IF(AND($R454=1,N454="yes"),O454-1.01794,IF(AND($R454=1,N454="No"),O454-1.18497,"")))))</f>
        <v/>
      </c>
      <c r="P453" s="51" t="str">
        <f>IF(DataSorted!$F466="REAC",DataSorted!I466,(IF(DataSorted!$P466="REAC",DataSorted!S466,IF($R454=1,P454,""))))</f>
        <v/>
      </c>
      <c r="Q453" s="47" t="str">
        <f t="shared" si="83"/>
        <v/>
      </c>
      <c r="R453" t="str">
        <f t="shared" si="84"/>
        <v/>
      </c>
      <c r="S453" s="1" t="str">
        <f t="shared" si="78"/>
        <v/>
      </c>
      <c r="T453" s="1" t="str">
        <f t="shared" si="79"/>
        <v/>
      </c>
      <c r="U453" s="1" t="str">
        <f>IF(S453="","",(IF(AND(N453="No",S453="No"),1,"")))</f>
        <v/>
      </c>
      <c r="V453" s="1" t="str">
        <f t="shared" si="80"/>
        <v/>
      </c>
      <c r="W453" s="1" t="str">
        <f t="shared" si="81"/>
        <v/>
      </c>
      <c r="X453" s="1" t="str">
        <f t="shared" si="82"/>
        <v/>
      </c>
      <c r="Y453" s="1"/>
    </row>
    <row r="454" spans="1:25" x14ac:dyDescent="0.35">
      <c r="A454" s="10" t="str">
        <f>IF(DataSorted!A467="","",DataSorted!A467)</f>
        <v/>
      </c>
      <c r="B454" s="10" t="str">
        <f>IF(DataSorted!B467="","",DataSorted!B467)</f>
        <v/>
      </c>
      <c r="C454" s="10" t="str">
        <f>IF(DataSorted!C467="","",DataSorted!C467)</f>
        <v/>
      </c>
      <c r="D454" s="10" t="str">
        <f>IF(DataSorted!D467="","",DataSorted!D467)</f>
        <v/>
      </c>
      <c r="E454" s="10" t="str">
        <f>IF(C454="","",ABS(C453-C454))</f>
        <v/>
      </c>
      <c r="F454" s="15" t="str">
        <f t="shared" si="85"/>
        <v/>
      </c>
      <c r="G454" s="41" t="str">
        <f t="shared" si="74"/>
        <v/>
      </c>
      <c r="H454" s="10" t="str">
        <f>IF(DataSorted!$Q467="","",DataSorted!Q467)</f>
        <v/>
      </c>
      <c r="I454" s="10" t="str">
        <f>IF(DataSorted!$Q467="","",DataSorted!R467)</f>
        <v/>
      </c>
      <c r="J454" s="10" t="str">
        <f>IF(DataSorted!$Q467="","",DataSorted!S467)</f>
        <v/>
      </c>
      <c r="K454" s="10" t="str">
        <f>IF(DataSorted!$Q467="","",DataSorted!T467)</f>
        <v/>
      </c>
      <c r="L454" s="10" t="str">
        <f t="shared" si="75"/>
        <v/>
      </c>
      <c r="M454" s="52" t="str">
        <f>IF(DataSorted!$F467="REAC",DataSorted!F467,(IF(DataSorted!$P467="REAC",DataSorted!P467,IF($R455=1,"Creact",""))))</f>
        <v/>
      </c>
      <c r="N454" s="52" t="str">
        <f>IF(DataSorted!$F467="REAC",DataSorted!G467,(IF(DataSorted!$P467="REAC",DataSorted!Q467,IF($R455=1,N455,""))))</f>
        <v/>
      </c>
      <c r="O454" s="52" t="str">
        <f>IF(DataSorted!$F467="REAC",DataSorted!H467,(IF(DataSorted!$P467="REAC",DataSorted!R467,IF(AND($R455=1,N455="yes"),O455-1.01794,IF(AND($R455=1,N455="No"),O455-1.18497,"")))))</f>
        <v/>
      </c>
      <c r="P454" s="52" t="str">
        <f>IF(DataSorted!$F467="REAC",DataSorted!I467,(IF(DataSorted!$P467="REAC",DataSorted!S467,IF($R455=1,P455,""))))</f>
        <v/>
      </c>
      <c r="Q454" s="47" t="str">
        <f t="shared" si="83"/>
        <v/>
      </c>
      <c r="R454" t="str">
        <f t="shared" si="84"/>
        <v/>
      </c>
      <c r="S454" s="18" t="str">
        <f t="shared" si="78"/>
        <v/>
      </c>
      <c r="T454" s="18" t="str">
        <f t="shared" si="79"/>
        <v/>
      </c>
      <c r="U454" s="18" t="str">
        <f>IF(S454="","",(IF(AND(N454="No",S454="No"),1,"")))</f>
        <v/>
      </c>
      <c r="V454" s="18" t="str">
        <f t="shared" si="80"/>
        <v/>
      </c>
      <c r="W454" s="18" t="str">
        <f t="shared" si="81"/>
        <v/>
      </c>
      <c r="X454" s="18" t="str">
        <f t="shared" si="82"/>
        <v/>
      </c>
      <c r="Y454" s="18"/>
    </row>
  </sheetData>
  <sortState ref="A1:E77">
    <sortCondition ref="A1:A77"/>
    <sortCondition ref="C1:C77"/>
  </sortState>
  <conditionalFormatting sqref="L4:L5 L9:L61 L63 L65 L67 L69 L71 L73 L75 L77 L79 L81 L83 L85 L87 L89 L91 L93 L95 L97 L99 L101 L103 L105 L107 L109 L111 L113 L115 L117 L119 L121 L123 L125 L127 L129 L131 L133 L135 L137 L139 L141 L143 L145 L147 L149 L151 L153 L155 L157 L159 L161 L163 L165 L167 L169 L171 L173 L175 L177 L179 L181 L183 L185 L187 L189 L191 L193 L195 L197 L199 L201 L203 L205 L207 L209 L211 L213 L215 L217 L219 L221 L223 L225 L227 L229 L231 L233 L235 L237 L239 L241 L243 L245 L247 L249 L251 L253 L255 L257 L259 L261 L263 L265 L267 L269 L271 L273 L275 L277 L279 L281 L283 L285 L287 L289 L291 L293 L295 L297 L299 L301 L303 L305 L307 L309 L311 L313 L315 L317 L319 L321 L323 L325 L327 L329 L331 L333 L335 L337 L339 L341 L343 L345 L347 L349 L351 L353 L355 L357 L359 L361 L363 L365 L367 L369 L371 L373 L375 L377 L379 L381 L383 L385 L387 L389 L391 L393 L395 L397 L399 L401 L403 L405 L407 L409 L411 L413 L415 L417 L419 L421 L423 L425 L427 L429 L431 L433 L435 L437 L439 L441 L443 L445 L447 L449 L451 L453">
    <cfRule type="colorScale" priority="21">
      <colorScale>
        <cfvo type="min"/>
        <cfvo type="percentile" val="50"/>
        <cfvo type="max"/>
        <color theme="5" tint="-0.249977111117893"/>
        <color theme="0"/>
        <color theme="5" tint="-0.249977111117893"/>
      </colorScale>
    </cfRule>
  </conditionalFormatting>
  <conditionalFormatting sqref="L4:L5 L9:L454">
    <cfRule type="colorScale" priority="20">
      <colorScale>
        <cfvo type="min"/>
        <cfvo type="num" val="0"/>
        <cfvo type="max"/>
        <color theme="5" tint="-0.249977111117893"/>
        <color rgb="FFFFEB84"/>
        <color theme="5" tint="-0.249977111117893"/>
      </colorScale>
    </cfRule>
  </conditionalFormatting>
  <conditionalFormatting sqref="Q4:Q5 Q7:Q454">
    <cfRule type="colorScale" priority="17">
      <colorScale>
        <cfvo type="min"/>
        <cfvo type="percentile" val="50"/>
        <cfvo type="max"/>
        <color rgb="FF92D050"/>
        <color theme="0"/>
        <color theme="5" tint="-0.249977111117893"/>
      </colorScale>
    </cfRule>
    <cfRule type="colorScale" priority="18">
      <colorScale>
        <cfvo type="min"/>
        <cfvo type="max"/>
        <color rgb="FFFCFCFF"/>
        <color rgb="FFF8696B"/>
      </colorScale>
    </cfRule>
  </conditionalFormatting>
  <conditionalFormatting sqref="L6">
    <cfRule type="colorScale" priority="15">
      <colorScale>
        <cfvo type="min"/>
        <cfvo type="percentile" val="50"/>
        <cfvo type="max"/>
        <color theme="5" tint="-0.249977111117893"/>
        <color theme="0"/>
        <color theme="5" tint="-0.249977111117893"/>
      </colorScale>
    </cfRule>
  </conditionalFormatting>
  <conditionalFormatting sqref="L6">
    <cfRule type="colorScale" priority="14">
      <colorScale>
        <cfvo type="min"/>
        <cfvo type="num" val="0"/>
        <cfvo type="max"/>
        <color theme="5" tint="-0.249977111117893"/>
        <color rgb="FFFFEB84"/>
        <color theme="5" tint="-0.249977111117893"/>
      </colorScale>
    </cfRule>
  </conditionalFormatting>
  <conditionalFormatting sqref="Q6">
    <cfRule type="colorScale" priority="12">
      <colorScale>
        <cfvo type="min"/>
        <cfvo type="percentile" val="50"/>
        <cfvo type="max"/>
        <color rgb="FF92D050"/>
        <color theme="0"/>
        <color theme="5" tint="-0.249977111117893"/>
      </colorScale>
    </cfRule>
    <cfRule type="colorScale" priority="13">
      <colorScale>
        <cfvo type="min"/>
        <cfvo type="max"/>
        <color rgb="FFFCFCFF"/>
        <color rgb="FFF8696B"/>
      </colorScale>
    </cfRule>
  </conditionalFormatting>
  <conditionalFormatting sqref="T3:X3">
    <cfRule type="colorScale" priority="11">
      <colorScale>
        <cfvo type="num" val="0"/>
        <cfvo type="num" val="1"/>
        <color theme="0"/>
        <color rgb="FFFF0000"/>
      </colorScale>
    </cfRule>
  </conditionalFormatting>
  <conditionalFormatting sqref="L9:L454">
    <cfRule type="colorScale" priority="10">
      <colorScale>
        <cfvo type="num" val="0"/>
        <cfvo type="num" val="1"/>
        <color theme="0"/>
        <color rgb="FFFF0000"/>
      </colorScale>
    </cfRule>
  </conditionalFormatting>
  <conditionalFormatting sqref="Y2">
    <cfRule type="colorScale" priority="8">
      <colorScale>
        <cfvo type="num" val="-2"/>
        <cfvo type="num" val="0"/>
        <cfvo type="num" val="2"/>
        <color rgb="FFC00000"/>
        <color theme="0"/>
        <color rgb="FFC00000"/>
      </colorScale>
    </cfRule>
    <cfRule type="colorScale" priority="9">
      <colorScale>
        <cfvo type="num" val="-2"/>
        <cfvo type="max"/>
        <color rgb="FFFF7128"/>
        <color rgb="FFFFEF9C"/>
      </colorScale>
    </cfRule>
  </conditionalFormatting>
  <conditionalFormatting sqref="G4:G454">
    <cfRule type="colorScale" priority="6">
      <colorScale>
        <cfvo type="min"/>
        <cfvo type="percentile" val="50"/>
        <cfvo type="max"/>
        <color theme="5" tint="-0.249977111117893"/>
        <color theme="0"/>
        <color theme="5" tint="-0.249977111117893"/>
      </colorScale>
    </cfRule>
  </conditionalFormatting>
  <conditionalFormatting sqref="Q2">
    <cfRule type="cellIs" dxfId="3" priority="3" operator="greaterThan">
      <formula>999</formula>
    </cfRule>
    <cfRule type="cellIs" dxfId="2" priority="4" operator="greaterThan">
      <formula>1000</formula>
    </cfRule>
  </conditionalFormatting>
  <conditionalFormatting sqref="L2">
    <cfRule type="cellIs" dxfId="1" priority="2" operator="greaterThan">
      <formula>49</formula>
    </cfRule>
  </conditionalFormatting>
  <conditionalFormatting sqref="G2">
    <cfRule type="cellIs" dxfId="0" priority="1" operator="greaterThan">
      <formula>49</formula>
    </cfRule>
  </conditionalFormatting>
  <pageMargins left="0.7" right="0.7" top="0.78740157499999996" bottom="0.78740157499999996"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InsertVoiceTimingDataSave</vt:lpstr>
      <vt:lpstr>InsertTaskDisplayData</vt:lpstr>
      <vt:lpstr>InsertVoiceSwitchActivateLOG</vt:lpstr>
      <vt:lpstr>InsertVoiceResponsesAndProcTime</vt:lpstr>
      <vt:lpstr>CollectedFromOrangeCells</vt:lpstr>
      <vt:lpstr>InsertDataAtCellA2</vt:lpstr>
      <vt:lpstr>DataSorted</vt:lpstr>
      <vt:lpstr>1stLevelAnalysis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Given</dc:creator>
  <cp:lastModifiedBy>joseph Given</cp:lastModifiedBy>
  <dcterms:created xsi:type="dcterms:W3CDTF">2020-04-22T16:17:34Z</dcterms:created>
  <dcterms:modified xsi:type="dcterms:W3CDTF">2020-05-01T23:23:53Z</dcterms:modified>
</cp:coreProperties>
</file>